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 2025" sheetId="1" r:id="rId4"/>
    <sheet state="visible" name="Cronograma" sheetId="2" r:id="rId5"/>
    <sheet state="visible" name="Chamada" sheetId="3" r:id="rId6"/>
    <sheet state="hidden" name="Dias letivos" sheetId="4" r:id="rId7"/>
    <sheet state="visible" name="Conteúdo Diário" sheetId="5" r:id="rId8"/>
    <sheet state="visible" name="OBJETIVOS 1ºTRI" sheetId="6" r:id="rId9"/>
    <sheet state="visible" name="OBJETIVOS 2ºTRI" sheetId="7" r:id="rId10"/>
    <sheet state="visible" name="Médias 2025" sheetId="8" r:id="rId11"/>
    <sheet state="visible" name="OBJETIVOS 3ºTRI" sheetId="9" r:id="rId12"/>
    <sheet state="visible" name="Boletim" sheetId="10" r:id="rId13"/>
    <sheet state="hidden" name="Parâmetros" sheetId="11" r:id="rId14"/>
  </sheets>
  <definedNames/>
  <calcPr/>
  <extLst>
    <ext uri="GoogleSheetsCustomDataVersion2">
      <go:sheetsCustomData xmlns:go="http://customooxmlschemas.google.com/" r:id="rId15" roundtripDataChecksum="Ov8KrCPuEuAe3tsHhexUhZSsOrzOQyIjb7K6VUI23J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M17">
      <text>
        <t xml:space="preserve">======
ID#AAABi4MaGrE
Usuario    (2025-05-05 23:09:14)
Atestado de dois dias</t>
      </text>
    </comment>
    <comment authorId="0" ref="AL17">
      <text>
        <t xml:space="preserve">======
ID#AAABi4MaGq8
Usuario    (2025-05-05 23:09:14)
Atestado de 2 dias</t>
      </text>
    </comment>
    <comment authorId="0" ref="AS16">
      <text>
        <t xml:space="preserve">======
ID#AAABi4MaGrA
Usuario    (2025-05-05 23:09:14)
Chegou mais tarde: Declaração de consulta</t>
      </text>
    </comment>
    <comment authorId="0" ref="AR17">
      <text>
        <t xml:space="preserve">======
ID#AAABi4MaGq4
Usuario    (2025-05-05 23:09:14)
Declaração de comparecimento.</t>
      </text>
    </comment>
  </commentList>
  <extLst>
    <ext uri="GoogleSheetsCustomDataVersion2">
      <go:sheetsCustomData xmlns:go="http://customooxmlschemas.google.com/" r:id="rId1" roundtripDataSignature="AMtx7miXpH4H/aqhkvCmCglLE1aUX0238Q=="/>
    </ext>
  </extLst>
</comments>
</file>

<file path=xl/sharedStrings.xml><?xml version="1.0" encoding="utf-8"?>
<sst xmlns="http://schemas.openxmlformats.org/spreadsheetml/2006/main" count="3383" uniqueCount="651">
  <si>
    <t>CHAMADA</t>
  </si>
  <si>
    <t>TERCEIRO TRIMESTRE</t>
  </si>
  <si>
    <t>PRIMEIRO TRIMESTRE</t>
  </si>
  <si>
    <t>TOTAL DE FALTAS</t>
  </si>
  <si>
    <t>SEGUNDO TRIMESTRE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</si>
  <si>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</si>
  <si>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</si>
  <si>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</si>
  <si>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</si>
  <si>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</si>
  <si>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</si>
  <si>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</si>
  <si>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</si>
  <si>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</si>
  <si>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</si>
  <si>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</si>
  <si>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1ºT</t>
  </si>
  <si>
    <t>2ºT</t>
  </si>
  <si>
    <t>3ºT</t>
  </si>
  <si>
    <t>ARTHUR ROLIM VAZ PINTO</t>
  </si>
  <si>
    <t>P</t>
  </si>
  <si>
    <t>sábado</t>
  </si>
  <si>
    <t>F</t>
  </si>
  <si>
    <t>p</t>
  </si>
  <si>
    <t>GABRIEL SILVA DE CASTRO</t>
  </si>
  <si>
    <t>ISADORA SUCHLA RIBAS DE ANDRADE</t>
  </si>
  <si>
    <t>LAURA BOLLIS MAIA</t>
  </si>
  <si>
    <t>LAURA GALL FARIAS</t>
  </si>
  <si>
    <t>MARIA VITÓRIA DE LIMA DIAS</t>
  </si>
  <si>
    <t>MATHEUS CERVELLO ANTÔNIO</t>
  </si>
  <si>
    <t>PEDRO HENRIQUE FLORIANO</t>
  </si>
  <si>
    <t>SOPHIE DA SILVA PAIVA</t>
  </si>
  <si>
    <t>THOR CURUPANA ALVES CORREA</t>
  </si>
  <si>
    <t>VIVIAN DIAS COELHO SCIPIONI</t>
  </si>
  <si>
    <t>DIAS LETIVOS</t>
  </si>
  <si>
    <t>CONTEÚDO DIÁRIO</t>
  </si>
  <si>
    <t>Data</t>
  </si>
  <si>
    <t>Conteúdo</t>
  </si>
  <si>
    <t>LÍNGUA PORTUGUESA</t>
  </si>
  <si>
    <t>ALUNOS</t>
  </si>
  <si>
    <t>Ref.</t>
  </si>
  <si>
    <t>Objetivos</t>
  </si>
  <si>
    <t>Conhecer as características, a função social e a esfera de circulação do gênero conto.</t>
  </si>
  <si>
    <t>Revisar os sinais de pontuação dois-pontos e travessão.</t>
  </si>
  <si>
    <t>Compreender o uso da vírgula para separar termos que indicam explicação, chamamento e itens em uma enumeração.</t>
  </si>
  <si>
    <t>Revisar o uso de verbos de enunciação e seus efeitos de sentido.</t>
  </si>
  <si>
    <t>Produzir um novo desfecho para o conto lido.</t>
  </si>
  <si>
    <t>Praticar a estratégia de escrita na realização de atividades em sala de aula.</t>
  </si>
  <si>
    <t>Praticar a estratégia de fala e escuta no contexto de sala de aula.</t>
  </si>
  <si>
    <t>Conhecer as características, a função social e a esfera de circulação do gênero texto instrucional.</t>
  </si>
  <si>
    <t>Compreender que o som de Z pode ser representado pelas letras S, X e Z.</t>
  </si>
  <si>
    <t>Reconhecer que, em algumas palavras, as letras LI e LH têm som parecido.</t>
  </si>
  <si>
    <t>Produzir um videotutorial com base no texto instrucional produzido.</t>
  </si>
  <si>
    <t>Conhecer as características, a função social e a esfera de circulação do gênero carta de reclamação.</t>
  </si>
  <si>
    <t>Conhecer as características, a função social e a esfera de circulação do gênero fatura.</t>
  </si>
  <si>
    <t>Compreender algumas diferenças entre as linguagens formal e informal e quando empregar cada uma.</t>
  </si>
  <si>
    <t>Reconhecer quando ocorre o encontro consonantal nas palavras.</t>
  </si>
  <si>
    <t>Compreender o conceito de dígrafo e identificar dígrafos em palavras.</t>
  </si>
  <si>
    <t>Produzir uma carta de reclamação</t>
  </si>
  <si>
    <t>Praticar estratégias de escrita na realização de atividades em sala de aula.</t>
  </si>
  <si>
    <t>Praticar estratégias de fala e escuta no contexto de sala de aula.</t>
  </si>
  <si>
    <t>Reconhecer que, em algumas palavras, as letras x e ch têm som parecido.</t>
  </si>
  <si>
    <t>Participar das aulas oralmente, com registros, e trabalhos quando solicitados pelo professor</t>
  </si>
  <si>
    <t>Manter fichário organizado com margens e cabeçalho em dia.</t>
  </si>
  <si>
    <t>Respeitar o professores, funcionários e os colegas da escola.</t>
  </si>
  <si>
    <t>% Atingido</t>
  </si>
  <si>
    <t>MATEMÁTICA</t>
  </si>
  <si>
    <t>Reconhecer o uso dos números em situações do dia a dia.</t>
  </si>
  <si>
    <t>Associar o uso dos números às ideias de quantidade, medida, ordem e código.</t>
  </si>
  <si>
    <t>Reconhecer características do sistema de numeração decimal.</t>
  </si>
  <si>
    <t>Identificar a unidade, a dezena, a centena e a unidade de milhar.</t>
  </si>
  <si>
    <t>Realizar agrupamentos e trocas no sistema de numeração decimal.</t>
  </si>
  <si>
    <t>Ler e escrever números até 9 999 com algarismos e por extenso.</t>
  </si>
  <si>
    <t>Compor e decompor números até 9 999 .</t>
  </si>
  <si>
    <t>Identificar a ordem que um algarismo ocupa em um número.</t>
  </si>
  <si>
    <t>Representar números até 9 999 no quadro de ordens e classes.</t>
  </si>
  <si>
    <t>Comparar números até 9 999 utilizando os símbolos &gt; (maior do que) e &lt; (menor do que).</t>
  </si>
  <si>
    <t>Organizar números em ordem crescente ou decrescente.</t>
  </si>
  <si>
    <t>Identificar a dezena de milhar.</t>
  </si>
  <si>
    <t>Ler e escrever números maiores do que 10 000 com algarismos e por extenso.</t>
  </si>
  <si>
    <t>Representar o número 10 000 no quadro de ordens e classes.</t>
  </si>
  <si>
    <t>Organizar sequências com números até 10 000.</t>
  </si>
  <si>
    <t>Representar números maiores do que 10 000 no quadro de ordens e classes.</t>
  </si>
  <si>
    <t>Comparar números maiores do que 10 000 utilizando os símbolos &gt; (maior do que) e &lt; (menor do que).</t>
  </si>
  <si>
    <t>Compor e decompor números maiores do que 10 000 .</t>
  </si>
  <si>
    <t>Fazer arredondamentos para a dezena, para a centena ou para a unidade de milhar mais próxima.</t>
  </si>
  <si>
    <t>Efetuar adições sem reagrupamento com resultado até 99 999 utilizando diferentes estratégias.</t>
  </si>
  <si>
    <t>Reconhecer os termos da adição.</t>
  </si>
  <si>
    <t>Resolver situações-problema que envolvem a adição sem reagrupamento.</t>
  </si>
  <si>
    <t>Efetuar adições com reagrupamento com resultado até 99 999 utilizando diferentes estratégias.</t>
  </si>
  <si>
    <t>Resolver situações-problema envolvendo a adição com reagrupamento.</t>
  </si>
  <si>
    <t>Compreender e aplicar propriedades da adição por meio de cálculos.</t>
  </si>
  <si>
    <t>Efetuar subtrações sem reagrupamento envolvendo números até 99 999 utilizando diferentes estratégias.</t>
  </si>
  <si>
    <t>Reconhecer os termos da subtração.</t>
  </si>
  <si>
    <t>Resolver situações-problema envolvendo a subtração sem reagrupamento.</t>
  </si>
  <si>
    <t>Efetuar subtrações com reagrupamento envolvendo números até 99 999 utilizando diferentes estratégias.</t>
  </si>
  <si>
    <t>Resolver situações-problema envolvendo a subtração com reagrupamento</t>
  </si>
  <si>
    <t>Reconhecer que adição e subtração são operações inversas.</t>
  </si>
  <si>
    <t>Reconhecer diferentes vistas de algumas figuras geométricas espaciais</t>
  </si>
  <si>
    <t>HISTÓRIA</t>
  </si>
  <si>
    <t>Compreender o que é História.</t>
  </si>
  <si>
    <t>Compreender para que serve a História e por que estudála.</t>
  </si>
  <si>
    <t>Relacionar o estudo da História à valorização e ao respeito às diferentes culturas.</t>
  </si>
  <si>
    <t>Compreender o conceito de sujeito histórico.</t>
  </si>
  <si>
    <t>Identificar os diferentes tipos de fontes históricas.</t>
  </si>
  <si>
    <t>Entender como funciona a análise de fontes históricas.</t>
  </si>
  <si>
    <t>Identificar e entender as diferenças entre tempo da natureza, tempo cronológico e tempo histórico.</t>
  </si>
  <si>
    <t>Compreender o que são mudanças e permanências.</t>
  </si>
  <si>
    <t>Identificar as diferentes maneiras de perceber a passagem do tempo.</t>
  </si>
  <si>
    <t>Compreender as concepções de diferentes comunidades indígenas sobre a passagem do tempo.</t>
  </si>
  <si>
    <t>Conhecer a organização de um calendário indígena.</t>
  </si>
  <si>
    <t>Compreender o conceito de marcos da história da humanidade.</t>
  </si>
  <si>
    <t>Reconhecer a importância do trabalho dos arqueólogos.</t>
  </si>
  <si>
    <t>Compreender que o Homo sapiens surgiu na África e de lá migrou para outros continentes.</t>
  </si>
  <si>
    <t>Conhecer diferentes hipóteses de povoamento da América.</t>
  </si>
  <si>
    <t>Compreender os conceitos de nômade e sedentário.</t>
  </si>
  <si>
    <t>Analisar o processo de sedentarização.</t>
  </si>
  <si>
    <t>Compreender que as primeiras relações de comércio foram feitas com base na troca de produtos.</t>
  </si>
  <si>
    <t>Verificar como ocorreu o surgimento das primeiras cidades.</t>
  </si>
  <si>
    <t>Conhecer diferentes processos de ocupação do campo e transformações na natureza.</t>
  </si>
  <si>
    <t>Identificar os aspectos da vida rural e as tradições brasileiras a ela associadas.</t>
  </si>
  <si>
    <t>Compreender o processo de exploração da mão de obra indígena pelos portugueses.</t>
  </si>
  <si>
    <t>Compreender como o processo de colonização resultou na transformação das paisagens brasileiras.</t>
  </si>
  <si>
    <t>Reconhecer o direito indígena à terra e a importância da luta por esse direito.</t>
  </si>
  <si>
    <t>Entender o que é um engenho e identificar suas principais características.</t>
  </si>
  <si>
    <t>Compreender o processo de exploração da mão de obra dos escravizados africanos pelos portugueses.</t>
  </si>
  <si>
    <t>Conhecer e valorizar as lutas e a resistência à escravidão.</t>
  </si>
  <si>
    <t>Conhecer e valorizar as comunidades remanescentes de quilombos.</t>
  </si>
  <si>
    <t>GEOGRAFIA</t>
  </si>
  <si>
    <t>Distinguir o espaço rural do espaço urbano.</t>
  </si>
  <si>
    <t>Reconhecer os elementos do espaço rural e do espaço urbano.</t>
  </si>
  <si>
    <t>Identificar características do trabalho da agricultura comercial e da agricultura familiar.</t>
  </si>
  <si>
    <t>Compreender que as paisagens do espaço rural podem se diferenciar pelas atividades econômicas desenvolvidas e pelo tamanho das propriedades rurais.</t>
  </si>
  <si>
    <t>Reconhecer aspectos que diferenciam uma cidade da outra.</t>
  </si>
  <si>
    <t>Reconhecer que alguns municípios são subdivididos em distritos.</t>
  </si>
  <si>
    <t>Compreender que os distritos podem ser formados pelo agrupamento de alguns bairros do espaço urbano ou por áreas do espaço rural.</t>
  </si>
  <si>
    <t>Compreender que muitas informações a respeito do município podem ser representadas em um mapa.</t>
  </si>
  <si>
    <t>Identificar os elementos cartográficos e aperfeiçoar habilidades de análise e interpretação de mapas.</t>
  </si>
  <si>
    <t>Compreender que a administração do município é realizada por uma equipe de pessoas com a responsabilidade de cuidar dos interesses da população.</t>
  </si>
  <si>
    <t>Conhecer algumas funções exercidas por prefeito, viceprefeito e vereadores.</t>
  </si>
  <si>
    <t>Verificar os espaços democráticos de mobilização popular para estreitar a comunicação com os governos, tais como os conselhos municipais.</t>
  </si>
  <si>
    <t>Conhecer a divisão política do território brasileiro.</t>
  </si>
  <si>
    <t>Distinguir unidades político-administrativas.</t>
  </si>
  <si>
    <t>Conhecer a divisão regional do Brasil proposta pelo Instituto Brasileiro de Geografia e Estatística (IBGE).</t>
  </si>
  <si>
    <t>Compreender que as unidades político-administrativas oficiais nacionais fazem parte de uma hierarquia dentro da organização político-administrativa do país.</t>
  </si>
  <si>
    <t>Conhecer os principais povos que contribuíram para a formação da população brasileira.</t>
  </si>
  <si>
    <t>Compreender e conhecer alguns povos que fizeram parte do processo de formação da identidade cultural brasileira</t>
  </si>
  <si>
    <t>Retomar processos migratórios após o processo de escravização e que também influenciaram a cultura brasileira.</t>
  </si>
  <si>
    <t>Reconhecer-se como sujeito integrante da pluralidade cultural brasileira.</t>
  </si>
  <si>
    <t>Refletir sobre a distribuição dos territórios indígenas em diferentes períodos da história do Brasil.</t>
  </si>
  <si>
    <t>Reconhecer nos municípios a presença dos povos que formaram a população brasileira.</t>
  </si>
  <si>
    <t>Identificar heranças culturais de povos que contribuíram para a formação e o crescimento de cidades brasileiras.</t>
  </si>
  <si>
    <t>Valorizar a multiculturalidade brasileira.</t>
  </si>
  <si>
    <t>Reconhecer a influência dos diversos povos em nossa cultura, promovendo a grande riqueza cultural do país.</t>
  </si>
  <si>
    <t>Compreender que agricultura, pecuária e extrativismo compõem o setor primário da economia.</t>
  </si>
  <si>
    <t>Reconhecer que a agricultura familiar é responsável pela produção de grande parte dos alimentos consumidos pelos brasileiros.</t>
  </si>
  <si>
    <t>Identificar as características da produção de alimentos orgânicos.</t>
  </si>
  <si>
    <t>Compreender o conceito de mapa temático.</t>
  </si>
  <si>
    <t>Caracterizar as atividades industriais, comerciais e de prestação de serviços.</t>
  </si>
  <si>
    <t>Identificar as atividades que fazem parte dos setores secundário e terciário da economia.</t>
  </si>
  <si>
    <t>Compreender que as novas tecnologias promoveram mudanças significativas no trabalho das pessoas.</t>
  </si>
  <si>
    <t>CIÊNCIAS</t>
  </si>
  <si>
    <t>Relembrar os planetas que formam o Sistema Solar.</t>
  </si>
  <si>
    <t>Conhecer algumas características dos planetas do Sistema Solar.</t>
  </si>
  <si>
    <t>Relembrar os dois principais movimentos realizados pela Terra e suas influências na ocorrência dos dias e duração do ano.</t>
  </si>
  <si>
    <t>Compreender como o movimento de translação influencia as estações do ano.</t>
  </si>
  <si>
    <t>Associar o movimento da Lua ao redor da Terra ao ciclo lunar.</t>
  </si>
  <si>
    <t>Reconhecer o formato aparente de cada fase da Lua.</t>
  </si>
  <si>
    <t>Conhecer a missão que pretende levar a primeira mulher e a primeira pessoa negra à Lua.</t>
  </si>
  <si>
    <t>Conhecer calendários diferentes do gregoriano.</t>
  </si>
  <si>
    <t>Reconhecer o calendário como uma ferramenta que ajuda na contagem do tempo.</t>
  </si>
  <si>
    <t>Reconhecer a importância da luz solar para a vida na Terra.</t>
  </si>
  <si>
    <t>Compreender o papel da atmosfera terrestre na temperatura do planeta.</t>
  </si>
  <si>
    <t>Conhecer a importância da camada de ozônio.</t>
  </si>
  <si>
    <t>Reconhecer a importância da Meteorologia e da previsão do tempo no dia a dia.</t>
  </si>
  <si>
    <t>Conhecer alguns dados utilizados na previsão do tempo.</t>
  </si>
  <si>
    <t>Diferenciar tempo de clima.</t>
  </si>
  <si>
    <t>identificar e diferenciar transformações reversíveis e irreversíveis do cotidiano.</t>
  </si>
  <si>
    <t>Identificar e diferenciar transformações químicas e físicas do cotidiano.</t>
  </si>
  <si>
    <t>Reconhecer a importância das pesquisas científicas na elaboração de novos materiais a partir da reciclagem química do plástico.</t>
  </si>
  <si>
    <t>Compreender como a umidade, o aquecimento, o</t>
  </si>
  <si>
    <t>resfriamento e a luz podem influenciar as transformações.</t>
  </si>
  <si>
    <t>identificar os três estados físicos da água: sólido, líquido e gasoso.</t>
  </si>
  <si>
    <t>Reconhecer os processos de fusão, solidificação, vaporização e condensação.</t>
  </si>
  <si>
    <t>Compreender que outros materiais também podem apresentar mais de um estado físico.</t>
  </si>
  <si>
    <t>Conhecer aplicações para a vaporização da água por uma perspectiva histórica.</t>
  </si>
  <si>
    <t>Testar e relatar transformações sob diferentes condições.</t>
  </si>
  <si>
    <t>Investigar como os movimentos da Terra influenciam fenômenos naturais observáveis no cotidiano.</t>
  </si>
  <si>
    <t>Analisar como a posição do Sol e da Lua no céu pode impactar atividades humanas e culturais.</t>
  </si>
  <si>
    <t>Explorar a relação entre avanços científicos e o desenvolvimento de tecnologias para a previsão do tempo.</t>
  </si>
  <si>
    <t>ARTE</t>
  </si>
  <si>
    <t>Perceber o uso de formas geométricas na Arte.</t>
  </si>
  <si>
    <t>Produzir composições bidimensionais e tridimensionais com formas geométricas.</t>
  </si>
  <si>
    <t>Conhecer formas livres.</t>
  </si>
  <si>
    <t>Diferenciar formas livres de formas geométricas.</t>
  </si>
  <si>
    <t>Perceber o uso de formas livres em composições de artes visuais e dança.</t>
  </si>
  <si>
    <t>Aprender sobre o uso de argila na confecção de diferentes objetos.</t>
  </si>
  <si>
    <t>Conhecer a cultura ceramista marajoara.</t>
  </si>
  <si>
    <t>Criar um vaso feito de argila.</t>
  </si>
  <si>
    <t>Conhecer alguns elementos da tecelagem.</t>
  </si>
  <si>
    <t>Perceber as possibilidades de materiais para a tecelagem, tanto na arte popular quanto na contemporânea.</t>
  </si>
  <si>
    <t>Reconhecer elementos da arte rupestre pré-histórica.</t>
  </si>
  <si>
    <t>Identificar e diferenciar imagens figurativas e abstratas.</t>
  </si>
  <si>
    <t>Experimentar a pintura com pigmentos naturais.</t>
  </si>
  <si>
    <t>Trabalhar Início do Outono</t>
  </si>
  <si>
    <t>Trabalhar a Páscoa</t>
  </si>
  <si>
    <t>Trabalhar Tiradentes</t>
  </si>
  <si>
    <t>Trabalhar os Povos originários</t>
  </si>
  <si>
    <t>Trabalhar o Descobrimento do Brasil</t>
  </si>
  <si>
    <t>Trabalhar o dia do trabalho</t>
  </si>
  <si>
    <t>Trabalhar o dia das mães.</t>
  </si>
  <si>
    <t>1. Diferenciar palavras terminadas em -esa (princesa) e -eza (beleza).</t>
  </si>
  <si>
    <t>2. Entender o significado dessas terminações.</t>
  </si>
  <si>
    <t>3. Descobrir outras palavras com finais parecidos.</t>
  </si>
  <si>
    <t>4. Comparar verbos terminados em -isar (analisar) e -izar (organizar).</t>
  </si>
  <si>
    <t>5. Observar padrões e significados desses verbos.</t>
  </si>
  <si>
    <t>6. Estudar verbos terminados em -ar, -er, -ir.</t>
  </si>
  <si>
    <t>7. Conjugar os verbos conforme tempo e pessoa.</t>
  </si>
  <si>
    <t>8. Entender o que é locução verbal (ex: vou estudar).</t>
  </si>
  <si>
    <t>9. Revisar o uso correto dos substantivos.</t>
  </si>
  <si>
    <t>10. Diferenciar substantivo simples (ex: flor) e composto (ex: guarda-chuva).</t>
  </si>
  <si>
    <t>11. Estudar os adjetivos e suas intensidades.</t>
  </si>
  <si>
    <t>12. Conhecer adjetivos pátrios (ex: brasileiro).</t>
  </si>
  <si>
    <t>13. Reconhecer expressões com locuções (ex: à noite).</t>
  </si>
  <si>
    <t>14. Conhecer o gênero poema visual.</t>
  </si>
  <si>
    <t>15. Entender que ele mistura palavras e imagens.</t>
  </si>
  <si>
    <t>16. Saber sua função social (ex: provocar reflexão).</t>
  </si>
  <si>
    <t>17. Identificar onde ele pode aparecer (livros, cartazes, internet).</t>
  </si>
  <si>
    <t>18. Criar um poema visual usando palavras e desenhos.</t>
  </si>
  <si>
    <t>19. Conhecer o gênero notícia.</t>
  </si>
  <si>
    <t>20. Identificar suas partes: quem? o quê? quando? onde? por quê?</t>
  </si>
  <si>
    <t>21. Saber onde aparecem as notícias (jornais, sites, rádio).</t>
  </si>
  <si>
    <t>22. Entender que a notícia informa algo importante.</t>
  </si>
  <si>
    <t>23. Praticar a escrita com planejamento e revisão.</t>
  </si>
  <si>
    <t>24. Escrever com atenção nas atividades.</t>
  </si>
  <si>
    <t>25. Melhorar os textos com revisão.</t>
  </si>
  <si>
    <t>26. Praticar a fala clara e com respeito.</t>
  </si>
  <si>
    <t>27. Ouvir com atenção os colegas.</t>
  </si>
  <si>
    <t>28. Estudar o gênero texto dramático.</t>
  </si>
  <si>
    <t>29. Reconhecer características do teatro (fala dos personagens, cenário).</t>
  </si>
  <si>
    <t>30. Trabalhar com leitura, escrita e expressão oral.</t>
  </si>
  <si>
    <t>31. Reconhecer e realizar um infográfico.</t>
  </si>
  <si>
    <t>32. Interpretar o gênero cordel</t>
  </si>
  <si>
    <t xml:space="preserve">33. Identificar rimas, estrofes e versos em textos de cordel.
</t>
  </si>
  <si>
    <t>34. Ler cordéis com fluência, entonação e ritmo adequado.</t>
  </si>
  <si>
    <t>35. Produzir pequenos textos rimados, inspirados no estilo do cordel.</t>
  </si>
  <si>
    <t xml:space="preserve">36. Diferenciar  AM e ÃO nas terminçãoes das palavras </t>
  </si>
  <si>
    <t>37. Produzir um poema visual.</t>
  </si>
  <si>
    <t>38. Praticar a estratégia de escrita na realização de atividades em sala de aula.</t>
  </si>
  <si>
    <t>39. Praticar a estratégia de fala e escuta no contexto de sala de aula.</t>
  </si>
  <si>
    <t>40. Participar das aulas oralmente, com registros, e trabalhos quando solicitados pelo professor</t>
  </si>
  <si>
    <t>41. Manter fichário organizado com margens e cabeçalho em dia.</t>
  </si>
  <si>
    <t>42. Manter fichário organizado com conteúdos e Ras</t>
  </si>
  <si>
    <t>43. Reconhecer a importância da ortografia na comunicação escrita.</t>
  </si>
  <si>
    <t>44. Usar os sinais de pontuação dois-pontos e travessão.</t>
  </si>
  <si>
    <t>45. Compreender o uso da vírgula para separar termos que indicam explicação, chamamento e itens em uma enumeração.</t>
  </si>
  <si>
    <t>46. Reconhecer o parágrafo como unidade de sentido no texto.</t>
  </si>
  <si>
    <t>47. Praticar a produção de parágrafos com clareza e organização.</t>
  </si>
  <si>
    <t>Compreender o conceito de multiplicação como a junção de grupos com quantidades iguais.</t>
  </si>
  <si>
    <t>Identificar e aplicar os conceitos de dobro e triplo de um número.</t>
  </si>
  <si>
    <t>Resolver situações-problema que envolvam a operação de multiplicação, como em contextos de compra.</t>
  </si>
  <si>
    <t>Realizar multiplicações envolvendo os fatores 10, 100 e 1000.</t>
  </si>
  <si>
    <t>Efetuar multiplicações com números naturais de pequeno valor.</t>
  </si>
  <si>
    <t>Resolver cálculos simples de multiplicação aplicados a problemas do cotidiano.</t>
  </si>
  <si>
    <t>Efetuar multiplicações envolvendo números naturais maiores.</t>
  </si>
  <si>
    <t>Desenvolver estratégias para realizar multiplicações mentalmente.</t>
  </si>
  <si>
    <t>Reconhecer a aplicabilidade da multiplicação em diversas situações práticas.</t>
  </si>
  <si>
    <t>Utilizar propriedades e estratégias da multiplicação para facilitar os cálculos.</t>
  </si>
  <si>
    <t>Compreender a divisão como processos de repartir ou medir.</t>
  </si>
  <si>
    <t>Identificar quando a divisão é exata ou apresenta resto.</t>
  </si>
  <si>
    <t>Aprender e aplicar o algoritmo da operação de divisão.</t>
  </si>
  <si>
    <t>Utilizar estimativas para prever o resultado aproximado de uma divisão.</t>
  </si>
  <si>
    <t>Reconhecer e utilizar as unidades de medida metro, centímetro e milímetro.</t>
  </si>
  <si>
    <t>Saber as equivalências entre metro, centímetro e milímetro.</t>
  </si>
  <si>
    <t>Conhecer a relação entre metro e quilômetro.</t>
  </si>
  <si>
    <t>Identificar a quantidade de minutos em uma hora e de segundos em um minuto.</t>
  </si>
  <si>
    <t>Ler e interpretar horários em relógios analógicos e digitais.</t>
  </si>
  <si>
    <t>Distinguir períodos do dia em relação ao meio-dia (ante meridiem e pós meridiem).</t>
  </si>
  <si>
    <t>Estimar a duração de atividades cotidianas.</t>
  </si>
  <si>
    <t>Utilizar o calendário para marcação e organização de datas.</t>
  </si>
  <si>
    <t>Identificar os dias, semanas, meses e anos no calendário.</t>
  </si>
  <si>
    <t>Reconhecer que o dia possui 24 horas e a semana 7 dias.</t>
  </si>
  <si>
    <t>Compreender o modo de vida no meio rural e suas tradições culturais.</t>
  </si>
  <si>
    <t>Identificar as principais atividades agrícolas e de criação de animais no campo.</t>
  </si>
  <si>
    <t>Reconhecer festas típicas e costumes das famílias que vivem na zona rural</t>
  </si>
  <si>
    <t>Estabelecer comparações entre a vida no campo e a vida na cidade.</t>
  </si>
  <si>
    <t>Conhecer o processo de imposição de trabalho aos povos indígenas pelos colonizadores portugueses</t>
  </si>
  <si>
    <t>Refletir sobre a importância do respeito aos direitos e à cultura dos povos indígenas</t>
  </si>
  <si>
    <t>Analisar as transformações na paisagem brasileira decorrentes da colonização</t>
  </si>
  <si>
    <t>Observar as alterações provocadas nas matas e nos rios ao longo da história</t>
  </si>
  <si>
    <t>Reconhecer que os povos indígenas possuem o direito à terra</t>
  </si>
  <si>
    <t>Compreender a luta histórica dos povos indígenas pela demarcação e preservação de seus territórios.</t>
  </si>
  <si>
    <t>Identificar o que eram os engenhos coloniais e compreender seu funcionamento</t>
  </si>
  <si>
    <t>Investigar quem realizava o trabalho nos engenhos e em quais condições</t>
  </si>
  <si>
    <t>Entender que os africanos foram trazidos ao Brasil de forma forçada e submetidos à escravidão.</t>
  </si>
  <si>
    <t>Valorizar os elementos da cultura africana incorporados à cultura brasileira</t>
  </si>
  <si>
    <t>Conhecer as formas de resistência à escravidão no Brasil</t>
  </si>
  <si>
    <t>Estudar a trajetória de líderes negros como Zumbi dos Palmares e Dandara</t>
  </si>
  <si>
    <t>Reconhecer a importância histórica e cultural dos quilombos</t>
  </si>
  <si>
    <t>Investigar como vivem atualmente as comunidades quilombolas</t>
  </si>
  <si>
    <t>Estudar o processo de formação das primeiras vilas e cidades no Brasil</t>
  </si>
  <si>
    <t>Refletir sobre o cotidiano nas cidades durante os períodos coloniais</t>
  </si>
  <si>
    <t>Compreender a influência da exploração do ouro na fundação de cidades no interior do Brasil.</t>
  </si>
  <si>
    <t>Identificar o movimento de pessoas em busca do ouro durante o ciclo da mineração</t>
  </si>
  <si>
    <t>Discutir as consequências sociais e econômicas do esgotamento das jazidas de ouro</t>
  </si>
  <si>
    <t>1. Entender que agricultura, pecuária e extrativismo fazem parte do setor primário.</t>
  </si>
  <si>
    <t>2. Saber que a agricultura familiar produz muitos alimentos que comemos.</t>
  </si>
  <si>
    <t>3. Conhecer o que são alimentos orgânicos.</t>
  </si>
  <si>
    <t>4. Reconhecer o direito dos indígenas e quilombolas à terra.</t>
  </si>
  <si>
    <t>5. Entender o que é um mapa temático.</t>
  </si>
  <si>
    <t>6. Saber o que são indústrias, comércios e serviços.</t>
  </si>
  <si>
    <t>7. Identificar atividades dos setores secundário e terciário.</t>
  </si>
  <si>
    <t>8. Perceber problemas nas cidades por falta de bons serviços públicos.</t>
  </si>
  <si>
    <t>9. Entender como a tecnologia mudou o jeito de trabalhar.</t>
  </si>
  <si>
    <t>10. Saber que sem formação é mais difícil conseguir bons trabalhos.</t>
  </si>
  <si>
    <t>11. Reconhecer como a tecnologia ajudou na pandemia.</t>
  </si>
  <si>
    <t>12. Saber que muitos produtos vêm do campo e mudam na cidade.</t>
  </si>
  <si>
    <t>13. Entender que o campo e a cidade se ajudam.</t>
  </si>
  <si>
    <t>14. Saber que produtos são feitos com matérias-primas da natureza.</t>
  </si>
  <si>
    <t>15. Aprender como o macarrão é produzido, do campo até nossa casa.</t>
  </si>
  <si>
    <t>16. Conhecer técnicas antigas e modernas de plantar.</t>
  </si>
  <si>
    <t>17. Saber que estradas e transportes ligam campo e cidade.</t>
  </si>
  <si>
    <t>18. Pensar sobre a fome e o desperdício de comida.</t>
  </si>
  <si>
    <t>19. Conhecer hábitos de consumo que ajudam o planeta.</t>
  </si>
  <si>
    <t>20. Valorizar a produção de alimentos sustentáveis.</t>
  </si>
  <si>
    <t>21. Entender como a economia se organiza em setores.</t>
  </si>
  <si>
    <t>22. Observar como a cidade cresce com o trabalho das pessoas.</t>
  </si>
  <si>
    <t>23. Reconhecer os trabalhos das pessoas no campo e na cidade.</t>
  </si>
  <si>
    <t>24. Perceber a importância do transporte na economia.</t>
  </si>
  <si>
    <t>25. Refletir sobre o consumo consciente.</t>
  </si>
  <si>
    <t>26. Relacionar o uso da terra com os alimentos que chegam à nossa mesa.</t>
  </si>
  <si>
    <t>27. Reconhecer que tudo que usamos tem uma origem.</t>
  </si>
  <si>
    <t>28. Pensar em formas de evitar o desperdício de recursos.</t>
  </si>
  <si>
    <t>29. Entender que todos devem ter acesso à alimentação de qualidade.</t>
  </si>
  <si>
    <t>30. Valorizar os produtores de alimentos e seus saberes.</t>
  </si>
  <si>
    <t>1. Entender o que muda e o que não muda de volta (transformações reversíveis e irreversíveis).</t>
  </si>
  <si>
    <t>2. Ver a diferença entre mudanças físicas (sem criar algo novo) e químicas (com formação de algo novo).</t>
  </si>
  <si>
    <t>3. Aprender como os cientistas usam a reciclagem química para criar novos produtos com o plástico.</t>
  </si>
  <si>
    <t>4. Saber que calor, frio, umidade e luz podem fazer as coisas mudarem.</t>
  </si>
  <si>
    <t>5. Conhecer os três estados da água: gelo (sólido), água (líquido) e vapor (gasoso).</t>
  </si>
  <si>
    <t>6. Entender os nomes das mudanças da água: derreter, congelar, evaporar e virar gota de novo (condensar).</t>
  </si>
  <si>
    <t>7. Descobrir que não é só a água que pode mudar de estado — outros materiais também mudam.</t>
  </si>
  <si>
    <t>8. Aprender como as pessoas usavam o vapor da água no passado (como nas máquinas a vapor).</t>
  </si>
  <si>
    <t>9. Fazer experiências com mudanças usando calor, frio, ou tempo, e contar o que aconteceu.</t>
  </si>
  <si>
    <t>10. Observar, testar e explicar como e por que as coisas mudam em nosso dia a dia.</t>
  </si>
  <si>
    <t>1. Entender o que é uma mistura.</t>
  </si>
  <si>
    <t>2. Ver exemplos de misturas no dia a dia.</t>
  </si>
  <si>
    <t>3. Saber que as misturas têm mais de um ingrediente.</t>
  </si>
  <si>
    <t>4. Ver os estados físicos (sólido, líquido, gasoso) nas misturas.</t>
  </si>
  <si>
    <t>5. Diferenciar misturas homogêneas (tudo igual) e heterogêneas</t>
  </si>
  <si>
    <t>6. Saber que a água é chamada de “solvente universal”.</t>
  </si>
  <si>
    <t>7. Entender o que dissolve na água e o que não dissolve.</t>
  </si>
  <si>
    <t>8. Ver misturas em que tudo se mistura bem ou não.</t>
  </si>
  <si>
    <t>9. Conhecer formas de separar os ingredientes das misturas.</t>
  </si>
  <si>
    <t>10. Identificar essas formas em situações do dia a dia.</t>
  </si>
  <si>
    <t>1. Entender que nem toda água é própria para beber.</t>
  </si>
  <si>
    <t>2. Conhecer os serviços que cuidam da água e do esgoto.</t>
  </si>
  <si>
    <t>3. Saber por que é importante jogar o lixo no lugar certo.</t>
  </si>
  <si>
    <t>4. Aprender como a água é tratada nas estações e também em casa.</t>
  </si>
  <si>
    <t>5. Entender que todos têm direito à água limpa.</t>
  </si>
  <si>
    <t>6. Conhecer como o esgoto é tratado nas estações.</t>
  </si>
  <si>
    <t>7. Saber que a falta de tratamento da água pode causar doenças.</t>
  </si>
  <si>
    <t>8. Aprender como se prevenir dessas doenças com higiene e cuidados.</t>
  </si>
  <si>
    <t>1. Aprender sobre o uso da argila na confecção de diferentes objetos</t>
  </si>
  <si>
    <t>2. Conhecer a cultura ceramista marajoara</t>
  </si>
  <si>
    <t>3. Criar um vaso feito de argila</t>
  </si>
  <si>
    <t>4. Conhecer alguns elementos da tecelagem</t>
  </si>
  <si>
    <t>5. Perceber as possibilidades de materiais para a tecelagem, tanto na arte popular quanto na contemporânea.</t>
  </si>
  <si>
    <t>6. Reconhecer elementos da arte rupestre pré-histórica.</t>
  </si>
  <si>
    <t>7. Identificar e diferenciar imagens figurativas e abstratas.</t>
  </si>
  <si>
    <t>8. Experimentar a pintura com pigmentos naturais.</t>
  </si>
  <si>
    <t>9. Aprender sobre história em quadrinhos e seus elementos constitutivos.</t>
  </si>
  <si>
    <t>10. Conhecer características das tirinhas.</t>
  </si>
  <si>
    <t>11. Produzir uma história em quadrinhos.</t>
  </si>
  <si>
    <t>12. Compreender o que é um monumento.</t>
  </si>
  <si>
    <t>13. Conhecer monumentos do mundo e do Brasil.</t>
  </si>
  <si>
    <t>14. Conhecer personagens e narrativas da cultura popular brasileira.</t>
  </si>
  <si>
    <t>15. Valorizar as histórias tradicionais da cultura brasileira e seus personagens.</t>
  </si>
  <si>
    <t>16. Aprender sobre as danças tradicionais do Brasil</t>
  </si>
  <si>
    <t>17. Experimentar passos de coco.</t>
  </si>
  <si>
    <t>18. Elaborar uma coreografia em diálogo com danças tradicionais.</t>
  </si>
  <si>
    <t>19. Elaborar um cordel</t>
  </si>
  <si>
    <t>20. Confeccionar um varal de cordel</t>
  </si>
  <si>
    <t>MÉDIAS 2025</t>
  </si>
  <si>
    <t>FALTAS</t>
  </si>
  <si>
    <t>&lt; D. letivos</t>
  </si>
  <si>
    <t>1º T</t>
  </si>
  <si>
    <t>2º T</t>
  </si>
  <si>
    <t>3º T</t>
  </si>
  <si>
    <t>MÉDIA</t>
  </si>
  <si>
    <t>TOTAL</t>
  </si>
  <si>
    <t>BETINA AYUMI HAGAWA</t>
  </si>
  <si>
    <t>BERNARDO DOS SANTOS DA SILVA</t>
  </si>
  <si>
    <t>DAVI MOCELIN GERONI</t>
  </si>
  <si>
    <t>ELOÁ PEREIRA PRENZ</t>
  </si>
  <si>
    <t>FRANCESCA WALTER DIONISIO DE SOUZA</t>
  </si>
  <si>
    <t>FERNANDO SATO ULIR</t>
  </si>
  <si>
    <t>HENRIQUE DAMINSKI RAMPAZZO COSTA</t>
  </si>
  <si>
    <t>JOÃO PEDRO BATISTA</t>
  </si>
  <si>
    <t>LARA DELFINO SILVÉRIO</t>
  </si>
  <si>
    <t>LAURA FERREIRA DE CARVALHO</t>
  </si>
  <si>
    <t>MARIA HELENA BERTONI</t>
  </si>
  <si>
    <t>NATHAN LUCAS</t>
  </si>
  <si>
    <t>NATHÁLIA BORGES DE LIMA</t>
  </si>
  <si>
    <t>PAOLA CORTEZ SARAIVA B. DE OLIVEIRA</t>
  </si>
  <si>
    <t>PAULO HENRIQUE FASOLO DA SILVA</t>
  </si>
  <si>
    <t>THIAGO DE ALMEIDA BARBOSA</t>
  </si>
  <si>
    <t>THOMAS LOPES AMORIM</t>
  </si>
  <si>
    <t>VITÓRIA UNICZYCKI ROESE</t>
  </si>
  <si>
    <t>Diferenciar palavras terminas em - ESA e EZA.</t>
  </si>
  <si>
    <t>PA</t>
  </si>
  <si>
    <t>A</t>
  </si>
  <si>
    <t>NA</t>
  </si>
  <si>
    <t>Comparar verbos terminados em - ISAR e IZAR.</t>
  </si>
  <si>
    <t>Identificar verbos terimnados em  (ar, er e ir)</t>
  </si>
  <si>
    <t>Compreender a concordância verbal</t>
  </si>
  <si>
    <t>Identificar as palavras com a mesma pronúncia, mas com grafias e significados diferentes, como "acento" e "assento"</t>
  </si>
  <si>
    <t>Identificar que as palavras tem a mesma escrita, porém significados diferentes. (Dicionário)</t>
  </si>
  <si>
    <t>Verificar quando as palavras monossílabas tônicas recebem acento gráfico.</t>
  </si>
  <si>
    <t>Conhecer as características, a função social  do gênero verbete de enciclopédia.</t>
  </si>
  <si>
    <t>Conhecer as características, a função social e a esfera de circulação do gênero texto de divulgação científica.</t>
  </si>
  <si>
    <t>Compreender que o dicionário pode ser usado para pesquisar os significados de uma palavra ou esclarecer uma dúvida sobre a escrita de uma palavra.</t>
  </si>
  <si>
    <t>Produzir um verbete de enciclopédia e confeccionar a Enciclopédia da turma.</t>
  </si>
  <si>
    <t>Identificar quando a palavra é oxítona</t>
  </si>
  <si>
    <t>Conhecer as características do gênero romance.</t>
  </si>
  <si>
    <t>Produzir o desfecho de um romance de acordo com as características do gênero estudadas no capítulo.</t>
  </si>
  <si>
    <t>Identificar quando as palavras paroxítonas recebem acento gráfico.</t>
  </si>
  <si>
    <t>Compreender a formação de palavras terminadas em -agem.</t>
  </si>
  <si>
    <t>Identificar o que são palavras proparoxítonas.</t>
  </si>
  <si>
    <t>Registrar um texto expositivo de acordo com as características do gênero estudado no capítulo.</t>
  </si>
  <si>
    <t>Compreender que os pronomes demonstrativos exercem a função de retomada de um termo.</t>
  </si>
  <si>
    <t>Compreender a relação entre o verbo e o sujeito.</t>
  </si>
  <si>
    <t>Conhecer as características, a função social e a esfera de circulação do gênero cordel</t>
  </si>
  <si>
    <t>Preparar um seminário e apresentá-lo aos colegas.</t>
  </si>
  <si>
    <t>Refletir sobre a variação linguística histórica.</t>
  </si>
  <si>
    <t>Revisar a ideia de que a ortografia é o conjunto de normas que orienta a escrita correta das palavras.</t>
  </si>
  <si>
    <t>Reconhecer a importância da ortografia para a clareza e compreensão dos textos.</t>
  </si>
  <si>
    <t>Identificar e corrigir palavras escritas de forma incorreta.</t>
  </si>
  <si>
    <t>Praticar a escrita de palavras e frases aplicando corretamente as regras ortográficas.</t>
  </si>
  <si>
    <t>Produzir pequenos textos observando as normas de ortografia para garantir coesão e clareza.</t>
  </si>
  <si>
    <t>Idetinficar o que é  um cordel  e recitar.</t>
  </si>
  <si>
    <t>Reconhecer palavras terminadas em - OSO e OSA.</t>
  </si>
  <si>
    <t>Leitura do livro o "Pequeno Samurai"</t>
  </si>
  <si>
    <t>Compreender o uso do Por que/ porque/ por quê/porquê.</t>
  </si>
  <si>
    <t>Desenvolver noções de fração: relação parte-todo.</t>
  </si>
  <si>
    <t>Identificar o numerador e o denominador como elementos de uma fração.</t>
  </si>
  <si>
    <t>Ler e escrever frações.</t>
  </si>
  <si>
    <t>Escrever uma fração para representar partes pintadas de figuras.</t>
  </si>
  <si>
    <t>Escrever frações para representar quantidades de um todo.</t>
  </si>
  <si>
    <t>Efetuar adições e subtrações de frações com denominadores iguais.</t>
  </si>
  <si>
    <t>Resolver situações-problemas envolvendo frações</t>
  </si>
  <si>
    <t>Ler e interpretar informações apresentadas em tabelas simples e de dupla entrada.</t>
  </si>
  <si>
    <t>Registrar dados em tabelas simples e de dupla entrada.</t>
  </si>
  <si>
    <t>Ler e interpretar informações apresentadas em gráficos de colunas, de colunas duplas e de setores.</t>
  </si>
  <si>
    <t>Registrar dados em gráficos de colunas e de  setores.</t>
  </si>
  <si>
    <t>Reconhecer um polígono.</t>
  </si>
  <si>
    <t>Identificar lados e vértices de um polígono.</t>
  </si>
  <si>
    <t>Classificar polígonos de acordo com a quantidade de lados.</t>
  </si>
  <si>
    <t>Calcular o perímetro de poligonos</t>
  </si>
  <si>
    <t>Compreender o conceito de área.</t>
  </si>
  <si>
    <t>Medir área de figuras desenhadas em malhas quadriculadas.</t>
  </si>
  <si>
    <t>Compreender as ideias de segmento de reta, reta e semirreta e associá-las a elementos do mundo real.</t>
  </si>
  <si>
    <t>Determinar se duas retas são paralelas ou concorrentes.</t>
  </si>
  <si>
    <t>Identificar quando uma reta é transversal a outras.</t>
  </si>
  <si>
    <t>Identificar os elementos de um ângulo: vértice e lados.</t>
  </si>
  <si>
    <t>Reconhecer o grau como uma das unidades de medida de ângulos.</t>
  </si>
  <si>
    <t>Determinar se um ângulo é agudo, reto, obtuso ou raso.</t>
  </si>
  <si>
    <t>Reconhecer retas perpendiculares.</t>
  </si>
  <si>
    <t>Descrever localização e deslocamento de objetos e pessoas em mapas e na malha quadriculada.</t>
  </si>
  <si>
    <t>Compreender o conceito simetria</t>
  </si>
  <si>
    <t>Reconhecer figuras simétricas.</t>
  </si>
  <si>
    <t>Identificar o eixo de simetria em uma figura simétrica.</t>
  </si>
  <si>
    <t>Representar frações decimais por meio de números decimais até os décimos.</t>
  </si>
  <si>
    <t>Ler e escrever por extenso números decimais até os décimos.</t>
  </si>
  <si>
    <t>Representar os números decimais por meio de figuras.</t>
  </si>
  <si>
    <t>Representar frações decimais por meio de números decimais até os centésimos</t>
  </si>
  <si>
    <t>Ler e escrever por extenso números decimais até os centésimos.</t>
  </si>
  <si>
    <t>Reconhecer características dos números decimais no sistema de numeração decimal.</t>
  </si>
  <si>
    <t>Reconhecer a equivalência entre décimo e centésimo.</t>
  </si>
  <si>
    <t>Identificar a ordem que um algarismo ocupa em um número decimal.</t>
  </si>
  <si>
    <t>Representar os números decimais no quadro de ordens e classes.</t>
  </si>
  <si>
    <t>Comparar números decimais.</t>
  </si>
  <si>
    <t>Efetuar adições com números decimais.</t>
  </si>
  <si>
    <t>Resolver situações-problemas que envolvam adição de números decimais.</t>
  </si>
  <si>
    <t>Efetuar subtrações com números decimais.</t>
  </si>
  <si>
    <t>Resolver situações-problemas que envolvam subtração de números decimais.</t>
  </si>
  <si>
    <t>Reconhecer o quilograma, o grama e a tonelada como unidades de medida de massa padronizadas.</t>
  </si>
  <si>
    <t>Identificar t como a abreviação de tonelada.</t>
  </si>
  <si>
    <t>Estabelecer relação entre quilograma e grama e entre tonelada e quilograma.</t>
  </si>
  <si>
    <t>Resolver situações-problemas que envolvam medidas em quilograma, grama e tonelada.</t>
  </si>
  <si>
    <t>Reconhecer o termômetro como instrumento para medir temperatura.</t>
  </si>
  <si>
    <t>Reconhecer o grau Celsius (°C) como unidade padronizada de medida de temperatura.</t>
  </si>
  <si>
    <t>Ler a medida de temperatura registrada em um termômetro.</t>
  </si>
  <si>
    <t xml:space="preserve"> Compreender o conceito de migração.
migração.</t>
  </si>
  <si>
    <t>Refletir sobre as motivações que levam à migração.</t>
  </si>
  <si>
    <t>Entender o que são migrantes.</t>
  </si>
  <si>
    <t>Identificar os tipos de deslocamento populacional.</t>
  </si>
  <si>
    <t>Contextualizar o surgimento das bandeiras.</t>
  </si>
  <si>
    <t>Perceber que a ação dos  bandeirantes representou a  escravização e a morte de muitos indígenas.</t>
  </si>
  <si>
    <t>Compreender a relação entre a exploração de metais preciosos e os deslocamentos populacionais no período colonial.</t>
  </si>
  <si>
    <t>Entender quem foram os tropeiros.</t>
  </si>
  <si>
    <t>Compreender a relação entre a pecuária e os deslocamentos populacionais  no período colonial.</t>
  </si>
  <si>
    <t>Compreender o que foram as monções e sua relação com o surgimento de novas cidades.</t>
  </si>
  <si>
    <t>Identificar o que foram as drogas do sertão.</t>
  </si>
  <si>
    <t>Compreender a relação entre a exploração das drogas do sertão e os deslocamentos populacionais no período colonial.</t>
  </si>
  <si>
    <t>Contextualizar o surgimento do Ciclo da Borracha.</t>
  </si>
  <si>
    <t>Refletir sobre as consequências da exploração  do látex para as cidades amazônicas.</t>
  </si>
  <si>
    <t>Compreender a relação entre o problema da seca na região Nordeste e a migração.</t>
  </si>
  <si>
    <t>Entender o conceito de êxodo rural.</t>
  </si>
  <si>
    <t>Conhecer os principais ciclos migratórios para a Região Centro-Oeste.</t>
  </si>
  <si>
    <t>Conhecer exemplos de tradições nordestinas que se  regiões.</t>
  </si>
  <si>
    <t>Compreender os conceitos de imigração e emigração.</t>
  </si>
  <si>
    <t>Contextualizar a vinda de imigrantes para o Brasil no século XIX.</t>
  </si>
  <si>
    <t>Conhecer e valorizar os costumes dos imigrantes trazidos para o Brasil.</t>
  </si>
  <si>
    <t>Compreender a importância do acolhimento aos refugiados.</t>
  </si>
  <si>
    <t>Compreender o que é imprensa.</t>
  </si>
  <si>
    <t>Conhecer os primeiros jornais publicados no Brasil.</t>
  </si>
  <si>
    <t>Contextualizar o surgimento da imprensa ilustrada.</t>
  </si>
  <si>
    <t>Identificar o papel da imprensa na Proclamação da República.</t>
  </si>
  <si>
    <t>Contextualizar o surgimento da imprensa operária.</t>
  </si>
  <si>
    <t>Compreender o que foi a censura à imprensa no período da ditadura civil-militar.</t>
  </si>
  <si>
    <t>Entender o que foi a imprensa alternativa.</t>
  </si>
  <si>
    <t>Refletir sobre a importância da liberdade de expressão.</t>
  </si>
  <si>
    <t>Identificar as contribuições da internet para o desenvolvimento da imprensa nos dias atuais</t>
  </si>
  <si>
    <t>Refletir sobre a importância das tecnologias para o acesso aos meios de comunicação.</t>
  </si>
  <si>
    <t>Contextualizar o processo de industrialização no Brasil.</t>
  </si>
  <si>
    <t>Identificar as principais mudanças ocasionadas pelo processo de industrialização no século XX.</t>
  </si>
  <si>
    <t>Associar o uso dos anúncios publicitários e o surgimento de novos hábitos de consumo.</t>
  </si>
  <si>
    <t>Aprender o que é e valorizar atitudes de consumo consciente</t>
  </si>
  <si>
    <t>Compreender o conceito de relevo.</t>
  </si>
  <si>
    <t>Observar que as formas de relevo tornam as paisagens diferentes umas das outras.</t>
  </si>
  <si>
    <t>Identificar as principais características das formas do relevo terrestre.</t>
  </si>
  <si>
    <t>Analisar a distribuição espacial das diferentes formas de relevo predominantes no Brasil.</t>
  </si>
  <si>
    <t>Compreender e analisar mapas altimétricos.</t>
  </si>
  <si>
    <t>Identificar os diferentes elementos naturais que atuam na transformação do relevo.</t>
  </si>
  <si>
    <t>Compreender que o ser humano transforma o relevo de diversas maneiras para atender às suas necessidades.</t>
  </si>
  <si>
    <t>Distinguir os rios que correm pelas formas de relevo com desníveis acentuados dos que correm por formas de relevo planas</t>
  </si>
  <si>
    <t>Caracterizar rios perenes e rios temporários.</t>
  </si>
  <si>
    <t>Identificar as partes de um rio.</t>
  </si>
  <si>
    <t>Analisar, por meio de um mapa hidrográfico, a distribuição dos principais rios brasileiros pelo território.</t>
  </si>
  <si>
    <t>Verificar situações de desperdício e a responsabilidade com relação ao uso da água.</t>
  </si>
  <si>
    <t>Compreender que as condições do tempo atmosférico podem variar em um mesmo dia.</t>
  </si>
  <si>
    <t>Compreender que o clima de um lugar é definido com base no registro do tempo atmosférico ao longo de pelo menos 30 anos.</t>
  </si>
  <si>
    <t>Distinguir o clima do tempo atmosférico.</t>
  </si>
  <si>
    <t>Verificar que a previsão do tempo atmosférico auxilia as pessoas no  planejamento das atividades a serem desenvolvidas.</t>
  </si>
  <si>
    <t>Compreender como alguns fatores do clima influenciam diretamente a vegetação nativa de um lugar.</t>
  </si>
  <si>
    <t>Identificar as principais características das formações vegetais nativas do Brasil.</t>
  </si>
  <si>
    <t>Reconhecer que o desenvolvimento de atividades econômicas tem provocado intensas modificações nas áreas de</t>
  </si>
  <si>
    <t>vegetação natural.</t>
  </si>
  <si>
    <t>Reconhecer a responsabilidade do ser humano ao explorar recursos naturais e as consequências ambientais.</t>
  </si>
  <si>
    <t>Analisar e comparar mapas físicos da distribuição da vegetação natural do Brasil e das áreas alteradas.</t>
  </si>
  <si>
    <t>Analisar a importância da solidariedade no enfrentamento de situações, como deslizamento de terras e mudanças no relevo, causadas por</t>
  </si>
  <si>
    <t>Reconhecer que os elementos da paisagem podem ser utilizados como pontos de referência.</t>
  </si>
  <si>
    <t>Localizar um lugar por meio do endereço.</t>
  </si>
  <si>
    <t>Identificar os pontos cardeais.</t>
  </si>
  <si>
    <t>Compreender que os pontos cardeais auxiliam em nossa orientação e deslocamento na superfície terrestre.</t>
  </si>
  <si>
    <t>Utilizar a orientação pelos pontos cardeais por meio da rosa dos ventos.</t>
  </si>
  <si>
    <t>Identificar os pontos cardeais e colaterais.</t>
  </si>
  <si>
    <t>Compreender que os pontos cardeais auxiliam em nossa orientação espacial na superfície terrestre.</t>
  </si>
  <si>
    <t>Utilizar a orientação pelos pontos cardeais e colaterais por meio da rosa dos ventos.</t>
  </si>
  <si>
    <t>Reconhecer a bússola como um instrumento utilizado para a localização e a orientação na superfície terrestre.</t>
  </si>
  <si>
    <t>Reconhecer a rosa dos ventos como um dos elementos da representação cartográfica.</t>
  </si>
  <si>
    <t>Compreender o sistema de funcionamento do GPS e como ele está presente no cotidiano.</t>
  </si>
  <si>
    <t>Analisar como a cartografia tátil contribui para a inclusão social e o acesso de pessoas com deficiência visual aos mapas.</t>
  </si>
  <si>
    <t>Reconhecer como os nutrientes (matéria) são transferidos entre os seres vivos nas cadeias alimentares.</t>
  </si>
  <si>
    <t>Compreender a transferência de energia entre níveis nas cadeias alimentares.</t>
  </si>
  <si>
    <t>Entender as principais diferenças entre o ciclo da matéria e o fluxo de energia nas cadeias alimentares.</t>
  </si>
  <si>
    <t>Conhecer o ciclo da água e sua importância para os seres vivos.</t>
  </si>
  <si>
    <t>Reconhecer as consequências das alterações nos ciclos da matéria.</t>
  </si>
  <si>
    <t>Compreender como as plantas obtêm seus nutrientes.</t>
  </si>
  <si>
    <t>Compreender como as plantas respiram.</t>
  </si>
  <si>
    <t>Constatar a importância da água e da luz solar para o desenvolvimento das plantas.</t>
  </si>
  <si>
    <t>Conhecer a nutrição variada de algumas plantas, como as carnívoras e as parasitas.</t>
  </si>
  <si>
    <t>Relacionar a transpiração das plantas a umidade do ar e ao ciclo da água.</t>
  </si>
  <si>
    <t>Conhecer como as plantas com flores se reproduzem.</t>
  </si>
  <si>
    <t>Reprodução das plantas com flores.</t>
  </si>
  <si>
    <t>Estrutura das flores.</t>
  </si>
  <si>
    <t>Polinização e fecundação.</t>
  </si>
  <si>
    <t>Dispersão de sementes.</t>
  </si>
  <si>
    <t>Germinação de sementes.</t>
  </si>
  <si>
    <t>Estratégias de polinização.</t>
  </si>
  <si>
    <t>Dispersão de sementes por peixes.</t>
  </si>
  <si>
    <t>Reprodução vegetativa de algumas plantas.</t>
  </si>
  <si>
    <t>Compreender o que são seres vivos microscópicos.</t>
  </si>
  <si>
    <t>Reconhecer que os seres vivos microscópicos estão em diferentes locais do ambiente.</t>
  </si>
  <si>
    <t>Conhecer alguns grupos de seres vivos microscópicos e suas principais características.</t>
  </si>
  <si>
    <t>Diferenciar bactérias, fungos e protozoários (protistas).</t>
  </si>
  <si>
    <t>Conhecer algumas importâncias para outros seres vivos e doenças causadas por bactérias, fungos e protozoários.</t>
  </si>
  <si>
    <t>Conhecer as principais características dos protistas fotossintetizantes e sua importância para o ambiente e outros seres vivos.</t>
  </si>
  <si>
    <t>Refletir sobre a importância do consumo de antibióticos e antifúnngicos com prudência.</t>
  </si>
  <si>
    <t>Conhecer os seres vivos microscópicos, como alguns fungos e bactérias, que realizam a decomposição.</t>
  </si>
  <si>
    <t>Reconhecer a importância da decomposição para o ambiente e os seres vivos.</t>
  </si>
  <si>
    <t>Compreender os fatores que influenciam na decomposição.</t>
  </si>
  <si>
    <t>Conhecer algumas doenças transmissíveis.</t>
  </si>
  <si>
    <t>Diferenciar transmissão direta de transmissão indireta de doenças.</t>
  </si>
  <si>
    <t>Reconhecer formas de prevenção e propagação de doenças transmissíveis.</t>
  </si>
  <si>
    <t>Reconhecer a importância individual e coletiva da vacinação.</t>
  </si>
  <si>
    <t>Conhecer algumas doenças não transmissíveis.</t>
  </si>
  <si>
    <t>Conhecer fatores que ajudam a prevenir ou controlar doenças não transmissíveis.</t>
  </si>
  <si>
    <t>identificar situações do cotidiano nas quais há participação de microrganismos.</t>
  </si>
  <si>
    <t>Reconhecer a participação de microrganismos na produção de biocombustíveis.</t>
  </si>
  <si>
    <t>Conhecer materiais têxteis, como tecidos e corantes, feitos a partir da ação ou de partes de microrganismos.</t>
  </si>
  <si>
    <t>Identificar alimentos nos quais há atuação de microrganismos.</t>
  </si>
  <si>
    <t>Conhecer medicamentos e outras substâncias utilizadas para a manutenção da saúde que são produzidos com o</t>
  </si>
  <si>
    <t>auxílio de microrganismos.</t>
  </si>
  <si>
    <t>Compreender o que é um monumento.</t>
  </si>
  <si>
    <t>Conhecer monumentos do mundo e do Brasil.</t>
  </si>
  <si>
    <t>Conhecer personagens e narrativas da cultura popular brasileira.</t>
  </si>
  <si>
    <t>Valorizar as histórias tradicionais da cultura brasileira e seus personagens. (folclore)</t>
  </si>
  <si>
    <t>Aprender sobre danças tradicionais do Brasil.</t>
  </si>
  <si>
    <t>Experimentar passos do coco.</t>
  </si>
  <si>
    <t>Conhecer gêneros musicais.</t>
  </si>
  <si>
    <t>Identificar instrumentos musicais típicos  de cada gênero musical.</t>
  </si>
  <si>
    <t>Diferenciar os termos gênero e estilo na música.</t>
  </si>
  <si>
    <t>Conhecer elementos da música clássica.</t>
  </si>
  <si>
    <t>Conhecer elementos básicos do canto coral.</t>
  </si>
  <si>
    <t>Perceber a importância de Heitor Villa-lobos educação musical do Brasil.</t>
  </si>
  <si>
    <t>Reconhecer o trabalho dos profissionais de uma produção teatral.</t>
  </si>
  <si>
    <t>Aprender sobre os elementos cênicos que compõem uma apresentação teatral.</t>
  </si>
  <si>
    <t>Conhecer o teatro lambe-lambe.</t>
  </si>
  <si>
    <t xml:space="preserve"> </t>
  </si>
  <si>
    <t>SELECIONE O ALUNO:</t>
  </si>
  <si>
    <t>GABRIEL LUIZ SOUZA RAZERA</t>
  </si>
  <si>
    <t>INFORME A TURMA:</t>
  </si>
  <si>
    <t>3ºA</t>
  </si>
  <si>
    <t>BOLETIM ESCOLAR</t>
  </si>
  <si>
    <t>ALUNO (A):</t>
  </si>
  <si>
    <t>TURMA:</t>
  </si>
  <si>
    <t>ANO:</t>
  </si>
  <si>
    <t>ÁREAS DO CONHECIMENTO</t>
  </si>
  <si>
    <t>NOTAS</t>
  </si>
  <si>
    <t>COMPONENTES CURRICULARES</t>
  </si>
  <si>
    <t>DISCIPLINAS CURRICULARES</t>
  </si>
  <si>
    <t>1º Trimestre</t>
  </si>
  <si>
    <t>2º Trimestre</t>
  </si>
  <si>
    <t>3º Trimestre</t>
  </si>
  <si>
    <t>1º Trim</t>
  </si>
  <si>
    <t>2º Trim</t>
  </si>
  <si>
    <t>3º Trim</t>
  </si>
  <si>
    <t>Média Anual</t>
  </si>
  <si>
    <t>Resultado Final</t>
  </si>
  <si>
    <t>LINGUAGENS E SUAS TECNOLOGIAS</t>
  </si>
  <si>
    <t>LÍNGUA INGLESA</t>
  </si>
  <si>
    <t>EDUCAÇÃO FÍSICA</t>
  </si>
  <si>
    <t>MATEMÁTICA E SUAS TECNOLOGIAS</t>
  </si>
  <si>
    <t>CIÊNCIAS HUMANAS E SOCIAIS APLICADAS</t>
  </si>
  <si>
    <t>Observações da escola</t>
  </si>
  <si>
    <t>Média Objetivos</t>
  </si>
  <si>
    <t>Atingido</t>
  </si>
  <si>
    <t>Parcialmente Atingido</t>
  </si>
  <si>
    <t>Não Atingido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</si>
</sst>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/m"/>
    <numFmt numFmtId="166" formatCode="0.0"/>
    <numFmt numFmtId="167" formatCode="#,##0.0_ ;\-#,##0.0\ "/>
    <numFmt numFmtId="168" formatCode="#,##0_ ;\-#,##0\ "/>
  </numFmts>
  <fonts count="33">
    <font>
      <sz val="11.0"/>
      <color rgb="FF000000"/>
      <name val="Arial"/>
      <scheme val="minor"/>
    </font>
    <font>
      <b/>
      <sz val="11.0"/>
      <color theme="1"/>
      <name val="Calibri"/>
    </font>
    <font>
      <b/>
      <sz val="18.0"/>
      <color theme="1"/>
      <name val="Calibri"/>
    </font>
    <font/>
    <font>
      <b/>
      <sz val="10.0"/>
      <color theme="1"/>
      <name val="Calibri"/>
    </font>
    <font>
      <b/>
      <sz val="11.0"/>
      <color theme="0"/>
      <name val="Calibri"/>
    </font>
    <font>
      <b/>
      <sz val="10.0"/>
      <color theme="0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i/>
      <sz val="24.0"/>
      <color theme="0"/>
      <name val="Calibri"/>
    </font>
    <font>
      <b/>
      <i/>
      <sz val="18.0"/>
      <color theme="1"/>
      <name val="Calibri"/>
    </font>
    <font>
      <sz val="11.0"/>
      <color rgb="FF000000"/>
      <name val="Calibri"/>
    </font>
    <font>
      <sz val="11.0"/>
      <color theme="0"/>
      <name val="Calibri"/>
    </font>
    <font>
      <b/>
      <i/>
      <sz val="11.0"/>
      <color theme="1"/>
      <name val="Calibri"/>
    </font>
    <font>
      <sz val="12.0"/>
      <color theme="1"/>
      <name val="Arial"/>
    </font>
    <font>
      <sz val="12.0"/>
      <color theme="1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sz val="11.0"/>
      <color rgb="FF1F1F1F"/>
      <name val="Calibri"/>
    </font>
    <font>
      <color theme="1"/>
      <name val="Calibri"/>
    </font>
    <font>
      <color theme="1"/>
      <name val="Arial"/>
    </font>
    <font>
      <sz val="11.0"/>
      <color rgb="FF000000"/>
      <name val="Lucida Sans"/>
    </font>
    <font>
      <b/>
      <sz val="11.0"/>
      <color rgb="FFFF0000"/>
      <name val="Lucida Sans"/>
    </font>
    <font>
      <b/>
      <sz val="11.0"/>
      <color rgb="FF000000"/>
      <name val="Lucida Sans"/>
    </font>
    <font>
      <b/>
      <sz val="16.0"/>
      <color rgb="FF000000"/>
      <name val="Comic Sans MS"/>
    </font>
    <font>
      <b/>
      <sz val="12.0"/>
      <color rgb="FF000000"/>
      <name val="Lucida Sans"/>
    </font>
    <font>
      <b/>
      <sz val="8.0"/>
      <color rgb="FF000000"/>
      <name val="Lucida Sans"/>
    </font>
    <font>
      <sz val="9.0"/>
      <color rgb="FF000000"/>
      <name val="Lucida Sans"/>
    </font>
    <font>
      <b/>
      <sz val="11.0"/>
      <color rgb="FF000000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3F3F3F"/>
        <bgColor rgb="FF3F3F3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theme="4"/>
        <bgColor theme="4"/>
      </patternFill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7"/>
        <bgColor theme="7"/>
      </patternFill>
    </fill>
    <fill>
      <patternFill patternType="solid">
        <fgColor rgb="FFBF9000"/>
        <bgColor rgb="FFBF900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999999"/>
        <bgColor rgb="FF999999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70">
    <border/>
    <border>
      <left/>
      <top/>
    </border>
    <border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/>
    </border>
    <border>
      <lef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2" fontId="1" numFmtId="0" xfId="0" applyAlignment="1" applyBorder="1" applyFont="1">
      <alignment horizontal="center"/>
    </xf>
    <xf borderId="4" fillId="0" fontId="3" numFmtId="0" xfId="0" applyBorder="1" applyFont="1"/>
    <xf borderId="5" fillId="2" fontId="1" numFmtId="0" xfId="0" applyAlignment="1" applyBorder="1" applyFont="1">
      <alignment horizontal="center"/>
    </xf>
    <xf borderId="6" fillId="0" fontId="3" numFmtId="0" xfId="0" applyBorder="1" applyFont="1"/>
    <xf borderId="7" fillId="2" fontId="1" numFmtId="0" xfId="0" applyAlignment="1" applyBorder="1" applyFont="1">
      <alignment horizontal="center"/>
    </xf>
    <xf borderId="8" fillId="0" fontId="3" numFmtId="0" xfId="0" applyBorder="1" applyFont="1"/>
    <xf borderId="9" fillId="2" fontId="4" numFmtId="0" xfId="0" applyAlignment="1" applyBorder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/>
    </xf>
    <xf borderId="5" fillId="3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9" fillId="3" fontId="6" numFmtId="0" xfId="0" applyAlignment="1" applyBorder="1" applyFont="1">
      <alignment horizontal="center" shrinkToFit="0" vertical="center" wrapText="1"/>
    </xf>
    <xf borderId="13" fillId="4" fontId="5" numFmtId="0" xfId="0" applyAlignment="1" applyBorder="1" applyFill="1" applyFont="1">
      <alignment horizontal="center"/>
    </xf>
    <xf borderId="10" fillId="4" fontId="5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3" fillId="5" fontId="4" numFmtId="0" xfId="0" applyAlignment="1" applyBorder="1" applyFill="1" applyFont="1">
      <alignment horizontal="center" vertical="center"/>
    </xf>
    <xf borderId="3" fillId="6" fontId="4" numFmtId="0" xfId="0" applyAlignment="1" applyBorder="1" applyFill="1" applyFont="1">
      <alignment horizontal="center" vertical="center"/>
    </xf>
    <xf borderId="3" fillId="7" fontId="4" numFmtId="0" xfId="0" applyAlignment="1" applyBorder="1" applyFill="1" applyFont="1">
      <alignment horizontal="center" vertical="center"/>
    </xf>
    <xf borderId="7" fillId="8" fontId="1" numFmtId="0" xfId="0" applyAlignment="1" applyBorder="1" applyFill="1" applyFont="1">
      <alignment horizontal="center"/>
    </xf>
    <xf borderId="16" fillId="0" fontId="3" numFmtId="0" xfId="0" applyBorder="1" applyFont="1"/>
    <xf borderId="10" fillId="8" fontId="1" numFmtId="0" xfId="0" applyAlignment="1" applyBorder="1" applyFont="1">
      <alignment horizontal="center"/>
    </xf>
    <xf borderId="5" fillId="5" fontId="4" numFmtId="0" xfId="0" applyAlignment="1" applyBorder="1" applyFont="1">
      <alignment horizontal="center" vertical="center"/>
    </xf>
    <xf borderId="17" fillId="0" fontId="3" numFmtId="0" xfId="0" applyBorder="1" applyFont="1"/>
    <xf borderId="5" fillId="7" fontId="4" numFmtId="0" xfId="0" applyAlignment="1" applyBorder="1" applyFont="1">
      <alignment horizontal="center" vertical="center"/>
    </xf>
    <xf borderId="18" fillId="8" fontId="1" numFmtId="0" xfId="0" applyAlignment="1" applyBorder="1" applyFont="1">
      <alignment horizontal="center"/>
    </xf>
    <xf borderId="18" fillId="9" fontId="1" numFmtId="0" xfId="0" applyAlignment="1" applyBorder="1" applyFill="1" applyFont="1">
      <alignment horizontal="center"/>
    </xf>
    <xf borderId="19" fillId="5" fontId="4" numFmtId="164" xfId="0" applyAlignment="1" applyBorder="1" applyFont="1" applyNumberFormat="1">
      <alignment horizontal="center" vertical="center"/>
    </xf>
    <xf borderId="19" fillId="6" fontId="4" numFmtId="164" xfId="0" applyAlignment="1" applyBorder="1" applyFont="1" applyNumberFormat="1">
      <alignment horizontal="center" vertical="center"/>
    </xf>
    <xf borderId="19" fillId="7" fontId="4" numFmtId="164" xfId="0" applyAlignment="1" applyBorder="1" applyFont="1" applyNumberFormat="1">
      <alignment horizontal="center" vertical="center"/>
    </xf>
    <xf borderId="19" fillId="8" fontId="4" numFmtId="164" xfId="0" applyAlignment="1" applyBorder="1" applyFont="1" applyNumberFormat="1">
      <alignment horizontal="center" vertical="center"/>
    </xf>
    <xf borderId="20" fillId="10" fontId="7" numFmtId="0" xfId="0" applyAlignment="1" applyBorder="1" applyFill="1" applyFont="1">
      <alignment horizontal="center"/>
    </xf>
    <xf borderId="19" fillId="9" fontId="4" numFmtId="164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 vertical="center"/>
    </xf>
    <xf borderId="20" fillId="11" fontId="8" numFmtId="49" xfId="0" applyAlignment="1" applyBorder="1" applyFill="1" applyFont="1" applyNumberFormat="1">
      <alignment horizontal="left" shrinkToFit="0" vertical="center" wrapText="1"/>
    </xf>
    <xf borderId="20" fillId="0" fontId="9" numFmtId="0" xfId="0" applyAlignment="1" applyBorder="1" applyFont="1">
      <alignment horizontal="center" vertical="center"/>
    </xf>
    <xf borderId="20" fillId="12" fontId="1" numFmtId="0" xfId="0" applyAlignment="1" applyBorder="1" applyFill="1" applyFont="1">
      <alignment horizontal="center" vertical="center"/>
    </xf>
    <xf borderId="20" fillId="11" fontId="10" numFmtId="49" xfId="0" applyAlignment="1" applyBorder="1" applyFont="1" applyNumberFormat="1">
      <alignment horizontal="left" shrinkToFit="0" vertical="center" wrapText="1"/>
    </xf>
    <xf borderId="20" fillId="0" fontId="1" numFmtId="0" xfId="0" applyAlignment="1" applyBorder="1" applyFont="1">
      <alignment vertical="center"/>
    </xf>
    <xf borderId="0" fillId="0" fontId="11" numFmtId="0" xfId="0" applyFont="1"/>
    <xf borderId="0" fillId="0" fontId="12" numFmtId="0" xfId="0" applyFont="1"/>
    <xf borderId="0" fillId="0" fontId="11" numFmtId="165" xfId="0" applyFont="1" applyNumberFormat="1"/>
    <xf borderId="10" fillId="2" fontId="13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0" fillId="0" fontId="1" numFmtId="164" xfId="0" applyAlignment="1" applyBorder="1" applyFont="1" applyNumberFormat="1">
      <alignment horizontal="center"/>
    </xf>
    <xf borderId="20" fillId="0" fontId="9" numFmtId="0" xfId="0" applyBorder="1" applyFont="1"/>
    <xf borderId="3" fillId="13" fontId="1" numFmtId="0" xfId="0" applyAlignment="1" applyBorder="1" applyFill="1" applyFont="1">
      <alignment horizontal="center" vertical="center"/>
    </xf>
    <xf borderId="3" fillId="14" fontId="1" numFmtId="0" xfId="0" applyAlignment="1" applyBorder="1" applyFill="1" applyFont="1">
      <alignment horizontal="center" vertical="center"/>
    </xf>
    <xf borderId="21" fillId="2" fontId="14" numFmtId="0" xfId="0" applyAlignment="1" applyBorder="1" applyFont="1">
      <alignment horizontal="center" vertical="center"/>
    </xf>
    <xf borderId="22" fillId="0" fontId="3" numFmtId="0" xfId="0" applyBorder="1" applyFont="1"/>
    <xf borderId="3" fillId="15" fontId="14" numFmtId="0" xfId="0" applyAlignment="1" applyBorder="1" applyFill="1" applyFont="1">
      <alignment horizontal="center" vertical="center"/>
    </xf>
    <xf borderId="23" fillId="0" fontId="12" numFmtId="0" xfId="0" applyBorder="1" applyFont="1"/>
    <xf borderId="24" fillId="0" fontId="11" numFmtId="0" xfId="0" applyBorder="1" applyFont="1"/>
    <xf borderId="24" fillId="0" fontId="1" numFmtId="49" xfId="0" applyAlignment="1" applyBorder="1" applyFont="1" applyNumberFormat="1">
      <alignment horizontal="center" textRotation="90"/>
    </xf>
    <xf borderId="25" fillId="0" fontId="1" numFmtId="49" xfId="0" applyAlignment="1" applyBorder="1" applyFont="1" applyNumberFormat="1">
      <alignment horizontal="center" textRotation="90"/>
    </xf>
    <xf borderId="8" fillId="0" fontId="1" numFmtId="0" xfId="0" applyAlignment="1" applyBorder="1" applyFont="1">
      <alignment horizontal="center" textRotation="90"/>
    </xf>
    <xf borderId="20" fillId="0" fontId="1" numFmtId="0" xfId="0" applyAlignment="1" applyBorder="1" applyFont="1">
      <alignment horizontal="center" textRotation="90"/>
    </xf>
    <xf borderId="26" fillId="15" fontId="1" numFmtId="0" xfId="0" applyAlignment="1" applyBorder="1" applyFont="1">
      <alignment horizontal="center"/>
    </xf>
    <xf borderId="20" fillId="15" fontId="1" numFmtId="0" xfId="0" applyBorder="1" applyFont="1"/>
    <xf borderId="20" fillId="15" fontId="12" numFmtId="0" xfId="0" applyBorder="1" applyFont="1"/>
    <xf borderId="20" fillId="15" fontId="1" numFmtId="0" xfId="0" applyAlignment="1" applyBorder="1" applyFont="1">
      <alignment textRotation="90"/>
    </xf>
    <xf borderId="20" fillId="15" fontId="1" numFmtId="0" xfId="0" applyAlignment="1" applyBorder="1" applyFont="1">
      <alignment horizontal="center" textRotation="90"/>
    </xf>
    <xf borderId="27" fillId="15" fontId="12" numFmtId="0" xfId="0" applyBorder="1" applyFont="1"/>
    <xf borderId="28" fillId="15" fontId="12" numFmtId="0" xfId="0" applyBorder="1" applyFont="1"/>
    <xf borderId="29" fillId="15" fontId="12" numFmtId="0" xfId="0" applyBorder="1" applyFont="1"/>
    <xf borderId="26" fillId="0" fontId="9" numFmtId="0" xfId="0" applyAlignment="1" applyBorder="1" applyFont="1">
      <alignment horizontal="center"/>
    </xf>
    <xf borderId="20" fillId="0" fontId="15" numFmtId="0" xfId="0" applyAlignment="1" applyBorder="1" applyFont="1">
      <alignment horizontal="left" vertical="center"/>
    </xf>
    <xf borderId="20" fillId="0" fontId="9" numFmtId="0" xfId="0" applyAlignment="1" applyBorder="1" applyFont="1">
      <alignment horizontal="center"/>
    </xf>
    <xf borderId="27" fillId="0" fontId="9" numFmtId="0" xfId="0" applyAlignment="1" applyBorder="1" applyFont="1">
      <alignment horizontal="center"/>
    </xf>
    <xf borderId="29" fillId="16" fontId="16" numFmtId="0" xfId="0" applyAlignment="1" applyBorder="1" applyFill="1" applyFont="1">
      <alignment horizontal="center"/>
    </xf>
    <xf borderId="20" fillId="0" fontId="15" numFmtId="0" xfId="0" applyAlignment="1" applyBorder="1" applyFont="1">
      <alignment vertical="center"/>
    </xf>
    <xf borderId="8" fillId="0" fontId="9" numFmtId="0" xfId="0" applyAlignment="1" applyBorder="1" applyFont="1">
      <alignment horizontal="center"/>
    </xf>
    <xf borderId="20" fillId="17" fontId="9" numFmtId="0" xfId="0" applyBorder="1" applyFill="1" applyFont="1"/>
    <xf borderId="30" fillId="0" fontId="11" numFmtId="0" xfId="0" applyBorder="1" applyFont="1"/>
    <xf borderId="31" fillId="12" fontId="17" numFmtId="0" xfId="0" applyAlignment="1" applyBorder="1" applyFont="1">
      <alignment horizontal="right"/>
    </xf>
    <xf borderId="31" fillId="12" fontId="1" numFmtId="166" xfId="0" applyAlignment="1" applyBorder="1" applyFont="1" applyNumberFormat="1">
      <alignment horizontal="center"/>
    </xf>
    <xf borderId="32" fillId="12" fontId="1" numFmtId="166" xfId="0" applyAlignment="1" applyBorder="1" applyFont="1" applyNumberFormat="1">
      <alignment horizontal="center"/>
    </xf>
    <xf borderId="29" fillId="12" fontId="1" numFmtId="166" xfId="0" applyAlignment="1" applyBorder="1" applyFont="1" applyNumberFormat="1">
      <alignment horizontal="center"/>
    </xf>
    <xf borderId="20" fillId="12" fontId="1" numFmtId="166" xfId="0" applyAlignment="1" applyBorder="1" applyFont="1" applyNumberFormat="1">
      <alignment horizontal="center"/>
    </xf>
    <xf borderId="33" fillId="0" fontId="1" numFmtId="0" xfId="0" applyAlignment="1" applyBorder="1" applyFont="1">
      <alignment horizontal="center" textRotation="90"/>
    </xf>
    <xf borderId="9" fillId="0" fontId="1" numFmtId="0" xfId="0" applyAlignment="1" applyBorder="1" applyFont="1">
      <alignment horizontal="center" textRotation="90"/>
    </xf>
    <xf borderId="23" fillId="17" fontId="12" numFmtId="0" xfId="0" applyBorder="1" applyFont="1"/>
    <xf borderId="24" fillId="17" fontId="12" numFmtId="0" xfId="0" applyBorder="1" applyFont="1"/>
    <xf borderId="24" fillId="17" fontId="1" numFmtId="49" xfId="0" applyAlignment="1" applyBorder="1" applyFont="1" applyNumberFormat="1">
      <alignment horizontal="center" textRotation="90"/>
    </xf>
    <xf borderId="25" fillId="17" fontId="1" numFmtId="49" xfId="0" applyAlignment="1" applyBorder="1" applyFont="1" applyNumberFormat="1">
      <alignment horizontal="center" textRotation="90"/>
    </xf>
    <xf borderId="26" fillId="17" fontId="1" numFmtId="0" xfId="0" applyAlignment="1" applyBorder="1" applyFont="1">
      <alignment horizontal="center"/>
    </xf>
    <xf borderId="20" fillId="17" fontId="1" numFmtId="0" xfId="0" applyBorder="1" applyFont="1"/>
    <xf borderId="20" fillId="17" fontId="12" numFmtId="0" xfId="0" applyBorder="1" applyFont="1"/>
    <xf borderId="20" fillId="17" fontId="1" numFmtId="0" xfId="0" applyAlignment="1" applyBorder="1" applyFont="1">
      <alignment textRotation="90"/>
    </xf>
    <xf borderId="20" fillId="17" fontId="1" numFmtId="0" xfId="0" applyAlignment="1" applyBorder="1" applyFont="1">
      <alignment horizontal="center" textRotation="90"/>
    </xf>
    <xf borderId="27" fillId="17" fontId="12" numFmtId="0" xfId="0" applyBorder="1" applyFont="1"/>
    <xf borderId="26" fillId="17" fontId="9" numFmtId="0" xfId="0" applyAlignment="1" applyBorder="1" applyFont="1">
      <alignment horizontal="center"/>
    </xf>
    <xf borderId="20" fillId="17" fontId="9" numFmtId="0" xfId="0" applyAlignment="1" applyBorder="1" applyFont="1">
      <alignment shrinkToFit="0" vertical="center" wrapText="1"/>
    </xf>
    <xf borderId="20" fillId="17" fontId="9" numFmtId="0" xfId="0" applyAlignment="1" applyBorder="1" applyFont="1">
      <alignment horizontal="center" vertical="center"/>
    </xf>
    <xf borderId="27" fillId="17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20" fillId="17" fontId="9" numFmtId="0" xfId="0" applyAlignment="1" applyBorder="1" applyFont="1">
      <alignment horizontal="left" shrinkToFit="0" vertical="center" wrapText="1"/>
    </xf>
    <xf borderId="20" fillId="17" fontId="9" numFmtId="0" xfId="0" applyAlignment="1" applyBorder="1" applyFont="1">
      <alignment shrinkToFit="0" wrapText="1"/>
    </xf>
    <xf borderId="30" fillId="17" fontId="12" numFmtId="0" xfId="0" applyBorder="1" applyFont="1"/>
    <xf borderId="31" fillId="17" fontId="17" numFmtId="0" xfId="0" applyAlignment="1" applyBorder="1" applyFont="1">
      <alignment horizontal="right"/>
    </xf>
    <xf borderId="31" fillId="17" fontId="1" numFmtId="166" xfId="0" applyAlignment="1" applyBorder="1" applyFont="1" applyNumberFormat="1">
      <alignment horizontal="center"/>
    </xf>
    <xf borderId="32" fillId="17" fontId="1" numFmtId="166" xfId="0" applyAlignment="1" applyBorder="1" applyFont="1" applyNumberFormat="1">
      <alignment horizontal="center"/>
    </xf>
    <xf borderId="20" fillId="17" fontId="11" numFmtId="0" xfId="0" applyBorder="1" applyFont="1"/>
    <xf borderId="20" fillId="17" fontId="1" numFmtId="49" xfId="0" applyAlignment="1" applyBorder="1" applyFont="1" applyNumberFormat="1">
      <alignment horizontal="center" textRotation="90"/>
    </xf>
    <xf borderId="20" fillId="17" fontId="1" numFmtId="0" xfId="0" applyAlignment="1" applyBorder="1" applyFont="1">
      <alignment horizontal="center"/>
    </xf>
    <xf borderId="20" fillId="17" fontId="9" numFmtId="0" xfId="0" applyAlignment="1" applyBorder="1" applyFont="1">
      <alignment horizontal="center"/>
    </xf>
    <xf borderId="20" fillId="17" fontId="15" numFmtId="0" xfId="0" applyAlignment="1" applyBorder="1" applyFont="1">
      <alignment vertical="center"/>
    </xf>
    <xf borderId="20" fillId="17" fontId="15" numFmtId="0" xfId="0" applyAlignment="1" applyBorder="1" applyFont="1">
      <alignment horizontal="left" vertical="center"/>
    </xf>
    <xf borderId="20" fillId="17" fontId="15" numFmtId="0" xfId="0" applyAlignment="1" applyBorder="1" applyFont="1">
      <alignment horizontal="left" shrinkToFit="0" vertical="center" wrapText="1"/>
    </xf>
    <xf borderId="20" fillId="17" fontId="15" numFmtId="0" xfId="0" applyBorder="1" applyFont="1"/>
    <xf borderId="20" fillId="17" fontId="17" numFmtId="0" xfId="0" applyAlignment="1" applyBorder="1" applyFont="1">
      <alignment horizontal="right"/>
    </xf>
    <xf borderId="20" fillId="17" fontId="1" numFmtId="166" xfId="0" applyAlignment="1" applyBorder="1" applyFont="1" applyNumberFormat="1">
      <alignment horizontal="center"/>
    </xf>
    <xf borderId="20" fillId="0" fontId="15" numFmtId="0" xfId="0" applyAlignment="1" applyBorder="1" applyFont="1">
      <alignment shrinkToFit="0" vertical="center" wrapText="1"/>
    </xf>
    <xf borderId="27" fillId="0" fontId="9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left" shrinkToFit="0" vertical="center" wrapText="1"/>
    </xf>
    <xf borderId="20" fillId="0" fontId="12" numFmtId="0" xfId="0" applyBorder="1" applyFont="1"/>
    <xf borderId="20" fillId="0" fontId="18" numFmtId="0" xfId="0" applyBorder="1" applyFont="1"/>
    <xf borderId="24" fillId="17" fontId="11" numFmtId="0" xfId="0" applyBorder="1" applyFont="1"/>
    <xf borderId="20" fillId="17" fontId="15" numFmtId="0" xfId="0" applyAlignment="1" applyBorder="1" applyFont="1">
      <alignment shrinkToFit="0" vertical="center" wrapText="1"/>
    </xf>
    <xf borderId="30" fillId="17" fontId="11" numFmtId="0" xfId="0" applyBorder="1" applyFont="1"/>
    <xf borderId="33" fillId="0" fontId="12" numFmtId="0" xfId="0" applyBorder="1" applyFont="1"/>
    <xf borderId="34" fillId="0" fontId="11" numFmtId="0" xfId="0" applyBorder="1" applyFont="1"/>
    <xf borderId="35" fillId="0" fontId="1" numFmtId="49" xfId="0" applyAlignment="1" applyBorder="1" applyFont="1" applyNumberFormat="1">
      <alignment horizontal="center" textRotation="90"/>
    </xf>
    <xf borderId="36" fillId="0" fontId="1" numFmtId="49" xfId="0" applyAlignment="1" applyBorder="1" applyFont="1" applyNumberFormat="1">
      <alignment horizontal="center" textRotation="90"/>
    </xf>
    <xf borderId="37" fillId="15" fontId="1" numFmtId="0" xfId="0" applyBorder="1" applyFont="1"/>
    <xf borderId="38" fillId="15" fontId="12" numFmtId="0" xfId="0" applyBorder="1" applyFont="1"/>
    <xf borderId="28" fillId="15" fontId="1" numFmtId="0" xfId="0" applyAlignment="1" applyBorder="1" applyFont="1">
      <alignment textRotation="90"/>
    </xf>
    <xf borderId="28" fillId="15" fontId="1" numFmtId="0" xfId="0" applyAlignment="1" applyBorder="1" applyFont="1">
      <alignment horizontal="center" textRotation="90"/>
    </xf>
    <xf borderId="39" fillId="15" fontId="12" numFmtId="0" xfId="0" applyBorder="1" applyFont="1"/>
    <xf borderId="26" fillId="0" fontId="15" numFmtId="0" xfId="0" applyAlignment="1" applyBorder="1" applyFont="1">
      <alignment vertical="center"/>
    </xf>
    <xf borderId="40" fillId="0" fontId="9" numFmtId="0" xfId="0" applyAlignment="1" applyBorder="1" applyFont="1">
      <alignment horizontal="center"/>
    </xf>
    <xf borderId="3" fillId="0" fontId="9" numFmtId="0" xfId="0" applyAlignment="1" applyBorder="1" applyFont="1">
      <alignment shrinkToFit="0" wrapText="1"/>
    </xf>
    <xf borderId="3" fillId="0" fontId="9" numFmtId="0" xfId="0" applyBorder="1" applyFont="1"/>
    <xf borderId="3" fillId="0" fontId="9" numFmtId="0" xfId="0" applyAlignment="1" applyBorder="1" applyFont="1">
      <alignment shrinkToFit="0" vertical="bottom" wrapText="1"/>
    </xf>
    <xf borderId="41" fillId="0" fontId="9" numFmtId="0" xfId="0" applyAlignment="1" applyBorder="1" applyFont="1">
      <alignment shrinkToFit="0" vertical="bottom" wrapText="1"/>
    </xf>
    <xf borderId="20" fillId="0" fontId="9" numFmtId="0" xfId="0" applyAlignment="1" applyBorder="1" applyFont="1">
      <alignment shrinkToFit="0" vertical="bottom" wrapText="1"/>
    </xf>
    <xf borderId="20" fillId="0" fontId="9" numFmtId="0" xfId="0" applyAlignment="1" applyBorder="1" applyFont="1">
      <alignment shrinkToFit="0" wrapText="1"/>
    </xf>
    <xf borderId="42" fillId="0" fontId="9" numFmtId="0" xfId="0" applyAlignment="1" applyBorder="1" applyFont="1">
      <alignment shrinkToFit="0" vertical="bottom" wrapText="1"/>
    </xf>
    <xf borderId="3" fillId="17" fontId="9" numFmtId="0" xfId="0" applyBorder="1" applyFont="1"/>
    <xf borderId="26" fillId="17" fontId="9" numFmtId="0" xfId="0" applyBorder="1" applyFont="1"/>
    <xf borderId="30" fillId="12" fontId="17" numFmtId="0" xfId="0" applyAlignment="1" applyBorder="1" applyFont="1">
      <alignment horizontal="right"/>
    </xf>
    <xf borderId="26" fillId="0" fontId="19" numFmtId="0" xfId="0" applyBorder="1" applyFont="1"/>
    <xf borderId="43" fillId="0" fontId="15" numFmtId="0" xfId="0" applyAlignment="1" applyBorder="1" applyFont="1">
      <alignment vertical="center"/>
    </xf>
    <xf borderId="33" fillId="12" fontId="1" numFmtId="166" xfId="0" applyAlignment="1" applyBorder="1" applyFont="1" applyNumberFormat="1">
      <alignment horizontal="center"/>
    </xf>
    <xf borderId="44" fillId="12" fontId="1" numFmtId="166" xfId="0" applyAlignment="1" applyBorder="1" applyFont="1" applyNumberFormat="1">
      <alignment horizontal="center"/>
    </xf>
    <xf borderId="8" fillId="12" fontId="1" numFmtId="166" xfId="0" applyAlignment="1" applyBorder="1" applyFont="1" applyNumberFormat="1">
      <alignment horizontal="center"/>
    </xf>
    <xf borderId="30" fillId="0" fontId="15" numFmtId="0" xfId="0" applyAlignment="1" applyBorder="1" applyFont="1">
      <alignment vertical="center"/>
    </xf>
    <xf borderId="45" fillId="12" fontId="1" numFmtId="166" xfId="0" applyAlignment="1" applyBorder="1" applyFont="1" applyNumberFormat="1">
      <alignment horizontal="center"/>
    </xf>
    <xf borderId="26" fillId="0" fontId="9" numFmtId="0" xfId="0" applyBorder="1" applyFont="1"/>
    <xf borderId="40" fillId="0" fontId="9" numFmtId="0" xfId="0" applyAlignment="1" applyBorder="1" applyFont="1">
      <alignment horizontal="center" vertical="center"/>
    </xf>
    <xf borderId="26" fillId="0" fontId="20" numFmtId="0" xfId="0" applyAlignment="1" applyBorder="1" applyFont="1">
      <alignment horizontal="left" vertical="center"/>
    </xf>
    <xf borderId="26" fillId="0" fontId="21" numFmtId="0" xfId="0" applyAlignment="1" applyBorder="1" applyFont="1">
      <alignment horizontal="left" vertical="center"/>
    </xf>
    <xf borderId="46" fillId="12" fontId="17" numFmtId="0" xfId="0" applyAlignment="1" applyBorder="1" applyFont="1">
      <alignment horizontal="right"/>
    </xf>
    <xf borderId="47" fillId="17" fontId="9" numFmtId="0" xfId="0" applyAlignment="1" applyBorder="1" applyFont="1">
      <alignment shrinkToFit="0" wrapText="1"/>
    </xf>
    <xf borderId="26" fillId="17" fontId="9" numFmtId="0" xfId="0" applyAlignment="1" applyBorder="1" applyFont="1">
      <alignment shrinkToFit="0" wrapText="1"/>
    </xf>
    <xf borderId="9" fillId="0" fontId="12" numFmtId="0" xfId="0" applyBorder="1" applyFont="1"/>
    <xf borderId="21" fillId="17" fontId="14" numFmtId="0" xfId="0" applyAlignment="1" applyBorder="1" applyFont="1">
      <alignment horizontal="center" vertical="center"/>
    </xf>
    <xf borderId="26" fillId="15" fontId="1" numFmtId="0" xfId="0" applyBorder="1" applyFont="1"/>
    <xf borderId="48" fillId="11" fontId="15" numFmtId="0" xfId="0" applyAlignment="1" applyBorder="1" applyFont="1">
      <alignment shrinkToFit="0" wrapText="1"/>
    </xf>
    <xf borderId="49" fillId="11" fontId="15" numFmtId="0" xfId="0" applyAlignment="1" applyBorder="1" applyFont="1">
      <alignment shrinkToFit="0" wrapText="1"/>
    </xf>
    <xf borderId="49" fillId="0" fontId="15" numFmtId="0" xfId="0" applyAlignment="1" applyBorder="1" applyFont="1">
      <alignment shrinkToFit="0" wrapText="1"/>
    </xf>
    <xf borderId="49" fillId="11" fontId="22" numFmtId="0" xfId="0" applyAlignment="1" applyBorder="1" applyFont="1">
      <alignment shrinkToFit="0" wrapText="1"/>
    </xf>
    <xf borderId="49" fillId="0" fontId="15" numFmtId="0" xfId="0" applyAlignment="1" applyBorder="1" applyFont="1">
      <alignment shrinkToFit="0" vertical="center" wrapText="1"/>
    </xf>
    <xf borderId="1" fillId="2" fontId="14" numFmtId="0" xfId="0" applyAlignment="1" applyBorder="1" applyFont="1">
      <alignment horizontal="center" vertical="center"/>
    </xf>
    <xf borderId="50" fillId="0" fontId="9" numFmtId="0" xfId="0" applyBorder="1" applyFont="1"/>
    <xf borderId="21" fillId="10" fontId="1" numFmtId="0" xfId="0" applyAlignment="1" applyBorder="1" applyFont="1">
      <alignment horizontal="center"/>
    </xf>
    <xf borderId="51" fillId="0" fontId="3" numFmtId="0" xfId="0" applyBorder="1" applyFont="1"/>
    <xf borderId="21" fillId="18" fontId="4" numFmtId="0" xfId="0" applyAlignment="1" applyBorder="1" applyFill="1" applyFont="1">
      <alignment horizontal="center" vertical="center"/>
    </xf>
    <xf borderId="20" fillId="12" fontId="4" numFmtId="0" xfId="0" applyAlignment="1" applyBorder="1" applyFont="1">
      <alignment horizontal="center" vertical="center"/>
    </xf>
    <xf borderId="20" fillId="12" fontId="4" numFmtId="0" xfId="0" applyAlignment="1" applyBorder="1" applyFont="1">
      <alignment horizontal="center"/>
    </xf>
    <xf borderId="20" fillId="0" fontId="1" numFmtId="0" xfId="0" applyBorder="1" applyFont="1"/>
    <xf borderId="20" fillId="19" fontId="4" numFmtId="164" xfId="0" applyAlignment="1" applyBorder="1" applyFill="1" applyFont="1" applyNumberFormat="1">
      <alignment horizontal="center" vertical="center"/>
    </xf>
    <xf borderId="20" fillId="19" fontId="4" numFmtId="0" xfId="0" applyAlignment="1" applyBorder="1" applyFont="1">
      <alignment horizontal="center" vertical="center"/>
    </xf>
    <xf borderId="3" fillId="0" fontId="1" numFmtId="49" xfId="0" applyAlignment="1" applyBorder="1" applyFont="1" applyNumberFormat="1">
      <alignment vertical="center"/>
    </xf>
    <xf borderId="20" fillId="0" fontId="1" numFmtId="166" xfId="0" applyAlignment="1" applyBorder="1" applyFont="1" applyNumberFormat="1">
      <alignment horizontal="center" vertical="center"/>
    </xf>
    <xf borderId="20" fillId="12" fontId="1" numFmtId="167" xfId="0" applyAlignment="1" applyBorder="1" applyFont="1" applyNumberFormat="1">
      <alignment horizontal="center" vertical="center"/>
    </xf>
    <xf borderId="0" fillId="0" fontId="9" numFmtId="0" xfId="0" applyAlignment="1" applyFont="1">
      <alignment vertical="center"/>
    </xf>
    <xf borderId="20" fillId="0" fontId="1" numFmtId="168" xfId="0" applyAlignment="1" applyBorder="1" applyFont="1" applyNumberFormat="1">
      <alignment horizontal="center" vertical="center"/>
    </xf>
    <xf borderId="20" fillId="12" fontId="1" numFmtId="168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vertical="center"/>
    </xf>
    <xf borderId="20" fillId="17" fontId="7" numFmtId="0" xfId="0" applyAlignment="1" applyBorder="1" applyFont="1">
      <alignment shrinkToFit="0" vertical="center" wrapText="1"/>
    </xf>
    <xf borderId="27" fillId="17" fontId="9" numFmtId="0" xfId="0" applyAlignment="1" applyBorder="1" applyFont="1">
      <alignment horizontal="center"/>
    </xf>
    <xf borderId="0" fillId="11" fontId="15" numFmtId="0" xfId="0" applyFont="1"/>
    <xf borderId="20" fillId="17" fontId="15" numFmtId="0" xfId="0" applyAlignment="1" applyBorder="1" applyFont="1">
      <alignment horizontal="left" vertical="top"/>
    </xf>
    <xf borderId="0" fillId="0" fontId="23" numFmtId="0" xfId="0" applyFont="1"/>
    <xf borderId="52" fillId="17" fontId="11" numFmtId="0" xfId="0" applyBorder="1" applyFont="1"/>
    <xf borderId="21" fillId="20" fontId="14" numFmtId="0" xfId="0" applyAlignment="1" applyBorder="1" applyFill="1" applyFont="1">
      <alignment horizontal="center" vertical="center"/>
    </xf>
    <xf borderId="20" fillId="0" fontId="9" numFmtId="0" xfId="0" applyAlignment="1" applyBorder="1" applyFont="1">
      <alignment horizontal="center" readingOrder="0" vertical="center"/>
    </xf>
    <xf borderId="20" fillId="0" fontId="23" numFmtId="0" xfId="0" applyBorder="1" applyFont="1"/>
    <xf borderId="20" fillId="0" fontId="24" numFmtId="0" xfId="0" applyBorder="1" applyFont="1"/>
    <xf borderId="50" fillId="0" fontId="24" numFmtId="0" xfId="0" applyBorder="1" applyFont="1"/>
    <xf borderId="0" fillId="0" fontId="25" numFmtId="0" xfId="0" applyFont="1"/>
    <xf borderId="53" fillId="21" fontId="26" numFmtId="0" xfId="0" applyAlignment="1" applyBorder="1" applyFill="1" applyFont="1">
      <alignment horizontal="center"/>
    </xf>
    <xf borderId="54" fillId="0" fontId="3" numFmtId="0" xfId="0" applyBorder="1" applyFont="1"/>
    <xf borderId="54" fillId="0" fontId="27" numFmtId="0" xfId="0" applyAlignment="1" applyBorder="1" applyFont="1">
      <alignment horizontal="center"/>
    </xf>
    <xf borderId="55" fillId="0" fontId="3" numFmtId="0" xfId="0" applyBorder="1" applyFont="1"/>
    <xf borderId="56" fillId="0" fontId="25" numFmtId="0" xfId="0" applyAlignment="1" applyBorder="1" applyFont="1">
      <alignment horizontal="center"/>
    </xf>
    <xf borderId="57" fillId="0" fontId="3" numFmtId="0" xfId="0" applyBorder="1" applyFont="1"/>
    <xf borderId="57" fillId="0" fontId="25" numFmtId="0" xfId="0" applyAlignment="1" applyBorder="1" applyFont="1">
      <alignment horizontal="left"/>
    </xf>
    <xf borderId="57" fillId="0" fontId="25" numFmtId="0" xfId="0" applyBorder="1" applyFont="1"/>
    <xf borderId="58" fillId="0" fontId="25" numFmtId="0" xfId="0" applyBorder="1" applyFont="1"/>
    <xf borderId="34" fillId="0" fontId="25" numFmtId="0" xfId="0" applyBorder="1" applyFont="1"/>
    <xf borderId="59" fillId="0" fontId="25" numFmtId="0" xfId="0" applyBorder="1" applyFont="1"/>
    <xf borderId="60" fillId="0" fontId="25" numFmtId="0" xfId="0" applyBorder="1" applyFont="1"/>
    <xf borderId="61" fillId="0" fontId="25" numFmtId="0" xfId="0" applyBorder="1" applyFont="1"/>
    <xf borderId="62" fillId="0" fontId="25" numFmtId="0" xfId="0" applyBorder="1" applyFont="1"/>
    <xf borderId="0" fillId="0" fontId="28" numFmtId="0" xfId="0" applyAlignment="1" applyFont="1">
      <alignment horizontal="center"/>
    </xf>
    <xf borderId="63" fillId="0" fontId="25" numFmtId="0" xfId="0" applyAlignment="1" applyBorder="1" applyFont="1">
      <alignment horizontal="center"/>
    </xf>
    <xf borderId="4" fillId="0" fontId="29" numFmtId="0" xfId="0" applyBorder="1" applyFont="1"/>
    <xf borderId="3" fillId="0" fontId="25" numFmtId="0" xfId="0" applyBorder="1" applyFont="1"/>
    <xf borderId="4" fillId="0" fontId="25" numFmtId="0" xfId="0" applyBorder="1" applyFont="1"/>
    <xf borderId="8" fillId="0" fontId="27" numFmtId="0" xfId="0" applyBorder="1" applyFont="1"/>
    <xf borderId="3" fillId="0" fontId="25" numFmtId="0" xfId="0" applyAlignment="1" applyBorder="1" applyFont="1">
      <alignment horizontal="center"/>
    </xf>
    <xf borderId="4" fillId="0" fontId="27" numFmtId="0" xfId="0" applyAlignment="1" applyBorder="1" applyFont="1">
      <alignment horizontal="left"/>
    </xf>
    <xf borderId="40" fillId="0" fontId="3" numFmtId="0" xfId="0" applyBorder="1" applyFont="1"/>
    <xf borderId="63" fillId="0" fontId="27" numFmtId="0" xfId="0" applyAlignment="1" applyBorder="1" applyFont="1">
      <alignment horizontal="center"/>
    </xf>
    <xf borderId="3" fillId="0" fontId="27" numFmtId="0" xfId="0" applyAlignment="1" applyBorder="1" applyFont="1">
      <alignment horizontal="center"/>
    </xf>
    <xf borderId="64" fillId="0" fontId="30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41" fillId="0" fontId="30" numFmtId="0" xfId="0" applyAlignment="1" applyBorder="1" applyFont="1">
      <alignment horizontal="center" shrinkToFit="0" vertical="center" wrapText="1"/>
    </xf>
    <xf borderId="9" fillId="0" fontId="30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65" fillId="0" fontId="3" numFmtId="0" xfId="0" applyBorder="1" applyFont="1"/>
    <xf borderId="66" fillId="0" fontId="3" numFmtId="0" xfId="0" applyBorder="1" applyFont="1"/>
    <xf borderId="42" fillId="0" fontId="3" numFmtId="0" xfId="0" applyBorder="1" applyFont="1"/>
    <xf borderId="67" fillId="0" fontId="3" numFmtId="0" xfId="0" applyBorder="1" applyFont="1"/>
    <xf borderId="64" fillId="22" fontId="31" numFmtId="0" xfId="0" applyAlignment="1" applyBorder="1" applyFill="1" applyFont="1">
      <alignment horizontal="center" shrinkToFit="0" vertical="center" wrapText="1"/>
    </xf>
    <xf borderId="41" fillId="22" fontId="31" numFmtId="0" xfId="0" applyAlignment="1" applyBorder="1" applyFont="1">
      <alignment horizontal="left" shrinkToFit="0" vertical="center" wrapText="1"/>
    </xf>
    <xf borderId="68" fillId="0" fontId="3" numFmtId="0" xfId="0" applyBorder="1" applyFont="1"/>
    <xf borderId="9" fillId="22" fontId="25" numFmtId="166" xfId="0" applyAlignment="1" applyBorder="1" applyFont="1" applyNumberFormat="1">
      <alignment horizontal="center" vertical="center"/>
    </xf>
    <xf borderId="9" fillId="22" fontId="25" numFmtId="0" xfId="0" applyAlignment="1" applyBorder="1" applyFont="1">
      <alignment horizontal="center" vertical="center"/>
    </xf>
    <xf borderId="41" fillId="22" fontId="25" numFmtId="0" xfId="0" applyAlignment="1" applyBorder="1" applyFont="1">
      <alignment horizontal="center" vertical="center"/>
    </xf>
    <xf borderId="61" fillId="0" fontId="3" numFmtId="0" xfId="0" applyBorder="1" applyFont="1"/>
    <xf borderId="50" fillId="0" fontId="3" numFmtId="0" xfId="0" applyBorder="1" applyFont="1"/>
    <xf borderId="64" fillId="0" fontId="31" numFmtId="0" xfId="0" applyAlignment="1" applyBorder="1" applyFont="1">
      <alignment horizontal="center" shrinkToFit="0" vertical="center" wrapText="1"/>
    </xf>
    <xf borderId="41" fillId="0" fontId="31" numFmtId="0" xfId="0" applyAlignment="1" applyBorder="1" applyFont="1">
      <alignment horizontal="left" shrinkToFit="0" vertical="center" wrapText="1"/>
    </xf>
    <xf borderId="9" fillId="0" fontId="25" numFmtId="166" xfId="0" applyAlignment="1" applyBorder="1" applyFont="1" applyNumberFormat="1">
      <alignment horizontal="center" vertical="center"/>
    </xf>
    <xf borderId="9" fillId="0" fontId="25" numFmtId="0" xfId="0" applyAlignment="1" applyBorder="1" applyFont="1">
      <alignment horizontal="center" vertical="center"/>
    </xf>
    <xf borderId="41" fillId="0" fontId="25" numFmtId="0" xfId="0" applyAlignment="1" applyBorder="1" applyFont="1">
      <alignment horizontal="center" vertical="center"/>
    </xf>
    <xf borderId="9" fillId="22" fontId="25" numFmtId="1" xfId="0" applyAlignment="1" applyBorder="1" applyFont="1" applyNumberFormat="1">
      <alignment horizontal="center" vertical="center"/>
    </xf>
    <xf borderId="64" fillId="0" fontId="27" numFmtId="0" xfId="0" applyAlignment="1" applyBorder="1" applyFont="1">
      <alignment horizontal="center" vertical="center"/>
    </xf>
    <xf borderId="68" fillId="0" fontId="25" numFmtId="0" xfId="0" applyAlignment="1" applyBorder="1" applyFont="1">
      <alignment horizontal="center"/>
    </xf>
    <xf borderId="62" fillId="0" fontId="3" numFmtId="0" xfId="0" applyBorder="1" applyFont="1"/>
    <xf borderId="56" fillId="0" fontId="3" numFmtId="0" xfId="0" applyBorder="1" applyFont="1"/>
    <xf borderId="69" fillId="0" fontId="3" numFmtId="0" xfId="0" applyBorder="1" applyFont="1"/>
    <xf borderId="58" fillId="0" fontId="3" numFmtId="0" xfId="0" applyBorder="1" applyFont="1"/>
    <xf borderId="0" fillId="0" fontId="32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61950" cy="371475"/>
    <xdr:sp>
      <xdr:nvSpPr>
        <xdr:cNvPr descr="data:image/png;base64,iVBORw0KGgoAAAANSUhEUgAAAyQAAARMCAYAAABoCle9AAAAAXNSR0IArs4c6QAAIABJREFUeF7snQecHVd1/79TXtm+q111yeqS5Sr3XnE3brgBphPAxIQACS2UQAikQCgGkhBMtbFxw8YVdxv33i3ZliVZXauyfV+b8v//7tu7fl5WIMmOrcAdfVa7772Ze+/8Zt6d87vn/M7x0jRNcZtDwCHgEHAIOAQcAg4Bh4BDwCHgEHgTEPAcIXkTUHddOgQcAg4Bh4BDwCHgEHAIOAQcAgYBR0jcjeAQcAg4BBwCDgGHgEPAIeAQcAi8aQg4QvKmQe86dgg4BBwCDgGHgEPAIeAQcAg4BBwhcfeAQ8Ah4BBwCDgEHAIOAYeAQ8Ah8KYh4AjJmwa969gh4BBwCDgEHAIOAYeAQ8Ah4BBwhMTdAw4Bh4BDwCHgEHAIOAQcAg4Bh8CbhoAjJG8a9K5jh4BDwCHgEHAIOAQcAg4Bh4BDwBESdw84BBwCDgGHgEPAIeAQcAg4BBwCbxoCjpC8adC7jh0CDgGHgEPAIeAQcAg4BBwCDgFHSNw94BBwCDgEHAIOAYeAQ8Ah4BBwCLxpCDhC8qZB7zp2CDgEHAIOAYeAQ8Ah4BBwCDgEHCFx94BDwCHgEHAIOAQcAg4Bh4BDwCHwpiHgCMmbBr3r2CHgEHAIOAQcAg4Bh4BDwCHgEHCExN0DDgGHgEPAIeAQcAg4BBwCDgGHwJuGgCMkbxr0rmOHgEPAIeAQcAg4BBwCDgGHgENguyEkaZqaq+F5nvmt1/bvrb1MtcfavzfX3p/6fGv7dvs7BBwCDgGHgEPAIeAQcAg4BBwCW47AdkNINOQkSfB934w+jmOCIDDEZGs3SzJEaOzx+m3brm1P/eh97Vvb/9b26fZ3CDgEHAIOAYeAQ8Ah4BBwCDgEth6B7YaQ1HowRBLWr19PsVjcKkJiPSoiGGpPBCMMQ6ZMmWIIjv627wuqvr4+GhsbDWo6Vvtks9mtR9Ed4RBwCDgEHAIOAYeAQ8Ah4BBwCGwTAtsNIakdfRRFXHjhhaxevXqrwrasN0SERGREP5lMhgkTJhjiMX78eKZPn86kSZNMdyIk+XzeeEjkjbGekm1C0h3kEHAIOAQcAg4Bh4BDwCHgEHAIbDUC2w0hEZmwYVWlUol3vOMdbNy4cbMektH0JSIgI7daz0dTUxMNDQ2GoMyZM4e99trLeE86OjoMecnlcoYAbat2ZavRdwc4BBwCDgGHgEPAIeAQcAg4BP7CEdhuCImug9VwVCoVzj77bNatWzeq7mNz18wSCduOPB5qS14SfVarIbH6FH127rnncuKJJxovyWvfpHkZEuaTDv3lUX239rNX9lKf2tMc9couowzF6mm05yvammovrz6wOoLq9keb/KMnPFK/M/oZ1DZRe0TtGEbrJrX4pJ4F41W71Z7ta78urgWHgEPAIeAQcAg4BBwCDoHtEYHtkpAoZOu3v/0ta9euNboObVb/ob+tAH0koCIcdn/tIzIib0tPT4/RpHR3d9Pf328ISrlcNvuqL3liTj31VM455xzjMdHn6s96S6yXpfa1+k6QSQ2BDGpj+Ed4aQxpQBoERCRk0oiUkIoXEBATiDwkPhUfMmbfRCdExQsRHfKjobMK1F6Cl/jogzSN8Ty1pb08PIn95REy/VT7TpIcnskJEGOUMFFgDP2yn5BJfLwhCz8OQLuZ157aNkOoMpdqToGhN4V9ShrFeH5A7GeI04QgSQl0sCESAalf3d1govYsJdO+8jiZ9qqkQ59VdxV6FYQK5dCcozn1IMUf2lf+roQIPwoJ1cfQCTgP1vY4lbgxOQQcAg4Bh4BDwCHgENg2BLYrQlIbtjUyHW/tZ3/sVGvTB4twWFJSKBSMSF6v9f7jjz/O3XffzcKFC4c9M9KZiKC8733v47jjjqOlpWX4s9HSBickxKRkUutZSSCRdR+Ic1AmIp9WIIlJ8PGNB8Za7ENMwNjmKanvkXoBXurjxTLeK+AlYNiDB74IQLmGRaitkMivkqKMmID2lWHvV/ANmVFvPqkfV/0vJqJN/VT5QZKIKmXA9OcRheIjCb5IUpwMkaW46r1I60hCn5iYDJUqq1Cfollegi/ioWM0Hj805EJ9h2k0xEBEjoZwGnIFGbIhUiX8En1WAV8kKCEJ6qngGfoViO0Y4lZlS46QbNuX3R3lEHAIOAQcAg4Bh4BDYHtEYLshJDbMyhIKEYdFixYxMDBgcLOEQPsptGo0vYj2s2FZIhb6W1mzpB1pbm42PzYsS0atQsIeeeQRLr30UjZs2GAMXfUjLcm73vWuYVKyObF7lZDICxIao1sr+N6Qt0RmdbnST764ES8tVv0C0ZDGZTiuacgdIYNb3p26eqJcI35cj++XCZIC9HZVCU2pQFQukhHRqGuEfDPk2klyWdIgxK+IgOQNYUn9Xkj68UqDUByEch/4GcjVQyYHuQZKoh65BrJxHYGXgXKJstdPttwLg73QP0hSjCEX4Le0Qm4C1OVJMz5eVCIJPPwkhv5+8AahUgI/MEQmzrUQ51uI/Bw5T14SQyuq3pThgLaYuFIgiAeg1GXIFeUyRCIlPjRPpkADfpgj6w/hF+SHv0OOlGyP04kbk0PAIeAQcAg4BBwCDoGtR2C7ISS2Hog9BRGSq666iu985zuMHTt2mJBY4fto9UlGFkQUkVD4lQiGiInE6/PmzWPPPfdk/vz5w6FbCue68sorDTERabF97L333nzuc5+jvr7e7Dtyk29CYVW+Wd1XJJaE+dUQpahUhPIG7rzw+4xNe2iO+mVyE6ceZXwiE8Llm9X/0EvoCn0m7n0wk/Y+mlIyliDpobjiSfoeuZ3BtUtJi4N4iUcSJwT1bSQN4+iYewCtu+8PY9rAK5GW66sEpG81axfdR3HpU+T71hKWeulN80TZJho7phBM2YW23fchHjORLM2EcQqlTWxcfA+bnr6DbPdagr5+0nKWqKGJqKmN5o4dGbP7/mSmTCf1Qsr+IOm6ZSy+6WrS4hq8pIQfZBiI80za80gm73MUhUyr8XBkfBOoRmVIVCIcvHQQ0gKF5U/z4s0XkykVIBJdyeIHDcw46CSyc/amlGslF1ZD29LglZTMjpBs/ZfdHeEQcAg4BBwCDgGHgENge0RguyEkteDI+yFS8OSTT/KVr3zFpOe1tUW2FETr1bB6ExEcbSI+kydP5q1vfStHHnmkybilvuRR+cY3vsGtt95qMnHptcbx8Y9/3OhLtFkj2GpJhkXXcod4qSEk8oH4+MSlARhcz8Xf+ATz64qMLW6kIfYoehn6/SyFMEM2jcklERli1ufzTDzsOKYeejIlfwK59ct5/PKfEC57iqzXT+r7FP085TihPkjw4jLUjWP8EWfTccgJDAQZckmRcNWLLL/5CjY9/zi5bEolKZkwK8gRJj45L2CT38KEQ9/KDkeeTIkcdaVNbHrkFhbfezXp4AbqsiFRJSCbtuBJBxIkROWEth33YfIhJ8GEuRQyZZKVC3n+sp9Q372UgAEq2Tx9uSlM3Oc4djjoREr1E0wEWyAZzFDEWDXISzL8gtGj9C96lBcvPp/20mpyfkKUZihHdbTudTgdx59FV+NE+UmMriTIvOIhqb0eW3pPuP0cAg4Bh4BDwCHgEHAIOAS2PwS2O0JS6ylRuNa3vvUto/WwZEI1REQURq6Q29e1VdpFQtSGwrFEUOrq6oY9LdZjctBBB3HWWWcZL4qE7jfeeCOXX365EcCrTe33yU9+kqOPPnr46g1XdjdqBwiNUlt/pcReShx7eElEGA+y/MFraVj3HD1P3k2mWKFh7m7Uz9mNUraZzGAP8boVrFv4JF0ETDnyOCYdejyVtJWN91zH0psvZ0Impm7CeMbvtg9Rx3RKpSKFpU+y6vG7yXl52vY/jQmHn06hoZW6wkoW//anlJ/4PWHqEU6ZQd3MeWTHTCAXpRRWvszapx8mDkLqdj2Q2ce/08g3Ou/+DZ33X099pYvymMm0z9mT+rGzqAtaSPo2sPbFRymvfYFSsULdlPlMO/G9MHUG9G6i8Ng9rLvjKqisJ25qpHn34+nY+QCyO+xCKWgxUWrZwJdS5ZXNeEpiokqJcMMyBu64jO7HrieIi5QTJQRopKdlPDu97b1U5h+Kl2bIhHkTDld73Z2XZPubUNyIHAIOAYeAQ8Ah4BBwCGwtAtsNIRkpGhfpkJfioosuMqFUg4ODxrvxs5/9zBQ3tNtIo9RWYrdaErUjQfsll1zCFVdcYdpUMUS7n9o95phj+OpXvzqsIfnd735niJD2leZEROa///u/TQYuvafwLR0fe54hJDK2PSPOToyXRO8YWYiybhVWET1zJy/edClhqcD4w06g+aATINMBxW5Y8QLPXnMFnb1F5hxzIpMPPIw0yrH2xp/R89jN1Ace0044A3Y6gKRxMl5awVuzkIv/9Yvs0DaeKQefxvRD3gqZetY/ci3LbruEtkInuYlzmXr8OcTj5xDVt5OrVCgve56HrvwZlWInk/c9grlveRul9ctYdsUPyK9dSF1TM+NOPw8m7kHaMAXPy0KxC0qr2Xjbr+h66h6KcUr7kacx9uC3Q9hA2L+Jh7/1RerSjdDWwtQTP0zLzJ0h30ohzRl/iPAJRdikDVFKLulljFi9ApuWsP6Gn9L71K3kshnyYybQ3z/IQAxddeM5+LxvQMt4YkIj0tfmasVs7dfc7e8QcAg4BBwCDgGHgENg+0Vguyckt912G9/85jeNESpi8elPf/oPQqgsvLWkRkTEelts2JbS+z7xxBPG4yIxu7JuibjIg6K6J+edd54RwGu///zP/+TOO+8cFsnvt99+fPazn6W1tfUVQb0qwlfl2lVCouAoT+Fm1QxU0ntk000Un7ydxTdcREulh6ad9qN554Mp+q3UxwWSgS76B3oIp8wlGbsDtE2gjpCBuy5h5c0X0UoJb+I06mbvBhNmk6vPU5fzWfnycrzcWDLTd2HMhMmEPZ088vPvwaZl+JmUnU/9K3LzDiYOxlCOU8LAJ+3bwMqn7qe3tIn2GbOZOm0W0XP3s/Lqn5Ht20B+xwWMefsnID+JOG2gXCkSNuQIKeItfZznL/43vL4VeLPnMOutn8fvmAPFPp784ZfwulYQtI9nh7M/QdPkmcR+jpJIhBeS8bwqITHKf8VwZah4Ppm4H166l4VXn0/Su5qm6buww4HHseTeuygue544rWPeKeeR3eVgiiI/gW+uhyMk2++E4kbmEHAIOAQcAg4Bh4BDYGsR2K4JiUjF888/zyc+8QlDAhSCJe3H3//93//BeQ7rOoYKYmwunEftqBaJtCIKzVqzZo0xcuX5+NCHPsSZZ55pXuv9f/u3fzP9i+goJfCXvvQlI4jXZrJ11VYBNB6TmIqnWiQVY4RLpO0n3cSP3cqS6y8iH3VTIEs5bCIhSx6PPi8kv+Nu7HzGByl7raRln1wQQ99yXrz5CkovPEG51FvtzwjhIxLfJ2zqYNaeR5KbtzuMGU+8aRPP/eqHVLpfptyYZf/zvg6NM8FvIk6KeGFAqqxWlFTUpeqhSCr03v4bVt15HUQRYw89gY4jTifJtJixx35CHGbxooRcTycv/vJrRGufIpjQwcwTPkc4eSdI+3nu+58h27+RSn0HM979WfI7zIEgR9nLGFIW/399TjYMh+udeGo3LpMrF1h27S8oPHwVQUOGOUedirfTPhQfe4iXb/8tOc+jceeD6DjhA5QaJuCRNTi8PgUst/ar4vZ3CDgEHAIOAYeAQ8Ah4BD430BguyIkOsHaausiDytWrOBv//ZvjRZEhGS33Xbju9/97quM0lr9SG0bIzNx2VomKpaov5966inOP/9804fCsvTzmc98hgMPPNBgLdKivuSZUR+nn346H/7wh03fOj5QmtuhTdxENUnKnor9lU1GrUDhSXE3lSdu56VrfkFd1EOcqSPONpH4WfzEp5uQup33YJcTz6EcNeCpGEg2IcMA9K2H5UtY89JCutauIOrdRFjsIowLxrgv+s0077IvMw49njjK8/wl51PoXkKxpY6DPvoNaJ5JFGdIw4qpoZjxAnwVmgzCan0Vymy86WKW33+DqSI/8bCTGX/IaZT9etI0wQ/FSwKjkcn0buTZC75IrnsxXqtCsz5DdtrOEHXz1A8/Q6avm6RpIjPe+Snqp8yiorC1MGuKQcZRjO9nqKQhSZqSDROCtIC/ciFPXvQDJnYtpRiG5GftSNTSQdDTQ7RsIdm0Qk+ukennfBpvygIqNJiClfpxm0PAIeAQcAg4BBwCDgGHwJ8HAtslIbH6Dv1WtXZl2lqyZIkxoqdNm2Y8F+PGjfsDgXNtLZNaYlOboctm1LKk4oYbbuCHP/zhcFatt7zlLSZ0q62tjU2bNvGpT33KEBaFf82ePZvPf/7zzJw5c6jvqovEaNpTz3gdIi9B/ockKhsjPOP1MfDkHSz8zQW0lAcYv/veNO+0B2nYasr+VaISm0qD1DVPJNc8kUzLeAoNDVRWv0CybgU5eVLGTsAPA5JSH/7GpXhrFtH5zEP0q/p86xR2f+t7CSbtweJLv0v3mmcoNvjsdcanqJu1D2lQz0DcTybNkiMHJRVvVIFFUwWR7od/y5K7LoFSL2N3Poipp/w1UW4Mg75H1o+JymUapYtZuZDFV55PtO4l6ifNZoezv0DcOpEg6eWh8z9LONBD0tDBrLM/RvMO8ygpkC1JCAe7iYtFvEw9NE0gFilKyoSDm9h094X0PnQTLd1dJLlGBgOPcuijWor1InxJxXhpinuewJxj3k25fhJhNkcQVgtMVkP0qnUba8vMv1Lr5LV/SYczqb32plwLDgGHgEPAIeAQcAg4BBwCoyCwXRGS2jArkQv9SN8hgflDDz1kxOTKeiVCstNOOxlSYMN3RqukviVXXO1/4QtfMEUY1Z68MCJAhx12mDF4v/e973HttdeafuWl+bu/+zsTNiZhfDmJSQPfhF7JcI1MVZJYtdFNFfSKQr1K6yk/fSeLr7uQTAIdhx9D20HHQmaCOYINK1l081UMrF1Lx667M+2wY0iCcSy95RI2PnEH7Y0Bs047j8r4WZTyeRqjbuheDw/cyZI7rqKrpY3ZJ76Thl2PoveOa1hyzzVkg0Gyc/Zix0PPgNbpVDKhKZIexmWijRtY8sKzzNl5PzyRn84neenK82lav5S67BjGnf43MGMBfSIQ2RK5qEi2p5Oue35D58P3EEcB7XudyPhj30lUX08wsI4nzv86ucE1+K0tTDn1g8ZzEmcbCEoFFv3mQgqdaxg7ay6Tjz2dgSikMYXB555g+S0/J9O7kvqGLNmpVa+KpyrvfogfF4g3rCa7fhUbm2Yw+9h3kd/xYKhvIVX4GalJrywi4pua7hEk9aYCfaTC9jUXX397JpRv6McwmKGiKCPC7nSgkhKr5kvqV0mmtlASGKnqzWG1rW/JXeb2cQg4BBwCDgGHgEPAIeAQ2BwC2z0hkd7j+9//PjfddJMhBdq+/vWvs88++xith82mta2ERKl+f/KTn5hsXoZklMucdNJJfPSjHzUhXL/97W9N2JaKI4qQiIyce+65poAiXlXU7nvWSxIbw9fX+1GBuNBJecn9sPgRNj12N5kUcnP2oH7mnoTZsSRJL3SvZPUj9xDFIU17H8L4o08lScay6raLWPfgtbRmYlp3OZiOnfaC+iYo9cOaZSy573bS3k42tkxj3snvIrvzPtT1D/DMz75NsOJR/IZGMpN2pG3GrrSMayP1EgY2rGXl00/Q2d3HpAVHMPfwU6h4g7x0zU9JFj5I42CB0qRZtO+0B2NmzoXQh55NrHnucboXP0Y5ikhbp7DrKR8imLEzaWmQ8guP8fKlF+BHncRNeWYefhZJfTuqtVjvJSy++Ub6Byu07rQX08/8IEmlTO+SZ9nwwI14qxYSDfYybtY8mvc4jGDmrhDWgTwyq1+g8MQ9dN9/Bz2ZFloXHEJ+t4No3nE/vHyjoSEeocFftMFXxi5yhpAkhngEKg1j+IO8KKKKVTpSJRPmffN5QuoNvWdcK0PCe9Owb5KCVclPbPrSEb5JY+A2h4BDwCHgEHAIOAQcAg6B1wOB7Z6QKBOWUu5ec801xkMi8bk8GIcccojxjoysP7KloFgCo/bkFRHBaW9vN22OHz/eZNmSkF1hWwrj0nvaZsyYwb/8y78wZswYYzd7Ih+BPCQxJDFBEmJkGkk/9C/hN//xaXYIBuhICuSIGUib6Yvq8aXTCHrJMUBjHNMVN9F20PFMOeZMUtpZcd+VvHTnZbTLb5AJKanRMEdajvGjAr6XUMzm6NjzeGYcdjJ9TS3kignJ4od58dof4xV7qHhZIi9D6MfGKo9Kg4RRiUrjWKIJO7PrCefQNGkKXudiFt14GfGSZ6lUCvjZ0KQ09pKQoBKR8VOKcZFC+zh2O+50GmbvR78f4K9fzcLLf8HYzpeAPga92GQPi+VISBPCpExD4tEfNNG864HMOP199K9axr2/+TnjBpbQojYLZcp17TDvIPY44wOQbyGp9LPoxkvoefAWZpV6qYRZOjN5ytPnM/f4D9A0cSZekCUVJn7WkIuASpVw+KIPoh8+QRqagoqGpHgqD1mlFkoNIN6hA2I/Mh4P628J5R9JVRleFzcz5BGpZlCLDJnxlTtsS28zt59DwCHgEHAIOAQcAg4Bh8CfQGC7JyTyWPz85z/nV7/6lfFYiEBIeK7aIbWEZGuvtBW4W2KiNhUWJi+MKrUrVGuHHXYwhEdFEaUhUX8SVKsWiiq8exVpMaT4rq6ip4mHH+dNdXKFHDHwMjf/z78wPlshLA+QTYr4Xh1JnDFtlf1+EwuURD59/niadz2EGQcdTy7bRlJZQfeyx+l69DHiVc+QqfRQKRcI0nrKQR3l1rFMOfw4xszdG79xIoWSR5DzoLiBoHclG59/nCWPPUimv4+mOCZJfZJMlsyYMYzfYz+aZ+wFbbNMW3HcS668kd6Fj7Ds7lvID3aTlvqJ5Q3wc6SZetrmzmfcgYcRjZlCtm4scVCmsvwFllx3JZnVK6jPZYwXxktKeImIQkySianEHgP5NrIzdmPH488gXreGR264koaeZeSlZcGnL81Tv9PBzDvubOJ8K3Gll5fuuoYND9/BjFSC/DL92QyVSTOZeeSHyE2aRRx4ZCpR1UtiCEdKqKA5VXv3dDWq1EGkRPQh9UomRM5PY/wkg/aOPZ+SXw2xU5hWRJY6IjImUEsUM28oiCEvnkhONTTP+Ue29tvm9ncIOAQcAg4Bh4BDwCGweQS2e0IiHckvfvELfvrTnxqiIGKgyuknnHDCsH5kWyp222rv8o4o7EvtX3zxxeZv9aOwsF122cXoSJRZS6J6fdbX18dVV13FxIkTZXNXC/1lqkqDWJZxqjoZ1TAir9LP4MaVZCgQeCVS8Rcvg6/sXCYtsMKMVJcjC149NLQZjUSkLFhDBAavAuuXMrBxDaVyiWy2jsaW8dA6EerGmDLxkS+DPEcQlwkySkccQzRgCi/2d65lcGMPmTBLY3sHmbEdlLPNpF4TXlpHJYCsXyYjg73YawTv0dpVDHauM6TCy2Soa20nHDOJSraZSpqlPttIxe/HK/cSbVpLXhhUWUFVZ6EUv1GJOEiNF8lk18o2EraNI6zExN3dhFGhikFlkHJSJGqZQH7MVFK/jiAZJO3fQNyzjlCgJSWjG0lyzQTNuxDl8lKMkFW2NC+gkvEpBil5eajS6jBSr+oL8ZNAipBhyYiKV1Y9IonR+yR+TC4W9QoohDnqlI7Mk0dJn+ar5KMaF2YVKCZEz20OAYeAQ8Ah4BBwCDgEHAKvDwLbPSGx1dpFGOQhESFR5qvjjz/ehHBps+l9t5aYiJTYY+WB+dGPfmR0JOpHYWELFiwwJESaEdUjUX/d3d1GV6IQLt9T4T9xkKo+IanGBpn3pC5Jo4gkKhEEEfhl/FCVyz2iSkQYZqGi6u5VrYJRnRvz1zehT2mUEqQRmaBMIIJhrGClEZYpHhCnPhU/h68V/iAxY/AqGeMVkDEe+xVIlYLYwy95eJks+AllT3VMsgRpjiCSgFwF5uWpKJMggqQKKZ4x7NFrk2FXZ6MQqSwkPkEYkgRlUipGE5LRTkHWhGrJ1I8TGfopsTIYK3zNEIKAwTQmk3p4lYQwCKuZvrwyBEUqcR68nDH+fRVi9FNzXsRFkypY2IbKEkYrsR+YApSZRF4PjxIpxcAj7+nshZGE7RGBrkNSVZukfoY49YgkbjHXR6mIYzx5daKYSHjmGqnX2abSlUgzkqnioPAtXwSm6htxkvbXZ/LZ1lasV7P2e78lGrJtnSf+2DhrU4vXZvarLd65JWPbViz+t4+zY7cZDO3v19rvtmKi/s130N9+voW19+PWPoNqcdhWTGqvxWhtvJZ2R/uu2f5eS7uv9f5xxzsEHAJ/fgj8nyAkv/zlL42XROFUIiQKr1IYVS4nA3XbCIkN2bLHS9R+wQUXGEKin1pC8td//dc899xzw4REepaOjg4yGo8x4av/y/CV7iLRKnwam9AlT4REvElpmowuwaiktYRv0uLKik8CVevIGGNfgvhKRhqUlIyISNxHnCpFb6YanpQmlJOEyLQvz4ZPvi4Av0hxoI5AYUY+VMKKCTOSFyco+6aYYqYuQ0WV3+UEiFTcUQRDCKi9MpEf4YcZAj835OnxiJMySRwZrUy2Io9GBeqG6oD4AWURCJ2zH5iQpsCTbyiiIk+LF5MvRdRlFdMWkYSRqUkibUbq5Yj8nNG3ZOQR8dsMFkQForgXwgAv8AmllfFypHFINvEIFQ6W8UnjEl5OWPpE5ZSKHxIqjEv4ViLj4VAtFZFDo2lRQgQvpBJV8GPhVq0cI8GPKF6SqacSNhpCYwjUkPA9MNm5YhOOpjAv0ZHtxxT685uQtuSMRhpCI43k0YxWSxz026YB31rjcUuIidq34Z3qx/69Jef1Zu8j3LQAZJOH2LFvDQnRMbVkQRi/Hkayna9t29bWybGqAAAgAElEQVTD/Xpewy3Ff+RYdJzOW2OpHZ/GuLmaSXb8Zp7RJDX0HNscXpsbm23Hjmm0orHbQhxqr2Pt+GoJyv/G92hLr4HbzyHgEPjzQ2C7JyQqSvjjH/+Y3/zmN8OERBXTDz300NelarcmXk2yX/va17jjjjsMyVFGrX/9139lxx13NKmHzznnHFavXm0eLtpXBEkekqyYhohFWPUWSMhNnCP2M5TjAiF9rFv0CA1+aqKAZFgHSUBGNTYokVAg19RItm08UcMkYr+BIMjgp0VKG1ZTWLucuriAF+YoJgnlbI6G6TsT55pIy2Wi5c8Q9fYS5FIKdUWypWay+Um0TppNiX56OxeT9HSSixP8XBOtk2aQNo8hTbXSX6bYt4HSqtVEErJnzDvg15Fvm0x+3HSCNI8fqFZKkSAo0/fiIujvNvvGFUztkIbxO5BvGEPg5/GCDKnRj0TEaQlPQvP1nQysXY4fDxDXeyS5euo7JuO3TCTyG4w+IyeGltSRlopU+lfSv3GxIRVZQ8I8cpPm4+UbiEu9FFctIkkGKamWSSZLWfoTtdfQRu+Kl8jHJYJKyRStLKn9pg6ap0wnyHh4US+lDS8Tda6i0ttLVCyTrW8iyteR7xhP47ipkO+gRH5I/F51EFVzqQ1tut5DBsSf33Twf+uMRvN4jDS+RnpRLCF5vc60tv2RhvtrWTl/vca3te1Yw1ZGaO35bCmRGw3/kZhbY3dbyITFu9aQ39pzfK37146hFpeR5OKPjXGkx6kWa0uoa71smxvzaN8BS26Gp6whEr4t5117rvZ4jcuS1f9LhHtbzt8d4xBwCLxxCGz3hKSnp8dkvFLVdBuiJe/F/vvvb8iBSMK2PNgsxJr8Nakqy5aKIaotZdBSsUS9Vqpf9TV58mRzyNSpU00dFInajadDgU1mgataC0OEQ6E9aTSIX1rLz//5U8xrCmksDRL4CZXYx1NmKFVK98pkGhpJG9ppmXcAkxYcAm0TKcYR6x+4muW/v4rmaIB8nKGQhHQGdRxw3pfItc8g6O9j0aXfoXvts0b/4acZo79IJy1gj5M/QhoVePK6nxCseYZ8pUh/kGXMgv3Z4ejTSLMTyRCZVL4vXXsFXt9KctkSpaRAX9TO9P1OYtoRp0OuWvMjTouEpU7uueD7NHevIVfoxvN9ejJK83sM7QsOIcmNJck0Ug7KhMrQFZUJo0F6n3yIp393Ba1RD+W4n6i+hbrJ89j1hDOgbUcjqq/EJRr8kHj1Ql6460p6XnqY+oq8ThlKDS3s+rYPkp86i+5lS1h8/RUE/euoDyrEA/2sybSww8HH0DxjPot+czGNfZ00KzzOr7DWb2PM7kcy/y2nQKmLVY/cxvrn7iPqXkdOK7fyQqnuiVdHnG2mY/pcphx2KoybZUhfrSfEiORdlcQ3bmbagp5qjV/7d+3K82hGtDWgtmXVeLQh1bYj70LtivhohVq34LTelF1GEjdrTG/O4P1jBnLtKr8Ni7XGtf1sW4ihbUsr869lzn8tAI/Ew76298Fo3o7RiMnIe2Mk/tI2Wk/VHxtv7f03kkDWEpOtDXEb6SEZzaPzWnB0xzoEHAIOgZEIbPeERJoNFUa8//77jTtc+o5vfOMb7LbbboaQjOai3tLLbMnIpZdeyre//W0ThqUHgVIKS6cicfvDDz9sQsSsoXHggQea4oitra14vtIOVyOxFNKjf8rD5KWSSEdQ2sRl//4ZdgwH6OhZQzaN6Mo20Jtrwc804Q/2ElYKpGlEv9/AhN0PYfqhJ5K2TmTdYzfxwvW/YGa8iSDx6c80sCY/loPO/UeClmlQKrL48u9QWPM4mYH1tCUBPc1jGJyyD7uf9jGS3l4W/u7nhCsfo35gPbmGZlbHWeadcg71cw+CfJ6+lxfx4m8vo6nrJfKlTuPZWBfuwNj9T2HaUWeDPBBehkpcpiHu5KmLfki49CnaCxtI0gqlukYG26ey0/s/Cc2zKPrNRrsSVJUseOV+Cose5tnrLqKtfxW5qJckbGBDnGWPk84m3OMkKvkxRjyf6dvIujuuYO3DN9AYbTRakyjfTFfzBHY/868Jx8+gf/VqnrnqIhq7l9HQv4bmpMTathk07nE443bZl6d/cT7jKxuoS/rpiyt0t8+lfv5BzD/0eDY9eAvL7ruR5ribtLGBUpAn39RK3DtAptBDeXCQolfH7FM+RON+x0OmpZocwISgSRkzJKcx4Xkuz9aWfsf+t/azq8jWkFO9Ium8Vq1aNdyljENlyps9e7ZJ4W0NQxlbmwul2drxWkNtJBHSvFRLkrbWINzacbwe+9d6dGx7tedl8ftjZEBtaM6Wt7l2Py34TJo0yby3tWFJdiw2LMoer/ffDFxH4lRLsiwJsOFbf8yjM5JAWO/UyFCoP4V3bZ8jvXLbStxqvTS197Hu69Huidfj/nNtOAQcAn/ZCGz3hKSzs9OEUz377LPm4aNQKdUBmTFzRtXAGPpf2grpL7Zm08S6fv16PvvZz7J8+XJDbpRF68tf/jJHHnmk8ch85zvf4cYbbzReFP185CMf4cwzzzRjCQIVZlS2rKo2RLU7Kr78I0rlWzEaknTNcwTP38P6O39DUIrI7Xc4Dfu+hXJuPPmeTQwueZINz91DZcMaBsgzYe+jmHD0O4wgvbzoQTZe/d/0RUXaFuxL877Hkpu6H1HaRKjl+k3PUXz+ARb97nLGxj1MOuVdJHMPJh23C/5AAb97Mf3P3sXae6+nbrBCJQ4oNrYz/tgzTXtxkKH88nJ677me/uceIJuNmXjCB6nM2Idg8nyTfWuQHMUI2qJOCk/cwsJrL2R81EOalkwNkN44T/aAE5lz7Hup1E+uakwkfM8GlONB8pX18PKjPP6rH9A+uFHacJNxq9jYxqSTz6Vx/j7V+K+nH2DZzZeR7VtBmvQx6PtUxk5l+nHnUDfrECrZVoI4Iup8kcLTd7L2nmsZW+mip31HZp7wbuiYTvftv2b103cQ+iXisTsy86gzyO2wI5VixJrrfkm85AmCuGAqxgezdoOGMVAowtL7ef72a+gdSJh/5sdo3OMYknCMqQCvGywygVtS8Bi1ifJ7bc1t5vb9X0JAhpI8mArplMZs5cqVdHV1vcpgGjt2LFOmTDGLCGecccbwqvPr5SHRqZVKJf7hH/6B++67z8whmlcOPvhgE/ZpPQHbahj+L0H3B82OFpqzdOlS/vEf/5HFixeb+U7z4ZVXXmkWYza3EKRzFxmRxs8ShmOPPdakSteCz5aEIW3unJ966ikz/1qDXSG1KpqrhaM3crNEQs8DhRTfcsstJkvjxo0bh0mvvOof/OAHmT9//vDQRt4D1rCXZ+22227jv/7rv0zdK3vPfO5zn+OII44wi3CjbdpPxw4ODnL77bcPj8Hio6Qs0j8Kp61duFPbqv914YUXmq4VIfDP//zPhtyP9HZt7/f2G3lvuL4cAg6BbUdguyckeih+8YtfNMRBk+TcuXP57ve+Qy4vo1Ay8lc21ZIwk7kqbMt0TFIC3yMZqiGiPfUQULFFTaJaJZU2RZXa9XCRd0RFED/2sY+ZFVW9liGjMdhQrq9+9avMmTPHdKpsVhK0m0oXSWhCuAaV0Ve1LNJKNeNT1EP8xM0svu7HBJUBxh3xdpoPeycD/hhyfkwwuIHiy0+x/LL/IdfbTX/YxC6f+Ra0NRGvWMiyn32bqFRg7N5HMOa4d5FmJuBJxKHsVJkCPH4bD1z0X7RnEua85zMwdQHFbBuhpC30UXz6dlZf9T3CwYhc6hlR/MamiUw/+m007nEICXlWXf9Tep6+gyiTsuDD/07UvjO+12js7rLJR1UmV1jDkit/QOm5h6hLPSbtsifdnevoWbmCQn4cC973CZi5AF8CfC9P6qsgYUSFbnJ9S3ngPz7PrIFOIj9LrCKHg4N0tk1j/3d+kFKpyLJf/5Bsfz/1+XqCqItBH9Y1TWK3c7+B3zKHcihdh7KW9dPcvYqXrr2Q9Pm7qfiNTJy/F807zObFmy8hqXRTaWln/plfJjN1Z8phHf2DfWy46vt4LzxAUOpn5pnnwfT5xgOk1MRBfy/PPfQgXZ0b2P3ot9KoKvR+k6nJrnvKpA1WLmEbo+fy/m77jLOVR+r7PJpHQ99j1Q3S4oEMwpGbNcqsoa3XZ599tknnPW3atOHVe7u6XWtk1npPRq44m+99mr5KiKxaSaeffjrXX3/98DDkVdXCiTXWNucVqA35sQa8DU2yXpbac6s1/oSLPWZkyJA9xq66jzaO2nOzxrFwsv0r1fk73vEOHn30UdOcPMciJCJ5I0OMbH+ap//qr/6Ka6+91rwlz4jSqcuQHekR0OuRhrLard2v9jweeeQRDjjgANO3fjSeG264Ydj7tblbq3as2mc0wfbW3JYan54NCiNWSvg1a9aYw4Wx9SzY9nR/Cg8Z9KNdA5G9v//7vzeFf0eGs6mts846y9yzs2bNetXn2teOQcTl6aefflWyBjsOaSJFjPQMtcV9RyYGqL2f1a7wuffeeznssMOG+xS5USbKnXbaqfrsq/kObA12bl+HgEPAIbA5BP5PEBKt8mjTg18PoX/62j8NVaurnpYMRzNJmr+HMpYMnbF5NfQAs0aK2tHPgw8+aFZX161bZx6Mzc3Nxluih6g2rchphVDhIFodlNdEoVzDBotnKFDVT5NUx9DvV6uGG0JiEjQViJ+4iRev+4lJdzvm8LMYe8QZDIZNBOUyOcrQs4Z11/2Yrucepq8cM/+8r9M4c2eS5YtZ+otvUejtYcKBx9B+/PuIM21GoxLmJYsfIHz6Fh765fdpD2PmvvtLsMMCSmEDWc8z1eJ7n72LdVd/m2zik69vpj9KqJTL+OOmMfeo02DcTNbc/Gu6F95HOYTdPvKvRGPn43l1eKHQTPDLA6Sdi3nqou+Q71pD07jJTDr2ZAZXL+Pl+2/FK8Z07H8iHUeeSVo/gdjLkiQxWYnb/SJB72LuP/+LjOtdQ27cNMZOnc2aZ56iP46ZMm8+faUSAy8+SVA/hokzd6K84jn6e7vorOtgp7/+OkHbTBK/zpCspFQiFw/CmhdYet1PKK9bTi70ob6epL+fwXwD844/g8z846jkWonSiDDpZd0dl7P2/ptoKHSRGzuZzJjxhC3t5NqbaWoeR0Y1XXIt0D4RWscZcb9SD1SvrsLwdHWVntlNJm8kArUr97WhIyIj73vf+8zqvTVQZXxpZV7Gr77fDzzwAI8//viwUaWYfBl4IgqmsGlNVqRaI6vWKB5JJKyhZ4067bs1hMRiZ41TSwTsqrj93J5rLemoNVhrjduRYx9txbq2n9rPRxrBtcb7Sy+9ZEjcaISkVpheS6q00i9yJk+zroVW/WVM1+5Ti91IsmDPZbQMTrqemv/lFdCm8Nnf/e53NDU1/cEtOdp9M9KQtsRna1f41bYIxEc/+lFDRkZeC4u1XfR697vfbTSJuv/sddZvkTctfl199dWGXJhn2YiMW3q97777Gk+F7muLu/ZXPaz3v//9xktj7+Xa+6WW2L3rXe8y973qZ9l+ajGqvc9ffPFFTj75ZPPdsklf9txzTzMGR0jeyNnP9eUQ+MtCYLsnJHoYfuELXzBXRQ9+Te4f+OAHzEr/Kw+SalyyrV5nwqiGPCT6LS+JNj3IRDwU46wHyq9//WszmdtVOtUb0USstnp7e80ELsNHZERk5ROf+IQJxdDD0jxUh2pUyBtgMmyRMuBJQVEhJ+WB8s0mJaInbmHxtReYwojtR53FuCNOZSDN0OCFJIVB/KRA920/ZcX9N5qwryln/R0dO+4La1bw0i//ncJAPxMPPI7mI84mqWszdUQSpaHNlAmfvInHL/4BEzIpU9/5Rfxpe1AJ6/CjCkryO/DiQ6y66pukUcL4ObtRbJnI2sd+TzYIaRw/nR12P5DuhY+y7vkniHJZdj73a8QTdiRS1iw/JRuXodDDxntvZMO91xIMbGT2AYfBvofAwCZW3nQFpZUvUx4zl/mnn0c0fR/KXkjgQ061UJR3eNPz3PfDL9M8sJ7GOfsw/ahT2Xjnraxf+DCZqESi1b4gYMYhJ1I3axc2XH8RA2tW0J1rY5e/+Rpp2w7EQQNe7FWDpaIipANET93Fwmt+Qkuly+DfH3TQtvdbmHD06ZSNyL7ehL7l/S7oWsv6px5i3eP3kXatJZFoXt6aICJKPHLN42mfsRtTDjwKpswFv94UXazm10pQ+t9UQniX9vcNnSFrV2KtgSVDWUavVoWtgadEFDLs5P2Q0aXvusIwr7jiChPyKa+o3Vev//Zv/9Zk0xu5jbY6bw3ZWk9NrTh+SwlJbV8jjcHaz0bqUWyIzMixjiROoxnc9pxHI1Z/Sn8hg1SE5LHHHjNd13pIavuymCl0SCvxwlwk5Hvf+x4777zzMCG0JMMaxFtCBCzZ1DEKx3vhhReGw+KUnl3Fa0fTA9USMLVR64mpJXsW2y0Ziz1nZVxUGKDFVOOQN0EEpaWlxZAkhTvpGWL7UmIWhZvZY3Q//s///I95pmjTM0ahVVoA0zNJ96iIgR2X7lclU7GZHjds2GBCEO+++26zj8i4sJC3Rfe/PP8KY9Szzl7nH/zgB8ZbYomRvQ6111LXUN49jc2SJH3uCMkbOu25zhwCf5EIbDeEZDTDQA99hUEoTlgPFE3wcoEfd9xxoxZDNOJy1bAbyv9vsihlh4oXpqmJ9dYDTW1qJc8aGPKAKI3w5z//eVODRBPx5ZdfbtL76oGiCXzmzJmmb1MQcSjLi8TrslgVreUbfUFMgWy1jGCiVfUqISk9easJ2ZLIe9wRZ9Fx+BkUvAb8NMCLI/xiD5tu/C82Pn67aWXm+/+Rhtm7Ei9fxKKLvkVcihmz28GMP+adpI1jSJVeV21HRfIL7+DRC7/H+KDClPd+DWbsSZrJGc+GqpIPPns/q377HxQKJSbtfSQdh5/JilsvY9MzD9KYRDS0T6Y+jtiwdq3JaDX/3C+RTt6RgpfFS2PqKkVYvYRnLv8BdRteoCEokx07nt5cG1kJ+TuXkxvopSfsoGXPExh70keIVCRRhQ29MqGw2riIx//zK9QXukhmH8D8U98HnatYcf2viFe+aGo+VqbOY9Zp74VsA6t+fT6VVcsYqGtj549/DVqmUggbKItEVQZJDMGMCHtXs/7mn9H3yG00RxWKMw5m6gnvJZ6ys3FYxV6eIJOhHG0wPjR/oB/WryVaupDiylVEPV3Eg6uIu5dTKQ9SzLSR2/1IZp3+EchNMP1U67on+KaGzJA3zIna35TJUkamjH+l/VaiC7tNnz7dhAXtt99+rxJN63Ot1Cv2XVowK4pWpjzNAVrtrV2Rtu3VeitGM14tmaj1uG5JyFZtrQpraFsDtdZrYA3FWtLyp4jTaOcxsh17LrXkpNZDYT+3vzVXKmTrjxGSkSRLc6nmT7UhrUktWRgZKlVLNq1RbNur9SDZMLKRnp0/dRNajEcSoZEkd3OEb7T2dQ9KG2QXyXSsPDUKZ7KifZENaWakK5LGyZ6bnj8Wj2XLliFtjdXn6LmiWlgifWpTSVxEYBYtWmSOl5dEBXkVLqfP9XzSApoIh7YTTjjBeKNERtSHroMIiMZpr7H20fdE4chqYyT5FonXeXz6059GhKf2/tljjz3M+JyH5E/dde5zh4BDYFsR2K4JiSZITeyKW9amFMDyamh1arQVRtUZHLnqF0UVCoVBE7qh1ST91kqbVqS0r0iOJmqtVEk8qPe1jx46muw1Bq1YaZLWfprI7bFWUhB5CtOK8BKpHFQ7o1rN24RzJb0Un7yVF6/7GX65l0mHnkXboW+nEI4hTirk0wEqq55l+eXfhQ0r6fHz7Pp336eubSyFZYtYdMUP8Pt7GTtvTyad9B6K9W1E2TpTsb0xKTFw79U8d90ltOdyzHzfV2D6rhQzOXLy2pQH6X/6Xlb+9nsUShE7HHQy7Ue9F4pdrLr5Egafup0WlSIfKFCMPPqax7LzuV+GKTtRiAPCuEhmcBOdt17NhvuupDEom6KHpTCDl+bwY49MnJKlSMUP6G2ZwrwPfJXs+JkUkwxeEJINIrzuhTz8X1+ibmAT6fT92PWk95M2NOOtXsbdV15MYy5g95POxJ8wFfo3sfzSb1NYu4K+XCt7/83XSVtnMeDXEXspLRSJ4oQ08AmSHtKnb+aJiy+gfbDMuNPeS/0+xzHYOInA80miwHg2kuJ6uhc+QHnDGhrqW2hfcJjxjsjzQ7IOVj9P5+9vpH/1Ul70xnLsF34ATXOGSrIr05acX0Yc5LY3EIHRwnlkoJ100knGkLOGtYwsm2jCGpc61noxZFhLZKz5Q8aaFhgUd6/vtC2uKuNMPzLEbr75ZuN90WqxDdFSCnC1ccwxxwwL462BvKUeEmsgy0gVIVKcvt1kvMs7q1VuK2KuDQ/TsTL0NR9ZwqR5SOcj0qUxa37T5xqXPLlauJFn1xqftZoNG9qj81Xoz8KFC82x6lvHyTBWxrLNhWxpLNa4VlvKcCbdyNq1a007ti+dl9qTQSuPlDWCLSnQ3Grf03ys6yEPmBaDFNIkA/yd73ynCVfSJqxr9S7afzTvhsane0RjUrIDO5729naOP/74YZy3pY7GaaedxnXXXWfGo3NVOJZ0IjZNr/qS/kb3qe5Xe5/KsyLioT4lQhcu1nMjD4Tes9ng1Pbf/M3fGFIhXDRu9aP7XNidf/75Rt+otnTMP/3TP3HeeeeZMVh81J+yzNnXIk7CdcaMoYQwQ+Fh9nNFAxx00EHDGiI7bo3FaUjewInPdeUQ+AtFYLslJJp09bCSoE+xw/ZhrlCAzVa/VQFAm25TD4s4pr+/zzywtTplJ14dr1UsPbQUAqb4Wj3Y1IdWA+WR0cNYDwu7j1zd9sE3bPQM6VZSkxgWE1KkyuFynJgq4WkZr7CK9Lnf8/z1v8JP+pl68CnUHXgKhO2QlkgkXL//RorPP4zvZWicuy/jT/0YQX0zfu9aXrj+Z5SXPE6QzTP/2DNg9gKob4ZKGda8zKJrfkm5czX5jmnMffsnSCfNoqjaLHGZfKGb6Ol7WHnD/9AzUGTCPscy/rgPk2br8boWs+qmn9H/whM0lYsmFGlTUxu7fvgrMHlX4opHUOiEdc/z/DW/pG7ti9SNnUjH/AVsDOsJ0gw5L4OvtMXdS1m18BFUCrLjLe9j4l7HEmXHktQ1kY0HoGchD57/GVriXsKpezD7tI9QbppKmPqUe7rJhylJU6spCMm6F9lw3Y/oWrOCgVw7C97/DzB5dwa9HJnAwy/0kQY5KnFEPunEe/FeHrzg+0yKAyad8Q6CfY5mIDeRXNhAEgdkvIRyzwpW3vBjel58nIaWdua941PQojoyFah0Qm8n3bdey/rnHmBpOJ5jvvzfUD+zenVV0t4wkaHq9I6UvGFTZW24jl0lVyiKjGT7XdaqtBYQrNB6ZGiSJTX/8R//Yb7fMvg1h8hQs2REJ6S5RmE2CjOSIaz5wq5s2zaUzUnpxuVJfetb3zqMw+YIidKTW4NTbYjgKIzm5z//Oc8888yrwsh0Pgr3kdEoobTIyUivySWXXGL6Vpv60aKJPLfSvd1zzz3DWgL1pXOTx0hhp3vvvfdwmI7FR6RIYTkai4zmWg2DNBlHHXUUH/jAB4w3SvhqG03ULg2FyJ0E3iIjtavqFiCdlwxdeapsiJXFVHo9ZZZS/5qH3/ve9/L2t7/dZFUUJtpPeChcSSFMlniqbYWDaUW/VkOi/YWFrrc0gtIH2utoxyNSIAIgQmqF2yO9RpsL4dKYZLiLcMjLIT3eO885x9xTdtN1ExnSPSIybLcVK1YYL4ruLYVk6drYsclDf9dddw0/5/S+8NLzzxI8kQ55PNT+c889xxNPPGHGIVKi+0WkT+dvCZ7Ips7VYq3rp/vPEhI7Ln2uxC0iNDfddJN5zskjo6xhVqPlCMkbNu25jhwCf7EIbDeEZGTBMk3Cmgw1CctAsCtcVtBo6n8Mz6j6u5p5JZC2wwrcJez2qzUjNMlaUqJVwF133dWIYvUgsQ9+rRLqIaCVVG0yNGSAyLAYTTipcB79GO+IVtCViUkrs0mFJC2TlPpYfOeljNm0hMoLjxFQJB43jXDyPErZVsL+HrpeepbM4AbTTto2nV2Ofw/M3p8o9Qn9MmsfvIEXbryAMSoE6OeZccCxNI+bTGWgn2WPPcTgqsUk2XqaFxzNrKPPIG4aQ5zJEBX6GHz2QSpP3036/F3EQUg6YR65XY6mY79jCdIBWPcML918JZXFz9AQpmzM17HgI1+DcTsRdRdZ/+yd9C26k/KyR2ktlclM242G3Q6jce8jINsIlRKlVS+w6fHr6X7qTrJRmb6mWdTPP4Kp+72VcNwsMl3L6HviBlbecxn58kb89hk07XokdXufTNo4HsIcIbGp45KufIbCU7dTfvoOCt3dxM0TaVxwLOPfcgblXJMpuJgWyqRBntCL6Vp0O3XLHmbV3bfSWvbI7LGAaO5e5OYeRH3LFCpKP+wlRL2rWHnld0mWPUaQxgQ7H0bb1Lkmo1exfwM9q5ex/qWF5Mt9pnbJ/uf9E9RNHbq7XvGQiGiae+kvdrp4c09c328ZTQpNsd9pGbA29evmjMjNjdoaapp75HnVfKCtVhis17Ur8vrMruIrPEZ9jkZIRBI0b1hDV31997vfNRoBkQH7vk0TXJvdSp6P3//+94ZQ2PPUb5EHkQRtmsOkK1AYjTwAdj87T1rvioiXPCcKU7Ob5kGtsCukyHqG7PHW+6Lf6kP7WjxGakjkQRZB+tGPfjQcJmv7GHl+el/Gv2o+Kf2vNp2z5l8Z1fpbc7K83zZbmRaONN9LfyF9hgiGsmyZ+T1NjRdI+9bOzdJviNhoDrfjrl3pryUewll6F3lMrDaj9nr9KY3NaPeV9fzIq6+QKhv6ZO8ju9CmMUrzZMPJPvShDxkc7blpHLrPdY10LjpOHijB/gEAACAASURBVBERMxsybPsf6Um0ry15tyTlxBNPNCFbwsve0+pHZFAETuRT74vEKIW1kri8/PLLhvzqOehE7W/u/Od6dwj8uSOw3RASO4lawLViKeG5HupaYat94A4bHorpl9h46CBfLEWyjiQ2qX7lLQnDDPV1jabqujLraFVNqz0SEOqBpMlYfckFr4elHsDWyNh9993N6qMmaFslvvaGqMrYq1m1SDJD41DtigppXCTt7+Lqb36KaVE348oD1Etj4nsMZjIMpAFZEZgE8i1jCGbuQsdeh5OftitJUE/oZYzxXB7YyMYnrqLr6buJ167ES/OKE8BPEjJ+hiTXSNuu+9Ny0Knk2ieTZpVyV9mGu3jwl9+ncdUzjE82igoxkGuhMzuOt3ziG8T5RjzKRKsWs/KWK+hb+gylhgz7nvvP0DgN+kq8cNtFdD15Ax2VTpq8ejrDMXhz92XuaR+A1ikmhe7KB2+k8/Zf0dq3hlbfoyfOsHHiLuz19o/ijZ9D/+P38ORVP2YK6wmSLkp+Hau9dnZ79+dpm7ErcVBH4CtlcpF1D1zP0t/9inGVPjJxQiXTzLrsOA74+OepjJlIxcuRSwKiOCVHgWcu+SaV5x+krVwgl4b0+tAzdhp7vOOjZKbuxEAU4vshXrGfwiN30P3onSTrXmIwKhhSkZRj6rIZoiAmCgOaxk5n4iGnktv1cMi2VfmlISBVDYnxfJmcbltX7+bPfRJ5I87PGnryCGhl2hrOMqxlzOn7ubWExI5bRpcMY7siL2+LNCFatVa7Wo1W6Kj2s5tCX6SvkHE4kpBoHBIGa3Vbf8swVhsKPdKihzbNKVrVPvzww82cI0Na6Ytl5FtjW5oBzX3WaBX5eM973jNMZtS2xiriorbkwZEhrONs6JbIk4q+ysug/dWWxqCwo9rVe3lR3va2txmNgFbeFeqkNLu1xnwtIRFWChNT1jLpFbRp5V2Y7LXXXsb7I6+JxqPPtf+8efO44IILjLdEm3BRGnd7Pa0xrrla87OIm4xhjUWeBXkmRhKS2rS/CvVS1il5SOy5ypDWeakeiIibsLnzzjuHz0vnK6+BxmyfQfbe2tr72pJAhQSLjIgQWG+FyMS///u/m9d63pxzzjlmLNbbLqKqhAC1JEg6EZFOm1ZY56ZrqXvC3ut2Ic/qk2x7OkZhZMJHm3AU4dB9KZ2kPUfdu/K8WTKuzzRO6Vf0XbN9C0eX9ndr7wi3v0PAIbA1CGxXhMSGaGhSVniDJlO5kjVJWmPBZLgysa8mxdXQQ6RKSUREqpXTFWpT1XrkcnkmTdrBuOi1MqSJWW3otyZvPcQU+qCHsw0FU18244lisLVSOFphqeoIJDUoQ5oxddoTE+JTISkO4A/08sjVP6W10ke2VIZcI+W4TKqihkFIENaRbxzD2Glzye0wh7i5nTRfTyaNSWO1laVESL68nN7Fj7LhqUcY6FwHySBB1ifbNIHm6TsxYZf9idqmEIQNJhOUMBjs7mLpndeS6XyJbKWPMhWiXAOF3Bj2edu7Kfh5KkGWurhEZdEjvPzo3URhyq4nvwcaJkAx5uVHfsf6xY/S5EdQCRj0MuSnzmLOW06hGLaSSyI2PfcIax+9g/qKyjomxGlMb+skZh98LPlxM+h/9glWPH4X+bSLyBskjjMUwzbmHHEGDROmkPo5U9e9khTY8OwDrH3097QJ06hECY/++nHsftpZJE3jSfwG/CghjivkkgFevPVSKmuWkk0ivEzWELWBxlbmHX0y2TEzSJUpyxeBKZIv9BN3vkznwodZ//IzpAMD5LwsqRdSaaynecoMpu+4N0ycCXVtxF5GtS6HSKYSLStlQW3F9q35mrl9txWB2pVcfa/1nbbGl9qUkSSjeFsKv9kxScsho1QGuFJ9y2jTj/QP6lNGm4w0GY12U6inUoYrZn80D4nCmLSYYkO1ZJBqf2v0ytBU2I7i/3WOMmLVh8T6mpd0PvKIyMC3xqdIkDxC9rXmK62gK3WsjHjNazK6RS5UUNZutiaKNfjlUVL6ckvyFEYlsqM5T23qfBRSpjFKXF0b8mPrkIjwaBHnsssuM54LzdPCUNdCJEjnJFIiQ1deCLUh8iQdhMieNp2HjF6FMtlVfF1fhZJJ8C3PgMjTKaecYvbdHCGRNkX3hDwMCsOyi0oiagrDExlRuxqzDGxdC43J4qhrJU+PrsW2khGLrQilrru8YTZlrnDV2K0+RERL5FTeHXt/69prXLWkWoRFKe+lBdEm3BRSKHJmN7u/vZZ6XyHKeqZpDHqOahNZlFZIXih7jH4ri6XaFdnWa5EiYaixqh/dR2pbi3OOkGzrLOaOcwg4BLYEge2KkNSuxmkyt+EEdtXoFUMkMWvUxjci8jH0txGRD8XT6DOFa8lDEifVsC21o4eVJmxN8jI+5JpWbHKV0CTmYaoHulaXbMYSu9o2EtCqb0Y0JCYl1Do60ZCexE8qBIUS8SZVgNc4ffBzkMiDEhnCRFAPje0Q1JmMTqmMLSKyqOCZR5SExAo5S8rkKv3QuxF6NlKOevDrMwT1HXhNygaVJ/ZDfGXGUmEz/UsSwp51+IMKPxMBUuhRQBw2EtQ3Us7WU/QyZL2UfKkfujZAGkPrWKJMHX7q4RU24lX6jKEfVwKC0KciQtgxkUrQQBin+IO9JP3dhFEB0up5JZkcfms7FT9HZrAgdgRxP1Eowz5PGjSQNHco16XxN2hoZT8mLHQbAT/KEhD1oEIu5foxZFs6SIURWUpRxRS+zKYVvN61eKVBSCJD8ChXIJsnGTOWJGjAJ2u0MWVTaz0loxTEyvTVsxY0rnKMJ0OloZHMmLGmoCM5+bGUxcwjGA4LTA0eVQ/JkNZ9S75dbp/XDQFrFNtigTbESYalVsCtgbulHdaGuWhekfErUiBjUZ5UW1Vc+8nIlHH48Y9/fNgboPAjeTU0X4zmIVH6VWkENF4Z3DIElUBDm+YVZfmToVo7Ds1Fqsyt9rSpDRVi1YKM5iCFzMjAt8coZEnvKdWxNYiFi/RuIjPW2JWBKSNZn8kol5fYagP0nvbVin3tPKtxazVemgURC20jQ7Y0TmGm81K7CguTIWvnbr3/la98xYRcaczy4CjbmcLOrNfHerzsddM4bUrmkR6L0UK2tGilduVlEXl7+OGHTV9aSFL1dBnbI73vIgeW8NhzlmZFHpxtDdlSHwrP0vmJVMrzLgx1f3zzm980xMIuuOn5I7xvvPHG4Wuk43TetfeDQroUomgJibxaIiQKa7Ob9cDYcSu8Wd48ERxdG70vLEROpM2xCVnsfS1Nju5F7afvkQjjuHHjzGvdp9LgaF+X9ndLZxa3n0PAIbCtCGyXhMROrrWTrX3gVn9X1RtmVShVOE1kBOKo7oexTLScHVUNSD9DRJ4ohmeefY6FixZx3733svzllymZjC226nLKjOkzOPOsM437XnUNRsZ1/yEhEXGokgeJnmNTo100xTNGdjZSDuLIpPKNPAmsNaCIYCjULIlFoTKmAKEkKEYHY8gNJGmEr3oeqUxpcRjVwtDJR5T9siLESNMsWZna5TKhOhTh8TWGmFIKuSQmVFXhIE+alAx38/w6kzLXlBbz5G1KyIsslWNT3DHN+xSTmEjkLJvFT0uEaUoUZwhFWBQOJr5AgC8SoMzG4lZxiYyvVMQhGqjS7haisgmlkvZDx8VKOBCHRAmUM1WZeKgCigmUdJjGW1G64ixkBoiDhBJ5cgo5EKcjRsEhgZcxdUQymRA/ln5HOHuExQjCDOXAMxm+vDgl9ALKaULgK+Qqpqz7wnhgElM8UrXkyWbFRsmlMRWV1gxUFDFjZexVjqtby4pHnIhkW+ebrT6uduVXB1tD1n43FQIkI31bPCS1CyC1hEYhNfKcikjIyJTYWGJfibbtIokWLaTzEFkYzUMiMqF4f/WhECFlXLIhSCI7Mhi1sq/PZczLUJSWQqnFrdZNhQVlVFsDVCvU8pBYbYTaVLiNbceCq8xMytBkt5HhYzKSLX7SmMjLYfUqtXjLUFXojrAYjZDUZqjScTo/eTRkxMpTo+PvuOMOYxhb75ZIjoxznbew1Mq9EohY8qRwK1uN3Y7fei02R0hEgpQVTUazbUfkQiG/SgltSYf1DEhEr8QI1hBX+9pXWa9GC83dkptWpEHXVF4w65XQcbbmTW32LEtI5CGxYxJp+eQnP/mqcDwREnm/1LbGqLojIhY2vbDa171jPfsiIyJD0p4oTE7H6DPdCyLH1nNliak8Q7oe2k+kVuRWJNeOSf3ontdrF7K1JXeB28ch4BB4LQhsN4Sk9iS0uqSHqgqbjTQ0NHlWVBukvp4PvP+D7Dilg0dvuIjM8gfIeFmCRBH+PqkfMRh69GYa2fekv6Ju7HQ+/fl/5PY776KpPmv0F5ChKD1G4LHH7gv4h09/lo4JY02ozsit1pX+6s+GPDRDQpZqhi3DKIaquOtPu0/195DUpVpXXqRAVQSHwr9eUS3EQ6tlVV+QKftoHEKJcbZUU9FWC0Iab4YNYjNdVIv4yVCvvm8/tWytqoeonlO1CnnVxq7WnTfi7RptTnVw6qNK3tS2PafaI6tVO15JNmCrdrwaL9MKqarci0eYA4bG86pxJOaE5XWq7vPKedW2V62gXt0sT6iG0vl/ID63iQ+G97XnOBTmZvoZKrBptCJDaTFfyxfMHfv6IqDQERmfdlOIiXReCqu0hqddibbkZeTr6mWufnesAa45R+0qbl8GuLymem08jWFoVrxr25cBL4NW/f6xtL8yGG3NiFpD1RrOtn9rdFsdgsYmXYs8ADLa1bcIiTQk2jQvnnrqqca7UWvs/j/2zgPOrqL8+79btqQ3UggQOoQqoChFQKWoNBWQ3lEQASkqIPAHBVGaoPTee2giLZRQpNc0SkikBxII6cm2W973O3Oeu7N3z92SZBMC5/AJu3vvOXNmnpnnmef3tKEdAAbWcBsnoUAopLSBomqhaHwfZ/k22lreC55kLpRVwn4oQWu0Q7km1I3PAXA8A7CyEFu7j3ej7OMJAOQYLfGQEO7FRWlfaEWOX9yFZ4PSy+ZFwGODUg8gAzRSktmMWMwPfTJPV0lGREUI8NJAT5Pr9Is8Gyu5XA6E4/pj/cA7A/DAM2Hrij4BBPGq4aGw+aWdMGSLv+kzxVQIGwvXJIUWAClWvYy5J/mcMdn6sX5xD940AKyBZt5JuBtrJJxznoE2ABzrL0CYe8P8EryAhGzRHmFvhPrhNYFGAL2wr4uWy5PWEgokFPgmUuArBUhMwLP5Y8HCOhmWzbQJyqug2u7ddPEF/9Lw5frojTsuVO3EkarGGg8gKWZUTBc0L1ulL2r6a5PDTlf1gFV06l/P0ahn/qt0oVGFJqzmNdpq62203Y+31VrD19SAvv3sAJFOr4UwLKC930NwUykcjLCr5nT95u64jbJ5dy0BCXdIY3SF748HUpEnqWyU5RZjp8hFCrq/1eencIXvaNGMIYQIhNlzcaWpnGcjABSdJnrFBxx8a9mtSPms1HejU/ncLLo+JS0tCAVCxYs1RwgR8fG2VlFKsW6HSp9Z30MAAWhB+abSkFUZMqWT+1EcaQdrfVidCUUORRcljCRlwpC4n8RsktDjQrYYp3lIeAe5FYTeEPoUKujlcqL8O5Q+FO7VV1/dyUFLardxhRXGQt43QGJrmb4YzQg/A1DYuykVi2JO+FjYBs8CygA2Vva3HJCQd8C48FzgBTG60c5yyy3nEu0xKlloEko6Fn7CYW2sABIrFoBnGit92JdwzcQBEvJYCNmikhjhbtZueV9DvgckEtYGPQ204qEgEZ0+tgVGyucMEAbwYO2E8wtAgTbk9nAZULKkdquy5aRqKuWAB96NcE2SS8N6x6PD5+T9MI9WEcxoQx94F3S2d/GTs7UAKaz3EJQDoGmHnChbI/QTMGKeMz7HM2Pfs/5YN/ykVDOhktwbv78sCKcnzyQUSCjwTafAVwaQhMmrCEw2QnP1h5PkBGu6qB49u+uCs87W8KG99NZt56v/B4+7EKlsPqV0Ia38/690M7+qVlO6DdI6h5+l6kGr6rS/nqsXX3lVm31vI235/S31nY2+px59e6uhMadivknda7t5PXYBQ3LKlfRKwMQ2IfsZJ9QBJHHaurXZ8hm8IZ3ptKXjR3ChzBPQot8tAElH2KUl2HFtYY2Oe7QCIFn4TQ7Ld/MLw/YqAqlIMbCnFr4PHaFVck97FCgH14QAEf9v52agIFGQovywt5BPsOLjbSCkhYtQJzwrKMA8TzI0yqhdJHlTuYuYffIiaIvwGULDLA9k6623dmChUlI7AAivBEo695HfQCgY6wpPAJ4EFEvzJFhuTNhvC4mytYiyjpXc7qWPhNwAluweng89JIzJAAkKJHSznBTeTcgWyiUhaFzhO8lpQXG308JDJR+lHmUXRZ7faRuQRjgWB8gC1PCIYHnH+k+/UIwBJFa6mPczL3gY6D9VzbDwA1LirjhAAhAANI4ZM6YUssWzeNKYM0KRQu8E78RLxHzgfTIAAw0AUFb0pL11STuALbxPAFUuaAA4AlhANyvpXG7swEPCc4QbmkcMYM3aDkEpdOOfJelTJQt62vxzL2ubBHmAGZ8zf9AZgEPBg/CsHQNFVqSBtow24f5roMjWYvg37ySUEPBj4MUAcns0S75PKJBQIKFAWxT4ygASs+CYdZNESBSIOMWQE7vT2bR+vf+BWqFfVm/fdLb6Txyp7kW5k8PTRQBJWvOquuvTboO13tH/UGrAynpn4ofK1tRotZWXVzFPMnqVAy558hiyGZ8OYuFQC7luOgJGQmBS/jqCleI8JC3vM0Wfn17lb0vhbn7Wx0a1BWF8wQAitcoRWttPEZDV0ulR2QXiWor5elGAAQ9IWvfVNvyQjqFFdFG8eyGXTvJ4QIHwfCKUJkJTSFRGObW5AigQTmIW3lCRoik8ACjvKGJ8R4gTcfYocli1ARccvmoX+SKcwRCGiyKPUPLsHCRAEQpvHCChX6FXglPMCSFCeeSi5C8lcQmDCRVQAAvJ9SiRgAza5nu7B0BiVbb4rD0PiVn/UX6xiPM3NCDBnrA0U1DJQyG52eQRNOI7q1ploWYhIOHQPMCRKaZ4NVDw7bwTU3Sx3FPpyuhOUrYBEt4HkASQcAFICC8qP7jP5iUOkFjZX5L08WRZW+QAUsaduQ3lIuMCDDK/jMH6SXiezUeonLeSy5GlA2MZHgbGZmsCIMD4bI5Cb0cINAGFACDWn61h1gdrwvKBWPfMG2WtuSj1S8I5z9h46AO0BIxYwRe8ahQSoNoZgNBAkY3D9lmADl4c+zscp62b8DPbl/lJqWrCFUOglwithAIJBRIKLCwFvjKAxAZimwE/KyeqUoUmr6aGnKoaZ+rNWy5Q3wmPqCeAxOVuuCq1mltdq89qB+nbR/1L6rOCmlQtZbOqSuVVyBXcyeiNBUqJ+vquLtpoITwkcZNRCSAsqOIb7yFp+eaO3NORhVPe9wXtc0fetajv6WjfO3rfou5f0l7nKIDChaLET8rf4tGwsqrICRQsQECoTDG3JFmjIJIHYYojlnxyFYiHB+AALlBITfFHwUO55W/aAyiQXGw5AvSc8CCUcZS+SmV/OYeE5wm5AQRYtSQ+I/zG8jp4D8DIDiskJIaT0ukDJ2ZbXD/AinLDnQnZggYWPmbJzHgpCDMyhRIgwIF5ACWjAeFaPAct7AoBCfQi54JwLehPWBlALgQk5IagGFvIFyALhZ2QLVPWwxwSchYAJCjVcVelkC3C9fB6UESAKl2W98OBh3hcCDUCBOCRYs2Qq2HJ3LzHToLH02LKflvKNvN9zTXXOG8Q88+9VnaYtWaeitCTwfd2L/NAWWXC5WxNQjcALvkztAftABuUXeZZPD6cx0KBA76nD4BkEtP5nTYBRIAWwp2ZRwMpYeiiAZTXX3/dheSZR8jGa3zG88yThSjiSYMHCMXDC8Qp9NwTJtV3jqOTuxMKJBRIKNCSAl8ZQBJaqc1yF6fMe4tOvcRJ6MWMqupn6O07LlGfNx9Uj6hyUj6fU1N1UbOrq/RF92X1nSMukfqu6ArqFlIpVVORymWfZ/wPXwSquZJSZ6Kf2ltRZcnhC6vUh3Rq69Udva+9Nuz7he13e2Ra1N+Ha6cjfV9UIG5RjyNpz1MgnB8UfEKiUApNgUbZxGKPEopyTFjMqFGjnJLHWQtc3Iv1He+IeUDwWqD8o+xaCAqhXJRgRQnEk4ClnX/hRRUnDhA0DwkJwlY1iffYqdo8gzLMIYKACXI4eA9KNGGphA6hqJMDAVAgH8DWKwCIXANTKC2p3UAXCisKviVi23MkQ9OujTlMauczPDYolHZCOu3xN6Vo8XQANgAoIRjhOQMkeB84z4OD+sijMS8OoTworSivKNLkaNghhTyP8gvoCsPjACSEPjG/gDzCmOI8JHzPPALQzFpPmJOV/eWz8hAz3kmiNrTA+wEgxBsEoDXFnJAuxkqyfHi1JTNYK1aVLLwP8IWyHib02/rkJyFuKPRcVhLZPCB4xZgDKmIBMPBO4UXhYn6gNYVeWG8GaFjvrEHrA22wli1HKHw3z1A1i3ague2x5fIl5DP6yjzzGflXzCd0TK6EAgkFEgp0BQW+MoCkM4MrAEYo0JrKKFM3Te/efrF6j3lA/dJVSuXzrgpVXaZRc7IZTakZqI2PukLqt7KUrqbIq/OQ+FAhD0jcxu20ngXPH+lM/5N7EwokFFhwCqAgYRHHQo0yGVamAphY0q/lmZiCSOIupVnDczBQ2rCqkzxsijX3h+EutGOKmlm9sUbjXQnL/qLAmxKIB4R3mZcXLwseB6za5nnhPSiYTvRQWvv/52WYso3iyL3huRGW1M79PEeoGiDGAIlRFPBk4UBYvM1DYsqtWfgBD6ElHbqZdZ++0Cc+s1AvAAD5ElR5Iq8BTwOhcuapoi0LM+Mz6GZJ/wb2yK8ID2UMQ7YAJIAwO1clXCH0BW/MZpttVpoLABJeA/Ns4GXCwwKYtLmnDRsX9La5NCWeMr0ARSv3257xArpwXgfeMUvib8v4E64bvCJWoIC+EF4GKAVoGX3oB32AvrYuGB+Hd3KqvAEJcnfwjnCFCfNt9R/PG+OlhG9HDFbmQeQdeHMAcwDxtkLaFpyrkycTCiQU+KZTYKkEJO5cD5f0nVPtnE/19m0XasCbI9UjVeXyQHKponKZJjVWZTSNHJIjL5H6e0DCs9lYQOISJhY4of2bvpCS8ScUWJwUQCmiCh8KKP9IvDartymBFuJFv7BoU3WIhHas2KEihyKLYshBhyjrBipMIcRrAGCh5KqVwAWI8DvWZp4nBwNrPZd5SCxvw5Q/LPTE9+PZsT6We/L4Gw8C93FAnfWBNu1gRHsHgAQPSfk5JCS1m4eEe+2QRquKxDvIVaE9FNvQK2OhO4QGEbLDmAACXIS6YbUntIv7CPkhR4RzVgz0Wd/4HsBw+umnO88V55IwBkCQnVDPPSjoKOb8Tm4C3gsL+ypfT5QXZh6NZvQHrxQ5QeZFYi4AZJTxtbkyGhog4yeWfnJASGQ3UGh9b2sd4zFjDREKaJ6qtryroZeC3BXGa++BZgANgEWYw2RzwE9CuJhjgJi9D1oSZkaIXAhu2wNG0A7At8Yaa7RIjC8fr43HDkbkHXZSe+ghCce2OHk/eVdCgYQCX08KLFWApLSJp4rKFxrdMYTZuVP11m0Xq9fEp9RUqFYuU6NUTY3yDXNUW1Wl6ene2ujoC6T+K3lAkuJAPg7fc9tT4CHhM3c4x9dzppNRJRT4mlEAeWDAhPAs8gJQWk3x5HvCaFCsCTnBQ2IeCPOGGEkI8eKgQyoZWYgXicRU40KhRuklJ4Q8BdrlH9+hcGPN5j1UfDLFGCs6inF5BSIUZpRZQnIITzIrO14OQAQKO0ofngVT+EzucT9gxRRPkvsBY+EBi7wPpdNK69IGyfj02wAJY4ZuluCN8k5pYrPSEzaEwkvoD/kI0IWLv+n7wIEDSysJYEM+DnQLD9FD2ScnhItxkbDN+wCDhHGh4JpHxU52JxwLmlXKIUFpB4SYR4z7CYULSz6Ha4KwMcKcWBtGQyz9lHimEhjjMFq25xmxAQMCCK0yL4HlaYSgJ2Qza5f3AEgMDHCPPUtyOp4eaEb4Gs/QN9YXoYBDhgwprTlANwCRvB/AMx4V81CF4DaO1QE3AD6qyNkaaOtAUdq2HBf6Tfhje2DmayZikuEkFEgosBgpsFQCklSqoHy+0Z/S3jBDb9xxufS/59V/tW9pxe9uLg0YqBmvvqD3R49RXb5Kmx95mtRvmJSqageQNB+MtxjnIHlVQoGEAp2gQJxXwRTCMOwqVAYNiIQAIfSE2Pe0HSYjG/gI2zLAEyqhYblcU3LDn9wb9sEUWht2XP/KLd7huMtzAEJrddjn8L5yi3b4XWjlt8Rm65tZ7E2JjVPew7w/s+TH0T8EgjY+AxghXcuXQ7myHfahZKgqFktehLjvbb7CJG+bl44uP6NtOdCsBAaM5mGyuPUtHLfRpXzNWL9svZT3PVw/lUCRjbEtD0o4fhuLFZaxvwl3Kz/JvqNArqP0Te5LKJBQ4JtLgaUGkLRQQoR1jxq9UrpxnsY8cb8GpmZq2e/9QLk+A5XP1qhm1jRNf2eCJr//sdbZbidl+g2VUlnlU2SOVPKQoDXEHNP+zV0fycgTCnwlKYA8QMkjP6BcmSpXhENFOlTKyxXyUPEOlfryZ+Lar0SkEOhwT9zZFKEyXw6MrO+mVJaDqLjv48YVjiFUkulPHFCxMfIzLL0cKsgG3MKxlwO3UGEuzz0oB2Uh/ePoaUp9+X0hmCpX4G1s9kwcWOysUh0q9pXWofUDD0O5FyIEJOVAshLgsHeW0zfse2dyOwwMlQOrkO52vkwIIsN3lIPir6SgSDqVUCChwFJDgaUGkMRTlLwPwAX/8lI6EwEKwq74LDoJSS243gAAIABJREFUPMXni7ie71IzxUlHEwokFEgokFAgoUBCgYQCCQUSCnx1KbCUA5KWBwF21tL11Z2WpGcJBRIKJBRIKJBQIKFAQoGEAgkFvhkUWOoBCdMU57L/ZkxfMsqEAgkFEgokFEgokFAgoUBCgYQCSzcFvhaAZOmegqT3CQUSCiQUSCiQUCChQEKBhAIJBb65FEgAyTd37pORJxRIKJBQIKFAQoGEAgkFEgokFFjiFEgAyRKfgqQDCQUSCiQUSCiQUCChQEKBhAIJBb65FEgAyTd37pORJxRIKJBQIKFAQoGEAgkFEgokFFjiFEgAyRKfgqQDCQUSCiQUSCiQUCChQEKBhAIJBb65FEgAyTd37pORJxRIKJBQIKFAQoGEAgkFEgokFFjiFEgAyRKfgqQDCQUSCiQUSCiQUCChQEKBhAIJBb65FEgAyTd37pORJxRIKJBQIKFAQoGEAgkFEgokFFjiFFhigKRQKLjBc7p6+QnrHHTIZ9xj3/FZOp1e4gRLOpBQ4OtEgXw+X+LBcj7sinHCxyEv26Gm5Z/RF5MD9CM8/NR+74r+JW0mFPg6UiDkn5DPjR/Leb+rZEHI7/yeyWRKfB7H7+FchLrA13GOkjElFOgqCqBLoz/H6dq2v5p+HfJhV/WnUrtLDJCYYIJQ9jvKEUTJ5XJOUBkRrfOJQFrcyyN539eFAqESHwol+M2APzxn33WlQlKuEMH3JgfsO/oSgiUTmqFi9XWZm2QcCQUWJwXKjQAmA7LZbCuFZVH3y/Z0A0K0D5+XGxnCvd6MluEzXSWfFvV4k/YSCnwVKFBuCDBwYns//LQ4+L89WiwRQGLAg5+AjwsvvFAnnniiqqurSxYTCGXWkxC0JIKovSlNvk8o0DYFykEH/DVgwAA988wzWmWVVbpcKQlBBe8eO3asDjjgAA0ePNgJRS7rY+glNVAS51VN5jyhQEKByhQIlfnwLvbY2bNna9iwYbrooovUu3dvt+8urot+jR8/XkceeaR7b8+ePZ1OEHpuyg0YCf8vrtlJ3vN1o0AYmWT7KXp4t27ddMMNN6hPnz4t9t/FPf4lAkjMJcTPxsZGR4jf//732nnnnZ1CAnoz0AJBuKepqamVx2RxEyt5X0KBpZUCNTU1rUIe2dhRAj777DN9+umneuCBB7T88ssvNoFkwGTixIlOGVp11VUdEAnDOBCgZrgo96IsrXOR9DuhwOKmAPxvin0YugFPzZ0713UHUNCrV68u5f8w6sH4/91339VVV13lZA99tP2/qqrK7fns/cgA/oXGisVNw+R9CQWWVgqgV7OvhlEQBvrhq3nz5unoo48u8f+SGucSASSh1RNryB133KGDDjpIJ510kgMk5bGkiat2SS2P5L1fFwpUCsVCGH344YcaN26c7rnnHmcpXRwxpPYOZME777yjf/zjH1p22WVLArOc502J4mcla+/XZa6ScSQUWNQUCJX5co9DXV2devTood/97nfOQ2FeykXdh7j24OX3339fF1xwgfr27etuMV63sE0DIUl0xOKYkeQdX0cKWPgzYwu9j4B++B+e+8Mf/lDykCwpGiwRQBIOFu8HgOTggw/Wn/70p4ruYktyTWLI45cKih0biVmUoBeLza640BcT9GF4HM+V7i0WiZ1xViuzUlucoc2HtW8JUWFMInPF51i4eM42RWMOCw2wGGbu43ezkPMzdN/zt21W5kHjGbOqm3XN3JJLiqmWtvd+/PHHev311/Xvf/9bQ4cO7dKQjTBW3NYHgOT888/XkCFDXNhmGKJpwKVF/hjr8ht65QsFR59wjUMjs4Cl2HCiTcfy8IzPQ1lQzq9GZ+NFmxueKefpUBY3NDTIvG/lhqQWCiSFSqKiJNxHm/A2822ect7F3+FllnEbn40bvufic5N71mfzqplFMMxb0Dd17aRYGdEV0YB1whxhHSVUAw8JIVtdqfiHypCtSzwkhG3379/fyZ4wry3OOOme+4byf+ywoz3a+DTUAYxvjI+Mnmb4NVqbrDDeDuVD+TvL83tC41IYams6Cd+H/Bq+K/zc3ml7vu3rtk5Mb+B77nXA+ZvKz51c/8het/dSVCYIiTb5zs/jjjvOGSYWp0Gi1doqhhpCJwe5sLfz6tBDQh6JKbxLsFsLO6wl8rzRiw3lZz/7maZNm6aHH364pLgYQAmRsm3u0BzBEBYSMJBiCYfE9++4444uz2DSpEklTxbzx2XgwUAG7wNsAoo22GADde/eXf/973+15ppratNNN3WbIG3RT9613nrraaONNtLnn3/u7uN72mCj3HrrrZ3SgxWff1b4gJ8/+tGPnGXtscceK4UelIOlJTIhS8lLWTeffPKJXn31Vf3nP//RCius0KU9j/O+AEjOO++8LgdDXTqwxdQ4/A0fwk8G3Ovr6/XSSy85T5Mp6QZajC/hQ1NK+D007JQriaGMMINCyNc2h4DX7bbbTi+++KJ7t4XahEoNbYW5gObh4rN99tlHL7zwgrPQ/eAHPxDg5pVXXnEWczM88DlrcsKECe5ePocGfI41H2X25ZdfLskfxr/ZZptpxRVXdCGIc+bMiS2Qspima6l4TQhILIa8qzoex///+9//nIfEAIkZxUwR7aq+fJ3atb0c/mA/3GmnnVRbW+t4ZsyYMW4vhd/gGXiVPTZ8xmhte6vRhvky2WHghe/MIGghQMbnJjvIRVxrrbX04IMPauDAgW6f5rs333zT7eHoHBigfvjDHzod8IknntAXX3zhXosu8J3vfEczZ87UQw89VArZw1hBSOH222/vxoARLbkWjgKsC9PhSJvoaoNEe71doh6SBJC0Nz2d+x6BgaJC+BuK/a233lpSPAxgcI8pGaE11ASLKQzmrTBB1a9fPyckEAQfffRRqV0TWGbVDq0iJtz23HNPl7jMO37605+6viHkEFTXXXedBg0a5AQouQwIUxRklAkY5bDDDnM/EU6EEz3//PNOAeI9KER77bWXUzruvPNOzZo1q0UJyc5R75t5dwJIlq55Z0M+9NBDHWCHD817+dZbb5X+BqCEXkNGiLJP4qJtQPCPARPzYIaAwhSOcmt5aMSgEALGBgAERorQs2XWTvOKhvKF+wjP+9WvfqUnn3xS3//+9x3v8wyGj/vvv9/JC8AO7TNO8gtQQN544w0hTzBQoMCsttpqDsSMGjXKKS7LLbec9t13X2ecuPnmm53csL4YMFq6Zrzre5sAkq6ncVe/ITQwsFf/5je/cesefnnkkUcc2GMvhQcA8PCY5eiUe0eNj80IYYZKM1xYKB3PszebB9IiFPi57bbbuiG/9tprDgjNnz/f/WMPx3gIv7N3Y5AEOGG8HDFihAMj3/ve91xOI7IOiz35RZbnhJ6w4YYbOrkB2EoM1wu3shJAEtAvASQLt5jCp00YwMAHHnigU/pvvPFG55HYfPPNnacBIYBw4h4YG+viSiut5BSVxx9/XO+9955rks0fCyRoefTo0Q4AoCj84he/cBv/9OnTtdtuu2ny5MkOTGC9pFIKVhCsHrwH7wcKA4IEz9c111yjjTfeWCuvvLIrYsBPBBL3ASxoh3uwmKBkIJwY0y9/+Utde+21zrqCYMOaeu+99zpFA8WMvvIewv4QbkvS3bjoZnPxtZQAksVH60XxJnjykEMOcfyGUoHV0EADP+FTLIgo7Fgj2bQpFsJzt99+uwMmxqcYLL797W+7fyjzTz31lONllAm8EiiqGDjuvvtupxwAELCwvv3223ruuecc3+6www5OPiBLqJSG3FlmmWXcPVhmt9pqK8ej8CvtY2yAlzFu8B4stfx+8cUXO68GMgFvDxbT//u//3MGCGQOIIS+MB76QZ+QP8gAABjhhig8e+yxhyuOYPIP+WPhKYnyEr8CE0CyKDhzybURAgJ+B5DAiwASjHXoAfDhuuuu63gIYI/sQDfgcz4jbJeICgA9fAmfspfDs+QYct8666yjL7/80u3ZGAmQBUQ70A77Mvd+8MEHDqRgFMXrDm/i0b300kudsZE9HI8YfRs+fLjb25Fh6Cy8H8AC4IG/TUfAS4IswTiBQZP7kQ/PPvtsl4YXLrkZXXxvTgBJAki6bLWxuFA8EEZTpkxxIANrIUKJ0o64UEeOHOmEBgIAwcHvCAE27UsuucQJJzZ/LBYIGQQUAgiBhTBBaAAA9t9/f/c81lG8Jlg5eRZBxTN8h1BBuGyzzTYOMCCcLG4c4IEw43OeRYG68sor3e/f/e53ncBEqeGiDYQXIArBhOADMCGw2EwRjLSDh4QrjH/vMmJ/TRpOAMnSNZEAg1//+tcOfFOdDL5l3eMh4XfACnwL/+KFwKCAUg4PYgiAd7GeEjaBYQFwggGBZzEKUO0M3sJ4gFIC0ABwmOJv7fI++B4AgJzBEksMMuuJfmHh/Na3vuVkAjICUAIfY2iYOnWqUyy4CBMEDHEf8oB333fffU7eHHXUUS5kAw/Irrvu6tq47bbbHBDBOktYCLIKmYCCsskmmzjlCKUJZeqmm25qEcaZhHImgGTp4vaO9bY8pwPFHx0APmEvplgJeye8z14P7wNKAP/IDvQDdAP2XEA9PIUBAa8nvL/llltqjTXWcLIAryh8TCgWn2NE4D7kEhEP8C7v+fnPf+50DWQI/I0XBM8GfI8RAv5k/8YQgYEUmfb00087WYIsAnRgeFh//fV19dVXu+fpF3IFYwlgBy+JeXE6RqnkrnIKJIDkawVIwuTaJZhmR9JYzueA9OvrrSNTP5+qu+++xwmB/v0HOJftaqutqudfeE5jRo91gARLJEyNBRXrCYBg9dVX149//GO3kQMeADhYG0eOfEx7772nUyCmz5ihQw4+WKPHjNZDDz6oFVdcyQGfyy6/TFM++8zlgvzkJz91wmXo0GXVlMvp0ZGPqlgoqlukeHz72xs6ofjss89p7733dgLo8ssvd94c/vEeAAkMg7D80dZba+aMGbr3vvu00oor6ec//4XuuON2rbfuuho8ZLBTdGbMmNEiNj4RP+1TIAEk7dPoq3QHygYFQNLplGbOmKV0OqOpU6fowYcedJ7F3Xb7pWbPnqV8Pue8otOmfek8DHg3CYMyEIKXEYsj/I6xwowZKCD8vvbaazvlAq8pxoDdd9/dyQS8Gygf8Norr7zslAbAwNix43TMMcc4MAIvrjl8uHbdZRf954H/aOyYMRo6dDln0AC4IHOwoGJYMFAFzwNIJk5814GQ2tpuOuboY3T/fx7QG2+85mQUytRdd93llBxkGd6ZXD6vEXeOcMoQyg4e4GErDnNekmuuviYqpOELdfhw1EInprNUIiB6JpTxoexPWymBDqRbWxtfncIMiYekE0uiQ7fa3Npcd+2cU6/AKZZNeZGyPGBAfx1wwP6OJ1dddTVNmTJVa6893AF79ua33npbjz76qPOMIk/4B5CHL1H4Af+EVXF/z569XLGD0aN96BfRFPzDC0OUBOFfAIy+ffs4np747kRN/nSy1hq+lu6+5241NDS6vmGc+OEPf6TJkz9x7Wyzzdaub5dddpnb+zGkoI8gqwAoeGmQO/yNUWXnnXdyushTTz3j+kffnn76qSAiwqVqR3zIJHWlPhY3n+Vz3qGFssRvSgBJNAUWtwh6trK/hPZYZSirzBBWilo8sxcuLBZe+SbE9wUpBesXVUQY8L/SlVKqyAYVxxzxm1AYSsACcZY83lGqIGHtpdxnVExAMfDVZfJaddWVtPrqy+u5Z19WVbZW+x9woD6bMlkvvPCy9t57P30+dbo+/vgDbfSd9fXqq89p/LgJ2nvvfR2zAwrYyBEYxGqi1CAMsICivPTq3Uvz5tXrvfc+1p577qIHHvy3pk+frUMOAdA8q1GjHtWKKwzXPvvspcsuv1hffDFF6623obb/6Y565r/PaLPNvqennnpar782RrU1vV1I1gYbrqdXXv2vRj3xjLLZamepwcuB+xYPCXGkeFdQPAAjWHc++uhjPfTII04R2nOPfbTSiqtq0rvvauhyg9Ste5WzkuK9yWTSKhQLSqf8AXsdvZrp2XwgZ3yIB3Nj64IqZAWl3DzxO/9nroLV0IbeYUqSE5/M+RKoGMI7sUYT6xueQ9JRunX2vkpJ7VZly0LuyhOtO/ue9u4v8VlEc6tQU3HOXZWiaJ59nZKSkur5HZnAOQnFaO0t3IYYVtEKx9K3Xz8dfMgBemv8m7p7xP3KpmuVzXJ2S0Frr7uudt3tl3r1tVc1t266+vUZoOlfznSbN2EThFKhlBO2BWjgMyyVhHZhfABoABBQ/JEDeCMwRqAYwKOsESyqKAZ1dfM1fcY0bb/9T/XE46M0dtx4/e7oYzV2zDg9+OBDWnudtfTzn++ke++7S2+Nf1vLDV3BGS3gU5QYAA5yH5BDOAheUfrx2GMjVd8wV+lUN530p9OcweKZZx7X7nvuql69emjEnXdr0KCB2mnnHTRjxue6994HVDe/UTvuuLOz4r73/ntaZtAy6tmjp957733deccIpdNZpUQ1LwpwNLZaGuV5Mv6GlIqFtJTKleZVysgJfMevVPmiak1aKtZK7m/ATjP/F1OsBZMVCAdkUsaBomLUD8vbsdy9+L60t5oX7nus4lZlizXQlX2olNQO/7M+Q75cEp7ucjncFi0KTH+J9JFeEOkG7mMnF1gfzHtKKfnKcC32h7D6WeDdr8T/Ph/K5JBvqVBgXeeVSXVToZhX/wG9dcBB++rJUc9qreHradgKKymdLequu+7QTjvtqDfHT3C8gZGCSApACB5RIiH4nc8xRiALenTvpd8dfYxefvlFPf74Y+rWrVZVVdVurnbbdTc9/9yzevHF59W3b28dcOAB+uijDx34b2xs0uOPj1JjU0EbbbSxfvLjn2jCu+9o5MgHNWfOTO2w4/Zab90NdfXV1zidDzCDRwW9AyMH+z79IUQTT+hOP9te8+vma+7sJq288qqa9uUXevjh+/XJx5/4PdjpS1QVhV/5vWW1vrY4xGhdPveWexY+WyyiX0Rz4Hg+73aCdBpt0P0WzbnX2Vy/2rjC/abS/t+V/Gj5QryDpPau5v/2JNUSS2qPAyR//OMfneuesABTTCoxZnsDW+DvU5GIcRtPBUDi7mGheeXUL7poITpBVI6W27aGWUWZUAmz35vHEW2EvDUCJCawASS7/GIn/W/Sx8rlClpv/fX05FOPadas2dpll19q0sQPNGvWTG24EUDgeb3x+jjtu+9+DpCgZKCY4Em54oorSq5Rwjj4N3ytNfXKq6/o08lTtc++uzulf/qXc3XwwQfq+ef/qyefHKVuNf0dQGlonKv/vTdJa6y+lqqy1Xrp5Re1zbZbOc/HtC9maOPvbK5tttlOdfVz9e6741RX16BJk95z1kzCLYhfxx2LkoIlFJCAKxcmwbo7Z+4cffH5NKeQoJillNbyyy2v2m61Gj36dde3bDatVFoq5DuuEFbahGIFRDD3pmAglJrXCoop6yFSUNmMWgBWP6NxCkjrOV/gVdzhB+EvNqElXWXr3HPPdeEFVnRhcYCz8B0hD5YTz7Z/v6JCZcA2HTSTaL2lKMnbOet3pQ2n/HNaxUDw618drHfefkf33/uAshkOvCyomGpQ9+599atfH6YpU6doyhcfac011tLECf9zGztWUJLICY0k3AJQYN5IPJGsA/LJACF4KginsPAqLJaEeSEPUGBQ/CdNelcff/yJdtttD4164nG9MXqMjjnmWI0ZM1aPjHzQWWn32nsv1+7bb72tFYet6KyqGBroC23gpeE95Ikh8wEkc+fO0eTJH2rixA+1374HacCAZfTOhLFab/21ncf05Rdf0y9330MDBw7QW2+P1rRpszR/Xr169+qtvn2XcbOz7LJD1Kt3d73zzlvufW4vSRWVSqXFf63ml1KYrYwByHWea/KgxE09Sk5aKcffTU7yOxnAP3eP3wdKs5+SUxD9s6wPAA3PY7zIt1K+O8y0i/hGAAkGIc4h6eoqO5UACVW2WB9WaCE01izi4bbZnPGcGSjs5jh55O5ls/FWyZYGi5IeYQoqhsZ45dTaDnPBKuk9pX5Y+35FKlXMSKJ6Xl59+vXUQYfsrycef1L9+w3UZpt9X7Nmf6k7R9ym/fbbV2+/NdGFVf3kJz9xPIWHDM8Jng72Aqp0Er5FrgcGY3SFZYcsp1dffU2DBi2j/gP66smnntQm39tUgwYO0ujX39CgwctoxRWH6emnn3G5JnhCR48Zo/4DBmjfffd3egWejtmzZ2rq55+pe/da7bzTL5y3BpmEh5OcNiI1kD+EXfJ+wk8JH1tplRXdfdVVPbTKKsNc/0c+8rg+/vjDsr3XG4Xk6NGxKw548GTcHCBDOArB7wNeP0wpLxyvju9L68D9ESLWFp0Jw+zsi64EHm1RwvQOQm67mv/bm5GvFCDhHBImJVQOFv8kxbhbSx+VCR1n/cj4TcsxAP/8ZlNiihaCqhzgNB9S03pRstARdKYERftaFHIAHs9mMk5ph0abbbK5vrvxZsrlCxo7foyee+5J9erVUz/60dYaOnSYUx6KhbxqajN6/Ikntcfue7ikMAAJggmXLcoIzE8oB5UuECLvTCCB9Vn16NFdu+32Cz399LP6fOos7bH7L50b97nnn1chl9Wqqw3TFltt6qyyX345y7WN1WSTTTfSJZdepGy2SjvusItWWWU15XM5ZSIHBkmreGmIcUc5QQAR6kUiHUISj4oXDJxpknKekgcfvF+z58xSKpXVTjv+XIMHD9Gdd9yuhkbOJCl6JSAGBLTFDFa20KqROarHeixYA/nIClMlFWu8VcbNPfNlllLf59LnZS8PLRNOdEWWssW93hkjeT8AEhRVEpW5Kgnp9gRKe99X8pCcc845pVPiebeVq+1KeoTndIRn47QGAs0AoxmUML9ewXTKqLPOsQawfkf83x4xou8rKTtxgKR7j+7ad599NPHdd/XYoyNVXVWjIpbXVL2Khe4aPnw9bbnVlqrpltZ7732gJ594ysWIo/ATGgno48wH2maDp0Qu4Vn0gTVAHDcGCrwkhE2y8XMvRgPKbxOuAW+OGvW4+vReRj/72W564YVnNH78OP3m8MOdh+TpZx53G/OwYStqk0021+DBgzRn9mwXj45hgVArvDSEhfAu3t98FfXGG6/rmWeeV58+fbXttttoueUG6f3339Njj4/Sqiuvpa22/IHSGYxB8HtGX3z+ue6+Z4TmzK5TPld08mzYikN1+x23KZfznoxUxp97gkep/IpX/lJKp5DtWFzhb9AFz7IC4H/mPKOUs37zsfE7/QpH0/x5+F7Y3ZReU74Xu/Et4nMrXsBJzXhKupLn2gIkWN25rCIb91qVtg6y0kLfFp6XFc5HpVwFRyu394dmC+85b/aY2YqoDIZNBthaMB2ofEDNsqJ5lbFOCw73en1h4MBltPPPdtTzz7+guXPma6eddtb48WM1dtwY7bnn7pow4V3nNSUSAj4nB4S9nnezFxOyTVgVfI73BePfdttsrzXXHO4Mm/999kmNHTtGAwcO1vc330orDVvJGRnZ84mm+PGPt3Ohmngrt9hic2222aZByGRRkyb9z+3xRGUQNsaF3MFTT+4JeSqmJEMHwstcid9USoMGDtGee+2mMaPH6LlnX1K2KjQKIAeN3zq+FEJAaL+35Z1ze4DzwsD7yP8mFVkDDpiWy/54w2icZ6QS33WVcc68kVb2F0DS1fzf3qx8ZQAJ1rvjjz++dIDeEvOQRJ6PUkiGh72mOgQRXCzIaENKNUTKiRdMxbQppRY2ZExioVctp8WUPwRCs/uQMIPQPevDxBzoLhY8SDd3YDGjTLqbqqpq3Sba0Finptxcp/QjSDOZKuWb/CGHhDQ1NXEgWZWzfliSOXGcgAEr94mywtXYkPNJ4pmCU2Dq63Mq5qtUXZNRvtCoXFOj0pka5fJz1K1blTKpPmpszLt3VFVllMnm1NA4342rR/feSonnvF0BxQ2BZ+eV2JzTD5iFPkEbPkexQAlpbGhSPt/kQEc6VV06EK6pqUG5JqyPxInnlEp33Eptym/5eSyxAqIYWaPS872LFkUUIRS55ZVu8CF7TkBlVeS7wJplM0/bIQgyL01XKgNxwoD3sfGwQQFIltQ5JOFJ7eUWw/aE2IJ8H9K53Braur1Q2TDrGBtPxM+A0EJNtBbM+t3x9dfRDcdEUffa7i5HpDE3V6kCIZxNSmXgxV4uNAnlQumimhqb3D8bK9ZneAoPpK03PrMqVMgD+gI/2Am+YQUfnuVzX5yi4JT76pruamjEOFBUdXWtck1FNTbNU5rlX+DAxppIpns+p217H23bwW0GDu3cI0I+GGNNbZUyGXilqFwjfeP8lSon/3B8IG+bcnU+zMuFZvmD9fCU1tVhKKLMOTzK2CJvRYcWTGTdLHk++Ls2UjosLMSMUNZua+XDy+loLZS8q8hwH6JpIVs2/sXN/7yXHCK80ACSrg7ZqARI/vnPfzpF1NaleZA7NFWL+Kawj7Y3xIfvRB4PJ/vN+xEaJQGyyIhoD3BGi5ZrxBRvUw6N/yqB07j1UXRhSj5si/cRrowukMt5y31tTQ9h02NPJuSqKVevxsaGEp+jA9j7LQEdHnd9wOObL6pPn2W0wbc20Gqrraw7Rtyqhnp0hbSyGUK4alQoNjgjA15FXw64SY1NeG1rnB6QLzQpk84oly86b059PVEwKWWrvI5kugiyy8CfyUX/HWADHkype7feamyqV1PTbM/b0LWFYcCiFDq2MMrXZAiGWrVQ8H1QqlFFDFDwdLrOeU+RPU5bdHu/3xuKzqARs6MsgfDsOGrY2JlrC9lyYygLJewYJRf+rq8MICFRk6TIsGyrMcnCD3NhWwhyBlxTfoMhd8Tlj0SuWB9DaNYRZ5drCWbaSLRqjdILzhvsr8g9GMWsYhVESLAB87Mp1+juRQjlURQyKSd0amqyyuXZ2AvKpAlSAKUSAAAgAElEQVQ38JtsFgGRz5fChkwImkJiJx87wVDMOMWiqLqoL2lV855ivQqujWo1NGRUXZ1Roejjs7FSAgxciEQGQY1ARkHhQCWpKlvjLJv0MTq82QEjAI8pJPTBgArfZUzZyOQdIGGcvBvgkclmVV+HsO2purp5yqJ/dDxiyykG9j6zkFVee8yqWb8AVeYatsnyMaXeQ4NAil975okJ52FJbMK8nzAcKwVJ1ZSuvCp5SDgYEbc9l9HBDuTqiv6YMmhr3+ahoiLgNhCbTHgeBcCACl6RKHTHrYd4EFppHLFKRsyGBRemsynlmwg8IhcBJRvlm4yzehXzvZROpdWUr1N1LbxL6KJXlAx02bvsjCDzRpkl2nkRXG6aTwK3+eBvAyP+HAKMLl4WFPIU1Ei7whq0jycTBQKA0tiQVyqdcgYEazfc8KxfZhE2+nt5SB98Qjrj9Bt+1r0L/s7lG5RvSjlDBQoCig9eYPpRU12jPLoAXg7MH6mi8s673AnB4CkXTZvlgESfpZhzN5IW4RulvcG+C3FpBEjcWclOYfFeWJM5oceuK9Z8XJu8H0BCBbPDDz/chWx0ZbhUJUBCDgnvNr609dZRsL6o6GX9C4EB695OFG/xHmcftPUUrBPbs0shWiSbcx+ApOUVAhH7xmRRu2OKNhd+5Avwl1eWvWxgb4IBisrn8qrKdotCSVl9eWfUtLxJO1eE94Vnjjg5XEBfqNIuv9hFq662sl559UWXTI5h0HkFxL6fd3suBoRMptr1wdEvTT/yzjhhAAhPDvcUUexTvh+hNzzcA/nd9kmng0QAKaUqFQqNylQ3qJCLAAljdh6i5tDJdukX3GBr3sBIxTOLyOGNdLxSvqgzSEYREvQi4m2//8cbpkwOx3lK4tZIZ8bSmXtN3iKDjj32WGeQMA9lZ9pZVPd+ZQAJYIQ4VpugELnZhlqOXMstqeGiMkuLEcoYv/wnTEmiJp9b6EI8cdnUmqu0OIWbTdMFD+K2i0I1SHYvoeMotyRSTl3scIxAQtjRByph0Q8EYGMTyr3dH4SMOE0bKwjCgs0a7wVRjI3OO4IgIoellPzmNmH6ZODIh8QhPIzhSV4nbIdQrVA5cpuDi5HFCutDFLwQInS20Sf2O0Wh1h9ImM47UELlH4CHdyUXlMlGniMXq83TPu4WQUVSPpZXEugIG8PKEm4K7l0kfBdoj/FiaeHsBcBWTsUU/eCebDQ/TAkepMqCIFxHrBksxnhlUIiNJpXBAcmDOeVzWaWzVSo4q5QHQAXohWLq9ibAWkH5UoGD1qvK1ih9IJSFikdWuji8m/tQFOPown2hcm1thp85ihvyCxo2XqDcK7lbHCSHhyROaVhUAqcSIEEhIZY93BBDHi6XC2E75d4lG7vRJk6pMeu8yRaKJVDCtpIClCqwDflcAw+24XfWHwCUHALWMvLAvKLxvB7H/yiElOLkPA7v0czEFzlw9oS8UgUStNMubwS+zmRRABqVTfdz4ZCsu1yhSemUVzBC0GtrwSv53hvC2MknI1zC1onxSDktmzdSDCbwWaFkgEBpQF4UCtAHORMZNb3AcEMPvVHWNtZY3k94JrIPEGLyy9PbyzWXrRd5h70XFI9yxn3u13LB8T6Uz6aroxOII88ypoNstbMUl1/Eq1PSlPARjCI+hAFvchiHjvykbfqDx4b3+9ANkt898EFDhQY2TgScl9f+8iCrWR77TxnzKaec4kowxym+FddkVAiD/pTvfeHfJkPjeJi2eSdjJ08IhaSrwjWNH8sBOLkC5JARWmigNfQeh/0OZWC53LP7TIZXel9bssyeNd6gdC4VoDCOtbqiNVkK07HwbEtmj8L7MBc43siQ49GylVB28U72P0InCaVsPQ/N84yRkf3QmUnQBZz3IIo8cDzDvsBebIYUwHpk2gz2RtYJ+y+yH/kXGizcHKThmYLmzKVyX6O6da9VTY3lUqXdHsz+blEbXq+IojuQUU4XicKfI6OO92Jmnfy0qBA89OgfFhVhVCoZLJxB0xsUvPwlNNsbYp0aFoEAh1kcL7amc6V5Z5zk1FFYg8u8uBbK1OK5Ivs/csjniyAR0D1coQqnLyGN0A0RedznzA8tm4gWgc0976PiIP0oN4hV4v3ysfCs5V+Vr/tK+7nJDXiOEvEnnXRSl3tI2+I9J6eKHR1xey118nsjklXZIn6NsK3QOucFPyi6WDoF2J6zz8NNg9/DsAO71+6Bwe1fOEmEqlBthrK3METc5fqSQ7nGeuhdFX5BUeEh65kjxSbFBoRyHMUaO+U7ct9FymvYPoueiha4rEnAtDha3K6esWxD9RuZ0YScDMr84fJEKLjXREzBdzA9YMCLrDDkxAswW/j85L2nnXaaSyoNY1fd0nAKQPS8i6FG4SoqV6zzws7RwI8IxaiQ92X+/PgBTc3KhHmS/N3Rpp5KObqjkJDYSA5D+Ybl78f93KRsFosstKlSU77eWUQcsImsqa4yjqqUbiM8w2holhnqtP/lL39xMe6AYq5KVkK8I8VCo1LqGakWTcoVCU9jrACSbso35ZTNQJQmFdO+wkrcxTuIyee0euiPQhBXVY55QGmzTdKENH/DB6ZE2WZqcxvOZXiAXtgXaEGyMgUF2JQssbyT7Nzh2ysBEs6/YO7jlHFTnm3zog0LrzNBTAcs/MXoYqFBxvO20dj6sjmGtijlKEVxa8+rwigDvCMYKuEM8LQL2/NhPMgCK7rWEaLwPowBnJlBeU2AIf2srBRG4YEovc4C6ldXrpBTWrU+iCwy2nu2bK2Bh6CV3ynte/bZZ7uiFo4zYyr/lI/Fge8MYMyHpeAp9KEKUe5bBJQJJ/PW4dZV72zrAYSfddZZ7gDVnr16uhAtP6ooPMLs0E7nIrwE6673UKVdMpr35PoNNlIKTGRRWQsZgdIQFSEpHwtghCTe3/72t67kqM8nSiuDhbgFs/h3wuXeOsrehEEiG3l+kdc+dMbZofMFVWUI82peNBGsdWukGdwVXVUzCnjErb9QGTaahYDR1jnPsp8gQ/idvdC8LxaCW877/I1BBrnH+PFSdOUVx/8AEs7AsipwvN/AhslqU9Ys1ysEzna/0S4EaCYTWq1fZ7TywDeUCwbe+Q4jFQUhyHWKu5yRLAPq9uvASXmHBJoLmbh5biN82HQbGw+8wHlBeKta7gV+D3FjDJy1TY05VVVnPZdHi5V3pqP9x33oPoc/fYK9C3eOvA8mSwHE7EGtrOPmhWkRduiBt1PHnX6AzMNI6vnTK+aEaeElgRaBbbVFzIg38CB/ORSZHDfWX+weWABcUa0GWds8G8V0XRS+7cPhikUPhjpT3hs+QQeiupgLd23j8hU13W6jfJFQWXgOL7XXv/BOOa8ZOqIDjP6/OL6zz5hTZD+GwTj9sy3+dz1JewOQrSV4nr8twsR0hPJhGb+YzoxToKtDNtuTLV8ZQELZN5Law/jBuE3ZBJopJyaMHMtFlkUTQhA8dAeGC8CUNu4BEJDcRdWXeGXYCwJvlQjKOvo1F1kpmvkOxmzmmWbp4ddyy8XJBsIJyixISt6VFHKH+qMelxrzgsCDIe9OdRtUOuXzMpxhIBeBEBNAUV+oMmMNRoDEFjHJ7CxGDixrBhO+7UgMthB2NjgHkehjhnfiKfGWARQAV3nCCSzAUaiMRGOISME4UEYAhShlWOhjlbEUVW1wE3dz7yEW1YVqGEVNGDpxkPGBVG3EadqGB9NS3YO1R8URKgCFa6oVEzsPVCkiy28E0fy4qYj2pFItA3d7vLXcgAVVyLBOsAbCkEV7d2jxCz9jDOY5Cd3b5t2xMVYaj23clFemuAFKGaEblXigPWHSke8rARKrslXO/6G9JFTGzKUeWrFMwQgVkrg+WR+sPQQyStm//vWv+CFEGyr8Bo/55/yk5z37udA8N8spp5p3KjCIw0lRQuBBkgrDMbfqEMpPwRtWfOCgX4x0Cd2IP11/IhwSiKsWTZlCSzsohCgk8EFbG6d9xzjzXqP23tiSdTZIl7JIJjyrTlFondBr6wzLOKeyYxTo0weF2KrW+bAzY2VnDRVx6s40o2IhqwJhMSlTAvy9zhRSbgOwKYuxDXDAI1X9CFkAkJQum3fjb/JQStUVvQLk/CYR37tlgX7qyrtGnlNVRRWQrG9Ro9HE2FxT0IM9sL0rXBs+ty5XMtrZfmdGvZBfWsmxCHRyD55JFEHkj8m/9vqxoN9XAiR4SMkhMXAVd1/5Z6aIQQPTB8I93/aRSt7htmQDzyATOJsD63mlCwAMQHYWe36n0lXEe6U1aPqpY4HKyinjo6gM5e+POurISDm1xed7YAX8PPiJepXCNNEk5QmF9kaTouZHZhRvsfcWS0u8bm0jI3/3zDPPdPQPgXJp/49e5VZvtNfyloIzQPj9vUWfIm+gf97VAQtSKaOwdhdZknLrD2MIZcHNINuK3ilyM2Er8uOadS3yWDNZaN5sekUOtpY2lVcsXikDJBgIvbxpvWe7MQYx2I4OJvejqfWRHMH7zbYS8/oQ/GKMJEImznAQPmr9sr2ONqwdC7cNeajSWMI93sJ1ySFh/1mS11cKkMAUFrIQWjZCJdmUaDwalIhjAnkG4UGVBiy9XKHCEip5thFzjwluAImdaNoanTejArcH22wVpbp66bXXPtfn099x1VaWHbKCNthwBVXXuC04yi9xYiR6qjWbsIgABCQUEraB68yPtzlPoXmBRBaOvERE15OjnlcTyeqqVq5Qo3R2jgqare9v8R317dNPWWedLwNHbmNu3pUR5LyfzdgASYsF2QIUOYkQAY1q1ddJb7/1uT6d8r4Khax6du+jjb61mvr1ZwK4t95ZD73VIkRpnh4uDCOVcoCEw9AAJADDSgqxE4au/4CTjObMTuu11yZo7tx5zloxZMgKWm+DocLJVckvESqjvAdhBCDEOgsgCcvexfbDk0DFTE65XFYT3pmtif+b4JLaamtrtMmmw9WrF3k8UenBeOdIC4F36aWXOoWwEiApjykO+8UZEeR9MI8olli73ZwHCkf4d/mYaNsAyb///W8HSBZ3yAYKITkkgHETpmGfTaiaMLbYZ1z88K3jsELBla/0pSVnlz7zCZbNSZuhLDGjBKAUpbgiILHNJtLBOYyPsMS6+dLLL32oufM/U6FQ5Q7kW3u9gaom17ETUr0ckFR+FGjb5Epa19el9NSTryuXx2rYTcVCrdLZL1XUbG33461UU13lPIdxVzkgQ24CyG+88cYWvNcWMM2nUpo3V3pr3Of6ctonLoG2X9++2nCD1dWrD1ZhrMZpFfM+jjouhNLWGRZSSr6fccYZ7oC1ZhNwuNuzqPMqqFEpjBwUjMhLH05u0rjx45XLNagq003rrru2VhhWpZQzkmC19sUlygRhC7LgIeFMlD/84Q9uPymtf+LWo5KuLjwuygFIpfJqymdUzGX01vgZ+vizt1TIZdSjR09tttm66tbD+X8juQ9Yigw1flVGiyM0bBVdhcFKgMT2vPK5ZB6xqBLqhyLBuseoxdkxPvQt7dZ+6Cktb4O24RsDJF2tkLQFSFBGw9h941Xbs0Mjos0R9wMiqQrJmPmb9QRPEQZcSbEM27L3hDITumGowHPPgX2xfGTglLA8wgfzadXPk8aO/tCdk8FGsfxyK2ntdQerppu3oMfRP+Qzwqevv/56HXnkEa7wTMlTGD3YIg2qKH366ed6bfRo5QtZZQpDXZGYfHGm+i3TqE1cpcxuPtfVKkECAmK0dXSvv/71ryXvbLNRx87a8fu3V8BZ295Y8OnknMaNe0v1DXOUrarRmqt/SyuvEskeF9JN6Kj3WjRHilklUp93ASDhgMT999/fhU2Xhy0xdO99AdkRo1BwubHkok56d44mvPs/l89aXd1f6280TEOWjQySHZTBeMKIkjAPSSV+87qUz19jMA11KY0d+4UmT52odKq7BvTvrw03HCYwTbP+ZrklbUj1YtF5JwHk8HP5mm2L/wFQxv9URCTKBW+/8UK498X1gLbNqAcgScr+RgcjktR+wgknlBQSBI65nI2QxrgQkHwPTu9lMSNQ2UhwO2PNoPxc+IwhwDhhwGd4RlDqQMkZFwJgWngzSnb1p0OvhaQrrxypc8+9TSutXtD8uQXNmZnXiX/6jXbbYwtVE1buDtbyHgNnJy8lPjX3pNxDAiDxwtYASWkkUZgT5SipNiXtsftBTjn5+ONZmjJFWmf9garpPldnn3uS1hq+RrQZeyueFwbeTOjDm3x8J7QBkBAyR3JzuHk5xiidr4AQwUIIIJHq53XT9deO0hWX36AeffLq1q23xrz2lvbfa1/94cSDNXT5tIqZusiGSOKZaUfNZfl86FjRhYsYIOEshLhNxCesRfGikmZOb9SfT7lOD498QCusOFi5fKM++TCnQw/fS4cdsYP69cQqU8HKERxCyOYFIMFDwWZOLXynNkQu/VZM7IQ7crFRT42aoFNPvk6FzDRVZ/tq9BvjdfSx++r3v99PvXv7OYyb83Bt8h6EMe5y3PRxHhInCIN4cf6GN4g5J/YbNz8CCHcrmyfr32KwzUtSLuSNl7iPOGmS2gEkS6rKlgGSlnH7kZeuFAJonkpf6nqXXXZxeUcoYIzDH9hX5zw9jCkM1XSrP7J6hevL5AyAhLDJSheWcTYjwrb4nTyJC867W5dfPEKrrd1dc+dUqaEhp/87fT/tuP0PlO2giY6+vP/++w4M4CFhDJUBYVH5QoMDQ19Oq9NBB/xB+XxGH7w3XfPnpjV8vW7KZOfoxhuv1oD+oIK2d2RbE4SMAYgJ2YtVvFpZC1OaPjunqy57WNdeea+GLE/FrazefmuSfnXQETru+F3Vp58P4ShJnZi+2DwgwzEInH766c5C3wIImYfEhatG1QuLtco1SA/e/44uvPQyTZ32qZYdOkBfTq1z5yKc/tfjteH3+rhcr7SqpUI2UsKaPVvhODFi3XnnnU4GErJhsrHkDXfGIarqReGcalChUKP/3DNWZ515tWp7f6lsupfGj39LJ5x4hI48eg+RfpJ2+UU+XLekjEVlSUOPEePl8LcDDzywbe9Y0Gloh0WVM1zY+9gD4X9ACesf5cTyscx7GgcwzZjHujviiCO63EJaCZAQrotCFgKSkGeNJ0xRtrXD/Rgnsa4jyxk/9ACkcBYG5WTjFNxysBPKBMu7oj08JJUASQHjALNbIJewqMZ66YZrRuqC867Qiistp1xhrj79ZIbO+Ntx2m2PrbwHs+wKZRJ9QpkkhPeo3x2p6ipLgm/5oIWEohhPmPCeTvjTKWpsqtKbb8xxYdTrb7C8Vl4jqz+f9hd3Po/LZ3DlaH3uJgYCA3kmI9G98JC0CtlyBw5GSMSpQOTSYJXvpldfmqpzz7pKb4x+Q6uv3V8zps9RTXZ5nXTK4drqR6uqmvNCnUcTUJ4tAyR4tXzhG9YuUQIAEsKW4q+Id51KUlBTU1q33fSMrrlqhObM+1IDB/fU1ClNGrbSsvr734/XOusQ6eBD3Nu7mGd0QHLozENScR+I1Jem4jzdcsPLOu+c69VvcE7Z1DKaNHGS/nL60Tro4O28rHIhvFExoZh5Z10a/QEk6B6VUgbi1s3gwYPdAbPMJfseshOjMuXa8bQZ/9t6rsT/FmWRnEMSxbmGJ7XbhJgLtlxAmbKIZZga9sT984+NhBO9sbJiYSBRsXwibEJC5Y7JDEO2WioDoUXD4pmjTbYo7bjDcUppTd084jB9PkU69JDjVV07V7ffea769qlVKp+JEh8pC0xblNJtKVywzgIIjjrqKOfdYZG5PoS6dMBTPoHLh2RQsYL8yysvv1//vmeCbrr9j+o/SKqq4QbvRSCWs1V+d9Se0Rj6W8hWuTJkkRk+8MiDESoKvfrCDO3ys1/rV78+VIceuZ3zCr3ywnv67cEn6aRTD9Ovf/NDpTIIQUAM4CAseehb8XpOSpxBASBBEGMpjGMcQJRZixj72WfepcsuelRnnX+stt1+LacoXnvZq/rHBefonvsv1JabD+lQpS2EEeNHIOMhwULYpofAVS6SUtmizjjtFt120xu68/5zNHTZjM7++9267Y7LNXLkTRq+Fu8HkLWec9tobR0CSE4++eSKHpIQPJiQod8IEIT51Vdf7VzdCCcADZ4mPjdQ1ZbFh/UfHoyIx8FATHuCfEG+j1NIKnlIjNdDvrWxwDecHg6/M38IYHgHI8W0adN0yy23OOFeKUkwXGO0hSKDhyR+7qO1zwYa5RXU10s//uFvtPrKW+r8S/bWZ5Ol/Q84RsM3SOuKS85VbXXrjbDSusKai8zCS2khW/EbqXfP5V3eQpUaG33Y5t/OuEHjR3+iq248QT17SzVVfvP3lrzKs2RzASAiZIp14ziy3RySlEY+OkH77fUnnfp/Z2m3vdcQ1Tsf/s8bOvn4i/XPi4/Sz3fdwIWO5FUXWUhbVxiyngEGAUSEbLUIGQpkoEvmT+V8+GOxVjO+gP5Ha/Cwvjr7H6dp2aFpffKBdMzvTtGHH72t8RNHKJttVCZVo7Sr6OMtu3EJr6w/jFHIwBYhWyU0Bb3nq1js5WRWrjhfxUI3Hf3by/TCfz/Wnff9XYMGSscff6mefvZ+Pf/CQ+rX11tS3T9rxxHXSgS3dF9hiGnLQxLOoimTeAjZAzkQlpBLIgY4gwVF/IknnmgGVlG+QNhG6A0IPSRLKmQLQFKeQxLH/zYG6z/8jQwAkJAMTnIwugDnWnHaN2GIeIArKphlRgrTN2gfJQ8PCfpFHD/mZeX+fVGLmdNzOnCfUzVrRkp33XWmqEi76y7Hasjyad148z9UU5kFSoVE8JC0BCQtmdj2f+cxiHSBJkr65qQD9zpb3XtU66qrj1UxW6eqbG0pVMp5KM24WMFDEhuy5eIjI08lXk8X9VDUjOndddRh5+ueu5/RE0/dr3U2kD77tEknn3Clxo57Tg+NvF4rr1atjDMi0EgASBxD4EH1Y4POYchWvOyzqAoS+It69+1Z2mnbP2njTdbRX/52hAYNTenNsbN01G//rFzTHL0x9mpvgG22xpaKX7RcC0XVNzTonrtbe0hi+xHpXvMaZ2j/Pc/RZ5PTuunOM9Wvl/TrQ8/SR5+8pmeeGaFu3TBa+QI8lYRw6Kluz0NSzv8Y4DBIfv/733f7H95ADpfeYost9Nxzz4nz3cywYnpwJf4PQ7a6uqhFezrDVypkCyuZxTBWcrWakOKkX04U5XRRBAaCCaG+33776YEHHtCYMWNa1bOOQ5ksOgAJHhLiiFtaqNkRw7KPVKciHMyv9d8fd5Wuufo5DV9nsH592O767vfW0sqrdFeNswwQW40q7pMffbJj68WJpRsLPdYpNkY7mK7SxJnl2yu1/t/FF47QPXdN1B33nqQBrnJqXukCYKS5BLF5KFwEQtA47SG0zUPSykLt4kR99RzyVLDy1NXndectr+if51+m6268ROtv1NM1ilD843HX6osvPtY555yi5ZfzSZ5U/Wk+ONLzpzvUzGV6pPX3v//dARKsxMxhnCCIIIyryjV3dlYH7X+yZn2Z1a33/EUDBnv8NnOGdNB+J2nt4Zvo7HN2dmEibVlIWGOWQ1LuIWmLcbxSIt1yw3M67cTbXPjGEUfvqc22XFXrrjfIhaylqALk1kDlpHZb4whj1j6gtJKHJK4/22+/vTbccEPnIYAHUGzxliCITAgZuGiLn7CQW9nfr5KHpBKQss/xkGAdBdCzkUM7rFy4/Q2UVWrD6AGt2g/Z8gmcrnRCVH62oUE64jfn6r67XtK3N15fBx18gDb49ooatrrUnbxLV+mmfesc89qpkK0CG3yVi2FwPfr/Mcun/99tGj/6c117CwfbRccVuST7KHY8ZvGEwBBAEnpIKvXbigDMm9eoKy57XCNGPKgbb71Ew1b1L6ibIx3xq8vVo9d8/fn0QzV4WfwDPdo1DKAQm4ekX78+PnEdWdnCwenDPMghyRV7aMzr8/WDTY7WhZcdpv0P/o5wRufy0r13jtMhBx2lB0ZeqB9stX4UPU+FwCi5NkYZCz0kFBUwUFbyp7TqBx7KlP51wUP65/l3qTo7UEces4823mx5rfOtnurdvZpjYLzpKVwCTu75/cQn3javkbYASRzv8yzedBKB8QhQpQ8gAh8QvmxgPM4AUN4e9AcIEzK6pEK2yj0kHek344B/ocM+++zjPBkAMdYvp4UjCziAD6DS0SuUlxh9aK9yDokv5+sKHBSleXOkP/7hn7rrlrFaftggHf3H3bXBRmtoteE9VVtLwF/78qAESI46qsPWclZUriDttcvZ6tUrrWuu/6NjfRM/KbwaxaBYj3kuIzAGveA/QiZb5ZBYkiwvcVFaGBgzmvjOXB2wz6nabruf6qS//tgl7hcKKb308kfa4UeH67rr/qGf7zrcha9660gU+uXCLr3X0FgRDylhywcccECp9Hv5fGGQ9LzDe6r02EOTdOAe5+q6O47VdjsOd5QlauSaKx/XySecqiefvFXf3nilCJD4IhMu16WVobdJ9fVNuuee+1qFbMXqIez9TVJjsU6nnXSLrrvyKS07dDUdecwe2uDby2uddXqptjviudEVIo7T+bzu5nnffpJDYiFbHVmrPIfx1jwkhCqPHz/eGePC4xLCd8W1Sx+SkK1gQqzKFtahjgISlGhCtrAOAUheeOEFR2sEEyX6Ro4c6Q56M8UszmUbTlTbgMSvYG+VIpESZY+zNqQZs6T77n9Rjzz8sD58f4q+/GKmdt/95/rTKXupVx+Yp16pYm0UP40igbW8pVDqLCAJBbWN69JL7tI9d03QLSP+T97jmVOqkPUhE6VT430cdecBCWFHWBap/e1jOVHGrr7iEd1y89266eYrtfIazcrRqSffpxdeeFzXX3++Vl6J8rxR6FkYrmbVcqLTzTsGSPwJ7DDQ1M/yOnj/k5TREN145x/Uq58XyLlG6ZD9z1a62ECde8EAACAASURBVE+33nFoFwGSqLqIMpo7R3r+2U91z70PaOLE9/XiC89rl1/soH/881gNHMQhkW2LloUFJKxvrIAbb7yxc3XDFwBxKsOQG2MWElMkK/VmaQMkRrfddtvN8TyhRuaixkPCZ4B8NvdKY+8cIHGc40s4Akg4A6MofTGlSfeMeEpPPT1K77/3hebMna9DD99TR/52ZxdHbO+2d1VS9DsDSHwCEwduOl+Jq2J3xp9v1fg3purqG4+Vq8ngqoERMuABfyWF1vrTUUBisqeuLqfzzr5fzz3/mq676Uz1HVyvtKqUa8jomMNu0qdT3tRlV5yqYSvWuP6156npOCABqvjQqaef+Fh77vI3XXvjsdp+5zVcdV0Sfkc+OFF77f4rXXrVidp7r5+60Lk0Cb/u8LR4clQGJMguvLsWxevNIv7PtGbN4YTpN3XffaM0adKHev21V3TAAbvovPOOVjdnlArSYaJJcAelRsrRwgASmoPfCdsif4LQRcKuqJgH/5MXQ/vlBqa4tbC0AZLQu2P7Ph4SjCpUxEKpXnXVVbXrrru2GXJViS9MbrYPSPDYMZ2+sh7rb+bMgkY+MF6PjHxMEya+qckfz9SRx+6lY477pbq14SGxviwIIKGwBvvfPrueqZ6907r62j85tvchYijiABJ/0LG7OgVIosgEl4BOa4w5pTFvfKrDDv6bDj3scO132NrKcP5RIa03x3+hLb67py688FQdcNBWqrJ8OnunC/v2Vfk8LJELu28PkPhaVc0VPe+6bYxOOOZa3X7/n7TRJkN8IHourdtuflG/PexI3XvPldruxxt5ERjxHOHTLcqNuD51DpD4SBFP1VkzpcdGjtcDDz2uSe9+6AzKBx+0p/5+zgHKZCiARPtty9+FASQACQzYeEao0odhAv4nzBCZTtuEclcMP4+84QkgWUhAAoFRxAAkxMsDSBBSWItxWRMPTIKvCZZKipgtho4CEufuj7wSdXV5vfTKOK2w0nAtN7RWH0ySbrr2UT3y8AO6/paTtPa3OFOkSRn1iErjEXu58IAkHIuFXF180W164D/v6Pa7z5RPgWhSxp0K6wJco10xqljjy2CVmmnPQ2JJ7D5+3isXeEIe+s8Y/eG4P+uKK67UdzcbqLffmaLevYbopBMuUbZ6ti7454kasixaAifCRqU5A4HowicikdQxQOJL+1LKONeY1a8PPkNvj52jO+47R/0Gktw3U7NnZHT87/+mzTfbXGedt2MXARKsLY2qb8jonbc/VaHYXWutO0izpktPPvqxjjv6RJ1/0W+0515buLVSKbHYbRWRhWpBPSQbbbSRC7fipHU8BXhM8A6w/skHCq0wXycPCWNh7RM/j0AGkBCiSagGn5FLRtUqQgEqKWWdByTeGwkoAZjPnVenMaPf05prrKve/aSJb9fr2qvu1egx43TjzSdqxZV6efYry/2Jk0WdAyTe2+gBCXHYWf3l1Gv0zrgvdM2NJ4qqrd4y3xziWEnxWhBA4qRLU1G33vySzjnrUt16xw1afhVp0sSPVZtdXiccc5FWXq1Gp595uAYN9qLHSZw2wHlLQNLXh1a1sGY2yyySywuq0fvv5bTBunvqhBP21jHH7aIPPpqmVKqb7h7xpM4++wL9+8F/aqut1osASc7nkVTQD+IBSUtvRnjCKech1DcVNG78u6rt0VerrT5UX0yR7h3xii445xJdfs3v9ZOfrBcltrescOABCbHlnEmx4B4S5g5vJv8wytEWXoGf/vSnLn+KPc3ONGmL9yHJ0gZI6LPF3/MT2Yd1HSPko48+6qYZIw20oHoj3qOOXp3xkLiDB90C93vtrNn1Gjd+goYOXlPLL1+r9z/I6YqLH9bzLz+ka284U+usRbWXtq8FASRwOtELe+5yqvr2q9aV15zii1OnUb9RnQHkC+ohsQNgfW5tdPKGPp1cpwP2+ouWGbCCrr7laH304RfugOTXXpuo3/32RN186zn62S82VNZFCESXKxVsgCTbSUDi5a+LIJP0wn8/0/bbHK0zzztU+x60jd577yNlU0N13dUjdP11V+mJUddrw42GedmTwXDjyxMvPCABkOU1d25Rb739ifr3X1ZDV+ihKZ+QP/SYbrvldt1w6wnadLM1fMRYBbm3sB4S+B/QTZgjOjCGB/Tfbbfd1hkjWPcAaisBXskon3hIorVpE7IgHhKetZAt4v6pLIQyQjwd7mpi6kDdRuxKVqJOARKnQfqkVtYYVsJ99vmdpkwt6O9n/15V6T669KKb9cH77+um287Qyqv1iQ5OjCxs6SipbBF6SKz60mWX3aq7Rryo2+86TwMGIBzzSkdC0jOEt/T5q2U/2gUkrtapKTce1GCR+eC9Rv320FNVP69avznqQF1z5Z3KNdbovQ8n6MSTD9CBh2yqmtqCUq7KBn0KLAVR6EKUbt/xkC3TS4rSU0+8rSMPvUSbbr6xtthqC912y92a/uV8zZg5VZdf/Tf9aBuSY7siZAuBVKempp664PybddutD+qEkw/XGqtvqEcfflmX/OtGXXvDKdpm2zW8/lOh0pFbTgsJSDi3B4FDuBZWDgAKMaCEHmIpaSuZNdwWl0YPCePlIC+qsqGQkYfA79/61rccPbASt1VdqLOAxFe3IYmV08hrNP3zjHbbhXNjuuvUMw5SPtdb/zj3OuUbq3XdTcdr8JDm084XnYfErRp/yjEhSi5htEZn/OUKjX71Q91w61/VuydVt/CQuBPC2o1fpsWOekhszeIpfuvNaTrsV39W927L6cAD99DFF12vtPpoyuQZOuuCA/SzXVZXVbWvctU5QNIvKr1h3oXo4NmI9wupJuWLWc2bl9IxR1ysF559SUcdcYw+/uhTPfnki/r00+laceXBeuCxP/tqX8pzIpOKec7m6IyHxABJdK6Kxd9HIR/z66S/nH6BHn3svzrllNM1bNjquvO2B3X/3U/pljtP0UbfGaQUHvJUcK6Bi1rxeUD+vJoFByTMheWQEK4BqIX3N910U2epxVOAl9QqSbalBi9tgMQsvtCP8ZE7RsgWRkj0AWQiXiO+w1OK97SjV6cAiVM4UbLnuTDKqVMbdPRv/6bPp87Ryaceqz79anXWGbdrzvxpuvKqM7XSym1sBlEHFwaQ7LM75/hkddW1f/U2fHdIH4AEUBF5CHlPpz0krFn67kOf+L1uflqX/nOUTj35Xzru+EPUvVt/3XzzXWpozGuZgbW6+fbTtdrqVMKj2psBEh92hXfEFXrojIckAiPkb8KK07+UDj3wPL33/gQd9ptf6e0JE/X8fyfpk0+maoMNVtC995+k7j285kPFP3+eWhQ+bWFbUS5LfX2j7rnn3o6FbLm8oZxmTM/o+D+eq/FvTtJJpx6pwQNX01WX366Xnx+j2+86U2utPcABqJjziB0xFhaQ0Mbmm2/uDpMlpJA8KYyRHO5I6Ca5T2F1zkpGiQSQLAJAgkAiqZ3wDISOJfpiGUIRYYO1yUA4Vaqy1RlA4oVgdPgWp5CnpXHjpuqww07RuHEvu4131VVX03nnnaEttlpTVRgkovQTrxeEoKBZPC5IyFZ5KMhll92ou+96SrffeaGWGdjdnWacdfkqcfoIoWPNeQ3tA5KAe5tjF9SUS+mdt77Uvy64Qffcd4cKud6qyvTTskP76qhj9tEee26l7j3zvtpQ+WnlCwRIOPWcA84Yly87+ORjH+nYY47Xhx98qky6m4YMWUk9etbqzL//Udtsx3kaXQBIoqgNhjR58mxdfNHtuvSyK9wZNbU1tTrzjL9p/wN/qG7d2y1ytNCAhBK9CCQUcdYyGy8JbZSPDtdIexbSpQ2QsGYZE/GzGCYMeGCMoOwhcd+WQ1NeMtk4r9OApMgpuhyWl/Jn4KRTevWlT7TvPofriy8/Ua6pxgHCM886XptuupIL6wwVzvD3cuWo4x4SnzTizmV1yjWHkFXrr6dfqNdemaAbbj5H/fr2CCo6VVbDwv60BUjK++3pxplM0quvTNY/z79Oj4x8QGn1UnVVfy07aEWdfNpe2n6nDdWte1R2N1YONfetpYekHJCgTPjqQLwzVeXlKP//7BNpxG3/0d/PPF/5XI1qqvuoprantvrhd/TXc/bTskN7KGMhUiWPcWuatBuyZZFagbUTi/RHH83WP867SjfeeLc4D6F//94695yztOsvv+uS/JvPU4kI4CoceVDpVMWFBCSs8S233NKBcDvQEesoAJ28MvMiVMqjMkosbYCEftuej2GCCmWEb2KUNEsw4yd0xcqgdwUgQTcnnyBbxVbf4MI5x4z+QGecepWeevpZ5YsNWn651XXxZX/WD340vENnYywIIHF+hyZpj92OUN9+3XXNdedFYeIekHhFpDUYCg0l7eaQuHBHAIk/CBRZOOtL6ZGHxupvfztXU6aw3mqVTffTppuvobPOO1yrrFGrmow/18PrIu5c8+ig1GYTZUdCtpwlFEMMV9qHz3/0fkHXX3+nLrroUjXliurVY3k32l/s8iP9+c/7a8Ay/lyWAnqDQwYRMmqRHFZQZwCJ5aDkCkVNenem/nbmpbrv3/92np9hw5bTWX//q36y/QZO/ju1r4s8JMYDeETwjFIdDAMEye2se6q12R4YVxiqNCVJDonPxvZWM3+abFhlKzxduZIygdAhXo74WRNMMBcL25J6w0NnSgwRvTecDPpgZX/jk9r9BmIVntyzkY7OpjRrtj8TpFjIqbqGmugpWbU+n8PRfH9cTpsBEhIKse60l9RufQ8VzjlzGlRfV6UBA6nqBeDgnT6FzvFDiSnoONYSD0igGf+oSERSOyXjWlcCilBVFEMa2Ry887aY1pzZUkPTPBXz3ZVNpzR58gy9MfoFbb/DDzVwIIcYujqpMR4Sf/gZYVucQ0IhAhKRSdSKu7wgRCBWuzhWGs03VWnWzCavqKjKnZY6Zuz/NG3aZP3yl1uWrERhe6Flgs+hP+MnqRdF3sr+OrLFSZOoyoYyrniy5s+T5s9DSeRU2pR6dE97MBIoHrHjCZLarMoWSe0difkO1wBJqGzExkusf2qyu/0jqq4Tp5DYkqDfAHnCHZiDr8LBiEZ3ZwTwE9GChMbb8L+NnXklmY/xWxlD2jEatGggkAN8jyC3c0ji8zy8VdufqROxNCFTTXLrv5FoTGyQVVKPPvIlv9sIUSpfDwASCjpwFlFHk4odbdLe2ggPNDVktMxgYqQjtOJOiI5lJS8eAmU4BCSV8lzKLXrQAb5z48/Pc5WvCCX76P3ZGjv+Ke262zbq27cm4n0qabTujClEAEmKSlBlizktCyr1ssMqZZUOGiWfT2qo98nEeK55cO5c6d//uVdb/nANbbjhOk7+eFakQlo8PQAkI0aMKJX9dfziLMxekQsPQ/Pin4IBGZfE6/h/vn9/tiqnnr3Ym6goFHlWSiGz3j1j5p3yQ1tL55DEHMhWKbnWrOCEbVRVVTtZNnvObBeqwTPt5Y5Zu9Cf/BPkj53UXmkdVF5RHfsmDpjj2aDkNkm9YZh13L0my+wsItMFeNa+g//tOADXRlzXyhm0TCbQFm20VWWLZrHYu33e5bVjtChq9gwOrEQRziuTzah3Hw9aOlIJfMEACftPSjO/ZM3m1c9FSbDuQ+WjvHSw3/uNZpxDxDkk5UWF3DowQA4QiMCN8xRT6a/eywBvsE2roU565dXXNGjZtDbZdC1lxN4UeGWCubB5Ccv+YuWPv6LqdHnn73SHIsMq8N6cuY1u/JlUlWbPzunue27Tz3faQmsOXyniN3JPkcnloMyDNQDJ3Xff48rI235ScTXb0Q9UEMzL5ZHWN3iZUFVVUK9e1V7/swNjKzRUroeQ1A4fx5b9jTukMSqFz/wgMzG8w/fwMvtZWGG2FDYcs5eanKA/39iyvyEyDwEJTGFKRPkGGCrK5RbfsL142ROvHVgOBnXbqXLCptS6ylEL/15LvcawRilW0G+lzTXn/SnFdohQnGQMD0bkHAySk9ssOxuvrXuh4WROlGgXnp5aesYnmOdyWHgzJeFvBzNiVWqtiEcHfGFhNDI6nccnt3nLC27MKE8EQ0ZUjcvHj3PmiWu1RUa9r6STcULFDkZEKasMSEpSMRqNWUoBYPTEe4TcbFmFm+btvwXVws0WJgaQcA4I1nUsjQYKKm7K0fgtFI4yyHaFK60tndTWN/NPDgllfytV2arUj7h1Qrtx8aJhG+Hvdg5JCEg6plos2F1xSkZY9pf+YGwwr2ZHecHajaNV+JnJCn7yDjYAZBDeJSr9VCr764F8mCTutsWScaJ5ATTnRnWUQnioKPVpJ7W7JVzhpOBmJiy4evxeE4r6QZiWO5DV0kVLHNFq/dupvryHHCQAQXgOSdsKafOBhb5yZ72nBcaCCBi4SoQoLd6VU7KKxtEEHrQqWwAyPECed3xlLTceDlksiZHoJPeowECpzShfBUNRsZhTFRaKki7k5XgcWbEqIgM5GIwqW27spUqAvNtX5ymJPyfgoX+kaUVnE/kb5kayKKoS5raEvCtV6nN/fCcdXAlAQ1tVtkgYrrwe/OhL37dllo0IFbaFrCDXKgQk5lnp6PrtzH2VAAklt1Gs4MWw9H/Ij/HArATxKnajLZlQTlfjCxoDkFiVrlj6O+8bJvhI0XXVpBpVbJFA3nz+R9y5WKHxhXcih5AFGCg7eiYFCoejAmXJbcFTZa90qniEmCKe4p3hOVX8zf6DQcD0n5L+5YpoeA9lKdTLvYM9nys6eDRKVi9wYCj7fzavNOdwFKuiXdjrRp6HXV0wZ9ABSMP/l1xyiTuHpNJJ7ZT89mVFMUhGVxpLkIF8fvrfndcKjaRFEYGQ/wNFxlXtKuiOO+5sEbJVyRgeCQYVnaz1Oo3JJR+KaZ9bAn3l9VkCCqmUKgES5qH1UQztr/lyZjDDPWOlTZvf0NPIwbAdNYh1huc7c+8SKfsbB0g4KZS6ymYhCSsEGXAwQro1HRxuZwNuaxM1oEO7NsE2KcTg8v2ee+7ZGdq5Q++8MsrmUqdUqj4qb8cGxudpd2iSOxjRMWzrUzsZG25lFELOUSEOOFwwHeoQGyIbtvOOeLeoZ1QEFN9FZfecsuKPeAtpRWUmKpNxWnJrWvqqMJa45xUg/JG8h2+ovuGOLnfWmVR6loubLuRIIMMs1OSrdLldM0i0d/XJs054YaFkDnbYYQcHCOIVbZJAaY866LTlN4FUhoQ93zbvIYzFHQKVr3xCajj/CB7K5VHHnzhkLCS2vuITwYjNjzYiE7XF2siiSn5BvU8gdP983G3rg2C894J3Mw8o5Hjptt5661IJvnDesXjEXW0lqpXfb8ltcbxCO2wKeKg4h6Q9y2qH1mSFmyoBknPPPdd5OExJ42dovTFBavHj5c2HCkMlBcR4P9wIeA7aAArgP0sEbtm+eUjMuGCWtmhjc+uBeY7Ke7sE0vbjxW2dMW68VOutt16nyj67jd2Bj+hfKnLVOEUkqk3eDiiHJpzBgiWYENjwMjq1Vsa8vHEKRslj4Ubj+4ICTu6YkzdZH3ceg85tjqE5YUZbbbWVM5T4QwONz2yMxs9R1b5mdODFgfsfXqOsslmUoLyzXhdyyCQswaa0t+4I3jGs9Ouvv37pYDgng51XzDb/SO65Sj2RtZn5dgegQXeT+azbSD4Vq5yV3H3vZCSuM18O3HvbfNsAcKzTVMuJ4+km+CIGTPl13lI5MbNNHP+Xz62tP+jP2Ck9HxpkFobPKz1bCZBglAIAmGxGNlq4tRlZQmOL8Xh7fN9eP0K9IASItgcTNcBRArFywSpIOiWU+WftR3ulW8NYxuZHXYjWTxtERTnEW8B+QBhe20aBsCFbA3aos+V90oXAPRHxIevX9CuTf0SpcIwCfbC9yXmXi6xtM3xYUR7WNAABnjQ54z1EGCqpuGfeGbwSrjKXAxOR4c4B9JyK+Ywyjt+LrvAAYfhh2F1rGcxYspLTqUiUg7b+wGmvW+GtqnJHFGQyOTdnoUJfCdSz1tA/oLntk6Gu2VIoRhzm5trTxQFQp+PhmWyQCniGo/3fqpyWzbuBQvNIcYCnhSKXLxGrglX++f9j7zsA7Kqqtb9Tbpk+kzKTAimkkRBqEqqAVJXywAKCoGIBLAhY6AkgICrSwfJAUFSq5YeHDxGkGEogjRQgZBLSk0mb3u69p/1+a59958zNvTN3EhB9cnx5CTP3nrPPPvusvb61vvUtbSuKWScaaOrPatsrc2aaUofFoNR/ZB+SfICEBokyfZpiEW1QpA2RnsRCi6WYaGr02nqxknPHKCEdwkKLYseXgz+hEVLpUeWMKAWcUARXLVhtmERDP7+TTO1oOkSUMubm1FdnzXz2TOgBwk/WUVPaoWj0Tm9cCpBIrMI0xfnlQiUgYnaAqmX66DH4kaiG3IsqFNVNDbP3J91YfRh2lzgh0q8hTJGypkW5Adp4qfliYafjuOIQ0SGgSoTMahjZ7G1yOddsf0wjFEaFZTCKosZITO8Itsqc5Dv0GtOON51BdjamchuvHY0S7fh9zh+NMYsEdRpcATRF8VCRUHn2dETECO/oBPHavA6fAdP0LEyjdCc3pEKGJ/fnxRiiPvY/ZcBNM+uEUJnqg+pDct9994kxjAYaog2doga0EBDLXbu5967fff3eRx1iqpKxOWbeI4zyK8c/fNfDjV69HSr6pw5utlEnoL8nAFl7lCw9/vjjJSqaz2nrfRa9rvV1VMS+99E/QUQ7YHS6/vSnP4lDWmjOdlh74fXk7vXGHAZAgoCSl5ZEbMUHitilXu90pCkdszOUbhW7L/SsEHiotzvyR823EgsMAy1h1sHzGYoxYfIckgFjcILyp8pOK8unGxP2jITvPx0i8rF7OlUTwfDdpaPBPz2Rbt3xWo1RgRLpqUTHxC8FlcDUmgjtvdgoApJ4GJhS+0I0+EYwyP0vX72j2OwCQdEdnKwCGZKo86LXvXaKGIwgEOHz/6AaI7JTN9XxokX4uWAjHwiJfqbQe9OfnYz6E9FACP+9fv16yZ7ntwvhO8ZIPW1+KG2vbIJesyp4JUHCbFPM3meL2jzuhayDpWJiMf5M1uaF60PXKPXYpKiN6LFVquC6pxcOM1SkjOrMCZ15oc+LvePo2YmZ61dlgVR2QAVd5R2R/VdJAws9Ut+vyYxRmLrMBmm0iK+6PsfxxBNPSECaayDfoTKwPLnKQCgfSzVKNUW9lGNxpF5EmV9DFDlJI1N/FEW9t0+g5oa9zajOxnpM+l/8LPfl/PRpPdGaFRH2oZGmq9H9n4EKPS877v/RYA//zex8oexEvnUvVjFPUF7/PHcOoyUM2u7LbhUGRfkM2JiXe/AHefzLZEjYh4QRei4InRHRDlvUGcm3ofU3gVFDFUWI2kiTskWqELv19me81P4YffvVSyJRs9xNQz4X/eGOSVsufEYnuBkwU0AOJRdHocWW717l5c/6KIECJtmN3MwON/taZKOFivsZ7dSeNXAhx1akTuWeGaVTNARGARRFSl9Xq3DpK/REaCRLo+kWcvJItgbMEvi49dZbpdswu1XrAu0d7lN43Ty4udPghTLGyvaEmaEQDPTBn4+uBf6bhpeNIZmyJigjdSEKfHccR2ico7KkkfBlL8ayANI8oeGck95zzz3iDF944YUDqiHJt1YLRnZCA5Zv/USL2llDEo0q9fduDfT3+ZwGRgRvuukmyc7wnef61xtCFHxEgwn9XTc6N7nX1AZZ2xcaZVIl7rzzzr7f/+w7FtZhid8RZkckIhbxQ/obYOT3rOHg2idliOuvb0DS2570YCGOKQpCCgMSPafaIWENC+myVCQq/givJ5FCOgY62BLOBzszE5CIAyMGpOCpyXvm+men6KoqquOFdqLXhEZAWGQKdLM05QzwCLNFQqUInROJYobBlDzDiFK2GKEV+xsdr3wnmi3hD/T8ahuvaowEhMmvoiA16qj0/C4KkCnhSenafIcpaklRulkUkOaAlchWED1Xvv1ErzPWXXHf4R6k199AnOHi10zv2iX9PQajbrnlFqkh0RFj7RjrtRoFHtGxFYp6D2RMUVtBJ5R7An+mKVvMnuf1C6KPQV+wAHCUX/exFehnQdo0A0MEB0VTtrLj0O+AvlDuBXvekVxKEvc/Ai/6X7JCdX1J1rFQYF8dug5V33Tkv3u9m9ybCV56MhgKSPQYStbccL4JiEjZooRzviMCpUJ/S73rzMQaFLrJ3roOHvCaqkZVNZBWQiQRRyn7QHh9SuXrGpKiKIvR11vfT45p1uI7ufeTb82ef/75sv71/OtnIMsmp94pdx8s9Pu88xhphqm/p0GJriHJd82BvE+78tl/KUBCDpsGJLmZEu1oRaObWRtQkG+tPpELSHIfBNE5Obwsai+qqDhbJMIoP6vXtM696qCc1ZfMLlr1j5Dp2et50fHiy/CNb3wDrCGhU6bGrD6m3XB5IcONXe3xYXU1NXi17A6J2/TTRQ1DvbDivOtFqAEEa0SlCE1FDUjV4dzrGpLogpSXWTa5LhgoDSOTGUmbGoxkkpLg/0MDUxyCOGAm1WVJUZPISkwinmIKJCChitzFuIXA6Mc//rEUVDNKOnr06PzrWTJMKstEMKKyQhH7EjiKzmUwwpwoWMCqsyL6/kmXIX+cDhnnn0XtWWOct5iMYM8TZ0tdn89egSTpwsRuVOR8i3Oi/Zb8u5QeC6ODTJeSN5xv/eUzYCq2YyBOaoPvwQp8uKaFjGXCYRo8W8tEgKojVD1TG426sJcJN13SxggIiwLlO2l1CgESrgGCIW7CfCe00xGl1/UHSIrJnOh7i2aoPN9Da0sr7rj9dskc7njwQerGpvwtqxiZpue/ueHyD4u6NSVhYJNDQEDeOJ0QKeqObBo7nim/Yy7RuEgEsq8SWm1LtY1du24drrrySqmlyj0KrwWd/VUBmh4gTsc8FcraMtrYHUYvC3eFa21rw9WzZuHaa69FVXU116orXQAAIABJREFU6ID3dhzEIoZ/8gR+BAN1AzblkEPqVFaJTM2XHl++p0sxEQajuCH3FLUqznyuS6dGQW68ykqHWhtyzyCvnPbP0nV8KrCU9ZbCOjz1eHsKivlfVIr64jnn7Dj/4U80RuuZBVoYAwnPg01eOJt1GgbSpgknBDDZ/ZGPSHpS5I/UMipPu0f7wwj1+wVGcvdiPT4CEkaIdTCO778OCkWpRfm+H7WN0bUatW+FQIu2RblBSv3fzByRPfHqq6/2PSeyvYdPJkvbisx1lrYT6ckRedJRYMrACIMTrCckfaioI2sSdPYvWkOm/f/oZtnTYFD7U9z/dKd2Pc+hA5J13LN31IMOwhckSmEOxxAqyqlaUdKg1bfJruhpPaBqSAn8WEfJDClraPMdSi5Yv8VqYzWEiRDW6UqGKvQvJKvJOhmCEFsyJOpZazuiRqLHlE5n8Nhjj4pSG+e8J0va3+zre+HfmqIdrgUdiCwAQqP7IP/NGhKu/0IgNN8a1nY8WheiKXe5I9fvkdx5BOBoRhC/F82QvJ8+QF+z+oEAkqhhiRa1s44kl+fd35LYld/rRUFAQkeYm1I+ulD0GtGFwSZXJp3xpYvxznMvYfz0w2AfeAQ8Zu4NH7EAcMQ55evjS2/S3PVZUPY36sOy0MKkSyQ9h1mZgRglHpq3IfX8K+hcsgwJM0DiuKMRm7EP3KQJm0BAmm8ZVMmLvH+9oL2k7JghYHSWvSu0Q5x1ivSLZUaiwpwQErQ72+EvXIiml16F5/sYuu8+MA8/AqiugE+DQGNAd4SXZMbX0jCJhYA9YyqmMaIyYj4ycvc+bKZmpU7FBLY3of0vf8YmvxOTTj0FGMIoS/+UFd4jAQnvn4BAA5K+1hTNogsX8bQDbNmMlU/+DyoaW+FlAjTHYpj42ZMRGzcJnpVQ7mEfw9BzTEDCDaEQIMk3Hj5T2/MxfssW1Kxfi9L2RjTXDsP2UWOwoWYwXLsUpuPCDBykrQzMKPc9ZzMkZYWUIWYKSdnKBxp25T3LfX9yjV20qD0KyAaSJRzo+BRpwJcOwxnHQUdbuyj95I9i9khVDvQ6/X2e78fa1WskKnrxty9GZVVVr6/kh7L9nVX9Pp8zrb+pXz/+96o1azBr5kw8+Nvfqe/1n9QrbgDhp3r5ATkD4/11dHbiiisux3XXXYeaaunsusMhZXCRcYXqwzAZENm+BS3/+wTWpx3sfepngcF1ij0bAzxStkI4yadIW5S7/vLJ/vJiKgdEu62fAhV+FDS1/AB2qgN4ZzlSz7yCro4muMOHovaTnwaGVgI2eeQ2PHbMFroWvxnrUS6lFYsonY0eOwZkCeQ7HJM21IDl0abyDyQQUd3VhfGrNyCxbYvY1o66Idg+ejQ2l5bBcmhwGYww4NlKa4w2Q/YCXjvMpHBK/x1lfwe0AAfwYe2g8+/+O7UXe+JIEKGfr+yMylbPKXvv7f2NLhr46FP2t78TZX9fyFpFDUr0M+rnxcn+RgcRvc9891z8fPOsfM6krH7yk5/spdpYyCnvqbFUwiiOk8EjjzwmvW9YB9MDht8/2V8NRhhAYe8hZpa4dtiDhCUA0aD7h7K/RSxg7fT8OwMSg92x5i3All/di9mvvIxTrpqF+OfOgpOwYVIG1g/gSZdyrTOz405fCJD0JF9DvjS5jqEfb3M3TnWh4ZE/4rlf/wqH7r8vNjZtw+plq/GFO2+Bf/C+MFhYZaoN1GL0TOdLcthV/QKS0K1xw2ihcs0MGH4G3cuW4YHLr8BedbWoC3y8PH8hjr/pFux21OHwYzY8I64AiQ6aCCAJ43QRO1IUIAkzvS7LSMgbpbQtO69S9++55/DyJZfC2X9PHPXDHyLYY4KidPVz7AwgkeAQN3ZKhCxYgF+efz5mnPAxlI8Yi2bY2Pe/joc9rBZenPdOCFo4U78rgKT0H+pcw1taYc9bgMq2FiQrklibdpGZPAUd48cjFVfUR17DMxnR3REMc3r4+/9EQMKHyMwhMyJ8B9vb23Db7XeoFRN1fPWK3RVk0M86XLsmB5D0tZ/uyjjC+9JrWDv4AkiumomHQkDSF7Wkv3eq6N/rOaZUb1enqGxdf30ISPLdYx4fhPLW5oYtSP3pD1h47y/QMmY4Trj7Z3B23wMxNkETDzxUwglpVKr2pLcdrl++XLLUzJBQZUutARXLFTBCIRBx4HVXBx9xNwOsWI0HL7kSI5NxTBw1Ak8/8zd87PSzMfJ73wCS5YBjwk8ow6Xevojsb07mfuyY3oAky3RjPNkMYPoGLJ+jMeFaLpJ+ComN62C/tgSTSitguSm0ZVrQddiRWDNiNAxPRZRlz7AIqz4EJMWszfcHkBRzZfWZXQMkxV9H23611I3w/bs+S5nTv/9nRMoHDkgGdp/9fXoggET7rZpSSFYJA4rM8BPUsA4tmtUvNH/6PPpvZkhI2Sqapse8fCYjggsEI+w/RJYP6ZdkOvCeeGi2QaFx8Oe6aF5Thv8Zz7zQM/kwQ2IYUlC1MxmS7rdX4KELLsa0xgakAxcHf+878M84HW6iVPZCm1kEbox6/8sTeSwESHSK0tQuba+MsMuwFt757wfQ2rQFB33udOCdZXjgm5fj5FlXoOq8z8O0ShWtMqwzy/ZHZcgw4iX3C0jCzTssY+uJGFLbt7UNwYqVwlTCU0/jwXt/iUPvugNjP34MMnYMtlUKxw8QJ10gS19SSzGKi4oCJOH9uyapCj7geggsA0b9Csy58NuIvzYXseOPwD43/hD++D2zspp9GaOdASSaKWdQmer3v8dLs2bhuBtnAROnAHUjgOpKBAkLvsXCfrJIVJYo37ErgKQmncb4d1fBmLcAU8eORffgajQFwOahtVhdXYXuRCzbV1cVBBYew38qIBHqoACSjPQhuf2OEJDkkUPQtMf+NrcB/94wsIYZkt/8JpT9rexdfpB7QnHWi0QlfWQ6otH5VWtW5wCS9zhFkvsG5AA+1RjxClx3/XUYVF2dX5tX3zdpptKDxYSTTuPFH9yKlj/+CVO7WtA+ZQwO/NldcEbtgZgU4IZhHRooEZkgVSVUwYrMa/3yejwaASQyPJ3WUQV0Wf0KRbt1YfoZdM1bivtmfh/fvOIimIOH4bXLr8HgshpM+NVdcJKliFH9J+7BC4v9dYgki60iaZ+xoxUgybdVMNvOgAIBCWlinpVB3E+hursL1Q1NGJsGzPUbsKVhOdJHH4/63cbKu89Mim+GzRjDgES0/FGP48MMSc9i+BCQkOKkVuH7mSmPmrV/J0AivovPVgamOP1sVaA7pVO2ncIkhehR0Xt+LwAJsyOkubEG7tlnnxUwRGEe+rPc03PZLvn2pg8BSTgr/xcyJE5jC1L176Jyyxr85Zabcdx5X4N91tlIWcoJjVPuVhRjuKFFi8J6lkZhylbYUDDbkFB9x5WaSRcmOy9lqORgAE0tWHXHL/DUL3+NC/70KHDodHhx1ZRM4nJSQ6CaCQrZmDzrcOvrD5DI2CU26MODpUpXmR0I6HSbqjnZ/3sCf7noUuyz5ySMvmMW4lMmwDETiHlJZExDgpRSzRI6FcJ3DnMY/HkxgCTUs5GOqPGQOOF1bMXii6/DsNUNKEtYWFEax/Qf3QSMm9irXqevKMVAKVtiqOnbdLnouu1WvPujG5AYNggtFN3aeyoOuvNuoG4YAtLViEgic72DbxnWCuwMZWtodwrjlyxB9cI3UJsowTrYaKmKo3O//bFut9FwEnH4lF6VZlaGqJ7ly9X8p2ZIhABoKIWXTMZBR3sb7ritB5D0MIz1U9M5ywFDjj6/QLC4eu1aPPBACEgqe1ROdhyDBiNFApI+rqxkL5TjsZqAhJSt34WUrfc8RdIbEIexhezoOru6BJBcL5StqlBBp/fgQ23A0FGiipeJjOtg4+uLsIfroOG/78LS7mYcf9udyIyZiJjHRoi8EulSYgQlS8Bmprlwq75+hQCS737nOygpZTPX0G5KfWCo6McfhlEU0tVdkkdpg10XPjMYT7+G3158BY4/4zTUXX0JupM2EhFhLrHDYVBGZj4nTZXNkOQUpcsdWK7w5S1KmYs6YSgd7Fuo7exA5RtvYfiy1bBGVqN5v/2xYlAtnLgJx1b0LmnSpnvVhLV80STch4DkQ0Dy3lC2ds42/jsBEk2V0tLIHDt/du655+KrX/2qgAIdaNTgNt+svBeAhOflOOhDUqGLRfk8L0WKoq0CdK+RDwFJH+vz/wIgEbCRCYBXXsDT11yDj3/lXODMM+HHYrIRsHkOhfOUI56/W3HhDInatnWyPxvZEhU+rVThAZvbsOYX92LBz27HKbffDPuk44BBjLISkKhCL9KcZPFmSQM9W3J/gKSnEIxp/7AUJVC3zRoZw3EAvw2YswB3nf4FnPiVb2CP750Lb3AlYJWJL0CmVo8ITlhkrXIYMq5iAInev6XpImWEO9uQ+u3DeOb3j+K/vnoutr/0Ct7ZtBEf+cmt8MePk8SUjiS/14BEBUkz2PjnJ9C5aDEmnnwKnOeex6N33oXjZ12D2jPPgFfCBouh4k6BgPOuZEiGdHdj3OKFKH9rMWoGD0Zq8j5onbcU23ffHZun7Yv28hhcumBmSJ1jVDlPkf5/KiARbC5+qqohaWtvxx133CbrUQfHo+arCLG0nduNAaxZvRa/eeA3+DZrSCKAJO9GNoDkRVZ7Y4cThTcfRkLXrF6FmTNn4rdhUXsxKfuBQKJ88xkdUmdnF64IMyTVNb1raPTn5F0R2mhP9FaelWMADQ1YdsV3sa69GR+79Xa4YyciIACR7LArNlgpBKmO77k1MgQkmrJVUlKS7SztC9GV15MqEMS02dXG1E2zTT0weyEev/ISeLaDTz/6K2CP0Uj7NhIolUXGvnlCnQ1vRkPBaAS6V2PESHNspVLmwvaYIbHhsjeE4SHuOxjMeEd3F+q6Uhi0bjOa586Fd8hHsHbcOKSSFjJxU/YhBkYsX9HFuI65bcnchQGrDwHJh4DkQ0BSfA1JrjklTYqUK6qEffzjH+/VP6uQSNJ7AUhop+m/UZCCkuEEJawDZU2mFofiWKPy+blj/zBDIn5iT4UiI9TskH7OOeeARe3RLtnRoqvoJql/vrMeQPS8RJiPP/64FPOSe9efylava5ODTof8ldl4YtY1OOVrXwdOPw1eLKmUqVjYrrMSmjuVM+iCGRLJSOh+5oq4pV1sAhLTSwMbNuDdO+/Dqtkv47izPgl86jPA8KHw40zt84+qX+HGrIJ1ASxmSsRbVwpb/MOibiossB9BIYWVHppBmGgxgdTb9Vjy8GM46KyPA2kXfzjrfIyfcij2u+NqeEMq4MfKxIHQRe0anSj1LWpg+7AsWwDJ//7v/4rKFlWe8o1BlSAHom5lUtWsowuzv/J1bGtYiwOnTMK2Nxaj3U1jzBe/jFHnXwCjVPcd6F3EGm2sx3uPyv4uXbpUeJx9HWHMFXa6Exv/50kM2daExDHHAHNfx28u+R4Ov+oqjD33fATxpIqC9lFEEgUkLKqn0lp/ogp6bIP+kS7eY8UKGPNfxvjx49A+YizMpfVYU1GJLTMOQGMFgQjpGrZkqyz2ZCCQyyMhSJWt+fPn48knn/xAi9qHDx/eqzGdVoES5+k9rLQWBR8+Gxb9Elt6HlqlhqSnqD1LnQk9b+3E7azNKfQ9XmftmrWS+qfKFmVX5X4LfCEfMCoEDiQQEg2FR8/ZkyDButVrcKUAEpUhUfMdddJ2HMxAAFq0HiJrw8KbDPxAiloJSL7PDMkgUraKJqUpOc+GBrxz5RXY0NKIY2+7Df7YCaD4IN89hlFMrnutgJZnct95Zzn+8Iffiw1kP46eB+CFIqXqJbaiiqV+BujoAP7+Kl6/+eeomTgSE889G9hvXyBJCBSD4cWlqF4lucN2teHzoCKWCjepZ02VrS99sbfKVjaOFbiwfQOmbyNjWnBND+VuCoM2bYa/cSMmjxyGZLoTmdnz0bz3NKyeMgWdCQPpuCHX5zogfUz2AqlDDAcRAhLKLtOpoeyv7gX0Xr5vvZZdpJBf/5wqW5R95Rj0/purmKdodANA4/28qNF9vNdZI3QlRpnZqZ2UnPfryPVrmpubRXFvQCpbAxxcLiWLc6EBSdHKXgO8Zr6Pa9ESUp9+9rOfiUNPpald9e8GOjQ+Z13UzhqO/qhOHHe0eTDfH2ZH6MMSkBQz/mgwguf7+te/LgqLfdWQ5J6X/833lepg/Js+1MqVK2Gxv0yEcpcrk619INkHQ1DDn1FpVbc9GOgcvlef/0BqSKLokA5hFJDkOmT6wevFW8zDzp2cfMZVLyqejz0wKLfLRdkfIOm9p3OjSwNz5uDhq6/FiV88BxVnngHfLA2jbFTh4tII60jy2FMWFNERpzPCjuHZPhBh0y+22LKFZqAgCWN23K7jqWZs+fVv8fIPfoKPHnEkqk/9L7QPqgXG7I6ycWNgSx+AnnCvS3oKN2emGKSuRZ2P80u5TxZ0atnffPOVC0hAmd1Fb+LB876J3fcfi+l7jMe9d96Dsy+7DoO/9Gn4FSWAWZLdEKWeXZwEtQtmnagAYFNMdoqn3CGBYb5nQHjGiCXnQtBVysH2Pz4Ov3UrqjtasPGvz6GxuwNTzv8GSs84G0gmRGEm9170etJrkMZIy/4yskCHpC9QwEuznqbEdbDiF/+NV2+7HSd+6yJsXTwfzzzzFL72xP9Dct9p8GIlEplU2uf5D90Ejcb46quvFpWtviQ3o2u/IuNi9y1NMBfMRqXnonL4OGxfXQ938l7YPHEyGksseJaiqDhmXIAohRbUvt4zJs4HgSjVOagyR1Dwfm5KUUOsZ4XzToUrbkY8tCqIBiTacOr1Gv3vYgxh1IbI20MnNnyjXN8X6k9bh6ohiUqj5qdMFXPF4j/DJ7Jm7RqR3qYTojvlqmvv2LfoPXHJ9LsYnmzVu6swc9YsPPTQjrK/Be9kAAOJ4iJZf5GTeq6D7lRKMjTXXnOtOKXFlsjwNCk/heSWrVg06/toaG3EJ276MVKjxiJhxns3T1TpkryqdytW1OPBBx/CJZdegmQiKRK5QnNiTiO0w0J8zEqLchFRXfFt/OasL2HvjI+pF56Hrsl7wqkYjCH7TRGVLS8wQZZVTz9rBlQU9c8llVUMoVqL7IP1ZapsaTAWTpJkmEXVS2WU0xQqMX1UZdKoWb0G/muvY1xdDVzbgbOmEe4hR2L16DHoiAPpmBJC4anssEklwYgEdkIDzHeN9VNsiMj1138fnOLXdr5P5nv/CUjYA0g7Q9oG6j0614a/12Aper6os0mg/Nxzz72vgEQHBTUFiNF2DUgGUuA8kKei9xHuP3qvYw849gEqrjHrQK5W+LN6/2NQ+qc//an04dF7wHtzheLOQkDEYPSpp54q9x9tyt3X3q39FA1ICErYXFv2l7zy8eps0X2c/+Y8cO/nveu9N/qZfCpZ/A7/fPnLX5YgLhVCuY/ze/w35aM18OD3+Ye+pu6xote5vj/64VwDhZozFjeTu/6pfylAwgnhCxLtVJ4bQchn0IqdBn0uDW70wyEQYYSKwKh4DWoVaaLaEwvKH//ve3D0Kaei/PDDYBrsScBdxBMH3DeY8mdf8h0jn1wkdIgZnaJjRsUEcbgY4ssSj7mKLdGwlEAff9XejJX33IfWhXNhdbpIW4OxJdGNyWecirH/dQqsINZr4ydtQKnGaEl/FS3nHLAhGguy8vYhCT9vGA7CfE+IKRygvQWtr8zB24/8Hn7ax+jDDsWQz56EWG2dwCjLteHZCkTxVuKkmjG0ahjIGKq3KmlEP/nJTyQ6T6escIZERRnhElDRUSCaYofcTqC1BW/f/zC6Orox/ctfBYYPB2J2XkCSu1YISAjI2BgqKvtbaJ1lA84Usdi0Ghv+9w9onP0mUuVx7HP6J1Hy0WPhlKjsTDzbQGrHovKowWENCa/PNVBsHxIql5WnDYzatALJ+pVINjvYPqUaHaP2QHPZcKRsSoz6UrsUje7nbuY0asyQLFq0SDKFI0aMyDbmLPa9GsjnCgESqpTw2Ut34BA45fYgyDXmA72u/ry8X5RP9ZVzxnegtbUFd9x+Z7Z+INvjplCGYSAX7+uzBms43hUw/u3vfKdP2V8xB5FagH6HEKHnRD/L82SbFgcB1q5di2uuvga/eeAB9bEBgI1+x8BrkSkVdi6LnlrGAYhDzAzhD264AdVV1T2cotyT50kFichFSwteu+unaGxpwomXXgK/djhM3ZKBURkrgCvKG8Qj2V9kb3PFypV45NFH8O2LL0ZZWdgpmk6Fbuxo+kjDR1yaobLPB2V4M2h98SW8ff8DGNzejE6UoiOWwLApe2DSdy8AKspFpj1G8O8ryy8SwJQp1s2dehYkJo4Zq/qQKFZZzx/Ve17VIjJjzvv1TSRdHyWpLkyoXw5z5QrYtoHtkyajc7fRaCkpQ9oGHLVlhKqItLWKrqanke+ZBiQEAwQkdEh2ZY/tbz0UAiRsjDhkyJCsg6wd9agztjPByGLHo8+tx0cb8d7J/vY3CuWk0g7pDAn34/czMKRHpO+b7x9lt3lN/bP3Gvjt8DqHdr67u1syJAQkzBIMJCjc/8z2/wk+ZwbjKPtLyiaPvpoj6mel1ya/z6aSpE0deOCBRYkC5IISZki4/vOB0GhGK/o9sjlYN6LHyt8RHP3973+XonZ+TwOjaN85vcajamD8PTPEtAPvZx+i/p7GBwJIooMiOmZDQqa7KDtG5QBtjDRwyH15ZM8cQPpWp391ZFX/rR8u0TE75RbdqT0cEINdQotwHaA7BbCQPEF1F11sobTg6UDniFtlp0BThmiAlixZIhkSub9IYx32O5HILXnAwglmb7YM4KaA7k61exmlgNUBlFcAdlgYK3wAXYyr2pezHFIlKVRjLjqkdMg59/kyJMJsCUeruqxSDjMEVyzqdFJAO/M4BhC3gfIEQ9wqC+MAXkz3B2QkkJE5NTk6ckfFHA1IOA5mSPJTtpSMpUlkJVXlAeC56gHwZJ1s0BgApXEELG4xY32uEf1SEpAQkLEPCDNUNIi6i23+TBFdKw+WE5M6EngdQDcLhnygIgEktfOThBk6APn8O319/s2mUEyZ0yHozxhnN4uwKVuN244KJ42kZ6OtNECbb8K3SiU7QqlmgmFp2iTgqKcwW98b75XGixkSqnMwU9jfGPozKn39vhAgoUNCMJ4bDYqORduFnbl+1Kir7yu3zA8UgaWppVloI3T+so22s5kErqeduWpx39mwfh3u/9X9uPCii5VDGH5NXz6KidgWtFi8EC15yPq+2XiEB0saaAZgp/iZV12Fhx98SH1sALa1mDtUUfkenKPHryvkOro6cOUVV8qmPmQQKZPF3iFXtKnAR3cXvQigNAnPpuy6WJmwqJ3Pj1IYvKICJNFZXL6yHo89+pjU8JSVEpAoKh8tVkh+kN4jScmQqNoUHma6C0h3At0dgBcH4iVAzAFKqxBY7EHCflCqg7sibPH/q+vr2kBRDDNMTBw3Dp//4hcVQA4BiWpISxBDupZK77ArCuXkLXaotlIYmvJRlqItBLaVmkjHYnB456yhiZyH2Z5oHxJ5xmH2loAwCkiKeaY7+5lCgOTWW28V28uARNTByheQ3NlrR7/HPSaff8Hx6f2HGRI2Rnz99dffi0sWPEeU/vPPkP2NXo/3Sx/k+9//vgCSKF1pID7WrkyQBiSUsC3UGHFXzt/fd+kD0Aelc68ByUBAOYPKWga4WMp1dEy8FgFJsbK/Uf+Y1+Nz4hh0ME83FhU7E67naEYkGpDXz5hr4j9a9lc/EA1IiM6IkHVjRE4q0SInSv/Z2QhJFIjo8+uHxb+ff/55oarcddddhWso8hQEC6WCMoyGIYXbUisRBFJEruok2EVXOYWM0EkTrxw+AhfyU089JTrWjFBrDqWwi0mrEudbuRaypamAn/yb0TLFQeaGxJ4n3LIsmJ4Jlwpf5FDrBqbsnMoNjY0aWU8giQq18ROQERSwI23WcQl/xyuzySH9f0u2ZXYE57hsmB6bdSmgYxguTEYixXtS8pSBG8BN8LrcRpXjx+geJSzZcZ1Ai7+777775BncfPPN8hzyHkYAjzfvJ2GaHmzDgeVyLHQ0TFiMMMlGrOZeHIk8FKXoy8zrcJ2Re8mUMQEpOxXnzkGv8RiEIxkEKFP9UEhdgyWNywI/Az+ege+aMI1S+EEczCwZOdXFudERqmJwQ6ZBzgfGtE54byPGeY3BNNJKdc1nvwLV+ZaXYyRYHBLThmvEEBels54Qc9QQsSEmaROsJSIgfD+PQoCElC3SdXSn9ugYct//gW6UUQqIdkT4TCg6kHIycAIfjW0tuPKaWaEj2nN15UYGQpN5Pw7WJWzd0IAnnnwSZ511lqg8mczuhU68mJSIf74jiav4UelaDh0tk47olIpuaMBdP70b1//gBwM4WfHMKrX8c4CUtAhRGVodlPjmN76JiqpKIWcWe/hiiwxYbiD9jpyYAYctSHwGXDypH2FgwGNNhwR6djz3unXr8MwzfxUOezzO7vIhdDBYr6a6jzDbEKOKuyjWBfBkMikaoYBPEFBZkZ2HPJguhTtMZChLzv8xMCGBIIIN/o6miZ9VmfCYaeHjxxyLT51yai8NMP22uo7qIkW7yakRUGPQhnsIPBu2kRARxZRNkKLukSBGDjaT5z5gcv9RdTBCFaMcMEGL70sNDx1B0kZIGXw/j0KAhJQtOoPRYlxZG2Gdo/47yn/f1XHm+gXaadNBETqqr732mtjF9+uIZmR4jba2NtmPzzzzzH9KhoTXpCPLgBADYtFg7UDt7M7MEa+h62hPPPFERdn8Jx/0wUjbp0IW15+8NiIRniclW2Bs+bIYUfnf3K9Fs1D83PXXXy/BqHxZMfrIuWPSQCPKItDARO9x0cCq/ny0RlsHpPlOcd8lINE1ZP/kR5C93L9MhoQZgtNOO00cMs0t5MO4ZGjVAAAgAElEQVThv7VD0jNJ2tkMNdZlowmtL7dyOtvhWhJ9lTASlJsh0RzKl156CdyUCAYKvoQ0jDlPibKSdINtX21GGjFQ3UgF+XwBI4F0yaaTHkrv5pyHhjh6n5IS5GYdfs6WjrtMvweIUwObjqbvI2Yl4HuuFM+r/5VKTM8yXHRbjkTVJLJG6k5IN5DIoRXAY4+UkK/PCBk3JaYM9ZGNoIdRurhHt98XEOGZnqqRyMSQcOJwLAduLC3dgj3fRtw1BYjxGTi26m3OWCyzRLbPCB9REhVguLEGEhnYsGGDzD/Hku9QNBMDjlkKy3RgsXbHJ4WtBIHnIO53CzD0jQSfCExksmuCAEUDOv5TorUs/JIUl5IB5R/9AvdpiEJOecq0YXOT9xylwCM7vyeJITNjwWL2yXAFABaK+Gqjx7oVRqmZndjeuF0ZH71+KZHsappJSNeT3xP0lMAxMlklIc8qQUaeq4846WziSAMZy0SSFLo89pXvG50RRkhJmWOG7v3ciAoBEoJRGkUNSLIZJAHhKiihgKZakLwVVRasDvXf+inr6HjYxlNnqkxT0dHojAXk4LqAbSJt+vjb3Jdx0AlHIwVPgL4UI2fpLYTPXi8bI1fX6yoMEIR5xx2CDn0Z93hgwW3pRrqjCzW1Q+DFDAHeGoiov5V0s9wnnVDta0ZSJ6rGoWcO+Bk6nwrAqC/0/F5lR5WTbCDIuFi+oh57TN2zF71PXW/H0YuKeNbGKtukra++Ys8aVpKzQjULjx58HsCifcx4WL96LUbtMVrYTRmLzzo8Z2TN5o6FdE+PhsYLkPDjsD0DKcsTUGKxMWB4Ib4rvmGLTYp7PWtGARTAS2XQ2tKK6iGDhRnLuTHFbnPcCpA6li+2jECWkuuGRXtuSlLGZRNY3xWBDsczUOZ2i9R6RopLEyFAoNKV6rQutW2WhcB1EfMMVJoJ/O2Rx3HqsScIsFKZDNWAlrefkWALgRc7zbvKbgZA3LWUhphlwvU9mLYNF9wPPCRYvxY+eiVuwaCNCpxxN+J3BJB4nkiEsg/XhRde+L4XtRYCJAzIcd7JkND7fy5TQgOU98I+RVkTOkip/QOdQaCjzH2Jfgn//X4cOhukgRavQ6bE/vvv/75RZ/Q80r/i9WhzyRJgcbS8t6Ez/l7Mc19zpu+Zz5t0aXY557PYmSzDrjwbzgEpy/vss0+WMlXo3vP5BrrWkb/TErv8t8725Y4tGgxksJEggEFp1nFFaVT6e3qtRs8jPqJPUSBL/o4e2m/WnxF7pve+sK42993iGMgS+Y+sIYlOns6Q3HbbbRKh4kPUoEQ/aE64LuJRxoKkIR+2kYTDLrS+j6SjEux+zEDacBB3PIkOk8cr8fiwsEf/rR8Wr8GmMnSEWdSknNN8u7DeTVWhNG29J6n4GGKZNOyYKx5AKmPBNFi/QDpRN1zTFpoRZRfzxRQ5DnK4CYpo+AhO+DNGtRmqS7gZKUhmEWTajIncIzcVViikzRKYaINNXXy/BKaRQswxEXPj6Ig5MGJELtyyWGtBEEAus6J9EZDQEHH+ly9fjtmzZ4uWdu6L6JmMugWIp9mOkF6OrSR/rQRcGmmDm7WJuJ9GLPCQCWLMF6hnKIperpLpRYBUWPpBJ4jRRm6UhmkJVYpjoEKFkt3ccf5lxgMPboJzrhoj2kYMPh0BPn9f0eI8y4Ij2ZQMEj4Ly2PIWMzEpIW4FPNNdMdsJYHrenDjMdS/9RbeXLRIOKD6BY/WMkTXKwGGZ9K5TwtACswYWJjL5+86Kdgoh2kz8ukgHrhwqLMW8tezDll4f/o+ef+vvPIK9t13X3FGGY2PeTLbko1KuT48hzBLFcHS2YpZMXRL5DUNSzxECw6bpwnw9eEa3RIFte24UFqsGIUMes+r3njokPDP3XffLRkqvTHvipEv9N1CgIQqU6xfiVK0SDth3x3bARw/A8dPIZbxYMq7YQtI4PpkhsMzLMSZDWKdlWHA9julOaVhJmGm4zDsAJZtwrAtBDEFmE3Hkz4tXejCXc89jLovHYXumCO1NzqbJCvXgAD2uEsqkPpv+YTFz6Zhu6QwqtJlT1ZZJkKV7JmJbBfwyOTwnEZzBubGdsT2GIr2GtIo2ekuJsDZ9TNwvTR8Rt2J3ykhK1kFiDPPdWwyK+CzL0YgjThpHR2TtThqHIYVQ8KMIWZZEpwJuMbEzpmIezaGtAH1by3DiBmT0Zkg09ITQM27lLn1PXh8VzzWgNHRNWDYCRiug5jpI2O7oFoWV5/vscaCYNlAjJF6agXSFvCZWBZiZkw5HLRnXgZlThxlrUDLyk0YNGU4WksdOFZIcaWd4fMkQ9VzkWb/o5B4JflBnzUVUmEB2wvgaKBgKnvrWgo00j4QTPD6yVhCsrMi9xAEiBNANGTQ2tiK+Ng6pCt8MZUWbbjL95jA1UE6cNAtQR/OmoVYJoBBIBD4sBmsYnaYvaZicVhpV6iALtcRf8dXz7aQRFzun8EQ1bjQQ9yzUJdKYuu9s/HlE8+G4RE8cY7VE6K9SSEDN51GXGhWAQKXdZbMfHbD9+Oq2aMoibFchXNrwsp0ASaz1syIG0jYZYJLJVvNZ0r5YJOWGtLdmZHhr3zlK5Ih1tHUf9b7z+wsgyEMiEWjyjrSy/WuaTEaLET3iFwnUdegauc6333o72gHmN/RzqD2NXjNhQsXigLeQI7oeIp17rVzzmJkZupJYR+oY66dTD2HhZxq7cDyc7xH3jsBIVWWojW0+Wy1nodoxkqPMwry9HPKzQDlm0cCggceeED2XwbnChXz5z7n6DPkebNBrDxKbn09Pz5v1hGffPLJ8h5o37DQ/Gt6VhQw5ILZ6HgKXTs6XwQD3Hv19aPfifYUyQdu9FxrqpYGRlGAlC/zooEKa2B4Dap8co/S791A1vx79dl/mQwJX0AWtdMhjUZC8iFSCfzQOLueoqIETPKTHmUiw8g7azlcbizcqF3E6YSE6bfo39pwUbuZKidS1E6OU95DheqyATvlG8L3AtjsN4G0bP4u4rJhKWDjhpsfvxlVou+5AF9GFrUzXV5fXy88eo6RGzgPEe6Vju+GbPTCKabDQO/ENSWiyG1SHCLDE4eAgEgcuWwEldFy3teO0Xrdh4QqW9u2bdvhzlXmhYWUoZi+ZH9Ufw3ZMg1FlVKSmFLcQu8XPuV5le5m+HNGUiUmG1KpmI6XVIWobD399NNS2Es9/nyGVACgUBFMKRVhmQoj527giqOl6mtIZqBzTrCaEXoX44ycCwGwHJ9jwLVFPweG66MbAR579BFccdmlEqVhlKI/Y8KxcL0JnYNAk6A4rEeww2eken6oDEy+DAnnXW9WpKxx7X/7WxciziinpRwSnoEOlyHOEZ071ezN9igDGsAh/zzG+zPh0hF1LJQZPhJBCm2cn8AS4EJHjVKA+TZorrX169cLT/rPf/6zFJb3tRHtquEpBEhIGdT1K9l31ARcw0OSSJMkNDpagSWSrnT4SNZjAEIkXn0F3h3TQuYfG2yJn4LP6BFisDwqrrHOyRNn3BMKJB12RsI9dBmduO35h1Bz7lHojhNkkOqjXh5mKkl5cUwGPWJiYwhYeB2YaVhIIZGxhHpD59GxS+FLUcOO6ah8tizhWEg0uUhu7kYwugbbqwi4PHhCM1K9jAwjfPbs1M33zWJBPtc4aTwqOMPaiDjLqAwLJPEFNlWm2MDUE7DG7AHXpMTaCdxlRi0BJHUtwMo3l2H4gXuirSQKSJjbVNkKOv3qjviuG6I0lzQCxNy00Bbl3ROQlERH3JJ5sxnB810BJKqWyZfibLGbfIPMABWZBCpaDLSt2IjqvYahudwVQMLELm0Kxy0dx8MENJ+La/oSdCDYiAe8DiGGOlw6I2xG6pEyxXcnkALw7hgtg8pSKGivHPO4a2DoNkMAiTF2CDpKHQUkGNySGkFmkxTgYJZBMhWk30pNHyec1GILfoY0TmZsbLlXw4MUtIv9lAw18YFKu4VWMAQkJoZ3laL1Zy/j/JO/KNK+nsmxqfSGJ3V/nvR8Ij3WE0PL4nquiy4EKJE9hgDSdDI9DqWTlsaIrGWRJrbMshPMGL5kicTG8X4ME7oPCUU1tP3b1fe80Pfzvf8EJKSsMlMerSHT9lHbLb0vaGc43zVyP1OoQDf3c1G/QH+HtQ2U/V2wYMGApiOf41xoHLkUtO3bt+P+++8XkZmBqGwNFARpJ5Y3xr2Ioio33HBD0YBEbKPUP4XZ15zu7vr8fVHs9GcYDKawCwPSdXUUxMl/5D4jvQ40GNC/j6qHFfPg6IznFrUX2gOjoIf/1kHzXEASnd98Y9Bj5fc4XoIBrn9NGdPfiY4j9xnrZ8C/o1QsPS/Ra0SfVXQ8vL4GMh/WkDCWGBa1s36EKDEXoUcnVT90V4r8gMpMCkO6UqiAj5SREnpSZ7wUTSUV6LRsBOIYuBIhijpj+jw6XUl0zKJ2ckVjdiz/Go4El7NjIuWjq1N1TGfRMKVmSyskaq7KFrlhKclfcXLyAAIt+0tAwD4YurBXuzTiOGswRXUq5SYhwXqOjAt0hwX1HB8Lyksr0E16grCmFb9agEq4ZauSdFMJvYTnJSCiAcwHSDgOx/WRJOgS/ggbIXpAhlmKDBAzgWSZUr/iXHS1qOL+sgogUZYtnBRnUKL34fRyxw7ng9EZgkLKHxMY5n2BNaTTE8NoaVurzDmSJZK5SUtWJADaOgACksoh8Kk2pWKNQhvL6nDKvQDd6RQeeeRhWXtUOdMbckGDQi+Fymqcg85OBTZKqxVIy6SBribACMdUllCAJE/CLWqoaYxZ1P7tCy6UKC4dLiGKCAWNa53UEaZdCVBcxDMZlGdcVP9DP55iX222jfZYHHVeAmWdTUj67WhOlqEtVopuM6445AWIY1wDpCWQJkCj/EHVkJCylZsh4WLxCPGFZqOyDx6zIwRshi/AjMuBHbErMx6SqU50liaxlYCETqBtw6FcasA3IS2ce1U8xQwks6cEJC46zU7c/vxDqD73aHRYafiMLGcdQmbB6AO6MNx4KL9KQGKiOt2NYe1dGJFKCFDuTsawPmliS4mBFLOTRRwljoVkk4vEpi4EYwhIGOlmtpWOrVRsqWwLs1wEJMxu2KTaOLJW6jpd1KYCVKQ8dMLD5jIb2yqT4oxLSkW8agXYpWaEoICAJJS1TXg2apuBtW++jcEzJqItSczuymdls5S0DF9jW4C31Cd5lEkwMKg9hWHtaQxyXHHQ3XgczaaBlTUxtDCJJUaXIJD/UhK6pDkJtU76c/gozcRR0WyifeVGVAkgcZDSUtmsy/NUQIGDlscgWRFmERXfavcOHzWtaVQFNjotH9ur4mhIqOy1H9qspOMjRbQmppNXZ5hHOf3MkNRuMwWQYOwgtCczzLupPHmMdpxZIQk36EFLEToHU9mVQU17CjW+ytB0xgysrzDRUZKET3qUQ/DIi6qcDGlrzPpJrYnEk1wkPBMjukrR/rNXcO5JXxBAEs2QKJIixTwMxCTwwHShg3LfQ43TiY5YObpN9Z0qJ4OStAMz48CLm2guKUFbLAHHiCEW1rzIWHwVkOFbRToYs3+kbDIo9kEBEtaQ5QKSqMMVfZXy0Vr0ZzVNhp/h/q7pK4VexWjwSwMg7QQSkFCxiOyFgWQrNPX35ZdflozTfvvt18v/iI4l1/FlUTuzBXwWA1HZWrZsmci+6vtlcId7aT4glOvYci/i/kdAooukZdX2kWnQTm9jYyN4bf436T5Tp07NFlfr7/dH/eL6u/fee6WGjmsgb0AyMha9NzOz99Zbb2XVQulL8ZkdffTRAwJz/A73PmZodFF7f6BIzw8BJNkdvFfSnkj70uCgP1ASBR183rqGUp+7rzHo7Ib2IzSjg2s+CtD07/sCxDpT8x8LSKIoU/choZ4yGyPmUraiDy37gEwglk5h2OZGlC9ajkHNzbCMLtkwtw6rRcv0A9BQWQnPYqST2QQ2u+pdpBQdA51hcmjZrTfGlLeuBymwIuS7dGhbmrHl8f/Bhif/Kv7o6GM+isGfPROoqZToH91F20tK9DBlACyXyhXr0RkS8ncJSLRDqKsGpJGh0K1UxF3J99oSMXOX1+PdBx5E95K3UTe4DsO/+hngwGnoTlYgRgdMNl5LKF6UquQZlBtmyR6r0b1ujJhP9lczZ+mEeJaLGGszutuBl+fgyYf/gGPP+SpKDjkc2LYRax55GI0vzodbksSB534R6SMPhm2V87FIBNeR0nY1B4xuhxwCKainwhNVtvgc8how+gMsYrdMxNgDYMtGrPjJ3egcOx77feV8oJRyXt3AwgV46ef3oXyvPbH/N74JJMuV7CjXgYgE9Ch8EaR0pLpFXWjWVbMkQ0Kll2hKO3f9sbeIAMFFi/Dsr36Jw086AcnjTgW2bsb6p5/A+uf/IpmZMccei6GfORmxmiHKIYwcXD9R6gElDym7eMGF34IVV5LBSpGM4zXFeaET6RgOXDONKsfDiM40kkuWoZ3O+N77YF1JHGNWrkd87UoY3c1w62qxZeo+2DyoVprC0cnSnProWDgOqmwxCshn8EFmSHIBiRQXC+VGZRrZT0XBSgeJGBCkM7BdDyNSGVQuXwVneyMwdQrWDxsq7xx7NjA7QPfLlpoaRtZJH+K0qqyWYbqSIbn9hYdQcd5H0WFlwkCGLpTQxRJ8E2Ly3if+EVF0TAPTN6Ww36urMWE1aVUuNtbYeHf/3bBo8hBsqiiUae1tVEocE8lWD8lNXfBGV2NbJQMXzEuYqo6C4JSAxGdmQlFshLYUMBfr45jl3Zi8eBtGru/A2qFxvL3/MMwbV4Ftgyg9TgAeZjTlppXigaqhkZg9kq6NulZDAZLpE9FWwtmlApeyVIp2KXkRBcyYtXCBYSlg0rLtmLikAbs3dWKIH0eTFWDdhCGYc9AwrBocQzfrKJIhGJHr8yVWdRuyFi2gJBNHZbOBtpWbUL3XcDSVO0jrZK7UZUWQtOAp9W6Q0liWCXBUfRvGLt2CIQ1daKstx7yDavHKhBJ0SWBJqWKRHkrKluI08a6UdjrBHevdahtNtG5vhbHHYHSWupKVU/VIqsZNcJXgERUYiBEcBB6mNqSw94pmDF++VZSvGkZW4tXpQ7B6UBKdiTiJXRIMkOCUzywzhLbKl1kBLYJtCyM7S9H+81dw3olfgOUxO9RD2eIzYkhFCuklIutiSDqD4U2tqHjzHayoqED5vnuh03RRs6EB9op1sFs7YI2uRcvUKVhXXiWBidJMGnF55hRYIbBX9YAk4jJDQkDyQWZISNkulCHpyzGO2mc6w9OmTZM6FAZZ5syZAzrM+ZyxQpQvXkszJxgs3dnGiKwJpGP8pS99SXpMFXJOczMIHC/7kNAfKDZDQoeaClmUnCX44T3weRZy7nMzG/w8A2IDBSSUi6ffxntk2wTu32effTZmzJhRlHSwfq6UqtUZkr5UtjSQ0pkJZjYoyML74R8yDQiK6EcWcsDzuXRa9pcqW1w7/dHsNGWLAVzS3FiMT2YHVRoZ2OX99wdGcrMXfPeijRHzZUNyx85rcM/kOuPz5vOgCAP/jtLo9Hzp7+dmtXTNFoPiHzZGjDRGvOyyywTha24jJ1VPVi8nijUkbgaDuj1UNzdj91QH6rZvxrpFy5AeNx6NB07D5ooqoeZI4WukS2+us0vjQ6oWFxSl3/qLhEhkgFFH0nXmzcVjX/kyjjjzDNTFS/GzX9yLz99/D6oO/QjcZAwsMVQRubB4Ik/QlKieKkuUfWOkgQtMtrBwIyTlqEcxxUPgk6ftwEp1YesNN2N+/TJ84uQT8NITj2PZynqc/8c/wZ3A4jBSNVQ0MCYKTAqQKOFfJb2laUN99SGhEyEONB1DOvRNTXD/8iy23v8rLFm/BsfcfBNix38CTb/9NZ68ZhaO/NoF6HynHvPWrsJZv70XsRETgTjDpcoxEkAi/KsQctkWbrrpJqELkbKle1HsaDjCKCULWN54Aw333Ye1jzyK0nPOwT7XXYcgloTx+utYftcd2PTKbAz6zGew749uBCoq4DuG8Oz5KLLFwWEGq9tJ4fcP/x5XXTFTalkYpYgai9xohcHuzM+/gDfvvhcrV7yNU2deCpz5BWx79BHcf+klOPOySzHKN/Crhx7EZ667GhWfOAlBrLAEMa+lZX8FkNhSchpmthRFJEFnVBwoBwmnGzVbWlC7eh2GLluIlYMGo/SjR2NtrASpv7+AyeXlqDUtdK1dhQ37TMK2yZPRXTJIyIPZDs2RyeX7QEEHFvVR3YXz358xLRS5Kebn+ZwLZqbyZUhEItpTDT0ZEWd0Wfj6fugw+8CgdCdGbliHqtfmopOqbkcdgWVjdkc6sOEQjLBBHouZ/Yw4+GmbNUVK+prFyablocPowK0vPowqApJYRqg0KkNCSktY+cx6DJ8oSEX96bF+YnknDvzzW6grqUbjnoOxpA54u64EayvYkyJPpjVPbVSZa6G0xUNiYwf8EJDAdyRDIslAOo6Bo4rC+e7HmSnxUZVyMKItjaOfXYfRTWnERtSg3mnH0roSNOw3FvUERHZYt0aqG9XtsvVxqs0ogVrCtVHbAqx+823UHTgR7UlmYQnelSOtHFeVWVAkIgNx30BFl4PdOl3s3tiJ8S1pTF7ejub1W7F62mjMPmI3rKi2kKYYg0QjlAqgFISHHcMla0yV8DBDoihbBCRpZGKmyorQxoo6YNbtlHMRjJRnAtR2+jjqqWUY0x0gGFyOio0dmDc6iXkHj8CyWoZ/VECGdKus4p68XaRsEeiqDMmQrQgpW4PRWaYoW3L77OEjCCq8vloM8n+1aQ9HvdmC0S/Vwx5ZgaEdHpraOtA8ZRT+enAd1lbE4aV8eEmVKuK1aIdZ1yJF5pIg9hBzDYxkhuSnL+P8k74oAil85jpDx9XPWrSAtGMvQFUqjaGbt2Jw/bsY+uYyvD1+NCoPnSH1K/HnX0JNYCNZWobGpgZ0TD8A28ZNxMp4CUp9R1FWKfdhstcCnySFGtL/EhkSDUhysx9RW9xfpJ3+A+mnBAOHHHKIZH0JKApF3PM5aDryz+/QUaX6I9UnB+Lgck8noGDG4oADDhA6VLEHAQn3QSpeFQtI6IDSKWUdolaJzKX+5F4/aodp7wlI2BgxmiHpax/g96lOyWJs0u04XwQW9Cm0fHOx98wMyT333CNgJiqs09f3o+uC/54/f740l+Ye1hfta1cBSXTemBkh+CDlkOMm7ZqF+WyQKMEczytKQp/zzAyJBiRRMJLrf0QBOH1lqtOydw3p/gSkHAt9KV0bxHNrPy9679F34kPKlkTqlJVnFEJ3audLwRdfFxarlP+OXrwYbOqXOHEMdjowsnU7apYsRUNjO+IzZuCdkXXoLqtgiQls0g50MyxNfdI1KOETotwuI/O5gCTKAtcqNqIbL3SfAOm/PYu/fuM8nHLVlUBVLf7729/Dp+/9KYYcdQy8ZEIoW9LdN2v5dnwduBiYoaABigISRXESYoFSRxL6hi9Fj4bvAs3bsP6CS5AZNxLjzjkL/gsv4LFrr8NpP74F5mfPghGzpTia9AKD6RElbKWyLORch1F7Llhen+h48+bNvYy3LNowwioSw//Qy96yaDEW3nMfDtrWiMWr6vHRa6+CddgRWHjZ5ajYuAETfnAj8OYS/OonP8IXbvoxrKM+DsQSoRYtt3c1H+S+C0DxAwEkNG4sbCyUIVHdPxwELRnMvvsujF2/BuWzZ2Pbscdi6rXXoaM9hedv+QmmNm7F9pf/juoTTsbEH9+AoKoSBj0fyZLQwVPOqBqEC8dJ4Xe/ewRXXakyJKQsRCMkucbB37AOf7lmJqYjgRVvLMTh538ZOOsLaHhlNla/PgeHnnMusOJd/P7bF+Ho716EwZ/7PIIYpUTzU3iigORb37oAcar3hGpRUkBvWIjRKZcCYRdlbgrxZWswfP1mjG7egNXJGOJHH4W3qmpQs70J41rbULlqFZxNG7H94AOxbsJENNqVEvXne5NvY2I0kRkSZgo/SMpWtAeKMvxq0TKTRZBA2iPpW6xPMtwAVYGBEU1bULbkDYxctw5bjABtRx+JN8eORWCWCvD2qQ7HAms/LeCC9SWk8tsBsyZC7EeH1YmbX3hIAEmbnVLvTUjZCtvmSKbC8JR0rG84EnX/1IJmHPvkcoyoGIS1I2NYNCaBuXuUYfWgSrQyhVPEUerYKG1xYa9vE8pQY7WPwCN4UnUYCsizXomOvQWPdDX4GNqZwdRNXfjIw4twUOkQbB9kYWOZiUXjazB/bBXWVZWIk6oCG6qxnmQmdN2XJH4MJL0YhrVaWL10KYbMmICOEhMOZaRDepcIcwvVSoF502CG0kSScrWZFOq60zh4dSdGLdkm4gtLDxuLhWMr0FASytSKwhOfpaJN0h6qvoA8L7MccVS0mGhfsQlVU4ehpSyDTNjMU3SmwjZDnEractKsWGhe4Zuo6fRxzO8XYJ+MjcrhQ1G6qRNPDclg3kfH4M26pChrSf2ESJyHdRPyl8qQSA0JKVvbLbQ1tiIYMwjtJaTsKYUr6WieVSlTlCvJeFjA8OYunDSvEWNmL0dw9DiM7AK2Ll6JePVQ3HfKaNQPL4flxdCtOLdKjEIacSobJAbJICCxsBsByd2z8bWTz4HtEZD0ZEgkK+NR1ITqiSZq2rth1S/H6M0NmLR2PRaNGI6qg2ags6MdJc+/gLopU2HW1aF9/uvYVDsE6WnT8U71UCQIamk/jQBpIwmbQQ5mXUwl+6spW++3yk6+gASdqEIZkqgDFv13Pt+AtpuOOMVBSMGmg07WgQQQc49cexzxDTRzYKAZEg1mGGBctWqV+DGM4s+aNavPdgLRvYGULdaQFJ0hCQLUr1iB448/XqL1BCS04zfeeCMmTZpUlGIix60bIxZL2eJ9EUQwmMUgFuedgaWZM2eKYx11pPsDkszQ/fznP5cakv76kOQCEZ6bQuzPe4YAACAASURBVADM1Hzta18TYNZfUDl3KTDDRNp+NENSyHRHr8/aF65bXp8g6JlnnpHg4vjx47Ny1X0B2ahvoWtIoiA01/eIjom/I73//PPPx1//+lcRJaJKGlUyuf64jnSmT/wZvgP5xILCGhae7z+WsqUXKyeKlCVOINN+BCT6hej7YXiwWTjtlaA21YyRmzfAeOFlYP9p2D5uLOrLkqrje8i99838kn3aOPYFSLK+q/Zh6dXKDQBYtQLvfuciLFz8BmJBDAccewJGXXEpMGY3+Cx0FCUX9qJQX8in3qU1uHWn9myGRG1dYRG4isrJBsmiSIKEzjasu3wWVnduw5Ff+Dw2Pzsbb/zsThx26eWovOQqgIWd4vszLMcK92ib9h7nWBe1czEy/RltjCQ+O+NojifZJlK7za4OWF0dwOw5+OPtt+KE716EkmkHYeGVV2GY52PEzbcBi+bgnosvxHlXzQI+dTpQUqnmzM4oKoqq5lA6/P+oAfjhD38okRaqmRQqamdEV4rrU+xS3wikWrHt7HOwZp/9MeP716t6lebNwDtvYfZ3v4ehhxyOyTf9AF5lpVAnGFUndUrcs5AtxrofN5PG7x56BFdcOTPbqT3X6EUNgZHuBpq3AivW4G/XXINjT/sM8NXz4AbdsDlBW9ux5sYfYe7rr+L0n98O7HeQKjDOB6zDTVBnSC664FsCSBS7WynsSHM1OpOcOdNDuemhenMzJqU9OAvnYpvThcThh2L+sOEoS/uoW1GP+MuzMcKKo+PQw/HuqLFoKq2GL8pPEfng8KZ4rwQkjDA9+eSTAkjyOQ1F+NZFfWQgGRI65S4BtdKbkvGTYkPduDLDxrCWFtQsexOx+mWYXFWFFY1b0PLRw/H2+AkI2ChUUgzkJrJegPfPH5EKpSL1bFvnGxl0Wl34yQsPouq8o9BG+eowQyJxB/GkFUQ0RWWLP3NQ4gQ4YcF2fPTpesQdoCVIYfuoSrwzbTfMm1KLjRXFAZIS10KSGZJNnfDHVGFbhSpqV5QtVf+l6xdUfQGplh5q29KYsaodRz26BBMdG++WpdGRiGHZfrvhjWkj8e5gduvmOlJ9goSnFkJdmRhSsigE4MUwvN3GmsVLUDNjArrKLGo6hRF6lSHpae+tziFy4vIvB8M70zj+lS2wNjbBmTASz+5XjcYka1ioZKcyTHR6VS8l8p7CAE0on03KlgCSlZukhoSAROiuETNLqVyRuVUsL1HWKzdslLU7OGdOAwbPX4kSz0S5a+PNw0fjf/YuxbLh5VJvxDHw/ekBZz01JLwIs4+12wy0NbbBH60ACaiSJ5kZVbvBgBD/ptKhomD5GNqewslL2zDymcWITxuJIR0O3JVbMTg5BLeeMRqLRpbBRhIOp1601omstOERzqAERCjdS0DScddLISDRlC0VhVLl9RR3MMQ217BDe/MWTO5qx+CXXsHSshoMmXYgtjduQ8nfn0f1EUciPWIEErNfxHrbgHXwoXi7dgTsgOuKQNdVao0es2aG1BrponZGaf9VAElfNkjbUm2n9d8MrpG2dfrpp4tDxroA2raBZDd4Lq1SNZBO7Xq8DOwcccQRspeyrxlBzbXXXlsUMODKGmhjRF6X982x6qwIgRjpQ9xPo321cg10dJ+j78VeGMUCEoJYZkb4HTrk/B5BBQ+CqYHsITyX7tRO6f+BHPRfSM1jUJtgiN/XTQKLPQ/njoCEndqLoWxpyhvVUZkB431PnjwZJ510ksz5kUceqerv+smQ5AKSKGWrv7Hzuxwrs4JkdlAUiICEDA/eC4FiVG2tkD+ti9p5vQ8ByU4CEqERicRrElNaGlG1dCkqV61F08c+hvqqGrQmkkj63bKP0qDv6IaFmCIslCoGkIiTyMwCN3emXrih//0lvHjhhRi972gMMcvw+hsrcdgNP0bJcYfAKyMhgq3KWb8SHnlo5YUAiYrp6EhZzxfZi0QyJqkMuhe8hr/f8hOUrt2CoW4lmlbNx8HXXw3rWxcrqgL9GW6GDAnrjulhtkUPqV9AEvZaINFLFGaoKhOkgL/+HY/dcCM+feklsA4+BHMv+TaGuQ5G/fAuYOGruGfWZfj8zCtQctrnACOpnMM4lY54hBLEIS4qBpDwW8Rh3NNjZgZo2YYNn/ocNkzdHwdffwNQWQ5QLnXua/jLxRdj1IGHYa8bvw+vqgKgTCYVZ0IHU2dIyBHPOGk89ODDuLIAIJGnEGmQJHiUakILF+Lxyy/DyaefBuvcr8I1XNgNm9Bw3kVYumY1Drvsu7DP+CTiMTZaVF2BC20I0U7tUpQZUkaUU0Q4ZUkNTIaxazONGs/HmLYO1L3yEramHVQffjSWVAyC6Tuo9jMY3tKKYS/PQ311BdIfORRrSysVXS1PkuZfGZCw6V2aNC02bvI9obxYXhwpBKgOHIxZuwKx+XOx5/DhaPY9OPVrkDr0MCyeNBEd8aQoLhFFi4yvcGQ4CaRPqkZzkqEzHAEkN7/wICrOPxrtNiV3e0CAAiPKIWbEm1kV6ZId+NhvdTMmLd+MplGV2K/JROLNBsRLqvDwSWOwqK44QEKVq3gbAUkPZUs1tQyrzcRxJ/VTNSPlEQcBSQr7revAoQ+9gdEja/H2PpXYY3Er6uHh3UPH4/nJVWhJhkXVPJfiK4aRlFD9LTAQF0BiYe3iJaiePhGd5TYcOq+6Zk0ASViFHv4tsr9+gMEuMGlLF4598l001MaxYsZIPDc2DttNwCL1iMEM9nQhIOEfqSGJABIzQFIoWwba340AkrDcRb2vqnZDiK8S5WNQJkCVb6FyaxdO/9tKjGpog11WiuHbfMzdowQvHbkbXhybBCiA4KkMs2pIGBo/Zk74EnNdBSZqtxpoF0BSjfYSh/JYklHinHHN8WuM6bBHDO1YCfudmN04aGMKBy7cjAnLtmJEpydF7N3V1bjztFFYNKYCvhEXZSyCEke62Wpwp2XDHAEku3eWouPul/H1k87pqSEJMzO0uYZNcYEArsd8lYtSI4Vxjdsw8blXsS45BNXTpmN7uh3mM09h6GFHwqkdgfirL6EhacI85GAsqRoi90llRoLpFGmhFMmQBrXGvx0gKeSsUbKUziX/MMBJB511oaQSFXsMBJDkOnmMmJO2c/DBB0v0mtQrOq/MkOy9995FgZKdBSS6kTT3GRZas8kuqdh9AcxdAST0W375y1+K40uqF69LqhAj9WQ8RI/+MiS7Akg4vwR8zIhRGCm3JqeY5z5QQMJzEmgSBLz44osCyihXzPYRFCQg06O/e871K5ghGQggEX/I8wQQEQAzs6J75RCIEywVE9z/EJCEK0Qj6J3JkNBZp2m27Rj22bIN5tx5GOx5WHXwQWioHgLPTsIMOuEw9U8KjGofntch5APpD5BoHz4g4g1bnweZDFb98n6svOVmfOzXvwCcAH/47uUYe+KJmHbpd5GprmRJoxh+ykTqYu7cQRQCJFpvnw6pLoSnm8TS3DgbDWY6gFVrgM3bgCAGvLoAv77pBzjndw8gOOkTZIGrDuthEbm+vshJRpzj/gFJGNmU7u9Ul6F8bifw9PP4w49uwce/dynKjzkOCy67CImVyzH12huBRe/g/rvuwDn33AbzgEOUCpaoVSqNMDoljH5r/7gYQCL5IjqFgghSQGsT1n3ybGzZdxpmXHsNvJoKoWDg9bl49qKLMWjadEz74Q+AcgJCad2suhPL8wgFw+Ah7Wbw8O8exswrrsqbIdHPK7v5EMQy2zJvHv501TX41GlnAF/6LLBlC16feTWsBfMxfda1wHHHAoOqwx4kSrGoGEDCfiHiwGUbo1GRhx2jSWlnRbGPcj/AqO4UKl+cjS2drRh5xFF4O4jDXzAXE8eOwpDKcpTPeR0LkyXIfPQIrKxgj5qweWfOIP6VAQnXqcoKaho/n58NP8hgmJ/G4HnzkVz0Fqqp8BaPoSaVwfIRI9B03DFoLi8VR5DvAAvYFf2H88ji7DBjKj6ng067C7e88CDKzz8KHVyjkayEyg4wK0CKkVLPo9BEmRNg+qIGHLCkAe6EWozqMOCs2Yp0aRn+eMIeWFLHfiT9HyWOjQSL2jcyQ8KidkJ/Oo7KZign1hV5aYoTiBxu4GNoVwZTt3Rj+kMLMbluGBomVaJqWROWBw7WHToBT+9VgW5pSiqV+zA8ldXg+CXXSDlpoWzZGN5mYdWSpRg0fVKYIZE8kgAIt6ebotgNnoWAnmt093YfB21ysPdflmPV1MGYO6kcy3cvh+HH4dPZlSWvMr2KtqS6eKhRSPc/pbLVYqB9ZYNS2SrLSCaCI1eEKfXeZMdu8f0LUJuxULe+HUc9sRhTKqqQGTUYu6/P4PmgEUuPGIvZE8vYHlRlaaSURkUSVK4rorLlm5Ih0YCktSQjtTdyj8xGSXYyTDBJ8pKUMZUlm74xjQPrWzGuw8O4ThOb3l2H9hFD8NAJI/BOXYk8LxFIo6ob9yJmehTXKKwt7A1IvqYBSUiPVVlSSvey95CnKF+mgTgyGNvchDF/fRGrkjWoOnAGmpFG2VNPYfdJk1EyfCQ2zp2PppFD4U7bH++UV0ppvMJjVJhTdXxKRD74twMkUUdaZjNUhCN9hapYzFLQOaUzzsg5I/jFHgMBJNopjNa9sNM6KUAcEzMkuj6DCkzFZGp2BpAwQk4QwG7rvGfWUbB+hsX0jKIXOnYFkPC+qCJ2yimnYM2aNVL7y8AaGR7MUOl5LGbedwWQcK5Zf3j44YdLZiIqFlPMtfmZgQAS7bfyOsxEcd4JzEg1I/Wda4+ZI/6en4321Sq0//PnOwNIuMZIl+P4WTtFlTBSxwhEuQ6j67IQQPoQkIRPZVcAifapbSPAmDXr0bVgIeqGD8GG/fZGU2kVfIcdmR1RlmKU1c4XGg4j330BEs08VSUjEquSMD0jhDw6nnsOL1wzC0P23QeVJUm8+uocfObyK1DzsePhl5eIA0kdeUVO2lFhi+coDEjUZkFBTcYauYlpxVszyMD00lj68P/DnAcfxZFTJmPDqneQqBuJj8y8Et7IOrlvQpdw+8ten5HdbNQ3RNl8kQpTtqTpg+Z7SYDTRyesZ17CvVdfj9NnzkTVsceg8y+P43++fw12238aMutb4NUOxfE3XwvUjmJzAvFJApOOFc9lI8PIdzgnxQISwTRORmRf0d6OeZ/+HDL77ofDrp6JdFUpbDru8xbioQsvxLAD9scxBCRVVWEhqp49crTVImSGJOU4eOTBh3BVkYBEagsoOfzOW7jvgu/gnM99AdYZJ2HVbx/Fcz++HfsPH4GRnzgOG6vKMPTAaRh9yEcQmOwf0T8gufBbqqidUWWuHeUIUaKZjrTq9WJZlBPNYETGFdDR2NmC3Q87FGusJEpfm4PyVAol8RiSbU3YPn5PtOw1BWtLDdiGcs7yGcV/VcqW8P7ZZ0PqAEjfUnQ2y3BQke7CsM1NGNTajqpUNzJbG+Ct34CuffbHuql7o6UsIY4oI4emHYfLZxCYiHl0lBUwptqUFwISyZCcdxTaY+wnRI9ThyG0bDMj6tKaUuhjCS/AIfXNmPzSclQbcSSCAC2mj7Ypo/D8XkOxpmrHDEm+sAgBSUmLn4eypWofFDjiHGhAotShqtIuRnVkcPDLGzBsUxtiJTaclIs1u1dhxX6747WRCek7Ib1HWIcggEY5pLRlwr/UgKTdxruL38SgGRqQRClbqhO7+q7KVND+uaaHPVo9TFnVjt3mrML6g3fHwjEl2FJTpoBTtpN9T36aY1HuverP0QNINGVruAASig4oZykXkKhCeEpuD3ZtjGjoxiEvLMfIDgdeaQJlrS6WjSzB8hm74Y2RCWTYXDKU6GWfGOntY6iuTZJ7pOwvAclWA21NbQhGVaONgISZEPaBCYGMounpDGNYi2N62Ht1O8bPXYcpHUB1KsAmpLFxOsFQKbZVJQUEsgmi6hIT1kNmW9BzHhQgiVK2LC+s/VNIMsyU+TB97gSsxYnDcNMY3dmO2hdexNpkDSqnH4COmI+6V19Fsr0dsUQJmtM+nGn7YNvI4dhUVgpTBBnCXkTydNQfHv9XKFvMijBSzQwBMxSLFy+WCPZAjoECEu0A59LHaO9J5dEFy8VSmHYGkDAzw8g8I+IsrqZDeuedd0pfp76OXQEk4v90dEi9CkUEJkyYICBI17Ho9g3FZCx2BZBQ+peqZHTGswqlRRaT67kZCCARvyFkTHDe2TKBB5sasvSALQxYx1HMsSuULdmFXFcygaTlcd0QjLBm6oUXXshevr919yEgyQNIHnv0UZxzzpdw+RWqhkRFJdX2HXXj9IbO7YQ6+L6TwrCmZnhbG4BBJWJ8u2wW7JGfRKlEUmVYN5CnqK1PQKL5uyHLIXRfuR2LQxoG/dDeCrw+Bx1vLhNlmqrJk2BNP1Rkf0PiMTJGierhLEBgR4ewICAJb1YoWsqbV7BE0Bh1LD1gcxfcZ59BZvMaGLtVoeSIowC+DGws5rswLHbdJbuMEffw2qSuRJr19Zsh4dbNdgbs/0dfnJ0hLA+Jt9dg5fOzMf7QQ4C9xgMdzXDnvAp7ydtoSZSh+thjkN53isApRgnFjzB9xYaBiS5LySBzbooFJBRDjYtqmgGjqwtNjzyMzOChGPbxY9GZNJEMSmGtXY8VT/8F1bW1GPqx44HSUqE7+OxkzbVF3WS9qAIfaceRyAaL+ljUnk9lS7/d2U3H92FueBcrnnkOEybuBey/J7Y9/zrct9ZhkDTua0Vr3EX1QQeg5LCji68h+da3pLcEnSb2W+BBjrdvxtTrIIXFqkkaez9Ur1yNtJNCcuwoNJQmMbapGSWrN6C8O43OwWVoHD4KDeXlaCvl+f4dAQlfNEecKfYgEVABFzFZ/xl5z9mdpDLTgfLtG5DYvB3umIlYXzcCbezVw+fM7t2mjbT00GBncr5EpA5yHdBxVhmSm174HarPPwqdrHMSipdyh3VjzSDmwkorypZnuhL1ntKUxoGr2zBpVRe64gE27FaK+XtUYF1ZCTqpLBeKKEg2QHayrIpsmLlg0z4bCQEkHQhGV6OxQknNMjL+/9n7DjA5qivrU6l7cpZGGQkQCEkgDFhCItrkDDZ5yYhksgEhEU1yBsOuA9mBZMmwDv96MdFEkwUKSIByGmlynu6u+PvcV29UND0jsV4+29+6/clC0z3VVa9evXfPveeeo/P5MEgRExcOaey36Urv+ygLfUzakMHENb3YpqEPm+qKsGi7cswflkJb8ebeNR5LVLb6T0PRsPjvoiCF+m4LKxYuRs0eE5CRHhJN2aJS32ZDUzFIlCol14QcRueAkY19GLqxF6u3KcXyIQ66i9NioirjJn0jpMepdIzAi3gdErNAI0KZ66CMxogrNqFq4kgBJDluAbHCliRixJiR3jMGfDFEJW0phbpOH1PXd2Pcum7UtXnoqkhjydhSLBpdjE3FJvpE2ENR82xP0fZ4PQQpojocA5IhzUA3AcloAhJF2ZIN32QjOj+n6Z6qOd8SO0wXE5o9TF+Tw47LuuCmDCwbXYw/TUyjs6RIzB257PK7hComVTZS5GLneT7EEYGthVG9xej6CXtIzgYBiVJ5U+skpSxkzhmBjKcVObL31WV6ULd8CZqccphjxiBjR9iuqQEl69bCznnoGToazduMRkNJGr3ST2kppTbZizjH/Pi8rH86QFKoQsLrYmBGCgupL5Qyf//99/tpLFsTIOpg8/P0kPBcdNCX/zcDdgZ82v16a87hfwJIZJ9wXbmPPAdS1QbrHcnfz3iOn7eHRI8Vg2IG5nzRw0NXZJKB8JboS38LIOH38/f53dq35fOqRH5eQKKvXStY8T7zehm76krYloCAPoa+F5+3QqKFd3ifSREkEGeVhL4s2tl9a8bhX4AkAQR40xiQP/Xkkzj39DMwe84cmOm04jCz98P1kCblqr8vU5W+uSFycaVbcrFPOcMArmTu03EzKDXfueHRJZj5KXo7fNroJ7mQkLLF0hebgZiEldBfukcVbUJyeoIGYiSiyc3kNLOfhEZ45HnTtEo2H+6olhhzadrUQICECwkzGmwopMoWsxqy4LJUH89Wfr+iqamAwDB8tal4ikKiCNaMMJjdFZV+pcQlevN8m9k1DcoYLJjSD8PJyElLZE/JvEI+JKqVXFpZ1SYpCIeuXiw/xXxw+YtGJTwnC3B8hI6JDA25WKcRtgQjgNhXQIokmxtXmVVgQzWNEQdqau83KNNqY6I4RpxFRr34KgutRkht4mJPU0ZxUhPqjhiT8TSV5E5/lSSXy+CJx3/9KUAy2MbBb6DRsU1HeqZQfYoHZFTqVrghnAMx757BkM25UbgywbHni2olBESXXnwxUraSZJaAlI1xVNmK1DMg2V2T890TbrodOHACQ762z2Gw4qPED1AsJm0OcqYtzcU08aPkp0r4qg1UvzgHyAPWPiRJpaut2UD/J5/JDygoWciyO7OaDAb0YkvgTGqRE/hSIXEN1VTOfhJmu3OWLc9qKuB1+yIHm7VtkdwVGdQwhEO3cGm/psUgKS90u1dVy0CkaIGM3YMfPv8L1J33FalO8bv4jJj0NhKnco57H4KoNKb7KKPGUi9Eec5HsR/KtO+T7y4GzKzKPkccf9VQzZvK4JNrlwhFiAO8j7QPpNs92Bt7kN6mHO0lAUKrFB6rOJxnfhqG5arPS5N7Dr40a3PtoxN6JOdRkQvQ51joTBvodeICSCwboeRd2QPH0VKgxohcpEKg1E+j3LOx9INFGL77Lsg5gZIIZ+O/0acc1cVmtQSGBMqhAGLXdlHkRyh1GWjbogKVswzk7EBJM0tAr/t3uHZwLeWc5TmE8GwX1CFMZwIU90ZoX96OITvRmDFAr9Ml8559KEVs3jADeJYLzwoElEYRgaEpwgI0keS1V+cidKUcMXbsSQXifyrKVnxGvBLkbPoy8dxJ4eOZKE8RVrqq2gJ0NrWgZOwQdBZbcC1S2kidy8EKimGERQjpaWNlEZI+F18fsUu5C1RmKT4RojcVoKOYVp5FsROpBz+ii7oNi5Q58a+x4s78jMyPktDE8KyDxh+/ivOPPpsi7QoQx/MnitI03JElRCgY8RpshlScIzCmWaKix6UDetPw3nO+q/4rGh8KzU97IcmjH2c3OBONzT0kDIr+nsaI/O4k7/3zBLV6HWKCTcucMku/NTSp5HooMNA05RiMTSj7y6bp/M8k108dXOrzzW+6H6w6nqQ2cT/QxohU3SxkjJj/eQ2eClGVkutsciz1HqDVxPg3Acktt9xS0Cm80BqfH3D3r9k6ZkkwAgYaO30tDKDpQ3LqqacO6J3Cw+rvyB/f/HuRDPbzz6vQtRDUsNdIq2wlv6vQ55PHTIJQ/Xtbsycmj8H/TgKSQuOl53Gy4sTzzn/p/XOgc+hPquqEf0x35LH+zza1JwecA0G53dtvuQVfnvplpMh799xY8jMWg/G5yPixUpKKKZk9pAOzbltnwK+N5CTgFroWZQ7p3WHDtuxPLXY6GOeixYCICJOycexNUbzl2FGXRlxxqV+nGLmRkXLEigEDwqwt5Jo46Fdcdf0i5109QDzuZ9vrOcFYZqPKFJW2KL8oi2Jc2meAxECLijt649HyrU6gXL2FUhEy6PSUMhMzqCGVelSwSoldpQ7D7KbSx+FLL2LvvPOOmOKxOSv/odrM3+dxVVaTDa/kuIskK6sVsTQo70Uq9AUcKmUcnpOWDI2bcplxFbdo3k9uiKZwUVlep1NrskLx6YdK3RPeT94P4fRLllv5iyiaE5VjlCyqJ7QMRQsRECuZXZXtZHO86Jcx4A09vPv++3ju+efF1Cip3144syO+yYhMN+5JcIRPLvNFxkMFLsq7QUk/J+tsycWTx+fG9/bbb4vs8T57743QpykbG4HVHJesZi4UcMLrIFWGwEMArngpsGZE4KsM9VQgzIyqaoBWGX5lqGdR8jg2vEveZ2bWuBGSA7y15eatWXS3tCjq8dWAhOCcm7CelwR+7Fsy/F4EIWtzlD5loEr370goOXI3BGyx8VuenPgZiAk/8cJrWaRxWjA4FhIcMx5UHhmG3YvnPnoWxjRKREvYHI9fVo0gg1hWJKl+ZVCCWF0ZJVtpcMef0d2dz6UR0kcpFt2QTLxai+Q9qdKIDmw/DYv3rygoRZVbhL5UJ7pSvYhMApKcgHjHsxGZ2dhHhqeTgSnVLs5vihyoNajEj5B1lDysPJuqPCN/SeuC/B+vm073XBN88RMp8otRblaitb0dRqUhQEF5FtHzxRd6F2ewH5Hq6AoQpnmfb3PMlbeFGRCoKUd5zkUCEUXzUmMnfh7S3E51J1ZuTHi2DycKkQ4MFOVKUNEzFo5Vh0zEQJrWjDHTks+B6yN0lW+KuLRLpSACXe7FIz5OujDYZ/M6v4v0PtKxODa8B34qgmHxObARWZ6E5FxjWTEr5/kFPjvT4DvF8KT5nmAW8Ezq04UIfSpuMQAgOGYmhFUHR1WeDNZuHdUrYuVUI3wMFHj9HEHiASromQQrYrLIOZNG2ghREXrIfLIaO++wE4LQF5U3VkgVzc6GG7nw4zmfn4XPf8YGe1+UJ0XFb3Nigs8gA282XXP/S2aa/5ZnfLBnP39dpewveffMdPMceT5aupXXwxiB62ShrHOh4C15/K3JVOcDFx0s8ndZaTnvvPP6zXLzrys/4B3s+5JJ0CRY0OfLdY/XysoO/S0GM3TUPQoDObEngUuhoDXp78bv5/5z+OGH94MxWUkTe0Wh+6ljqHygsDn2+XTiq9Ax9JhQ5ZEKaYzDBgIwyeMWGr/84+t9RPvZDQYq58+fL9/P/WcwEJMEnclz0MCQ46oB7UDjlzwGz5Hzj+PPz+f78OhnVT8DPLfBKk7515gEbxwH7eiePAd+J3tgqNjF8R+s7+WLWBOSxzSiLd39L/gMGITMnTcXV11zNS6/7DI4FoMMBo0hTIuEjED+m4EDgyrGGSEuqwAAIABJREFU/twwJUsdOLL5cJNwIlItyLdnNtkRJ2U2rzI7aAbKbFFPNJ2Z5uTj5bMJjMZwBANhyEykMubipmfThC1Sm6B6KfoBAYl27Q0s5XHAzVgCkrgdkyQFJVuqGpKFu13gxUY0TgKaIumAjDK1ukbCao+QdaRJlxsfgwNmJnkmzIXFVRkpACjdf4IYhgfybwkSFHPb4fWQUx8E/ePBezBQNklJJ/P3SdVSMqIS+McUDB1sS/5dqEZZyeAymCbXn/07BAceqyVxgyc3dIe6+AbH35BGOHqgsNzJ8m9BM0yDc4FkiSD25VAghEEN50CWJpgh1X1Ut02frbLCtuqdjc0GGZxxjigPBlVdCuGk0igqLgb5qPo18KKkFgRW3xTwZEaV3+Gr+8HgzOpVqj5RWn6etHYrdP9JMaCJVlV1Ddra2qXiJ78fw2IWXSTkNhUoISAkKDGMnHwHG3uUHhcBuKqq8IrFs0HM7Zjtl/rIp75eXyO5t5z7dNplhWprNvG/ZVlILuQ8DgEJOc/0oElKNgrQksbgHqG38NoMac6Pg+24u4qVhtB0YUZK5lXdW/WsyghIgKz6F6ieJJQjCbJ9pB0LUXYT/jJ/Hk6ftT/sbK/q15I1QPmRiGdDkIKNXqmCMugXuEjpYDGyU88hK5ECTEP1vFFZSXnIKDDtOwyY+bTyyrgupRGhHC0tPtYsbsDO00bBKu9D6DuIHAWsU+Ktmus3tTSjrJjn8TrluimgFxhIewb6HFaE40QBK7Yx7UfS9VKtUJLbViqNwHPhZ30U21VobQjw55dfwnGnfAW+3RdTeSiXq1MXnEMMsnNSHOVYcH3lWJAG5QQpGX+CMo4JK3L8TYI1Kz5Pz2I/XUpRBwksrBB+rg9FdiX8jlo8/aNGTB97DEq8OkVNY7U1xXXWB3IR0m4aTuDAI5gwc/K9KZ+0uJSsA77FpEB8zqzgOA5s8aHiI0qFOiXKQQpvaKpqiVBpQwPt5iY0dzRjZM04pH025as55pg2sshJIsaObDh+KHSxkBWUyJH5xpsfWq56DoUHlxUgF5q0xS2CxWSSxX97AgodJilk/oXImg5MUgTT7bj3lX/H8ed+TSpBgeXLeXH8+axLxxOBJn1D4nV7S5nQZNDC/9bZVB306GPx3xoIMCv/95L9/fGPfyw8fB0I60CVf+v9mtdRKGDTQVty7U4Gr4UCOJ1p1sfTx9ZJIn4vgREbxlk50OeQXPfy17FklUKfv6xCcbUgua7q7+fPtF8EP0v6EH0l2Cw+ECDRYESfs76XyWBTB8jJQDkZhCZjIVLKvvvd74oXGV96rmwpME2Gjvq/k+ecPz75e4YeU8YfVOii4zkBcaGXHif9O7q6M9Bexfd5XF5nv6/dAME8E3LsNaKHCeMv3f9S6Dz0vdQxSv695ffq+zlQaK1/rs+L30mWyLhx4wasivG6k89Bcl4VmpP5z4I+Tz1nNN1Mrw2cd+z/0QnxwUDP37L3b+l3/y6AJHmj+ND/5skncc2ca3DRhd9ASapI8Ydly6ZKVgQvCOAH3GBDYf1wo+GCrQIxVkJ8uHZWNQCLvi1pMgw/XDGTo6EZb36yHJxcPCjfxgeBtBEzIIffEJqPqkQoupM0Nkr2lVlGSiiqLCIrAemwDznbhEdtfNeW7BaPkbMsZIXC4KI48KRS8+muGCXdxrIwdbip1sCmNFkMbWXAWJ4z4NoqM6ukOElRSst5MNRPBwyEAJfUJQaezHyy6V36PdgITOpOEdIBN+AsIjMjTZ0hKxsxZYsL4E9+8hOhTeVPRHKPec5Zx5PqArN2DGqYGRXaGO0KJemmKBDMMPtGcUz56BVqhWekkTNTcIRGxvH0ZUwC0hMiUyhjVKygKgivv9DDwGvjNcsmHVPFPCsrhl88rzAqlntP6gSDE590CzG/swQIMSBlBjOQrLi6CwSIrMa99MKLePiBh0SmkYvzQA+7ekP18HAceL2MNbM2GWgMzjhFy5AOc1LJIV1H0bg+29CuNwTeazYGkrZ1zIknwrJslHoEo6xqRfAsA16fCvRYcVLitaK/E6tFJatUDJNJT2TlkPNOgWnJBqeUOWRyYdKLEcEQs5Rs0CM4/KIXo0KAhAZTekHWLrOsoJEWGAV9CAOCL/6T18fsMZCmJwkDf9uDZ2eR8kqE1kSAmvYNsILIF432GLsyQ84KC0G6Q5BBmpcTIu02YNmCX2LON3dCqd8BK8ohsEgJY4CrxjHwXTihJ4CXQTDXBj6jBIkMlFOi5BdJL0mJshmHZ3Guu8LfR5AGbNIIWcVUYIYU08CowvqmEG/8ZSUOPnQ8KsraQTYgKY+W+K4w0eL19xBZQTZOTMQVOT7lIoRnwrN4/UyAeEhRCU8cCFkOSQl9VICZKM1xMEjX5LNcgcbGYvy/P7yJmTOnIrQ7AVZChO2o+uVI71TJlJxUJpngcdmPBVYJKDLQI/1h/BOYrgBhAjUzTKvqkizVBESk2MVyy0wq+TkYxkhk276ERy9xcHDVhahr20b6WlTLHc8ZMDMB4PK8Cf5VJZAnFgj44jNOwMD+EBNFPvFHhEwRK8SM45mR8OAapTDMtFCXWHEyBUwp6t3yymVo6m3GdqkdMCRTK+CH55xJZ2B6KdhuGqbLampOVblFBUwpnvE5F7puxHWfFDAfWYc0USaOKPurejZMK4SR4prLVA5TNFnknCLkrG6012zELb3fx5dPn45McVaqVFQqU4kHFx4PzzUuVu4ZdH0qsOPzedOBkg62dMDMZ52KPNz/LrroIglItpSF3VJQMdj7hQJIrj3cf9iUy+CMeyL3au0gzb+TQXj+8fPXky0Fwvz9JCDRIE0H03r9YZBGGVvuj4XWxPxrSdJp8gGJXu+Tf2sglTwOXbdJXea9GIiylR/8J+9lIQCUPH4y9krGQJTOpY+HBjVbmmP5wXZ+Am9r9hB9DMaAmrL1eZza9bweCMDo9/X1DwReqNTFPfioo44ShoSe/wPd80LfW2jODdbDod/T50TKPKsUSVU0fUxdOdPJiOQePtCzkP9zDcx04pnH1ufA+U7wxnNgUnhr7t3fsgYM9rv/EICEuslnnHEarp01GyknBUfcqk0EbEhlQEb5SdmAItlfqZTDzCEzwkqBxwAzcEraU2UtGTAzKyVyi+Tvmpv5pPoB1qibFRJSVXgejqMCcCVQqaQqFf1B8dm5FQosYIkmlpCVjJloySoal2o8YTBJEKDAjASm3EDzYlNOBmamSRdiQxIDQpksWrI3tkzQjSxyXvEpBRYDpFj+hYG44aiseOhJAKJIZzoojqeBStb2Z8E5KbVTe7KHRE8aqbIokpJQJjYn2RUYkYtl+lR09vkjR6lK8b2IPS2kFNExWfXVK7aL/l1bNlpmB7RTO3t5Bi8VkxyiMtysjqheG6Xds/kdXiB7ORwx0WOVREXlyRZbdbqem8Vjjz+B2bPnyPjX1tb2l4wLPpj6/sY4Q/9TQl+ZK8prQZhW0oTPEOyzgERnKLjpEIzOmTMHF11xBWwnhWLpS1JVEvG0ZEOqGNsxW656GghNWC3yTTZmM1NLak8ONkvGAQ3PDDg+gxoTOVtRb5LBiN5wuMhpp3b2UvE52FJm7G9djAoBEmbotEqKHnf2ewQEEawWkirEhIBJsMUMMns3AukZkUZvggiUqGDfUOpFDIBZLeL7BCkSZMftYayi+l4EpyiC7W7CmgUP4HuzRqHUb4NBn52IgILPk0pI8NkyjWz87BXL+yrzHcHyU6pvSR61tPosZ15I8KDUvWQN4JpBDx0xySuCb7vwomqsbUjhz2+tx1EHj0VdSQPS0sDPj7FXKCdzSVq3BNymVW+bSBkzNu4T+hVRCsGNKJEZPtKhC4SZuPmNzyTBCBMlSi1MpqqVhmtUYH1jDZ6cuwBXXrgjYHcBRkaCZq6vUgvl3GL1iT01fKb5pLFaG1HOm03WrGCp55+JHM5XVT3kcxgLarCqKz0Lyg+E42YGGfhmPXpa98CDZ9bh2IprMKJ5WxT5rHyzuixcM2lIR6SquMrskEutDy/VBdMrkQoNkxK9aQod8B6zhyqDErcUls8mcU/KpKSyBew/NJg5VfxrJkU+HLUYjX2NmIRJqO+sRTrLOabkog1We4V2FfvBSLab56GSHHyHtC+uM3yHoJX7gRhKcr75Rf39h7xmRSOOJBFDWOIavWgb2oAr3FnYZ+becNMZqeAgLJGEBwFJZDkizJEMrJIB70DPYzL7r4NsjmHyd/nfDMhYGSGPnX8PFLj9rc+9DsDz19WkU7v+Dv0ZnUUeDGTo9/R5J/n2AwWtyYRQPj9fZ98JSKhYxB6SgYJTnbXWa2Yyi53Mnic/p8dff48OgPlzKoTRXI/VqqRr90Bjr3tmNNVI5nRMb9Pxjf4evpf/nTooJV3n9ttvLwiCCn03QYSmJvE89XEKXf+WACoBMZOxdGofKCGpKwS6+qBpWANVCjV1Ss+5wWIKzn/KQ9MYkQG5HsOB9kF9/5KAo3/PCrn/KJVAXY3Iv/5klUebJxZqatfzWj+zyapMPgDU35EPFJM/TyqfJZ8nfS/ZQ7K18tT/G2tBoWP8XQCJ2rxUgEVkxslw7tlnCYfNNNXCLqG00GuCWDqRtCm1mZV5EWoyHorbW9FTWYWOklL0ph2kAxeVGR/lHWw+DNBTVYwWx4RpMSje/EoiTN4YAhLSRdjLYtk6vFVBdH8jO5WmqF6lCFswG1uAljZg+AhE1dXqY6T8rF+1mRpTWgZsM1L5hBgp1cyYF5tyMjAzTXdTqjzpsrWiWsW/kmCLCThgtYjUkqZ1QFE1MHSYOs/uLNDYBHg5oLICqKkB0mywVEBIhp389rg6olEyv5/lWmbK8xdeEr+U47zK7lG9jA2xaGlR11tdA5RVAZs2UQdQnTENCpm2reW5DUdoFSusItQWpR2jwJwaDAajBCSULmSWvDBCV/xtqi0x6LcYcK1YDRSVAcMos2cCPY0A7wvZG+VpYPhIBGn13arhXTXaxibRMNkPkPPwxLy5uObaa7dKZUvoQDyVvnagtQUorQCG1AM5H2htA1pageI0UF8Dt7oUTgzGCl2TXtCYHWJT4cWXXQaTPE8RZFDny+dAOdGoBt6056Iq56Gkpw/lXhY9RcXoKatEZ6oEFV4HKro7kM656CwvQ3e6Fj3MwqZIcVHgT15xX4VM70RTu3Zq/6IWm/xFU4/Jxx9/LBr6nPtJqoFUSA02p/PclfcQK5JlfhY1uSxK23vQWVWNviJWB31aAaHK91DW3SsJgI6KSnSnVZ+JIjDGtK24RyJgJdYKYXrN2LD4Qdx5VTWKgw4BQNKHI/TRuPKl+HOqF4OSBtFwbGgNRKth+5o26W/pzlWgrbsevaGN8qJejKhogeF0iZmow54ePhexB44RUvSCDdBVWN9Ygv9+cyO+dvBo1KfXSlY9pNN53Iwu6wZfUjFy4BklyKAaa1srMaR4A4aUkC6YwvqeWnR7hMAe6ks6UFncBSPsBuyU9KOwUVv1gLE8wYaqNLJGBdY0jcBT8xbgqvNHwjC7YbI/SmC/6ssRpUJWd0nZonZDBHhGFRo7q9CXdTB+yHpYyMTZhhK09A5Fd4+PmlKgMtVMre74AlQSR7AZgYZ0xlSis203PHjGGHy94lqMatoeDstZ/XcrvnSeuxkK+PNND13lHfi46EPU94zF0GCYGP8trfgY7UY7QieAa4fYvn0sRveNRNpXXgxxS41UkaXfhVQmOPhgzHtoyTVhojsZw7rrkHa1h0z/CizKV1zSeAxWrJvKm9Dht6PcKsWY7tFy/3uKM1jrrEW31YQ00qj3h2N4ZgQcllD7R4AgltNTVXdcK4eGuvW42pyFPc+cCtfukQpOEJXJ+6zwE0zobHlyHSHVk4FZQ0ODVDaYYdVZVL23ck3XwZkEIQlBC1lfTOXUzt//ezu1MxhNBszJOGHzAG6OHXTQx0CLiTz6jTC45c9Z8dHJJVKhCS702iJjmOfHlb/m8TP8Hd3UPtCaqAM7HpsqR+zHPPDAA0XlSgMNBrxvvvmmnFOyNyR5L3V1hRUSVup5LwpVSJIgh+dEAPOXv/wFe+yxh4wBr5UN2hQIofrT9ttvL+/pnhwdmCcDdh6TCbFbb721/3Nb2gP4+y+88IKM9SGHHCKAhAk9UtxYZeCfAw44YFAfFJl/8TjTs+Wss84SQLKlF7+LcSPlfg877LBP0Yz5Hq+bPUkcw+TxBgrieSzGfrqpfaDP6fPi+3wm2XdCQRhSzQjKSD0mgN1hhx3ko7wHdHDX86DQHNPzh/1bPNeUs1kuXses+aBaA03NpuEzrseSP+PcI/WdfaHJql3/3p8QHNDXwr8ZA+oK6ZbuwRf1/t8HkMRNdRwEBuTz5lH290zJUju26iGRtTMOAMjjlp+SP+v5GJFxUbOhAdn589G5yy7o3WUy1lsmhvR1YFxLJ9w3FyCoKYG7yyQ01FRLU2+hl17QPm2MGEceVMqKs+oMhNQRyM/pA3rb0fTQr/DrR36Ji+7+IZyvHAnkXDQ+9yc88Y1zEJYUoQM2ph50NI780ffgW0VyTaJAWQCQUGWLDe0fffSRLCoSe8R/+F+2pEj1FfhAbyew8H08Nec6bHvCafjSzPOB0EPv7/+E391/HzY0b8IOu30ZR119NaxJkyRQCKXJ3Y8XnM00oi3J/qrWambnlC8CM7bobQP+9BLu+fb3cfod30bNjL3wi+tuxqrnX0DKcDE0JO3AxFcvvxwTzjsfoZ1WvPHYF0xwmUiGqSHdGtlfZQnJ9tJSmH19wOrleOXyy+HtNg0HzLlZqiENcx/Gsw88hL7Wbuy6316YMftaYPx48aOREIdjINU3jQtD+FkPjz3+OOZcv3Wyv5yDyGSAV1/Aw7d/G8fNvAjVp50CLFuFl+7+GT588XWJ/74+6wrUfe0IoLxSOU1/Dh8SBo1aBYg0EN45CQT9DEb5AapXNyLz3mKgrRlmXTXSO+2E3tFjUN24Fp2L5sNra0Z623EIdp2BhspqZKncFLCKUvg54KLKxZVla12l+KIWnELZV8570iU595NZKSEHSsN6kWT4c2EWVuBjTG8Xqtauh7dkOXp3n4ru0SPR5xgoDbIY3tgK//3FyJK+t89UbKoql8qECB+IAALBuapARRKYskm7ExsWP4C7r6qA47dLll0Kf2ZKaHEiYsuYmguSUwrPLMUnLeNwwx1vggXVX98zCi1dDv7r+Qb8/Bc5bGoDJmwPfOeGcRg/thVW2CfnYJBrGj/HxJtKFrYGKxsdPP12K44/eBSGpVar5AZvOP9DKr36brBmUYwcRuGNRSEuveUTXHeOhVMOnYC2TS347qON+OPzqlh52bnAqUePQnVJa1ylYDaAgIReQHpxIc2rEquax+Cp3yzA1ecNhW31CAhTSESLcCiBCjZnGxb9TaqwvnUYbr17Ad58B3jzP4ehtKhZZJQ7e6rw29ct/Oz+Bnz/xm2w7+QewGiVKo9Uj2N7QpGzZV9QWIHutil44OztcFzlLIzYOA5FAQGEPkl18a7hiWdMcWShq7YH79kLcOemu3EUjsfRQ46A5QX4ufsw/rvvGanIWkjjNJyEk8u/jtLuEqHZKlivqhp8ERSRHLlg9Hy05Bqxs7cr6npqUcSmMKmIcN1TPjQExqxGZ50sWstb8SKexxttr+OQ2kNxcM9hCFI5LEktw32tv8ZqLMJQ1OFrJSfjQPMrqOyjDwgrmUr6mFUqqa5EQMbxsKG+CVd7V2Cvc2cg5/RKJco1yoR6yd5DVkK5IerghUEGm0/pxq0Ds913312akrnO6CCEwSm9MAoneDY/4f9sPiQ6kaaz5Ay6GUxSKfDZZ58V2i2DZDYp87MECaRlM2jcUvVHB3/8m4CEQTdFRwZ66X4LBqNMqmhfDN4fjjsDQ8YXzIA/8MADYhqYrFzln8/Wyv7y92hISKovzSDpDk63ck27I8CgWze/k7GFDpKT62sySz6Q7K8OdPX1c26x54iBN7+Dxz7//POlykbgw6Qiz4PBLYNsStIOFJDrY35e2d/m5mZhldCUkEBi6tSpn6r+sx+J77311lv9Cd7860jez88r+8t7Tor5rFmzpNeHwIeVBTIdCCL5XGpqlK7g6GdQVyr1+ej7z7EigC5UFUs+v7q5nWDnpJNOgqb48fu4Buy9994CKghUmejnGpCskBUCRXoO/59V2eKg6BshTu3z5uKMc87EnGvnIK2b2rlhkB/OhsIgQmlkojgTiMRl3YcfYcTyT5DuaMLGffbGqp0mYH1pESa3NGDogkWwF3+E7h1GILPrdKytrEdfWtEb8l8FAQlNuQx2WwDFicqEqOQwBbt8FdY88ghy857CJq8b+z78Y2D6wUBfH9Y9/hg2/u6/MPWm2cjWD4WVKoczdrQE4tzaKW8vCdbEa0AfEqFlMSAh3YA9MbKFAn1daP/lXHQ+Ng+9Hy3EiNmzUT3zbLQuW4L5512LsdN3Re2ph+Mvv/4dph1/Eobssw81H+MNXvG++63ft8YYkUEYKRNEUzzM2jVofPSX6P7NH7A252LfH34X9v4HwG1thtPVDKNnEz6571dY39CE/W67FdaXpgIWvzeCz8bzfoKVuiT+2SpAwqoQqUzZCO4zz2H9Qw/DeOXP8M85E+NvvQXZ5lY8cfQhOO6kr6N04kT84abvYuo3r8boc86BZxvKu4JNoZJ5VnGhQDQaIz76OK7fgg9J/+Ld1oLGB+5D97z/RFNbG2ZccyVw4lHYdP+D+O3dP8VJD/4CzvOv4NVXX8bh9/wQmL4XojjrkR8Y6GNS3YobwuWXXiI+JP0CCQxgOP6Ujg2yKDJ9DG1ph/XWYmwTOnBG1sNbsRS5bAZDp+yGzkUfwqpIwamvRN/yNegYOwHdE3bCpqpULDTwWflhzqp/VEDiUFOfOvdmCmRqpb0MRrX3YdjiJahbvRpWVydWH3wQVo3ZBhknhbFr1qJqwSJUbGpEMHQ4GvbZAyuH1cIj5UYqjjH1SBShlOkiQ1Lb70bD4vtx91VlsIJWMd4T8EZTOzZLi2O3ol263jA8816Ae//Qirff97H/niW4/45xWLiqCv92zuu46NQq7L7nNPzo35/B5AnFuO2K0SgOm5T7utWtwAArdZYuHNRgRbOFP73diq8fNAbD0qtVLG6yWV661PpVr0jN68pW4rHfZvGfz2awYK2Pu2aPwTGH1GLh0vfx4BPAwYfth3ffXYg33mrHA9+ZgIkj18GO+mAQoBHU83uJNWLap2eVYWXzGDz55BJcNXMkHKtdes2U3HHMPo0f/SBKwfWq8cGiLO77TSdeeg8oKgbeeHwSioo3IGOkMf+TUlz2rZVwXeCHN03AYbt2w4papPdC+vniRBO/nucRBVXobicg2R7HVM5GfeM2KKY5IHvNKFwiaIwAgf06WbSVdODZ6DU83vsk3sYbuAgX4MxRJwLZHtzRdSeKonIcMeZY1HYPxcjOERge1omRqAnVG6bKm2o3YJM/w/3FI+ejNdOEyf4UVPfVwJEeIAIGPjesyrEia4ky2KqyFfhd9jf4beZJUew6f+SFOL7zZLRVbcID6x/CM0WvY+aIMxFtysAJIxzjn4qasEYyUZIY8T9NW804PtYOa8Z12W9ihgCSPqk2uWaRzFeOlx/lxDCV6wUDngkTJkgQxqCE1RGuH5TMZYWELyYVmIlnIM5mXS2UMlBQ/c8GSHQGmxUH+o7suuuuos5ItcbnnntOgAgBCdUr+VmOxd133y3+DPkVhkIxga6kbC0gYVWGYITVfdJftTkgj80eFJ4X7wEl1QlIkk3TnxeQ6D2D10KaEwPh5cuX47TTTsOOO+4o0v0Makm9I1ilWAh/zv6I/KB8awAJAUhSmY3/ZhWEQIjfQYrvBRdcICCYmXr2ARFgXHPNNTj33HNlnm4JEG8NINHnqhvgX331VUngsu90+vTpcm1MrlKtlBUm3kPec20OOdg5fB5AooEgx5X0cgICMnsIgjkOBAWcb7wvFIjRfct6nv1PAEkSJPPeTpo0Sb6Dz/uyZcvkevnME6BQFY4CTXwuyDzgMzAYXU1XSHh+/wIkcYWEgOR0ApLZc1BkkrdN/jDpNeQkRzD8AOWwUZwL4PS5SH/0IaYEGQQrP0TrlC+jdfsd0Wbb2H7FUthvv4PhXoiNY+rQMWUa1teNRMYurHNUGJAo2VDm44ukF0Sl84UqFZpY+frraHrtz9hzwyY8//yzOPDf7wb2OxhoWIuVt90M68352Oagw9A3bixKDjsE2H68NMdyS2WTIjXitwqQSGldNdUjUk2WIbnPLe149j/uwaEjhqHhJ/ei5NQzUHXmWVjz4gtYePksHHXiyWiuLkfd+BoYBx0GjNxWNl1f+ODqf3FnSf9DPLhTe+J8I2Djwvex7I9PYV/PxAt//BO+ev1NMA46GCgicOlF9PzzePSmH+L0q2cDhx8AFJcp/xGwUV+5s0swtLlMsXWAhBx9NqF3enjtoYfw1cpitN/772iYticm3XoHeps78cSB+2PmxRcCEyfimVmzMPHyKzD6govEpIzdJPxS8TdQneFyIq7r47HHHxvUGFEvhhwwd/0avPIfd+KgbbbDa4/Oxd6nnQUc/VV8/O3v4L3//D1Ofect4OPVePLSS3DonKtQdvLpiFJU4FGv5MKYD0jo1G7TqV0a8FX5iM9Cmr0Qfg6OHcHu7UBxWwdGGynU+il4C9+B19GC2nHboXXRcpTtsQvcMfUof+M9LKUx3IwZWFdVIz1YhUD5PzIgYWWCvSJZowjsoU57Paho60Llx0uxY18vjHUbsHqvfdE8ZpwoKHXPfxe7mQFKNzYgY5egbcZ0rKytgicSrIpqRQUl36JCGfs4GB26SPmd2LjwQVUhISCR8mxKZcgpQRvTrJzIRldnKX72SCcqJ0/Ao099hGEVwNw7dsSmrixWbuzG2JF1sCtm4MpZv0BVBfCr+cBsAAAgAElEQVSjb22LVHYj6wF/XfK7Yxqo6qcyqE5lVGFlU4Tn32rG1w4ch6FFa+PqhAaPrOYQUJF2lsKGDUV48PEu7PjlGfjWj9/A7JkjcOKhNXCi9djUOw6vzDfxwCPvYvKkClw9c1vUly5HidUjvV2scEQ2xSgUo5KLimtWYGXzKPzmyQ9x5cwdkLYapUld6nLxdduOicgj6a0YvdlKPPTLTXCG1eKl17JYvrgXL8/dCXZ5Bxp6qnHLD9dj4UddKHGA66/YDodM7YQdtqnkihLi6wclBNt+WI2e9p3x8FljcWzFdRjWOA7FPn1NlLCJVKs0lHBcNIUb8UzwHFpGt+JX636FU3AaThx1HHozLbi+9Ub0IsSk2t0xxh6Do6MjsG3nWNg+qwY58QOhCqJqu9Ou7QaWDF+IlkwrJoS7oK63Vj4vqnU02I1ffHZyjodlWIYXvOexYdxaLFm1GMcNPRZfzx2P5VUf44dr7sKy4WswMb0zRmXrsU/Vnpi6cl8M8apFJY4KicrwsJ+MgZ6Ui/XDGjE7dwWmz5yOnJORqiC9X0S1kZ9l7wnFFWxbAtv99ttPgmsGmgymmAXXoi0MjE444QRhHpCKzMx1kp5TCJT8MwISXgeDTWbgmQ1mgMZKBgEJKTQcGzIPGMCyOsGf830GdIVUHPvvcywAsLUVEn0sjjfBCLPSuhdH9gvXFXqP0MEtSwBJfpCavCdbqpDo6pc+tr7/xx57rFQm9B7D82fATsli7u8MnvW5JgGG/vxgxojJXgkel9fDPxxfggleL/c1Hp9VKoIENmcTMDHrn7/v5c/BrQEkPIckKOG/zzzzTKnEzJgxQ76bSp2kavFaCIjuuOOOfsaJrhwWCs4/DyDhuesmcFLldKWINCn+4fkQ/LFCQwoaaWu6UT553Tr23JoKie7V4X3jd/D5JwieOHGiVOQefvhhASD8XtL+CdRXrlwprAe+kjTO/LH/FyDRC3zc9KMrJElAQqlY8pTFd06t4GJoZXts1gTq+3owomUTzLdfRffEXeCP2R5Rj4u+157DlyorYfTm0FhWgvY9puLj6hp4lPYssBIPVCGhXj9JC1RnUg0HBAXMUlOKMQC6WoBfz8Nvf/YzHHf3j4D9DwXWrMSjpxyP0TQLGzoMyzc0YOre+2Db738bYXl5TBf4LHVnwAqJnK/yLqGXiZw/1W9ygaJsNTZg5WnnofTrJ6D+jDOx9ve/xZIbbkT9NtuhccQI9K6Yj4Nu/w4qjj0JOerPS/+Gol8pi0AFNLZE2SIQIhxjtjok7z1D5aw+4OkX8Id7foqjZ18HHHAAUGIAzQ34cPaN6HGqMW3WbETjhiOkUoyceyRGXaTeSbZZfvZ5KFvk63sIvTTsXAZo3YSNp5+Gpi9NwZRv3Sop5+Ceu/D0448hqKzAEK8PM+5/ENhjGgKnCBbYHMxWY5oJ6u+nU3uAxwWQzBmwhyQJSAzPVeO/eDH+dNNtOPTEU4GTjsGG++7HM3fdhQOuvhwVH67Ca6++jC9fdi6GXXQlorTOzm4JkFymKiTiN6IGSExA3Qg2RQoYpAVZVPg+hmddDF2+CuuXLkRd3RBU1Y1A2zsfwNhjMvq2H4lxr76LJZQG3m9/LC8bIqpRui8l/1H4R62QaEUzNyyCQ78Nvw8lfohtejpQv2E9rAVLsWnPGWgaPhw520BFFGFY00Zg0UL4YRpd06djRVUFIov+FcolnAptvs2+EHFSRWBlkArasHHRg7j7m1UCSFT1rEipwvH5o6y0YYrviBGWIBtVo9Uaj0uvfw5FKeDxm7aHb/bAtcvQ0ZPCfU+sxX/9sQe3zt4OX92rG8VeFyyWRNgUrjSoFRWI3R5GNVY1mnjpjUZ87aDtUFu0DhH7FeTx3xy48vcIjPygDrlwKDZ0jMYxFzyD62aOwkmHVP2VoLQcPRiBXzy5Er9/ASivcXDDN3bElLFNcIImIGAPG81kWS1gxp+XloZrVWB18wjMe3IBLj9/B6TNRthGt3yGgbucrAhLkXLE9Egp+oJq9Dnb4Kbb/oL33nDx6lM7wysuwU8fexvvLx2Kvfc9FI/c90t8d84U7P3lBqSCVqG9BZZSR+uX3JanshJdHRPxqzPG4PiyGzBi43gQ+Il4gywbShJCVPJsV1St1peuxcqRK3Dz4ltxFI7BCWOOR2tHE37UdTd6kUUJyrAaq3G+fR6OKj0Ktd3V1AJUbuVIS+O9Uvuj4lmAJcOWoinbgR3DKajvJiChlwt7RoRoq1biWGSiu7gXm2qa8HrRa3hx2fM4tP4QHJk9Gu+Vvo07G+7CIizFLpgi82YHcztcUn4FxmaHw8yRr1osFCz1UlX73lQWDfUNuMa/HHvOnIasQzNGAqGYYBaX1HRApYNJBin0beKLgZ9W0WK1gLx60oQYkOpAbrAs6T8bIOEYcN/kmDC4Z9DLsWAAxgDxyCOPlJ5QqlVxfyMdhlnjraFtfV7KVnJvWLVqlfSDUq2IwFCrhWnzY4Khv5WypWMWHWTy3lGhjJQ1UtfkiTUM8TJhXyr7QhjAFmr+3poKid4rkqBEN5hzfDUg0Z/jeREEU6iG94ViPf8bFRK1HMZ9lXHfCatCHGvSlDgOP/jBD6RaduihhwoQIyjQPbn6/Aqdy+cFJLopnf1FrEASAJGixzmpq1+sIhGo0WxbN+rnJyN1pY9/D0bZ0vNIV6v4eYIOznlWaEjX22uvvYSySYDCShWrM1SHo7/LYCI1/wIk8cz4DGXr7LMwZ/ZspK2UUkWKGwiZLYZtIhD5UqUdX5nNYWRzK4a++CKyk3aEPWw0vAUrkepqwC7bbYs1y9chE1no3GsaFg+tRq7o003tenIWBiRqEyZtS2XyFd+c8qNB7JhNLwDvoV/hqXt/gpN/+F1gv8OA1laEH8yHyWbyujJs/MUj2PDQXOyx4C9AbY1S2aILd57Z0ICAJKY2KAsvpd5lsYeC0pnkQ6xZiw9POgvlXzsGY2aejU2/ewofXHcDDr1+DnD0EWg6+3y0TdoFE+68C25JWtyVDYIpBkRijrW1gER8lUUC1CeNgGaQvgc89zJ+ffsdOH7OtbC/sr+I/2DFx3jvxNOw8w23IHXkkXBLOO5+7BfNLVo1aAuXPFbIYvZ3ayhbYrxGaBSlRUkM7a1Yc8zJaN19Ena78Tq0bGzEC6ecjOMPPAjWmDF49+f3oeqEk7D9ldeoxnORPCbQpDmbjglC9PoBfv3YY7hhTmFAktxw+N+8BoLl9MIP8NtvXonjTjkZOP1MYPVqrL33p2hb9B52SdXilY8WY9LsCzHkrEu2GpBcfsllSnYxligWPR8GRSEVlAxRnCv1PAzpyaFi1QpULXgZmTFjUbbtRHi9EXpffBale05C77YjsM1L72KZYyPYa2+sqhgpcqmUZS30+kcFJARm7B2wUAaTfh4UMjAtjMh2Y+T6BlS+/gGapu2BjaPq0F1mwvNNjG/vQPqdd2H7KXROn4bVdTVClWFDNyuU7MmhkaUVFkmjtuv0wQ6bsXHRA7j7mzUCSBiI+2xLFqlxVU4LUinqB8MSd80cuvwv49xr3pE4f953J8H1+9DSV4UfP/wBfvX7CLMu3xanHmKiqrwJtuvBcENYTg5e3JpGcEMDPNeowurGNF55vRHHHbQdaoo3iCoUnxzKn6vAVBl8iv8S8UFIEDMOR58/HzedNxonHloHC6vQGVTDt4diQ1s1jjztT5h1egpXnDYURrheyQ5z7lJ+VqhTBGQMzglIhmPeU+/hsgvGochsFr+V/poym9lJGRXaZkae8xwcdObG4frvfoK33gNe/s1ueH1hFpffsARzvnUEbGckvv+t+/G92fviK3utQ0nYJEIc9Ovg97InUK2rFvoMApIJePSMkTip5GaMbJig1PzEgJCgiMaj7Ltg70sAJyxGt9OBj0d8hKvWzMLhOBxHjzpGFNM+LF6C6lQpnGLg9k9uxaTMrrh81BXYbsNYGDzxGN+5QkEj6KPiWRaLhn+CxmyXAJIRnUPEP4UeNGxkp5iHyK1zzlCO2IjQXtaNl8pewR82/h6H1R+GIzJH473yd/GDDd9Hd2UvZm97LRasnY//bv1/uKP2DkzxJ6Okhz0hRSJZr2vOfBpzThabhq7HFeEl2PO8acjaPqygRLnBi3liIJUdrj0aXDCIYICpueoUxWBGmmsHA1MGvgyEGBjy95JrWKHn/58NkOjeU92oTeoKg1MGXwwQWSEhfYpy8gyY2edA6hTVspKGi4XG4vMCEh0o85yYlWY1gt9HCp0OOAlI2GjOe0ZazWA+F1uqkORTvNijwvt/9NFHS58I32fvCIHA9ddfjy996Uv9hnsDUYb5863tIUnGbQyE+f28Xg0SNT2Q4PDkk0+WJF/SbLjQmG9NhSQ5j3m+nNuskFx55ZVC2SI1iZQjUvf4nJDSxZ9zDNjb8r9J2eI1ECQQ/LJ/Jx+QcCxYLSN9i7RJVqfyq0waOG5NhSQJ9nTigc87Vck4/mzu57WyGvP8889LlYpghaIXpK0NNt/+BUgKApJ5OHfm+bj6qqviTDBN7qhvr7KEzBbHqqdIB0CFl8Gw1mYMe/Yv8CZuj3DEEDQvXITqxkbU9GZR7irPiaUTxqP7wK+iwUnHbYybH4ck2qZLObmQLHErI1sxIemnV6jv5kahNLYCL0D4y8fwu/t+hhO+dxuw797AR8tx14mn4ZQzzsXwA/bEx4/8EuabCzH+6T8AddW0rBOjrfwXAQkXMSJ9qlRozqMm2CjpYdVYCZEjTSuqyZrVWPG101Fy4tEYfsHZaHn7Hbx6wZU44uyzkfr6UVh90cXwZnwZ4791E/ySagkAVI6TuzIbZmMB3iCQrA4f7KRaQ39GoV+axhcakXiwMDb543P43e134Ng5s4DD9hPVnvZnX8CyO+/E1HvvAybsqDr4dVOoBAHSKSyHVpLIzD8q2V8aI1HukPehkLoIx5+gJIyKRB3LaGvB+qP/DT1TJmPCDVdjxaK38P9mnoMr7vopMHYyGmZfj01j6rDbnXfAq66BzdoM5Xg5duJUzaFgT0CIRx97BDfeeINwY/WCNtACJoGa7wLvLMKTc2bh+FOPB844B+HSZWh57z0M3XlHYNHH+O199+KIH9yO1D77A/Zm6kfy/us5yMZTNghefsnFSDushjFoU2pgEkSazOob4oOwTaYboxd8BOud+Rg+ohxNu01HW1kNijr7YLz036gbNQzFo7ZB+P4KfDKqGh17TMGG0vrYTf6zgITl540bN0p2kVlVLp5f5Ct/Q+V3MZPLUjuzWZ+iE1i84y6cgH4XCkQTWNX3dWPchmbU/vkDNOw/GRtGDEVfqhK9lo0dW9tR/uZbsAMPXXtNxfIh9eiySmAjI+aprHpE9BFR6Xf4DHSxCes++Dl+/M0hcKIOZTDJJ96wleyvzBVO3SK4NGxFhIyxO2Ze/yYyJvD72yairbsSP/n1R3jk2XbMunA3HL5fDYqNj1BjkgKlgm8Em0Gh6dMxPEDOpsqVhddeacPXDt0O1SVrkDUoIhsXU7SpohgbKrnxXFiENZ3b4ejzF+G6c7bBsQeMwR//+Cq+8yvgBz86Wnpgzv7GH3HzzDLM/FotTLMhliWmJCVja6Ii9ibZcFNprGrcDk/95j1cOXNbWGYHTKMHFumhIqZBMQThl0lVgUEypXd7grGY851leP1d4Jl5++Dun76KZ18Heh0gyCrBuaF1wLP/MR6jh7TBMkkbi2WPxeCVbTLFyLpl8Don4v7T6nFC2Y0Y3TRJzCuVChazUqqPQoET0qgs9KZ6sHzEEnxz9eU4EIfhmLHHYVPzJtzf+wBmDN8L29Vsjzs//j6m+XvjwuHfwNjmkQjotB7Lg5MOLEkvebyy+GD0IjT0NWNyNAWjOofB9ElxVfRaTbGiA7stFDugs6gbL1W+jP/a9AccOPxAHNl1BBprNuHudffg/bKFuHC7a/HxukX4oO1l3FxxIybldkJJrkw9x1R2o5wwSVmhLV42a4aswdXWpZh21nS4VgjHT4NmuzSBZP+KHaj1QAe//JsBCQM+BthcP5gxZVb+1FNPlZ4CZm81VWtLGWoCEnLek8aIW/qd/+kaUej5107tDKC0WXEyYMv/Lh3oa/oSM9CkxxCQMCBjRYBBKBvcCQY4Tg899JCsc1o2dqCKke4f4Xlyb2aWmc3Rg42HPh8CEoIgZsYJSPT6Tnod91gCRZ7LYNUKZrxJwWF1o/A+uLn/luOiKySUrB0/frz0q5C+xfMmpUcHsLrJWo+lHjsNwEhxouyvBg86gB4IzHLfYIWE38+mbvYunHLKKaBaFmMYvsdjzZw5c1DlLo4dj8E+KIJKgstC36nHX88fAhICcoKQadOmfapPguPN/hWqd/Jc9P0ZaM4SEDEG5BgmjRkLnUcSGPEZo+gBQQ+fNfYtkSZG+tTTTz8t8RQrHxyHfDEBXfGUaNM0RYyAFaWBvGeS84/3hv07fNZJ3aKQwLbbbivjz8oYFd04BzjfOK78fl3VKfQs8Wd8TjgHvmhj1C2tG/8QKltz587DWWefg+vmzIFlUabXhO964kfCdLRo3sdpJdJtSsM+1HW0oeK5d5HbcVuE40ejJ9uNYb1Z1HVl0PvJKqG99O22K9aOGoVOm1m2vG5yvR8ZhgRiLPGS/2lJ13mi+TduSGduXBzT2cpg2Fj/i4fxxD33YNZddwL77Qu0deDDnz+CD59+GqVFJpo6WnHC+Rei7N/OhJumd4BSesqXXdRcTD7UDMx0iZF1CRWOxrwm2UAZKJkIQh/2ho3443GnY9y/HYuJF5wNv6MbK//jXsx/8UWka6pQGkXY+9rZKNl3X4RiSqbEY5UZ2GbqkK7QsBGPHMzPTFjJzyqneuaKlRuJBeeZ5/Gj667DOd+6CZUHzwCyIf787/cheOdNHPiz+xAMHyY0jVgqbXNTPp1ZKJ0pjHgVdHPhoMITF23eh0IvyapKVUXJj6KnCy+fOBPmjpOwz/XXorenFW/ddgPalm9AqmQovE3rcficK1B81CHwSkph00dBU/B0hEmPjpyHx594TBYVAkKd2co/B704SbKU0sdLFuNHF1+Ac88+HRWnnoOm19/EL2++GWNKi2B0d2PiAQdj8gUXAyOGfFbJIDbm0psi1Tn4/ZdccjEch8GyCr4JfkjxYHAknCU/i1EtLSh7+U0MW98AuzRCQ0U9msuqMWziZJRsWI6uNathBCGckmJkdtsFzaPHoNMq30zez7swzj82xhKQcFH+e6lssdyuVbb6+b42+7lCcSJncMzGdGaua7K9GNLQjNK/LELHjJ3QPrxe1KJ6TGBsZyfMd95BKvLhTt0d66pr0WeVSqMwAQkplwQkhsE/JrJB5q+tyQ3YtORB3H3ZCNj0IaEzIesIJv0tAvEDETXr+PE1DQcd/gRcOHsRLT3w2Lcn4tX3WnD+7CZ4pcDEcUBZETB+LHDbN+phBi2wqGjBUk1sbUn53sh2kY3KsXqjg1febMHxh+2ACmcVjDQTMp6iN8nCRw8kJYHM6qJnFWFFcy0O/7e1uPnSUpxwxASsWPEhbrs3i8ZNCmyP3RmYdeZ47DCsDUCrWkXipYSKT/Bp2OHAtRysaRqPXz/+Pq6+aDRMsysGJKwO8IIJXjQgCeJGdwuZaBSuv30NXn4deO53u6I3F6I9QyNYB0sWhfj+j97FJVdsi9P3CVDsNMEyPNgEQuLoTlBDJSwbYViBTMsOeOCcETi29AaMap4Ey+e9Jj2LgMSBUHgJhmyaWTpwiz2sKF+KWxtvwnRMxykjToXXGuKB3C/xET6KpcWBkytOwAxzOmo76oWsqpIxfgw0FRXXs3NYPGIpmrOtmBhMxsiuOliuLc3sBJHi8yQmmFR4o9mhIap1r0Wv4ume/8YBFfvjIByEjNWN1/pewUO5nyONKhL+MC21K463T0C9Wy9UQY8cYJ/rMOXseX9NeEUB1gxbi6v8SzH97L3hWYHIHodWTio0qkZGieBPAxIGGQxAGHRw/WDAQ5oGeeSsBixYsOBTQdpAATXXNWZZGQwx0/1FG6MNBEiYyWUyiAGZNkTUwVqh/SAZLLKRmsEs1zCCEAIU0ra07C97TJjNJ3jTmfyB/CuSEssMVBl0MsAbbPz0NbGhnOpLpAwRHOqgnsdkNp3BLnte+NJZa+1DwZ/x87pCwgTlYD4k+tiZvj48/ac/SVBOQEcwQ9lbys3q8aMIAvtLNPjQ47l5T4vEFJHmiFvjfcLf53lznhFMcKz5bwI3NlJzbnKsOQ6DzSeOCz/HcSaoHsyHRIPxZIWGCUxWBgi8kvQnbbSoqwT6fAeiLpGyxR4fKmbxfJPJ6kJxAL+L18sEJiszpOFx3NijxOeOMQTP4aCDDpI5qPf55HE1sOGx+IdKZUOGDClYTUpK9+rfSwISzm2OOb+PvVMEFxxXyvgTJA/0HOlj6crr/1mndj25dOl13tx5OPucs0VGzXaogqT+p2GBbq4UGWDSZcIsKvp6MWJdNzpqKtFRXYZM2kJRJoPqrIt0aycCy0B3TS1ai4sRitnhp1+8GZqbx/I2S7wsqwoIivm9Su5RtZYzjHcCbms01wKwfAlaV6/E0J2niN+FUBroy7F0AdDRAVRXAbvsDL+0Ckg5hSxI5IR0hYQZET7MXFxlsYk9FEVuVyvkRsywiuUgrK5eeC+/C4ypQXryDoisFIwNm4AFCwE3B4weCew4GX5Zsbii+2JQqDKDSoZdGfdwUWBWR1dIPlPWlSsnHFPUEXVfDJirVqNp+TIM2WE7GGOGCiBpencBhtA5fvdpcEtKYLGSIdlA0o5kWRAJXG7qASkTZOMZlnA/WZ2ilB/vQ8GXLu5IXJERmWP35fnIFpeiYrfdhdaH1R8DH61gxAYMrQAm7wiUlYrs8Kf7VmI9fgPoy2Xx+GNP4OYbb9pihUQe4HhWWu1taF7wDobU1wLjJwEZF1iyBOGGjTArS4EJE4FhoyWQLdS7oTcH/k3FEip1XHzpxWKMyICRhSQlDRrAc3NwUg6KDAM17R0YurEJQ3p6kIo85JxibDAd9IwYiRqqAbW2wc5kkKlJobWmDi2pEpGvzacK6jHm/aZ8JBdSAnMq9wzWdFn45mz9TweqkNCpnXNfzz8JHHw6XNOXhfQVVSUl87HMy6GuL4uqdc1oGV2N9qJihEapiCYMyfShvHGjNMN3DKtHa1kFvIjuu3QQ9wVgUE6V/VACru0QhrsG6xc9hHtm7Qgz20iXEZnpLtW9ZJ56AihCghMxvbLQFw7Hgo974AbFmLFzGkvXZrC+vRR+VAc/cJFK+ShxurHX9hnYVocE1FZAuiErMrwWB76VRWBUY31DEZ57YxW+ftBOqCtuhB+xgTmAGfKP6jXhBKbXCp+jnGmjOxiC+R9VYWxtJ8bU+7BsD5+sH4aNG5V/SP22IcbVekgFLSIjGwYWLMdCGLlIsWE/EHchuHYaazaOxLx5i3DVxeNg0ofE6IudzAmMpFbTX7GQ1YCiH0EVli430NmdxtRdTKTsHLJeDla6FE0tFVixoQn1Y0qwXW0XzIg9KQZSHsU5lEklx57PfjaThtcxAfeeX4MjK6/HyNZJSGepbkZ6Kue/LSqLrCZ54odUisBx0VbSiHeNNzCydzjGmzugMqjBoorl+ChcjD6rEyOj0Zhs7YDy9jJUuJXwAxt8DHxkxEFdVMRMT1zRP6lbidbedkyIJmBIdwXS9HoRhUOaQqprp1khK6wUxaBv4qbiBjT1NaC2pBJjsmNhBQF6y7vxgb0ADd5GVKMGU6wpGNY9ArabkuJQ6ESwfRsGqzX0v4kM9BT1Yc2w9bghOxt7nb2vmJgSBIVioEnPJ2VJKzTihIcIn4+dd95Z5qPmiTO7zD4C7iMMjvle0kCu0FPKYIkBbNIYceuf5s//yYEAyT333COARAfrvL4kMEl+Uz79hcE/6TFMrLDawn2doIRqRAzOmOhj5YFjoRuEebxCIIPva2d4HocVFwKSQq9k1j75/mf20IQrdvL6k5/TP6ekrTZGHKhCkgQU+no0wNJBJv/NSoEGGPkVhmSAz/9mQoz9JrpCldyfBrrLej7qc+B3FKo8DVRl0Ykn3iNK9bLiwaC80H3JP/9k9U9n/5O/l6xA6IB8oPPgONEUmxUS7ZSuK2WD3Xe+lxQZSIIi3eOTrLjpz+p7laxCMRlAQFkIECbHWYMHfm7KlClyj9kfxX/zuAQkPA73dIIRLXYxUIVEXwP/ZkP+F52Q2NKK8Q9RIZk3dy7OOecszPqrW6idSsE2qSpEtv5m3w5J1sXKWyS1SIN7YEm1wiVIsCjRyH4FLuieAg50sSYCpZHfAC/eME5GZpeIkrlJKJ1PUjYUGJGbRo/kmPospuuSvcspfXik4LHpUxBUgCJWUgRFsSzCgzCtGQGpwk7tBATah4SbikLNcQROVaAYmUnvBTdHbu+kTcVeHuRX95i2qIIJR5moTaT0dVbQRWCmldFiRNoGM3SbAQkrQ8zIFKJs6QFggCyNsPGAMHGqKiYUHKBTtEI6dK82yM9nzC+UG1UcoSiBvHT/hk3VDP6KKT0kLHES6ZMyVGhBks/GvUUK3YiQsniTRJaJLGyk/RxMUtEiA8qLjKQwAyn9uzElX5KecuYhsr6LuY/PxXWzr5ONSxtaDbgIxwxwM74w36Yjt5qofkBpY0UxId2QY72ZMV74iLwP5AAzQ3Xp5RcJrkr7DnIWTdPo7BzA9CkqYMsf0/dkjM0oQEXOgW8GoiLXm0qhxDeQCoiAAN/JirUdfVdceBLYadpH8ky4iJFzzKBGV0gGygZuaTHZmvcHAiSUzSRdL7l5mDTkk6BQOXtrgQvO5JTnojTnoittwyMYD1OSUS4NPZR4OUkpdFo2cqkiRD7XCdWDpCiQfFYVzLaNCHauAWs+nIvbrtkdqbBNWq05R7L0rDF8oXmVeAZCOwU3COQe0avDj440sjgAACAASURBVGjtZ8O2PLhhGoaZlgpMyHUnsOCEJtJhC7w00EMjwKgEKVmbCC4oI5tDGFSicaONF99cgq8fsDOGpDvlvhlWLqb1MCFBgEpjQAIMNsJTBCyNnG/CidgDw/XGEhNUUoJUaaMPZkjHeBuen4NllSAQN3kfJsU5YhU3z7axsbkWjz76Cq68dCpMurQbWXG7ZzDOeaMqJMpYUjE4I6lacO31WbzjKAQEe6xop+BbBoK0B480Lb9YqJqcr6oHQ8kJK9M/E75Xgkz7ONx7hYOv1lyG+vbtUdbLioj6HINxh1UtcVEiMCgWKlVge+hOt6HcrxApcO4ZAiDohM41IaKXiVonHY6Pb0ixJ2d5iES1MEBA0GMGWFvegO6+XoyNxqLaKxGpYT4DrNSopnqBp1JlZ2XHMx0EposInGf0iSqSZ5QywNQRzFpZxYhlFarIhOeS+pWGFdoiqGEEvgASP/KRKXGxoXYjbmu+FfufcxByKRon+iBFjCdPQMq9LOlnmMxs6yAwGXAw8E72m+jgc6DgioBEGyPyb76+qDVgMECijRGTgWOhIDIZnCaDYR1EazCTHyzqsRpMZSsZVDLYIyWHakpbMx7JTLYO9JIBehIs6HuSn42nbwQp3KTwDAZI9Djmz4X8e5c/D3SArK9Tf/66667DbbfdJgFsoXtUaO7kfy7/Xun7MeBeGvc3cZxJLWJFYyCn9mS8wmvgn3zaWXJ8k+OTHONC95HHYTKaFRJWsfLvSfL89XGToFi/nz9vk5UR/XvJcddjz/fIkCEgHwiQqJhQxVD6nvL3dKVNA7DkfEiC1IHuAX+PzwP/sELyL8oWjRHnzsUN18/BmG22ESUk9mhQbSji5kpTORGmUeZm9KxKhXRvNuDyhpBbLVtDiDIJdkO4f5WcpNQnF3ECDBWWfpayxZvAh55UJd5YNgT6bGYXjXxuQqouIKo7ifYP6TWltr/sEjYMpwwhd2ZWXcwQJoMW+f4QNg0UWPIPCIoYQH/6PDi52FS8dOlSfOUrX+lH6HSEVpBEXb9NDfqQWUIG4JYUZCIBIa5QiEK7iFu39JcwiOo1DRkjboAMEEQOgBk3w0PE7DDHxmSTriVlRy68BEX5WQZRpgkt5AQNcQNm4MHeYhtuGMH9K+WqiFUl0mpIx6JevquClzBNpRrVK8LY3KV0q0+lMiBnB7Bi4EkkT7oUm7KI0AttGMzKssHHCejLIgKm4jweBm68iNpwTEepr9ik/FFDwJKeJJdBvGnAph8KgwSCMfYlRaRvhFixbDmWfbxMSp5cECQYodoVA5m8F785NDykPHbkWIgcRjkZWDaVeRio0YHbgMvA02JjsuiKfeY4+jt4rdQSpyzltOlTpXzNwI1VJKUE5ApVTYLz0BTAlTU8aU4uNi0EgQ+f48B55nO8HaTgSBUxSFnwWFHLsm8m7kPKOxNeJ/8wS0VAyCrFljJzWwM8BtuE8jcFAkFuhlSp0d8tmUqPGWI2+bOypnoIZCMPVaXClmckBv6EGqQyEgkyODZNmZt83+Z7qmlIEXciS7wdUmkLoRshVWJhQ+cn2HZaFfwgIwGo2O+YpBcq6pKVVb084k1C53WHRya9jn0FHjxZ2EMUE4ikUvDCHAzTg5Ej3YtBLOCJuhcb602kfBsBSAmzgYyP4p4IVV4bKq0MAproGRlJShBoSUXHZJO3B8srQSDjwU4jW+SQfU+V6KXfiMuQUDM9pKw0PI+BbwA7VQzXz8K0WHXhiNhC/RS3+KgOTc2dqK9jJYnPuAfTIFWNyRxVMZZx7wclrFzkZBwtu1RAGr+P1VeKBRgOV05PhEj8KA2bayKfB1YYTOWQrgBJiNCKkHOL0b1yN6Q21aMiVyX9g0rmXNFLbalWCNlawJlUDSgDKsfls8HPG3ADrgEWTMOHa2WRCkpkjXBNVhMJCjg+VForEoAaGaoK0V7UhcrqWnjrA5RaXK8JN5WFItd4nicrlQGfJemjY9WO4hwqMeKaIVJhSqjGPUY3iqJi6XfzjRzSYSl8qks7jqgEikojATbvV6BMT3ucHnxYuxhVo2vgEXxJRSb2YQlI11PbRjLgSQZEmmbE9/nfOhBJApOBAkr+Dte8r371q9K3wGqDbvz+W57zz/P8s6px8803S+8LA0J9PQxUC9FsdECWpD0lg0gdVCeDUh5TB3s6cB0oE5/MZHM/2Ze05wJ7QTJLz2Pxs3pPTb6nA0e9ryWrVtqXQp8TP8NxYIP6QH0uOtDX38GxTvpb8PgcOxFIiWWMdSCrwRr/zfPlesvPkX5FpSYNlHQAnAR1+fc0CQb5ngY7/B39PXofHQgI6CZ4XjPpwpx/2qgv+X3693UArcdQz/GktK2+/5oOlw/KCs1Nfj+T0nq+Dbj/h6HEJ3qf4rH5R/9bs270d3P8k9USfR94Hfwd9sJwXrLKwf8erJKhQZieK8nr0O8l54weh8GOyWOR7kWKH3uIGH8NNO++iPUg/5j/MBWS6+bMwgUXXaQoK6Zqd45IkeIG4PsSBIjSlgQc4hYlQSZT0fIzM0JRnwcG8r5jwYut3q1ENUAvFkmkyf8m147VgQMPPBARN6S4kkC6RpzGF3UlASYMRhh8kprEY5NnjGLZIBmASh9owM1O9UkU+wqQUHZV8cE/C0gIiFhmp562birTPZfq+xUqEiAgCyO7Mk3kTLHOEgUiyfeTlhW5sEwPLgGKzyZQtVmL+C4DHGYFPQbnpK2oh4kPIzPk5CQnkbgs8rFLPCVnlfwxAwC1udPbITA5FqoWEdGN2ioSUMRAjhlr0m2YCdXhIK9BoI2jnI/5exx7giLyQbkhFVy8xDuAWUtmihkYsOlUZTDl1MIALgMo9iCZqvkVvCfSf6QAjJDNpIylLOOZIQ+DQAJhVgn22Weffp5xciFOBgLSUG948EllYR9CZCElDg8KgFhBBJc9UATNzJ/G11voYdaL3rp164QasPc+e6OvL6O6axgIkWJEqE3als8rUG7PpmXAC5mxFVFomHF2mCFuFIh7A6zAhUcQYzJvGwldZ4A2KlkQyaNlpU73MH1Ri1Kh7BsBCWlrLNcns18ErFLpjHzkXAIFVdWT3mjbhsv1IQjVAiqPBEEBc+n0nVDJCmVEyjlrCkiRsSKwEJdwRoppNCHCb5ctxN43XIwuzgkejk3s8fzmmMMjydCAKcatnEc9qnpgpOGz34HTLQgkCRDRv4L8fzsHM6Cal6kqMo6qplHpi89BGKVQEeSQWr8SIz5pwJXHH40qBvNhCo6tKinM5hPUUiWM6mA8HnvJDDH6VIajMpc5L7VyHoGpwXUsQsjxcQiaCEByAkjIBzREuYmKYS7WrmvFT396P+749m1C9xJ5cDmeqrLqDD3nW8gKK6mBsjY6CAJbvE1YlSDmjcTDIxCZYFZtZIWS9UuplRFESIU3chAyueC46PMyuOvbT+L6i6+HQ16V1oBILpexsEA/f1WXZyUSir0T1a2OxUg8lgnj8my8jPdnl+JlOF6Kl61cipdefBXnnXw+UJpYonWBWX+3Vkvn38wvxRVqpdEca6FwSvA9hXw3i6PohJZUueNz1oV7C9j1gMk4/ayzEYVqbaP0syTTAjX/PSobxtKnyUBbP6c6CGTwUygzPVBvAD/LPgAGgrqHpFD2938rGCn0/BOQ8PnX/Xs6uNLBod6nksEfEyjJIFUHqjoI4/kmqx06g8y/k8G7Xm+S6w6/h+PFcWGfAClUhYJk/R358YQOGPX5ayCSpO/kU4L0vtvR0SG9rGzSLwQM9V6k947k3pR/zcngNzkW+Vl0HosVevqH6Pmkryn52fx9OZn113Oz0Dnkn6OeSxo4szGbVSH657BKMNDn9RglgVj+fEoC0+Rzoq+/0Dzm3scYkEplOiE50OfzK0z6WUlWx/T91mAr/5zyn0+OP+lSbMBPJgOTv8f5lwQi+nnn9ejx0M9Ncnw0aNTH1WOYBJw8NsEpafv/omyxQjJvLs4992zp8rcICOK+A9lcGFhYLFdxw6eLBANfpRbDQDRDSWBm5ZlHdJlzZASquOaGxY1YZeuSN1dPSv6MN5YKT2ymptGPbZNfLLdZUQYkcOXGoCou8r0hNwdVFmfca/P/9CZDaVJJABrIGBaKpRlAiUvpsDz5UHAycAHiZkCJPHL41YOk9PeZmeO1+AQ/VNFX/bZq57UD5EJbBV5ipmUKVcgIs/DstKIOSbzC90hb4e+6kpkTg0QaroWhXDcnI4FR/qIjDteibsMMp+ogEfDFSD/2KCE1jucpOdrIEVAkZl4CRTYDMEMUtsgHB7L0JOF1hpGobFEjno6jzFIUegnBRsCQdLDIeSsDetWsT/ChrCVir5XAV+CUbtycH2wQZhDG342ll0W9J+PiibmP4/obb8DChQtlUxzsJT4Cvosg5ahgK1DBpUiTkhce+vAJqPlzek84qhk5/5XMWtBHgCVzOrVbrDyJOSjvHe8oM9Gh9C2ZRkp8U8ps8upD+EGIqIhVKVaEQpRznoeRVM84UQMrDZeUE2o+M5DMOwm96JJvyo2XlMW/l8pWsqn9U6cppWrOKz7UlH1mf5UDwyQgiZCi6SGfxxQz3+TZEwQSeFiSGGD2nNUkU5AhDyRSAfK8EKx4sLEuXYSfr1uH7b/3HTTbpIbxnrIKwCoJqaCc61SZ4zQz4BgWUn5GURgNB5kUs9KWGLg6bhawSuHRdwceilOlyCm1YgHiKXHqpieHUvKq93pRu3wJdnrpPXxv5kwMLS4RmiNBrlSFSUOKcxAMUo2QiksEA3Sb57rDCFjJ4kq1ViIDxv8E54pjSWqV+DqRviSyv8qNiC8/dLF+3QZ865bb8NDDD6s15/+z9x5wVlVX+/9z+zRmGDqIWBFFBAuKvYTEN5bEEo0dRcUuKhbAGkWjxhYV46vYgmLXaBJjmsYajSWoWAEFBKSXqbff889377OHw+XembG8/ySfH8cPzswt5+y69nrWetZaFjr4mr3VtM3+MaIVzyTWexucbSUR6cTZecYvagBJxNC9yNDFzda4l23qaWLKLB8WMNOSbdTECZM06bJLVV9bbTwRtg021bsBgvi5DH0JQYpfwU+w4UmZAvQrm0MQLENGNSNrC5V2zsNSynhbOD8A+pwLlrJHPz+d/ZmefPwpjR87XonqhF+E0j7d+EGNJxyqHJ9m9RjTlAk2t2eC9WZzN9qXw+tgjDZ2zxmA4S9qxsb1yfipODsyBQ0atqmOPeo4U3MKiq4BmKZSfUTRRLytxoGz9gat+C442O1nZ50OWqzbMzCgeDvK1v81ZaMcIIGyCV2nGFCUk8VB0OJqkjhFD0U+CDoYK17jc0ElPXjv4LnnrNyMC54D/pXzGgcVUXe/YkDn/i62lAfHwv1OUDvnIBSe9ug7rh9BYOP64NZDqbEuN57tFUY0IsWneDsF2EgF9DTfyuX65nQK3nfrsCOPm8uy5WJI2j2Ai9riPlsMPopfb++epeqQlPt8qTkr7nsp2lup7wWfQWa2IGUrCMrcvg4CGbemeBbPL/67eF7c/dycBQGJA1CAIuRAKYNwR3PyXb3/H+EhoVI7gOSif6Weg1YD791wdwueYl7YeBfwTCRCIVW15lSRTytGkbx8QY0VFUpVViltPAAhVaOYJfNKxsNqxfKL5TSUXSe7lVsgbBZiSAAkBLebGARjGISxbJUXDm9TJNGd0c2rlE5ZClmiJqFwZbW1lmUzyjctU44MKokKxWq7GyCA5oxCELWG+bUul+UKAeQAiVk0RnniVLZBFxx/cMtNUb9sTumW1YoWsvISNYpV1Zi4kVxzUoXGlFXSeiYsRYnP8wMKnKGv+AqGT0pmHBwgISgwKGTsIrbtIA4BSlgkW1A4mVYy2WKstBXVFcrTf0ARh20uJTU32Pmr7iETSWoZXabquBkIFKEIdlf05IIpYPTcc88ZylB5QGK7kiKWJ59VbvVq5QopRSOVqqylErIntTQq05o0Nt4Y1LbKmOJYXIyiYKknVl3y0yags6RyevjRabrksktMYDdZMYoPlLWEA5SKTErppmY7tJXVSsS7mDGmCGTTihWqLOQVpxhidRc0y5JhJEGATAwJB8J5Z51hvG8p30tnlUnofxGFsWrniacIqTqdVl1OiiWlpkRBSYKbwp56Nq5WlFTGIWqtFNRUVaFVFVG1JNBZ0Yjt2g4KHH4PBrUTx/F/KZBKHZJ4SG688UZjIQoqJEbRNjPGfrA1iKwSaXn11VV1SqdSSueo75ETgLe6oosqE1VK53JKtrQYxc6kUiXdKgYIn8ppeaCW9rcwEdV9Cxap5423qSFuM8pZTwaGgJit8m7tHOYf7eiaLyjS0Cgvn9eqnjWKK6Gq5ozqVi9XqlpqqapWS7zOVia3EsUAHRtvVFAGSo7yqs1nVDNztvb64+u66eRT1LNLhb9lrYprfaBWAhiPB56FdEGZVKvyZGSKVKqiMq4s8CcfU7rVejEru4RVESbGje9RmDNuG+/qKpmbovmGNW/2XF122SWa+ugDNhbFBLH7n3UeWecGoB5KPqvWFJZmIElYddWAojVhc1DIoNXFE6jcgIeKtlgyu/uMz8kfFU/NyaQunvgzTfrZJHWtqzGyAmOTqf9BFaSwBZrEgnEjZFFjpln5sKfKSEzV5jlZ5bMxtbRCWQ2rIh5WrMJ6Gk38SIx2AEbYBzZphINQs2bP1FOPPakLz7lAlVV4oKzMMzLLyX3jgbZvZTJJJTMUuQwrkahSZShhpApXc2tKGWVUEY2pivotsGjDOROQb2GWgaXKeTETXgg+Y8Q327S/Ro8+wRoS/MExVEFjXIspj6fbVwrZnyir/ENWYWF21ng+w+t4msme5fZ7kAZbvL+DgKQjg8y3VTzKARKybCF7i+lWQU+1e3aQukJf+BsPD14TlEuK1LmK7LzvKKmOEkMbglSwUm1ivFDs8VyTParc5c4KZ9yEKhXMsMV93HMBNbQrSCkK1kWhrZ2pQ2KkiX9+03dovjAr3NnN327cilPOFst/169ygKQYcNFG1ydHS2K8ufgs48/r9NOxPTo6TzoDSIIUKHQmxtmt9SBwc4CItUCAeillvnguvw4gcf1kjB09krhT54ngddrFvPL8oEfFPbcUeAKQlAtqd3Pgvsc9WUvOA8P4cbGuWHtuTQS9ekF9o3i9O9lACuX1gCSbFYDkxBNHa7zvIcHjgUIOu4C8+0mCeKNSLJtT3+aCqud8Ln0xU3mCePv3lTYboPldq9U7JVXPW6zk7DnKDh+iVb17aBlcc1KpBlZhMVp0dUiwEMeoGWE+7EctO42CGBEO5y+/1NJpD+mPv39RkXhCh4w+RlWH/dim9Hx7ul65a7K++OJTDdxlF+125lhp4FZSHKsXdVWgL6wNSVzaXxYkihmpT+3u9g+/ENQf2xajWDc0qPHPL+rxq68zBf6G7r+btj3peBXq+mrxIw/r979+SCQyPfL0E9T7oIOl7j39+AET7b5OHAuLkexWLEYXSxPcOFAIwGiZUMFkdQotWarVDz+phx98VNXxhA487BB1P/5IqVsPCwrmzdC0cy/WoG2Ga/i485Tv0cMc4qZSszmQ7cFsbId+rRnS/uKloh1Y6EtZ8wz7IVdQON0ivfGW/nj9jfp8yUJtt8tO2vXUU6StB2vFY4/roZvvMFzy5fmM9h51pPY7/xwT18ICsvCKVLp+wL8XUjKf07QHp+ryyy41cSwu00ux0GrbxEsWy3v6ad37q7sVjVdojx8fpM0ojFgZkv75lp657matWL5Mux97rAadOFrq3btshisn3AAk1CE59+yxZq0S0I4FF/hkqoUT90JQtMKqT6bVe/FyRWfOlrdykbz6OlVvuqlWx6Ja8M7bqvQKShQ89UqmtbB/L2nXEVrWpZvyAEQfbAf7hrCDMkbKTFIvAwr+r+ha7iAt3gPlAIlxTBBzQHYJk/oWUJszFM7Bg4doj71G6tWXX9GHH31grOZ9+g7QAT/cXz27ddO8rxbq9Vde0/wFC31AYuOBjKcSSzuV21F0C1EtjYd114Kv1PumyVodzSgDDdHEKlgllJ9xLyPCzCujUVWlmrXRggV698ZfStEKDfzFNapuymnJc3/VovvvkVqWqMtxR6vnkcdoSa9eag17ipGZylRItzFqJiZEnmrzBXWZPVcjn39BN504Rj26JGwWPeNVyxtwbe3vZvSUzTTp1pt/peaWpOJVIVUn6jTmpJNV06VS0x77nd5685/Gk7zr7tvqsMMOtMpPqMoAB5ftGm+PUcaRRwpr/hfzdeklEzT1kftNzIq52uhSnnImkN/uH8DI+zOma8pdD2rgwC3017/+Wb+4+mptM2yoMUqkUjlNnXq/EhUJHXHUUarAOxmBCGaIdG0peYMPaWxu1aUXT9SkK69RXdc6n4bmZxTxEaDBBYDAdEFP/e4ZvfbW39W3f2/N+WKurrj0MnWprtaTTz2tufMWqKq6RjOmv21oaCgLFDXEa+nSnrOXbGusx2fW7E/05OOP64Jzx6m6sqatdpLL6mg8Tr7IaGps1B2Tbzee12Qmpf4bDtBJx41WoiKijz79UFPuu1+bbbCFVq9coRPHHKf+GwzwPck226Cta2ITAzjlCYrpphsPMJkmoaWSop3zD0BGMgCMWr4dxyghpHAl3hBFkKxMFAOEcur21b777msMbJxr1N5wykqxTHN//ycURmwPkJjlWHRuOgWV85O+QrfBoEQAOhWrSQXrKmcj44hTxPDIfYK1TpxMcs9wz+E7fN9l2SqlVBcrltCuyRZJQLpT7EgFSzp74iNQfHnPnTHlPCQUuqMmTHspeN13yaZGjZWf/OQnpg4JgOayyy4ziiltJi52xx13bAt+Ln6m63d7hRGDQJgxoU8EgdMnDIkEpJPdjTgIdCiXGAHWR0dJYng+648zEA8JSX3KXbQDcAe9i7hLFHgKEEI1g+7rFHfOsilTphgjF3vEgahS8Ug86+tWaqef9Jl9CNUcYzIV4tmHjAfxGNRlGT16tFmbzhsR1KscUHLrytUhCc6501OD+ipnM/cnfTTeTHQ21ijrAMo5mbfoJ4wHUk2XogsWr/n1gCTgdmOBA0hOOHG0Jlw43hQPzMSwBNuMURUAkoQNYKzIZtV7YbMy776lrWsrjDKw6IsvVL/VQC0aOEBdZy9W/LPZSjQ3atUPdtOyDTbQsnhChQhVite+gpOMZwTLPJssEiUzDSdV1nIUDCCxmXmUbNWcp57Ue7feqgNGnailn83WS089qZ8+OU3x2q666ohjdMBOI7TD9kP1+6ee0hZDttUW110rVUWNBZ0A2GJzOQIVgcWiJrAdhdAIAN9DAs4xWayMcS0szfpUd512hvYfvK023HgLPfHArdr18IOV3fX7evmGa3XIrnuoaVWLXnrxjzrm7ruknXYycR4Rw2FzZ61NIen+ucKILO5iD4mhZ5FoAGCXTWnBX/+sVy65TD886lglmtP60yOPac+fX6we+x4gZf5lLb7jRv1tyq+142FHaMOLJyjXjTochuCmjKFi+NZRKjabnVEwaX/hcOIhIe1v0CPRNmtYuAGECxfq4XPHadNQSNvt/0P98Y5faus999Tmp52lhgcf1EfvvKddjz5WzV1rFNlkI1WSjz1GVh3fOUPlY0P/sYPR5BX02EMP6bKLbaV2x2MOWr6CwqP1rbf121Gj9IPDfqou8Qo9MvUh7TXubG28QQ/dfvqpOmjkgRowbBv97qMZGnrmGdpo++EmTWq5i3uTg50DYezZFMOCrBNWNmxVJjwdkTzc+7Bh6NStXqnoO++pz6rV2qBfN63+cqFaoxVKDNtBDblWdfVyqlu5XN7MmZq3+cZq3XkXLQhXmUQIpYJIGGsACdVdmYN/l4eENeA8JE5gmrglE/pdqTTUnHBBtdGwtt9umHbceWdFKmr0p+ee10cfvCfl0jr1jHMMRevTj2doq+2G6qsvF+n3zz5nPBxRCiLiRYRiaSqd2gJ1Oa9CS2Oe7l6wUD1vuV2N0bTShv5jquj4lnr7kzVUk2xU/KN/asm9D0nP/0UaMlTbT5uqzJvT9eFpZ2n4UYebrFNvPPc79cbje+RhWhQlSxj7mBgvgvRdgHhIXXJ5dZk5W3v/+U+65aQx6llTZYGzzZPt18+wXiE28Mcf/0NT7nlUV026Xulcg+6afLd6d++uwYO30JjTztNLL71iYjNuuOFqnXDiiRo8ZFhb2IUJdfA9NABevK7syPlfzNFll07Ugw9PJX2XT7OyosoZcth6MB2bmxt15ZWX6bAfH6HhI4br7env6IpLr9Aj0x6CUadp057U/VPv1vkXXqjDDz9aVQkbkNNGpQze1KRQDqupOalLLz1fV105SV27dvMrHwGgSKtoXVIuK9qy+Uv08+tu0EUTxqtH91o99ugT+nDGRzrqqKN17fXX6dY7J6u2a61+ftnl2njjzXXKqWNM7ZMMcVWWZOXbemzneMRnsz7RE088qnHnnafqCgCR9ZD4CdbN52wdrIL+8cYbev73f9T48RPVmmrVz666wgSE/+igAzTxkou1994jdeDIA3TDjderpntCZ5xypjUCuYF0MSTifLFxPMiAzTfeTKNOPMGmB1bMghF84ibw3hby5HMos3DtUSI4L1BMiMEj/gurMMoKyjlKFp5v3nPyy8mgYuUaqy7ccc6gf5eHhMKoxZStskLTt8YDLOgvsYdQnQEj1CFBUUSxZYxQlDnbkW0oaci7ICAJgoqgwsjvWOFR6rhve0Yaxo8skdQsIWMZxQFRxLk3c4ViThsxOpE4hUrya8Coz8jwvV+d9ZDQN6hkJKNBASdtMv3mHGHur7zySpGxi9ehY3OullKMOwIkbu04Ghvpk7kfleAZe7xHd9xxh6mFA4hCsSYFMzTsnXbayYDDznhIOgIkbp5mzpxp9AWSoAA2AG+MOXQj1j+gk9dIzkLBQOetKu57cG0xXnwPV6QAKAAAIABJREFU8Bb0qpRqN/oqxR6pewMAAITyPMad/cMcb7fddiaFPlXa+dvFZRQD2KDXgnEr5SFxOprzwHA+H3bYYcb7yVjQBsAZ5zd1XzBMAEhIeU1xSgwSpUBosP/rAUkJQDL65JM04YKL1gEkiZyn1kTeBPlVZnPqt7BZ8dXL1Le+0mTjanj9LXXv0VPzNtlA9bMXaZNMSq0rv9KCkbtrSZ8NtCpRZchGQSAQVHiZPKwaWOZN2l9ylZvTA463zVxj2cwy1rnl772jrgvnKbrnLtLLr+r5cy/UHjfdpJrth+n9v/1NQ/YcqUhVpV66+DL1X96gzR9/QF4VHhpyz1euA0hcHRI2MwoxHhLj5vPNctbNjx3PxqKEFi7Q7Jf+os13392krfrD6OO15eCttOnE8TYP8Ox5euehJxRasVg7XH2VNHSIyfAD59vYmY3ldU1Oe8aiGJCsfRCgEdAEOEkFrf5guiIfz1CXkXtIn3+l5045R4PHHKlNjjlWmjFT759yljwvpV4/3l/9Lr5Equ3tJxfzTDsIhjWKBtQQ0yXPULawzgNIqDha8oJ6QrqaFav1yWuvaKtBm0n9+ukvhx+ujbv31sDTx2n+LTdoqfLqdsiPlBjQU/122VWq7mbBJPThCFQxY2+09AkvrOZ8Xo9Nm6ZLJ0w0B7w7kIsBibO+ZGd/rtRLL6t2/32lr5bo0TFnaOh++2jjXFq/n/aw9j1/ogp1NQpvNEB1w3dUqK5r2aKcrp9YWywgOUvxCLzysMkmB/ccUJ4grbThoufVpbVBtYsWqlchr0Rdvby3/6mm5qzCu3xPC3tUqnvratV+/KG8pYuU2XV3ze3ZV62RCpuboEQsC/OPlQmBhkX13xlDUgxIrCEgryhpkMMRpWPSwD69tfseu6g5ldSGm2+hv/35BX36wQyFMilNuPQKzZz5qZ555gn99PijlUvm9ZvHn7Gl5UwsVsHw8xlfEwsUIkKnSkvi0l0L56v7L29TUySpbIg4KEtDihLHQ6Ym46GSeq9cqoWTb9GQbFwf/ukvCm20gba9+04tvX+aFv7qVzrgwSnqV1mrKZf8TBXde2rQXbdqVkVESeimpgI4mc98ZhTUr2xetTM/024v/FE3n3Sy+kDzQ/t3VQz9/e/odtlcs9K5SiWqIspkpWeffEozpr+jjQb0UTKV17njzjW0rHunTDGewjGnnmI9SzZ6yjFAjdfCT6yuL7/4TJdfdokenDZN8hJWzrTFzzmTvgVxwJhUqknV0UopFtWcBV/qxJNO01133qFcOqfZn32peYtmKlFRpWOOPlFVCZ4CovA9w2uCKaxYCUFzyuiSS841SlRdXb2Rv4wTXh285CanQAhvEVmqokq25tWlOmH68tYb/9ANN/5Cd971v6qu6apITcxIy7tu+aVWNTbr8isuM5nquB+j4OLaTdJA3ws9a9ZMPfbkw2bsqiu6Wn+U8eqy67ifu6AJ50wl+kRFpXKpnO66506lChmdffZYJVtSqqm0WQJ/fv2V2mDjPjrphJMVbqPL2cxh+ItMTFTIpmLn38CNttRxJxxvYh5JA2J8yAaMpMxiMTTFUMgoukOHDjV7FoXk1FNPNZZ0vMucG6QudbRTYhMBJI7iFJSrTtli/6NQ/7tjSKhDFKRsOUW5lHHKKVjIC8BgQ0ODKP6H5R4F3cWLAHAoWkcWyz/84Q9mHFx8CfcoDiwPjk/QQ9JepXY+x/OpjM7ZgRLqgB3POOKII3TiiSeadpJan/mhordT9B3QcX3qDCDhu3gKACTMG0CI55CQhNS5AAaXGQygh/fg+OOPL1sYkfu1F0MStNTTX54NJRDdiYQwZGcjQxNpY9ElUKzfeOMN8zuer46yNnbGQ+LagAEXAOEAH9kpUf6JQWIeKExJf2+77TajTwQrr5cDRkkDSJ7WoYceosoAzcs65YKMFmvEbWpqVlVllamZh8L/i+uvN2Ne362bKiurTNKfd959R7fccrPpf+/exAX7XlG7sK0xxCQIsYL29DPOUHdTh8Rm9Aiue2ckZuxZY3hj2PskI4LZAiDDmI4cAIhRKZ69hEECAFlMQQ/ufZ61HpAUARKC2k844ThNmHiRIlRqJb4gF1E0T/CypIqYCrmMKvI5VeULqs2l1buxSQNmzNOc+TNVO2KoPttoQ1WlPPVfuEL5t/6pxu8P17J+/bQsVmnc9aUuJwRcpXYAScSvI2G418ZKaTnVxlNhaN3U3EhLc+frk5t+oS/ffk3/88RTUv8tbXFEb7nyv/udnr3jTu108GHqf9445eIc8p6iJvPN2peLIXF1SBxlyyVowUQIMDLnOF4j8EF2lZRqkh77gx67b6oOGHeeEoceaGghX9wzRTPuvtNYhYZdcrU0bFsV4kl5SsjLhE0momCVRhYjLlAWNpsryEU2e8eAB85E+Ox5hVOkGY5ISxaq8a6pmvH089rt4VsNGfq+8y7Uvnvtp4bXX1Lt4C204RVXSnW97Z5GqTDTwHGbV5g8yj5OpA4JBwbZTGh3seAwVgKTOcmlAM1JTaul536r52+arO8dc4xCe++u135yhOLhmFZ376XYyvnaZeKFqj1+tFoTtaoyCogNPKduDU2iOflMk6Y99KguvuTyNkDSZlHwlSeyJyE4TLuIDCZKedUKNT38uF6799fa58rLlfz76/rn1KnqtdlGWtWwStp6a21/8eWq2X5bGxPlUw6CfXNCxwGSc84+U7GITVFrFRPL8Y+gFOVt1qhYPqPKQk69s0n1/nKWWj54T6n6Plq1y/flxT31+3Ku0q+8pooddtDSTTbW4uouKoSrTI0eU/m6xMWB7Shb/65K7bjXXaX2tiaaRBY25SstJ61qVUWFCoW8SRG+7//8UC+/9JI+nDHD7K/BWw/R/vvvp2w2o3AkYlzZH7z/gfX6BUK07THDvsIXVaElkYh+teQr1dx2i1p9BdSYAQAkxGsT3B4l3XjWFF+tbGzVoNasXr5gnBKFtAb9+l55f3hFM8ZdpL3OGq3uCenp+x5SaOOttfXjd+nzqholPbjjYRsDhvU1avKjqTafVc3Mz7THC3/RTSedrL6VtTI1blicznhgjyjbBz/Amr3w+Rez9dPDD9fkybfrr3/5s4YN204HHXyQWWsP3H+/lixdpvETxttvm0QUtu5P24Hnr8m5c74wWXawqDEypfZfm5XdP5/5gWJyzTU/15KlS/WrO+7wqREFPfzINHMAH3PMsYpT6LZcejd/TlBIJk4Yr6smTVK9n1TCxn35H/Brn/jDYDOoRcJaumSpUe4o6IbV2Sje8rR02VIdfeRR5n677rqL7xi0tZdQFtqcFP5Cm/nZZ8ZLP+78caoiHs6MgR0zf9B8K6PLmmVjj957b7pGjTpOT/+rqCt0GfoMVeP+++7TK6++rKsmXaURO42wCQ+MN8g5Ka1gcV4Pft94400MxcPN9JqkAsTs2DSqZt0G6gZQGBGrLkowivhee+1lDAp4PFHQsfqWSlRSLAL+EyhbxYAkaNUtbq97z8XRYAWH7kOmSMbBxY9gMWYcUMyIj2QMHQgp6YX395f7DIov9wPolLqKLd7E4gEMMS462hLGTp6PxRrlHdBd7IUO7o+OAInbu07JRBnFww7QwUNCxW/oaugTKKOAhN133914LhwIc30JWug7E9Tu1p/rN8/GA4CSDABiveEZoe8kiOGZjJ+Lbyk5iFRMam01HhZAE2Ci3BUERswR5xYeAjwUe++9d5ucwbBL1XmSA7j4FjdupWRRcyqvp37zlH5y6I9UlSAezIIHayqwhWkt1dI3ztpqx0q2pvWrO+/Q4iULdc3VVyset/FnyWRaF154vvbYYxcdcdQRxiBqEs2Qch3TkKGqI2OIa7MxyqeePla9utUpEQ/Ul/AHohhQuEx6eGIo5ggoc1684cOHG68pYwpIIb6sPfnLey7WZH0MiZ+72wKSUQalR6jrQCAaWYr8KsWkiC14OVODomvOU/+G5Qp//JG8+asU3XqgGjfZUPNqu6l3Oqves+co9M/pSu25o5b06a+l8SpDdWlPoAQBiQkEdycfbG4mzJRb9FQBSKEK+szP9OZ1N+izTz/TqOuuUWivPaRwhdSQVO7JxzT1f2/VsB+M1A7nXSj13MA6A9zaLmpIOUBizXJQPbDSUb3bj2slm07jCn0+ebLef+YPGn78sRrw08OkunqrtTU3Sp/P1J8PP1pDzzpHfc4dq3wV3HuqMwNG1q5H0SEg8ccCBZkrTP/nz9Unt96uT99+T4eceqb0/d300Q2/UM38hdro+JM19/pr1GPwlqq59FKp70bGkmpCSI1iyPZDw3SBszKFETsCJFZBB5AkpcZmrXrm93p50lXaZL8fa9i546REQt6zv1Fo4GZSr+5aOOln+iQS0/f/925luvYwAaTGKomoIQOTr+8VMk16cNqjmlgCkLRlE2ubM09KpaUVyzVz8p36xysv6qCTj1ftDw7Q0jvv1hv336ODJl0sbbKVnr/+F9p0z1016ILxKsSp72DHrz1AcvbZ5yhGZXIvZwJ2TS0SL6Io6VVRtSIFVWSa1T+ZUe2CxcrN+Fjp6ogi226v2b021YbpZlV8OF3e/Dkq7D1Sy7t01epoVHmTAbYtKGCdrfCfCkiCVkTnunavoQDClYe3CxUDoT1mzBhz6MIlRzCjjGG5hHqxzkVNDYwEXlxLIxHdaQDJTWoKkYHJxhpZmhF8fjt8zAI1hiq8sDZb0ah3zz5TkWxaW0INWLZMH95/v5K/fUahfj3kffGVtOUI7TDtDs0kwJgguBCgxrYEDxhXt0xO9Z99ol1feEHXn3KSelV1afMKGIOIqcLqGD9tarqWL19urOMnnXSSUTigZqCIcEAxRtAVsI5fdNFFa3U9aB1zv6MorQEk667RNjASMCQhN4j9ghZClWes0S4QGAMH38Fa65TAslqGzyFH9gMs2ovhClq1AUMo8KRqHzVqVFu6TugLKKcoYgcffHBbLQbaU3ywuzZBu+DwhvaBcuv2aVApDn6XfjJm9BvlEwUgGIzNZ6nuTfY86CXQh4LKX7H3ledhiHGApHisgpZ8ns0/rKD0HU8JdCS8BT/60Y+Mlx9LOXEDGHhQGttT7nnWfyMgcfUnUKboLxQajCooZ8wFii10KWQbMoAxDwZGlxuT4BrrDCBxc8X6Ik6FdXTaaacZJZ39B72GfTJkyBATJ4kXnhgPlPRSbegIkASBFM8kTTB0J2JIACRYzrHW8zmUdDzfgBVS+gfp2Ea78APjO/KQBD/r1i4Kr4tVYa8RS0EsC3KI2AbiLHidPrvq5+VkQGcASbCt/A7AZL8g/5B5QS8MMgB5BiBhP3e0/pOpVj399JPWQ5KoNp5z+x1faXPYxOiD6KJSJpvTNddcY+Qf8ac9evY0aeVTqbQO/+lPNXLk93TKySerqoKMkDBjfP6vo6yaW+esqzwU0umnnaFuPdZ4SIJj5Tycxh5Kds1cztSMAQSSMht2iUsmAABj/I888kgzRui2LkV0qfFfD0j8UXGLxMSQPPa4Thg9WhMmTFQMD4UpCGaLGqJGpaI2rWVVIa8+DWl1efdNVc76WD222l6NAzfXnNo6Lays0Qatzeo7Z468995TarcdtbRPf62sqpVnMs2se5XykKyVog7LfIgKwdauH8+lpdmfa8a4CZrzwT/145tvkfb8ntSjRmpoUurZ5/TaeZdoxOgj1eWUE6V+A6Ragip9MGGsnmu3oywg8cgM5hO3oY+gJdGN5Ap9es3P9dnUh3XA8aMUHX201K2b3v/b67r9rLG657fPSrW1evUH+2rj0Sdqw0svVr4yYguwGWK0sTW3NaRDQIJl3ajDCQMS9dVCvTHhPH3+8ks69opJErEjq1fq0XPOUfTzz7WI2I6WZq0KSfUXnKfdzz+fCoW+RhX3kZlPTvfHorOABBQRSTeo8Ynf6IkLJup/Ruyo/ldfJ23QXw2fz9KVhxykm2+7WRo2RMsvvUbTczn9YMrdytbbQFlSfpoxNWNhLygwDxkPyWXrekhMYc6Q8rmcIiZ1sKfQyhX64Lxz9dmLr+iQcWcpevRPpHhXrX7oYT153TU6efJ10oaD9OKka7XxdkO06cWXyauwAqmU5ZnXnYfkzLPPUywSVwVZxCI5m11IESXyMVNALq+k6ltWa+C8JSq8+Z56VXZRZIet9Hn3HppT21ubLVuk1Ptvq0fXGs0buoNWRyuVi0aUjfm0Dz/LVvFO+E8GJEaOQ2H0U3Q7xQL+8n777Wc43hx+KMRQB0gf/dprrxmuNlZJLJQusDfYb5OmmSrjhYSWRMO6a/FC1d56kxpNFW6bbjvftldsrIWJ6CCLUV4asqpJ75xxhirkabN7pije3KCuc2ZrN7yxeU9XX/0L1QzbSRv9bJxm/SvPfy5RYWmffpFXE8aikHqmsurxyaca8bcXde0pJ6t7TbUpMGhRkF+B3RXGw0aXzWnOnC9MEVEUAJRS1hX0HPqNQsBFUCfUCRSV4PVNAAnfZ9yd0g3Aw6JNQDV7t612kl+YDysxF4CkI7oGn0Mh7gwgcaACJYB7Q4MBcDklCf40awBgg/UwaFHlu+UshZ0BJG4MkJdYYKECAbwABu45KAd4KLDQA4bxXmAd5zXXRgfugj+5d3uAxN3fKSaADcA47UAZ4TrwwAMNlcv1051tjEVH138bIHHrwM0ngA9AghwghoQzfNCgQQaQAtAAj05uOIpUubXwdQFJcD9BoWEfkqAGL8HLL79sACn7AaBN0hTAwfTp09ss98WxKR0BkmDWK9rqPCSAUbxBBDfTf57HWgUUQ/EBNH9TD0nxMzEGsK4AXexb7os3BgUZ+Qs4Zh7wkhBr0pEM6CwgcXsGoMf+gwqHMaJ4LgFHgAUACbKpvb3P3sgkm0yG1UMO+amhYjrMYACJrfuw5gp7SmczuuOOyWasr7pqkkmEhEdldcNqA5CQS/ysAHTmqM9U6dNDSR1o6fKWkZu3BieFddbpJ6m+Ry+TKKf4cuPvgAUGKDxDrHeC6HmduefMox8AEYxzrI377ruvTT6XkgPrAYk/KsWA5PjRYzQeQBKzBfysELZRHDkK7FGJPZNR71lLVfP3l7RZulGN3fppUVWdVvbvr9WDN1N9JqlecxcoP/0Dte62rVb176eGyhrlTCrLda9SgCRkYkis3m5rh9jgYuoVxFY3adWUh9R80dVqGNJbmUEDtbCyXjuMPlz9IjH9bvQpGri6UaEdh+qrbt1UO2gb7XDhGKm6RjLF0tZtRzlAQu0U48zLQW3yff1QCF57VX855TT1XbFCGj5EDXXdFN9ya208cqQ+v+RSVbVmlKypVTiW0Y4Tr5D2HCkvZhNcGqKSyam5Jv9wR4DEFkNDPworkkxr1eNPasa54xQa2EPhDTfX6ore2nj3nbTxJhsokm5Vevkyzbz1DnXt318bXnqhKnYbYdIVQ78znGmjWBMn0Rae0ykPiaFRgNE++kwvnXu2sm//Xd1331WFul7KbthbQ4/8H8256VdKzZyjnl17aPVnKzTk4nMVHX24GqqrIaxRm9qnvtg6HwiaJi+pRx98WJdPvLQ0ZcvnWVhvSUiZ55/TJ4f/RF6//gptvbXmda1Xnx120U5Dhui1G65VzdwP1adnb30Zr9Xw8VcovNcu8ljTnQAkZ4wdp2gkrqpcWploXtkIVvqo4hlb5yWutAasWqHuf3tLfefMV6JbTEvru2putx7Kb7O9NmxcrmUffaD6DQbo822Ga6Wp8O0pHLVJR13tif8mQBL0jLgDyQWrcgjjIeGARyhDV+AA4qAgyBWghfW4VFEzuPwFL6S4V6nFBpAsULdbblRDOGodiYBVihv6MWSkrDZ5EPIF1XghDVu1Wq+fcaYSqZSGPHS/KmbP0+vnX6i6bLMKhWo1VVZo8FUT9NWIrdQQo3K3LWLoPISWOBVWj3RO3T6ZpZ1efEnXnXKyetSQEcsPqDY0Qxtr5Thn773/vrHkUUjOKcMowIAuOOpY+VFIUMRQ1l1MUCkw3BkPCa10c4DyBAWAwx6+NhZSFwSKAsYcuJg4DlFAg8saU04B7Cwgce3gsEXhQwFH4eRC4YGmhGUYQIL1kDbzbEedac9KWg6QuGe6/UIfXn31VWN9Je6Natrcl+ez7qCcMCdHH320UUwZD5Qm53UplgHBNnXkIXE0DdY1IBOFkz5jGWVO6ANtYK2TaYcgZnj8gNSOsub9twGS4LwwxhgjHCDBG8J8UGR4xIgRJo6BNcPcBcch6GkIysOvA0jc99w8Akh5HmuQGAcUbaz4KM8EeOM9oa148Jy3onhffB1AwvOZe+hOgF+8xgAQQAFeGWJfkIEOIBWvg856SNjLRlqFw8YjAE2L9YesYax5nVgNXodGyLhDo6Kf/F3q7AuO+dcBJHiY8EDRJ2eMoQ3IIdYC48lnyLzlgtrd88vJgExrWk8/9TsdfMhhilfZxD+2fKutpObi95D/ZBGcMOECNTe16PIrLjfAMhq1aXh/+tMjtOPwncz8G3psRKqsrlAiXOHYt234xmpB6Jm2NtZZp49Sffd+itKAossFtDMPyAkXfI93FHAIGIQlgDzks7yGMQpjHGC8PUC2HpCUAiSPP65RJ4zRxAkTlIDn6dMlTEE+0mVGCirk0qr1SJG5WFWLF6mnsdpXqjkS1ur6aq3evL8q81L16hYVFi1TeuP+StVVK+lbmTsLSKKmyKItcsVPE/XhO1gyyxv0yQt/Vu2ieWqM5JSLJpT2Etpg+HaqDknz3n5HXbJpNaH3V1YrXlunbX9ysBSvUCoUFrm+ihwk5gDHirZODEmA8062FdpDCtClr7+uxnffUU06qZZYXE3hmCoHDNBWe+6h2IIv9fnrf1c+HNOmw4YpSirOSoqDWWOroT76/hE3Hh0BEhNDYkChFG1t1ad/+qM0e6bSMYJzE0opqj5Dt9DmO+5kisSppUWz//RbVdfWqO/3vq9cTa2fKYi0wX5lafoCLc8fj854SIxQ8UJa9v4n+uofL6kq3aAGam5E6qRuddpm5HB1ySf05atvavWyZeq7aV/13HUPCQ9ZIm5nk2xlVoVps3pksmk9NG2aoV+4oPY2wWUCeUBjNhSWeIbP//660m//Q4lQQcloVI3xCnXfcFNtteuexlP04Uu/V6g1p4Hb76j4NsOkyoSpLF9KKLsDwXlIzjhnrEmqkDCFN6mHQdXmqCmISAANlMHaFctUN+dL1a1erUJlWOlQVMvCUcUGbamaQloNy5cpUtfV0BUzxsEWNrE70YKf7rjERvhP9pA4zwj9cIKZLqBwcdhhJYK77Q5brEdY6ODyQ1fASlSqMBe1RkzhO69KX8UimrJogXrd9Aut8oupAlgBJi71KwVHEQO24FpU3VuatPTlv6oyn1P9focqnE4qP/NThd/6p9KxSlUN21q5oQO1LB5XFtqdqSeCx9VnJxsKYkjdsinVffaxdvzba7rppDHqW1Xp1+jwhY5HCmg/tYYnE7Q5c9ZM41UwoimfN6kliaVAQcUqy8GMtZIMQ0HrZrHi1RlAEjzEuReWf7xSPB9PCfdgfAEIxADRHgAin8VL8V0DEqyuHL4AIgc0OXz5h+Lp6hPQV8AYoLUjhaQzHhLGgb65FLsAAWd1xxqPcoQshyKB0sb6xFJaTBkJKoGdBSTOI+AUEgCX6xPvMRbESzlqItQ91gS0Md6j3R0BQmgeBGP/uwojfp0YEudtYs+zBrDUM9bMI9Zx1j+gjPUIgGSt0n/GwXlbvwsPSfHegkYJbQwwZNJNSyYNL0YR2kDCFmhUzmrvChgG92VHgKRYqUa+ATyghBHQzMXzkAX8zbgwp04pdbQ1PtcZQBLcO/QXWUu8Akove4ALpRzaFO9DmWPNMf4Ak47AMN/vDCDhc+wvZAueJvrt7o28R/4BCph7PLfEE+ExKK58Xmre08mUfvPUb3XIwT9tAyR5U9mOKD9HdSbyNaIFC+br9ZdeVGODrbeSy2VVXRMzYHDevAVqabL1UbL5lEnFfjDV52u6mdg1V8TK1oTlbhSItaapM884UfXdeytWwkMSnCuMIIyrK/xJG1gzeKQAiWRzQ+Zw9gFGgnNc4ug362J9DIkJUrYUFpv293EdN/okXXzReFUR1EPVbZ/2bgrZoUjnsqoqFFSfzJqSD1gsCYymaGJzQlpSIcUynqoKWOM9tcarDeUFtcNM6Fp+Nzs1bnOTXQgBjgUjGrOB56gLJj+MRSdWIzC3KkjZpMltb8vzks+T6NeorRdBEC7ai7nQBKNShDokaxTw4MKwlLXHDOJHoMKH9RtsU9Uazwb/t4AkliXbVFbK4y6gXREV4jGF4lGFstSswA1I9HcVARfKkyCAZhG2YQz1hHQzxn6F4UKhLcuWy8iy1sI1/feUiVBZHSpdRvpXuktSURpNif1kUntSpIugQYaI7DBowwTzh8xzmYeoATeGs2L8P6bwV0gmEA6uKRYNLAClhJhN1plXKBeTsinJo+gbnagw42uijwmWMOaNjBTPmDoLHrE9rBX/+7ZSN+k2bdNT6ZShXgBIoECwqdcGJP5ouMBcxp6Kv9lmKUrFwZil10TjNmI13yIVEvZvw8+xOdtKWajdcwhKpFL72eecbQK3qQxtq0OjFIeVM4PqKVooqEu+oOpMVrF8ToVI1DyCSuLN1FnwcvIiYaWjETWGI4pTjbzgKU9xykCuoGLBBCBB0LMP1gksLyXFvsVrpaxUrg5J8NnFnwtSI9zedYdrcL3wWlBhKdtU6pswPl6llpjCiHO10XU/16oIlC0bN2K8KGYrs1aJLckaCifFUytzeVVkk4qECloSq1NCBdVm0+qeyioTCaspIjVGwyblOPdjY4Sytiigm1coqfW5pKo//1BDXn1HN5x4ivpUVrTVILFSiN3v54Vw1AGXsMpPFVo8VqWsv8H1F7R48lkXQ+KoVqUO7aCnysiq63l+AAAgAElEQVRHfz+UerZ7r1zMRnBO+D4KSUeUraC8Lv5+8G/nRQu2qz1lnO925CEp510qBS7ca+75rj3BMXN9cdZ4xgll9YQTTigLHIJzigIRvC9KmLMOc68gPcm9bgL03RVIMsB9SCGKUg8gcSlKOxqzbyoCSu1/PAsAEpf21wEHt05dW4Jrbq3gdOicgaKRzogR9IoE++PaUGqf2PS21lSGwk0GKzxN5fZE8TiYe9vJLinzHbh0Mqt4PACz0GzwdpaqQ+JA0JqpXGPiLDW2wTUa3PfFaxDvBjSsUsabYtlbbn8Xj6db3+2tFT4DkJ48ebKhX7VXh8TdpyMlu1hWdSQLWtOt+s3Tz+jQHx1iCqOSjdFkRQUwtBklOWdt9jtTNqCNAs8Z7zKRMhemvoOteGro/nAcTN5y+w/WAwwgWzLbxIiiIJ16xpnqUSaGpLjfbg04Q4Nb5w5c0F/2vYuzcnPdtmYCcsABdb7jgtqLZdU33evf5Hv/lkrtwQXlAMmZY8fq3LPPsooYRcvwk4TCNnEVqn3B1mSgUBR10rIc8l7MqOn5aF7piKd4Nm/51yYfAtQHFlRBeQ8Bbq3F7l9QoOPaApCQZSZklDyr/HHPKEp2IaKmcMYwncIhglMr5IWSJpUolcu9UFbhSFR5qmlTxpCMVFAGUI5NgFReXoHMP2sXaDTtzOVMdgqyb2B9IxjPtA2Kl/H7JS11y3AZqXtM5XqKnYVM1p9kiNckinXnoyDuvCkmGfESdmOhQBXCyoXiyodzCkVWKVZgbFDKPQMIoReMHz/e5LAuvkgTzJBmvEqFwhlFQzmFC6TghJtJzghoLZ48kxHNgi+bxyqvOPPjkV40Z9I2Y6WnQCTeFgMH8p7JZIOHADczwXlQEkoCkpDN8hXNVVmlziiHeeUi0JnChtdP/n6T2pbPhnNGMUQcxAohU2AQ9Y61Y3JdhG3hu5bWJj395FP62RVXGKWcA5mLTR81QKD4svNgkw1QQRzLN3Nk/2Mt5FRp5idE6uhiDqp/u2Af4ftfccUVOvusMxWLkVGNujF+YHXIUxKAxRowXg5qwkQMCAHwRgukpbV5g+gfKWVzpAs2sQ4ZM+YeqVwTUUtXLbpoB9Y0rE546siy1RlF8psIGycYiw93AAkKCWufQ9gdZPx01ht3yLi5cULTyZIgN9ylMQwGGjuh7fY/hwhrPxHtomXhvB6bM0vDrvyZmgCAJgsGFC3n0Qgrm4kpFMkoEsorwpiy1lmRIU/N0bgqcznFCTimqCtFUMmkUrBVd9KElURCqvJYIdY4gvcrWgipNp9WaN4s9XvrPV1x/Emqp5IztXLMAFsPGXvYUCYL7HtbkyioJJRSRDqaH8bGKX5OIXTxJ+0po0G5uc7O8APHO3ug0W4OTazHpA0FlDjLcvG9y/WxVHvaG49SSihWXzwbeKmhnjjFzf0s1c+Oxrej94PKGhZzLJ8AklLPpL7Ct72KefxBJR9AgiHGUXs6o0h+0/aUAySkR8WSTzvdXmXvu30f/BmMKXP3c98p9oKUA4RORgR1AkejYg7YHwASMmxhLCtF+3TyzK1396zgHPKa++fWXnANuvd4Ns/Ey0K6WuinpWIvitev+z5tcH1yr7mYAwuy1mS7c3LVjSPvcf5glOP3oEwttwf4bjHA4e/ivnVGNuFtgeJFIDbpakvt0VL9dn0uNcbFINbNzTr3DkktuVb99jeP6ehDf6Q4umckplS6oFg0rpgB8hZcpFEuUfbN2exnK2zLxmVP4DUcGCPljcE8xrnN4etFlIeyTuwIJwMZHKkxFK7WWedPUvf6WsXj69L6GWtAmyv06dYpfweBbVCnCM4hfQ8CzWJw7vYMFDyn/3zT/f1tv/cfAkge03kXjNPIffYxaWlzBqGGjfKfzzGZETOp0bzl1edCOLxQdGNKFGxdCSz4VOYiQ1HUKyjr53hH6zS5aXwOqZtMN3BsImgfuPngebJwsCrbBZhTwVi4sXRmDTKOFuIK56qVC7caKkw2HFUin1IE9Jwnb35UIcM9L6jgoTgiCFCBsxZUFF0sHDYkVAgXEGkWiF/CqxBJG0UE5YXaCSg8VJI2hdYKfn59L6p4IaZsbJVUyCmCpyBM1ETC8E6iXsYosShhoVBSEoFbawQP9Bas5LgCg4vVIG4qSgPE8tWKiPTBaaPUe6EKo3SxYU0i3zD/GCccnRmjEMfIkMwmZZNTNyNvwQjKGBnUjOvSB0VYaQnMCgr54FAx2wDAinSVMtGckvGs6VPYACQ8PlWKU9U8lDMb3tCdTD0XG68CwCRIzcAnQCXqez6vSNTyYh3NIljN1YiXYECbaRAWkLgBJHgkaBMB6HmvizzqDYQblcjzHqmi42VT7QYVahQywNCgQVupoaG5rW4J802/PS9tgLWp30JhPS9uMnDloykjHE2kEyDW0JCsazGewzNii3rGc2F58aj5TKkL6ygCCws5a7A9hfTbCpxSB5TzkGApD45/8ADn9+KDPni4dKSEFgMSDopsPqt4LqFcKKuPV6/S0KNHGVnB3JlxBcyb/HoUqmT9tyhSyBivVMGrsHuIeVDGrAVjbcIrmMvYZJGm6ralO7LuKj1D2jJ/U6CRFMDIhNSq1fI+/lh7b7+DKvHQhnOKmXXHvJrk1D74RdLZ5wQP2FIKTrl95F5330cekqkHlz9Zidy6dPNc9iD3P1B88BfPUXvrxbUbhRuqBxQL1mFwDZSSl+XuGQRpHX0m+D5KIDQw6A4AEhev0Rm6yXexHwAkF154oaHzlFIAnaL5dcai+LNrybWAHHAeFeiPeEgAhMVn5LftY/D75QAJMQ+OXunARzHodjKgs/KpGIy4vrr+OeAVNFI67xNtZtzh5xOgXAoUBvdG0ENVqo/FIK8YYLk55nXoNugixYpj8TwEwUgpJb547wbHwwEKvseaJ/aE2CdAUNAzVQ6QBIFgUNY4kNMZ+eHaj7INFZM1WK46fak5LzfORnIWGRPdeJday5lCq95981ltu0W1amOctSHlfOsdhnBbs4pU7dQPiimahw1hwbJJo45RkqPZwwCcsyQQI7dhN2SMMR3jFLpDNsJnOFo8xU0G14Sy4e768+uLFY5VGYJNyTZmMm1y33lIgmDEra9S68CNR7Fux+vG8BqNGiAIKHWUzc7use9SNpizxyvXg+/6SYH7uUfSaechIYXluHPOUYIYDgMS8RKEFAtTmAqrsHV1AVYMFvWgZhHE5PNjCxQzQ+nEEo4SbYNTQaKWKrQmODO4mRAkeEgIfqSYDml/TSwpz0OR9ixtC0oGnhazNgsxZVBCTbE50rKixFh0nDGeANK5FZQlyCqSMApxKJ1R2Fi/177oP4F4CGQCUZ3L0oQdhG2fUbgdIs9jNfYVHZRsg7yxp1Inw2tVPhJVJpxQxANAGdaWomTs8hE9Hqa0R9XvSFvmIpQRno+HJihIzJiRmi5cUDjnWwsKnrKhiFJ4kgzkYRwAX35i/by1kpACj3/UgDHudCI3sCwb867Px/MLQOKZggNNGxwPdp3D1092Ec+j9BWU9yuum9AwM/7WexCCSmdibshWsbZLwJQXM8HJNrAf9T2bSev3z/3BVJslQwUb0h1KKJTFKjyVpQse3gYsJRYAA5C8QrUBCl4kqXghYyl/xsVbukq7E5AIFZ5LHY6jjhtlEgDY9U3r8XTgAcElbGNKAMi4eG2eAwARAIU4A7wzdlzwHFVmAZP8Y1yYE1cHYV1QgkJKqkQ8df+uOiRYSPGQoJw5i43bs8WKptu/QdqGswYaUOBz5ovTHQYPJWiEuYJnM5gVWrQy1aqLb/jlWsvOxlsBR7CMhRVT1nhICl5BGQ/AbwvtuXgTpo69Tkpf49X1V6DLGunX+LPBjCaBi/VszZu7QM9MvV/njh2r2i61ppAfGMTU6g5FFBHrifnzA9x9ylTxIVtsISt3qBQf5KQr/fnPf248lcWHllNinNeMv4tpI8Uyo5Ti3J7ChEGGw5AgefZfOSUo+JxiZS14IDuLcKkjrFQ7WPucAXhIXMG1oPJWqj/f5ngMgjg3rnDQy6X9DT7r2x7XxWuC+2EQCVK2vk3fOvpuOUBCdXOsswQnu/XlLO7B8QqC8eD7vM76D9LZeM0BseI1VUqmuDXkPouijIeE87kzV7k1E5T1xfdx8+/GhXgAPCR4q8plpwoCs6AMDAKUoL7jfg8CsSBAYr8QBA5LI+gh+TpKabCPpea43PjxWQxRZMQi+J912JFnKNiuYm9+UCYWj0e5NhSSi/X0gxM1YqtG1UcXyctByY+oEM7Z2EujY0WViVqmQjhvZbHNd+MZA7SVz+isPkU7TNFD9DeMWzZ+08jziK1h5GU9JcKespFqNXp9dcdDs1XXb2950V4dLjW3zkoBTvdlJycc2C42agTlOp/lfdI0/1/HkHXUuf8IQPL4Y4/rpJPG6KLzz1csGlYkHlHeK5hicImCpacQ2J4N46EoKAF/O8/hH1EmWlAmih2zQrFcwVino8qqmQKLKLy4q0xRqrWhgFvI/HR1SFAMKdPBd4jX4DJKhS1f4aesJSDDBZXYeAiFLRXLouSMXw05ZNoFicvQyPwPFAMSBCiZOeCMQptBITdUE59rbr0qNsCeyxbsAhTBUfJjOEysCTE1NmYB66utzkzbrdKzJnddSAWUXL/QFgsRQMBiJIbEPiOgtPp8R7w/0JPW0dhMqQzoU/Y7YQpH8jksFFjsffqLEYqocI7C5FPBeB0g4uqQYKEvZZk0Hg8qsviWawCj4fa3QQaEBfE/fIqxIW7CFB8xip+BFjaazOAU8/2QlEm16pGHSfu7JssWbTLxCWUoWybbkkuebGINsgoJepo/OkZSQZ2ycMTwUMtcrD9iSMjcM3bsOSa9sMmI5U+BAVrmuy4Kak2urEI4r1iO50Z9mhEhTcTOZJQgnChs9w6gxhbEWxuMOOW9OKj96xxEHQmY4vdLHVZ4SKgoTPyUO0SKD2p3H9e2oBUvKKCDtAGnpJRqI34PDp1wHkpmkxqaGvTzW+7wS5DatcasseJNuT1DtwIYWnCYD2GiIBW0n/jCiQjEgy05YvaercxtwSAxbYAX5IlJ3GHSCoc0f/4C3fvAFI077wJ17VInkdQgbL0vPI36J3YJsKfWGFfW2atty2/d9VZKETW39DzjHYVDTixV8Ti7zwTHMKjMFL/+ddaOUx6wjKMQAUrK1SFx7WivH6UoC8VjVA6QIIORgViL2+vD1+lfe3sjuA9Ys8SQlAMkxeCr1Bx1tA/Lea64N+OPIkJNFQKU/x0eEgwSWGndHNJeR7l0cx80ZLp5dWvIjWepsXJywCnyQcty8bi57/MZgBqeOwpPlpr34Fpy7XDyqz1lMbgmi/sEU4P6McxFOW9BuT0ZVMCD9y1um1NA3bjwkxhGF0NS/PlSa6u470G57X4v7lups4DXMEhwBhJD0pnCiKXGr9yeCLaz7N5NrdST95yqnbf4XL1is4EexmCbD+HdQI2x4QEwEgwNHgNxgVICsE4y8sINVix7lVIeyjdCnjjbVmOQBJC4DMJGNyuEFfPiCnlpJVWplviWuvHeharu+0MVYv3bhsm13cnbYpnhwKjrVzkwFpzP4Ni5+WevoYeujyFxhRGpQ3LCSZpw0XjLoYtK6XzO1CSJZawemfGt4t2SeXVPJlVLgTovruYKTw2JiBrjVerWmlF9Oq2KfEZfVVepKVahNB6PqK1j4C43sU7wYh3DMoyHIha1FnwSDftOCvM1Q1NCOYDPu3KZCo0ZE/8Q6V4r1fe0Js/WZmnpEonkE127S73qrfnUqTcURytSCh0gwTpHlicyRnC1ZcUNVm02mnBBWr5cIu0voKJHlVRHrZOEtDplX8+npN79pC61RrExAswo4W2JHoySzIJkMULVgT9IutR1DnDf8UGDjNcmk5O3arGSyxpUUdlF4fpuUm2lCnGsAzlFVq1SpjGleI+eynepMoV8Yn6l7AwWZIfrfN2Y55OrnXzaCGJieUoJDsu6tDQXByiwG8dtyJHxmpi4I9/6bMAZFgqTwg/RQXyNnUQMzRZSesplUgaQTJx4sQGEZOtpE6Tr+EfszfGsmISAfmC8EVxmgNsq2BlAlgpT0rLYT7NGLLt1SNpGDoTzzzxLiQheJcCE9YbQKxurYnsXMbEw1lOYjHmqzKJQA0hsLA10H49YH4RMiPzo1DGB4ggwW/PsoBAjhgSaAEHtLk1sRwrON32/HCC56aabzNoPKiLFioQ7iFGa+Me9yOjCgebST3KgBTm20HGCgrqt3cZzB/WJZBSNWr1yuX55+10G6BuKpp+MwKSnlqcUCS58oJHPpdTc2qpMjtSyFepSFVM8HFY+m9XqZJO8bETVsUpVViTkxX1PZM5TKLYGPlszAQdVQfPmztHdU+/TuHMvUI/abjZpRdRS7IDZcb+eL5uY79Ff/qGwkVGFn/yNt5V/jBuv2ZSUa4wIbs6dsuQUM2JI8E60F9SOtRgFjbHkmSju/M7zoLPwk6uUhS2oKJVSSvguYIDqylhI26NKYSjgebQH2YlFnbbQX15jHFhDxe0IKorFbcBDQkIT0ga7NMbfFfAot0+CXiaehdwDkJTreykgVeq1cs8L9qdYgSGGhIByrPKMW6k9+k33e6n5Lh5bF8MEIHHnT3CNBhUz3neKGGOI0o5Xi7VOCly8vS6Yl++5mASoV3weOVFSHgSS3Dg5wzojqJ3MduXmxZ2hWPld1jmXApv3WNu8RzwK93B7Jwi8gvdGXnEOQp8r5SlwY0df3HqnvdzXZe9ye5XPsjfc60H9p1gXIn4kGNTu1kC5sWKcaQP3Z+zpXzCbGffnuU4+lVo/bo7Zs8FK7aXWdbDfwf3Ps112LWQDY837rAHa5kBdsVIebE8hmdQT95ysPbf6WP0SsyQPD7UnL2rrTlklIiZF04aanszXqrWlj7K5iGLxtCqrlyka9ZRJVSnZ3MPoGxWVjaquWqlYvkVhl1AC/cvYadFFoOYSXVul5sQ2uubu5artN1JevI/V14qMmG6sGHPGlTWPzMOY4NYd68gZdNjTjCv3CTIFgmeAGwNHUUUHdBnZvqv9/nXv82/xkLgBdxuWLFvHn3CCJkycoHgkohgcPhNUSog4MRM5ZZU2no+Nl6VU/8mHqpgzW1mvRoXuNardYpBWV3RX4b13lGhcLC+SVrb/lmracpAWda1VJgq9Yt3LbbpgpXZiCng2Nm/S9BouucmqgDaXlj76UIuuu03/eOdtFaIx7fyjA9Xv/LNMdq1lDz2s9x57RC1LV2nrH+6ngWPPkAZtI8+4SFoVCpNjem0rdbm0v22ABMXaNsJm0GpcoRm33qkPpj6imuqEBuyzq7Y7ZYzUZ4DSUx7Qiw/cq5WZZu15zPHa8LQzpf4bWteikfSWJhIkIrEYsYyCjqll4FzcbRsCGhDdD0csGPjsA318w7V677UPVNulWiP220c9z7tAqqmQli3S0v+doqcff1qn3fuACrvvYUGMDyKgD9EIEzLsHDf/Elwdpf1tE55Foxe4Rbvrfq3PBf6gjwgv+g8gcFm2vu4mCnqf1riyfKdYOzdzY+zS/o49+2xDGTTz5H+vzTMWuI+NRHApad16cj+dO85OuPPklPfRyFjISVdJkbV/F2ULylpxhi8nPFmTzBMCl8OeWANS2rJ2aTuUQ2KAUD6wLLr0p6SBxevJIbWOYuTHeLA38rmsGhob9Mtf2qKC9loznmYJ+wCedjz44FRNn/6eCUR+4cUXNf6iC7XTjjuaFKN/feGv6tmjl55//nndcftkDRy0hQpYyAKB6MVtmTd3rh6Y+mudd+55VpH2a98YOdnWEvsbCgv7xYENFIGTTz7ZpH6Eh80Y0UYUDIA+gdJOzgXpDUGls6NK7YwzAe94UPHgEu8Gr57+8xpUD5JRYN0l5ekRRxzRBoSc4t2egt+ZwohuzDiAoVciq/r372/2LEAChR4rO22A9soY8Hqxx6VUO9rLsvX1ZUHnvxGcg/bqkHT+jt/sk/9tdUhY45ybzC1pvok9REawJqD+siZZs8gKAqVZCyRMcSmYze4uE0/XtvtDIaPQAUhIq1vqcvKb+CNkOGuQvYRRBznE89AtoMKSlpY2UbySWAlHjSoG651J+8uewniIVxl5wfzRf85w3iNrpUt/Tfpp9ipjUYre5MaChBKTJk1aJ/jdKcKur4wlhgu8RqS7xrOIPIJyiBx2IIqMmchosme5RAXlVmdn0/7yfYAlco12sM+pTE/bqVKPpx3Z4CrWU4SScaftxd6EYFuyyQY9e/8p2mPzGeqR+EIRkcGUc9jGAhtdxVfIUtpAL7yd1U2/XqKFy62R9vzT+2jkXoP1+z9M133TVimZk3bYWhp/+uYa3G+lovlmey+oxO5oaYv9rFVzbLCuuhdA8j15MQtIgpdrP+sHkIWMHT58uFnDrBfObX661xlvxoUziDXc3lrnvfVpfwPWCBtD8piOHz1aE8ePVwVZk4gZ8ZWCmBdRMpKVInnFsykN+LJBLe+9rWH9ehgPyZKZn2qD/gPUmKjR6o9maNhWm6i1kNSseSuU3GM3zd+ovylqWE6gMCFBQGIsir72ZhhRTr9jJeUy+uDhx7Tg149r/7OPV8vHH+nZ2/5X+999m7omKnXPqafr0PHnq1tlnZ6cMkW77rO7+l12pfJxAsDhmK3bjrKV2v0GtykkZlPkVFixTC/fdb/26beRtGSp/nfaFI26bKJaevTVX045Wwcd9CPFNt9Yz992uw684QZF9ttPojCfo52ZdLxr4ho6AiSGvOIVlArHVZHNqeH96fr06cc1Yuvhann7bf3piUd06IsvkC5Mr902Wd5Lrygdj+n7d0yWt9vulmLieynasoUV6XydBSTf7Lgt/63vDpB8s5YVAxIOsVJpF7/Z3Tv/rf90QOLGibXKYU6FdhQPBC/1H6i9gRWT3Pf8TdpMdwBhKSoVFBw8pBDIWFdRaMtdTrHmcygY1LcAAAHkKECIhQ/aJXFoHMTOqorCxFWsDASfQ3Y7DnCqGnfE4WWuiPWCb80FmMbDRRuc1wI+PsoZB7W7X9Di6ZQMd1C1B0h4BqAHXjsF+eD5o3jgTUMxIDMb8pO/iUXBuou3wwGBjhQ/7t8ZQOLGH0DG+BOAizeDmigE5AK8mAMy1jEveNwAuBQrdONfLlh+PSBpMevkv6UOids71N5gH1L8kX0BEH7//feNIsZe+OEPf2jkBfsDwIBlmX0QTIdabr+zbjsLSDBEoCDvtddeJoUy8bCsx/33398UEUUmuUrpxd6pYs9LR4DEtRc2BUAIpZv9Cd1x6623NsYCDDEYeJBrZK+kbo2jwxp9uATtsxwgcc9z8hL5ByBBBmMQwLsF3ZjxdewCjAQAEWigzsDVnhzoLCBBjpOAB3mDNxHvBzVXGH9AGPufuYVtQtwPYIkCsk4ulmtDJtWgZ+87RXsOnKFuiTkmLtTQKAwg8WMITaKjsJa19NHocxeqvo90xLE/1hv/+Lv+8eZyjT7x+7ru2r/qsEMHa9j22+rW2x/WD/bppdMPlromUgoV0oYCZjJl2lSLhreRVxe1GECyQl36fU+K2VoywYs14s4wZBsgi/UOO4D6L4BmZC/gm7Fn/vkMQIW/29Mp1gMSp2j7Fsc2QHLCaF08YbwSxkJMnIONnSAIOUXVikhBVfmM+q9MKdrYoG7RkOqamvTVe9O1Qd++aq2sVn7mF9piow3VlE/ri/mL1TJyb33Sr69J41bqKuUhMZNnMr0RDe6boU2tBymaSqplzpeqbkpLg/pKv31Wz068Qj+47RZVNTTqwSuv0nHTHpS69tA/L79MPVpWacBTv5FXVacQEfbrMrbKFkZ0qMhUOQ9mXsD919AkfTFP7954uyKxpLYddZTmL1iq58ZfptOmPigNHqznd99VI849W91OP0W5qgqbkjYnRQzPaI2XpkNAYrxDNkA/RjuoddLSoOZX3tJHU+7VsC5VqrjxOn328qsKfTpTW6xcqRf/8Xd975e3SLvtZuvc+1QxE2ljCztYA7T/63pAcpdRHtcDkn5rZVhyirM7RFEoofRgGUPxwBJ21FFHmUJdHEoU58Nqj4LtUnbiOXGAJnggfV1AElTigxSSV155xcwdHjZ+32OPPcyz8WDss88+5jBsj7NO374OIAkqCFhBAV9YDXG3o6BzAO27776G+44F07nrg/0tthZ2BEiC9CKUHMAH9yf2iwJk/AQIQHkEKKIcFNNEyiK9TgKSYlDn5oC2QLUlQxbjDu2IcQCooajCTecqtQZcm9YDkv8+QMIaRgFGKUY5R6llDyIXUFK33357UxyUC6+aAySOYtUeLdDJm44ACZ9Df3EKH/fGc4FCfOKJJxpPLkYSPJjILMA8mdSQDcH4mKBc6iwgMTGOfupu+g7lkv3OvkRZByDRfsYBDxL9/SYekmLvQnAf8TuFKIn/uvfee40hACoX4Iix//GPf7yWx6WcDOgsICmWAYwBNdyQQXhpoX2TMRVZCAUTKiaGiY6MfOlUo/GQ7Ln5BxaQGA8JPA6/bIKfch9A0pjpoy8WVykWr1JNjwF67q/v64nfzNd++++he+5+VddetZ+GbrulrrnpEc2du1gPXtNTG9SjQ6UMldojxplbG0ACG8cBkpWq7buPVMJDUnwO0m8AJqAQijJjwF5gvRF+MHv2bKNLuHTm7cWErQckpQDJY4+ZTTRhwnjFfS8CxCKya8HlZgLD+Yxi+bQSuYy65KLqvqpV/aa/pQXJVeqz/XZqilSp5s+vqXsyo2RYSm3YU0t33lmf9Oxl6gB0FpCEyMPto2LrHSEw3oayxshWRbA9ToZ3p+uNX9ygbrm8Bt06Gd6L7h41SiO/9z/arLpS7/7+N9q0dzfV/+FPUrdufsFECIRrt6Q9ypZdsmsqxdvYdDgmGemjjzTrF7dr8ZcztMeoY/TlqqyevUpA58QAACAASURBVOl6nf3076RNttJfRgzT9qeMUfdzxypZV2mY6AwD0CzYhI4AiQmw9rFZ3tC3cgoh7P70uubc/4Cql32lzW+/RRq4mZRJqunxh/Ts1Gk69tbblRmxs6J+IC7zaQoKmbiIteMq1gOS9YCkFGWr2ErEAcihyj8EMNZRLLvU0cEKioeBwwfrEfEoWCuxpruq5k7RcAqqU8yDHpJyVrQgvcYdjDzz4IMPNrEPgANoUlgGUQDwlKCMHHfccW2UqXL35uDorIckCEgAYXgpqOECNYM2ohzgOUIpCHLti70DnaVsuee5zGVYRLk3Hhmszxz69Ju54D2ezXuAguIxK6eQdMZDwr2C92MNoIgCQABA9BUPFeMIrcytBbwnwe+up2ytOwv/bZSt4h6w5jBG4JnEY+csx6xHqIRQpwDMbk06Rb49kNwZD4mTI25NIQPYj1ir8bbyXKiOGClQIAHOXKxZrPvFnkre6wwgccDCGQroM8o4lKvTTz9dW221lcaMGdNWJR5wBKXKyb+v6yEpbqfbT1jiscqfdtppxmPJ62QlAxhiEGDsO+Mh7QwgCRqBHLjiWWPHjjVgE1n75ptvmmxdBxxwgFHSqVIPXc2BUH6Wak861aBnHigGJGheZKy0SWVIRGLy8RSqJdWrSXE9/2ZBN909Vz/4QW8d+L19dPrpj2rrHfpri2HbaNrDz6uiID07uZc26on2kzKhBB61wdo8JBSIXuMhqevz/ZKAJLhOXV+QcRhhAKF4rDn3MIDRbwxMeDsxVJGwyMVNlVrv6wFJCUDyOIDkhNEaP3G8ojFbfdrkSiK7VkGqChNLQkGyrEL5jDZfvFQ1732kllWNig4fqniP7grNmi/v0w+16cBNtTIU1qrZc9Wy/Q5auMUWWpmgHsS601HSQ2KqrBMAbIOJXU4jC05abZXyt2boxct/pqZCTgdNvlXaapiUbFXz22/pviuu19C6LqpvalSfWFS9n/y1Ut17q8Ikn163DeUpWy6zThBNFaTmFBwHqSYhzZupNy8cr7popSI77axXbr9WJz/4oDRke/1lxK4aceY41Z5+ugp1wBCbL6gN5PhN6QiQmAxBOVLY4WFJK5ROSc2tUlVMev8DvXLGWao98CBtO368VJ1Qw3136493PaAjJv9K2m2EBWKmborJK2QTpRYFf6wHJOsBSbkYkiDdCqHL3wTgHnbYYUbBwC2NQs9e5pDnsAKIQFMICmi384KH8dcBJEHlg2dxiB577LGGEoQyhKUeqxwWefjaHI5QpzggOrq+DiBx2ZLwqlDMFAACdYULOgWHMe1w6cPpb9BDE+y/+70jD4mTk3ibUG447LDGMQbQs3g+SgmWaCyV0EiwkH6XgMSNoes/ihtgEO8Mc83rUDQAIvyOokJ7AYZBBa4UbWu9h+S/y0PCunLzyPkJ6AeQYx2GO4+HEBmB1R4aFx4JgAFGjM7ENDnFvTMekuDagq6IlxRZFkzO4PYB3kuUZEC8Sy/9dSlbGE/4jpNdxLdgICBGhmcik6CLIR95LnEm9B+gUtz3oLejHGXLeUhcKnYHTlB2MSKj8CNz+BxtO+aYY4xHCMpQUPn/LihbQcMC8wxtFZAHEEUWYZjYcccdjXGEvb/ddtsZYxXxFs4jVRqQNOq3voekvs1DYtPok0I/CEjyqlLS66vn/l6lq2+Zod12lS46dYB61Wyg199eoQnXz9SqpNSjXqqNSlNv6KF+3QqKhLMqhFMmg2IbOcTEStf6lC08JKUpWw6EOKNQ8EwEeNI3PFV7772XnnjiSbO+kIMYzNgT7dV1Wg9ISgKSxzWaoPYJExSN2dz+eCQAJCivVE6ngmY8l1XXhqTq3nxF/b+aqy6DtlVD/w2VisaUmvm5Il/O0uDBW6pRYS35aJZWb7eNlmwzWMupkN5OENtaMSQAEgMcbJpUv06nXZTpJumfH+jdcZerKpzRVuedLQ3fXurWS1rVqLcfnKodN9vEeFFevf0ObbbDCPW7/kqlq2oUI21oiZIUpQCJERR+DlmbO8rkE1bIy6vlw081ZfxEnTvqWKlHTM9ffrUGbjlUFXvupRcvGKtRZ4+Vthmm5yZcrP2vvVGhAw+0ZdwBRBQv9IPKnYLFs7BmEAAK/3TdwnQ2MNpsokyrZuEWvesBHX7BWdLixfrzpKs1YMzJ2vLUM6V4pVbdd69evPsB/eSWm6W9RtiEAHw7DCfTp8C1aYf2l/8/AUmxkoRV69sHtXekcpZ/n/a4oPZ1KFsu00YHAZjf/On2m3gUyLIF1eE/KajdrVEHRPibgxzeLK5qhC2KOQctQhpXPX/DH0Yhhr7FgbR40aK1h8hPA+4Op856SNyBTvAk+4XD+NBDDzV7Bms9ihFjiPWKYPoXXnjBKAodXV8HkNBPFG+oWtARsAw6yx+uekAKVkLGqfjwDa79r+shIVaDfcr94crTZyzR0FNQDABlyDLeR0GBN1/OIhkcDwfu4JsDZsql/XXtpf8E1PJ5PDEoPlwEMmMpRvGCLoYixjygoHUEjP5fByQoc4Do/5YYEqeYQYFC+cT7QKyES0qC1R75wOdcvAgUJmrtdETfCRouGBfWfbmgdiefAOJ4RADJrEvAEGsfpZ2zBe8B65q4MpRm9i/709Gu3DNZp3yHquXl0v46GcRewxtI++gXgfR8HzCCgYBCm1AYAWJ4TADvxVdnAAnf4ZlOL3CJRDCEcE/+OaMHbcdAgTLsjCTftYeEthAzCOjDE4MxgmdAFWPPQ2PCc8DcEVODnMQw1Z4MyCZbbAwJlK2KOSaoPUSdEVNgGY2Jem82TXxjoZ8e+eNSXXNbWj8+eDudfMzO2rBqpsk3NOWRV9R78OHacNOhuvm6K7XzVgmdd1RCdYlWhf3slyIFvxlU/hdRTnVqjW6tq+5dqS799pLi69YhcXMOCIWiyJlDIWX+AQpZdxjAOBehLwPWSKHMOegSnZQ7g9YDkrKAZLQmjB+vWCxq/BJZUzaC+Imw8l7euLkqyKzxyVeqfPcV9U8v09JorRaHE6rdZHPVkVnlg3cUaWmSR/X0unqlR2yvOb17KBmrbPN0FE8ME4LyQJYT0DZ1ILhMJio/OxSVv/NU1mxp1Qe3/kpfXXebllYWtLAyonnxhEb9bJJ23XUP/emaa/TRH59Stedpkx121L4Tr5CGDzfxJ5FISCE/BW+wDeUACZ4Z3IUexdj8QpAm/mLFCv1j0rWa/uijStWEtPmWQ3TgueOkTTfT3Btu1gu/eVarYjHt/oO9tfPFl0ib46qlJLQtBsh2AOBY9pelQbQHSJiDbD5nsj9Fs63SJ5/q9Uuv1nvT31Ykm9Z2I3bUiMk3Sz37S+EKzb/vAT1xy20a9+v75O28nUKmejrAEkBS5CIKxJAQiIiAZR46I8Q6UvLKvV8KkHBAAIZRKturg/BNn9ne99oFJEWpKP+vnr9gwQLDw3WApCMF7tu0o9S9XaX24ixbfNZZ5lAk2CvQH1B2uVyKWxRUAvuwiGG5d+sHIU0AuLOqFyvC/O2yUuFVQanoaO1BU0DBQHnm0KUNeGZwi0MPwjLHwcD7UJmcda69MQOQACI4yLFytnfhnscDgRLtUh+jLEBdQyHHQotnJshrL3W/YkACB53AdSP7AvuUz9EnDkKeTZYgl1YTJZZ9i3JC+wnw5zOAsI6C850yx08s0ew/0o6W6787lDlsqSiPrCCrEeuDsYd2RDt4D4CJwoKnCOWQOea1csro/8uAhLlm7P6bAImj7BAoPnLkSLNeXaYg1gdrkTXBusKjR9/IvgSFKhhL0d5e572OAIlbk6w1jDrsd5c9i72JB5fnU3Wd5BZ8Ds/dDjvssM4+c/uhI0Di9i37DnmDB9CltuUnshz5xF5ApiHT+Rz7yn036CV1+729oPbgOGF1R/4gLzD6MO6MNfsdOY6XCDDEOeq8OB3F63SWskU7kOnEDUJRczVLGHPAKd5oQB+GCoAYryNTMFC014Z8Kqln7hmjvQYCSOYqTAyJIbhD2TJRsDamOBTR7BV9dPQ5X2rWAqk6JtXHpfqQdMPtu2vK46/pmb/ZSgtbbShde8FgDd98meJeE6eVPFOawFRI9AFJTHmvTq2xwbr63tWq2WAPFWI9S4p/1hrzi6x3yRrc2GN0wxiFUYgziXnGuMx5AFgOGvRK6b/ch+8AJhnHjubr25z/HX33PyLtL4URLWVrgmKxiKmOCSDJhykgY9XnQj6juFdQ38XNql6xRF0LrYplc0pGo1pRW69FGwxQ15WLVNO0SiT5Xd69m5rqeqopkvBTZZUeCgdIcPkysRE/hsU4KAwgyZvaDv8fe18CWFdVrf2d6Q6Zm6FNOqVzSxlaKLPiAIK8X5kVQUVREBBEUcYyj+oDH6JPBERaKKAoMggqT8YnyDyUls5NOqVt2iRt5jud6ffb++z09HLTJG1v2vdeznuVJPfcc/a49vrW+tZasC2mm0Hd/HcQbW5AgR9HwnHQbemo2OdAVI0bA6+lCVsXLkW356Bmn6mI1NYCpgURTa5lhMKeXZWiN0AiC6qxwieBiXStiDpqrFGwaTPWf7hQ0LDKJkxE0cRalkEHGjdj45Kl8Ow0SvedjOLRtaJoI70rnmkKrxN9JLKcoCwW2RcgYVYIuYPkhmRQe3L1Kmxdukj8OvKA/YDaWlmj0XHQVr8OG9eswNSDZsGtGoMIAYnONMqGiF9RGcwcjfQttkITllcK2B3VIelrIff38/9pgKS//drZ+zgeeysgUa5q5W6nUCZnlsGTiirB9tM6TtoR76elkEoorff8m6rc3JtSrlKIqixbvSkpat0wywsPXnrWqAyzHVQ+qHRQ8FMp57sZw0LlXXkJdpRlayAeEgaOM4OWSmXM9rO/DF5lf9kmWkSzgUV2/wcCSHjY0fNEi6saT1p4aYlk0D6tcFRU+DMPRHomeCkg2NcBx770BUiUwsaxIkdf5dhnf6lscfxpKSR1gWNOzxHbwX6qoM7egDYByeOP/1F42OJxpmbvOy3szu638PfC7dlTaX//JwISNac8sznHymPCseUa4HrlPVx/jOeiwsx1ka0gKw9BrrnkuPSHssVnUEmm/OBZrtpCOcW4DYICxjpwjTMJB/dmdoB5WOb0FUOi1gyt4wygp3FA7TPKHBpACI4oJyiPKINI3+Q7wh6RsEGAn+2IshXeD5Q9NNypOkD8jMCLKWcpH3iW0DNBmZ2dPKO3PcOx6U9hRPaTc8v+cW54cbwZq0JjFPtBWURlnLKIY0Ewqvrem2x3km14es65+DSzbMXWwGCssCiRK4PaRb0oQfTQ0dBWhoWrqftVwEABtIyNQjODaft1goWKl6104boa9qnUMGGEDTfaInLGitTxDCEOapdJlYpFkIvRbUzDrXNaUcS0vznqkITbTfnLvpGmRoDNvlL2crz5j+uOAIwykl4jtV56W+tDHpJgVaqBElm2WBjxW9/CFQQkERNRh5WQNbi6BscHYgwsp5Xe1GA5GbB2opPJIOrG4GlpeJaBjFEI30kJepfmuEIBt40YbOEZCOIxcuwITggDXyncRNAZM1cEejPrkPQUNXSlhZ9ZEjTDATIMdCG9ywIipkS/LKiTZOlmS6IHZhDWoxBuOn4mAEnfdUgEUGAAlqjXwUBwsSXkN20ibEcGthOoCMDFgnhE8YzzcKAJEBVU5hbeCQ+s6iaCyYPnqXZwk+/IQ8KCfMRArLso6HOiDfS4sHgQ920ctinrP7KquOc60E2Wc+M2jItCfjBoc5BF4QT1rWdcZRvDldp7K4y4OxQAJYTDG5yCdW/xkNB6pqy4YQHSl9V+V8aG87+3ABIeqNnZZ8LAg+OgPCZhhTebZhg+eJXykksh59+Uh4QKBa1qvV1KXimFIww0wsAp3D51kPfFWx8IIMluX/jZysCQK6NOrv6rdcX3M3VnLg9JrvEIv4fym+8L1y9SCoC6b0ccZj6fComibPXlIVLzkA12+Lv6LBzMr+ZpR0qJBCSPC0CialXkc8+pMc0GJLSm74lrb/GQKG9WtuLc25pXa18pptx7KrubWntq/rMV8L72ufKQ9FWHJFu+ZCuA2euOCiX3g1pf2YaKvgBJeO0o+aKoX73t//A4hdd1eJx3VIdEjV2YuqXkb3ivhQ0P6j29GQHC468KI/ZVqT18fof7qn4OPzMbDO1oTTnpDjw15xx8WlC21goiFZU3lj+WddtYkJiMHbJ1yLYpQkr3oXtRmK6BqObD1ZqhGxqcTAyWacF3OqEbCTgGg+Kp/0lAwiRJ/NlzPZiaBdsvQMKcilvmtKB05LFAZOTHlqZaY5S1SpYq+cdxVvJejY+aB+oS1G9UzFFva36oDsnH6pCwMOK3cOXV9JCYiLJKpqiOrglAEaX53aWi7SONDHzThGZE4aS5GFgwkavFFJMvCnRrlvCmuK4jQic0I0fwRjA7nFBStpSHRDeIWkVYu3iuzEKtgZW/RdFOUwOxuelkYAlfgy5jXVjqw08hYstMWsxgTc+AZrBWtwICH29Hb0HtPXHfQUqqnsxUBCSkXnFV0/onNoyMzbAZPC7CTRww0a8EMmyOCy+oPC8BzrZ2cGGrYNDeYkgUe00AElG0z4fH4Dr6PNgMFh0Ngm3o2TIMAhK+NwKd9VdEVThdVJ3mm0VhxMBfkw1IaCnM55UtIPdWQJJLacnHuOwtgETVjciVDSqshCrhrA56lTEnDBAUvasvyoB6Fq2MirLVl6KS62ALU8JyKUB9Keb0PijKVl9UJ/UuxY8Pt1cBo/5YJsP7oC9AovqsFJLwd8PKQHbwfF+KpWp7fwBJeA2o94QVsbAFOHvv9AUuSPMhvUsBknzss1zP3JsACdcd44H6Wn+7Oja5FFRmwyJdkp5PZZDYkSKbPdfKSKBSXCuKirL+KoWNz1T39AWSFSBhjAY9ILmusDEgWwao9mcr5mGDRa512RcgCSui4XeEg87D7wjfkz2m/QEkuc6hXHstFwDpDxjh8/sDSFRbFQhTv/c2BmGDhTJWKE9p9lymkl14WsSQ0EOyFrrwkFgCjEimCkTpBVczROX2iGkg6XXLzKVeRJZD0NNwBIskCtMw4Ps2PLiwfWYXlaCGRnYBSIKYYFOjoTaOhDkJt85tQVkvQe2qL2pdKxDL/oQNZCrYXcVNhdf7jmTgECDpBZDMvnq2mGxStoTSy3okhikUf3pIfFrb6XVwdfieAdOKijgGU9eQMkzoWkZQ/QwzJqhNnp+GpzFNaO46JGpxhwGJweBrcbEgoC/iUYQjgP8T1NMg0rVc0rBceDpdoaagVflwYNF7YOiisnnK1xFVxRWlhv6xi4uBgICHAakg5NH3XAHX0AuaRKTtOxwTmTpXVE43RD4yAchsg/Eh9FZIjxA3EOuYyNrzjM2RecPCDekLkBCSqfKiMoe2KJUIg2Oqyn8HaIQkLHEzs1MEObVMUZ1U+kacIK5dZr1jmyRpK+wh2ZOAhOPfl4V2Vw/k7O9TaPRUag95SHb3e3p73t4MSJRyrxRsClwFIsIHU9giH7aIKwVaCdxcY8D7+wNI+N0deWtUe9Q92Rb8HR3OAwEkYSUi2zsStrqGgVFfa2lHgCQMBNQzFQgJ/56tKGS/c0cHogIk5Hv3pRDnAjm5lJXwOlFz19uYDAESmWVrTwGSuvo63HXXnRheOUyc5TT8+T4zOwY0I5n4Mjg+WU/DFbGeGs9c5uAPPJ08SwSlkOdjQDUWJjkeSVQEdUOeS6LwXcA4CBaqVDvlgSaYCaRsJRJ44ZXX8OZb7wR/Dx/g8l6+R63tsDdE7c3wvg8r7dnyS+2XvgCJui+XUSDbIJAtr7I9tQMFJOqdam8p+dqXB7gv+dMfQJL9jGzPklLGw/TMbBnQmwz2HA9PPPADHDlpFcpiG2Wl9sAcLTwkIrESdS6pPYl1Qhq6ZwrdjzmDNK0bjq4hbcTh2S4iTBfssX6eIZgjCpBwHQqTLhMFMPYJEaTMsfjp3HUoqT4MmlUp36AS2oi1KFel6lsYYClAoj4LZ+AKG6jCgDk8lgq0832XXnppD8WtrznL1+d7LIZEDTo9BKRKMXXd+AkTxESpyRBIn+5NFWTeIw84oXJI1J96FoqYbiVstinTSgCo/4Yni7xwHopMGScWbc9oU3xJuhSXotK/1e/SVyBb0ZOJqmfJhmhWahH3Mou0zpKbOWHChO0KCcm2yGdv0/63vS9Y2j09Vu0Lv0amO5ZZtnrGKuBVqw1LDiKVEvJAw+PUM8DbPTj4Zbs8ytvGhoeEaqtqvXpvkG8raB4FuS6EOSkDtJIpfm1fFs1d3QxhNzMtZeTi8iAgL5N8Y27esJt7V9+X6/vq+WwLAxlZdZfzzyC0fFy9jSnXAAPZyEtlRhIGL2cL+93ZnlyHAoEgQSnXoRp/ld4y3O7wgR4W2H21T823uk99V1mYSPPguDN7FMHJYF5sA710DJbn2DNwMXyo5KMtSnHiWHOcyf0m55xxKIN5qXbwDKD84f7LnqvBaA/7TxnADHNsU9jymK/3h5VXzgMDcuml701xEFI8pKQMtF3Z+189S3kMWLCP9TEITMLUm4G+p6/7c+3/ulUrcP1tl6Nl1XwUemkYWgye3gnXt0mWgaP5wspseBo0LyaMWTDJlvAQp6HN06BrBjwnCd+IIEXChKEhbpEakxTEfdMugOca8C0dKa0DFr/nCn4DPC0q6TTMqORqiBC42BlEYxo22FWY9ekToXkpmE4MukfGA62MnZI9QXrALl7Kks3HcD8yRiKf1GXOOd+jAAVlDj1BKmOVkv9KR9rF7vX69TC1lH1mLEhf9KLd3RbqJpbXjlXL3kVlmQ5dSwvvBmn2Fj0dCqAKfUeyTrbtpUCzEQBacGJCumegdwXZUqWuGGhEPmWMIbwlLiktWhStHT5aUjEknI+vp2wguzNjkL2n1T5UNEfGO/XHILQz7x7Id/YqQML81XQ3qUwVHDRuDg6aCiBVAzlQpVXxnPlsdegpPiczNpBDzhRq6qAYyCDuyr3sHxUyVhVm9ggGYWUrTrvy/Fzf5Tt5CCrFh1mKmEKV6QP7e+1Iwe3vM5R7noHArLB62mmnif7vysHbn3eHLckcC1b3pVueaVxVJgtlBe7P83bmHrWOuRYZiMeMGMyekUsZpcKUa0wGMk7hytnZSr7yEBCQUCnrzZK0M/3M/k5vgIRBjTyEeamDUO1FJQPCQHEg+18pmUoGKOGslD/2n2DotttuE+8fyLju6piwbaRKMoaB8kdlzhpI/wbahvD48rs0yDBbD1OShq/dcRDuqG3KIEILKSl7LGzIANn+pmYdaL97u59g6G9/+5vY/3y/Whf5nAPVd7UfWJ+CHPpcF/d/rjNhIOuU8l7trewYBhqEKB9YS0ali85X33Pt/zX1C/HsH67DyUcNR6nRDM+z4WkEEho8UrF1D7qfgUH6rxcRFmd64dOsfG3G4NseTJfKXhqGzn5ayHgaojq9ITYcU0Pcj8KxXTAU1ItkoDnM4GmABG1Pj8s6WYy9JMWGnns/gs6kjuvv+QB3Pfg6fM+C7kYFACFzA0Z3UCmvl6rLO7k4aRghY4KyIF/7IDy3aj5USm8lc8Pelp3sSr++piz0pKwyOyFrxQzmRUjh2En87a9/xhe+cDxiUZmESBNR7NI7ImEHYz+kcTjXvsu5XwJ6e49BuccJR1DD2F4NvkejrIGbb74FFdVjYEZZxHr7a3fsfwX01N5X7eXfaRDiumMq+7481Pmem70GkHAD0mVESy0thiqVnQrkCburlGAdyOCoRRS2QHFS+I+ULVqnGdyeT+tQrvaGY0gYXMmc6oobPZD+DeTesCuX40JlmMoArYT5OohytU8p/bSOM488s2wxS1I+5yB8IPJnFUPClI3MY68AoVobAxnXnbmXc80CXkxVyDnIdQgNRPHorQ29eXzYT1qnCMiolNFKpfbezvSnr+/0BkhYbZzZYBS3mwpU2Fuh9v/OGgyy9z+foyyF/IweMqbLHcz1z7Hiuzn+XAOD6TIPywBSxrj+H3300b6mb7d+ruaExiCmEaWFjt66vvj9u7URgMgaRC89Y0gICAfzUkY3ZmBikc1cVy55qADNzrQ1bGzhzwQkTNPK2hfsfz7HP9f+b6j7AH++7xycfoyJing9fK8THilbmvmvHIz0XjiCjq1rBAw6DN8kVwo2XKQjpfA1cvlZq6wbcNOCCOy6LARswdctJlxFxOmEwRhUzxW5ZQxPF//4HA8xQUP2mKiFe9Kj4lmE9sQw/PCOVfj9K62AX9rDx+DXpC08KA+wM5MQ+o4aE+5JestpGOJZkC85rN6nUmHzvdx/TFWu4g8G6/zju2mQoEGKNYN4/gz21ZlI4c/PPIOTTjoBhfGYiLn1g8xYQWoh5SeRZBNZRGS7a0fnxscZLiIaQMTVinxDuoHvfOcCVFVVIhLhuu3fswd6VvVmZFUxR+r8GezxD79vrwEkFMbM9KDK3GcPtjq8dkYhyWXpC1vJWWWZ1lkeSgOxSvQ2wQNRqGWWsT8I/i4VYhVDMtDFtrOLSAEiHsbNzc39fkxvSvJA2q2eQcvsX/7yF5HlZ7DrkND6QEDGLD/0VIUthAPpS78HLusg4q/MkU+FMJxla7tN2kthxIEAlfC94X7xQGCWLXqpWPWcma7yeRj1BkhUpXYFFMIW5OyxHUi/+zMvPJhJm6SVPp/KWK62hAEJLVSDUQcnLEs5/0wXfOONNwqDQL7XfHgMFCiidS5cGHEw28D2MIaEMpgHssqypegs/Vk/O3OPOjvUOleAJNfa3l3WarX31LvVXmN6UAaUE5AQEObaozvTx97We/b8NtQtxDP3XIKvfD6BYbH3YWiOrNNAmgzBh8E0jwHzOODUi0z6XiG2JkvR6sSR0Q1URJpRVJSCYaSg2T7avUq0tgPl0TiKI42Imo5IjOmZMpM/MyfJy4CvkzrDuEaAjB1PM7ClqwI//DPiuwAAIABJREFU+nkTHnmxA/CLZc5WYfXeRurOERY6oKFS863GnIYRegt6K4w4oIf3cnN4/tX6U/uPICgsH3bH+3b0DO4zGp5+9atfCQ8ha4sM9v5P2jYe/9PjOPmkkxCPR0XinqBQSFCYIMhYKujzMjq2/5dKIKTKJyiPiwZPohLhIbng/O+iqrIC0ahMgtTb3un/e3PfGdaF1dzzbwQl1AEVQ2Ww50C1dq8BJPSQ0EqssuYo2hYbmj2I4b/1Z4LCACEs8NWhw0rtVIR5KCnXdn+euzvuISBghhdWGKaljgrhrgaJ9dUuJZAUdY2WUSpDAwEkfb2jv5+zLXfccQcICh955JFBAyTqAKAwJBBiDBOpU3QZh8env/0Y6H3hOaZ1iFVnCUoHsv4GopjvCCRTISUgoYdErb+BgOqB9L03QEIwwJoCqv/ZtKow+N8ZYam+EwZbigrGZzOGjG3YExc9FCxexsJUg+EyV1RVJUc5/yykRkAyUNm6K+Ol1gI9JHw//w02ZYPtJyAhZU4p5DuzvgY6DmFwwPcxfuass87qVRnLtdd3dv9nf4+AkONO+UOFZLBjyNbVLcTTv70UXz62AxWxD6AzxT8TpDCww3PhijRGMkOjzzT7pGHBRFOyFA/+qQv3zUsL7HLaiRa+f9a+GFWyRSR/mfeyi9tv34A7L7Nw4r+NgGtvhGH6cHVDZH8U1C+54gXYEPhHULIYpWKipasEl93VhMee74CP4iAzJO8n/z+AIruKSIJaGsoDTEBCDwmNU/nykLAH2euPutett96a13dm7xG1zughoVGORmlV7HCg+2lX7uf7n/nzMzjxhC8iXkDKFIFnUMAw8IPRM6eWigIr/Xun9KNtiwEOBeS6LM8gy0l874LvoqyyAlbk44CkNyP8QPa/8nwphpBab3wGdVD+nQUtVd2WwZCBucZvjwISNogKIQ+Ds88+ezsPiRBA5HUGxft6Gi/4o7suBRQqJAAiICFVSFRqNwbGCc01cQNZKFQOaKEPZ9kKC4v+LfqB3ZVtIScgoTLEwNp8KaI5F18wj+Sv0kNCQMLAzoGM38B6LgVxOHCWm5H9JyCghypsoc5XO8IAmz//+te/Fh6S733veyJlYL+v3bAP2EfGTygPCWNI8nn1BkiUh0StPyWEP7a/dmL/92bxU0GVXAP0kOyoDkk+x4QxDAQDpGmoAyGf78tWSAhISNng/su+8n0wKcoG9x8pI4Od5Y79JVU27CHJd59zze2ACiPuxB4QHJFAXoT7x72h6pAoQJbPMyDX/l9b/yGe/M1F+Oq/JVFqzAerdcEl8GAQsR3klKfR2hS1IFj12oaFus0ufjXXxYyDP4mmLQV45OHnceeNkzFrnyI89vgCPPSChy1NwK+uqMXxR2uIGI3QNFek6Scgkfkig0vpjZKPBUez0NI9DD+8cxN+/wID2It60stI5LKNxbM79qqSUQQklAU8CwZinBpoG8IUXq4HVZg0nyAou42qz4qy1Z86JAPtZ3/uT6XSeOJPT+C0005FLBYUXBNfVIsieMpA5zxXliEhfIP/EWmApdftexdeiLLy8txznn3O78T+DxtAs/c/P+Nc0EM8GAaxHc3JHgMkSjApyhI9JNwURHK9IcL+LK6B3KPaQECyM5Stgbyrt3t7q0OyO57dn2fQVcfCiFyMzPQVLnAmtuRuUHr7agcBCa3zFMT5pmyF28L5JyBm/3MBkr7avaufK4Gs0v5SIRgIZXBX36++zxiGvQWQhA0C+ZQDauypfKmg/j0JSB566CFccsklg3YghBVDAhIWRlSAZDD2fHjtUiFWCtFgUNay9w0BSXYdksEYg/AcDAiQ7K6NHzyH409FhEpwvhWSXIBkXf18PPXb8/CV4xKosJbAEkXImN+fB5CjKumKytasnE08wLpaDgrRZVdi8eoK3PvgErS3duLH1x8HO7kKjz25DkXjjsXc+/+KO384BV841kbM2ADNy0gPCWNUgpTAIT+JLPYrDr4omjqH4dK7NuHhlzoBvyj3qO+6bXS75/Y37e/uWAJhQ01fhRF3x/t6ewa90zTK7SkPSSKVEnHEp5xKQMIYEgkYtk8Mva31veGM7P5lwZntPlaYQu4HiIQSFRWMIemdspWPOaCcG6pDkl2H5A9/EFklhgBJVh2SfKzArGcOAZIhQDIESGRhxCFAIj0kg6GMDwGSbbQZjsX/ZUCytn4+nnyAgCSFcmsRIizzQLqWoEXJzFhiXZJFI4tpyWrXjEE3y/HEazrm/M1B67o2/PSKqTh0ehJppPDSwtG48soPcPtlE/HFY9OIaxtFEDtrSMioYgU+gpSuovIxX0IaTSGau0px6V3rMO+lIIZENEIqq8JzI+puDcCj3Y/zfAiQVPVjlHbvLYl0N5546gmccsqpiEUJSGSsyLaA9p6FErg3+gdJtgGSj6NW+XyZDJj/veDC81FZPhwRS/gHB+0aAiTBUA95SORADHlIgCEPyX0CjA95SEZuR5kc8pDk71wa8pBsG9shD8ke9pDUfYinfnshzjguhWGRhbCY4UgAElnTytWlN0MocCwBwuy/fiFSZiVcpwIpvwLtXjWO+cLDOOkY4KfXHAATbfjLO8W4/KrFuO2KMTjhWAdxNII1fLcLBxAFhOVa0D3m55Iqoos4WrqKceldjXj0BSZ7KQuUURXgLMpzB/923z4dAiSDD0iY2ObJJ+ghOUV6SDRVkPPjQGLgDjFVfW1bzZJtQHibUeK7F5yH8oqqIQ+Jny+ifB97dAiQDAEStUSGAMkQIFExJEOULaYXzf81BEiGAIkagT1O2ar7EM/85iKccVwaZZEFMEWWLXox6H0gIGG8B6ALwzR/MuH6JXj53S247Crgpn8/DFXjJuP0rz6Cr54A3HzpvrCcJjzzVjmuuGY5br2qFice46EAjYDH9Frb7y9RFFEAElNSwkSOpShaOotFUPujL2wBfAIST6ZqFUBEXgNXUHe8t4cAyR4AJElStp7CqadIQCIzqeWeXOUg67eEFvVMAl9J2LGi4lGC/373u+ejfIiyhaEYEk0TQe1DMSRDMSTZQe39Fjo7eeNQDIkcOKZb7h2QqMHdls09lwM8t3qQfee2E4F2UP6/rmvIMKi9o3fKljo7+I7t+OZZ8x6+byBLYs3qNXhoXiiGZGcf9LGXZrd22+/bAImP1avX4Jprr8WjQVC7sBBmKVw76nd/+5qrW/xboqsbV82ejVtuvhllw6j45b4G0oaBDOGQh2TPekga6j7Es/ddKChbw6ILZb0RlfaXMEAPan4IpBCDo6XgW6VoaCzDf/xmLZ5/H0ARUFsGXH9xLQ6fnoblbMUzb47EFdeswa1XjsIJR0cQ05okz4tphCXEkYH+BEBic1sCkMhKE1E0d5Xg8js34+EXuwC/cDv0Qa9K8IR+Ln9VqTucBjb8Vbm6t25tw9w5c0WWLSsSrtqtVn8vkdXiz0KqSapRLxsgrAcruhDvn33VVbjllltgmIYs2hei1X+8g9mUpTDFKfvuvndiItEtYki+8c2zMbxKApIeylTfX+9j/D/+gJAUFKOVTKXw1JNPBICkQEwsYWk4hkS2J/ibyrCm3qxQSvjvPcgl7CHZdh71xJBIjIsLLjh/KIZELOE94CEJZ5EiZYlZtr797W/3pP1VHGZVuKefO35At7ENKhUaq5QzuxADmwaaZWtAL81xM/vPyqyk61AxU3VIej2Uw9zXnXy5SrfHcebPKssWK0b37LFQMHu+lwgLI/79738X+deZ7SyfHPbs7E3M8MEMO+HCiPmkCoWnTPXz3nvvwVVXzd6jlK3333+/J9sc25XPOQinHuR4MO3q7bffjtGjR29XA8UXAl7SKDQeEZoP2/BE/QD+E4pKcBAzVScpF9K8pUFnAKwKTyTNg9n6NFpb+R0fmu7Ddh1YugnbdtDW1oH//MUveugb0iLrixSgJIywRJvQh0TJLA8y9JDUDhZqkwZdfsbKzxo5IdlpQUN6BH/s+dUH1qxei7nzHsKPWCm3pPjjykQuTVwSkD92qQRA/ECHE9yjLL/sCWkCJjzXgyksxQ5WrWnANdffiEcffljYfhnXSxWNP7NMF8eYCphq8zb7sFTKVFZ+xZkON1cdx3wTfxavDG6QaVZ9JLqTuPqqq3HrzbeipLQInEbScsStpPMH46vapEgzYgaCF7B90p4e6LKKULPdYOcWmAqQMPW5KoyYz/WvWhE+B1mYl5km8y1rs0eASR2Ydplpfy9kpp+y3gHhTh43230td5atBfjT/Rfjq5/rQlV8kZh809EAh2lRQ5ZqMZcWPMOGzZ/1MjQ1lWFxg41kpAgTi7ZgyngWm2sScSj1zTXY2JjApBERVAxPwDRTYn/CpaxQdU4iQeC8K7asUBkFG6sIGxMxXHl7Cx5+MQFocUBPyhXsRMC6i6IJwf7oUTUDQENJINZnz2Zw4CIFHQVSPnCXiaAYmWXJQ1o8u3VrFx584GFccvGPYBCPBJvNJ0gDgRT/y2fHIP4khA+FoQHX5Of8NEiZHDROKNO+HsgoeoI8QYNTKjcr1l931Wzccut10CImXLAWiQy1EaVXgr0v4Y7aYdt2fSCdKQlh+PQghfotNjLTJIeEXrAi1H3JRAfueeDX+PqZ54rigNJLlYFBKesQNObKaKYeGErPK3SWEDWKA9QTeCT/zm85wuBCye3B9E0kUxk8+cQfcepJ/w/xIq5/Ha7nCV2Q46BEuegZKxkGoyxaINaMJPnJs4eJF5SI86Uc4/s4xzyjxBxKup/vRaTXz/dxwUUXorxi2KBTtlSldu5Lpv3Nd1KLvmTIXgNIzjnnHJHpiVkGVDrOvhq/q59zEvguAhIeCMy0sicACRViZjhZtGiRUMrC2S92tY+5vh8+FBjUTkDEojis1L4nLhZGZJatuXPninnI96Uqk3IcCAiZZYuFoVgHRmX54T35XAt8t5qHe++9VwAiKgT5TPWYa1xVYcQFCxaIfUBgns86BOJQCEC1UvoISAhKufaVkYD3GIYpqiYTRFCIU/BT8ScY0VlNObBC8WOCDJuHswAS8ojwNQITeT/PNQIScUfwX/bT1Ew4nou21jbcfdcvt/OuK7AjDu5A8eX7WcdXZAJSh19AJ5ftkUq/0mtCR2TP35Qio56wds1azH1wLn7wQ2bZKguADe1zIYtacJxus2oGoOdjxlB5UCuLnjj4oAfAjVWp2X6mPRXl4AT0WLl6Ha67/no89sg8cZJ6uiYASYTvV0gkUAzZR6USKWVrO2txFkjieIk5UYtPKGCyfQ4Pfd1AqjspAPmtN90qCvN5ltZzvwAxARLiuGcDGi3QItleM4SEFMM/rAj1KJxZG2HlypXCKKEACddePgsjhve+kgGUezTKDTYg4fuY0IGAhGfQnqjUvq7uQzx53/n4xudTKDMXwrc0+LYPg4aRAAb3TK2vwdE9sQa5ty2nDJ5RjJSuI4I2aEjAoNLnALZVAleLwXJSgNkp5a1Yi8F+EApkUBlbd+DrLnxiIMaZ+FE0JUpx1X80Ye4L3fCNiEg2zO+afrSH1tNjWOhZU9JkIf9xHUeDPtCwIXeBVEKFJBTKqiv2A3cl0NbajjlzH8QlF30fpmVt88r0WOFVcUbWaOHXA4Wc42KIURHGE7VJueP5KkPIgQBEEZDw77o02nDfXH3Flbjt1huhR2PwfBXOLapPbjNNqM6KZ4Z7riSa7Ic032yTgYHIlX8LAJsw5ri6KEKY6m7Hr+//Nc466zvCS0AtXoMNjYCEfLpsIfoxF3lo4/fMQyDrA8+GsHL0MKckhJJIUEcimcGTT/4Rp3/pZESiReLPLs8NfZsUlWNIKRP0W60b0Rb+PTC3CJphgE1gB0axwFAWnBhcCbJ1nBV+1ccFF34PVZXliGznFcsSVHn6lVkmqetQ/6b8HQxjTG9d2SsACet/MOXblVdeKQCJUgY5MPw5X5fKt07PCLOc0FOj0g7n653Zz1V1MOiipUJcXV0tQFI+F0VY4VRpl3kYhwFJPt8fHgO2hcroX//61546JPke+3AOduWhIiBZvHixACT5BoTh/vFdLIzItKsEJHsq7S89JJwDgoJ8X7kACSlbXPvc/8qDQiu+rumwTVkdl4opgYjh02tCix//eeKANz0faZMHmS9+9+j9Cyx8rKtGQMKL4ITAhd/XfaGaIOM6aG9txS9+dic5XPKcolcloHWFvR3S+sV3hE7F4GzzdR+uJgEJ/8RjikbOHgNf4GlgO6gEKAW5Yc063D/3AVzCSu1lwyRdQChPUjGQaU63ZWSRhk/pCSJ4EHfSuCLOZWop0rMjLbHSyic+Ex4ieVqKKtXiTHSxau16XD37ajz28ENijDwjACQKfWQhKMW5F0BBAJhtKyYoZt1jEVUZksS9Ypx8iHES4EIqhl2dCcy+9hrcevNtKCosgGFqsIPhFcBvm+4gi9kF+oecAmn55ZyYvE8hIDNEO1M6RC+c/7q6OlELKgxIlLEq33tBPX9PZdniWcPCiJR7LM5LC2kuL8buGodczxaUrd9chK8dl0GRsRCuxbVsCWO0EaxXsdQCTyfLImq6B4t7LU1vgAHPNAS28B0aGXTA6YZnRWH7Bkym+dUdZDIpQUnyHAO6yRpnypJAxZ/W9BR8WvgJSBDHlq5izP55I+a90AFHJyCRe9Kk0i/WmfS6ypVmSoVf48pW1bz5GbM20WtKkCNlS2BfEcjH1/QezO/9q1p2R1s7Hnr4IXz/wgsQISAR35ZK7rbvBR5ZDTCVJ5FdFm2hfJQGGu5LCUd8mD5/kvJAo7bN+0V7NSGjrpl9FW666QaYkXhPIjJo6cDDYAAe68IEijYRW0DrktLEDVyZngBtZqCce7B6zDNsuzAc8a1CPnGcKYN92Okk7rn3HnzlzLMwvGaEkJxMyywnVIdv0HtEA4wcB7a5BxEGckJJ421+EGIy+ZuQlz3MKWmSEc8KshskUzaefOoJnHbqSYhYcdk1se6cAFAo4w/nUZ4xUqoHBTKFq0qtJZWumo/PiDHmWUOvlZDZcsACSCIBN/960QUXobyiPIumt7t2Xe/P4f4nE4n7koBksOpg9daiPQJIwo0hOlOAhEohFeHswNZ8TYsSjgQkjCF54okn8moVz9UPLgZ6ZpiHmtQBKmU7unYHUFBUOGWpo4eENRB685Dsjnf21ie2hXQdUrZYi4EHc76usPVRKRxcf1RGmOWKMSSkLAwGIAkfzPSQcO2zMF4+vTK5xpXtYKXwf/7zn3jppZdEpXYhM/NYfyYXIKGXjO9m/8Pv1jUNtiEPAdPVEHH5kwGX9ipNR4ZgRaMyKoEJDzipmPviM1rvCUh4hloEM56GhEU93IfpePAtE46TQWd7O25npXaa7IRjQDrhSf2gkksDm9TLA5oYj9YAKPBAkXZWDxmhPpD2IA98ltlSh6UESvJ34coPFPmGtWvxwCMP4dJLfoTCWAy6bgZfUpp3cIhRmelhSkjApX4VZ+g2M7I0kG5DMsFLA6BF1gDvtYBuzcGGdetxw9XX4/cPKw+JbHtwdvaQNNhH4YXwgIwRJD1V9iKhEPVgB6FCqYxGYtzE93yhB6ivCKXOB+x0Gpdddy2uueF6lJcUwyTTjEPA74R4Wmrswn0mEUYARKEkqpRJ1NR8AWqkHTIYajU+WRuBcpdnAPcfPQSD4aVQ8ke9ix4Spr4f7IsKCT0ktIzSKMb/5nP/5wIka+sW4qn7r8CXj9MwLL4CrpaA4VgBoOb+9uDoXO/cvyLwSyiGEc0WSrcriiiSUqVBdzQx357RDTgFlBpwtLTwhPp+BhrjRURguiPAA1eG5sYDz0laKMqOZiJDf0vKxBW3L8MTf28DUChkidJrTS9QQpWb0Cf1i/s0Lbwr6uoxWyiltQcEmYCeBpV2V3AUJWCgh+SRufNw0cXnIWJJAUHpJ3VkChC6cEjG1MXfo0T8ZLfpwkcoJKM0J8g4GJpHeKekb/IpEliIrUDAIow8Dm6+8QZcf8P1gCHbLr0ZdgAKejhI4hG+iLkxJZ1L3E3AwF9MAUcstIv3uCgIxksaaUjn6tn8fHeQvtnN2Ljn7nvxlbO+hvKqctlescmFVQg2koRZwvfDv21Lx7u9q0RRyqTXQYetUzoIKAArYFRxzDn3GuJBA1ic28GfnviTzLIVtWTaX4FgpBQUkM3TJRUr8IiQ7qUAk5x3CT0k0FHC04OnceylJ0ZaoFhXR0oweswIUjku3//ueRhWNRxGZNvaGQxZoChbPHNpkOH+z2dh1L76tNcAEipldBvTQkwlldQV/jdfipESjLTGMssILeUzZswQRdIG40DqEViaBhYGYnYNghEqZJK7KCk92dfuapuqVs7xZewIq7TPnDkz52G0u96Z3Rd6v6LRKJh2b/369aJKO+c8n0q5io9Q72HfyKHesmVLT5V4tSHz1W+OA/vItcZ1zvezWnpNTY3422BeKo6IQJDFISsrK3uq2eerHbkAyS9/+UsxBkpAioPAJPmCVkQbuu8KsMHDwjEteLoF3aOo52En+cC2JoNAeZ9FXrXmw9F90IhKj4YVAJqkyeONNCxXWBUjUQudXR2YOGkidNuVMRM6gQspX4E3gTQtT3lfqAAoKpQurJRUBHiQ8sRlhAmrQdOTIOhlykMRMuBLmhkVex8pw4OXSKMgEhPt4okmlB/h/ZDfF3EzVN5D551YR8FzhL4fABz1PpuHvqYF1lwqdeSO+zBc2m11eJ4DN2rA9TU0b2zC6Ipq6WAIKFWKC62s0/J98nBnuwUQC+J52C56oXjURoI+C4cFdZBAaeP4Cepc0Cfd9mCaFmzfQ0trK6oqKmHoOjzXDrwecgXyneIMJ70jYNgoPVBystlPKqk6CmwNlqMjRS9PQNNjG6V1NvdFOUQZVFRU1OMdULTOfO0BZZlUso7GEHonlHcwX+/N9Vzux9NPPx2nnXZaTwxNvt6fC5CsrluC+38xG8nWBTDQBl2zYGVsRKMm0hpBREoYHcRa8DxoniXiC7g3E6RZcU3rNEoI7VV4PtxICoYbh0EgotsixoJ8LFZqJ2HJN6UXkYqz5kYDYmMGjuvANEwRQ+BpJla3V6Bi9OGAG0NGp9yhp9ZBUSomLPWuoHpltluvVFSlXFKuU1aY9+GYKZHJi5ZyWZTRgesUiIB5I5KE7nrQXA+JrjZEykrFu6gUc8/Sm2u4ujDI2LolDAKOkRbrnXE1rCyvaUmxV7gPRDRb4L2ht8To0SUksPMpC3wPnqcjEjWwbPlSTJw8CZ4vaUSa5wQUSPUsQ3h/2VcCFcOj/I1AE1QoepfkGLiagZibEe31GU/B8REQkX22ofkmbF1D2vShuTYiOkGUgVRXClosKr3Kuo6osFoQVOjIGFL2S/nPvUxZK3/nJQhYwltOCpqUA6ZjIB1pE2OouTEhAyVFVeIC6S1iUUIHUTOCjY3NGFYxHL5PWp6MrdVNjoUjgZdvCnnO/tHkJCCheL/0lghwIaQ3PSF8rjyzOE7S2y3byfPIF8E5GhzPBswYHF9Dd2sTurttQWMbzIv9LCgowLRp00QMNw0yQ4DkT38SytCRRx7Zo4QrC1K+KFthoEOaiHJb9QYE8rVIeCDRXa4sVTwYdxRUvTuUZAVGhNIXWMKZ7o7AKPw31efd8c5c46cWfkVFhQCEfA+tdfk6lFVflRLONhEAcxMSGLW2tgqKoOpvvvodXnv8mV4Z9jsejwtwMpgX1x8D+9kGeikISAZbINFCTS/pueee2+Mh5djzgKNSvTa5GZvsrUhbtGxRWZceEnHwiEPFZfk0Ub2Zhi2NVZgZQMhnEKgYmqBxkGJNugKVVV0L+Lu0Ljo2OtrbMLyyQlA+eGDRIsuDkwcrDxRqtBYpZEFYqa9LC6XrabA0A4ZAMTYsz4Wr0fopjQoEFooyIAxkBBo0dArbreSPd7tpOMk0SgsKYfJQpaIgLMLBfZoBjYpYQEUTx2qgoAWkLlnnTXDuZZCk5zGmRgfbyfdYvg/Hd4VeRhBDDxFHIEXlzXGR6kqiorgMjiE9TirgVoiHQJkXNkDyGagciEhX6S2KuBIo8Z/n+4iR/68b8ncBDHmrCws60qRr6dJTpbs+NEOH43voausQCjnjBqh0ctx4NtsiEFSHJYBhMCZB33nAGy6NVqS90C9lYZJZgbF6ibCmSmqHVBdCzqOPba90Oi3kP/efMgblew+GFXPKgObmZrH38mWA660/bEdLSwteffVVnHXWWUIO5jOpRS5AsqpuBf7r2T/gzK+eLBTEiB6HZXMPuHCtJKzMUhj2Juh+EnAVV1/uU00rhEclkpmzhBXag+9L74duRkXCClNk6TJlPJQugYmgZnJpe0zgEaBkAggz2KD0ZHgpbO60UVo5FpodQVIAXA+6a6PAjUoF05BKuhcUSqS3xeSjPa5LX8RjCI8CFVGhv5rSyCGCxmnBj8LxLUDvQhQWfNtDV3c74qXDpOLsO/DoNQ6+Y7k+HMNERuMesRF3PfiuDkc3YRJ4EQQE9VuE2s2+CdeijH8hACEFlmNAKpsYEw3Y0t6K0vISOJ4DQw9i5jxTyDWPY6HLxBjS7Uk5SLqVBd8lwKKcSYnhd2DB8lLSO8u+m1LeSUopwYkljDmUMxafI1CMh2R3AtHiIgHhTJ37nXLZhW9YSGuMJ2IiAkpcymQJJ/jMnsQlNGQEdC4ZXE/w2C3kv884HnrZRYw7U0bbstsEBjxJHAftbZ0oK6+CQzDF9xumyBDNs0TW0ST4pKziGiJpLwhkF1Q4/p8EXaqKjS7OHwOGEwV0W6wBTn+Gcp2gj3NuRpEyRgGxcUh2eogVFEM3AotLvgVQ8Hzu9fb2djz//PM444wz/m8GtYfHWlG2zjvvPGzYsEEIRCqJuQTX7p6jXArnYB8Iu7tPQ88bGoGBjAABGKlyt912G9544w2R5S2feyDXvmZ2uTlz5uDmm2+WeeCDwHd/vOelAAAgAElEQVRa8hKug1+/+yTmvPEkOgozMGmlE7QtWqwMwTF3NRcpL4VCo0Aorjyw0jqtf+QKE7AAUVq2PE9Y4/lcHtI8ZGhFjJmWUBDcjAPdoiWQQEEGxQvF2feR0Wyhq8B14QnPLT0ghrDg6QatYLSb+YgI65tUajzHRZo5a6yIOOTFEeZSWeLhRlYRgZImrLJU5COaDotAxvMEe9mmRVdn4KfM+qIZhqR6CaWLljaajANeOg9DKieimrUG16DyoYk20KYX84L30KBpSqAlxkA3Qfuw7vnCYkpvjbA4M3mAK9nrQv936V3R4Rm6yMRj2J4AEvxOxAZcS76THo5ohm3VkaDSlM4gYhIqQHhWUpaGlKA7yCxKOr9jUYlhIKkn2lvkEQz6yPCfwTgZqQdFPUN6Z3yCPg0Rw4IlMgVqSNs+ivQCXHb0mfjalE+jgAd+Dwr5eNKzgeyR/+33bt68Gffff7+gbJFDns8r1/6vr6vDo488jMuvvgqRSFRasj3+L9fcVnSuuB+JdS8j5jULv4NmSGXctTyYdqkA6zozTHk6XJ9eZ7nu3QhpQ1Rk5XrzHZl9yhQaJsS+TKcyIpsVlWZDjyHp2fSZIErl2kvAFcFWOiwvgnSEoMIVRgfKSNuhgq7DC7wk9BbobgkMn8Hxtghc8A3ui7TI6qdl4jAZu2K7Yu8buic8tNw3IquUR0VXejbk/qRS7kMzI4GiywyDLmw/Q60dhhGB6Xpw+C5DUpncAOTDt8XnmYwMXtfpxqU4JK+yQIef8VBgRoGMI5RszSIFlu5OW8hNjcDGs2CaNFikhdeI8oX9JlDQBbWV4I5/N6AbGfEeV4vDcbuEzDE0AzZlLTevayPK+REZrjSYpIZRWNmsOeOBerhGGSJkmCZAAeUgv07jkE/mhIgJpLxl2yiKJQ9LAGjKiMC7yzGQAfOcfeKHGGw/CUOLirbCyoiQeS4Leo4i9HZQZnK8mQiF/cjYiPimkDFcszbNT3oE7r/obbrhC+YcDUf8nvCK03tOj7jlw/cYk8FYEguaF4GnpaGZruhPwvdgGXHhvcv4RSgadxJKJ54OeDXy3KNXK4906ey9rYzApKyecsopQ4BEARJmGKGlRqVdzKdQFFazXiY9X1bx3vqzo8U32G3J95hnP39vn4N8jv/e0ncq6QQDt956q4gjUTEk+fKS9AZI7r77bhFLRCu1GncCh65/HWy3vPc7PLrwWaSKU/CdNGKaBU+z0BGxhNXfDXi5Fg8Ql94ASZhImL448Bkrwlw3tu4hY3go4qHs0oOgIU3jpE37qcyhImMRpKchyVgTGk0F1UhSQ6iMxGwZBeEaBlJUiI0IfJsQglqOxvNOAg2CJWby4gEcBECIbKakRGmkNsnDVAR4M2MQlRQelARUBkGQvE+slYCuRosr7xVUKQG2FG2BZkiCJB0ZRVXyNUQzDqIe06hKY2jaIhXNEaBM1yIwHQsmAZYYHx0Z8q0IrBwPBZkAkBBficyiMgCXfSAgS7N/VLSEvictrfR6CL62qSNNY59DC6OPiOuhMkUqFYSlmd4nQTfjlwS12pPpfk0dsYykzRG4pC1dWHklpTygiwVc/ihTmVJRoBfLMVDiFeKaT56Jr9UeiWEoDAL/A1aFdJWE0n0NtrTbO9/HvdbY2Ij77rtPxBHSU5pPhSjX/q+rr8OD8x7AtdfeLIwDYFYsKqyC7rMJzvKfI7P+ORSazUibHiwqxHDhmBn4WgQZgm6CXtsVXlDpJk0DelQQKUXuJ4EdLGEYgN8hrd4ynETmSDIYb1Eqgr8NUmlcUrcJrHkjaWLcW9wPBBqMhaIMocJJzwFTBktbPe+T5nduUgcOvSBmDBnSzEwThpNCRBhVbBk3IhwOBDUxCgBhsIDDkPqgpLwekwYKtoGB+7BgGO0CQekuP1P8R76/CL6WgktPEqvOa0xPbAgZp2lR6JkUYsjA9hxYThw6rSI6PcvkWUZFTJ7np4QXWXMJmIjxCApcmGyX4ITK2i0cUxp3aMAR0lYo5DFBbROxZH43TIPpByx4XhoxyxT94gS5GdJGY+QtB5uTbaAM4oRQlhTA1uPQ/TQsv0vuWwJUUuEIHAgABB6SHlABXDwph0i30oSXgUkOumXmaCEr6SErEOsqZbVD8+Ow3Ah0x4ZvMficnhEDGb9MJBrQfRsxj+MojVaMRxFxMK4tEy0EhieR0kBkhBSudhl7z0bpQIZLhQtNN2AR/NkaPMuFl7FhuhYSWgX8MV9F0aRz4WAMmCdO0PmGAMngCksllATytG1B1yAgIWWG3hGV6SqfdUiUFba/SvJgjFBYAR7MRTkYfcv1jt4U/j3Z98Gag8F6T19zy/3H+i833XQT3nzzzZ4sW/mag94ACS20P/7xj7dLe+wIT4eP+956DO88/wRGt7WiOJFCl6GhoaIA704qQWMpFWO6/uk696BFLHEgabYIW5WnAy2ZbhrDMzqmt/qYWt+FUgfYWqzhtYkWGqI+MoVUAQyhdBMFCDpAQPuih8TJpFHj6JjabOPAdUlEkzbSBVFsKI/irdEWtsZ12DELtsUgWSojtNa6MJIOTFJCqbAQ2LD2iWYgbgPdDLoX/A4qAAwTlR4GAQnoLRCKlCu41X5GcplJwaLST+8Fj12P2aRohWXvSTfjuwP6Vk3SxeT1XThyTQoFHou+6eiOAOuG+1g8KoK6MtIaYvAjtDDqyCRpjZUUJ/IV6NWYvNnG8HWdKPEtfDAhho1lRA06NN0MAo0lIGLbSNOgN4ceDBH8yfscF/R5DUt6GLmqE22Wj66qIjSV6NIKyngf0xIWUI6ZlcygdquDog2dSBVFsbI2BidqQphQg1gagjxaWpkNjAErfLee0VGcKcANh5+J74z5LApEYHGQMrSvTfB/+HOOP2MIuf8Y1K88JIO5/+vr6/HIo49i9lXXISLckCkRIO1pGfhoQtfKOVi/9G00rN2I7kwENcVt2G9KAcxIB+o2FGHNenpDLUwda2PCiHZEjSZJy6KXLDA+wCD1SYJaKq2+44q1TvyS1qvQuLUCS1eQpuNibI2HybWkQ62HY0SQxDA0bI6gYe1WHDgtjuqSjdI7KdmIkikm4kKoyFLhNIW139ZNtCZGY2m9ifauGDwkMGq4hmmTNJj6CpiMhQhYYgzMN6yIrCQvgsQlN5T0HkG11AuQ9sqxYqWPyRMcFEfaYFCuxS2k7YSoKWQEcTKCz+QYcI0itNoVWLBKR1erhfFVbdh33FboelrWMOFlAGl/H7zz4SZoVhQHHkTv52ZEXRsaKV26J7yPFj2jbkw4ReBKajcVbVGniXLMrcVH9Q7WdhTC82IoL0pi/8k+is3ViHKc6F0xCDtEIRCY9FbwmT6BGZCBBdNPiJiUjF+D5RtJx+zG9DGsGdUtQSXHl2Ao8JzQKy2BgUqFLD3EJpOC2CZck3VjCCJicB0fjZ0jML/ORMooFQYoZgMrLjIxc0oHolgP0/DRnZmMBYtWoCiewazJMrkInSop00VEt6F1S1Yfx03GqdNDZAnwBYI2rgcCTNOS8t+nN11iZMY8ClDLhWcb6EYRtHHfQMGk8wDUAj49YfnNsJot6rj/SRNnQqdTTz0173WI+hK1eySoPRuQMN0uKVvM8sQAG3HA0SVq23lNg5pL6ObTKt7bZOwt7ehrsezuz/cWL8GeaMeeeGeu+aPb+7e//S1+8pOf4LXXXhOFKfN59QZIaKGll0btf7aLVkGm6P3dy49g2R8eRcn8hXAjDjaXxbBhUg0WHzQGm0otZJjPxddRlEigAhEU+ha6XBfrYz66otK8r3s2Dm7VcOA7m1GwrgXl3TYyER1LD6nGoinDsLY8iqRJX4aMGpfpg2VgvLAAOh4+uxEY+9YqTFrbhhYjA52W0PIyvH5kDRqqC5E0dVRkLJGStCPmY0vUR2UHFXJDHKQRX0MrLW2ujxrbFB6YpqiPrXEN8YyPqrSBMkfGkGyO+2ijuVfXUJUxEEuSbW4grQHtER8JU3KbK1JAISlsmnxWWwTImDoimoGpW9KYMb8Rn365AfWVFjo0D3GYMC0fK44YjfcnFME1CjDM15F2HGyJmUhGfcQdD2UpUR4Nh2z0EX2zHkW+iVc/NxItIwpQmTIEba7D8tEc89AW81Fo6yhPAVW2KQBJEi7smIl2y0NJ2sWolgxql7Rha00RNo0rxYoyH/FuG2WehSIe4J4jYk6Y1ayyqRvxlS1IjijGwv1KRHa1EgIO2xDB9M0RTyQcKNBMVKds6I6Hbt1Ct2fh+s99G98c+2nEmUUnCGPdFno65CDJtbcJSH7zm98IQJLvwmi5KVv1eHjePFx97Q1BZqkkoHH10SrdisbFf8BPb70RL7zUhnE1QCoBnHP2ZEwco+Oue5ejsRno7gamTgJmXzgR00ZtFgHeIu21F4XvF8IzioQ3z/OT0Nw2RLS0oBU5no5OdyKuvGkllq8FrGLA+peSe8Nl+2LmuHVIayOxaE0B/v1X87HoPeDxORNx4IR6qY/L4CiZWCnIrsQq81RQXcNCwi/Db+Z049n/bkdJFWB3SI/Mt78xBp8/KoFClzEkcThGAXQ/I7wnXLMpsxQRj31gbEaZoAilvVI8/4+1uPe3bfjJzdMwrdYR+7RTi8CwqLy3w9JbwPxgAmV5BUhoY/DaIuDKf1+O6grg9GMK8I0Ta0TyD9Mn/bUbrtGClDsTd/7yfcRLgbO/dQCifqfIDsgkAZ7fJjJFeQazT5ZD87ug+Y2IuCnoLC6r+UhHI3ju7ybm/r5TeEXpDEh3AF88uhDf+Xopooyn8eOw9aigqZnMmuV1IeGVIUqjBVx06cWI+lsR0WNYvFLD1T9bhcMPAi7/9v7QvAbAKoeDEphIwNK6oHsd0FzpPSEocPUC2CiE7ceEMSnud8K3OoR3W8sUEJ/h1eUlOOey9SgtAKbVAu0dwKYEMPs7ZTj2E+WIWTYWrazEk8/Ox9lnzcDE8lWCtuZYJUiaBYh6NqJOG0yvFa7lIOmWwUcVdC8OCw2wjE6ZgdAfiTQKhIGlSGuF72+FwSxodgxpbRjgF8PwIkiaGXijT0TphHMAbyw5azKx9CB7SBhDQkDCpBb5Lozal26x1wISBUr66sDQ50MjMDQCOz8CpEwyhuSWW27B66+/vsc8JOEYEiotBCQM7E75Gfz5r3Ox9OE5GN6wDs7h47BkmI4l5TEsrSpCt0iTSOu4h/3Xt6B2dQfKtzpIlhVg0eQSrBwZQ3tMQ3HawSdXdOOAvy6FN2MUav0o0ssasCWm4a1jJuKd8cVojRuIphlASioS/SWOyCxDelNEM3HOeymMeHEhJg0rwYr9y2BsaIOzfDPePLQGmf3Gw0vYmLiiA76fQnOFhY2jizCy3YW5sRXVViEy3WlsLdURKy1CrDkBtzuBlrGlqB9bhLitoXZ1J6obuhDRNCycWoxNNXFxuI5f2IKxfgGQdmE7DhrGF6F5VAHSvoN9lnegqikpAlSXjI9jRW0hGiuiiDkmDm7K4JC31uO4VzfgHydNxKYYUNPkYsSrK7D+iHFYtF8VvDYHY9d3CmWtfnIpGiotDE+6mNiYQKa1Awd2RlGwaiusaAwvfq4anZaPKcs74bk+WipjWDO6AEtGWqhptTFxk42ahgSKYzF0ag4a4x42ThqG6k4Xo5a3YOxmG+tHRLFqYglWjinExK0+yjd1w9rUhuLCONo1B+mIhkgsgtiGDrRVF2LBviUY1+Ji1Po0yrZm0FGkY/XEEnQUWyjbnMABK9sQS/toKS9E47iROPvfvoEvTTsOMUHSkznLhNUy+O/g5rDZ+X05mN8kZSvsIcmnQtRrDMm8B3HltdfDYB0yMI6DWZwYS9KN+S/eg/O/ewW+/e1D8YkDRuJ7Vz+N0soyzJxkYc6DzZgz5wzYzmac971XcMV3KvCdL1FxbYTmO0hjGJY1FuKNNzYhnfGx777DcegMoNjYjChjMTJF6LBr8dLbTSgaeSg2popx1388hisvPAJfPHIVXnwtgVt+3okW8gwTHh6/fyYOnrgsyBilauQI84WgbpHe5HsmHCOOLncMPnPMEhx2UjXO++Gx6F6zCN/9/nxMnwzc+9NJKEwV4KmXV2B1p47xYw0ce/Ao1NWtwwuLNRw1sxATasfihZfmw8242Hfmwfjl/e/hpTeBs07T8O2vHIT2DR14fVGjyFQ3fVwRDj+kC3GjHRHG1vmlWLp+FG6+ZwGefRf4+hnTcconh8PsqMM7KzpQaPr41KGjMHlCC1x/LJ589kNokZGYOasW//jvN1FVMQYtTRtw9BE1GD68HM+9ugrNW03EYgkcdXgZplc7MLwuQUvtjhXjq99qQWcH8O83n4rSahu/+vlf8M+XfDz95DSUFpfhxZcXY22TgaiRxiEzy7Df9Aieem4zLC0muHNr2xxMrY3i4JkH4nePz8fP5rZjxjTg+ovG4KAZpXh3QRJvvduMokgH9p8SxREHliKuNQlA4ulR2PpofLDMxzsLNyPjJHH4rALM3CeKeKoDVtpCpjiCF5YPx7mXrcBpnyrC7O8djdbODK68czHKvAbcdNVhaG9djxf+aSONCEZWO/jikRlYZg3eeG8zljU4KEIEh+4fxz5TUrCjcSxeoeGdd5sEve2QmRoOnFEpKHcfLbXw/qJm2I6PgyYW4cBZMUQiXXCShXjhjQ6sW8cMXRYmHlSGA//feagedzp0t7anons+918uDwkBCVlKBCSqMPRgyp/wu/YIIGEDlGBShfmYYYepV1UMyWAEte+pQR9679AI7C0jQFrk3LlztwMk+RSIvXlIaKElZYtJLdQ9tI+mfB9vPn436u/5JSat34i2ohLUjzCwdL9y/OPgarQIOpSF0qSPLzy3GJMa2lGV0VDQncb86RX48KjJeGlcCcoSNo5e3IqD/7wQ6U9MRKUNRJatQby9E3/54gH4x/7V2FxAnrOHuCGD0O1YO/wEadZRpDQDJy5NYJ+XPsKsjW3YOrYC6coCtA6P48VxxZi0xUTN2/U4qLEV6biJBsNEasx4jCww0DZ/IaoQQXe0BBUdbdCjGlaWF6C8cQu2jC7BqkPGoyltY/yKJhzQlEQ8k8FbtSVo3XcMUjENs16qR1EXvfwR1HSnsKDKR/fhk7DOT2D/txsxsYssCBdL4w4W/7/98eKkEphGCQ5qSuBT767DKc+vwcZZI9HOdMdbMnA3tKJ5Vi3aKosw/vV1KHMS6NQS2FBqomPWAShsacOwpfVIFBegqgMo6tLgFJdj4SeGo7VpPWbVt8LWXTQbQGbGFLwytRwHLmjEmEUbRHaa4cyO4zhIV5VhycxxKFjYgMmbEmgu9VCYtNFRUYyVM8dg3Lo2+Os2ocgDKjIOunwNdk0VmmuKULKsEW2jy/H2oSNx5CsrUbGRNBYLnQUJNI6rQmRkNdwlqzFxSwYjum2kkyks++QMHH/eFThi1gmIi/Bg6iuSmyLzo22rAL+37L+9oR3ZHpJ8nr25nr2qrg6/e+hBzL52NvRoXNRDjwglgSnQ29G17H50NT6PqNmBVZuKcPHs17DfgWNRXrwVj8zrwh8f/yZ0sx2fP/lpfPV44K5r94XuLBYW5zXN43DhdSvRwrAUoxgb13Tirh9X4/OHGSjVNgNJUh5NdGoj8NYKE6dcVIcjZwK/uOozmF7xPh5/oRMJaxzq1ll4aN5KPD73YMwat1DQfejVEwUWM6QyMb7Khmc4MJ2IiGHr9ipwyrcasLwFmHnEBBx31BQcPtnA6OoEMtiCm25ciLeWA7HhcXRsTuJbJ8fx5VOPxIVXv4RUCjj0sFl47r/exw1XjEBN5Whcdc37WLgROHgCcPaZR+E3j/5TeJDTtoXN62w8O6cc08fbsPQuEaRfv24qzr98GRZtBg6dpmHKlMn424srUDaCQeE+Ei0efn93NWprj8QPfvQkokVjcNoZJ+Ls8+9G9Qhg1gTg3O8chpde+xB/+EsalcMNNDW5OO5TJbj5vFKUWFugG64AJVfcnMbTLwOj9ynDiccciFnTLUyp7UZxvBXzHmvCb37XgugYINMKVBUB//HTA3HHA8vw4ktJjK6WcTyNG4Cf3fFFvPzff8VTT/sYXwFcf3ENho0ehavveA8ZUjwTHpo3AI/fvy8Or12CDOPorGp8uELDZXc0os3RoTNpR9rFf946BQeM7UKhuxW2Z+KlupE464oVOGrGKHz9zJNRv6YB9837G06e5eDUE47Df9z7PNY2A1ZRKeqWtuOXV1dDHzYBP7ruDYypNaAlDRQbGdzx00+jsSuBa259V1C3mLSsax3wk598Eu1uCy69dhnGjJVFcTu2AFd9vwxf/PwE/Nff1+Cnd29FYbmBVMZFawp49E/34KhPngg41UENrOxSDyIyKa9iQnlISNmihzSf539fHRkCJH2N0NDnQyPwv3gE9mZAQlWSdUief+4BvDznl6hJdsIbVoVI42a0WDZeP+EArKyMotO0UNIBnPHqGsxqsVHVnkJ8w2a8ObUEb392Kp6eVoloKo1DGxI4+PU6mO1dGN/uY0SHDc/S8MeT9sELB1SiNeajqkvH5DYPI9vTaI4nsLasFJuLC5EyM5i5MYn917dj1KpGdHZmMLwthTIf+OigsZjY5qJ8/ipMTwDdhot1FtA+YjgmVlagbu1qFE8cg+aKEkz6cB1aOjuw4MRDccj8OmzpbEPXIftgi65jn4YOzGhOIdPUhH+MiKFl+mhkSiwc8I9VyJSXom3CCEyvb8b6rS3Q9q3FykoDRyztwvimFJyuLiz1E/jnCfvimZnlgF6CmS1JfOqDDfjic8sxf2QBNhRayBQUobMyguKKMlQ0duLIV1ajIKahzcygKaojXTsKeiIJL9WNJZ+ehvGtNmIfrEGRVoL6Q0fB6GzDUavb0OZksDGVRGriGPxjajlGv78a1Y6G9TNHYVabB3dRPUqicayrHQ53ZQPG1dTg7zNLMHNZJ4ylG6GPqoLWsgVNRSaSE2owxTbQuXIt4sUlaKkehpLl69E6vBDzDxqOGb9/G5VTp2Hp1EqsL+iAY2sY4xZg3JqtmNSWQfWmTtgbmjH/k/vj6MtvxNRDj0eBH5GF5BhALAl4YhcPeUg+Lsz2NCBhUPu8Rx7EtbOvg2VFeyqywyMgaUNy1S/Qtuk9dLQ7OP+Hr6AgDlz5oyNgeS24/PqViBQBKQdYUg+c8TngF7fsB99dDsuuwl9edvGjn2/GiHFViMZLsGRBPT5xIPDzm0dhdPFGmEmCB8aRlKBhSxzPvmPhub/X4/hPjMJ5JyVgxouQcGvxwLxl+PW8Fvz+gQNxyPhlsFiPg74cvQTNyWpk7JGI+DrKzCYY+npokRRSiKOpeV889fxSvPXhFqxeJcNajvl0MY47ajLOvPADDJ9QiKqRw7BpdQuK0yk8et8xWL9pC8659EMRA37uWZNw/hnlKIzE8bsnluDHDzZj3n+ejmGFwJsLPLR2pfDa64sx/73VuGN2HJ/81OHwtALhXbIQw3Ovb8D1v3obf/7thbh33t/wxxfW4IDpw+HbJlYt2ogffgP42tnfxiWXz0FB6VScfvrJuPiSf8c1Vx6Ck49gIH0R3l6cwQeratDYtBn/eOV1TB0Txc8uqcDo6gxTh8DQ0+hIHYlnXtmIlz+ox6p6oKUVmDQJuOuGT2BRvYW1zWVo2LQFr726Bk5nA+646UDMfbIJdUs24Je3fw3tHVtx1U3P4cyzDse4MR6+f9E7+NaXq3H5d6diVVMUry/y0NhehtffegeLF6zD7VeMxDc/0w7PdLC1uxSPPduE234LTJo+BhHLw0cLNuC804CrL9wHcW+NCIh/cekonHXZMlSYwJQJkj43aixw/unTUFg6Di+8a6OpA5j/0Sb89/OLcdnXi1E+aRpu+tm7OPjgsTjogCMwurQVR80qwe//vhxvvPURbrj6DIwoWIE1q5rhGWPw67lvCBlz5SVfwLAyAzf/53vYsGQjfvfASVi9ZiMWrq/Gms0+3njrDays34r//O1PcPKXz4HpVYlYE1lSPvvKr9QaAiRDHpL/xSruUNf+J43A3gxIqEpmPAd/ff5B/PO/HkOBm0CqsBCT6jaice0qvPvlT+LDagvd8TiGtwEnPjkfE1sSqI7GUdnSiffHF2H+Z6fgj5NKRFzGAZ0eDq/bitq1bZje7CDW3IW6CPDcCdPw2rRitMZsTGj2MXZ+A0Yu34iW0ggaZk3FunEV8OIZzGhIYjQBCYOozULsu7IVFfNXYeG4YRil64g3bEatVYpEqYVNRQYaoh6m+sVYsnUzuqeNwuoRURzx1ma0ph08efpMfOn1ldA3NCN+wDQ0tXWhck0z9vcspLra8E5pBN37j0eyPIoJr9aheVIVlk4swWdXdyOxaC1GT5qIhQUpjFuwCZPtCCzNx5r2Nrx5yv54YlY57EgJZjalcOT7DTj+pTosPXYmlo4oxqaSKFYWdGJcm40ZCxpx3JsNMGrK0VkSQ5ulIWNZ0DoSSMHBmyfsj8nNXSh5fQmq3CJsmDoCiXXrccjGTnSWFKMlmYI2tgZv71uF8g9WoTQWxTuHjcJnt2iIfbQKRWkHzSPLYa9txJjpk3HfjCiOX2xj2FurUFZeinRnK1ZWF2DrgZOwTxeQmL8EZbFCtFVXIrpsLbpqirFgehkO+sP7KDhsJl6dUYGGyhQqOnRMbnRR88YKVDgOJqSA+OYuzD90Gj5z+fWYdPjxKGTlbgFImJwgSIuTd1vj/6Sdv62tex6Q1GPOo4/g+quuRdQ0hKIobOYM8HZbkVx9PxZ88C7OveAvGFYNXHPRLHxiZhSe2413lo/Ae4s7ECmswu0/exYXfMXAtRfvg3RmOYr8MXjkqWZcc38nvvrNoxCNxuExOUXpRpzwmQxGFKyD5RWjuS2O1Ru7UTFqEoySqbjxp8/gvXeS+PtDI1BZmoHtVuO+hzfirofa8ccHZ+LQsfXQndubb8EAACAASURBVE4RQJ3SyjH3b1tx/1yIqKXvnQF87Ss1yGjtaOrSsGJZOUaNm4rCkuGoq3Px8z8sxOpVS3HuSRNx7d31OP6LMzFlXDEibgGGeXU4+djpyKALx3/9FRGLcekFR+KMz7kwkcJjTy/CjQ+4mHvPiWjbuh7X3PABJk/RMKxyIl79Rx2uu3gYPlreiudfgUijffn3q5G0qnDNrz/C3+77Cu645y94ZWEa555+KKJaIZDagoMmtmLGEUfjB7MfgFk4HmeefjJuvP7nuOXqafjc/o3ozozDTXcuwAvvAQcfNhFbWtoQ9xO487IajKxKwvE64bopzF82DJHiyagZNwIbmnw8/cI6zH3kA9x+5UR8uGIr/vh0K44+ZBgQGYcVH83HXbcdifse24DE5rW47/bPYWvrBlxw7VIcd8K+2G+ii+9/fxm+/qVSXHx+Lf777RRuu2MFasaXoGz0KLz6ylLcdPE4nHNMmwhcb+muwN3zNuLxF4GTT/4MLDMB3ajClKr5OPmzRQKQaFoMLy0eibMvXYYvHTsWV192HCxtBXS/WcTFLF4XwwXXrUTGB444bD88+6dF+MFZ5Tjm5BPwzsL/z957wNlRlu3/32mn7Z7tJbvZbEhPSIdAQkA6vCAKRJCmIEiPVJEOUqUI2BBBBNQgKCogLyhIMRLpJNQA6X1rtu+eNvX/v585mwTEH1jyEvCcfPaTs2fnzDxzzzzP3NddrmsZb7+5lpdfb8bvhSu+OZOXltq0Nb/Dpef8Dw2lrzHgVdA+MIzzL/kT08eW8o0TZlBWbnPZbRt49o+reeTXx/Dww09z673tTJ9VTyxusOC59fzgrhs45Ahpai/PZ3QLgOTv5cD/D9bVQsnW/4GRC4coWOAjLLAtAxKRwRKmrWcf/ilP/uwH1IhoV0MdftMy2s0Urxw4i2UVReTQGNrax9G3L2DckDp6hySJru1mZXWMlbuM5sGxRUonY2RXjtFvrlPlQVOy4G/oYFVNDW/sPIK3ajXSRS5D+mBsa4oxHRl6o1GWD02yqkzUgh0OX5ih+pVVVJYV0TS2nmHNvdS+tZa2hiFUFCfoWbeG+pJS2oaW8k6QJlcc5XNdJmubmvEmNLK0Psouz7fS7fn8+qiJHD5/JWUbOihtHIrX1E9xLkddZZKm/g6WGzr22EZ6qiPULVhGx5galo8p5XOr02jvbGBUTQPNA90M3ZhjSFUFTUGKriXrWXbYjvx+x1J6i0uY0WKz8ytr2f35lTx21EyeH1ZMW8LAi7lMbE+zw9ut7PLiSjLjRtBUbNKW7aO4bAg1zQMUrW2jdeeh1HX2UbyyhYiZIDukgtSGNnZKVPFeqUXHxm6SQ4bw4rRqRixcRXJjP62TG5nU4eKtb0FPRtgweSjBwuWMSVTw9ORiJi3rJ9qZJjO+nuK1rWwUPYnGWsb3+XSuWU+0ppLO2jL05c30Di3n3elD2OXBNyktq6JlTDVLIxsxUzDJKWPYK+vxxpcTdWycFc2smb49e8+9gB13O5SIJwUT8lIKaJvebuXqh0/levOJA5IVq/nlvN9y+aXnExFWA2FuUrKjjmpc7nrrD3zr3Ct44tl2zr9kKvtOjJPU2+jIdHL3r/uYuccOdKf6+NEdK7jxgtEcvKtohawV9R0WLk9y+hVtfOlL5UyaMIW/PPEs++1ax747RCjSW/H0GMs7d+To0//C3gdXM2vKBO742QKmTKzm2yeVkYh2kguquf2+jfzwF138/heTmbXderxcL1Yg/HGlrBtI0NojpUIBNSUpGpMZlZVb11fB0WesYuw4+MqXpxNkurnh3la6urNcf/E+fO3cZ9h/rxqO+eIOvP3iMuqL+9jvgL25ft4z/Gl+J+PHjaBzw2puuGgk0yaU8eAjr3HJj+DSb+/F0mXLef6FDHNPmcbapjbu+eVirj+rhOlTBIwJ455DZSk8+3Y/59+6gr/cdSiP/uktfv7bVVx2xmiSsSQvLnid445MUjt6d+Ze9EeM0jqOPupQrrr8dq48bxwHTOthSdMQvnn5m9Q2juagOTvywG//oKiVbz6vjsbKNH6Qo9e1OPv6DpavgXNO3o6G2moeeaKJXz/UzHevnsnPf78IzSjl5EPH8Mpr7bzy4ipuuHZnfvq7TuzWldx9wx509q3lxMvXsN/BU5na6HDaWe+yxx4GZ80dz+NPdfDy820cddR+vLOhmd/c+w5Xnb09x+3bTGDm6Pfq+PPzWS7/bjNz506gsSHOww+v5tRjkkwflaIo6AGthGffreKkby3n0H3h8m9NIM4SRGjS0Ybw4HM+5/+gnRNPnExppIrvXzef448pYeS4cbz6yqvsNXsG7c5Qbrj2Eb5+1CQFvH75s2c47cRZlJUu4cm/9jBl5/G8tWQNr87PcuYpEykrD7j+x++x8/SAM075IldfuZiNve0cdsR+LF+xiPseXs+P77qJQ444UTXkC+/Xh+dCChmSrb6wFgDJVjdx4QAFC3ykBbZlQCIsWznd5dfzf8Wih+8jvmQJbnM32uhK2qfU8uLYSnpjotQMpX0pDpq/kuS6TqxIlJgVY2mJRveuE5i/XZxs4NLY5TB9aSd1r6yEgRzOsDrWzhjN0ro4G5NSgJElMA2SgU5R1scOdMVolYtJJt1l5w0ao95pZ8iS9eR6UurxYdZX8vaMRhJGlOqWXoYuWsaA69E2vIKOacMZ0WOzasN6IqMbaK+IMGrhenKBz6ufH8vsV5pgfQeV40YzkLaJrGqiJuNgxCzeFcbSkQ14VcVEX19Bz8gqmkaWMWFNL/bSDYwbOYYWLUv5a+socQKc8hhdmSyrZo9k0cQqUvEE23VkGLO0hbFvrGbR/pNZUp+kU1jHcKmyfQW8PreojexbG0nrBpnptXROHk5FT4qat1fS29lOfbQM39HoqyiC4dW46zupX5slI6VyuktfaZQ1Ow1nzxXdbPfaOvRem8pYlD4nS19DJU/vM5qSNQPULFrPQK4PqyRCMHE4S0ZVsMs7XVQvayXR0UN11KQbn66h1bw3uobMiib6Gqt4b3odu67sJ7ZoHX5zN05DDHvsMIpLKogsXI2d6aOqKK4E1tZUV3LKedey47S9iYkmgiq9Fm5OPdROCdk6C68PWOATByRSsnXvvHzJltBT51NZSiU7w59/dSVnzr1ZlWUJBWsx0FAB3712CL97spXf/yFsLj/79BhHHtBIqdWEp6VJ+DF6nBrufHI9P74jpMk+cHc462uj2W5ID1G9Ez8XJaeN4pEFa7jlnhS9bbDbLLjonMmMLV+jdCN67Sp+/LN1/O4P8Ms7GpgyvA1dwJIM1I/gGRHVr+L5DoYmZUwilCeCnlUseCXKdXeuYVmLkhlhTCOc/40GdppUxrOLuvjhT5ppakH1HFx30WQ2drTyjas2csHZpczcaVcuuOBPNJTBlZdMorNrI9+6ro0NTfCNM8fw0KPL6VwFM3eBt9+DOZ+Ds06ZiKF3o0Vy4JbwyFNNXH2HzUN3T0HT4tx658s8PT/UUz3peDji4ApipROZe/bfKKmAo486gG9f/ATfubSOz012SKUrufuBpdz6a7AjsOtsWPEa/OrmMkY3RnGEdarIY/naRn7881U88YJoCkF1JRz/1XIO23ccjzy+jJtu66K4GiZNhbdfhavPb+DRv24gtxFuvXYy7T3tnHtNG/sfGGffnaq59ofrePU1OP1U2H78RG648R02tMAuu8GSN+GLe8BlZxRhCxujEWdjKsGdv2ni9w+F2lH77waXnDuGqkS7ymZhxHjhXYuzLu1l753h2suGY3lr0UQcVqtmeVcJZ1yxgtUrYepkyAyEvS6nnbcn9//mrzzzGGRM2GkyXHPeNKKxgHsffJN5D6hLr+6rM0+ahufkmPe79/jtH0MijUN2hTNPH0NFlcaTf23hipv7kT7+6TPguWfh/MuPZe75N+Ia5fI0UTpYhZKtT2CJLgCST8DohUMWLPABC2wrgERof4V6WJraB1/CqjsQONzx6jzmP/cgpe4AZsaltyzOuiRsKNdx9ZgS7bPsDFPaoSLtors2mqXTGdFoLYuzsiyinNKKnM/wAYftujKK378zZrG+1KBDBIujwicf4ERDZXdhTlGc9ypSGygK0ap+naHCGNWXIpG18c04PYkEyyvk4RMoJ39UVxrN8egrlTFaFPVnlYDigAgSxjQaenI4nsuKIXHGdnnEcz6OZTKgB1TaPsmso5yurkiUPlFwjlgk+tOkiiy6Ezo1aZeoUPJaEQYsn5oeh1gAuYiO4wWsK4+ypswiMGKU5Wxq+tM09GVYWZ2gI26SUSruonjuUZULGNtpU91pKJXljdUaa4qFacyjod8lmXGJBHEygU5P1Cdb5BNzAip7A3KWj2/ppI2AtqTFHi+uZoeFTWyvV6FHNJa4vaweW81T+47FdzWqO7KUugGpuEdH0qAtqrPPsxuY8l4XE+0o0YjPYq2fVePreGHacCzfpzsqejMRhg441HUHVGRN0hGHzvIorqFT2pXBcnU0PxStHAhinHbo6Xx+4j6h+nyo46wEA6TxVl7ilBZe77fAJw1IVq5czn3zfs7Fl1yFYVkipp6/TtJF1kvzm/fSuvJZonovgZFGDwyiWoqaRBe9djED2RgaEUqLOymNCqWvsD/5RFxRai+mwy2mL1WuqKoTVpaqZB86HVhaDt23sP0kab+U9lQE1y0hGc1QnewhThu27uNQTn9PNRknS0UyR0mkUzF4CQug4wdKkVxyOkrCyBPdCUMFSXwtguPV0poqYsAvUndjCa0MKRXV8Qw5r4j2viKyQRmmmaa6tJ90KkV3pp4hJQMYpkFHf4DuOFSXihq6R8uAprQ6IrEiUo6PmdOwLB3H7SepZ6gqddG1Hjwtg045PalyulKVVJW1E41G6OnV6JMm/ECnvNilJNaEpydp7xShjAqSxQZ9PZ2UFhlUJXrx/AQ96QQd2SSB4WKZEfxcmtr4BoriopUk4pQ5XOrp7K+kJ1eDofcRNXqoSDrE9CzpbAldKYtMRCduxNCz/VTENTpyLjEtRW2JkJf4dA0YmJpBZSxDW7qKXBAQi9tEjSj9fVE8L0o8lsZzHXUv1JT1KPvrojtCjJ5skr7+IoLAorg4TXmsj0jQhykimoFNj1dFR6qIpJmhukTo1/swZLH3Y2SMMlozUeyBBLGo6COl1T0YK9NJpzz8vnIcQ6co1k9FsfA3u/RmiulOxdR1Lo10UJUUjZGAjr4i+hxT6WBVWR6lJT1KsDJnl9CRqlAq8WbUYyBdQs3Ig2mYdDi+Xo2G9Q8SuIUMyVZfswuAZKubuHCAggU+0gLbKiARpg+JMKVxuPXFm7j/2XvImH1oRVEyrjDaaGBk8UTBVymFiOshaQ5R3M2pjIYtYfFInKxuEFUiwELh62LKI8Ew1YPMc6VGXJpCLKVs7AQZxUATtxKkMn3ETYO4OP9ZD8uwlO6A8O9HDBfXsfCDOJqWxTaFIjjAFNVeUUY3RBjLwHAcPE1oQOUBZRNVuibyANaJunr4CAp8pUmiBaI67uHpwkUfQQ9MdBXBE1AkwoNKdUsJNopScaAaIMP3Aohijk7OMMgZJqZSanaUsrTph9TFuhIW1ElbETzPx3dsYlGDeGAReB5OJKAnF8fzyzCCEmKYioc/EAdLF2G5rFJTNnwNT9MV8IqJ2+/B3u9spPzpt2hwkmScDL0NJbTv1MjzI8sUABFa4YgnYoqiSeBRbGvs+1Y3Na9uoKbbR9dtmupM2meOYv6oGlxDaJ9l3OoMCcUelBQkri7K9qJ94hIYCXKitoxHuV/CpYeezpET9yUWErGGxL+erkTxxHyFDMnfLwmfNCBRLFvz7uHCS69CjwqIEOJVKblz8Oikc9nvGFj7FEU04cl9IVM/8Im5Nj5RfLk/1ZwQ6TxX/fiaaA9FleMd6orLOiE/UsGXVnMulNSWeRQK0knCw9Wiat+mL25jDlf3lINruaLZk1FriAAimUe2rAGGr1S3w5cIggqlqwhy5vuXxK0NZN+SUzGJ+lmlbyRjVquWJnMjfI8u2ikahluK7gvgcXBF78iXdSA8hmdlQ4FUTFy1Rsi6JucsKooRNedVqZufXyNkJvjFoAuQC9cRz3DR/LgSUjTIhHNNdVSLsKPYylRrqo7YV94LFbqO6QnhgGiSZDBI580nE8tQa5wfJAj8JJrZiklOZSpcXVCaEAcY2KZHVPrd5FSFktmS8ciah2LQkjVLdEMM38bRokp4Vc11X4ILYiMBf5n8tRaFdENyUUovJSLRK3keBIlwvbVSmK6l1irVj6TllA6KMDKK+rtohwjDgNg4Ijqwmoatm8ommpZT2wearHOybppYjlJmUdfX123kcFpghcrqYntd1iDhVtPU9ZJ1StYvT1Z4zQlvDzmmWFbuKSDlVlI5fA4Vow4jMIYMKtt8yDO7AEg+0pH5dzcoAJJ/14KF7xcs8O9bYFsGJPIg8ehlbcvP6N/4V4q0TtVsrYnYmUQHjSy+qeMLsJAHlpvBkIetKLfbOm60hJyvEfF9LBzlaMgDQx6u4rxIVF08VUecXrXme+LKYAQWJhFynq2EvERbwI1AVKKfroHvJ5RYGZ6IJ0pGRR52Po4uD2Z5SHnoEjUNNMzcAHrEwhelcddTiu1yLBVR9YrVY18TZ18cbUPG5xN3ZAN50IcPIon2hqrxEPd1HD3ANULuKNlU1J6jrjgSoVOhyG4F0Ml+tQBXE10Cn6gXEHM1slJjYAlxqaeE4qThP2JYaI5GKro7dWOOIsdYPOWMycM1VEnXBeAorUiDlCYWEiHD8LwrfJvilIs5kJBRYSc1BhIemUDDM30V9RZpR3Ex5dxFgrI251Cc0dEGZOcOftJgIKbTbkjGRpwWAR7irMhI5bykqCEEdOLUJByfrIjdWeK6OsSDCGUUKb0A5aDmt5VjDXqfKmNSeL3PAp80IFm5cgX3zvslF112GYYljmcW0ytWjEM5vQvd7sCyRQQvh2v1qbli+KIoLiLKoXipYlMzBWQMXmERCJQeD0MBd+Vkqjkld60H4iQqz14iARqBgF/dVo68rtCrQNeccH6HQFgyHEZK7T/crxb+TSalK/WVMZEEx431I6uNKX9S/cniyNqgCSuXGx5PSINVX1M430VrSIk2yi4FkMikFoAgYnq6E9b+iCy4/IiDr8n6JfNbw1AgQ7xjGaN8R44j6nwxsFLhuSsFcDndMPiB4SixSKUMrtnhPJcZFgRq3CFsD/DMtHLuBaCIY2+6ck0EkKTQZfxKcVSiIfm1SoQSDQFkLoaANE9K2cKgiYq76OHcDZGMhi/gSXPUGAWAWK6hzKlqviTFpKa8bCfrneQbwHTj4ZqbX+sCBcDCcQQKkBQTBFFMTToL85KoCnzmgxrq0ANKOBKRfpXnBWJjWaDk3oiq6+objgKOtiGgSO4Xm4TUrAm41T1yho4R6FhKhFIudnhOCrwJWlH3pdxTeT0dWd/NMHQm11jzI0q0E6MKIrV4RmmeC/DDWroLgGSrL9kFQLLVTVw4QMECH2mBbRuQyMO1k65lP8Bue4xifQNpKlQq3fDS6NoAtlaMplWie0kco4Oo1ovh9oUgRbIXRNCCnKpFVw8TcWklMqZJaYU0v4qOiZRluJgRg5xdqWq9zaCfnC7xLR/dE81oi0AvRbcsXKdbRbkk02IEEv0SZ0JXWhfyv6boSgVoSI21OCNJDKNclRV4sr3fQ1zvUsXHrsrOhA+wMOMRPssE0EhsVzIkthk6LhI9lKigRA3lIS0gJYwohqVJti7RPA3xy9QeFeWtODkS+ZREQaAie+LwqDp9S7YRiJDA1IrxshGcxL7UTj2ZVGyacJwpdXiJGkq0UhwncYTy8VgFSAzXwdYNIuI8SXTVloi1+HBSwiLxSzmMnEn4PXnIC1iSWHMMHyHn9WwZo5TZmWQCqQmX4oWwonrwJVdOroI8/9V+0InnnU/lZ8mn4r8FBpopWaXQlkp5RD3j8w/6/0MV5I+cfNvIBtsGILmXiy+9GDMid4qUUpUo66RlDgY5NScFSPi6lCLJBY+CFwdDgIpca3GiBxmKwtxq2G0iAEB+lzkpe5DtImGuRJxehbTDv4X7kHsu/3k4i9RnnqwjpGSG5wv/ouqOVE6vaypHXQEcwQ2qWEf2Jo76IKmCfCJqGzIeeS/rRn7cElFXa0AI1iVbo85R3e2hjo76ijjNAmhM1aWi9icZ0HCfApIEqmXDbImyjRxPXmHEfvNLdhYKykI2nwUJNXskK6IAmPzoov2TD44MEkOEMvCbAh/heznO4P7kfR6E5HtsQuwg5yZjzQNGBTxkXGGwICQxEDCaDxiITeS6quyCwKXBKyTjyX9P7K2OLT/yfgsii03XcTBII+eSjzwpcBgGOBRgDeFRCFrEVmq/8l4+DXOqKpMj90s+8xXeT3kAozJiIQ10OA65FvmxhSm5/O+D3zFUMEsdQwJVSKZHrrmETgo9JB8Gybb6UlkAJFvdxIUDFCzwkRbY5gFJ0ENm2Q9INT1KhB7++KJLbUmKWVOTaFo/a1rqePX1ThzXZMgwnRljo9Qmugj8PuHmxfPELQjwDQEGYXRflW4IY5c8R3wNJ9DxjGIG7CL++oJNedxhjx1NfGsAI7AxtAS9mQqeerGXSMRjj5kGMSujsi66NLD4uoroC0hQZVXyMDIMHNcip1WzriXGoje7yEgEULPZcVIVExrTWHSr8hLlCEnkcVDEL19epSJpeSAROgthXbriG9XC0qWIerCFGZHBh3lYoqLqOvLPT3nYmniGRDA9qWzAiliql8UyNLL6EBa83EzOGcKsPY+metrReLGpyn2ISaRYEIZqrAnL6FQVhCohCx0y19PQTFsd0/Ni6vlryLM/sPGl3l0XxywcZ/jQ13GNwVxO6HcosCH7V+ch2SABL/kzUr5BeDJSzrYF1Ah9LhWk9dGlRE8cu0HaWHW8fK2WapTOj+EjZ8V/1wafPCBZybx593LppZcQscK5oNJeCmRvdjMHr154B4TQQGBueDtKyVAYiRfHUMNGCgpVYCBfvjfoZoafhckNNVvzUXZxiEOnUvY96KjKFuLoy3dCZ3uw/EvuWrWlAAUVEZf7V+CAOJ7iWkoUXbaXAEjo+oZZTDlwPmghDvDghFJlmDITQkgSuqYhONqU15O1Kp9kMFR2ZTDyL5F82V5kJaVcTTI/MgyVg8kDpBAISZhFlTIqg8q6I3saJH2QwELorKuyN7VdyAihSifDHHOI5STLvGk2SllXOHfVBFQgMVx3woCB/B7CipCzQLY0wympPswq0CdnHp6XUhEKl568RZRFB9dX2ZsKLsjZhWtjmO3afNxN1pNMBbaS2wzL6cJ7JHwT3kehdOogYJRrFpb5hXYP1+Fw7RpcC2W9kzGG56C2GyyhzYMYNaY8dgt7EcW20S3wrgSVBL5KRj0EoR+ewS1kSLb6ilwAJFvdxIUDFCzwkRbYtgGJlEuk6F/2A9pW/YWXXn6Hc2/q4LC94MZLdqB542ouuqKb1a0wZXYjL/xtHReeVMLXDqgkFqxWzozUZ5t+kqyUJGFgqSbUNJqbwzB0nEAcl0q6Bqp4YkEPV3yvhX12ge9dOoZobAOabmNTzTMvG5x/VRO77Ag3X1xDeaSbiCpzEIfCJDAdPN3FFICgnslRspSyeHUVV93yLulAZ+T2Y3h38VK8NFx4Woz9Z5YTVeVaCVVvLBkJFf8XPCPRN1U2Io89Vz24pG9DykGkXlo+s60BLE+iaxEyRpQiJ3SupJ/FkZpsz8eUjIxm4wYlysGQfhedItVAaUr5R2aAdHQU51z5Cq0DBj++9QpGTtkHIpNwSKqHpIoRCjDKM1VJyUToZUgqBxxPxxLAp+rY5YGbT9HoOq6qvcrHGpXjlbeP+lwe0FICI/6kg6+HWSbTM/M9H3lXSdW45d2z/Bjk4S9V21J3Ln8SAU2xmzzYPSnRk1K7vGMl3sJm9+Mjp8R/3QafNCBZsXIl8+79FZddfCkRM087IKBEIWqJ1vthSZXkHBTolN+l00SIUiXnEfY4vO8VoMoZw5i3OM5hOZAqoxInXA/j6qr8bzCLpoCQZFYkyyeZ07Bs0FRZg3z2RAsZ20I3NSz3CY8sXUvyiTjHqoBUbRH2FQyWX0rJZviZzFotkGb8PFDePLkUOJejSnZUTRcZa75PTH1POe1h79aWL6mcCh3zsPdqML8jcyrsH5OFKY1nxDCCfFmUlLDlkwVhIVR+XisnPgQzYSGSHGywlG0QQwmj2GC2JewHCdeFEAyFvW3h3JeZHUb/w0JK+cRQadr84qL1ExBX2RpDgclQ7V5eYv8w0ylrrexQUqourgIwYVY47K/Lg40tAw+62FLAjryKQ3sOrmODcY5NmRbZuWR6Quga2kPuksGsjGIqCHGWIaW0cl9JT6KFrlBiON7AEPuHgGoziA4BqKECJJoiYhEkI8QpCrcMDv19mazwLsvDna22LhWEEeVCqdprDcdxeOCBBzjppJPo7OykqEjYKDb/fatdhcKOCxYoWIBtBZDceeedXHfddcRisU1rg0SVPL+P1Kr7+fHN1/H4U82sHdA5eJrPzRfP5K0N73DTjwb46tFTmLZ9LTO++BSH7A3f+1YDpWYXAWlyWhnvrC3huUU5Ml4xRcUuB83MUVfuYEr9tNSlexO57c7XeWw+bBiAz82A7100jsp4C7YepamvgTMuf4fX37L5/F5w/QVDKdO7sIwcmqQCsvKsydeyiz8lfo1WSj+NnHTJ26QzcPmFs2io7mPZsgEeuHcdxxykMWX2cBavdXjuDSkxilJV3M9+u42hp72d515uo6RiBF3dG9lztzGsWttMfzaKm0uT6vIoTbrsuR8U6eW8trifN1dLQ75HQ43DbjuN5On5S9iuxmO3HYeS6m3mob/aJKvizNihhGefGaAnZYKVZcpkncljJnHFVU/TmTL4y6yMrwAAIABJREFUwQ+/zfApB0JsqmrE1aR0Ih/03BTaU7Xs+fRL3jV7f5nLJjdjk9uWL04Jq1oGI4ofnH/5Z3pYaDZYJf6BapNBH2aTsyMMaPlfDGnCFZgYvlSZjypbk2hm6PxtijQX5v4mC3zSgGSlAJJ587j00kuxLGnMHvRT5UbZfMXen9/anG34R31Bm4LvWziGW172Lf+++fPBXEHoauddzPfdOZu/N/hu0HGUWbBFNmPTTt9/DpszHv/obvz7TN7mIw32T2xxJh9+Ips2eP/eBsutPuJL6uy3HOnfjymc85vP/e9/3+yQb373j4672e6D2/69nQezOqGrH1p6i6v/YUPMw4JwX2Fm7MNH8I/G9SGf54+z2UL56/ghx3//OWybq08BkBQASeFxWLDANmGBbRmQSAzT9bvJrPolz/7vT6itHc6pV/6NWWM8vnvhLuCupydjYiYbWbbO4YjjX+Sc4xOcdVQZEWl+1XL0ONV889pmtCg0jNyRxx9fxOmHwZEHDKE0ujGMdvm1PPlsM9HqWVx200uMHwk3XTyRkmg7PX4jF9ywiPZ0MV0bc2w/wuGKc2uoKxrAVNFUCcNGVTO89C7gCbOVhquV0dRXw+w573LM4aVceMo4KvTVpDyLnBNQrGt0ufWcdPZCho1JUls/jmfnL+SEY2eg+71cdd1ydt4ZpmwPB/7PXtzxi+d58lmbOZ+HNWvh7cXwnWuqqS9r5OrrFzFmRj26VcGCvyzmiov35OUXl9GyoZnzz92PjRve4/SzN3DaGaNZu34Fzy6AAw6eSFPrOlI9/Vx23hxuve1hWtMWP/zh5YyefCBBdHq+OCUEJCq7ko/OSnhwU3Bziwf8P7qhw5KIQZdAAoN5p21T+HBLh00cjc2lIWHEdosHuXo76JCEztBmQCI5Eys8Uh74hHXoUj8+WOO+TUy7bWoQ2xYgEVaiPAzIBy23KWMVBlOwwGfMAgVAUgAkn7FbunA6n1YLbMuAJCBHQBeZpbfhtPwZS/PY6+uvM308fP+y3Yn0v4Fr1bK4OcGZV7+J0w/33DiJyfVNEPOwvYAUo1m4bjoL31zMupYcf/7zm3xlXzjzq0OpLW4Kew5ywtBSSfNABUecvpRxo+GGiycqnv7f/CXDJTet4+orj+H2nzzA5HEG3/7mCKqt9URJY+hxutK19DgxAl2jPJYlqbcTEGF5Wyn7fGUNp32tnrO/Wku5tiqk5fU1YoFJhzODd1cbvP1OB6vX9PDMgnc5/IgdGD7U4qprXub8s7fnqwdLAUM93775ef78twEev28W6zsaOO6k33PBOXXsv/tBrFrbzWvLWlm9ZiNPPbmM88+dQX2ylCtvfoYrrjmSJW8+z+/mbeD+35xM1kuzeLnN0pVreevtN+nrzHHTNV/jjjt/SXs2xg9/dDFjJx9AYE1XEcjBKmpPgRH5N9j4+8/c8QIRBoumQjDx/sjqB6Pgm0ONfx9TDGOcqkdGwREZz+Z6+LC0ZhC0DNbWSDfMvzLuf+YcP73bFgDJp/faFUZesMC/a4ECICkAkn/3Hip8v2CB/4gFtmVAAhl8WvGX/Rh7w59Vve0eJy5m6ni45dLdKHbe4eUlw7joprdwk2Vcd9EQZgztJGFvxDMtNK+M1a01fPP7K9EiRVTWjWbB8y9z5K5w9gljKC9aj2llQ8Ibymjpr+SwuSsZLYDk0kk4aZevX7KEtV1F7DdtGE/+bSnlpQHnz63li7N1YmY3GS/J/z5bxg23LUcz4KtzTM44ogbd76HHHs6UA97jwAOjXHPxbJLaUvrTCV56cQUzJjTSkqvnshtfIllRzvDaMSx46RUOPGgqo+otrv3OQm65aiqHzt5IfzCMC7/3MiuaDX5zzTBa7cnsd/ijnHf6cBrrx3HnPU9SVjuBhoZKHn/8Oc46dTqHzhzKcZc8xpDt92bJG4v4ykE6XzhoD2689Q8sXq4zevxkPD/DimXLuP6q45j3i3l09cX4/q0XMnbyfhCZFrLIqP4NKaYfrNEfBBeDuGKLGqpBHPB3TDHCQBQ2Cys4Msj8+SFFVAJ5PsitFe42/BeCos0wJXwf5m5UG/JgHbfShBhkyNk8VbbNoon/yFT+l3dSACT/sukKXyxY4FNvgQIgKQCST/1NXDiBz4YFtm1AIkihm+y73yW38Rk0w2Cf4xYxfSx8/8p9WL1yOcecvQ47pnHxt89meJ1NQ+wthiXeI9D78f1S/vqyx7nXd/GNM08iUhzlph/cxpzPwbnHNlKbaAobMZWvXElLVynHzF3FuDFw05WTyKXXct0d/aztBteFV98M+7DPPwFOP7oB02hVrE8ejQRGqWoSt/wB/Nx6LNEk0Mq587Ec37mlizmHjeGAz0/n8T8+x6MPNXPK8VBUM5E773uHk888Cz3dwx0/mcecQyYxot7kO9e9wfe+M5kDZzWTYQyX3fwSq1vgVzc20pQexQFfms+ZJ4zF8eM89tSbnP6tb7Ju9RJ+9tM/ceGZ4/jqXsU8+FyK869eQmURPHT3VIz/X439G+e/xvBxO/H5Q/fnwYfvZt3KVr5z3bHcdde9ZPpNbvnR1YyevC9Et1fCYGFjbtg4HwIF6ckIBdYGGXfUOwUERNBxi3rqwSmiGLbyFdd5Jq0tcySDvR2bqrEGGUrzrEOK4ji/L7WtYvMZHEFeCmETgWc4xpDFSBp6FP1ZnkJUvlOQRvzgylUAJJ+NtbxwFgUL/CsWKACSAiD5V+6bwncKFviPW2DbByR92EtuIN32J9AyfPOa1UwaDSceM4VFC1dw10NpeuzQBY36sONYOOvrNRQX9eC6UTr7avjJvSt5dzmUVikmYBqK4dSjq6kr71SigL6I9wXFpDNlXHLNeiaMhVOOHYZpbMQxGkkFQ+izXW780QvUV+rMPWIqNbEmpZGiVI6V1kkoiCUcMTktpejlhXqzxxnJw0+t4+nnU2TtkLl+1g46h3yhBjcYxy0/eZamLqirCKuahtTATjNG8MDvVnPCsdXMnpbC84byi18vZ10LXDS3km63nosvf5vD9x9G46gR3PWrBXT0w5jRJh0dLjOna3z94AaWNBdz3fffY/KEck4/plQ14N/74GoWvABmFEaOtOhud/jKCbN44qmXyOXg7HMvZ9jEgyE2OezlUMxXAkhM1SQeqt2/HyCEJVN5gCCAZBA9bAIRkrnYTJmZV294f35k8DtbfjePVIQKdZCdKwQtgxBmkIQmpOmU3hTpmldtu55LIArYwtIkqoz5tIvarqBF8r51pABI/uPLamGHBQt8aixQACQFQPKpuVkLA/1sW2BbBiSiY6FpfeSWfJ9c85+IBF2kglFEzRQWA+AlSWtlZIMkgZYg4WWx/HbikU60oAVNN3C8Imy3ElevD8k0zTRGNiButWGYbXmKTANP2KS8KK4+FLwMcaMT6A/5GM2YAh5phmAEJrFMBwaZsFnaCp1zTVFSSnmTaH046IYWUpRqSXyzgj6vBN+vIuINENM3ohvr0YMq0m41tl5DJOIQeNlQu0PRWgYEficRvR3NSaBpdWhaCaa+GlsrJZOLU4SFJ0xhQpepVWKYfXh+FpEdjOsbcKnE9ktUMVMsWKVUiW2jAjs3El0XJfkU0SBLENVJeR7ZIEa8eAbVE46G6NQtnPg80ZZ4+nKyoRj8h78+lOlGoYjNvR6bMif/Bu3VIHDZNBbhJc6rOwvgENsLw2Ze50x1sCgdmgIgKWRIPttreuHsChb4ZyxQACQFQPLP3C+FbQsW2GoW2JYBiYeLQz/OW79CX/cSRdk2sIRTNwaekO5nlZ/rSsTcjGIqjnifwHfQTAtPz6kouemUKuEt1SwirEumgR+IboVG4Ju4unzuYPqe2q0S0BVhLhEo9EM1XsWiL6JWoryup/F0B88K6cktT5idjJCJShf2rTiea6EZUXQtje97OKboZbhEfVF8NhTA0Ryh+BIBMvmuKLs7aML/70bRtBSmpFm8JJqfJvDtUMxZbR+K/+mGi++VKYFD08xgqNIzOY6B7YJl2oqNOPBKlSq9bGB7NpYRw/fTGJbokAjffxo3btFrxEGfSvWEI0Afkxc4E9HFEE+Eoo//b0CymRBrc6pDxquqpgaFGvP8/4NE/fnKsLxEfShrJ68wMZIXJcsDii2xjNI6yAuxK42JvEii0hmQiq1ScMtEH1r0IpTaBFYBkPzdWlLIkGy15bWw44IFtnkLFABJAZBs8zdpYYD/HRbY1gBJNCr0rOFL9SU4MPDg6wz8ZQU1fVF8U4QCLfAEUGTwrIRymHURz1IaViaOki/I4gUupm5hOqYSq5JiHl3XyYlgoC5iYZLd0PH1UOBLBPmy4rgHYemVZB90TSTIxMn30PwidFdHF1E+Laf0v5TImaLFDXWYZRymJwDDxDFMNCej3GE9WoRne+i2g2Fq2BEP0w8QfTLDsDAsA9uRcRjhMSTh4otXHYp1iYiYKTJcrqNk0EWE0RfJdSOOr0rFdEw7orz4QIBH4KAHHjGrGD8bxbEyBJodkuL6MbwgUH3qQeAR+DqaiERKDsmqwUwMxdVKCXwpRzNDdXg/EmZTNBdHsKB85wOUv6rtPGzy2IIHS0mXhSVtiopX3odUvb4cWw8UkPNFZEyyQvnvar4AQAPd09F9uQb5VIj8XW0npWOiSB32iYTg0VdAz9N9dEcns2OG+mNqySYla2SpayrXvFCy9f61rQBI/jvW+sJZFizwYRYoAJICICnMjIIFtgkLbCuA5Kc//SnXX3897wMkElZPQfst62i+eyWNPXXkTHFgTTQ/IOZnSUcsHF2cTAEMopAcRQ9EOTeL7geYmokvfeuD7EsqiyGCf5I6EMdWUw6uKD2bfoR0RKh8JasijFDC1CRavTZYKXS9FMONYWV9pf0sDe3ST2EIapJsi+qfENdXGt0DbOW4OyrrEhjiDFtYrsAKj1w0o8YsIMi0owS+r7bzNJ+ooZMVNWojh6VnCfwydNvAsD2VNZGh60aAJ4BM1wjEyfdExToiCRKVRfICW/WkiDKw4RvYklRyc0RUVqgY35RsUA7XcNCciHLXRUDQM3QCw8LzTCKuaE4rGKfUlyO+g6955AydiBcqXw+yZikeLJUCERMMAosQnEhSSlSnFYNW/n9lL11sKOc9CCTE3nItfDVm+dHFPp6pro+AmBCIePhKDdnH9OU66XgCHJVCtas+N3ydgS9m2P76CWQbB4iKMKLop6hMS4Fra8vFpwBItomluDCIggU+EQsUAEkBkHwiN17hoAULfNAC2yIgkTIocRpVhmQA+m7oou3OdTT2DaG/3MN1okRsi6Tt0l2WYSAuGQvJY7gUpeIk+opIegJKVMoETxOIYOJLVkDqmnw3zwol5U8SXZcMiFSBBfQk25TTXjSQwMjFcOIB/VYv2VgrhlVCNBOnoj8BTkRpjTgaRAPJgYRa5AKJDPHf89LkAioGrG4FQHTPIpIpQ9NNMsW9eNEs0XSUZE85ZhAlp+XIFWVw4n30JlxyWpqol0H3q4ln4xSnIxiZIqK6ZCxCoUI55iAdbnhtwyxFIBkSQQcCEoIcnpaQHApaIN8xyRk5nKIBuiMZijPFRP0YjmSRrKwqAYsECRL9cUxNmtrDxhEj8FTpla3rRL3N5LubOLTyNVm26SA/ruESt+OqlEx6N0Jxd8lMhYDANzUcwyMbselLDKjtBXDIeQlwi0ufTLYI042qTEkIIAOVTREglbNyaLqryAMMJ6H2L6BEMla6p9F+WDe1363DHtFHJJDSOytUn98mAEnYU/NBRZYt5+f/62//yZWsAEj+k9Ys7KtggU+XBQqApABIPl13bGG0n1kLbCuA5M477+S6664jFoupvgz5kfIeyZAM3JThvV++gY7Ldet/zPaM4dShJ5Lsr+Vedx53pX+ugECSCEdyOF8p+iol2dARNvQIQSCObxYfV2UMTE8AijjFAlhMlQXoK+7jvdhr3NlxDxMYyfFlR1OTG8ny8nU8lnqMZ3ofUw7t7uzGsYkjqHfH4doargmWm1OupaZbBKq8SOiKTdV30pFo4Y3y13ig6TeMYRwH1RyC7Xs80PFbWlnDDH1HvlR8OHV9dTimR1tdC99e/01e5l1VvlWEToIkO+mzOWzIUUxpm4apm6rMzNIDHCnl8k0itjRx++BJCZOGrWUwBWB44qQnlKOvelB8Fzei02/281b2HR7w/8hxRV9meKSBF7tfYz1vUR6rwM+a7K/tTa1RqcCAq0fxpDRM1zGkJ0YXTXTJVIWsutLLITVzupZhQ3UnP2/+Fe10cHnVxRT1JlW2KiH9PYaB5suPhat7pBIO64qbuaj1HDawgQgx+kgznAaOLJ3Dl71D0dOlxDUrzERJnZkPvfE+nhh4itd4mS8UHczn7D0Z8NKYhsAuGVSGli93M+ym0bgNKRlpSAMswolbA5Bsyfz1kauFgELJ5Mi9F2ZtVOHZoMS8ZIEESOcBi/Vv9P5/5FCAAiD5OFYqbFOwwGfTAgVAUgAkn807u3BWnzoLbNOARLIWaZeOG/p5+M5HebntJZ7nGQ7k88xtPINof5yf2D/h5dSLHLrDF6gfqGdk+wgmZ7cnlo2p3pJcLKAj0k+TtQwt6lLsJhmWG008FUV3fBUt70umecl7hV+n7udtXmd/9uHU6lMpyVXxGH/k9r7b2aluZ6qtMljnc0hkDhOZhGWLqxiWKSnPX3ot8tp8tu6QiaV4iZd4KPUgL4vjzBc4ePiXSDkZ/ph+jC5zA2UdlZxQfhrjB0bg6rB+yHouaj6DjBNw0Iw5JPtKWJx5lTfWv86Xq47ksNxh9ERStFrtBJZHbbqaUrcSL6fRm2ynxC6mxCuhKdGMngmwIhF6rF58z8eJ2NiWrc6rxIvRo3eyoGIRs3tnUeVVs8xYQXv1OvqdfkozVczunU2pHSNjplld0qFAUHEmwbB0A0WZGHEnFvbzaC5t8U42xFroSm5koCrDY+89Ts7McnX8Qmn3oTXSgWn61KZqqU5XU5RO4hs2/Yksq0rXc96GM6mJ17HnmD3J9vbyp7XPkKSY75RegV5USg9CwdxHwk1SO9CAGYnwRnwRrUELwyMj2G5gNOujrWqfpXaE7Xpq6Dw0zegbJ5AeliUq45S+FMm8bQ1A8s/MfKEnlpI6Xcrk8uKNm9IhApLDzFcoJBn26mzNVwGQbE3rFvZdsMC2bYECICkAkm37Di2M7r/GAtsyINGkvyCbpffmLN+7/HbsKo+/dD7K7sHunNx4Mm5/hh/03cYabzVfGnUQ1X0NTGMiw3qGkHDKyWo2bRVdPG4/xRP9D5Ijw2jGcUT5CUxwRlOeSSiJio2JLh7sfYR3y5fwWveL7GXuxYkVJxPz4vyo8/vM5y8cOPbzlGkljPRHMb5/EsO76ymyE3kgIjVS4kiKKxlVTespzSad7OShrodYkVzFS/0vsas+m0NHHs7yVSt5QX+RWFWA3mrxtcqTGT3QgIiXNNU0c97604l5pRw563hK+6t5I1jA/HefZq/Kvfh8fH8e3fA4TzGfGHFmMIV9hh1IZ1OOX/i387X4MexQNoVft/8Ox/PYefhOPLz2QZURSjFAE02MZzqHNxxEqqebewbu5eSqU6mPDOWJlid4IvizyuwMoYFTy04mmUzwWttr/Ml+hiy9jGIUe5fsz2x/BrWZKgxPx4708HzRIu7vfpilrKU+UU17roXaymrmJk7g5eaF/Nn+i4rzz2RHvlQ5h0mpqWg5m1wix8qytZzbdC7Di0fyxXEHE0v7zGv9PT3dvVxeehHvaat4uufPtLKOGmo4Iv4VJlRM5MmNj/Om/Razhs2mq6WfV9zX6KadkdRzeuzrJI6sYtJ1k0jXq6ui/HwRb/+4Dv4H5FQ+ck34uPsN2cMkdZXvaRmseVMlb0KqIGWFen6w8v9HHvrf2qAASP4t8xW+XLDAp9oCBUBSACSf6hu4MPjPjgW2ZUCiSoxSNukb+1n0kzcoLirn2+tvYQojOKHxcPrTvXy343bWaq3Ulw5lfU87R1hf4ISSI6joHEp/LMUrJS9xcef5lG+XoKy+ikUvLONQ7yucWHoE43rrCawItg6tehsbKtZyS9P3GccY5tadgp+Gm3pv5DEeZlLFGHS/nNKeKk4qOoEd2YFYJqH6N4yITc7M4UijvVuGYWsImLKjPfS6bSypW8Hd6+bRyDDmjJhDf2+W17Ql6DmPukw1uxTNpNqtUrHw9qo2zl53NqtoYWhsNGQtPKufUYxm34b96c6u56ctP6F6h2qqnGoWvv0qBw49hMbMWOZ13cFZQ+cyzZjKT7N347cb7LbD7vx28QP02z38z4i98TtcHul/mq/UHUUFJdzWcivfGnIOQ6ND+GPv4+RKfHpLcixY/CJzI8cyUO/y0JpH2a9yd0ZWjmPhcslKtHJxzWVM6h9LPActZeu4pus7vMZ7fKnhePqLmvnr0qeoratldtWu/Ort+6ieXk19UM+bb7zOnMQcvhHMpSxThWc5rChdwukd55AiRYPRiOPpdNPN7sldOC5yFL/1H6CzqBOjwuD5lvnM3jibQ8Z/iT+3Ps3inncYM24sC5cuZPjQEVRUlZNtTrGrtyvjD5/OLpfsQKbRJRpI/4xUbEkh1Mfz8Dfry3/0fN9CqvGjN1aZD8jlS7GkXMscVKdXKbZ8mk0IC7Y+HimUbH2MK1bYpGCBz6oFCoCkAEg+q/d24bw+ZRbYVgGJmFE1tfdB+qY+Vtyzkpie5FvN32Y8wzl9xIlk+n2WFr+Da0GdNYJr372MBmo4r/abjO6YRDrZzyP2/3Jl5haCoJ1aSqTTg8/xeU4sPpEJ6fHgi04FZJIZVkeWcmXnFYxmJCcPOxnXMflR6w9UudXc7b5FUGbzlzfms0t8N45IHEJ5fwl2JMvfShfwVvdCokGcaezJdH0qxbkonpbFsOD1sje4o/lnlJnVHFt7LPX9dWiW0O1qRIW9KmeBmyRn2rTVr+fslWdjEmH26Jm8vGIBbWzg+NGnMVPfg4ea7+P3A4/STz/jqSWFx4zi2WwXG8F9HXdz5pBvMDuyG7f03Y7VY7LnDrtz/1v3Ue3WcsyEo4h3m5zXeiGH182hWqvgjuY7OWW7udSVDOXZ3vmsalvNyuxqmmjmq/EjaC3ayOKOxfyo7kZKjQpeyL7IPR0/5+LKa9jV3pVov8HqylV8u/NiqsqqOavkAjrKW3hw2e9oKWmnVhvKM61/YoAuRjOBPlx2YzcuipxJnT+MdNTh7eRbnNd6NmPNURw85BASvWUU6XEaiuog7XF//D7es5expquZNUYTB7j/w9cmfpWnlv+Jd+x32W30bAZaengj9TZZXIZU1DEzPoWJX5zCrhfshrddIJcZS7GgKU7ojzdLP+Zmamey3w9K1P+jowjKCFAsbPJS/SNKuTFsJAlV50NpeaXfUugh+XjXq7BVwQIFC/zTFigAkgIg+advmsIXChbYGhbY5gGJNLXfkGbdz1eT0BKc23wB4xnB1xuPJ9Ptc3//b0jWlzKpZiI3vnEdU5nIeWXnsd3AWNLFKZ70n+Lbfdew17QdaKwaQmpDhokdOzHLmc2w3qFK3UJi5tlojg3mCq5KXc5oxnBC3UngFTGv7x4eyT7CkSNPhposL7/0HAcWHciRscOIdZrYkQyvmot4Lf0GBhY76DOZauxIsRMLtUtweKvyTX608TZKtGpOH3o6I9obiTo6tlAV676iMEZLkDFtmutXc87ac6n36zlh6tfoaG3j9rbb2I6RzBn3Zd7pfIP7O/7AzL1mMTlVR9PGHhrjIzFadb7XdRNHDT+SHUp35NaVd9GYGsrek3bnN8vvZ1RuAkeMPJxYr8nczm9wWN2XGOLXckfbT/nayFPJZnLc13I300dORavQeHrhfI4sOpLesj6ebXqaM4ccy3aVE5i/6gWey7zCFaVXs6MzHStj0J5s5aK+C0jHMpxYcxqdZU384a3/JVpfxoTIBB5f80em7TmJSf54Wtp72T47jkNb9iCSqyIXd1lduYIzN5zBTH0Wp2x3CuUdZUQd6QFyWZldzrn+N6mqG8J2w0bx/Nq/MbVtKkdu/2VeWDGf1+132WHoDpRGEqRivbRrPbyxZDEVfilfOeWrHHrFHPzarCIcCNt9xMP/+Ejj45ZtbebL+hizVO1UUz1DMigBJNKHH+gadl7RXmgXVJN7nq3tY+z1X96kULL1L5uu8MWCBT71FigAkgIg+dTfxIUT+GxYYFsDJIM6JNJ4rKRCspC5Js26u1dTZia5uOUSRjCM44Yei9ur88OBu3iVV6khyVqaOD12Cl+xjqSov5RskceK8uXcsOFKOmihSq8m7dt8jVPZI/k5SvqLsDQTV7QCoy6t+hquzVzLaMZybNkJxLwSXi5+kWtariZCCS4ZyinmouJvMsPemagbIzCy5EyPrAmuME95LqWZStWvEBK75nivcgk/6fwpSSo5sfbrbNfRgOGZeb0OV/EpuUK7a+ZoH9LMhRu+pbI0X689iWKnkgfM3/CH9gfZq2gPplVO4/Z1d9FDD+NopIMUR9UcQ0VfKTdnbxHpP0oo4U0Wsy97s9/ofXhgxa8YxQQOqZ9DJG1yTs85HF19NHXeEG7rupXjh55Gf2aAu7tuUxkmG4c2ujiCo6kaVc2jK39HlvUkGUYnOaZqMzm/5gzKO0uVor1jZrhLu4dfZO9lBKPppYVu+plUNJM5Q7/AvGX3s4EmxlJPLxmOKzuaL6X3AaeMTCRHU9k6vtV2MbOZzXGVx1LRU4LhWfgxn6Xeu8x1zlT6MnESdLFebTdn3KG8uPQF3mIZOzbMZPGGt8jSg225rHdaGcowjj3tOOZcPgfqsyH7mOrZ+HuIoZIbf/d5Xlfm405zoar+uBmSMKWCr/RvlMqLyty5mtBGiwSkhpAUC4OZem3lFEkBkHzci1zYrmCBz54FCoCkAEg+e3d14Yw+lRbYlgGJqrNJBdjf39phAAAgAElEQVRX51j30/VUBdX8b+4xavVadijZichAGc3GBhamXmFd0TomMZ5J1gRq0hUknChZTSMdz9Kqr+XF1POktQEaE8OZGdmd8v5SErlY3jUEJ+bQrbfwVPp5Ks1qZsdnEc9GGYhnWKYt5yXnOaWHMS02hR3SU0h4RYq21tFdYk5UOZQi2IeexRR6LwFUeliKsy7ZxguSQYkb7GJNp7KvTDEoxTwj389g4JgGWc1nINnP/NxDVKaKmFW+K4m+KlaVrGNR+k06vT4+X3oALfYqFg+8QXciw+TIzkw0tqfCTvBXfwGrUyuJJS3MIo2yjdWMqhnFsr53KEmXMb5sItgWfxh4mEmlk6kJKnkt+zzTYjNIWhW83vsOq4MlVJdVE+2OU+KXM7ZqFLbXx8LUAjq0DPXR0eyo70JDOoHpxAl0C00L6Ey081pqEe8aS6ktrcPL+BR7CXbTZ7GWlSx0FpImx5TEZCboE6jtH0LEiZCLBLQX9fBH5w+Mzw1nF2tnIk6xUp533CxuLMMC72+sYANaaYSkG6G422Ri3WTW9vbSkV7HdlWjsSjnlYHn6aSDcrOEPbxZRA43GHftRLxGX1EXS2JELs0HXx8/X/KfmeJKJwYBouquUTAmhCWGAniq6T2veO+pvwhE2XqjLACS/8x1LeylYIFPowUKgKQASD6N921hzJ9BC2zTgMQLoN9nzY+7ee/eVVTlqumMdhH3YkTtOI6rYUc9iNr4fh8RW5RIikXhEDQb04ko3Yp0NI0TdfD8HAnDwk5DIkgo8T2hXQoCD83QcHyXbDQrEoBYbpSILyrtotvhMWD0Kf2NmBsnZifxdQOBE9KMbLoRHEN0JVzMwFVK547nY2g6pm6QNrNkzJxSSxSgZHlSyOWoEh0jMJVgouiXBIZJEHVIR5qxnBiGFwUiuEGWXMzFi2okUyXktD7cmI2tG0RtUY43sVyDgaJOfM0hokfwlJK6CCh6GIYDGRMrUoJnGKSMLqIOxH0Dx0orBZfAs3Bdm0ysH103Mf0YgedgeQkMsWHQjhNLoDkxkiLmaERxndCtVqrvWg4/5tBj9mIGorAeKKrdRKYYWwQfLdGBESlJS12XmFuM7/rS2EHGEGHEFLGsTnlQhGaHdUpCeSs9FE6R5GXA1RLkTI2oncPywr15Wh+GlcBxE+gxB5sBNMenoreM3Bey7HHDZDqqwj4NeW3qHd9iLv+jsqx/BgJ83NKuwYSHkm3Jj2dwTKGCTKiOI/9H8Ygp0c1QiWRr0RUXAMlncGEvnFLBAh/TAgVAUgAkH/NWKWxWsMDWtcC2DEiU2rkHzz6bZvUK6bUoxjch4oaZh6yFou2N+JAQf99ENaiL8+pYEMtBRIcBCyKe8n1V0iUjSt7CXiSlWpLFyLMcRRxRD4ec0MOKbIU0Qg/W8YtP6IbtB+IkZ7VwDLEg1CN0jPBz0wvfC8uslJyJOOOgMzzYTy04Sz6UY/nyd6VgHlYNhY6tj26KQjrItmb+uNLnLH0Fbv485DDydzV+pXyev1eUMnro2BpGOD7Zr3wvp4XnJFBHMcyKrfLfi0ijdb7nWxjOxLZKYsUNbSeRfVdsP3hLGuExZL+WfOiH9lHsaLIf+T3/mZbPFol+oy7lbQ5E5X/RMNTBETvI3/KyLnLuYn8ZgCivq/MT8gEr3E7OST6Xz5wgVO4I813h9+Qe2ThmgJr9iuk0w+sglL+y3Qdf/wh4bDrPjzEF/4mW9k0VWFsCEjk/dYt5kDMCir0044woUzDVeelhXdlWASUFQPIxLnBhk4IFPqMWKACSAiD5jN7ahdP6tFlgWwYkAi56gV90Z3myL0tLopQcPlHXI4JGWhxTS0NzPOKegWOI5rqP6wdkTIu4gAXdo9/MEXd1ND+G61tYom8SSA2/FMy4qrE86vqUORq9URMHF1PzCEydIGfiuxZuVEMLHAxNI/B1fEvUOhyVNTE9qf2Xki1BIRZBMIBnGrhGnKhjE1UlN9LELv+Lqrt4lhFcT5O2Bjx68QOPiF5KIPsSVXkZmy1OdlQ594ZmS+s9TmASSHZGkEYQ4Hoepq6he57KfriGiauJAKCHJfRjjodmOviSwZEsjGdiGhk0N4apR8j5Lpop2QZx1YMQfOhSIBTgaAkF3Dw3g6kHxCQr4uYU6srZApokhq8TaB5+oBExYhgKBdm4qjHHwvJtAkvDNTQ038PzI+iGQeDbCkjKdwPpN/dBdyVjpOEZHo4fxZeOGAVAcwTSTGRI2VVCxOZV5slzckQiOr4vozXRtLQCRI4XoJsGfZEMQmAW+JKrCSGNLxksTfFY5ZvbpY8jRD6hy6/+gh5IU/nmvIfqENFk23xjfL7rREDoZqGQPGjIfy2Qe0UdJ4QrRhAeV6mwK0EUsbmyIFFX8iAGOc/GSQTU/H/snQWcVdX693+npukWFOWioqggFmL3tbsVuxMM7ALsuHptr3pt/eu1W6+K3YV6LUAMOieYOPW+33XmGRfHMwUzDMrefsYZztl7rbWftZ74PbHW/PnarbibDispVk/AijeWlo6UBIDkzya1g/EGFGg5CgSAJAAkLbeagpYCCiwGBZZGQJKmQDgUUk0opNmSbpq/QI/XVGly5/YqTOCRTyqhlGKkBoVCKkqHFKtKaE4BOxVFFEmFFQ+llAylFOI07HSk9pyHTCExUMIZrvGEYlHSpaSCmmp1SyZVXlSkeUQOYklF0nEl03lKpcMOOBSl0oqk0kqmw1pAdMMVJeOpDymZSCo/FFJhOqVUMq5ENF8VkbDy0kmFSf1KhUWGGKlM1Fwko7Qfc0ZwkrgOUYtIxKUxpaJRB5iSSQBQngMFYSICoUQm5FEN/Im6KBCH6GH2EmkIRxlUJqKRHyZIE1csnVIsFVYpxm9egYvIhEgDCkeVpDnKXgiZhGuUTqXUKV6oGgBdXmYXKKIyPJOfluKhuCKRsAMOCoVVAyXzAAAJpVNRl9rFe7ix1kZt2tcs0IJQWNVFBYqn4wpxH/QncsJz4bSr64imY4rFq1UQC5Olx+w6Oz+qlNqnShWLhxVK5ikaTioRSigVy9eCeMwBJQrAw4m4kpG4o0M6WqDKSCQz3mjIpZ4plK+CdFR5iaQrfCcxLwFADMcVq0woP5qn6lhYqUS1CtMRFdSEFYW20XQmsqSo21KYsQMeIuECVUVSqgjFpWiBihM1iiXZIyupAsYaCasqElJVuEiJ1AIVRKpVUlWjJGln4XxVx6KqiVIvUqP8ZFxFibQiiaijYzoaUXHlHO3SrlBHFxapVxYgMXZvKWASAJLFEKDBowEF/uQUCABJAEj+5Es4GP5fhQJLMyCJK63SUFpXza/Ua9U1qoiGVf3fNzW7S4k6Dl1X8XBMRZMmq/yTz9WhMq7SQWsoNngtzcyLZFKBaguGSTIiLYorGU5mIhmAHrzO4bBWKKvUT889r36dOyi10eaakU+RecZ7HXcnZlNWnFTvskrNHv+NqivKlb/uOkp16qjqZEKhiDtJwqVvhWZNV+Ub49S170qqGrS2qgtSzgfuAISSlC1nUrNC+MmJTESUTIVcClJ+JK2aOGAmj2BAJjUqmVQ8HVYkwnjjCoUAUGGXqpWOphROJBSNhORiQ6AD5+RPurSmHr9M0a/vfqAeK/ZVeu21NTcaUSjMvfQbdmCkpLJCsZ8nqHz+XHVeY6DiT7wmdeuu1CZDNacwomQ4pWiIWpWoqgkAuVQ3IF3YgYkUUSLFlHAHZthJ41EVAGLKS7XgjZdVPHCQylfsp0g07nK02sdTKpk+W7Pefk/FA/orvubqKqiOqfLrL7Vg0vfq0qen0kPWVVlRsfKqaxR67jm1n1OqvFRS4XCZkqGQKqMFKuy/mmqmzVRy7hwVKqF0ukahcJHUvY/Sm2+o/PIFGv/2W+rep7uWX3MdTXn/UxVO/lWzOpSo23bbqLogJn3ygRLf/ii176iOW2+t0jfGKTp9pvLicUWjSVfnMyOSp9gmW6tH9x4q/+ZLRb7+3EU64j16qsPgQarOi6n8rTdVMnuO0uGwolUJRWJRlUdC6rDuBpoz4VvlzZquwnBYiXSBqvKLld9/JSUHrarEjBmqeO99daxaoCQIkf3EkjEle3fWIZttrkM6d1G3AJD8VcRt8B4BBZY6CgSAJAAkS92iDAa0bFJgaQYkeM7npZK6vrRMX86ar0nvfqTxp5wkHbC31r/4fM2cPVeTRo+VPvo8UzzSd3l1H3uhKtYdrJq8PMUTScWiWNGWg0+EJKU0p3bXZuzUqEbDZszTu8M2lTbaQGtcfY3m5sdUlEooGclzUZCKZEIVhUXq/sNP+un227TaTtuoesPNVBWJuXSiUCKuqmi+UuGwSn+eqMrTTlPxLrur3QEHq6YgrWgiqUIAUiilimiJKthqOArWqFYkkqdIIqQeNXGVpOKqqanW/FiRavLSKgpJJQuqVBPhlPG4opG0ZpM2lVfsbP/86tnqmGLb4rTK8qMqBZDkEXUBMCS1ykfj9fXwI9TxtJPUfe99VB4OqyBeo3heWGX5hS5C1Om3ifr1/POlXstps9PP0Lid95aGbaQBF5yjRFFEs/NDqorkq6SqWNFkWvFYSvPDNeqSIM0t4SJUleGIymOFqoyR1sQGAxF1S0WU+PwzzT37VPUae4XmrztUiXiVuqeT6jZ9uibec5/m33SnSkacop7HHaHKryfqtyef0NC1B+rjN19Rh6OOUWr1QVKNNPeEk6Vvv5HK50gzJkq9+kgduqhgl11V9eQz0qSJUvcumeKSsrhUWq3C0edpl6Eb6pHdd5N231U7n3amnrnoIunhh6X+q2nIPXcq1aOrvrngItU88rC05lra4N779dk556vm1Vekbp2lgnwHRtWhkzqef5E6lZdr0tVXSFN/zhTAJFPSjjtrtT331P+uvkb64Udp+nSpOu5AnUqKteElF+i966+XPvlUWq63FM6TKqulTu216k1XqXDefH1+0khpQanUtZMUy3OFPgW7/F3nHnmMhvfqo56RhVO2ggjJsimrg7cOKNAaFAgASQBIWmNdBW0GFGg2BZZmQELVxNyU9EDpb7rpius188V3VDXtByV22UXbjB6rb154Ub+NHqODLr1KU9p10WuH7qvYcYepxxkjNK24oxKhlKvxIB0m5fL5uUIKp2IuSsLRFNXham3763S9vPGm6rbpUA285lp9OO5t9fl5mkpTRZr2y3dS397qdMBRGjBzut578F9aedsNFV53G6WmzdAPD9wjzZypwtVX0arbbamyVFIT7r5HfYdtquSm26hwwTxNePoZpb7+RuGOReq9455KrD5YUwsjrqqByE37+AK1/+Aj/fTiK0pXVinVb3kN2HdnlU6donlPvaRu/VbRT199JcWr1OvIQ5S3wgCFF1Rr2nOPqPLr76WS9uq2404qHDxEc2tTqfJCSQ368BO9PfwQLTdqhPptv6O++u84Vb73oWq6lGj5A/ZVSf/+mnLX/Zo39iKpY0eteeLJmv7Rh4qtOVBdt95SX/zrdhXttIO6bLGdEj/N19T771GX9QYpNnRtRV4bp9/eft/ldPXZblMVbrS5ppWUqCyacKl0K80vV+VTT+iXW/+hTR95VB/3XlGpdES9v5+kCVeMUeTTd5X8ZZaWO22k+hx3tEqfe0bffvGJjjj+aP3nogtUdNgJ0oZbqSwWUud4jfrOma7E66/r3Ysv1bDLLldko01UnY7qwz12cCltu9xwkyq7dVXeJ5/rmbPPU3S1gTrp1GN03SEHq+tue2vjUSP01JgLVPDcU6pMhDT0HzeoYJUBeuPEkdIvE6UVemuTBx7Sl+edq/k/TdTeN9yo2V1WVRUnp4drXJ3N11derPkvvapdz7tM4VVX1af/eUiTn31KK95+n9r37ac+ZaX68aJz9P2EidrmojEqW2MtRefP0NsjTpZmz9HBDzyqSiU146MP9eaFF6r3Jefpb+066M1TT1eHXXfWFieO1PRYkSKkclWXa8v2xTqiU0f1CCIkzZZrwQMBBQIKNI0CASAJAEnTVkpwV0CBVqbA0gxI2PB0flq6e9YU3friKxqy2mA9c+oJqh64prYdPVYfP/+s5lx0mU7+xw0q7buc/r3VUGnXHbXSVVdrSqeern6jZ1rqPrfC1SnYWQ5leVHNyc9XWV7M1UFsOWWKXhg2VN033VTrXn6lXrnpFsVvvEXabEcpXS6N/0hFV9ykLTsX69lRp6jPGSM0ZIs99PRZZ0uvv6TQLjsq/ennKtx2G/XacjNNPO4ELXfo4Vph+HD9euPN+vXZZxXbYKjiEyZK037ROvffrS8Hr6lIOl9FSSk1aYLmnXC8ou3aq3/nbvr2qRe09vWXKb8wT+8feay0ykBFlu+r5EfvSav10X7X3KRnn3xa5XffKG2yjfTbTOl/P2iVxx9U2RoDNDMaVmE6pDU++FjvDT9Ufzt1hIoXlOnLu+/SkPXX14wps/Rrl/ba9qIL9Olr72nWVRdLnTtpwDEj9O3ddyuy5ppa56gj9fWtN6iiZxdtctQx+umV9/XLtVdps7NO1w8LyjTl8usU2mhjpRdUSF9/rRWuuUrJrbfW1Px8t4NX/1nT9OM/r1VlYbEGHH+KfujQUTHFVfjrVJW++47WUVIfjjhVnUeOVK/jTlBowg/66tEn9LeV+mrCD+PVdfiRSqw2yNXz5IVS6ls2V9G33tL/Rl2ota6+TukNhilUk9CXe+2ooqoK7XD2uVKnTvrlnbf0we23SUcfo2N22Ea37bmb2u27n7Y6bZSeHH2J1vx5ksb/NEGr7bmfBg/dVE+MHKnVVumjz+ZO10b336+vzjpX87+drMPOuljzO3dXIhRXWX5YFSv/TXNeeEY/Ek1q31Hr7Xeo+m24jpJ9e2t8jxU0K5KnvqWlmnHOafp10kQNumi0ZqyzgfrMmK6Pjj9Sxb/9or2vvVWV8aQ+fe01/XD//Vr14QfUvbpKbx13nPpvsbk23/8QzQIoh5Oq6dZRG/fuo+GdOv6hqD2IkLSyUAyaDyiwDFEgACTeZMfjcT3yyCM68sgjNXv2bBUXF7tvrbB1GVoXwasGFFjiFACQ3HXXXRozZozefvttLb/88q2ytai9WC6+/vbbb3X77bfr0ksvVUFBgeN9LnaLmpeSbp0/V69XVisZKdCbe+4qDRyoLa68Qj9NmqhJF42VysqlLu2lV56Xtt9eq173D/3asZs6pRL69alnFH73M0WptE6xw1JK8ZI8xXbYTnkbbqSkotp8ys96cdgwdR22uYZdc62ev/ZqJR7/jzb998PqVDlHTx15qPJOPUe7r9ZPj4w6Tf3OGKX+/dbSy2eepk222kSxw47QzBkzFS8vU01+niYeeYz6H3SIOmz/d32yy7ZaafgRWu+Aw1Xz86968vyR0oZrq+iaq5XMb6eihNR52gx1fuFxlcyZp5nj/6dfnn9RvUaM0PL9++mV00do4EVjNXDw2nr933dr5qcfaPhZ5+jeU0Zojd121apHn6DKn6folVFnK77pYPUbO0aTO3VRXiqltT54Xx8ceJD67H+Q0t98rt8++1RDNhim2TPnafJvP2n10RepQ78Beu/oQ9Vz8Nra4LzRemqnnRRdf5g2P+8iTXvhGX31+P06ZMzFeurWuzQvJB04/CA9cMXlWr7/mho6fLgW5EX132NPUNWQNbXWVVdpfHE75dck1O/nSfrm5OPV7+LLVD1wkGYWc4BiUkU1CXWvrFT1Rx/op0MPVbsTTlYXAEmoUokps1QxbaYKu3dQom9/zS0oVk2M+h1phYoKpV59VT+fdb5WufpahTfexKVGfbvj36Upk6R11pAmT5fmzdfaBx+o0MHDtWpZqR7aczcV77uPtjv9fD1+8Rj1n/KzavLTmjqnTGsMHKxJX47XoL/11rhvx2uj++7VV2efq/nvfiQNGSYVdcrsL9yuSKudebYGhOP69b239Nnrrynx22xpxnRp4CrqfdZIVfVZSctXVGr2qFH6ZdIEDbj0cv06eIhWnjFDnx15iPT5p9LQzaTPxkvt22mdYw9XZOfdlP7ue3103DFSp45S/4FSfhEV+lpuz5103OZb6NCSdpkaEvaQrr2smL21itpbUwjl4v8JEybovvvu0znnnKO8vNo6qNYcRNB2QIGAAnUUMECy5557qn379q2q/xsjeyht2r+xO1vhe7rGIAoASSsQN2gyoEATKGCAZOzYsXrrrbe0wgorNOGpRb+lqYCE+5LhsGanpevLyvVKIqnKdEjf7L2HNGBVDb30Us1RUiuO/0rpr75S18ICPXTKSOnAg9T/4os0q1NXtVtQofjHn2j5byergGL2eKVCeSHNj6Y0b4P1NWvgmqpJhLX19Ml6adjG6rn5jlr/yqv09A3XKO/TD/S3O+/V8qUz9fKO26vo2BHacfX+evTss9R/5Cj16rm83rrwPO10xKGavcf+qo6EVEw6znc/6LvDj9RqBx6s0IYb6ptDdtM6p5+n3tvvrdDs2Xrq9BNw+avz889rQVGxCqsSCn/2hWafdLgKevbSZquvpfEP3qNuh5+glQYO1Iujz9HyV/9DfQcO1Cf33q+5jz+j/Y45Sg+PHqMtTjhdxXvsodjcuXr11FNU1iGkAfc9qG+7dFNBWFrrg/f04f77qteueyr0zZeqnDdXf993P8VDMU0tKVB0zdU1taBE3x9xtHoOWUdrnHeuXt11N8XWXl9Dzr9EebNm6a1zR+rvm6yvFx94SCuefbb69++vV0eN0ro77a0Vd9tF6U7t9NZhR2lGu0INufVmfdq5qzpUJ9Tls8808YKLNODu+zSzc2eVsb1xXm2KGuDikw81e//h6nzCqepw8smaAzJLhhVJRVQTzhy4yC5YCQ41CUl9q6uUeOkl/XbhxRpwxeVKbThMyURKE/bYQ4rGte3YczTny5/08U23a9COO6rLySdpuWnTdP/Ou6jzAQdoo5NP0zNjL1Pv6VO19tbD9OzFo6V2nbXinvupS/lcfTL+cw2999/65uyzVPrbFB141XWq7LCcyiNpJYoLNbVGSn3zmTpG0+rdf0WVzyxV1Vtv681rr5CuPFfL7bKXelWlNe2ss/Xb5F/Uf+xYTR88WCvOnKrxRxyhgvIKbXvHHfrusSf13UP3aa0zTlLhDrsqOf4bfXzccVpu5520xfEjNLe4vWpqFritj7fo1EGHl7RX11pA0lIAxOde2rRdtk499VRnkLTmVR8guffee3XuuecqFgO4huqcEq3xzq35fkHbAQX+bBQIAEntjAWA5M+2dIPx/tUosDQDkkQ4rFmSbi2r0Itlc5QuCOvjPfaVVh6krcderu/m/Kbpd96mYX16qTIU1gdX3KDul41Rcr+9ND9S5E7z7sBWvBQZpxJuW9pEOqXqSESVnAMSC7ndqraaMknPbryROm+ynTa++ho9ff0/pK++1Aq33K6Vy+fpvztso3bHHqOt1hygJ88+U6ueOlIrD9tMz55yhnrHpbWOPkKffPOdVFig3oMG6LMTTtaqRxyurgftp3cOPFjtu/XQNnvvq1++/U4fPviwVjzrDM08dF/VxPLUobxSc554VqkLztP2hxyovLyI3rnmavU+5mT1Wn2AXrziIvW65p9aeY1B+vKe+zTvsSd0xJgxuvOqq7VCOqz1hx+qmRMmaNydd6jLJeerZP99NLm42G33u+ZH7+vTgw/Sikcdq3YTpmn8e29pnxMP07z5lfqgqloD9t5XM5IpTTroWLUvKNQmF5+l5046SVp3Ha1x2Vi33e0vN9+sigceVKioRBs8/JBUXKwPR49R+seftf1B+2pGYoE+vv4mFRx1iJY/+QRNLCzRcjVx/frAg+r43Y/qPHKEZndo77a5raSCJyx1T6QUf/d1zdlnuLqdeKoKTzlV0wtjitceqMhhlolwwu2CFkuEVRUNqVdFhfTGOP026iytcvWV0tANlUrm6cc9t3N7DK91252K5XfUpDvu0pzbb1G/Uado5/XW0/X7Hqhue+ynjc4aoSevuFSdf5msLY45SP856hiprEYDbn9IiY/f04+ffqRB99+niSNPVdn/vtfeo87Rgq6dlYyGVR6OqLRLd0257XbNevkFbXT0UerZb1X9Mu5VffjIvSq+4xZ13WxHdSit0LTR52nGd5O1+pixmrPOYPWYNllfHH+qVF6lNZ98VNG5s/XZVVdK77+jQTdep47zFmjc8aep50ZDtfkhR2hehNNIpIq8iP6++urat1tHt+1vXo6DEVvCl7i0ABKLkASA5K+mYYL3WVopYPIDQPL4448riJBkRUhmzZqlkpISN3+pVEphqhWDK6BAQIFWo8DSDkhmSrq5tFLPV5eqPE/6cb+jpFVX18BLLtCUmtma+9A90u13cEiGdPixWmn4ofq1ezfFUxHlYdkl2F43cya2EyecexHnhPOoK3LnWI+1Z07VB5tvJm2+jTYde6nevOEG6Ztv1fefN6pz9Xx9tsfO0v4HaoN1BuuDs0ep3WkjtMoOe2rquHc15cyzJA4LXKW/ehx5pMK9ltPUY45U7JDhWvGww5Qe/71+vPU26dOPpZIiFR18jFbaZ29914OD/0IqrqlW7LsfNGfs1dKXX6jzLjtqznvvSGutrUFbbKUvLrlY+ddcrZXXHqyv7rtXeuYFDb3uas2ortDEm26QPvtIKihW+30OUY/9h2t6504qzyfSkFbvLz7VT0certiIUzVkjSH64NrrJdruWqy8EWeqzzY7qry6UjNuvkO670Fpr92l556W1huivtdeqXhBsVKvv6Fpp46QttlGq425XHNjYeX/9L0m33WH9Op/3bHokX33UL8jjtaMnsurLBzVcqlq/fqP69W5aw+1O3AvTeMsmEiBOzuGIvgOybgqPn5HNQcfLp1wkrofd7zmh/PdyfCce+KOEXTbInMGI1GStLpUVWvuuDcVHztanUZfqOL111NVMqJZ22wpde+qrjffot/KJ78AACAASURBVIJu3VX0w4/6/qyzpIqEtjnzNL1y4snSLntq0zNP0ZvXXCXNnqVh547Su9ScTJisHjf8U6Vvv6HKd9/Vynffrx/OGCm98rKbK7dg8mIujSpy6lkasnp/fXT/3dILT0s1UalbDxXtu5e6HLinyoo7q2NFpX4ae7H05Vfqc/WlKl1jZfWaUaHvThwhzZ6tFZ5/TPFEVJEff9Sv55wmde2tVffYWd+NuUAqmyfll3AATmZv5TUH6MLLr9Dh/frX1ZC0VrRg6tSpuuOOO3TKKaeoQ4cOrSZraLi+CMn999/vUrYAJMEVUCCgwJKhAPzoR0jg/9aSM015o6UqZSsXIGkJL1BTCBHcE1BgWaRAMpl0NSRtnbJ122236bLLLnM1JDgjXMpWJOIORvznvDK9FK/UnJIC9Z4yX+WFhZrfsVjloRr1LJunTqUL1C4R0eRO7TS7XTuVxgqcMcn2t86xobzak66TiuSFFa9JKRSKiuNDquIJLV9VppK589zBeaWdOipWXa3C8gpN6dRNhapWuGK+wqGYSsIRxZNxVeVFNCe/o9qnpM5zZ6lbZalmtyvRvHYdtCCVVqf5sxUvKtSMTt1UUp1Ut/nz1a5svttud26H5TQ1L0/l7TjAMKkCtvatqVafGfOVn0wpFAm509cX5OcrLxpVXsUC/dypi0IFMcUqStWxMql57YtVFU27vjvFK1UTimp+h+U0Pa9I1fkxd3YIe4r1mj9fhQvKVM1h70WdVDS7TL3nV2h+iTS9Y2eXHhROxdV13ny1q6pWNBJRNJ7WnIKoZnUqVmWsQMuVVqjDvFKF8qOa1KGzKvLy1C5Zo+6lM9VxQbXC6YimtS/S3JJOKgvHHPgrVJWKysrVrjqtX9rnq6awSClF3YGJqUhI0WSNOlaWqdesUlUXF2ly+3ZKR0sUD9ceZgkqEVsaZHZES4YTKown1bGyRp3mzdG89oUqb1esdDimfr/95k49/7VLFy3IC6tTvEYdZs9XhwUpRUqKVBbnhPeoKumjokLtEwnNbF+iDqXlyquOa2aPzupQXqrKZFplnbuq78zZmbNZOFAynTlhfn4kquklXZRun6f8BfPUq2y+8itDKiso1vTiYs1oX+iiXW4e58/mJTWnXaGmF8fUtSqsTrPnOTr/3LubOMaxpLJK3UvnKZ2MubNOlJin4mSNCmqkWCKiSDhPleGkNunRQwd06bZQDUlrGAukbPmApDXrNxurIQkiJMuiFgreuS0o4EdI/vOf/7gISQBIvBoSAIlf1E6EJAAkbbFUgz6XFQosbYAkPz/f8bxL54yENUdp3TNjpl4rL9dvBfmKhfMU5lDDcFjVyZQziGOhqEKJtOJ5VUqHiH6EFI+kag/xiyiSzFOhO+cwrnQkrXgoonQo4f4mJUfxpArSnMCdVlUkrFQ66bYL5lRtDh3k6PNwOupc96k0MIcDFTl3hEhuldqF41oQzlMyFFZedaWSoaRS0QLFQ/nKr1mgWEgKR8KqdpUR+UpwfkU0rTBbf4U5ET2l/FTmrAkAVHUkX+lEtcLRkDvbJJWKKULKmTu5vUBxaizSSeW7I9w5dT6qVDysdH5IqWSVUqk48SAVRGISZ52oUolwsVIJTo6nSDzhzgzhoMM8Tm0nZz+RUOZVC9yBkspLqzoSVmEipGg8oVQ07Q5xZOveVIpDFavdgYk1ybBCJe2VjFcpmoy7wwvLQwnlxfKpzXbnvnAqfLwmqRAn1heE3GGKxeGw8quJhEiVzAVHT0Yj7iDCaCLBMe614ZJYJn0rFFUsFVFBokbxSEjVAIZISHmcfJ8OqyYVUnWM9ZBWJJ5UUThP8bBUw2GS7K/szp6JKJVMinMx8xIphVJpLciDfmElU0m33W5JlZtkd/hiJBR1B2ImI2HN53DMSNKdch9l3SVjikU5EDKleDjq1kKypkLFoaTCoXaqCUVUxd9QLZlQlJS1cEiF0Ii1mIoqnOZozISSoWqFKd5PR5ROAMLCal9doe07ttNBHTuqY0iKpDNF7T4gWVzdSFvoWB+QWA1JawCfhiIkd999t6shsaL2xX23ZUV+B+8ZUGBxKBCJRIIIiU/AmpoaPfbYY7rgggtUVlbmBCRKObgCCrQGBSwN0Ixe+jDga8WUtgZzKUW71//OlHeu+03ps6btPlvf2cWb2d5D/992L7+treYo7YYMDArZO3fu7Lyk7LLVmld9Re1ER0gfM6OF35wdIopcS9opXFToIiaJeMaAdu/DT+0J7K78gNMCay+X9lP7N552d4i4+4w/iB9kvuX/fO5+3AnqXgN86h6yu3zKcAhgpoVwOpUZq+sn01Gmf3eeuT+QuhHRf23JRMbQrO3f3ttOTbGzUzJd1Y6jtn3rK9Mh4/HfOtNm5kKekgtlGx9zLou9++80y9xPdCJDHd7P0c11m+m7bjy1NQ3uM/fuAIPMHbTt3qm2gcyb/k5fe/dwbddGcxv97+M2yvxOfwAH99d9Ujev9v61Y7b59xpzU1M790RyXCKf9z18FQsDuDIROncvuoj3i0TcL8e76bTCFMPYiqorwoYGjCyTauzGWQuuiT4l0ylFeI7PUhnwGY1GHFiticddaxHS29Jp5QFUy8qULitVpLZPPkf+oDOjUVDW4l32jjgl1l57bR1//PFq165dZq7cnLb8VV+E5J///KdwRnBhJAU2QMvTfllq0fFyLOZ0iu/YZv3Z+mLd87etd+7jfn/tZ+t2X4/739XHLyZL4Fd/7bsMgGTSjY3v2G3WSd/aMgXjdcZjY7Tvudfaa4k5ZRyFhYU67bTTHP/X6deWaLyZbbRpyhZjNUDCtr+PPvqoS9mAQFw2Yc18p+D2gAL1UiDbsM8GKPybdcd9ML0JFBNiBlYaAi1+59aeL1RM2fpAiGd8oGFgg+dsPCYo+M4XjE2Z7voFZlLvvPOuxo0bpwceeMABkiWdssG2v//+97915plnOg+pCWMMWUxpN/ZaA7jOEG0lg6kptAzu+XNSwPEUoISdu2ovq1U0fqtzEngY1N1du94AKA5H1Ubp6uSJd49PHeMluy/biZDtlHARHIwSA0QOyJGCl7nMIWGGVUvMxMyZM/Xwww87QEKGAnJpSQMSimpPPvnkuhqS1uq/JegVtLH0U8B3OGYDB9Pd2byXYetMdN7XtcZzvq1gvOi30RBVfP7PfiZXf3aPD8xz9d8SM1FaWqonnnhCu+++e6vXkDU23qUGkBxxxBFCMFpRe2MDD74PKLC4FDDjoM4AziGM/O9MsPmAorExmBfGN0TqvK+1Hs9cgtA+M8GX3U9LgQbG969//cvVkCwN55DgJa1TIBYU+N0ebIzcwfcBBRqkAMEG7H37bTdbwIffDe2l8vvzRCvYnjYTKKkvnlAXSPLWcCZSs/AwHVby+l6o3dr7fSeEyaXFnW7aJGXrzjvvdEXtbbntL0XtFiUxJ0ywsc3izvCy+Xx9joZscOFTJ3vNZTspfJ2bHTmpD0D7bfwuazKAx78MCNW33n2boT6bYFFnmqL2//u//9Pee++tjh07LmozLfJcmwASn7iEn4iMHH300U4wAkiyJ7tF3jRoJKBALQUQVj/88IOoWerUqZNWXnll55nPBhom1BYsWKBffvnFRQ8+//xzdxZD9+7dmxSlyPaMIPQ+/vhjDRw4sM4bmQ0+5s2bp4qKCi233HL69ddfNXnyZG200UYL8UVTPTM26fUJTP+kdgBJW55DQtqWhbDrhG6ubKlgJQcUWBQK1K4ljP0ZM2Zq4oSJbr31XbGvenTvngEEkQxY8e0FPv958mRFolEVFhRoytSpWmutNTKghjSuRkCMZe3VZrZp2vQZQqb0W2nF35GMN7ZEIun669Gzp2bMmKGZM6dr/fXXd2/sR3gXhQS5HBvoXZwSnENChKQ1UzbqS9niHJLzzjuvLhWtIcOxJd47aOOvTQEDF19++aXTpWTerL766nWAF93//fffu/WGPu/SpcvvkXnPi8A65MDuuXPnql+/fpoyZYqIKNCWZfBgJ/gZENlAw+dZ1j+2BHKnT58+f8hG4Ht4nnExpq+++sr1s9Zaa9Xpf+u3JaKI9AcgsQhJAEhqAQkREia+qKiobj5bguB/bbYL3q65FIABYXJylg866CC9+OKLztjffvvt/6CIuRfmBxTceOONOuOMM5whARhBcTfm1WBs2WmHCLZVV11V77zzjlZZZRU3fB+gs+ZJneKzAw44wAkL+uzVq1edMeKnjTX3/bPvB5DgHSVC8u677zoh2ZpbbucySOykdsawUITEGXp/9D1T3/t75cPiUiB4flmhgKvTCQNGZun0007TwDXW0Eorrqh333vPFVR369rFykIcSQAaGTCR1tVXX63ey/XW7rvv5oyT3n161wIEKUWGcT0hEit1ciCnNi3zqaee0ocffqjLL79MyVQm0lL3eEiaNWuO2/GGrXAzjpKEevTosVCtW3NTNuubY+QNmQnIw5EjR7a6h7QhQGIRErvHjMplZX0G79lyFGBd33DDDc6ZRyoSPDdgwAAddthhrlaZmuW//e1vTo9//fXXOvvss9WtW7c/RC7Qj++//77LHoA/qqqq3PPoY4tmNFTvZDasrWXWNjtKUqqAA4DP/Xow2h8zZox22GEHDR061DlNaaNr16516Zp+WvniUoy2y8vLXcomdKKftrzaJELiXFG1hYAWIaGGxE/ZaqmUlLYkbtD30kcBhMdee+3lwpP77befi3i88MILOu6441y0xEKsCCI+/+mnn5yR/t5777kah9dff13Dhg1T79699eOPP+q5555zQmrTTTd1n+ONeemll/TNN984wLHjjjs6kG2CyTwtH330kVZaaSXnpaEfLsZFcfm+++7rhBQACAEBgBoyZIgTrptvvrlri7MDiPJsuOGGoi0EJkYL/fHM9OnTnRDmN4CL8fmCz/gL/mOHm0suucQBEqJArekIaAiQECHBAFvIOxogj6WPif7kI3rllVd055136aGHHnS8y6F8GAZHHH6E8vLz6pwEU6dO07PPPONqTuB1ohR4KuHZHXfYURULFrjaq48/+kjde3TXbrvtrp49e2jKb1Mc75VXlGuzTTfTkHXWcYdyOk+ppCeffFKffvqpLrroQlVVVumNcW/oiy++0Lrrrqutt95GTz35pDOcRo0apbUGreX6hy+JnG688caunYkTJzpjZb1119Ub48Y5owkDa5tttnGgAvmFXOBdibRut912C/G2n0Lqn9TOtp9L2iExYcIENwf+OSQtHQn6ky/ZYPjNpAAG//XXX+/0PFH/3377Tf/4xz8cqBg/frw7CPDWW291+vqqq65yuhvesfopnmcrXKIV8BP6Fv1PdgMOQvjws88+c7qegnAABIAH/Q7vc//gwYO11VZbOSebnx6Oc5OICllB2B/PP/+8GyOAgP4YMzqbmi7AAjKKCA8XIIXLIidrrrmm43F4nawL3gGQ9d133+nZZ591smKLLbZwm1bUp9eJ+JCyhf2xTEZIbG0xSQjORx55RAASIiT+tr+taRg1c30Ht/9FKICgWG211RzA4DcRCAQBwsmPWJBPjVA69thjnUcDIwQvwpZbbqmbbrrJhXlPOukkp0QRFkcddZSLtlCcjfA7/fTTnYcTgcfuFSZQ8K707dvXCRAEAQISjwhCjt8IJ8aCYDzxxBOd8XLppZfq6aef1ogRI9w9jPuhhx7Sa6+95owkBO+DDz4owtPcx25ZPDNo0CBtu+22DtgQbdl6663/kPblp2wRtQF8tSbf1QdI/HNIFlpqASD5i3DeUvAatTugkR70v2++0WWXX6FUKql333nX8cjrr7+mgsJCN9C5c+Zq1912dZGUzp276MSTTnRe1Pbt2jtD5eZbbtYF51+grl276IADD9Rjjz7m0p7GvTlOq6+2uu5/4H7nRb3yiit1wgknaL3alKt0OqWnn3pan376iS644EKNHDnCGRznnXe+jj/heO2w/Q7aaeedtOHQDfXWW2/p2eee1QsvvugiNPA/fIL8IKKB7EKumMxA/iCnrrnmGmcsXXTRRc7ZgBF1++23u/H17Nlzoa304XUDJHYwYms6AxuKkBClsnNImIPWHMdSsBqDIbQiBWztGLiGHzhva/To0Q78VldXOx3NBd+gZwEs8BPfoTcB8fxcccUVLnpy3XXXOR4i5QoAghw5//zzHc8deuihAlgPHz7cPQMwuPbaax0o2X///etSugAi2A843si0oD0ACjYwmQJ8d/jhh+uYY45xzkZ4GEcE4IXx0icOBj4nhQzggbPk8ssvd7YHTkfsEuwKNomgP+TWlVde6eyGzM5+mR36rL7VDkbcY489gnNIAkDSilwZNP0HCuBZxFuAZ2LFFVd0Sn233XZzChtAgiAjqoBQwHNCriiRCIx+ogh///vfnaCBuV999VVndODVIO0JIYBwom0ACqCFmijz+tM2Hg+8IXg0EYQAJEANggLBQSQDYI6hgIeELbERJgAo0hqJgGy22WZufAAdniHVCU8MAoa28LTiBaLvXXfd1XlGGQPKPjvVg2cwWhDUSyUgCdZwQIEWpgCKH28nShzlfOM/b9RXX3/lwLylYv73v//VQw8+pH9c/w8X4cTwwLiAp/CuAgyISsKnNdXVmjhpknMW0AZ8iUzZeeedHQCA9/ytR/GgEiHBwAAIkbqBTAAY4M187NFHtdfee7uI5TPPPOO8sNRZ0h5t4wlF1gB04G88oRgvyBacGLSJTMJA2WeffZzTgsiHOUWQQ37eewBIWniBBc21OQUsnZqB4CA866yzHMgAMAAw2N6WrAj4Fz2OExAHIjyCkQ//vvzyy0538ht9TY0T9wFI0MXIEeQBdSV8R6o1dgBAg+wLIpa0ByjwnXwAECIpXPA9kQkclzvttJPT5ffcc48DFeutt54uvvhizZkzx9kim2yyiQNNOCQuvPBCZwPwToyNSAk8j92B4wKnyRprrOHsFTInkHO2Y6eNx0BbAEhql2sQIWlzvl3mBkCaA0XsGBOACqIUGP6ADQQIggNBg7GCEKCwjFRCvCt4KRAAABKEAikVG2ywgYsqYKQcfPDBLqRKgRhCilQsBCEgwrwS9MezpH4hePCOIjjoF88MxgYCkfsRmBgiAJIPPvjAgQw8IxgwjBdvCm1juCB0APf0B6ghOoLnlJQzwru8C+/L5QvHpT5Cssyt0OCFW5sCpCkSfYAv4O/Kykqn1HE6AEjgCQAHv4mQchEdJTUDAwRlj2FCJAIjAJ7lcwAGvIiCJ40C5wfAA68m3kz0HcAEWUE0kzoRDA4AgxWTIx9wLhC1RUYhQ/jBg4sMQA7xHG0CqjBSJk2a5N4DWUKmAZEO+B8gQ348kVTaBMBgiGVv3hEAktZecUH7bUUB9DCOAqIWGOekT1mqFqCeCz4h9RIjH2MdvgNYoF/hl//9738OtBBx4DN0KuAB/Y3+J82JCCZAA4BB+hM2A3YAERDuoV0DScgWoho4EHAU4BjlO7IkSNW6+eabnU1CGhljwkFJRPTNN990Y8X5wHhwNuyyyy5OztAOsgPZwL1kYuBgJBWUi3RobIRs/c+/A0ASAJK24s9lvl+UMV4SgAWhVKIZKGz/UDBCpBS842kEYGA83HLLLQ4YAAAQPoRn+SFCAUMfcsghDkCQ0oXBj/GCUXLggQe6+xAYfI7QAPggLAAleEps/33uJyIDkMBwwRgCkNAfxgheFIwNDCoDP3hI8ZRQd4JAQ4AhpKg5wbOLkUIqBJ4eAJSfO854lnZAEmRsLfMs24IEyJwxwA5bREBQ6DgBSHHESYFMIIpIGfvHH3/iimIB8h06tHd8vsEGQ922uBgaFKRfdtnlOvTQQ7Taaqs70HDCCcfrjTfGOXDCT2UlaZhjXb0ZqVnu4MxQyAEaDAU+u+SS0c7RQXSWaOnbb7+lddddT5tvvpk7H+jpp5/Sq6+86gAJsgJnBDIMWYODAaMFYITBBThinPA5/I6cYLw4WAAon3zyiYvyZF8BIGnBJRY0tVRQAB6x2iSMfKsPgf/hfUAD0QacEfA46czUZ+IIJAKCngf042yAXwH2OA8AM8ZHABHsBL6D/3BaoL/R/fSD7ia1GgeEv1kTwAXAQF+AEaIx6Gl4nOwHeBibAEcF+hx7BFlE5ga8TVYDYArwQzYEKWjIARwTfA/4IMUMm4NnAClETahNsQwJv5g+ACQBIFkqmHZZHASCAs8oUQ6YmBQrjHqElnkPYFqEFgIFBY5go+aD9CkUO6FdGB6BhgDBg0EOKEIMbwhAA2GC4CJ6AmCw3GgACUKI9kjlYBz8m+/xxODN4TtACe3h4cEIsd02qBXBe8MYSAehDzwiACc8NxTWkd+KcAOgEI3BGwwwQnhZmNaiJAEgWRa5YNl951Q65RQ8in711QcqHq9xe6wALNq372DnuzugghNiwYJKFRcV6ZH/7/UEcHTq2EkPP/KwS/G86aabnYNh5ZX7OyOGCMvDDz2s51/IFKkCSj779DMddfRRzrCB5/jvP4//x30+esxo/d//PaoXXnjeGUzwPfKEn1GjztLgwYOct/b77753hfNc5LHjKUUGEBWBt0nNQn6RWoq8wgAhyorxRAoYHlTGxzuzaYbxvuXXB4Bk2eWHv+qbozfhA9KmcTyw1kmfQi/j7LMoAhEQdC8OSfiV+/gBXFB3gj6F34hgErmA7+Et0icNQGAf4BQgq8J25bSdNOFr7vUPG8VuoE8yGYi4YIfQBtEbgAi6HZ7FyYi+J+UMYEPbZEBgCyAHAETYCaSJwv9kUCA7cEaSho0jhGd4D6KpOCn8y+TAMg9ILHRluawYfuS+4eFh0Vi+bXAo0l9VXLTte8Gk5GVisOPNQEn7O1DZ6PAu4LngHtaieRzwOiK8EAx4WHgWYUK7CDg8mabsLX8TbyX3AQBol52wACSEbREICAfa53n6JOSL0KJvvsfAgV+IkmAs2b7pfIaBhceFMViuOO3yOf0xVu7PxU+MmTQQUsCI2iypXbaM93lvBDyCHs8O72C0a83i+rZdgUHvbUEBFx0MZQ4gLJ0/3/FHOBJRT3KsY5lCT+eUqN2EFz5ETtg6ZG3Cj/BgZ5fqtUBzZs9xO0a2b9fO8SB8Bn/Cf/Ae/Gw711juNiAGeYDc4Z45c+eouqpa+QUF6ty5kyLhiJNNjI+22RKYQlYunoU/rE34l/voz/gfbyyfI4f43M48yEVz3g29C3jB8YH8aM1ictP9tnUpvzHGyL/H2LKDERlra46jLdZf0OeSowC8i372zwphrcFz8Ae8Cm+jY21L7ezREbG0InDuQ2fzHDzFjpzwF/xrERH4mx/aZe2id3Nto4vNgIzAjqA92mHdcy/9wPs4OekDOUEfjJGxYAtwwf+W4cDzyCTei2cYA3LC7ArAFHIp+7JsCeQHUV8AHGNqS727xLf9NYHke2h9QMLkOk9S9lG2S24tBz39RSmQna7kv6b/XX2KO/ukZH+dIvicMRMKOQPAz9O2tm1NN9SXv+79/c19MGHP2+9soJHNYw3xEsIODyvhaDuHxN6jtZZB9vtjkOApwsMESPP7b2xeWmuMQbt/TQrAC76h25BMyHUAmW9Q+0Zz9jr1ed36zObX+vr2+dsfr/+3nWuQrSvt3fy2+bs+5545Z0gjIa0DQ6c1gUAu2hPZwRNsu2z5NA74/6/Jh0vqreAP9KjxQLYubGiL62w+aIjH7d5svm/oPXPZBdn6Pxf/m9wxPZlLvzc2dn9cABqiPQZIWlv/N0STJQ5IsgcDUiRERciMw6JsJ5AAkCwpll02+7HQbK7IiFHEPBD+7lQm4GyXGh+ImHHgCxoDMSZY/H79NW7P0h7P8xuvCR4Sf4ce26rPPuM5PrPxGBiiDTwl5omsb5ZpnxxXoiSEprPDui29OrIFJeMmVY10F8LVmYPgMlsTApaCKGlLz8Cy254PCPjbN0ZygQNzCLAWjSeNv3xetzVt6xYKs3btcz9dw/q1k52N363olWfpz/o2Q8rkiEVafdnht9GQM8X/zp7nN55kimXJSyeisyQdgrwfabOkoJGPD//zmdEgsAOWXX5d3DfPdhJmG/I+T+fiDXgSvjOdazqW5+Bv+97429aqD4B8p6L1YfebjDAdZzrdxoXdYfxv8sn6zaX//e186csisg0dMEq7RGRIDaUOFv5vS53bJoDEFAG/7WAqoiRGdH9HgkAgLS5bBs/7FMj2cjTkDbRt8nyw4BsOuQSc7zU1EOIDHP+zbM9pQzPlAwues7FlvxvfZUdTGnpHM4BwBFg9y5LwkNiY+E16Gs4IUtk4+yWbRsEKDijQEhRgrWV7Mn0e9vm0of7MKZENSnIZNcZLvpPC/s6WRX7/viHi80P2+HPJs2wjJpccsr64l5QOdgGjxsxSplpL7/qyyMZODQu1cKTIGLjyPcMtMfdBG8sWBXy+MH3og4NsnmiM940fGuPd5uhOn5f9drP53beHrf36xu/LGZNTJg/qWwGkllHrSi0LoGaZAyTZwtkXfg2F0JYtlgretq0pwDo1r0j2uvQFnl/z4EdEco3fT/vKFoK+kZ4t2Pyx+PzTFBo1BEhy8WJr8qDvraHvbIBnER/f+9SUdwzuCSjQHAr44CTXc74BYsp/Ufg827A3o8g3KLIdCLnAgI3XBzj2nH1XnyHRGP9nv2tr8r8PhLKNPB/omdxtzpwG9wYUyF5fftql8YkZ6E0B3aZ3zfmQzSs+xbP18qLyUa7nfLnREHjy7RIba0Pj8G0Ooi8AkqbQpbVWWptESLIXTX0Cc1EntLWIFbT716NAtofRf8PGhE99jJsLMOTyDOZqvyXWvG9sNUe4NGS4tNbM5+ozGyS1Vt9BuwEFsoF/YxRpiI9zPduQk6EpfeVyTDQmd3zQ0tj7NQZmGhtjc7/36ZHtuc1Fq4bkc3P7Du5fNijg80c2vzZHH/6BWm5TDLaYyL3hQrbe+0XSAAAAIABJREFUb0yfNmYn+P34vJH9DrlASPbYc/FRfXRqy1XSpoCkLV886DugQECBgAIBBQIKBBQIKBBQIKBAQIG2p0AASNp+DoIRBBQIKBBQIKBAQIGAAgEFAgoEFFhmKRAAkmV26oMXDygQUCCgQECBgAIBBQIKBBQIKND2FAgASdvPQTCCgAIBBQIKBBQIKBBQIKBAQIGAAsssBQJAssxOffDiAQUCCgQUCCgQUCCgQECBgAIBBdqeAm0CSOygGav897dTbGxngrYnWTCCgAJ/HQoYDxrfLdYuJM0gi+3uwyO5TppvRlPBrQEFAgosIgX87YeXxNkfuXYWyh56sLPWIk5m8FhAgUWggL/bp/FeW51F0iaAJHt7P9v+z4BJAEoWYVUFjwQUWAQK+Mp/SYGShvi7sXNcFuEVg0cCCgQUqIcCubbYXlJOiVxDCvg/WKoBBZYsBSxAYL22pf3dJoDEf3H+znV4FAitJc5kWLJTG/QWUODPSYG2EkI+jzMGOwAK/m9Lw+jPOYvBqAMKLDoF7JR0Dkdri8vnfw5GDa6AAgEFWpcCvt5fGgICSxyQGAFynVidC5y07nQErQcUWLYp0FDqVGtQxvfI5vKGZqdrBKCkNWYhaDOgQIYCuQ6OW1LOiVyyJ+D/YGUGFFhyFEAH+5kRSyJts6G3W+KAxISgDcq8Inhn8MxwfD3eEd9TuuSmJ+gpoMCyRQETQPBfLBZz9RytGZn00zUNbFRXV7s+4f+2yl1dtmY9eNuAAhkKmJ7ld15eXh1IWRJ8aICE3zU1NQH/B4syoEAbUgC7Ozt9a0kPZ4kDEhNCCDwTRE888YQeeughde3a1X1mNSXZxAiK3Zq/PDD6/MLFXDS1uaivdZ43b7Y/B34xlLXhe8CzPXANjcPv228ju+DK3sfGlA1wm0+hZeOJhiINlZWVKiws1OjRo7XccsstUYLggPj555914403qmPHjnVGSS5e99fCEh3kn7gz3+OVy/NtfO1Hq7JricxoNbns/87+2+YoO/qVzfv+WBr6jvtQlL43PVgHLbcgoWVFRYU6dOigo446Su3bt19iqZLMKQbQ9OnT9c9//lPt2rVz/O87KwOdv/hzbfwCrZsCNHNFzcxRxWh83Wv/zjXKbD2OTDBns8kNP03I/5t1YN77XA6yQAYs+rrwbQH+xhnA/J5yyikqLi52DbdVZsISByTZZMQ7etttt2nkyJHadNNN3YI1I9MUYWB0LtriM68zRp8JA1qyaFQ8HndecRYff5uw8pndBwDmRWcBm0fNByoIEdoxA8I3hniWiz58wWjCzdrhexuHCTQbr0XTfMDaVoyzaDPSdk/VV5MBLRcsWKBff/1Vr7/+uvr379+qERLf2LD18b///U/33XefevfuXcf/JhSZe18xZQPetqPo0t+zGRbwP95v4x8/+mxeMb6Df42+3INs4Fnje/42/jR5YYaKAQfmlPttbm0M1q7xti+P+NueoU8zVG3N+nLK6hyM7wP+b9o6NEM/m178G/6Hrscdd5wDJK15ZRu7/PuHH37Qgw8+qC5duiwEPrMNXxuXbxe05lj/7G37hrw5DOGlptQIGf/6EXPjPR/U+HzIXCIjTI7wHf/m4jPT+9kOD5NLyChsC+vbnjFdYHLM2jTb5M8+T0ti/H5NVjYgYZ2UlpbqxBNPdI6JtrzaHJDAII888ogOP/xwnXXWWcrPz69TTgEQWfylYUzrAwcfFPiGgt3jG432fTbI8OfG2jOvhvWJ4MDAYI59weVv+5wNPnyDxvrITuXzgU6wRpq2Ruoz3JjzX375RZ9++qmeeuopFyFpzYJyW0++Uvr+++91xRVXuL6zi1n9NRkooKbNdTboYz5NifvGhIGAXBFS+8x4zTduLFphxorP4+YsMBBjjgjjYf5t4MgAjhme9a1Rky8GnvzxBoCkaWvC5jrX3eXl5erWrZsDJEQpmuJFb1qvf7zL53++pa9Jkybp6quvzglIckVIAjnQdOobrxqf5Io2ZLdmPG9AgN/ZtoH/TLaB69sUvgPBnB60ZT9mV/h2gG+zGM9bH77s8cFt0ymybN6ZDeKz1wO0JCiwJCOkuWaiTQCJ7+UEEf/f//2fjjzySJ122ml1gMSMIl8g+X8Hiqhxxsr2JmMAAA4wCMzw49/mwfAFkQkjvw3+Ng8L9/peUvNk07Z5PE3IYIxY2zxj3lSbY4vg2D0YOOZB5TPWiI3RDJ7slJDGqRHckVMAhEKaPHmyPvnkEz399NNafvnlWzVcm0uJfPPNN84gyY6Q+MDIFJity4D/G1/PZnzAP0Z3eIsLnjPlzmfIA+hdVVXlnAhGZ5/3/OiGPw88C1/zg0PJwI9FNgxA8Nt3Tlif1ocBE2SI76FlTCZDTA4YmMllsDZOmWXvjlxGvM0/gKRTp07OQ1pSUtKqgCQX5YmQ3HDDDU0GJMve7C36G8MnzL1FRWzOc4GQXL1YTS/fGR/7GQ65HEzwtckckwcmb6xO0WSBtcUzvjPSIrOM27I4/Dpjs0OC3diatzay9aatB3QFgIS06ba82gSQ+CkDLKxHH31UhxxyiM444wyn0Myblot4RqzAIGl82ViqC0xLatwmm2ziUnK+/PJLff755y4StcUWW7i8wXHjxrl7fLqaEWOLdqONNlKPHj300ksvOeNx4MCBeu+99zRlyhSn0HbZZRe9+eabztO90korCUX3xRdfOA88ffXq1UvrrbeeioqKNGHCBDcOPl9llVW05pprOgOJz0nhYSzmUdlhhx1cWsHbb79dJ+iy074ap8ayfUd9hhufMz9LCpDYvPnrjPnOBUiYMR/AZEfGlu0ZbfztjX+23HJLx5M//fSTS8vDGCA9dsUVV9S0adP0xhtv1OURG5igdWTxtttuqzlz5jg+9wsezXiw6AX1f/Tz6quvOnkyePBg522fOnWqi76VlZU5sLvOOuuooKBAX3/9tQCiXKuvvroGDBjgnBBEyzBQASFc3Av/U2fw/vvvL1SE3Zqe/Map++e6oz4PKWsE2cpcnXTSSUvMIPEdXURIrrnmmj8AEn9+A2dk89cb/LvVVltp7ty5euedd+oARX26wBxAfgYDvMkPcgM5kO0INNsg2/m58sorOxvhrbfecjbHWmut5WyLH3/80el31hz2wxprrOGcFMgIsxN69uzp5ATpQ9gWn332mebNm1eX9rX++us7WcKY+Dy4GqeA8X+2fefbeCNGjFhi/F/fiJc4IMleuCzGhx9+eKEIiXnKzAvXOLmDO3JRAFpbHjgg7/jjj3cKnnzBu+66yxkJw4cPdxETcngpbuR+ywE1gGLeDIRK586dnYAYMmSINthgAz355JNOyGCAAEgAOgiwiRMnOoGCoXLPPfc4cLL77rs7D9zs2bO1wgoruGfp84ADDnCGEYKwX79+zqihHZho0KBB2mmnnVx7//nPf5zw4jKwFQDTpq/9XIoI+lFUvqQAiY3WH8t3333nAAlGs1/HkC08cz3b9Ldf9u6Eb/mBx+G33377Tffff7+LhsBzKH5qh5C/8KHVhjEHGDM8C1/zHSAB/gSwWBSF721nNIyEdddd1/H0Hnvs4dpiXSEzPvroI7377rvad999Xd/InT59+jiZgzzYbbfdnDHCd3379nWRum+//dbx+IYbbqhtttnGOTbY/CQ7ch5ESJq2ruuTk3xuEZITTjihTSIkOKGuu+66nIAk1/wGc960OSf9Zr/99nNgHt6x+s5cQN43WOFdy3TYfPPNhSPygQcecKl15qjwgQh/G1CxiMXOO+/s1hVOhwMPPNDpfP4NOMH5CbjBHkAm4aBEjiCHkA0HHXSQSx1iXay66qpu/I8//rjYfAWn5t577+3uR35gNwRX8yiQK8XOIiTLZMoW5DNkZjUkhx12mKsh8dN7mkfm4O5cFLDUKgwGvKIodoAEAgqvxKGHHuqAA4YJXg1+EwGZP3++tttuO+flsLCt7cZCRAvvBsYCdQd4XvGOIixI/2FRP/vss1p77bW16667upQ82iMK9sorr+iDDz5wOzpg5ABmNttsMyfwCBdiPH311VcOlLAWeAYQRLuMGWOItWP568GsLz4FMBxZC5aytfgt1t+CH/GwuzA+DZBkF98FxsfizQY8BE/haIAv77jjDmd07rnnns6IwAAApBDVwPAHFGIsACCIbgAuZsyYof/+97+OHwEdgAzmhTWD4wCexEgAsPAcjgmimXx38sknO0DD5/vss4+TF/Ay9QqAYPrCG8oY6Bt+x6uK0YIzA4MK7z1eVWSKXwsTFDcv3tqwp02uL4mi1lz8Xx8gCZxNTZ9fXx9CY/gE/tl///1dlAGdDc+hW+FFMhLg92eeecaBhqOPPtrxOeAAPU6kEh5Eh5NFAa+S9QBYee2115zOJyuCrAucCMgA+Ja5xJFJCj56HhBCP/A3+h3+hpcZ72qrraa7777byR6cFc8995xzPOKAJHuCseI4ob4J8EGkB3n0t7/9zckuNkJhzMG16BSAx0ymUjIRAJLaovYAkCz6oqrvSQQTBh7eDgQT4A9PA54whAJ/H3zwwS5lCi8moAGPCOkUGA477riji4R8/PHHzjtCeBXPJoIAoYDnBJCAl2OvvfZyQguAYfmgGCYIHfKDATaAk8cee8y1T3oAwgogYrtzAZRIEUEw0RbCiDGz+wpKk774bYVwTSnQa3mq/vVaDADJX29O7Y1Q/DgdUObwLsACo2Po0KEu3QGgglGAoUAaBXyH44LnMFYALhg0gFW8nqRWffjhh06mEAnF6MDJgReUFAoMEityJyqD3MEAQrbA2xgmeEsxgAA8yCAzpnBM8IOnFPnERicYHKRn8Jvx+Lv4BfzfMus2ACQtQ8e2asUcdH7/8AYAAP6DzwAkpMTDq8gAnAA4HNHz48ePdzYBhv/LL7/s+A0+h+dxBpD2BUDBcQQAgZfhUZwFpHCTpo1+xybgGfgbUPH888+7vy3DAmfG3//+dycniM5y/0033eS2nAfA4MSgLas7wRGJfUIbABKcqjhDiIpgs2CHED0JgOuir7wAkNTSLoiQLPoias6T0Jk0KAADHgfAwMYbb+y8J7fffrszMvB03Hvvvc7YZy96jA1SuhBEhFgRBjNnznTeCbwkGDBEU4iQIICIqvDc9ddf74QJgIF2uYfvMS6IqPAZKR3mkcGTQtsILMAOnhTuRSgCThBAGDA8R7iWlC1++8XwuYo1m0Of4F651JogQvLXWwkYJYADUiAwIvBuYkAQFTEQgEeMlEr+DY+SIomHFAAD7+JUAAzgFcVpxFrBuKFt/o13k8gF8uWqq65yvI+DgfoUnoVfMRwAL3hacUBgUJA+ikwhesozyBIcHDhGMFi23nprJ3vgedrmGcCL6Q2/huWvN3NL9o0CQLJk6d2avfm6ETABIIF/2cnUByQ4GgEN8DgORzIWcFDAqzgRiVhYlgJOAvQ0zkYioQAXMh3gS3Q1IAebAZ4m+omDEt2PnEDmwN8AIJydREBMrmBL3Hrrre5ZZAm8Tz0b8gOnCZ8hZ+68807XJ30TtUHmmG1gKVsBKFm0VRUAkgCQLNrKWYSnLKWBolAMDTPmUerUkhBixfjASEHgYKggBLgQTAASwrF4Q2bNmuUACf/GgMGDglBAuCB0MCAAOKRd4AmlXYQWhi5GEd5SUkdefPFFV4Ny7LHHOiBDNGTYsGHOGEEwIpAANXhsEUp4Z/Hskg6CJ4fnbX9yi5QsAmmCRzwKBIDkr7scMFDgJYwNDArAPekVRC3gSXgMQ59oJPIBhwXABK8l3lPqOzAw4OVjjjnGeSQxbmiXqAi/iapgxPz73/92cgXnAuCDe+FXPJzkgpOyhUMCvif6QV/IIAwV5BOF8/wbZwmeUZQlbTBOxozcQD5EIpxllDlkLUjpW/y1GwCSxadhW7ZgNbf8JupAJIJoAxFPohjwGzx75plnukgHkQuioPwA+EmtpKDZIinwKkCGSAo8xn0cXA3YQH6g2+FrAAK8D0ggi4FILPWA6HuyH3BioLfR70RWsAXgX3iZdkgb+9e//uUABv298MILbixEP7bffntnjyAvcI4QzSGqyxi4Hycqegs7xa4AlDR/FQaAJAAkzV81i/gEiw3vA+FQjBEMDFIeMELwmmJ0ACbwVCCoEGAICfI3uZcUK4wBohQYNBgnABL+bRESBBoGDEqNnTwAMQgOckytUJX2EEIYJBgweEYBNKRv8TljATxhcJDPiAAC2CB4GD8CEMMDwILXBsBiOy4FBskiLo4AkCw+4f4ELVgNCRESQAjAgwv+tp2wSIUCIGCQAAAAF8gC7sEJYUWxRDyIdBDFhP/ge4wb5Af8zi5YyAc8pxgltpsOfSNfMFjgd/6N4USkFc8ncoWNNkgJMf43sMT4Se9ATuFBtZSOgP9bbvEFgKTlaNkWLdkW+fxGb6LvASHwGeCCiCMAhTRJgAOOAPgUox4djH6m1otoAwAA3kROABCoNyN6iVMSGwJ5gAMTgIN9QHoXERKcCN27d3f8SfQFWYM+5zNkC3xMqif8TT/IB1LCARjYI+h6sjRwiuBA4T3Q9/wb2wNHB33xjowbuYHMwRbxrwCUNG8FBoAki14oGkJ7KKtRo0Y5Y7OhYkXbCzudSjWZ8ql02ilQW6xmxFpbNJSr2K7JHSzmjTYu2zmqpbazhPkxGvCYIAxQ+FY0TAgV4wL644lgDORsYnwgCPBqIogAA4RluQdPCcYBUQ0EGuAFYQcAQaghaIiUILB8euL1pG9SMBBWCB+EG2PCm8pYbNcOSElYF0+KrQMEF0AKT0w2AGluYautA8s/9w8M83eAWyL56em0FAot9E6hXGsplPNTFm2TV14ylXJz7BeN2/vatr8YoK19DokN2Kc1a4NtP1lbtqlF9l73tp6MNxYFiGbzvz8W38tYD7WbTOtm3Vgrl+x97D3d76Y2VM/6sLWOtxGAQQSCaClt4/1kC26cEng7AScYL6RRwvsYGPAnn2PYvP32W4rF8pwsgfdti17uYbcc2ob/aQN5YGeM8AoYRzgSMHSIhNAnaZt4V5ExPGNzg8wCyABurBaNMeOkoF7FgIjJbEe3ZvBBTvYKhxfiwTrZtZjt1jt9tfNla477GprraCxWd26MvX+DhleOccP/Rs+FaCe5tUG9AXUErV3UWl9R+7XXXuuMZX8XtTpdn07X6ZOG+N+vpcA+CIXDbr2kksnMVGTxiaUtZj/XVLZrifuQ4L5cWmhem7j+/DYYE4XoOPxw5qFn4TPmGEcDPG+gH7CAnmVzGVK02GACfQ5/41iE37DHqNvABiBbgWgma4WNb/iNfAA80D5AB/CAnUA72BLwO/rd3y6YMdE2up9oCBf2A3zPmNggx+xA1iy8T7QFRybtYENgezAmxpx9NVlu2oNZ/Ghyszk2ZrPWQtY69GVaLlkWjkTqbCHfEdMc8GX2jN+Xb3eib08//fRW5//G6LTEt/31B4QgwNAEpYOKASR2iq8JCxPafu6wCdTGXs6+t61Es41XMwJY9HaAUEuBgVxjy2U8+4vKBLDPvE19x1z3mZFPH3YgotGRPvxDj7LPGLBCNKOHHazkG4r2vB2Q6J/GbPNnBiY0pk87QNEMYwNh9izP4T3xDbRcSswHlc2hkSkfY1DewU6Ypx071MlX3s1pv6n38p54izHObJcLn7ZNbaep95mQXcgIqhWMeJoIleMdwzO9JMC5D0gI81955ZWuMNIMEtvoIGNHZFSMzyu5AEl9IMXfBMGnF2vA5t7+rq+N+j5vjlLINVc+zxuvGf83dW7rk4c+yDf6QQs7VMx4wGpNACM+HxoP2xhNTvr92XfZ68voZTKP763Y3daXPy/2vMkhWwcmM/g+24GUvSZ8etU3L7nm0d7Ll/38bafM/8Hgqc9B0IwJszk277a9S67xIR/ssFjus7E1V1fVp0OXhggJG59g4JqewCNuZ1E1h//NwWT6JVuWZa8LW5+LStNmTHm96YX2zozN18nNadvWj/GsHUCavY26r2NsDdI/n/OD/WX6nDbtfmvHDiT1HXb+4Yb2t69XmQNfDthW4XxuW4jz7paKbWO3PngnHzyaUW0yorl0yr6fdmyrY5OZDTkkc/HoouoB2oLm9O/Lt2w95esJf66b+u6+3vdlq/EHv0nba22HRGPjXWoACadEEgK0xcfCRgibUvCNeVNejb2cfZ9LMfsKwBdG9RkeTe2roftyLVr6M2OfdzQDfVEXuN+/Dz5MofkL0GhggtCUnRkctojNSPHpnn0wId/5yiA7AuGDP9o3Q4O2jSF9xO6DKVO82XOzKIZzrvc3ozT7nXIByJZYBz59+dsUgtE5lwHUkkLQ5wtojpeJfFzC8gCSJXFlA5LLL7+8jvdtHfpzZXxhY8vFH/XxTH3P+uubOSDveUlfvCPeQIAp/ZujoCWUrb9mfIPff0c+x/iDB4mC+mvejACTE/5z/nf2vW9MWd92n9HaQIgZKSbvMUZJ2zIZ6POIzau/ZhpaB82dQ3t/+jc55svC5rbXlPtNvpmhQRqKbWme/bwZd0aTRX33+ngGwx+POtvCYpA0F+g05X2zZY7/DDuz4ZAwMGo8YIar8W/2es7Vrw+6svW+v455RwxfM37NzvAjyM15r0W915wBZA3A/37Evqlt+rrS/9t4znd0+LqUe239IX9Yf7kMfwMAuWSI7yiw9sz5aTviZa9Xm0+TcVbEDjD2t/U2GWHPZxvSLcmjvD/92xrxHQVNnYfm3mdzxW+ig/BhLpsje003t59suW3rwgAp9Cc7hmM32Aghl7xfnD6b8+xSA0jIMzRm8QWnr4R8ZmvWS2alxdhC9gWWz5zNabsl7mUxWAE3NLBoTS4jdFH7ywUqfEHhL1KfPtlK0BcONj5jmIa8irn6soVPiJh0DzOKspX1or5zU57jvemXOSAk7YOulqR/9lh8Lw9hatJkOA+GzQNy3ZvrXZozPt8Q9IEfc8aOSPRNXjAbCCwK0GsKrf17sgHJzTff7HKDuXzDxJcJvmGa693rMyZsPfleOl+5oggo3GbXmfpoWt/nLeE4AAgQJSKFgZxt3r85c9sYj+YCZCbv+I7+SZEi3dLAuRkm2c6abGPV5JVfYJ4NHIzWeAHtbzMuzCAkrZONLfjeHDTGI76cNnr7RlautVffvOSiK2kmGMWkgthBstZ3c9puDg8wjkxkJu5S4Tgfht0P6zNILNLs68BcERxffmUbIhadNiMUPQMYwxDGIMNDaofUNeddmnNvLtkC7dmhEf43HvaBoemJxvjfwK3NHe9Xn6ebPtnJkdREX/e1JiDJtfYMgJOyRBqSZYg0R674hnv2/Ge3Y/S3tWN8SNomm9EY3f2US5NHftQpG7iYDDLnmi+3s+VuNj8jA9iwBvlnvO+vKV9f+e9n67g5668+fqYOhhR2P0LUHBnSnPkysMMz5sSh5gYdnMsZYM55X4dng7XGaGA84es9axf9R7/swsYY2vJaagDJhRde6LaONcFrQgjCg9z58YVLcxQ297LQEL6+18X6sEO/8NL6Ic6Wnpj6Fhu5kOxQc+ONNzoBaUKjOe9YH6P5xkF2u/ZvakIuvvhil9fpe1B8Jsumva9Y7D4L5/ohaMZlSLy+MbL1J8VwF1xwgStWs7ZzMfni0sR/3oQv+bDsMsYWhHgIWzJK1ZBBY+9J7cYtt9xSt+Vy9jPk8NenzJq6Rln/9uMrYOabmh0MYrZ6bitAwvuTq2xC18L3xv8Ys4viPTRFybsTicDgtPc32lE4SXHlZZddVi85m6Ocmjondh81PESn2MXKFEJz1nljY8s25LK9pNR4cDAlaTP+ZWMw8JLrO/ssWx5k85n/vS+HGBueybFjxzoPnfHf4nrpc9GvPjqRQ48MRP/gqW4oXcPWU3PnOPv+bHqRm0/acq4xYrCRo2/jakiemk7L7g96WiTIX/+MA0BCHxRDQ//WvOoDJGztSj2BvaO/ZtH95j1uiuFnfcDv/PhryZ5H15177rkuTbShdd2StKhv7NAfHcDOU+ahbm6/Pr3sWTNCfVvK5t6XAXw/ZswYtwuXb3/5dPPnzeYom6ez17RlHNSnx327AUDOmUfof3+8Ph18o7oxu6I59LPz2dhcAx5piMcbk7VN7Td7bgADHM+AYyD7go7oKEvr8p9tan/MJc4G9KAfoULfwl/U6bDzKQ6xpvBYU/tt7n1LDSCxgxF5Ad/7la2Ycgm0xl7aJjDbODfEz7aXeOkprl8YoVt5VK7iYf+77DIq7vef4Xt+/tgOzMCWeuxyQaEnReSZBZGrNCu7zVxvvvA9tJJKEZoNKc1/6ZSrm6IP83LQ/6mnnlrvqacZ+jk2ra0LdGV0tZ/9Ps5UOuX64b/MZcWIFI1mPrH069/bCzljhB092GUDb31uUGTv9Xt/tUPKIkLDhd6+4OZvmJyzEc455xxHf1JH/HWSe21l3j/nHIVSUjrsPZZ7PNYH70p0gP45KbkhD1G2oGyO4MjmG79/0rVQ0OyYZAp6cQ3CxnjSp3F2DYkpJPMk+YZxQ+9cnxFvnrRsI5l+DOTgJb/uuuvqFcZ/7BduCmWxdNM3GfDpw6Gj7BaDDPDXX8M0rE/+LDwGf9y51jWf0f95553nxuDPey7D9/f24O2MHHG8DCls8xAncygkZiORDC/A99ntGdDB2OSU4NGjRzsvOfIq5ORIrRRxHWQ2JjE5yrPQP1xPPYfJF6NhndTIcT98Tx0jY8AgoB//PWslV910IEN/5/2GSmjrWQ8hR5mMhKylGXKPjV1yXRYx9O/PBRIb4zlf9jn61UZpSFWD7hS1s/4aA2SN9dPQ9/UBEitq51mrH8N54Mu8puj+ujVYm0KcnXpjNGBHSECQ74D5Xc9ldFf9V2Nznvv7XEuV8UJ/bA+20W06IMzWgxme8dd7ht8dl9TxZ/Y7mW0EOMMpafWb2Xoy01Smj99r7Y0nbV83FDWkAAAgAElEQVQJswsydsDv6+iP9pHj8VqC4JC47bbb3G6bbIiT64Lnfh8T/Gmyob5Zqm/+/mjTIX/YLZTNOTDa/TX3R3r9QaJkVkpdd2YbNLyGsnkR3Q8P2pr3+7U1nCsq1VRetEi3zx+mDyxaZie1t7bub2jMbQZIjDAY5KSKNOekdhPGeLP8nEPLCeV787DaJOZe5BmmoJgXQIJSWsgg9NYWCtYUVTqVYYjqRErViWrFq8OKRFGOKRUVFigUTimkJGIA1SwpT0qFVPvBQkNhzHhHUQbsNsSOFQtdf7DDM4YA+r6iolohxZRMpSUnKOIKhWpUUpKnSDgvI4j850Mo8Rr3jA2GxUh0gMXItp9+WJZxhEK1DaTCUpi/q5Vy75anZCqi6uqU4jVJpZVSKJJSQUFI+dGi2n7jEs+n834fh2uDcYTrDA480xjDBkhyG50YOAlJFLxnAE4yLVUSOUumFUpHFY4mVVyUp1AI+kcb5VXWCYCE9zdAYmlD9T/MOGrcnKbSEVVWS9U1zENEoVBSxe1SCqcKBS5x+iFSf0smEBDGeIc5vT4XIDFPU7ZnG0EFD9i6ZC3BD37KE/c0FvX7s51DwvvyjigPA9YmByySYoZNfVEVH5DZTnOkjdR3Zfb0Q7mHlE5KoQgRm5gqK0JKpavEhEdjYRUURhRxa6/pe72wqQBn++AUaCxk7sbNJhWJlBZUViutuLCPw+ECpVI1Ujqh9u1LFGGHofpAc9augj4gyfD8H8du8prfztCIpJVMEr1OK5nIU0pVikTh/yJFIxn5h/xJpzIMUItLcpIXg4T1f8kll6hjp061Iiuzy1jmHeA5fpAbUQd2wuGIUumQEjVhVVdnCnLDsaTy86OZKJibrmQGsCC7nKMAOflHhgQQE6WljtEMEmiQmfOEQu6nICPDHAbN8HsqHVVVVVI1cegeUiQcUXFRLMP3RmPPSFQIOZlphOd9AxtAYmdANSq4am8wY9K8qibPDPjxPXxhwKO+dpeGonacAeTRZ6eW8i5WS4r8szQzSykyYEUEyRwPZgg35IhgVzgi4uh9uwxYu/XqZp+5irhfju3CKaFq0Z01NVJNDbQl3SVfhQVRRVlatfxZ16bHSvVJBJwh2B4AEvj/j8ArozMz65+1k9F/C8qpgUmIjpPoX6drk4pFw2rnDOta3Z3O6tlbn8bv8B8OAT9CkhkHbYYzZoznZ3O0Cqec7qupylMyXalwBN1PPVpE4TAPJGqdc7W62NkSmTFl3iMzEOYOpxwRQouQ/HGtwjtJKQ3foGthOWyPtCor+Y7PEioqyleU7twurOaIZT4zNPvdMZEZBWOsqorr8cefdICECInxVW47hDrfhEIhZJ6cDE4kkC+kmqZVWBAWGsC9aj0+yzrZUFtKQD9EJ1j/RDCacvljtCgg696vA7INTNyKDftO0t97MBnBJwZImuPobMpYm3PPnxKQ8IJsIcvhWwgrQ38Y1ORC89smwfeKZhPGGH9hQIJUMY41yc/vjHpCCaN4WNz/+3amLrv8Dv3yyyTHKJtsvJGGH7KrVlypvSJRTG73RK1Qc26xP1z1AxITiLSycMQBg7xyQVy77bq3lI5J6RIlEh0UjZUpkZqlG2+6VANWW0WREO/y+0JMOy7BUPj9HRsFJNmDRrEDP1IRfft1mR558GW988FLSiWj6tC+k04+9RBttMkqjjmluMIhwA/vnuk7M56w6XZHj6YBkozXNWPYsGOXNO61n3T77fdqxvSZDgwOGbKBDjlsV628agc1ha8XDZBk5FgyldSMaSE9/OA4Pf/KY04wIszHjB2pdYas6IQihozcHORWRU0FJL5Xw63E2s0P8O6Rd06aHxfbLLLfPL8tl7cpfPBnAyRGNw7L4jwcuzBWyMVmK1rLW66P/5sLSJKOb/D6oeQy6+/zj2fq8jF3aU7pd4pGCrXpZpv8P/bOA0yuquzj/ym7m94TQkeagKigCAjSpQmidKR3CC0gNSShBxUVlCKg8NFCE4gUBQVEQEGQ3oICgiDNBEJJ3d0p3/c7576zZ2/unbmzSQh8Znjy7LJzy2lv+b9Ve+//bS29JCAxOxvODkgwRpRVrhQ15T8ztPvuB6pQaJMqvf2/wgcqVabpppuu1LBh/ZTPIZmTBVGo9NQDJCEQ6bLqwQelF56boquvvE3PPve4yuWillhyCR1+xN762rpLO+UApMQYzEuStiLZAEnVlW/NFygL7z0u/3m3Q7+7/WHdeOMkdXS2q2+fQdp5l+9op13XU+9+gT7gro+UoQRkVA+QeGAFmGmJyNg/p1zJ6a035ujqq+7Q/Q/ep0opp+HDhmjsuKP1xS/5sBNAkH9dl7XW/2ZKZZeVuCeABLlHc1pi3wFShP4wF+v34N6U4SB+mgFJeP6YL/KeXCdKSBuNo4Th5SIOv2Y0NOAcU8RsPRoDklB2e/02Xyg5Q9qM6Xnddcfzumbi1Zo95yMNGTRCe+21gzbfck21tnFGjfh9VIKdxHkHJP5YVas5dXZUdN555+uuu+5WoTBcleoQKUdS+AdaaeXFddkvfx6BAicBunvtmwIkkTcQUGLGySg64sMPqvrTfU/quqvv1vsfvq5evVr1ra221867bajFFvcGumrFl17uWga/Il0+wuyApIKBQa0qlT3QeONfnbrzjr/o1ttuVWd5joYMHqldv/dtfWf7tdRS9AZBDKXeuxrpUd0MvF4nmTOnowlA4vegUi3plZdm66orb9dfH7tPpY5eWmH55XT8CQdr1VUBlYAADKjJhtE4X20WkJhcp8QyujBABvqn9DJlnk2+NaL/RYAkkkrz4iGBEVFTm5hL4n+J/yb2ko6ggBFCkELPSVLynyfsJA+JAYCAiDwbiEbuXZbQ9P77TdAzT8/QT352ot59Z4pGH3mE9t5vK512+vfVp3ekCnhTXfRvbuUgHZB4i6B/SndWhoeGMfz9xTdUKed1041/0h/vfk3nnj9aAwbN0TLLDlSfvs5MEN3vicITp7EC/8xGgATLH1cCZhyRgepRft+WRh18pv72yD907oXHacTwpTTmxDM1e3aHzr/4WK2/4YrK59qlCjG8xtyNQAveoxKZELICEizBubwXCk88/qr22HmCRi45XGNO/r4+/miajj3mLC233HBdfe2PtNzyWDrSVCBj7D3xkDg9S52Vqi6/5F6dPu5a/fj847X00svp0EOwcuR0y22/0PDhbd5LlmubZ0ASMhWzUEMDhHgARhCuKCScf+iBEETzDMTLGietyGcNkDAH5kXtfPqmoIBBR1QIQ1Gh5wVM2TwpSYmqzQESfIIdwvblwDAKQWdOu3x3vGZ+OFCnTthf/3rtPzpq9JE65oTdNOakA9Xqo00yfZoBJAjQarWo9nbp5ZffU7XSpv/55S168YV3NOGcUerdd7aWX2GEeveC1rsbJMLBNAtIQn7J7/948WONOuQUvfzy2/r5haeob5/hOvH4U9S7d6t+efl4rfaFER6QFPAsp4+DZ4WABA+l57Rd/IHfXV+JXFFlxwOk2bOkY448Tzf9+g4dNfoIbb7lRrrn94/o/PMv0nEnjNIJ477t+I7jnt2UkLm3JA2QeFUy4t1OITO+Ic1pL+unP7pF5597sy689GwNGzZYe+6xm9Za64v69c3nqq0XYMCHrXk+zHNaujms58VDwr0oInS4xrNOHhjgHHqg0SV/C8ss1wvD+LQDEiezImsyfI5Yf3oWWeM8GnMyd8J+6QYehpyZl8R2vT4g8d5HLyNNZqHMRzI/3+k8dPff94K22fw4HTLqIO21z4669NLL9Md7J+nGmy/Wml9dRnnAuNtz/xSs95zEriDE7mcwu4fEzh+eR2nqlGl6f9qHevmlWTry8B/rgIN21Hd32FD9+ndquWWHqFAwD0lMKW4KkPAM5mL8xJ/kOe3SFb/6o4458gfaeedddNiRe+qhhx7WOT+8VPvst7VOHn+gBg/xOlRNDJs6E1GD/T2bh6TiKRGAk5c+/lDae7ez9NDDj+rEMUdq/Q2/ohuuu1P/c8Vl+uGPTtZhh23l9Y4k/cswYsRn5sxp16RJv8nmIYm8ZdNnfazxJ96gG69/UL/4n/Hq22ukdv/eLtp6m6/pyqvPcsbYgmMZyd7yeQUknHF6vEALlOynIA895/AwIf8xMlnoo9FPkjBaBEiiVZkXQMK9JMDRMI9YUP7BfDfYYANXqYUQKBi0VYxJQ4npgIRBdgcPDp3nqE1fdT/5bP/dk/XvN3vrtAm7a5VVltETjz+iiqZpu+22VO+2NhVCV6ljUnNbyxuGbM11ijyjK5WwPhYcvf3igt9p0q+f0023naRBQ7DkmDciAiRVzPVYJgyQdIGchoDEhEGQi1LqlO6+83UdevBxuvAX52qL7ZZWvihNfbeifXe9UGuuPUhjT9tD/fvNdspTIdery4VZY26M0TPqbICkomq5093S2VnU4YedpUcf/FgTJ52ilVYb6Bj0U3+bpkMPOElHjz5K+x20ei3crN7+Nx+yhXW0JOVbdPbpN+ni8+/SuDP30WZbbKCpU9/S08/8RTvs8E2NHDFMOUL7kg3UXlBFwbiNQrZChmKAhJ8koeLipygCSi0KCsDcFHSuiQvkJKb0WQUku+yyi8u5IveBKmXEXxP2AC+gSIRVFUoLQXJUHtWgp9JUesgWwpBQRSylLcrLA4JvbXmYCtUldNIpe2n5FZbVw488ov6DZmubLTdRS51QvfgeZAckXlEHkKOYKw84KeiMUy7WC09P0xXXjlXffnKC0IcaeW9k0qcngMQUvVJJuvaqZ3Xq6RN03Y2Xao21BrlIqFdfnqX9v3e2tt95LR1x5HfVl6gRUwjqWAfigCRSu6IfeFd9qIYDI0RgVaW335TWXnMP7X/w1hozfk+19ZVmfCydM+E6/eKCa/T4szdp+RX7Oe+GjxKFFpMtFGmApGvdABaRl8R5R6VSRTrm8Ev029uf1qk/3FObfPNLevW1f+qVF6doj723UJ/eJeXdHliSapRbFoRyzCsgQQEhzASrKJEBKHYUhqBSHx6DMGy5XqTApxmQGO2a4kR4Ct3CCW8h1BtvMEaZvfbaywHbK664opYb6cLuYg2UGwMSLzO7QgW7AIkAJJUW3fW7J50xbN+Ddtb39t5Cra299MD9d2qrrdbXiiuNVNEduOjMOOWbMJw0OCLXTDBbyJYBEgCSfx60+NI/pmvbbQ/UcSccpIMP+aajRUCRD9mOhW13oa1uVvT0kC1njnSh2lUX6u3/7z//mam9dv6BOtt76+a7xmnQkLxmzKjoysvv1GnjztPv775WX117pONF+VzU5BV9KIEEswASB4sqXofBQ/3Eo2/rW5sdp++P/a6OOHoXtfWW3vtPu04ff5luuvE3eu75W7TkkgO9AcBZJDBozG3c5Ws8bCjxWUK2XKh4uapZc8rad/ef6pkn39Bp5+yhDTZYT88//5Tenfq89txzZ7WhELFHzhgz92deAQmyjQa0W221lR577DEHznkmldow0KP/muw3ML8IkCRuhRGV9070JIcE6yjdfelbQogKzJjFJyEKJY0SdlhI40mx8eGkA5K5PROESnj90YMA/t18y5M64KAzncvvc8sto5133kYHHbytFl8KImyPfBuEVEVMIUE3qAtIzLJnA3eJo8Qw+hjqcpm45ZwuPP8W3XbLc7rulpM0bERReRSWsndZOiKMptMjD0kt7tMTFo+aPbuiy3/xF1133Q264tofa6VV+jqCr/yfqnbWKb/XI4/8WZf+coKWXEYq5slZybscj5rDp2Y98twpEyBxiaTe3PLOW2Xts9cYtRRG6oobjtegoRZf2qo9dvmBercM1VUTD14ggMTpNpFS8fJLH2rnHY7WS/9nJR48eITWXnsNjRt/iL68Zn9nncFzX89LkxWQWEx4WOyBe40GrIY8igkdcknScyppqVSLya5Diq4HCZbF22+/3VlYF+QnVMLsPVhzqfJE/lTozUhjpKZoUJWFsLVrrrnG9VLh7wgVEvPJCwKk1AOjvD8bIPEnvyq8c0VVyzkHjM/78SSdPu5qVap5Lb/S0tpp1y114KHf0uLDo/yhjAuZHZB4MOxywBwT8srTmadO1HNPfKzLrjlM/QfQ14bRkucEr6ovEBlio5AtJ9OD0ukzZ3ToRz+8U4889riuvGaChi7mh1Nul4476jK9++7ruuiS8Rq5eIdyVVBJl3chaUnmAiQ1j4Z5llHmizXvArO+795/aa+dJ+h/Jo7Vplsup0KLzyn74+//rl13OkSXX3WGvrv9Rg4YGr9O245UQOLo3CzEHIEonwBul5MmPzddW22xjz74oF0jRg7SOuuuqfHjj9Pnv+CoTwUKh3CPewYhbJHbLLBQ2/nsacgWHhI8BDwHGqCjNbRsyfnu5Dbo+P1pBiQhv+B3QlOgcUqlEwkBjcMfDzjgAGeQAJCwDvCRMM6+JkIjhpwcshV4SELZWws3xhjQqtkzpSMOm6Abb7pH1VwvbbzxBho9ek9tvMmyIg8/DNjyeY/8Jd040AwgoXAMERKEjdtn8uRp2nbbvXXCmFHaf/9tXLgS3nl3XmsTZ0LwBIASIBlQ4yfJOqUBkrgAM4p87pm3dNB+p+uA/Q/VfqO+4iOTJb34j9e13poH6oILztLu+6yj1iJgBJ7Fx9zGBti8gTYTIMEz4R4CHRV10/XP66TjLtZ1k8ZprXUXdxpFZ6msm697WIcfepxuv/UX2nSzr3qDoLvP629JoGTO7Dma9JtsgARjCOtWzVf0+CNT9M1N9lZnOadlll5BG2/yVZ08bh8ttQxGK6+uwIuTPvMKSLgfgwN5Z+i9/D/nnoqh5h2FVixSKI33LfKQRCuT5CGhU7uV5a3HSGFAxM3iIaF+vQESmPpuu+3mEqRhymHiW9KGGGCxDtU+qd3YSXc0jYfES0QPSNCPZ7VLb06R7r/vL3ryb5P10IOPafiwYbpy4ngttWwrsOD/7P/EeEdvTwAkHBiUJ6osvPjii0EZwppU7jZ0gJEXYi6ry8W2/uKCW3XrzS/ohltP0tBh3p3rYmntzkiBNoeNW/uIEbEGVJkioZNeIChoJiQdw3JhB0zAx6M7ttZZ1g1XPauf//wiXXntT7XqFwaqs1Mql6STTrhWL7/8vH75qx9oqWVRynkXSefB5GNWEsoth0ntyRTs/1qpdurjj1q01+4nafaM4Zp4y7EaONzHtM/8SDpgnx9p2JBh+p8rD0gEJHGFGOWd9afKyPPPP++qzISWhWRm4kPY5rTnNP0j6dG/vayHH3pGf3ngcb3z5n90zfVnap31lnLJ9YDDtI8JBJIrx4wZk5rUHiap1ra0WnVKB94AEjNRzAljpGILFUMo4xd6SOrFkn4aAMlPf/pT5+3IAkiYF0AeWid0Aw8JpZG510pHcqZRVqzMYYpU8GmNpZLrxVEvqd0ZJCo+mdILP3/e33i9qvsf+Isee/wpPfSXR7Tqql/WZZcdr6FDwkpNqUfAfRECEjxcjnZTkay3tHvLX1mlSkETTrtGLzw5U7+65lANHARvqrp4d68EJUvEMKwFa5pV2WoUc8xr58wp6fwL7tbv7rxHV17zM2eA6aS4wwxp9GEXadbst/WLS8ZpiSVZrKiMZi1uqmst7F0oxJx/Sr9j+Q5SLiLQBQ/yFkeAAOv/5N+maIsNj9bFl5+kHXf9kjo6AZfSb25+SYcceJT+55qx+u72GziFIBcloYe5c+GOIMDh/RQVoEiEW1qLe3dGENOGohAcrKSRdfqjj6Q/P/iSHn7oKT300GOaNb1TN046U59fZUDknQGMcXXn/5leuodvGv3zk5KfzSa1WwIyPZSQfUQNQA94SCmjbrwuqVpaOH9iz+F7yKDG56/+WW70bZJBgp4gP/vZz1wvqDARPSwfb2sFzwOQcE4AJGaIAJCwHgASazBphoukcDUAyS9/+ctujWDJC/TXRrLTvFkos06pJne06BLaZ82Unnru3/rDPX/RM4+/pkf/+qB+9vNTtPNu64nKsd1AcO05yaszNyCJG7JMF7AHdVW64j0vvPCett12X51w4iE64MBvO1DEeXOGi25qBAYVcqK8x8Yp1pEXHfqjqESY1O50sNiQDZC89Pf3td+ep+nb395R3x+7sdM54IdPPPGett5sX51/0Vjttf/X1eroj7HwsO55WAYQoH9kIF4ugGairkYhH0eLFeWqBf321lc06oBzdcX1x2uTzT+ndsirKl3xywd18omn6vbbz9XGG6/pIjecquQoll/n9pIASG6+5WYnOyypvd45xjRVVkkdc1r0wTTpwT+/oIcfekJ/fuCv6tPWputv+pGWXoaQ7XSDZAhIeBcl3wm3yprUzj0m21gzwpVpbsozoH3Lo7SiTvX4unkRLam9EQ0vyO8/NUntNEaEKHyzKG/ZTSs/yPcoXwASFh/mgmK23Xbbub9TsQaFzKoOJVUuCpU1AAkMHbddLflxroNryV2eGbz15nvacNOtddjo43X44buoc7b0h9++qXFjTtd1N03Ql78ywlkpqLjgKSE5ZIu5EGJ22GGHOTc7iqX/cL15asIQq1LENL0XhEN/+aV36YaJT+vXt4/R0GEeLHm+GiGhKP65xly6DEFujVHIASTk3yQDEouFbo0YVFV/+dN/tPVWO+u8n/9QW2y1vo77/hnaZaeDNGbsWdp2u69q/Gn7q98AOYaEBuGiJRLctewDgASvFmE2EFZic6qIE1ZzJPUWdNopl+nKS5/QdZPOVrUwQzfdcK+WHLmGzv3puTrr7O/roIPXdHsZJ8S4ZQLhhesfCxHr78uO+hKDiUQcxZDObP9YRx89Xn16La2Txn5fQwfn9car0vpf21sTztlP+x20iQoFqvF45p/0CT0kACLOQNJZTYv/pioXIOqee+5xNLPZZpvpa1/7mishSW8JJwNSkjttPLh+uRaXr5X9NdpYEIynkYfEKoKZMpG0B1Y9ZKeddnIMmPMLvaOk7L777g6U0VMlrD4SnwvjMCsqZwBAQqWf5LWmuk67KqXejq6gqr9Pfkebbb61zvvZefrOjpuIaMLrJz6mX10ySb++6WQt97m+cwHCNKGAh4LxHnfccU4hTjoDNn5X4QXlPE/YEJ6wNp0zYaKeenSaLrvmKA0YZLlrBkjmBsRhGVmeCyChyhx8KMsHUrxl0mPaa68j9etfT9KSSw3UqeMnaLtt9tSE0y7WgYduoiOP3kGux1ayXcW9xugMowB1+Ck7OnDgIFchrPZxPIxqRh5cQf+lSk4ff1jQJusdrrXXXVlnnDVaP/nJ5VpisS/q3rv/pj/ef6ee/ftErbQSCq6zwUb5P2gncwM08q44Q4wBIV9b/9BT48JNsM5iXiloytSPdehhR2n11dfUkUeNVv++0mOPlLXrjvvpgkuO1re/Q5PFqvLuPgMkVBuM5hZjCQAScsIaeTNsXThL0DtJ7ZSvJUwDULH33ns7izM8gHDURs/jvANI6D9A2elGVd6ynI+6ylyUtxleAyCxsr9hY07raxXyAhRGAyTsGeFpyEyME1OnTnXGtZB/p82fMO/LLrvMeYRNMXelpp2cJmTLzon3zPtQHUKlC7rowqt0ycXX6ebbrtfnVxuit16VttvmSG219do6+ZTvaQi5E66OVBQV0IUjEpcGUEUfEvIB0qs8dhGSn1PXAZr8/Hva/ruH6djjD9CBB23pQraq1Q5fUCYIG/e/+vpWcd3KPCTxsrM+qsKEN4CGJxT14bSS9trtdD14/5N68bVbdenF12va1ILef69Ft99+o+6+7xKt843hPijbVb3kxu6eUlcttFJ255Q+VAAS5p+or7lgLQ8qME78/fk52nKjY7TT7l/XkcfsrTPOmKDVVllXv731YT3z9KN6/sXrtNTSA9xa4FUuuEID4b+urWhv79DNN9/Urexv2hl2Jb9z0mtvvKZ99z5W2317D+1/4M7q1Sbdces/dfzos3T5Ncdr02+upoIL3UuW/fHnW8ntrICENULfJWcSYM3Zx1PCGtLklzwy1rXRxwwAXPtf3RgxzUPChljVLPNgxBeVv4MGIWA2AmUEywkWVqrsPPDAAy5sxRSXNEDCc3kXQASmBjDpcrF597z7uPwLbyUzyxnE9KMf/Fo/OWeSdvvet1XI9XVK9Te3Wlmnnn64ho9o88ggsgymhU5YyBbCAOWScBPPLOzlPoa1S0CbjcJX26D87y8u+rV+c9Mz+vVvztaQoRHZufsjs4GzzGHlQZh6m70xbfbB+pAQjxsq4sbMazW/oxRPnjVzekE/+8kkV2Xn699YW888NkUvvfyehgxt049+trd23G0NFYsfu5ANYu6dGK6FP/i5VSr0Qim4kC0ak2HpRkCkApIoJYbQjLffma0Tj75Mzz77mr7yla/rwQce1tQpH2jJpfvq2ht/qLXW6t+19nXKmKKMIsRoyki3WKx0XfNOQlDeG5Mrduh3d/xNp469Wquu9gUtMXJ5PfzQoxowoEXnXnCEVll1aAAMu59gAwmmoMKMASRpZX/TmMrWW2/t6IB9Q8mEIUEPhF7RSMnKBddTSjj/WOiJQ/3tb3/bzWLYiJn15Ps0QIKFFEsPaxIaI+Ix4Eaz0DdKCHkzjJ/rrNMzdBjG0CaNk/cYn2Gd8LCke0jwSs7x5burrY7mOIPs/cUX3KG9DthCldIA/fHeB/WdHdfVySfvqQEDvdC3PQ5DnuLjYfyAcSv7Wy/vp1aGMwobYixnnXa5nnl8iq68boz6R4128y6/xK3WXNMPPaDsB+8fP368o78sHhKe++7U2Tr3xzfqhokPaqONNtVDDz6nt955T8ssvrgu/NXB+uaWJPdGHsLk0O0anbGXeMdPO+00p1Q7fmd8M/LSOtFODl+1pCqhvh2tuvKyB3T5JZM0ZPDiauvVT/fd85ir6rXlNl/TVTcdqtY2X6ncvT4HL8SYNDcgeemll+iUjmAAACAASURBVGoeEgOxLrSjKy85KONZcaCoXO3QxKv+rB9MmKh111tTw4d+Tg8+8Fcts8xQ/ezC72uJJX2pc4ennB40dwiNrTXnBMUCQJJl/Z1uV606eiFnis+UKVOcDCRsCVomasCx3LreNv8cAAxAJPSQ9IS2s9yT5iGB9uC98TDrOC2gMDNn5DUgDNCCIYK/A8LghXaPGdesqE24tgAS85DUaLNW0hkgQdwTln3kvi9mwYf8oReee1ejDpqgYlsfrf+NjfTi82/r9def14QfHK5vbr2CigUMBWx6BECtPk5K6By8Bx0EC701Rsx6DhjTi89/oG9vc6iOOe5AHXLoFs4rkM/5SAp0BHfuo7All0vhSud63cd4FAaJeB8Sd78ZRl3IpC/xwIfwqL888LLOPOVXmjm9t1ZZZVXdcvPvlFNfbbjJarr0imO05LIUAqHlQaCWG0G4nC5//sxDApgmHyhp7tVchytx7ssxD1D7LEJm79L1193jzgKA44/3/N2Fpe2932a64Bd7ek+Rm77vn2Y6XOQyiQblve2cHYCuGSRSvYpRgYOOcrsuvuC3uvjCW7XxJltowID+evCB+7XaaivopxccoMGDeztYazXFQtowGgj5MFW24h6SenoI4yMygnwq6BdgDv0A2EljeOqpp2oGsUZnCfrgXaGHpNE9WWi9J9d8ajwkuKsRShwIFgcQAWpLPJzVqjuEX/kKVihf9hehhmAlHpgDxoZZUl+9heEaQlwAAr/5zW/U4rJRLSQqurNWPs6jfOeByEkffCA99NBz+vDjt1UptalXW199Y6NVNHKkzyHwjn0UGf4HUDC3cmCNEVFGCR3A5e4PbFefjtr4I9cjREksqcVDPvnEZP3r9Y+05VZruzr4cA2+J7/Ef3gvgMT/7mtye+9BGLJlzLz7ekVWiUiQh9jo44+kZ556XW+9+4raZ7eqT9tieuONN/X6v5/UyeNHaeTIXo6JAEi6WyYDMq3mah4SPFvsQ1JzIO8yJ1zF1/8mqXTaVOmvjzylGdNnq1LOqU+f/nrk4Uc0bGh/nTRu14b5G8yfMwYgw0LE+je0ELKIFWLIy2rvKOjZp1/XK6++6EFKLq+111pTK608vMtl3yCpnfWnSy3eQawkSXNPO7/QCqGL0AI0AFMij8RClazSlgmepOewBgh2PCQAkoWVQ0LIFmffeg7U653CmqGIUFUMjxpz4P8RbFQcQTkzZSRNsNj55z6u4V7GkF6NiNytiCZRlnMVvTelXY/8dbI+mj7VecL69x+oddf7soYOaXGGjRBMpT9XLoeHUJPRo0fXzl+qQIg0gugYujP+6MOTNeWdTm265ZfUr29E83hSMA/WAeN2HgBvhEuRi5P1A1f48IOKnnriFb39zlsqd/ZSr7ZBevkfL2vaR3/X2HGjNGxYL+fZwOiQ9mH9MQqgEBEyMhBA4j5hIix078trVapVlatl12epc440efIHevHFyeoszVEx30ezZhZ00UUX6WcXHaNvbPhl5Qi1LReVdxWSUMLmLn8GIKEPyTHHHNOtD0nNvlkzTPncrGq1zQGMmTMLevyxV/X6my+pWi2prbW31v3aelpm2d5O2XLst3av93hbGdhyib4FxRooa9ZDwjg4Iygha6yxhjs3KCbIwFdeecXJQAPdXJsE7O0ZlkOCDMJDl2gQynowGlxXD5AALIxXmackbrzhe7xC8AobPx4GDJHwPassFobd2txDmkoK2XIlvcnCjqL0aokAUWi08zwQrlPO6dVXZunJp5/UnI6ZKubbtOoqy2nV1ZZVS+sctZDQFFjGfZWtdFs5BlV0DxRiV2UuwYuUvKw+5GrKlJm6596/apXPL6c1vrKy60VUdJUtIuFTy7/wdOVAn2td0KUDYJAAkJjxtmsMZgDtCnHwfymrs7OgN/41U08/9aLzSre19Ve5s0X3/+lebfudtbTd9murWOjl+gA5ruSG4xG699N4QAL904cE6z5KeRLvs1LfgAuXH5vPqWOO9PwL7+qllyc7Od7WsoQ+mDZDF150jiZOPFtrrLGa79wStSpgAI4Pd3Nc0LuDxoiTnHJvndrtbM217hapkSfMV3r8scl6+923HZ9ra+ml9b6+jpZcCmN0tN8J8t/OtNEZchraizdGrGsYjQYGgFtzzTWdhxNPJ952/hkIj4PypHPEeeBdeOiT++DMJ+LP8JhPFSCxkC2zWKRZCm2jrOkT/28NlWyT7f/rrYG9B2aAIoaVoui6G0VCPQg3cKESWBRcDWzvPal5DgAKUQWY8H3+e3ObdWdSdp0BEqxTgCkY7VyeoWAcLpadOFBnQfSmR4i7zBpE3ZAL9B8wb06NE/qyeTY31+AtCudBIQ9zSLqvWRSu5ZqLRd84j1HkoWHepm/QqHAm5Qjf18iRg9SrF51dbW3C5kiRuuEGVNWPf/xjFy6EUgbqT1beSqoASohJd8bLsmtM6BkH74DJ5vXhNOmjaTP1uRX61vWWmsva1v+EE05wOTxYaOtaBwL+bL86FmtHpkKVo6pyVAShylYtJ6n7qrL2do6psoVChpesXonapLPMM5iD3cfa2dk3RT1UTOLPYB3+/e9/O0CCl6orZDAD9+jBJWkeEs4AYJSxIhTDcI34a2zdzLJjz+QnCol5Rq3rsF3fnTY9GOdahBkClbCRenvPfvp4ZE/TNMeqCbdAyPmjkBwuGJ+LAULAuAGSpPF6yo2eHL3LhVO4EJNWVShAhy3C9f7w+WV+FMY8ur85tM7j4uf80Zg0y4cnunLSLS2O77liPlEo46zp0nvvTdGSSw5zIUsoPoCIesUdUIjxEAJIBgwc6GLFXVKuK4Zhhhnoib4ehG1BOzn/brM+R4KfCoDvvDVLffrmNHRYb1/YwxGqN6xUE8reEbJlOSSWDO6hgy912lU2mH3HIFWMyo/TpNF7yxAbUUSM73/gNCjebXyz7Dwr/pl4qVu7hRYRMkzYcjMf42HshdELtGPKvJtvkLic9GzOAWcfRQSlqKFBppkBJlybBkgsh8QU4jCs0H43nsmYrQEc/M6ULtMX7Pqa5yM2Dv5OzxJCtpC3tVwVCxXsBkjwbOFJ8M2Q3dl0Om1UCjji+2R10ZjY054VL+BqK3WfYGCMxkUOCRZ6qgZap/bGFuquSImy8yi6ijc+TDliSmHeJpd4ThC2JPZAlXUzg4CB5JoV37yVzsPHZL13pZq38Kmo2A1/i3qPvjdlpnK5di020le/NH3JCMTRb8TP4GnWqd08JIn8Go5AcUtUr1zZR1c41O/nhZGCqqOEzr757w80ZHBRgwf3j0CXf5v3FgUfB1R8r5Trr7/Beagw8pmhNkkPydlC5l0rSncOKjkq6vk9d7aqbg0YkzlwyH95DzkkeDzNIJ+FzLjPGiFz5tk7znIoP5PAeJI8RYcwQOJlW7ZQsyzjbOaaTw0gGTVqlLN82GEwL0lSDxFTsEJXLNcbQ2KTzNKc1qnZFpyfWAhhBLjNIpoN4g0jse4IEgsKyr6VAqRjp092gyAo8UZZQKxlCOFC3ndt9xUe8GjMvTWM+5lnnnGlW8khwELlrER0XXeXW1Mj/385YhByNAkD1fqQJxcXUCTLtqhSJwnkKHWtXmC7m2CKnp94GBN1W44ONAUAYIjkchhzd9db8rsbg88Oq/Is+otgrazgaSkqT9dqN/+iVCkon+v0IWcuSJSO8Xi9uL0zEsowB9bJu8RRhknCImTBOo8nrJR/fwUFp+S6wueLnkk5pp+bqXyulwrqo0qpxYdoxBJpQ8tEGLLG/AnzAxSaQp9q0WZKnWUVW9pcGa2OUrtrkkYjTKcMuhC1dgdKXB0EH8Se+LEzyNzJY9liiy0cuEhiGGlEbUI3ZHD8bv9CIZ70DL6HXlBKyCHA47AgP2mAhHAdPBs27kZeHQMjoeHB6J93WLiaPS8+pxCswcCZPxayZEuyr7BF6Iajcc4fnXrLnPWicgW69XZEio0BTW8ksU/SvO07BDLhmli66bPAGUg+f2hEUelMeIBDIT4UCV6DEuz5TF75atEngSYAEjv7XnGjyeos/fmBe7Xj9lv5DutJCeiBcuv1e+be4mrr0bW+5Aw2ReXKWP07fXJsLV8iLIHaFb/l47FzKpfzuvMPD2nd9dZXK8HYzrVQ9mCk0hp1Wfdx6BghnMXT8TJfgAPvCPTnywL7kL9yR97tTQu/l2d5MOdw2tzEyN4DSlZffXUX9uTKRcPPaO5a9fNAwRKekSo5jp0qtM7xlphqq2sKCXMFlFSqs1ToBnp4qS9v7hSxqGM8hQeQUdAeSgi8l/1P65mVdH6N5kPjhikpIf3XUzCMf9BkGP6XnsMwf7hCGiChqALA2BQyk+FGp6YomzwP5XfI4+xsh0plkoJL3goWeQuR8vwG0BiVxnehgmjYJoPbnHwhH6Ga75AKs6RKi3LVtkjpLbnytr6ruc+1dLIyT6gRamtUaTJhGaF3vPOUcTbjasPVdu4FP1Y/RH+u3dlzuRmeD7l1Ary7sxfxA+dh6ArX4hziIaRqqfHTGpB1RXxYC5NL0HercnlaxX7sSo/nyv1Vrvgkbmm2CsWSquW8irk+KsOjHIjzdODWNwdnqrjQVwwW7CmefXrJwP+S9ssbYeUaMFc0S8VCiyqVPpIL5fKAgzBKvFUuAqTcGXkpg2a2ZcYR5gYxlrKLrnjuuee1+uqsv2qFlZJkgQt3K2ForDiely/m/c8c/LBVpY6KioWSCnn4MN7cuVs91HSrQE4TZmVh1g33PgjFNFnnjkBUkMjoIdzjpGca7bP/rP1ZZ53lQ2YX4mehARLbFBgPyhgWMlCidZgOF9f6Cdii271Z183ASlzZdgRcKLj34+aijGqadTLwvfvX1iyi3mPSpexiNbMwp8hnXwdsmkKI2xZhYElNnpnYDMMH+HAuIxYICKXChXCFpfws3tO6OEaPcoAkKOHJnwn14f3E4xvYC4Vcl05j8/Fj8Nd49ylMAYsFjNCSyd0Ya1aJrnv98jFa/zeEDQoBZV+J4a7/iZ4T2H69cEIZY26eAThlJ+XDOTDBxrsJVYMZkIMU5hslngV4s28B6xQcgKcdCGP+ft+w6AZutNhY7EzyZyz0JNRTkIHk6vgnLTnNhJcJYbN22d9tjuH5D2nA6MisongK8ZAsSOtIGiChyopV2YmDLKOtUPFoZozmCTFrKvMO82tQCIjjPueccxqWSezam5q7MApDCGk12SuRJhQIsyGmnSR9s3Cl8zh7b/QOAw9x6x8PqB1TjBS1U+r6eHj9vIIpRW+8+rKuvvRk7fmdEWrVNBWrc7CDqppHoHY6xaeAhxQay1VUyeXUUvKgo4SXlURzGkaWpH7UFsxzjc+1qKgo2iJhH+ZtpWpvVUm25Wn5duUKvfXBjIG6//mlte+oE9S7X1+V27usvB7NR7ZdDEKArUIX/fpKPUE8jOsTQkhX2AzOh3+l7QqeUfIuKKFrpTIdH8TlXFvXLpsuNG/G9FIJRcm7Z7r4UNSrym1VeE5McHR5LswAAu1Tsj6J55gHNPwu5B+hFdRoJ37WQgU+jDzg7/AcFHOMghjmmqGtBsx6rq/TAAkhOxaywnziwKJL3nnDY9InDszCOYdz4neMYOQN4pW1tTQvU/JJiR2yWOl6o65auLf7Q9wgMLciwFjgPYSNQ//mIUnXQ+aeuc+NmPvvaftovI877Pyhf/3oRz+qra2dEadTzPXwqGRwEAplCesevHSvStddd+oaqI2DUEM8lAAiC1lLmWW3/DLe2c14UiPyNGrvrkfZOwj3Z/0tZCuNhvz1prV00XIXc+nizf43D0Xjny5d0Zem5h8J5XjrkvYsNCCFzzKviOkzXTwomSpNtzOgYuee+fMOomTgA6nG2GaJvQfXf2oACTkkuOxZJAu1MHBibqmQCTdDsGY1M4ulMS5T/qnWwWHgUMYVtixramMJmW1Wpo6wgRhJKMJST2KyfdKeYe8J32uHyP4WV+rqMXAs47wfC1V4GMNnpd3P341gzPVt+xTuUb25ELtPuBCJvYTOJRFEvf0OGYgp443Oh42Zs4V1iPwlK/tbjyGFexzPTzDGYOM3gJDEkIx58C5CthAI7AGALD72tGo5SetuTD70MNj5N4ZkTNDmAhjHSwMgWVgeEsKlCFsJ4+oZJ3MMDRKOzTfoqxBfb5u/CeA4fbG+gHLCRrLSbRa+kOUa5kIOCVW2SGoPBfK8jsVCNGqpqM5SaqISvQEjRlmvvzxZ50/YTWMPHqZeuSlqqc52Ue8VLHx4hipltfxfZTtnTcQzg7KOa9KhGowhOZUKbc5r27farpIz0pI8yz86K9OpzXtGSrk2VZ3RoOo8EHM6e+mDmUvpmrsX0+iTz1XfQUNUiABLfP1CerOz20gBz7IH5FzAAxHIZqGtt/amUNSUtpjXpRHvjZ9f/h8LJQa5pPeiMIQgwuYUV6Tj/CiuhPMMK+sazgGFmBh0AMmCjiFPAyTk/SD74nKMuUL/YUy8xbwn0bl9hyziX2iECBU2DADQu/G7+kpollPU82sI2bKk9uwhWz1/n61DuBeEy5955pk1r+688p4so7P3A0is7C85JJ/0J2yMiIf0k/jE6YDoHHSfJPlv8s+iAkyOh3zAZGU49vgemrHLdAPTT5B/PJuQ4QVtkGi0tp8qQEIcPwcCJdEYRKjkhgylGaUk6Rn2fDaFqkTkLvg+JKFlrdHy+e+NCbKpFiqWlaABJFR5In/Ayv6G4URJQpn5mEubd4bx9qZs2s+0GRhB8C48RLyfPiThfaHQjz/HvjNi4f9t7ZpF2OQPGCBBKU10ldapFmPC1QR0lvfb+PGMAEgJGchU9jcMXYlCg0JgGC/blwVUWqd29iDJQxM+IwnkGYMJ465Dxb0eSOU7gChgGKEIHcSfk40Ksl2VpJBYY0Q8VNCPWUjjllyj/zSFJG0ESUoO1xodMV/Cpij7m5Vus8228VWsB0UFAOMkVaMQzq/1nwuQRKUWSiTvOi9fWflqWW+9/op+fvq2GrtvLgIkc3wlPrBLHms/bgdQBqGR/u/kahRbCypVWlWqDFRnvp9aCmX1Kb+hMmEc3OoitVzbaOdtcTCFkDfXI6miDhf+Mlzvz1he1/9pRY06/lz1HzoiMe+lHh0hUM2QZHudhQfY7liVLUKWEMjsiVkfk3bQzjA/7Vo7m1ZIxcZbz5pv1/CMekntSTQT0oIpGqHibuO2d8QVFlsvO/tWZWtBh2ykARJoj3ejkJn8NxkdGgmN19fbl5Dek/gl95JDQjERlEBbm2bOTGPKzn4FgBDdAw9JTwFhkj6UhZfZflDUhZAdzlKW+7LPrv6VvB8ZjIdsn332SS37O7/el/QcAD+yj6qtCwuQYIwgQT2uPxiPiRvTTdcx3c9oxK6P07+dj7jBmb22AhgYRBd0DlmjffzUABIS+qwOfGhhCt1LjSZT7/u4UmYMnb9TA5xut+RRpDGlJCK1zae6Ad6VjTfe2Cl0aWAgiWlwGFCIUUYJHSBsqZ61JvyOMCvqTSMEib9fd911XR8KszKnPScUCih3JLWjDKWV/U1aV7NYPfroo66yEYRM/ge1sfk9DB+qNw6eTagMgISkWgBJ0qcek7SygZTBJfQhq7WL67COMH88FAAS6wOR9oxwHKw5VrZ11lmnlkjGGQiJOmnP7ewZaACQWJWtpKS2UHEJ14ZnE3Kw1lprOUUKQEkoAgIuDmqTPGg8i32kDwmAhLLXnN8F+UkDJIBSAAlzDZnr/BhLklJiNMo6wdRZswsuuGB+vK7pZxCyxdmHBrFUh+ej6YcFN4SAxPtFfBImMU6EbdG0lGz4N197Seefua3G7dupXpqqVsqF+2Qzn7Ji5Wv9I2pNp6mfVyospudfatOk2/6lDdcdqK3WbVcuT2XBqMigy7ugBJ3PY4swUe05HeXBen/m53XNvSvr8JMuUt8h/aJWHd1jUIwGwlAeeCf5f3QnJiH07bffdkoFPKQZpYpwUfMS4yFJo7f4XvB+8v+sMzpniAZ9tcT4Bp68cE71GiOmjcdoBWVlo402chWC7r//fpcPZZ9662A0AP+Ef1Dlr6cKcdZzmgZI8JJjHQ/5lBkS4zyv0d7Gvw9lvz0LQIJX0sJkQp0j61zm13V4SOIhW43mGH93TwBJeE8ISOYX/8myPswTQGJ9SFDKP+lPGLIFIG527Xsy3pD2uR/ao8pcGLIf0nBcZzPaRX5D9xtssIHTXe67775uYd/he+LA3p5vulwYsvVJrEHSun2qAAlhM5ZUZUp13A3dk83nnpAphQyeTSJUBSGGUEoru5q2QQhE7gMYULWDxLS0TxogIWSIhHbr1G6NIRsdCtzclDoE2TIOAMkTTzzhelM0WjeebZZoPCSEi8TL/qYp08awsCxSEx7rAooU5efw9qCUh8i+nlLOGH7yk5+4krP1AEkc+YdrjBKOdYUGYaxBI4YaCh+YEWOm7CGJdQjmNIt6fF8Jc+KePfbYo5b7EgcCaXtoDIafuKupctJsHxIsiiRmcl4IOUKp+dOf/uTOgFlOzNtklXfs/42h8X48JMTQA8wXVsiWVdmKKx9xJpqkXDTiCXbWzaoU0j+/s1aAe+jpk/4wJjwkVJijyokl2c6PcaR5SPi7y4NweSQlvfmqByRj9yurV26qWqrtPucDJwoV40gTLZPAXXLFw139q3xRs0uLa/Jr/XXpNa/q9/fP0QlHjtDhO3eqmPvAh5FXW7yXRXhifFK6dWcmH6WTClW5gZo6ayVd+8DKGnXiz9V38DBXJLweD7X9w5hA2Wus6xgjACaE4hD6m7XBGO+huiE80EK2zAhWz7vBfVSno/Q0FQIB8gcddJCr1LPrrrt2y4GopzzamYR24WGJQjql4g334h1C5hD/jizAqIaCG+eB4ZkP+TG/oxCah2RBhwylARL20HpQwKPMUxqXHUn3N5K3NveQF3NOMASZATEEuvOD9pp5huWQcHZ6CgjnBZCwLgZIjN9+UgCNcWPQpSdMvT4kzaxns9eGIVvWqb2Zc9bs++IyjnfFAUmos3I2a5Xggv5Z7BF0gjECoyj8iGgfZFkj3TH+fPYd/ocet7A8hY5nVetpnfOy0hnvxcqEMMBDAlGErikjim7MtZbFmPEFUbKhKbRmVbJp89Ni5/kZVu0J35C0wQgDrCwoNBwGukR/8YtfrJt0Fx+1JfUDSAhdMStx2uxCoIEljHFxiIjD5FAjmBGI9T4hswEdW6f25D4k6TH7KPMcfqxMCEMqtdDgip9G0KEgTBsTyXR4SOiDYAKikZAxQY51GesaeRAAWiwFIbHFnxMfD3sIIDEPSXpSXdeT7N24mRH+m266qdtzvDMolKHSn+WUmoeEkJHUkMEEa+vnV1nFKSJ//OMfHVPHMou1l9/D8230E4K6cB04u1h5YWYLqw8JZwDvoBkEQsAWgqdGQDvLepvCaddCAyT2LowcEsbAGabsrzVGnF/CMA2Q1Pr9OZBQ0puvvawLzthW4/YvqU0ekLhkVowWdFmmml8FmEAVIpLR8yqroH/9u1XnXzJdH1X76+Enp+vIQ5bVoTvMVqEy1XtfqFBF5S+X4B61IXBJ4sCdsis+1V4dpCmzPqcr71tOh538c/UfSGJ9VE45tplxJQnZgZcSRZZzwzmG/2BcaKZalAESDDt4SLrJm4QDZWcQ3kEPDCz70Bz8d6uttnJywMIN6wn3EFxjEHONEZMOcK2mePf0YsYB8CL/EusqvAhvLz9rXkZXKtlXI+N9cd7E35AdGDfMQ5KFhnp6TRoggfbYs9A7amuYlf6NLxv/72Z8sQFHaxnvQ9ITQ0dP1yB+HzLUPCTmXc+iUM6v9/OcpByS+cWHGo3TQrb+mwBJqI+yPuRvOQ+J6+bY/ePLpvvIATvb3I/c2nzzzZ0REb0DYIVxG4DrCg0FTuYkg4T9zegEQPJfG7Jlh90ACUwVQBIm3TU6yPPjezYZZoAijKU/LNXZ6PlsJIcCxRwLLxaOL33pS41u6/a9dWpHGABIUMrqfdIsOVjrN9xwQ6fcWC+TLEjXAAnC+J133ukGCOsJ5jAki3dj3afb8Pnnn+8EdDMfOrVjZTQPSRoztnfaGiBIOTcwMlzwrD/NMrMyc7MwWmNEPFRZFBk7uzSSYr2pjoOXDKUE1zNKQpa1NyFoOSTNekgok73ZZps5JYN3AlDxNKFghRbipJyccH9Iql7YgAQvmfUEMOVpQQpEW3v2CaMAgCS9U3szp7n5a+OApPknJN+RCkiiylS+CzUhWwCSbXTKvmUHSIqixK1vrkOpUFdXJgIkPockr1xLiz6c3l9vvzdUb81YSceOu13777mEDtuJJiVTVMyXXEJ7vkRsmE+Q98XnfG8RB24KVc2pDtTU2cvrqj8t6wDJgAEj1QIgiX3sLFh4gfFp+KeBeDrNc44podu4Wl/XC6AXBLl5SOrxPVMIQnCEcjthwgTnLYUXApBC5ThtP8PzDSCBl2X52NkFEAFiMETAC/FuMA+8pWHYbmjYS3q+NUbEILKgFZI0QIKHhCp7lsPQrFEny7qF+8qe4ZkOQ1QXJL+pNz4AJDkkRBv01EOSdf7hdSEIQ/ciqd30r/Cc9+TZzdzD2bUckmZ1h2bek3btwvCQxA1uJLWHIVuN5mV7h8xE/9xyyy0d/aOHoAeY0a2Rp8siBHifdWrPqj81GmNPvl9oHpL/D4DEDgUMnTwIGhtRy76ZT7OAJGSaltxLdaizzz7bHSiU1GYYa08BSVg6kDmwBnh5vvzlLztLrykEjQiCtcoCSEICNmGPIo+Fkth7FAKsk+uvv37m+c8rILFkWpg4Vgm8YwhWgFGWPZhXQEJ42je/+U0hXAGzCDTyQcgFsWIDWZjLIkCyCJBceMa2OmWfilprgMTV8/a9GPgEgIQqWfQ8KRdbNCs3UE++NlSjj5us/XZbUkftSA+At1UoENxVUJ62ylEpbkCIY6cHVQAAIABJREFU78kBNCm5Pj54SN6btYKuvm8FHTbmAvUfMsz6S3djo0ZPoYfMeAv8h6IAGDWgv/TmqsmcuVlAYsqaKbi8H6UALx8eFoqzmKe9Hv3NCyDhufQtwUKKdw1egDELbzeGEePPoeEoTS4tAiR+ZbLw7GZke9ZrFwGSRYCkWUBiZ4szi3eYSAmMqRhXvYekq89MvXO9CJBEK/n/BZDA8HE5flIekpBxsoYkVWJZQyBbuBh/N0HUSCHtKSBhHPFcF5KqsdgRgtdMLHIWQBISoCkCKOOEajFHiBBLIeESWHrScoHiFiJARU88JDzHrLMWWoCHCm8JHhvG1Kha0rwCEuLnYUR4+FCq9txzTzc9QtBCCyPvsXclCclFgGQRICFka/y+JbWRQxJ5SFyPtyiGqOB+oUqW95AUO+g3ktes4gA99upQjT7+Hzrge0tq9I40RXtPKlRUzuVVoJKXAzTWGyDoo0LIVmWQ3p+1oq7+44o6YswF6jdkWGoj0fjZNRlC7t5zzz3n+kpY2E9WZZDregpIjK7MG0pOHcYYcrGyVFucF0BCrDt9UwixxCOCZZ1xwA8JfTWvURYlexEgWQRIFnlIJmn77bd3CeJZjKjN8Jeka+fVQxI+E1qnmAdhl+heizwkPdid/w+AxMABLkeUavOQZAnXsSVr1kMSWuf+/Oc/69RTT3WhJoRL8V7+hbWsFxQgQdlGCeDdMDNiGPESkZxJCTsLGTJLXb01yQJIQoU6jH3kd9aQ8Kltt91WX//61zOfxp56SHgBQIZxA7xILCexnpCPu+66q5YYbp6ctAHNKyBB+dptt90c2CAxmnDBRx55RJwLA6VZmOsiQLIIkLgckn0rDpC0ao7v9uwAiQ/8yvM/US4ImSctlAGuSO3Fwfrry0WNPvFdHbzXUB2+fVHl8gdSsaxyrqqWsk9m96Wz6Iycj3qKVlxFYADJtJkr6pr7VtARJwFIhicCEqOVMPwIGsRLSpdj+BA8iO8xTDTDg5sFJOalwSsJ7wMIAQzIgyCfj1y2MOa7Hv0bL2s2ZAvAQ0VFlBC8MdzPvAkZo9KOARLzotdbj0WAZBEgWQRIPnuABJ4InUPbGCYXhWxlVv3mvvD/EyAhBpFwAapMUT7YLPhZlqengIT7sIxjHbNEbIQPIVP8s8+CAiSmlKMMUOELomAd8A5Qfi7MA2ikHGQBJDafMHTDnotiQkI21cWoONMICITP6omHxLxPhEdR1QrQBSgln2PllVeu1bVnDRqFbDCWnuaQcC9x17yXNSehnWpZ1kjNGaZJak2p0mPrsAiQ/H8GJL7Yb9fHl/zlSPgcEp/Ufj4hW/tW1ar31aIO1yfEe0N8yFbehVqR1F51ye5FSvlWaYrYT/+c1qKb7nhfa3xhuL61dkEd5Y+klk4HQFrbe4NmVM37/8e74rNSqqrkq+qo4iFZXtfd+zkdPuZ89R8yIuhu3jXq0KJo/JUkdoqK0FAPYYzHFgsnoZvmoc3Cg5sBJOYVsVAHKtqRe8b/k4dEpSyAgQGCRvTfU0BitG08kEIigJPf//73jg9bU2EzYNUbxyJAsgiQLAIknxQgccl5UbVBCxOURh06SkOGWh+SWtmRgBd2L4NuVptKtazWllaXPzxo4CD94e7fa8bMmcrBZ53sz9feFfJCXx6jqjyl212T26qOPe5YDeg/sKG+kIWn9vSahZJDElq7wqR2Ym+x/MDMrWxpnKEmhZ6Ez2tmIcx6b/0Xmk1qb+ZdaddalS2qLFhSexY3+7y8OwwlQmHFxY9Vj6T2rEBmXt4fAgJ+J/YaQEfYGYCukQI9L+82MGHnivNnIVskpSLU7f0Lchw2B8ZjVbZIao8XVUgaQ0gDZgE18BNeH783nJc9w7wrKFaUrl7QZX/je8f7UQiplEYvCT541zijZmW2OZoiGlrJs5yFkJ5C75pV9IEGieOmIMMnsefxMVtSO72IshRVyDLnetfQRb0KKkEg5aXXXntVl0zYRqftOc1Vv8rnWHuaGyKoPCDBy0G1LYdhQDN5RFrUqV0tqqjFX1OZFXlCvADlHgNEOQr65n3TxVx5oCq52ZqTG6Cps1fQLXd/ToeM+bl6DR3husR/kh+rskUumlXJa2REmZfxhaFedjat7G8jeg/fa6Gi0EfoCUkbu70rfAf3YUzh3JEDuKCTqpNk2z//+U+X+0NSb1hlK2mN69F+aAQLeUWSUYayv4BZ8m7Cal7zsq89vdeqbJED+El0yg5loK0NVbaIMrDczwWtg7BWNg4MaBdeeKEzZtoZ6Ola9uQ+3k+5bLwM5IA1CrVu/h2Wh5eX8vDUgjpLOdGDu+qa01Z15GFHaNCQJdTS1irlZ8FkpUqLq1TINTkMQ87V7ENf4a5waHi0c2I7D3RVuWJZ1TxGp1bfdQpDUrXoLFB5GttWy9yhcn62ctWKWqp9VKq0K1es6JhjR2twX/rAJNb6a37aPbjjUwNIaIpI/L1ZlqxTLspC2A08LH1m842DlCRFDEUvZHbm7uIZd999t7M0w6CaqbLVg/We6xbmhyJIUjqlb00pmx/PTntGqJRxDRU+6INBDLQx8gX5/vizqUFO6VrycEhITQKd82s85j2xd+AhodwzVZ7uvffemmXVhNT8em+acOXvVAci7ANQCiCPn1/GGH7C9THlptG+JT3XBDi5P4AxKnQstdRSn2hypwESQm6gQaNvS8pjXiH92zwbnZFwDcNnhsDNnsHzyUGiMEKjimTz+zwwNvrAWOlzFOL5d/Z8mciujwchXoIhDCuuFwmehivPP0RH7OiFXQ2UqKxKteTAixd6DnK4n9U8QtasdqEAi1vyaNSOpzCvag6BPMcJSQdINFulQl992D5Sdz3QR/scfYpaBwxSS2XuKlvze93D5wEI4cH0EcG7EXpBkt7b6OyF96QBXPu7ySGKcaAQJT0bGeH3q2ttwzE2kn/cG+bUhYYJficHEkXYAMmCBOVpgISmpNYDKqRBxhICriweX+PxFsKcZKShGhsyl8ayoTxckHNPO8MUIUD2b7PNNi7k75MAAzYWq9AI76MPUtj2YEGvhe0T5w+jKMVgACTN0Nf84AsYJaH/b33rW7WmzklNOXv2LkBD2TeXrbaomu9QRXiJW1V1YKKslkJVp4w9Xv0GjlCxraBqbkbUlbboQEml0umuhV9XHLapRF6PQvRseDLAo6Bqvt2F2VYrNHiNGtSqoNZiUQV6T/HuQouqhXblclXlS23qrHSqnCvo+8eN0eB+gzxfRzAshM+nBpBADBb/bwqEJU2jMFi5R1MokhS08CDHiQmgE+9xYgoZFjISgXB7fdIfxkylKMJ/Pv/5zzuEDoEsSGBkTJ2frMsrr7zi8kG+853v1Ka/oJkRL2KeCEosRFjJrGTvgn63nSFb56lTp7r1pygA4zFGuaCUU54fWqnYf/I+mD/MOQ2QpDHqegzcnmXlHEPrqc3TwArAiFj4Bb3+cdqF/vCS4aXAO2J0b0pXHJDElbMkmg0VPr43Y4SVFQ0BD9/jHSTUpydrPK88A4WEM4h3CgulKaD15hX/LnncEYCoXewBiQvXwgCHgCuXHB1OfupufXXFToc3nACl/4gTfGWvIAVgxIlYrG0O3LiiwHX5Rh4vSVUqFyqqAGToT1Lto86OGWrt1V8zO/ro9XcHaOWvfk1qKUrtCNd5XdXs9+MhgAYB48YbQg999ifNfWUaLYWGEcLMsBAj/0zOhU+KGySSxhMHK/Fr0hpFWjSCVUcEkDXTVLLZtUkDJJRqhgY4/8w3LFts9G/AJEkHMJ5g62BgxOg+vg+EqX7jG9+oeYQaKaDN8MRmFWrmhQzGGMf615M782McPIP1JbTP9CJTyG0dTU4sKBnIe0I5jFGGErYL8uylnVXe+dRTT7mQb1vfZvrRpcsjz38dP3XeYw9IMMxUquijeZU629WrtaLJL9yvXn2mq5qbJhVmqOrsPfDJYgRI4MOuJa34EttElRLq6vQVEKv0L6HEOjw8p2qlt3I5dAn4bV75YkHFal5FFVUtFFQtlJTHSNTZqmp+kAYP+aJOGnOhBvYf4BtGLRw8snAaIxrBsvkWskW4FiELlqRjzAdlCeHAP2PiBiTsgDViAKZ4m1IWD3OhKgpuO1yGjZ7VLANudL0xI6z0oct8QY4jFAqsJdYivETsgTGKRuOeH9+bJRhmACDaaaedXC7EgmSCppyGyi4KMbHXeCgAhKH1cX7Ms55iyfozd8IGyQVJAiTpDK/7k0O6iu+j0YztvQkDy/1BIaM6lyllC2reSYo060/YGuETocA1oRACkrhCU88IEb7L5svPMNTFBDO5WChFC5Lu0tbULPQ0h+X8NaN01N+nEJBEYQOuS7sPh/PxVxX96/XXddH5F+q8n5wbgQxij2mIGIVdudArRzk+/tkV7fVNEt05s0Gk5Cq1lHwCfLXQoRLlKHMF5yVx3dsrUmdHRWefc56OOPYI9R/YV3kr7fUJHUJyr/COWv5HXCmb38Mw/mJKH3tBuXaKYyR94iAlfkbt/+udXQPidrbCM4YxDkUY/rew+pDQEwQPqXlyDCAwd1sv25d6IC9UdG3OcT7A/1OEhIIwYR+S+eeZbO7E4J0lZBkPCV6iJNDW3BMbX21hSaZTnXHGGa45cNL5aPy0nl1h59U8JBQFsmpxPXtiz+7i/eSgbrfddvO5yhaeC5qSdvrwqUqbqrlO78FwpdM9uGgpztQPfri/9t27n4YP/5dUmO4mwvcu5MqFzsKz+WvBeTYq1YIqBLfmp0uVPs4josL70f7hOfFGIPccVdWpFpcHWKBYSa6kah5wg9dksKZOXVz33VvVjtufr/79h3iGHneu92xpm77rU+MhoXQteQwwEWNGEIdZ802hSGPGxoiSmI8xsvi9BlQAAyhiKIUL0jORtDsALSzTxC+TQ0KC5ifxsbVgDQjVoVwlFqqF8UERpDrVFVdc4arFLMj47fj8AKK4i+nuTD8XcxnPP6UweUVDDwnCmLNPDklSaEU9q71ZAA1kh4AjfLO9Lwx55G+cdxRiBDTAnPX/JASijY13WQ6JNUY0WjZhGSpwIbAyurZnJe2Z8RB7pl0Thn5wBlDKsFKnfRYkUMFay9kfPXq0i+U3QJ42n6QxJo8vKLHb7SbvJTFxRanYMWPHaeJ1N0TggrAt/6+rNzgCDoucZYQQ09w9Wd6eFx9frhx5PFwpYJ+VwnOLPK2S06zpM3XKqWN1yqnjNGDgQCk3d7fiBcmXwk7thMxkCQvKOp5GfMTeRe4cgDRpH+udvbgC2eicxsEL/09SO2DAGiMuSPpPejbecWjPiqHAozAUGM8K5xSCk/gemN4QD/lK2it6N5GzuPjii7uv7blp+9VoH8N3NNqD+HgAJBSoIWSJHMYs+53l/GV5ju0HxkjCtkz+2N+bnUuWcdk1tr8YpalQhw4Yhu0286x5uRaPHA1FyeGJ909Lem7SWUjjvz6F3XubnScDnpmv0JFJecAFzDD/scaM30yjDuytJZd4TTlAhvNO+1CsfIGLuMPnhLh3AWpcrgh/bVUVD0mupLwLCOMf+SKAGa4tqzNfVL5SlMMhgKI8faLg5/304Ycr647bW7TDd6/WgEFDfT5KrjgvS9rjexcKIAnT/uOd2i1kxjY9aaONieNqQ4DwMesGyB/lohtBuQ2c2wdlClkISJpVhq0pFs/iMDfTIZhxA0gABNapHQZZb+7xncbtaiEethaNTkNIUIwbyzgla8klCOefpLyFz8aywHxt7W0tuA+LWxZwx7UAEjqMAwxQiLN+LL8ovuaEYCDQwryJUBCG68uYmT/WocmTJzsLTdb1Z+15h82T/+d5fBhTUt5G0tyyVtkKlXF+J9SDfwg0+3AGGA97w3hM2Nb2NaAFU9bJIfikOrUnzR8gTv4QZ9/WLFRGQmXBqLgSWe85Z6ZE8mzABftvfCPN6hmeB+vUjlBs9LHn2l5YhTXbc3hSM8oL96GQYZQAkJhCkuUZnDX22RQwA6e1Kk9eGiZ8PNCgCgv3AEjGnXKKrrrm2iiHxN/SVZ3L2du6Pcf+j7VjzRkDexfSYm0OUeoKVjfEoBfH2PfwlOTVPrtdJ51wnM484yz1HzyoYbhACFAZFAo14+D9zD3L2oWTMUBC2DD326eR4gF9Gf8zOuPsWf6j5aOExrTwmeEZrJX9DfJEgoH4/SAUI+opxO9406B15J15E/keUIuSxbrU3hGTgeE4uA7LPDKI87cgP2mAhKR23s0eciatqIXNORyTnTU754zfKgt24xV1qgs+/PDDIncRD4nxmtBIFF+DcNzGA9h/Cy9jL+qdm7Q15Vl4pzGGEiHQqKiAjSM01PJsxgE/ANTZWUyjg/gzuD4pqd3OXL3zYGfMCgTB/6ztgO1dPXpkLKwjndqJUGnUqT3p/EBzFuZr9N8MD+D9AEL6kBg9N7qfcbDevNuutTzlkAdFNbUib3TkdshVgBs+l44L8tM07vQNdfgh/bTYiH9GgASvCICBe7yHxJl/AAvwgFxRuVxvdZb7a+b0YSp3Dleh2KFefd5Wa9u7ymuGcg4AwalLKudycFvfD6pmSKICV4umvr+Kfvfbgdpxh19rwMD+zguD92RhfBYOIIlmyqZalSnQMaXnLKyqHjI3azAlXnFzopTZQX3//fdd1SSYNJ961i7ugfkBSIidp8qWJdXX2wx7F2OnMy7/yP8gBtHK3mbdzJ6U/TXGCYCgZK7FghJy8NWvfrWbh6kRYTXTGDEEef/5z3+cVYtmfMybkpcodFjbiYnH2kb34CwNCpsp+8u6mruZ+xC+9D0x5sk4SE6jSAJ9SUKPQHwtmA+MnP0jqR9AkqXKkYHeiy++2HVKJ9yC/AcS061rOyWgDzjggG4KTpKQ42+NAIkBZzvLxvzpQYIA4n4EAZ2bN9poI0cPKLn33HOPE3amEKWdyU9L2V9CtkIQm6SMhEIS+sPNTvy7KSIol7jfWat6noYQsHAGODck1jei+1Bp4XeANHQA/aNUEvZiSkFWHmBVtvBSNgqZCT1h5L0gSFknzh3AGqUOa18j4wQJkkYPVNkaO268Jl7bHZB0jX9uQFIpV1wOyl133ikaE6LYoUwcHVWqAuy4+GmXHOnMeD622QlWD0iwECJ058yao5NOPFmnn362Bg7qmxgu0M3AFA2MtWC/zzrrLOdZhi6OPfbYbmE4WfagmbK/xn/Ie+O80JzQYs+RPViaOcecJ4w8FhIUAlkbUyIgSRiw0b/xPVM8d911V8ffWH/LvSIPCUs7IJ9CIUYXodcg/orPWtlfeAQ9lzbYYANXFY2QO0JuQ8NMmtyzv+MhwTMdhmwlKbu2VvHKS9AshVDw6rLveLebLflvz+5pp3bjRfBBqkQhj9jzeHheGg2EZ7LZsr92L3obewDvQ9ZvuummWn311Wv6GGNrpFOh1ANI0F8aAZIQiLEnrD39z3g3eSgAq1VXXTUL2deuQX9C92umMSLvJqKC9WZMyFyMmjSGhi/49cm5sFbvbY6KgrhChcCRqi+lHgGSsaetoyNGDdXwof9Urjhdqna6QiAekGDkNOuSgxWqVHupkhuhN14bqiNGPaYnH5OWX1668Fef1xfXmKFK9S21OC+H93O7QiUu8cRJUB+TRZGRHIBkVd1x22DtuMMkDRiEQQZ+/0nXOvTb8ZkEJDAVmDLuPRgwTJnf11tvPVcTngStpMpcSQphVkASMisjimeffdYR0R/+8Ad3KEkKv+iii7TWWmtlttI1C0hC6wZEDEEi+N5++23XrZOwm5VWWinz+xsBElszUw4ZL0T44IMPivlTKpWmjDB3usbj7UDBhSgJgwoZfhqXyApImDvrTBNAlEDyXsg7ojoO8yAxEKsXVcNgzgAT8wIkKeU9ASS8H+saiii5H5RKJBmdsVApheRsGBznAFACKGokEBoBErMY8hx+J7yQs77iiiu6/ce6iHcBC9uUKVOcMgRIokcKjdLiCdzx8XzWAImtA3uKmx0lnj1BEAPAmI8J6zRQ01NAEq4dNAAIBQAgdC+//HJtueWWTllqZAgIn9MMIAkNNWZQ4VkIY8AQ9IBS0MjTG/Iz5yEZN1YTJ17jhUI3y3I8Md6PHFgx+cXJov/F3/72mNsD6BDFjGTh0DpK+IBvh0j1LA9Guj5VzZo9WyeeeIpOP2OCBg3qlxi+bPO2cfN8jE7wWqolQeuUcuUfoCC0WDfSTpoBJChY5Jvwj/5L8C56D/Fh/vACQq/gw+QlHXzwwU5Zilu0nX5CsYBores1RuRcWw4lv6P4Qv/cA9+H9zJf+AFGIIxrjz76qDNI1DPs2bp81gAJ84fu4ffIgo033lhPP/2025NQXiXte08BSQiI+f1Xv/qVO/OAQuQwRjiMYI2MP0ljagaQhOfIxsTcTzvtNGEk5Pwbv8/CA4zemwUkjAPPOgY5eO+wYZSL9R+TuY3eb9c3A0jCfUAXwSCw++67O8P0/fff76I8yMXKEp1h728GkMQNI8bnMGbCd84991xnnHKGAL8YPqHd10v3RQqj/6h45VhhfprGnr62Rh88QiOGvCYViXgoRd4N7jZAgnfEh7NWq/3VmVtJB+32lF5/c7ZGH3+gJl3/N41c9lmNP3M19en9T9LXfe+nqFRw3v2vD+GKBuW8IVOnfUG33zZMO25/qwYM6hd9tXCy2j+zgMSUUyM+DuRqq63mrEUQuBEG1s+0yg0m0LN4SEKByLN5L4IMVI1yitDBYsOzUESzfpoFJKZocR+9G3gXydCMB6YCYyD0ICtjbARIjIHb/GEeCDtc/OR9wBAAhQjePfbYQ5tvvrkDiwhJBMfWW2/dkDlkBSRm5QMIURWLMCMsVLybd9KkkQ+ghLEABsylbkwyZFQ9ASS854EHHnBWcKxslOukY3IYqoXyACDBSo2XJO1ja9oIkNg5tVAQhABnGqsw8wEU8v9YaSgbvc466zilhHOJ9bCRcvxZAyTMh7XAG4A1GDc7Sj0CmQIJoUA2C3F8D3oKSEKAi2UeIMhaEzqFZY4z32ylmJ4AknBPoUkAOmcdC2FXsnSiShYJtC5l2AOScZo4EQ9JYnTrXEWv8Pq/9NI/3Pl/8IEHNWKxEdprz72cp/EbG2wQvTiy6tHh3Vnpophms9K50IGKZs6ZpRNPHKczTj9DgwcNrFvgxbyDzJ8y5Xik8QxhFMFCjpcJfgJfyPppBpCgvKD4cvYApCjG7DlKPR57vsNjAlAwBQWrbwiMQ56aBZCYh4T5EA4C4OT8YuzhvVYQYosttnD/j0KEgoShzM5/PWDyWQMkeLGReyji8C7y7wDkyN5QKU48/REAbNZDEnpGWUtCxCyaAyMUvBfDYAgys56/ZgBJ/PmcR2QtdIFhhHlZmGojvm9nguuaBSTcSxNeKsPhpUXmce7hgWFeYxY9pCeAhP3AQ4wRDj6McYL8T84FHptmPs0CkjjoYv+IFIEX8LM25yhfrnuOeFdmHrkeHqR8qHGnrq8jRw3W8KEvK1ckugcPiRmDMOK4t/o8FFcKsbcqWkJbrveiBo/oqx9fOF5XXXq33v/oPp0xYUUNHPCa6zkC4y5XcsoV866IiE+XiKq3ux+tmjJtdd1x2yDttP3NGjCof+SVWThZ7Z9JQBJaySAElHAUPzwjuKqNeaTFj9thbQaQeFRa7cZwsESTjI4CApNEIGIxD60FjQijp4CE5wJIYESER2EZwF1I6dowObcRU8oKSGxNbe0JWUAQohCilEGIzJ33s+5Y7VkX4pIbfZoBJDzb4kXJOwAYEbJle4Og4J2MC0Bif09i0j0BJAaEWQ9AB54IrJVmueInXgmqlmA5Mzd+0hpkBSQWLsBeMg/AEJ4RQBeKEfttSjDeMcbDuhDGgMewkcv8swZI7AwCyLBQAsqwUOIlBSwDGO0a25d5BSSh8OZZ0C05H9AB+4BCcvXVV7uQoQXpITE+FM4HSz2KOMYYU3493VvyRk1NqyWVhIqNAZJrXQ5JkHcSGMniVXipwDVzxgydd965evWfrzqjxNPPPKNfXnqpRowcGXUJ9jkPOcpMhlZCN4muSi4zZ8/SSSeO1ZlnnKpBgwbWrTlp4+Yna48RivwbSrZDd9A+QByQmPXTDCAx+jcQiFcaRQxwhDEGazEeTAqEABDw1tL0cF4ASXj2oH9om/NOyCZnH88coBwvCcoYNIEcBBwBUk3Opa3HZw2QMB94IjzPDELIfuujZQrj/AQk4bmz58KDAQHwWbxjeOlMGc969riuWUBi82NviQSA9+Atw1uLUS6eh5s2lvkBSM4880wXqsQZQh/BsGHtGxrpHjauLIAkzs95Nt4gQpSJxkDmEaEASDdQkHUPegpIjBcTicC88dCEIerOE+KcIvafc4fUuHJeHVEC+ccaf8omOvyw/ho27B/KOQ8Jlbm4l+u9j8M9yXlIKBvcpkp1cT109zra+4Cr9JX1pGnvSEcevaq2+26bWlueJ1/Be2RwzuSpaghAiRosOk8NIWG9NfX91XTH7f218/Y3qL/LIfOhtAvj85kEJKG1GwUULwUWMYjTujyblRCGnVTb3Q5T1pCt+ObADCAAGBIWagiGXAQOJMwpq5W0WUDCOExBJU8AVy1KJ1YzrGIwAxhE1k8WQBIHYqw/4AtFGKsAzaVwk2KdtXA11gTFmfCFRowpCyAJmaeNhxheBPChhx7q3sFamqLImUBA2D6bQhCOpSeAxNaVc4dlCm8EYRI2PpRhwBjgjFjaemAgKyCxfi2hUASUwXjxwgCMOHfsJT/5h7LC2aZ6k4WMpJ2JzxogMYsxtA34Z30wDtBYDsMADU7xWNQLGbC155osOSTh+bM8DsKjUA6toSKJqXS8R0g3AoHhXjTjIeE+A1k2JoAI8wcgMZ8uD5GBEntbV/hVMiCZGFnfouvn8tp3AZxypaI/P/igq1R0+hlnaNDAgbriyisdSBg3dqzyNKLNUNNnAAAgAElEQVQlRtkRIKUvo9rBUbf3SL46gTl7VodOOvEknXn6qRoweECyiybge2Yc4SdeAMIkmD/eEsAI60EeR9ZPM4DE+AmAALozQIInEh6MkgQ4A5DAf4jtt7DVOB8M96BeyJbRvymidv6tTDAeYUsGB6QDkC2+3ZT3ejz4swZILISV9UbePfLII66PU9ivJW2+9vdmPSQh7w29pK6Hz+TJLlQRWjDwmfXscV0zgMTon58AIbwUeGaIFsBTxLySZF3SeOYFkJgewlm0imjkYcD/kOc2ziyhU1kAiY0/pBn2HP0D4I13En0Ir+RVV13VlJekWUASejiZP+tPqC7RILam7idgxLFAn/dBV3WSxc24k3OAhC9maNwpm+mIUf01fLgHJFW1RyCEBxggsZCtvCqV/uroXEajD/m7npk8Q/sfuoseuOcZDRj4D512xhc0crE3oiWbExURaY06tRMKZvl8AI/eeu/91fTb23pr5x2uV79BQ6KE9v8iQBISNwQN08a6j9vQErLMqhNaOO0gGEOya2AGMGCQqh2IkABDwgsPtglvXL0IMH6mKTFG5KHXBYWYv2MVZZwwBzrOEl+K1SLLByXSqmwhGAFW9q6kudga8BM3NT8ZOwoYa4i3hNCxkHEljcPciozbqmwR8hJ+QsKLPwMhxlxxmWKVp4cKsePEc/IdwppxmLUkaS4mYPF0kIiMhTmtypaN18AI+4CrHIUQQGIfmBtrQE1zGESckYUMLQQkWDjICUHBB0zae9LWzgAJ4VrmIYFBYqVCISae2yrFxJ8RF5YAaUJdGHcSkLUwFTvv/OT9ABI8JAAjlCBACIAI4cQ+cAZ5dli5KlTEbRzEYVP2FysjlmV7T5bz2+w14frbvVhzsa6hTJmFKcwB4bqQ0Rt9cFYAnsyZUC0UMazECKRQOUmifycmImMFPAiXP5a2RuDZxowQ43qspAhg7iNvAB6AdywrIGFsrD/KDN5W4tLD8JA0RcLWkbHDhwhZ4swzDjt3jWK4bV3wsHBuryVkK2PoMO+gKh5AANrnXZw7eAIKcjj/ucbRJZHd9OAXY04ao9PPOL3pPgR4RfBQwAfgh4wJL0lS2EYaD8KyDg+GjzcuBuC95JwXPMQUVSBMBQMBP/HWwBN4JvwMZYVQkiQwYuea71Bk4d9JHzNAhV5q1hQAxodxcO65DlmAhwRZgqLG+YgnZMeNMqw/QN76YDVL081cn0T/KJIURIGXmfw30GVhuuE7mDu5Sxi/ACOAQOZkxV0MkKfRPc9CceecWiPYpByf8J3huNlrAChrzbkjbw1vPAY6a+7bzJpwlm688UZHv5xbk3X1ngF/Q/4RNs2HZ3D+AcgYoZLW2Z4XniO7Dt0LvmVV8urdz3NYA3gfcydEkA+AhDA6jHG2B8ylkWGIubB2AGxCjtN4np1b2yuiQgD7yC6Mf/BR5Dgew6z6F+8Kq2xxX5b1tzGibxChgREYPcgAmF8/ruryikjtqsrrhR6gVKRyp1T4QGNP3UhHHjJYI4e/pkpuhvLFdtcI0T8DIGLdCgl/paDIML362lB9/Yt/10FHrqsjTtxWk655TpdceKNuuvkr+vzqr6lSnaNCkZqGnQ4G+TwWGzkd4YFIVech+f1vBzkPSe/+Q5RTiwq5/6Kk9jRAYvHPBjgMebsNjJXwM68HDAVFDGWQcI2kT5KSERIcigTPwb2eVhUqZG52L+8DkRPDiDeA38nfwHWfxTLAWBEYVAVDGQ0BSRozChVyLCQoYwgyfmKdwDNhZfeS1s2ea3NgHQEkCONm+pBgCQV0YKGAIZmlEoaAgoPVCCaHkKmn5DEOqmQASBDmKNb11i4UHAZISOa1dYG54KHiTCAkzJplDNLWxJRuFHursoVijEJioLMeI+U9KPt4RxCMCAbCxDgTKMq8F3CRVnEppAFCu2BoWNyT5h5ea2sJE4eBIxABJAgylCMYOsIJzwHFB1CQrdkozzHrvgkK/kZyImeHPVjQjRHTAIkl5ofn00qZ2t8MiNgesrYUkmDOnEcUBJQw9oD3WFPVRucP4cqamaczjfbsLJnAeuGFF1yolFXHAhjACwgjygpseBeCFCUCGmRO8Xmn8TTmSK4C76XaDeGS4fmuN4+Qj6AQUoAC+mtm3AB4rLIo3RhS4H2EzmKksL3KEjaLMYXzj7eX85x1DMyBtUeZ32qrrZy3mrUHpNYzLMXXheRo44HQf0hvaWuIhxi64/xZVR8MUZwJABFx9QAleFDYU4Pnhc83PkRoZxogsT0NFUmeiUGCn2Z04FmAevL6rPKUgdMkurM9Qqli3a0PSdqc58ff6wESeFYcTNjcw/3E2AOvZW4opdAv+QRWYSp8RsgzwvEDZAyQhGMyOV9vrrwPryjvxxiKAQr+gf7SCNAmPRcPCco8Ht5myn6Hz8IYy/sJGcxiiOjyonpLOPSHUSIOSOqtBzoXIBbehR5DcQloGHkY8vF6a8n+4G0EVFvZ3yx7YHqAVbbEGIVhG/nVbMgWspT1B8yFZb/rjcPOFYYwDGA02WTvuq+9bzzrwrToG6I5qqqPq7oLLii4cll4LN7TuNM311EH99WI4a9iopGK7VEBEEcBASDx/Ugq6qc5nUvrhKNe1L33SSusJL33jrTJptKJJ39Rg4cCSNpdiV8gSdE80xayRYWvfE6lnPTBB1/SXbf1087fuUG9ByxGgnRmw9T84AnhMxZKyFYckAAEEKgINCMIDriFX4UDtntNOUAQEsdPhScsBEkfE74mDIzJWYgLwgMmh0BLI+YkRspzsApibUEwYBmj9GojhhCOkXmiEBNuYY0RswpkS7BGoCKITPiFSnjagTFiMw8JyhAVmrK+GyaCdRLLhJXqQxHEUwVR48LM0uSIcZilB8LG4lFvDKH1mLXnQyKbWdQAGAgmlBQUAj7x/JdQKTBAAkPhDGEpTNtrW0vODUIJywxAFoWYBFeUQyzGtv+cBWKc086kzdMaIwJIkgCxnV9TXvjJGHg2CizVdHgW6w4tINgJ40MpCcsuhs8J5wIggbES7oJS38z5bZYhpQESlGqL+w/PbxhuaUDA1oF9Zb3wwnEGmS/zsBhq7oWf8NPOeyhkbCwWsoV1P+0TnrtwDijzGAN4ByEkKJbNrh8hc3hIUK6zdGoO+RlADLrjLIQlgxud4VBhIGQMQwJKeTMf3oEnAMWEcwYgIoQx9I7YeifRtHn+ACQoU1homwEkjJW9QxGBH2EYwVuZNVzW5soceAY82BTKRl4qFFDOGlZR6x2FkQJapOAGHis8xNaLJA0QmGLF9fUAiXkKQqDHnnPWqfBnPRBQivg7NI1RyM5+fP3t/3kuHhIMGgCSLPyvmTMSvzYNkGCQgIbNaxkCifAMQVvwdfK0jLcZIOEc8n3ccNBN4QmS2gEktne2HvVkj51X1oxzx17D85G9FBqxs5NVhtq4OEvoHoCsRmXnLX8yfAfj4gzD81Gqs8zFeIhdi2EhqTFivb22qBCKzPA8zh0GAePPoeyt9xxkJmAeUJG1MTTvsLXg/MOHMWZawZesBmHjIbb+Ye+gerqTnWN4Jzl4RIck8x0r1wsgAWR0Rc64mh4AhPyHGnvK1jrq0DYtNvxlSbOkYkdXpS0HJsxD4qsUVlVQqdJPpY419Pu73tC093tp8KC++vr6ZS2+5BSp8o5P1Mv7blL+XRZyaxUP8y5T5cNpX9Rdt/bSbjtcr9aBi/33dWoPNxrCBpDAjCGKeA5IKDhDxmQKaKiwZFEEQkI2Twyx3ygSVr4zTYHk76GyFB+PWQObYUjWywRLCwzFQrbsXUkMPVRMQ8YdZ+KNXKVGVHhoUIYAJM187P74OvCMcC3SlCMT+gASwoXMQ9Jo3EkCJj4WY4YwpjR3PPegRBCugYUI66Z5dOopdOF3IdhJUmLSzkKoGGMdImQLa1MSIEHBCxULu9eUFBPCvMuaRfI793FtuAZ2rkKBhEIchmw1cwaavTZpXS1ki7MfD9kK6Z/fQ2EXriHzZh3s7Nh3Nnd7Tiis7RqAvSVlNtovo7HwvIXntZEim7Re5iGBBjl/9Z4RB9c2jvDv8bnG32mKlc2F93P+mwEkRlPhu+xMGf3zMx4uFI7Fzi80iDcV6ypGjGY+9ozwnIfvz/IslDl4PyFzYchGIz4e8r2QJkMPl+1PyJvDc2zfI38wyiV9OF+c75B2bW15rgFwW3+jBcsrC+cRnxPrh4dkYYdsEf5ojRHtzIQ8ysbN38wgZOtsZ99AWXhfkoeOZ5H8DSBBiQ3XtdGex+kvpING96adRQAJgDjs1N6ID6XRuM3d+GTSc0K5YfoTngZCrWxNs4IaW7u0uYU0Er/GxmqVwgAkgNI0+W9rH/LH+PrX4zdpY4T/o4MC5qynXSNdMjwHttahPKqtey08FUACyKD0eZSi7tusS7npGn/azjp8VJtGLPay86Tk852qOrgAoLAkcw8oqpRRr5aicK6BKquvSlUaJc5SvjpdxVyJ0lpShQT4qtRi7yZsK6r5VaVKV6squRZNm7KS7rpN2m2Hy9Q2cKTPZ184KSQLtw8JB8QACUop9cQ5CKECZYyYAxAyGvvdDqQBlKRDZ2jZFBY7bCaYCT0AGVNHPA1ZhwoOYzKFj5/MIW6ZySIITajgPiZsDCul5TCEVt3wWUZwITAKLTcm+CyROSSSuDJg64C7lxhegFkjBmPPMAUgFMRGhPbccG/qMdg777zThQwR6oBCksZEwz3mGnM7GxM15ooiDpMzawf3WdhEKNhtjXFzU6CAsBWL4TWhHt/HUDAyd1P6eRa/W/lfxhT+f9J5MGWE6hwog4SdJH14dlgtJ1RCuZ732HhDAWDrbwzTBHaotPM7ccD8I/QDUNCIGWc92/XmHH4HIMFDQhw8AsHoi3Eb3Yc/7RyEQJM1MmOGzde+DwFbCFpCYYanAUBo5yM+dlNs7MzZGlmuShIYyrJO3IchAOsuSdCmEJvSkDQO/hYq4iFNWphaHIjFad/OLWtFLDghC4Q6Zv3wHjvrth8hWAtp0/Yz/myzhuOlRCEj/BOaTZt70thsH3g3/0JlNetcCPvBy0TpeFPuGxVDsfeFgCMui8xAYGcj5NM8384a3xPum9a/yug/DiyMJoxn27qFcey2D3gKk4AJ18Ir8Yxy/vFQLciPrVf4Dqzb5JBxJs2jaevLnMzIEvI25mXnz+YVztt4AM9Mkul4U4n9RwG255pOkTT/JF5iPJ+ftrdJ86u3noyd9Qcg4d2zkME0GjAAyprwrtBjEuoo4dlIkmHhOOGb5F0ACOwTl+FJzzC5ytztrJvMMy+p8YQ0WWB0QPg5+h8e/ySdxWg75MO2x6xBGJ5b751J4+B++K95HLkmCcga3zXearRlRjSeE4IlR5dV3xaxSunzHICk6Er90pi2UC2opdCiYrFD11z/A226WV/16zdFFXUoX8Cr7/XMKh6SWnKfBySFal75ck651qI6KgV1ltCbK6KeYaFaUrVMUZec85DQnL0Cf6S4iPtHQ8YWl0PCrzM+Xkyv/3OQ9tnrx+o7kCqHC++zUEK2wukaIMFdSEy8HYRQuBnjNgXFvuNgmGIeKorh4bV3mQIbKg52LyFX5D3gvq0nDMOx2XVGlEbgMEl7R6g4ph1wA2C4LSHGuGKZRshGNHFhFCpMtl7xZ5gCCyGx/vxDITPvTCi4jEmHDCq+pnHl3cYQgpY0JsOzYIgoZYQ+pVVHCgW/MSJjEPZsY4ahkmLjtzMTnh32CgHI+C1sIS7k00gzLnjsLNncbV/S7rfzYHMhxIKwDeYf/8Dw+bud4bjgtGeYUDC6sPXhp1XhCc+/vYfvLBadimmNxj4v7CpJYANIsFZipWU/QqDAu4zRu/kg/PL5WlhdaI0OLat2hkPQYnOPn08UAlzvKORp9B8qQ+FZDhVXnmvC2QSTPY/vQroKaYjcLcIFCfGBFuJCLVxve7fNK8yzs3NhHrU0wRzySp4N7RHmSN5VXGm1/QqVtriybspj6HkxHmzPS5q7PZv1xyBAyKmF7MbPmJ3x0CMezi/kNfH5hbSfdHbJP8A7TdgFgNAMFcZH4utvcwsV4HANuD5ct1BOJYUksecYw8IqPeE7DTSEfM9oNHyPfR+eT1Oaw7mEe8GzkT3W2LLZkLlmeUES/QNIMIZgjDKvjj3XzrTJMgO/tsYhUAjPqK1PXN7bc9lvco0AJCGPqMfvQx4QGsHsfNkah+NIOpfx8wRvRwch9JTzb8aCpLHYfto6hvwqPo8kmoufG57HOwEk6F92jm1Oxs/CsYSyy0Lrk3Qu27M03mdzQf8g5Jn5Y5BI4xWh3Av5fhK9x89FyJuS5CtGWUqHhxEKSeOIg37jRwaIQhp0a2mAhAT2PCDSux58vrsHCG2t0tXXnadllu2vYkuHAxw5AEy1opyLtaKCqHlIfQZJvppXsdqiUm66lG9VudLL9w+plFQseL8KzRUBHZVKTvlCq3uXLx0cuT9yZVVyc1Qu91epc7hGjTpNfQe0iYaNrmnjQvh8agAJIUvkkMSVITsUJmTjzD7OoOzgmdJt1/PTCCNUVvgb7nrACERZj4hNUTCGEwcZRgTGhMx6kcSEba+5hmRiPEQIZRhkmnWee2wdQqXAFDH+Zpb0MJE5FFC2DtxjyjfVxXDZErIUMo/4fSGx2foaY+BZ1oQwXGv+ZlbH+PlmrbmfCht4CYgjDkPW4tfzfgMdppzbmthcTJkwRS0UFsZMwv2AoZI7QbgIuQAIZvMu1QOnFr9sliCutf23sdQTLAYeUEbIHyB+nuT8eoqbfRdaVplvGObEehhzNFqw/UjiLzyT3CvCVvDSEMJQ77zOK49KejaAhNKtvJv1CEGd49uVSi223KxT8b2JKwMmIEPlPFSOTbgZzeAhwksTP/M2X7vXaC2uVPD9/7L3HnCW1fXd/+eee+/M7sw2lraUSFlFoyISxYYlilGf/KOISUzk/whLsRGD9JaCAiIIIhpjjOUJiGjoKIkxJkFNpETURIMiTXqvy7Yptzy+f+d+Zr97OOfemd0dWF8PV5eZuffcc37l2z7f9otAIhovUQaV8QApU3TZoVuca0iq1jnSh+nMvDAdwyre1+PFIGTuNFcoyt+ycdhIsfFSds8y3i27F2MgQgL9k7bYb/7FuZuupwPgikZLHAs1eESo4T8ASQQaZfvl/Yx6wNdFgDCdteR61pPCeABxlRHkPS6mbplXYkSM96xDzAfFKEHkBepvMASJGAyqYZgN/of+SNlyQ40isIqgpAx0RJBXtl9la0qKaqxbi/tXNkePqYzvPSYb2JZZRQdmlW1BgwRsAFKGcEqW8VWUQ0V6Nz9WAeiyNTGd+rvoP2yA6MwqyjDfp59xXybfq2Sq1xT6QwfSjIGOdINkcNUz4vrGscfry+7NfKgjpkGFHSJVMqW4h/10ZbfTXZtCnIQBBe5uY5gOB8mbcKmrw444WFtttb2aQ3N7nbmc60VXv7xUgPKnFl25SMOuNVRrZaoNrdZkq6usNqosm6NOZ0yNRqbWJBkkgBoJLFNvNBI4qtU4eyRRqFSbVK0+pk63pvHxTH/ywSM1f9GQGqlN8f9DXbYigzhC4qJ2GCJ6uKOStdKPwiMKChOHhbOFcWTmqJhs4GKQ0xkJYBIZsih8LGgsMKLysfCJRqkN7n5Ei+KgdoKCSrw2LrKrEvyR0fysOL8YoTFTFZkorim/U0NC/jSewmjoR4PHc47fjYLQitVjsQIsGmpla0qXLQwCG8RlIXYbAXEu9k54zAZZZV6xKIjiPfDOMn9y6Fl/G0Rlwt1jiD/L1taGUpUCinTE7xiCKANS1srmHvc8rqfXP4JCPud6g+Eq75T3gf0EkJCyQh0PTQX60etsGCQAElo/kzYS6cbPMvizgRfn5/n6M36aLszLNmiKY7fs4P54iUlb7Md3xXWJsifyvcdSdFhU0QPRGTr10FhiUNvP6PSIhpvHZpk3aN89Fu5XVUMSac2yoCibPdd4P4NF82XVvD0XeJCUJUAJDoEq3ivyXXyOxxoBo2VWP4ONe5K+Q2MRohSxXWg/A89jj97iosOjuFY2nE3jUZb267JVdGxFvcPvxft5HFXOpaIMZf2p30D+xMYIG8rrZd8vky1u+4sxWlzXyN+Wg56X9VuZF7+f7GVctAqG59zEYzoyz9dEh2G0Jzwe73vkVdNi2Zq4yxbd6dA/gxwLcX/9zKLRHWVTmdyL8pJ70FSCDoE4cOKcDLIir0U5HA1386DpleuqdLnHxDipYaJjJ3XEPti1asyWAayx5XyUs6aRyBdxrmXrj0MEQELELHbZ6kf/RV6P9PZkW2PdXup51IN0ZIBGDhA+cMj7tHjx5hoaGu49du13iJRk9Sw/bJYOwPA8oIEGXbWhFEVpd4i+NKWMNt8TympNqZZ35KrXG5pM3bzyCpK1d2YAHbXb+Sm1hx95lBYuHO2Bkf+HIiRRoLqgaP/9909KCe9u9FDFkBjX2siACBGeoGsEql9+HwKB0SPhFgnMhBzb/sYOMfF6GzVmQFKc3BnGnSHoOoVhT7cZgBa90mllNwiQoAzd9hdAYqYrE6rcy8YBApU0JzwrvI9BjWELg5GPicePvPwoGLl30XPjonbOIelnDHju/GTdef5b3/rW5NkiyoGnkf16+OGH05keGPmEgfsJJe4FICE6RJctumNVKbK4LjyH52NAsMb8TVcZ7oW3mz3A62N68h7YYLHQgKYAQnhnWb9BRcUeA/vL81/ykpekzlbMg79pgcgeQgeEoPutp+c5qO2vhV80/jBcEZ6MgxoAGzvwBGtCChp71O/5ViCki5EyBDCfyQnX62OwlPECgAQwAB/ZALExa1pnfgYmfMbfKG8KQqF3v5g/NM/8+RejLVFZRaXrgxX7nUMSQaF5EJonzYQ2k7zgf/YSYE/6ER5ne9zKIiseM4CEMyvosmaDcJBB5ZPC4XO6+9kA4TmkHnEvUrCicowyMhoEdIlBbsB/8blFIyrKbb5P3jfGpCN71IFRmE/nPeiSTnu0MvU5OFX0wh7S5Y5/0HUVKI/GKbQAr9Nhz+cNwb9EWQGX3Iff8Tjbo1vFC3yP+jmcQtCOZX0/QOLOQMg/Om0h8zDooDn2nBbu7CupIMhH73+ku2go9QMkHo+jvo7quYsh8o6XeYIoI+NDL5btf9F4gpagO3TQdLq8rQ/fR3or0rYBiaMzRYBVprdZC/aYn8g/y4l4bT8eIkWKZiIuao+GdT/9wz1ZW+oNiWjR8QtapDEK3RKRYWQ7QBO2PQY5BwxIKGofBAijY8DNQHDmsHbW825FyzgGncdhnqZ+Ff6LgKRqTZyFgAMXHYMzmT2jDgOZyD1YB9LwnYLWj2ZIWWPtkKPQdJW9EGUoMh8HDrofHcwLOcIzSUGF9hkLHSctx6rsMJ4PIGH9XcPXb7zmR2pPaTOPIwM5Yz3NvjCfj3/8dA0NN3sdskASvXNna5xRksMCKkKACB/4wCHaYvPNNdyk6L1XVZ5q3rH3cmDRbDZShCTpwklp4aIl6nZX6YknHlWn29G8eQs1f8GcVDdS64zoiZWPatWq5cp4Xof7OkrD83uD6XKvdgIrrOeCBfN8SMqGsPl6f/dpSdkqAhIfjBgBiTfdSsh/sxn8o6UqOdc+GMmIGGMQTwNCg84JMEx8FQ0LhAWGGJ5hfvYTYnwX4YMwQwChgCkGxctiA4FzKchFjB6K+MziTrntLwYEBjU5/INCohgQgAinGnHuCTUwGP/k4iJkKRKkSJbxOGIUvXmMw8YagAhidISkqDQT46SDfvKiUVK7YGAK8RDq1D743qwP44JRAQRuCVxGoRagTlfDIEIxV+2B1xHlz/ozR4AEp8EDphAoGJW77LJL8vbxt9sgVgklBBsRKgQy6z+oyxZjIL0JWuHsEcL+CEToAIDKvFkDDsvDwPHZEMX5R0MbI5bnU1RaBYijcUTLS2gMYc/44QFoEUPwda97XRKO7CVnw3hPi8/3GjNWIiS0UCZCAi338+att6TpfbEKkJCyVSyoj3NmnAYpGFzQNYeQUftA20k+wzh1HjL8CEDgHBbPtWhsey5u+wso6kd7HjsKjxQrWlWSavre9743rTM/6cUPD3Mex8EHH5wKpSP/lK1fPKkdI2tQhAADGppFIZ522mmp1a7HBl0CChiHgVIZ7cU1wSDEGOGeVa8oj5Gt0D4nogOI6I7ImAHjOEg857J1L7s/MtptRzGI+80f+cNaI7OQdYAOeJxWuzhA4CFajzL/vfbaK7UB9avKIMGAYD8xLAxIku4unH3Fe/At4B35R9qP5Q3v88/A2SlIFOo7ghnBdhwTv9N2Hg9xGYCI47Zxi6GFfMPwQn5AN9A+PIAMQR7SlpafEcgV1597s/7IPWh5kEE8G/wP/bGPNkajxzs+z/vBHkF3tHlmbYlwMVfr+uK+la0pOpwUbeyFqKsH6X8cbRji0Au8xgnhyFn+QcOMhdQjDgh0+hH3NG2UrR+AEv3hLluDxoDNQKtbjF4yO4gsAkgAw4wJo5wxMJ4qQBJpirHBOz7QNer/Inhl/Dhj0RXQHWAEucezOZATeYT+hf/Q/ejhQU45vmtAgvwom7/3kJ90haTmEBsAR45b6yN/kOWMB2cF1zHGQRFSAAnr7whJv/Vn/vAcNg73Rg/7QFXGhm2CgwZn4Re+8HnNnbsuwMh1gdTptlPUw5DkkA8cpi02X6ChJkcYAl4oPOeod/5PzhapW51UqE4N5Xbb7ai3vf0P9dDDt+gr552jTA393lv30e6/tZvWjI2pljV13Q+u1XeuvDJP70opWNynnWpQ8sNQSBlrqpVSvjo66ujDtGD+wmcAyRQgOTaPkLDgrBmM0qhnqmUU9VAsXlezOaS99npDMvT4m9qD73//PzTUpLCnnQ6HA6xAjACSVAzc2/a1rZhT4l5CpgmQXHqZfuNZz9Kll1ysRpNWadUvmIGQR+YAACAASURBVBFvPsYTDIBBijeA91F+KHaEBATJz3hIYdldMbRQrgASFKMFZBVTcL173WMYkHuM4qVTFV45QAgMSLcOxoVxGiMiUTgbYPhQsLIISQRT7AcGMM9CEWDEAoJQpr4XxhWCDQFnoNLPyOMzhAcCjnFgzPVL2WIMGJqkGNEdhzVGAGGQAFAZG1EWIhQYakTeooFdVE4IsHgwYuwyUzZu6JD9h66YK2dPQIu0TEQQY4jyIicWRcM4yl5RCTpCgoeyDJBETxvKGM83+4BSwguNEYGAxDADXGAowQcY6tCKa2I8jjgv1pMICXvJPfDmVhluG2qM5MJ4rXfI93OXrZiyxWcxNcNKBcMLesczydgxjFH+gBQUMFG6K6+8cupcAGQLHkjTQASmHsvak9qdstXr3b7WlO15t3I5hAfy6quu0k0335xkDfTH+zwHowrDiHoQAAHGeT+HBI+4/bbbde65X9aHDvuQFixckBRQvkf2oq39bXx8InnzeQZ7TWc2ujOxVvDAySefnPgHwOaTvKvoz3SAM8MHI1YZ4l5/vgMgh/Z4D3kEAOJ3ogU4B+ADaBLHSPS4Vo0DOQYgR25gGPd7sc5EHTBioVnWl+fincUohDfgafgYekIODjIwAHgADHi16iBTjwmgy7XQG/J23333TXLOtMSzSAfCUMIowyiNr0j//p2f/U5qjwYt6+nzXlgrzsHAOINvATTwAiCcvQew8q/YSrwIzA1IMB6f7ghJBCPx9yjD4TnkHvuNHCb3HzmH3CuTccX5cg17BKBm3Uzzg+QehijyhvthwNKqGvDLgaoAREAA/ICTDCOZcZWNp0jf6AloCvA6iP75LnuOXEPWQPc4v/gdeqQ4HL0P4MIhWAZIonHvsVQBkrg2/h6AHP1LMw6e6+6E1MLYocc4AG6sTdVh09YHjpBgSziiUVwj7w28jY5nzQBfrDWyjhc2GHYXc8ZZwXrgGLDjs0oO+KR2ormxy2EVkMIhjK5kXshgHJE8F9nggxqRD8cff5xGRkjBWhvxSHNOo81BRv6q6X3vO1RbbLlAQ8MAkR4gWaezVn5qO/bk7rv/ll7ykj20GXv+ix/pa+efr5HhBXrH7++rTrerSy69UHNG66loftWKcdVrc9VOHb7aqdtXnreVA5KahtUhZas7oSOPIEK6WUoje7pORnxaIiQmRAgEBXPhBRfogGXLdPQJR6vGhlBW02qqQb+y7pg01NEk+XMa1qJ5C/WaV79GK1at0O4v3j0xxlVXX522FUFFmhT3xTiAyVetXEFvY3WzSXGHrgAcbWWcGUPrNHV12aX/oJ12XKoLL/maao3yUyqjIYvyhSFQohAgRjR/AwbwGODlx+OLgEdZMp4qYcf8Qfpci2GGEu334j5OXYHpiOwAhMjBRBlhlCMUAGMYyT4ckHuWMSZziRGSmC5nYeTxxDWAiWF2olEoZL8QjhgB9vYPEgZ8j+8gZFDiPuW8bA18L/8kVM1cMQgx0Pk+HiyUBOFaFBYKx6HUqNRMgxGQECEZVNTp9ecnaw7oIWWG3xFUgCvWFMMQocQeVL28nkSZUG54KKsAiT2wCEyMFzwxKAQMIismQAgRGgxy7sUe4fV2qkeZp5CxAd4x7iisfLpStgD2RUBikBs77+BBIyKFVw1vMPNlz6FbvJWsCQobbx1GMZ7MYpQ03w8Ol6KLyZDGOYdkxXJ96qwzkiDuZnWNK9Oc5LewN8kghQLA8bS3J530kcT7B7/nvbnLo9NNgIgUUAwXIn6mv6weigRjSnFXuvO2u3TuuV/RB484VPMXjqpBv3pknxrq9A62Qk7VUCjdTBMTk0mmENHBQwcN+nBBZAEGO2vjCIlTL6IcivIIukWWOULSz4FgWkYGwbOAGZwpyDHGwrpjMKOwkYeAx34GCfdjL6F/e3oH8Qs8y34DIJgvoOy8885LKWQAFGgE2QhNGbj289JiuGA8ceI8gL8o9+J4WEv4m/XmGTgBAGB2MJA2Ag9hLLmNfb/5eK2Re1XnkPj7zNmHn7IGThdCfsA77De8gCOCfSCCze8xp79sLKy/U7aezggJ4M3RpH7gAGOfaBB6C/rDmMY5BP1isEWHlnWF5+31xmDHK4/+jPqtjPYZi/9xP9YrRuMcpcQ5xYu/uR4Hie/XDxRjq6CvASSsf7+5m/54DpkKGPxkCqC33AYZmwhZjg6q6lpn/Wdah/+4vlhDEscd9QfjYL2hd6dsmseQt0QbSVtFBgyKkGDI45TDedgvo8I2DPPk+dA7MgB6sK7g2cg/9paUOkAhn8UoZZEH0JOOkBiQ9NsD+J9/8BcOceaKzYMuAujCe3ZyzpnjdttklxBBzTtEet39nPe//wPafPPFGhrCPl235iTtFdqgXtf8BfP1ipe/ItHgC1+4q5Y/8ZjO+btztOWWW+mP/+iPkzN/+fLHddfdd+naa65Jz0xthvPq+fCayh9Tu5WnhB155BFasGDhQAdOlTzbGO9vIoDkQh20/4E6+vhjVRvOUquyerueAEm3PaFOs6MuUZNuPXUAqGc1Ldl2id6+9976wXXXJS8QyBqBjvcShYSnCyUDas/qDXVrtEAjI6+uGu3UettOLt2ll1yhnXYCkHxVjWyod3hM9fJCRBiEoHMMTkc1eBYKDWMFbw2fYZyYIas87jMFJCZimBgv5Jve9CZxyjTpK4AwDAB+4vkrGsRFRltfQIIQwSBCiDoSgqeTNcHTTzi9n2KPqztdQGKB5PXE+He7SowKFAD/UO6sDfvCWPy9jQFILMgRijyD3vHUkOCxxVOMcULEiP0njxhB388g4bNBgMRK1R5DC0TAJ0YPyhUjHHCCUYaQxEOPciGtiHn3UwqbKiCJ+x0VO8oFuqd2AOWDYubFukD7KChAIuvCv7IXniL+l2lY461JrVjxuD5z1pkpl5Zu7hxJNTwVSM27lSTPUR5uTUrlxBP/Mo3jgAMOzCMwWU1jvzp1fHxyXJ//wufTexi5vLLkdVr7Wusbq+n22+7Ueed+RYceToRknjIASbqgoU7ve7m8ovUjwCY/uwD+gwYAH4AfDBueBw/yHucKGITEZxcdJOsDSFhrQBfREowC6IvnYzCzBzhHoH0M80FRh+kCksjHPJ9UCQAPKauk3+AlJ2qNTMD7zbyQLX5Vpc3MBJD4XsyVyAQGD/xu3kTeY4zw/EEtdKMsng4gcaQEowlQjAHHPZgzvI4ewClnoxkwTn3FIM//rxsgQcY6TQ85jK5BhiHr0L1RVmwMQGKZ73XE+QggwemD8wsaAyDhDOWFYY8dAC96z/rJ35kAEo+Bn0QqACQ45hyJY77YQ07d6ldDEg3jmQIS1h1Agh0Qu0MCCNDLyEXkD/JgYwCSojMN+iei4lpN8yXgG2cBDjayVeAN16VW8cFMAQn3YZ3Rs3TmpNQARxj04PO04H/W1CmgRdsv7iOfoa/Zw/LT3temj/Jc9pQ1Zf7YXMh+nCBEh6FNQCIyCfrAadSvho9nu3NfXkOy4BlAcuEFF+rg/d6jY44/TrVhDpHpKqNtc++k+xTbIHWLFKtO7q3Y/lnbJ6FE/jwhasJtGKCkyvA7GwtTskFdDohJahwLo533a06xkTx0demlX9dOO++kCy/+moboWlDSg9mdNVx3QboQBI/wAQDBoAASvNUoB3JJiXrgpe+XP7o+ERIbXz5pFsOMEC7MQWQAgw20DjHiPYnMYG+pGXgmgMSCmZ/MlWfBBDA868KakDdPpAKPTT+vUDSQpgtIikyMJwoGwhPCXPEGIqDwViCUmbs7p5UJI96baYTE4+Z7ABIUER5qhACKHWGBACAFjX145zvfWYVHpjwlgwCJb8Aau5YCbzShajyipJAhgEgZwEAHmKIk3MEtkXlJPrzvu6kCEivzZNBn2VRbXWgWIwTPOHMlsuW0Ngx0QOL111+fDFQUV5lCRMao01VDQ1rdntDylY/rrz55ppAyHZHHK9V7XRrTuVRJdqwtRKTjyUknnazttt9OBx90kCYmJ7VyxUot2oyUo27iRSKIX7/862mZCaVnJXuAi+S2O27Xeeecr8MPO1wLF85P/eNzROITeqdM6lxu9eiWvHvoAIcABfTQGx5GeIHIDJ478qLN85H31ydCEvmf72N845kGiMMPOGmQhYwDoIJBgsdwUGHtdABJNJ4YB7QNr2OEI/+Qs8h7ItPwP+mfPBsetSOiyiBZH0CCXoFvASQYpQZLGKFEyHGE9Gvm4bWcboTENAzt80LH4CHm+3iDzf/UkhE1wDMNIAM0Dnr9ugES5gPgxhGEHoLmcchQV2mDjr22zIiyb30iJHH9uK8jAOh3orLwOQ5RDET4AAMVcEJ2RBxDlQyeCSAxwGIcOF+JzFOD6QMeeQZpXOgfIo4bE5BE/ocOWW8MYsseeAJ7iDRyeH9QtNHrOp0ISZF3AR3QP0Y0epB1QQfj/PABuQBXbCQiVzFtvcgPMwUklj8AEv7hBEUWsB6kzzIO+BD9RDoX6f1lsjc6hvoBkuhI5T6sBTKO+bP+2LzYndhCpK3xHnYZ0T9sJNajCOi8Bs8Akt5KmMDylK0LddB+79Gxxx+nbChTN/VPBjgk0asaEY4uoae2au2OSHnbYaeleuvb3qrrfnCdrrvuB3rPe96rJUu2nKI1PJq33PJLfeX8L6uRddLplFnKX6eP81DyglI8RDTmsssu1U477aiLLr4gr1kpkeCMNzIFha3Ou4TgyN8mXQAjgZQFG8vkccbNL956poDEQoGxkDIAMiZVh2gIxi8IHUaESYgYwRSR8DckQhLHDtMRlSFC4hoSjACUIc8uovJ+BvF0AYmf7zkgiEnZApB4/ngmmD9eYsaFUVb1Wl9AwvcwdFl/AAkCEYOIPHyMNNJ28JIijNzFpWwMFhKDAEmMjGCIYHBjiALGMXwxzlBI1K9gnBNKJp+c353z/OsKSFijmMbhWgb2Ftp2hIT37aVkXfgHb7lBRHH966RstqVmt6GV3Qk9tupxfersM3vR0V5BIUCCU24TFMkNQaIqyAcUA7yN8Qmf3X7HHUkJfOYzf6Udt91Jxxx5jF72sj30wUP/tL89mHV0650368vnfE1HHoqHan5qxQhgSk0apw6x6gVNeuF+6A9ZAwCjq5YVFeuFUUzBv+unzC8xfXJ9AUnkQdJCiAziGcRIo6ECBbVEqDCUcEoAjF0LVLUQ0wEkxe+yrwASDD8cU7Qu5m/SN0npgxf4HaOw6Mgo3mumgIRnM2YcMji/kDfwF4YA6WvII3iUVz++i3vQL0JSBGO+pzs4Eh3abbfdEjiitofoLI4haATv6XTW/9cpZQtZRwMPAJcNUxxweMV99pMBSdEQW19AYv3vSCA6DtCJrscpQodFHJREawEopAAV0383BiCJvEwUEh1MRAJAZHqjfoPnY4NsbEBi3nEzGAAhDgmMeniOaGVR7mysCEm0Y3geBjmNY5B/yHr0MS/4Hv2Lk5YICfZZP16cCSDx+qNzASPwG3o/njCPkwY7hPedQhgjdWX2WD9AEvnfNETkifkjh+B/0jdxPuGEwRnHZ+wRgCxGDYuy7xlAUgpILtDB+y/T8ccdq3oqKs/USadMYgA01EnFN23Va201aw21Oi1t96ztkyGOl+D7379KY2Nr0gawUQhqjJhLL71Mq9esUp2TK7u9g2FS7ngzJWt0azkgufzSC7V0p2fpkgsvUq1B/+b+NgQEgjcQYsfwwyvIexAigIBIAcoZZez86Srv3PoAEhsfeMYRRFZ+gAGEEx4XhEIRjJTNaqYREt8DQYTQI4fbncEIH+O5cujakaFiVKY4jukAEtYPIeBDFmEkns/f5KrywgAnjQWw6LbH8eRlaCIqhQ0BJHh1yJNHEND1inUkTY70OzzWGCaAxUEGCeMeBEhMOzyD/cb7hDfE9SYYQnhnMIwwULkeRU1eMgXrFoBVVL2pR0gskGORO3OFvlEKyACUP8rJkRL2Gj5gXQinP0kQc0hUR2qqrlWd8QRIPv3JT+RR2dTlpKZ2RrQEYEC0lkOl1uYBdzrd5MiYM2eufvd3/1dacxdRPvDQQ3rb2/bWu/d7d0IRREYIjvSwxDpDqautu26/RV8676s6IgGSBUn+dBIg6abDrHqtVvKIbq8pAHIDhYshipc2Gt3wIYDNJ397/6PHfkMBiXOooS8ic9ybAk+MIOQgQAA6hT+r0hC8ENMBJK4Ds8eZ55MyAq8BznnxXIxBfpK+CFgwoO1nkMwUkHAvxoz84dmuQ0Amwst4jN0cYxD/TydC4rmzxp4/Y8Do4D0iJMgF5ktkDLmALgQw4qip0j1x/X+dAAneYIwv6maYG3TnFrSsB7RhQFJmgPHeTGpIivdgnzEC3fKZtUYOubkAUQKab/jVL0OCa2YSIYkAi73FEQb45HnMm/mTqoOHHv7bmDUkcR3QxTwbRwR1pNgi6Bt0Ec5KXvAFEUofdlulf6YTIfHcfA9ABHSPnkcGwkesIzYZkXGilqRMkQbVjwe530wBCd9hTwH+AFDkH3an9wb7A97DDo3rH2W05ZHf6wdIPHd3S+XZ7Df7Cy1SP8dzoEdsEcsnbBEc5Xbola3/M4CksCqEOPMuW/vpuGOO0TAnNacIRicp5U7WTAfIpFrz7piydj29P7JgRDvssKMefOCBBACSsZJl6eeOO+yQfkcxdRBOKTOLVIe8ewAeTzyQPKOe1XXZpRfo2TvtoIsvuERZo9nrglDFPmvfL3qu4jeiN7LfndzDPBa1F706g0fy5Cv6KSEzqL0+eBPwqnodi3ebyXj6rUmVcsCIIc0Ebx6ewqpX2ZwikxfBRpkg6gdIEC7uEjLIiGeMcV3img4SgMVr8ewQTQHE9OswxvMQRKTIWThZOJIig5HK+nENexm7pnk+cQ39O4AE4UqY36clrw/NzeQ7cRw+qR1PlkFj3FcbFzbM+BuDj7nSAhYFwL5hhDsiwnwxFFDa/l7yMzhtikYTHanOKbXdlh5bsVxnf/IsNXtpolzaylIDxgRG8k4pOajwLdYBGH4/gYk8kuLG8ykNjJaNJSlbAKC7b79dX/ryuTrssCO1cMGCXippr91j+qv37DSAtc+PRvp0eCPyZqRd5CTRXiKc8dWPju1kiPcpGoFVvOln+LsuyCfiNKiphL9b5uSwPLNHtmpNbAz4XqTXUm9BhMVpJsVr4roU71tMiRs07yg7WGO+D7CyZ7lMThbXGT7hO3wfRww/8dLCvxiA1I4gA3g/gpjivXk2Bhn85IMRB8mvmfB5mS4p3t/nkPhcFa9P6TjI3+92U4qKHWGAYjeuiNHUfuMkpZeaE9bLEeh+e17cs0jDZR7v4hz66WOMSgAVGQ4Aw34OPN8n0hzPL65Vv+eVjQ3946L2QetQtaeVMijK3fBl07RbV2PAV3XZimM2n/NeWUpc5L84l6o1cZctQK75v+raMvumTKcWx1iUH0X6oQkQ4Km0AUiP5pmraRWnA/oOHYf84gUowgmKExbex2nu70TdWSYDGC/pb7Pd1GKQ7HjaitpNYPnBiBdpv4P20wnHHa6hWlf1zkgCFO1alzhJyqXO6NusMWUdTqOkEw6dq9a27zVTovjpdoPm5h51ikLbZGrnBe0dNdXNOLWSw2BIDevo65dfoR1+Y2ddctHXU63KU/kyIIEgISxa9pUR/cYek6Ms3BdASNpFmSd5Yz+3TJhRlEeqE7UnGNuzqRCLisWdqCj+px5jOm0XN8aa2OvBXqMYSQEAkFSdQxKfyd5FpWXat3ETwfAUX4Dqe68iOCHdhc4sgMJ+KWYbY95lihwwRfodwhSDgn/xNGTvmfkipqBEcOd0rqiE+NzvR8XdTjnm9VRJtmJsTMvXjOn0M88QXeNTSlaqNiOCkldyTE61axy8CgHTrF1zN9EIX3djjTvvvEdf+bsv9eqfRtXotT2nvi1FShwlSd91OfzgcVRd4TUx+MWgwyDB0/ZUvqzI8ZACiAAkT6VCNO2QYgkgIfUkFuBHEDAb6xI95zTAcJF68VmRxvvtKZ9ZrhuUmeaLc7HBxOdEeyIgmY25Fvk+PsPnkNgYxSiL/M9YbVDxPYOOCMiZL7aEAVicd/yu15KUTqJZbvsbU2pmc/5le0tEwSeF+2De2daBEUQxpngwYpSfs8kDpn+nPxNpiPbPU7UP0A31Z0QY3GXL6zNbY7CuNs8ie9h7R1TiuseUt8gLxVRMy3Xv3zr6rld7ZroysPFzCAwASJ4q+6dSjnVnk+IG7CaPzgHJhTrpo0dr7997ueYPjak2PiTVACQdderUjTRU47TK7niqBSGFK51GOdWrP2+5yf3ySEmv+JT3Om0NodAzIi502xqRMsyLvK8zhsfV196h5SvmaM/XvVEdOtw8qUXabJFl7mXHm4V3nlzI6CGeradGRcjz8ZDiMUIgRGE0W8/3fc30oHnSzZx6NpvPtSBg3s43xsNO3iXr79qX2WYL7m/Fyvw5W4VCbQBS8WUAEoFqmUfMBl40YOI8eF7MseY58AseVfgQYDTbbX+LhgnjA5DQgMC0H8fvFAwbDP7bdGrDqpinXCbQfd9EdzgteulPY8p08+OP6w0HLlNtIgcBk/W8Z/tQu6Z6p6YW7RqnSZh5EfzaNvNrTxTpRTjCfSicX/Pwo3r4Jz/Rm397T80dbqhBiirnMNWkyToOGkASOV/hptMcS9llzD826cCTRspFPLdkOkbwBgwhfdWGIoAxtt2MBuSGPqNq/vF9CqJxRpBm6/SSQa1yN2Rc5lN7d6FpHBI+T6F4b9NyGaiIsrTqe7zv+bitqw0b9hljBG8rTjEAWTRkNmSeZd/13ONnjpDkZ42t9QKbp6EPO2B4Lx6Syn08l2hkeQ5Vc+GZpLzZAC4CuY0976r7MT4AOQ4h9j+2nZ2tMURnFr+j8yiMZj28hrNtkJsmebbPFkL/D+rINxtrAj1Rd8nzAQSzyfvWW7ZDWH+eyfr7zLgyPo5ApCiboy0Q9y3KC9vG0b60Hch3yKpABlEsP6jmZzb2YEqObQqA5JKLL9DnPvF+fe7s92qzufdrbpvWvnVNdibVziakVlPqAZJuJ8/rTidY9kKVxc3ygiYh0+lqqD6kbp3WwdSHzEmnUqbbUUsyNFd/9fmf6N+vW62XvfHNvZbA0zU9Ns7WEJkgbYZCPcJus62QPWp76Xk2gIicczNMnNlsGefcF4GEQY6XnpaV7pCxcVa2/C5xPtAQgIQ1oBA4GryzzZj2cOChpkMYXWPKnkk6gpWyu+yUpRmUKRHziHP5XYMTvYt4SPlHgeSgupeNtS82TAxIKAqlOwv77wiJjVYMJveejwZYBJexPsggxfvs3HuMMf6ltaMzO4Akq+u+8ba+8l8/1sv/7ChNdOqaqNc0Uc9PLUqtx1XXE4W2vf3WodFtpbOPXIpGQy9+T2OMXea70vzJlubcfbc2+6+f6717/64Wz2um0ExNzVTDMl7varidF9LnneMHFLhNY4Pi3rNG8B71GEQpyl5F8DuNR0z7Eu4NfZO2aIN4NuVNcWA8n8g0xaA06ED+mo9mi/9t/ELrNn4ozAcQVvG/De9BC1uUbb7ezgj4P0YY+J3uSHipqUUgUtIvZWjQ8wd9XgVIiI6XHaTL9fA//yIwi4DD/O59i8YX87PXOdIxdWc+1Jc98HcGjX9jf85zqbsgOk1THLfJnW1QGGttkInUcR511FFTqcCWrUUv/GzMH/4nS4MaKFI2Z4v/q8ZOyijNX1h/60c77jb2fIv3sywmbR2nAPtf5HWclFxnOi2TYX4vRvoivdvxaP0aQTy6H6c48jfWPs323Et1zaYBSP5eRy3bX9//53do8cjPNdKaFG01W+1JZcNd1dpzVOug4Md7B7yARvJuWL3jXdaefllU2HlvX3Xo3JWMiqYyziHpNtXuztHq5lwdd8rPtbz2Wn32kks0lzNQUsrXU/OCyAjXEjJFKdJBJAKt2RhFPCgPAiZ/lXAdRnkRbc/G84vMQxEuBXIUqc22QVz0Ljh/lPVHST2VIUt7KOjIwfMpyi6rIbEBU9yLYii3ymixgLf3MSpuPqMolAgRaSu0zo7G/WztfxGQECFxul78LHqSyowZj68KjEVjxco10QDpUKkIpKGH6iP60q03apcz/lKra3M0Xq9PRSY4PJUGGKsp9pgmFkjyJRWkr/0Kv2dEdXuixbdaNDmmkZtv0i7f+7E+fvD+2mIuxXLIqSEO2hXxsrmpsD4/2oqjXDf0ZXrwmsH37tnfT9lt6HOL3/fewIN0xWMM060hWZ+xVBk6Ttmijs49/tfn/uvzHfM2KVt05yoDf2X8348XqsZh/rec8HpgkDFvDBJS5mYTgFYBErqykbIV5Z+dLnbGJE3eO2Q4zrEo032d3y/+5HMiEnSpQ984UjVbAHQQXfgQZ4rD7aF+KvYgykYOeIb/Yqqf92q2x0KEiIYARGgGHYw4aC3X53Po3xFaAwLT0Prcb9B3ohwyEKZjG82RikXwUacXvxfl+KBnRgBf5B3kC4CfGjo34xh0v9n6fJOoIbn04r/XUfvvr+9d8QYtWfgjzZlcqVq3nWo5kxLuNPLC0tpk6oLZRVl356rbAZSMq14jd7QX9eBgw1ozHS7W7U6m9sEUk+ZF7DmCoeWnOg1166Nang3ryI8+qCeG99bnvn65FvTyxmdrwYv3xfNLUTk1HBTgEkKeTh3Bho7Pwsb9xCHGp7qGxGge7wydMehcQhvV2RSArJufyxoACN2il+JQGNIexNkch9efsQDEMMiqakhcqG1lYe+GaaDKKxrHHz1iMRWC3+nEQVE7dTxPVw0JdUQ+qd3jdjSoqBwMUnjfIIN1LNaKlO2f14rOe5MTk8pqQ3poeKE+d+8d2vpTp+hxDkqs0zhDavTq0pPoydtvJWdGvdvJoxYcZULxfK/ujPcb3XYCMG0ivLW62imtNAcUvcBurwyEWEdXCzpjmnfrjdrj8G4JFgAAIABJREFUm1fp0wfup20WzOl9PqR2Jo1LGkm1cl21yTx1G+ANFQC977NGGOQYI1UntW98j6XPhcrDRStXrtLxv2r5ftJHTtKChQtmLWUg7ynwZFQZu2yNjnJSe15oPlv8v05zhR5A3XnpUi3joMOpxMC1TrF0IGehiUaUAdMZZzT0i4YNHlIcMRhFg04K31CyqwIknB/j1rVRzpUBD3uVo+MuGteea3yvKENIUfZJ7dHw3vi03n/FmANnR+AU5IRvA8LZHEdxDxgDNWScW1KWNruhe171fdMtgIQIKV2jaGwym3MvGwt6A2ecz68zXc3WvM3LkX7psgX9lwESRyy9XkUHxSD+j8/xnCKIxwblxREJT2UNX9n6Pm2AxEyR2lde+FUdceAyXX3F6/QbI9eq2R7P9QY1Hq3cs0ibzayeqVWbqzsf20w/v3OOWuNbaOftH9bSJcs12nlEE1qsex5foJvvHNcez+5o/ugTqjVWpXzsWscnsNNOuJ57SDnxWIt1yMfu12NDv6cLL7tCQ5SnPKmGpPf8nvFGr31a6xFqJMxOQZLb59JqDY8HjI2BTRpKv9dM2/6CZOl/TztTiIqWd4yH7hC0vMWoxMiGuWk77BSEKqKdTtvfKCAQnrQW5vwHxkLve3IPYSSeQfoRvchZB58aXOb1j2sy3ba/jIPx0l7Q57zQaYXuIAAZWv6xNm4HCZMzPo+/rM5gJgcjch/2HOOZEDsvTormICzyPykK5vkASoSbFXzV/ntcM2n7yxxYa4Ar3jSMCXLg2WfARGx5ydyozxgUfv51aPtrkM6cWAPmTjSHUDM0yVqyLtADYWk61/CZry8KYkx8IiQN1XVfs67P33evtjzrTD1Wr2uConKSo3rFIFOnqnelkU5bo48/qEX//TN1Hl+p2lZb6/Hdnqtmc0jzVi5X+/ofas2K1Rpe+gKtXLqrHp9TU7vWVqc7pobmpvblwBPamYNxFrXGNHrzjXr1v/y7PnnwMm05b05KEasRHnH4N51LwndqWg39ffzjqeYDvqLuCTBLhxYUFamXHIoHfXJGQhXfR6Nk0EntNs65F/TFuQtENak9YY2hX9rfotThQVJQGA9GJm2xc1eQD5akRcDa+hp+X7VqXMf9quX7ySedpEWb5W2Piy+CWeiAifFxffm8L+vzf/v5RPPPfs7SBKbgB4waUi+QvxSokoJij2eulJMp8KR733jTTeksrCOOPEIjpExw7brJdVOAgPRO5B+HzyG7WWvkH/zPfrBW1KMQ7UROuXPUOt5Mt2dL+5tPdqcdl6bzbNKBnV4vFFcaMu3K89oJnkE0g/nyE+8u/M9YWHMfTMk+wQNEP3l2Pxm8KR+MGI0x0yGGGwAKXYMxi2xg3rzH39Al62LHReQB/z7Ttr/mF/YAeUk0jSYM6DhkPi3g2Q/og5a7nEFBCmQcQxUvzrTtrz3a6GCi67TWZf7IejId0FEYlqeeempqCR5T8OIYIk32O6nd3/caWA8yb2Qta8F70DuRLmQuB5bCA9D/oNd02v762cgW+BwAx3rT3hf+R+5DD0Ta2VtSj9DT7E+SN73IWtkezLTtL/KPudPhkbUm0sbxB7yYC3Yf72MXlHbN6jkX4pj6tf11pBAeh9aRafAANh8NEXAks+bsOXIBXkcnMj6nK1eVATCGZ05qDxuSA5LzddSBB+iab7xa24/8l+ptQEMrl9Uo5kZHXQ4vri/W7Q9sp6M/9t96bEKaPyQ9sUI66fgX6uU7PKbbnthJn/rKj3TRP67R10/bXK94cUPt7gOpTQ7tPXP53tPyCP5uponuEr0fQDL8Nl106WXiGJInF7XngITNw5OPwCO8yk8UH8qZ/Fc6BWGE0rkDAUVvcvLy11FGBe6cKSCh3gKC5/AfjDKKocgBp2UdbTtPOeWURGB4W2BO+lIXBUocwiBAEpmZ3wFieJdQngh9BBlnXxBuZZ6AC8aAxx1h4bSkfkJpOoAk7Vy3m4wN5k8BPkIYAwQhiLcLwUTqE+kPHne/53K/mQIShB75zkSU+D5GF4KAZ6KAOKALw5i94KA+9wUvG8d0AYm/y/UIJIpvEbTsM88i3QovL7ToYmUiPRiLrMug16YMSFzE6rQK1gAlhyEO2CfVjwPCeB+epBWwoyUcEEYaXmkaHNGLLi1Ra3qgkemL99ynJZ/4hB5L9SNEVInM5oXsKULC32pryUP3664zzpD+7Vplv/Esde64VfMOerde8dtv1ve/cYXG/vkyaWh+qgPZ8cQPa8WrX6ZHcxs8PwupZxADLjiadbPJCc276Sbt+a/f1ScOXqat5o2IfoKp2gQRlX7kyVq8br7xRl1++eVTpyOjGFkbIqzIJlIfKNila0w/Z8hMAEm8FuOV5gf0/4e/ieoiAzj/A16AL0i9AzBdd911+eFgc4YDECgcPNsFkKzWcccfp5NP+kjvpPsKRFKr6d6779Y5556b5B80jhH0T9/8po4+5mh9+cvnJWADOEA+4PXdY4898poh5HedAy+fzA033XSzLrzgAh1x5JE9QNK7xvl1axkw0RoFsAceeGCKsJ18yskJ+OEAgjfvvfc+7b3325Knl7qoqRQUH0STfuIhyyNmeXpeTTvtuJOWHXBg70nu09aLymWcrZFHbOB3nCA0wDDQwADGOMUoevnLX56MFGgeWX3llVf2PYeAB27KgMRztKzE8YSxi6FHZJvW5shCTuPmxR5QE/Stb31ryjkTHWobAkjQlcgb+I/0auoebPBzX/Qh/IddAO1hMNro7KePZgpIMKCxKziUzwY5MhEAAO/xE7sAoxS5YGdO0RifDiDhGhvEtiMAudgWpL3RGY4DEQFinAcGzeOEQEagF+GLQQ7J6QAS63+iuehWnMDwAk5A3iO6wzOZI+cAYXsB1nCWAFT72WAzASRciwMURwSyBVkLICTljf3H/iDjgBbOrMvGACQGDfxkTaF/Ug2hR+6Pc4Q1QP8DVJgre0UaGrZhv4jPM4DEIjce8HXh+TrmwAN09Tf21HZzf6I6LcpSW95uatmrJhXodY23F+uH12+m0//6Rh1yxDs0f3hIx5z493rFHiM64P8b1TGnPaSbHpUeWiX9w6nb61W7cVDQg2pxqCL53LEfZ8qkqGmis53ef9r9enT4rbroskvVaPikkqi4aDGcG8RmTjYStA5xYIjCjDHMj4IgigFD9MtRnSkgYQweB8Y0AhKj3BED3sNIIPyGoY6hbIMieko8u+kAEgvTYsEUggQQAABD8CEEqIdBIOO1xRi3h6hffu50AEmZQOE9jB5yn/Ga0CUDQ8y93Pmb58fCvKKHaKaAJFIFwgmvMB5mBAPKkn+AAsASh/f1m/d0AYn3j7FjbCHsABscvuTD0DjDBU8pL9YdesRwonvXoNzoTRmQMB+nrPE7ihdlQHSEdYH+AR0IYlLeMMoxxDg13fVBFOwWX5wwkkrFM+n+RkNfuuc+bXPmWXqsASDJzynKAQloRKqnSye18KYbdP9ffETb7P4avfvVe+rjB75bWrpU73j3Abr02OP18oP210te+kp99qwztf1er1b98EN1z5yRlMJl+7ZX1qZ6F0AymQDJK/4tByRbj46IsblShNbDeWwkN+RtqsOL0BkRUU6oht8xUDBIWJ/vfe97yViqek0XkFhm2MNm2WM+QvlS+4Cs4dm8uBaDDYUIb5efFm1k0NXKVaRsHZuMis0WbdZrtNwHRieFi4NI+s53v5s8lF8577zE9/AzBhPRkY9+9NRehKbXUY3IVyUgiRESA5LCGKYOnslpYs3q1Um+E7045JAPpIjb4YcdphfuuqvuvutuHXnkEYle01oRXWrlB9el2HwCmlBXvqv5Se0GJAVAlg6/yb280DnAG0OI/QaY8cJIe/Ob35zkEA4bjFAXsPdZyfTRpg5IrEMAHoAx5saYkb3sNR56jG/0LQfzYqgCHOH/4oF66wtIWCf4Db2OgUskkHNbYgSC85RwEBA5mc6BfN6XmQISPN84vtAxgCIidowJQxkQRGYEhjq0RqOCqsL06QCSCKS4nvXEAYZjDr3B3zwPeQMYQQ7Ah8gk9gVgGM/2KaPF6QASy6v4k2dzf5y/2D+AQSK1AAXsKsAa60D3MhvlGxohsRy0TkX+4YhhrjSHYF0YI51LiXpUpd8X5zOdk9p5JrYWOh+dBy2i83BAQO+AcvQhzklok7Fgj/UrAXgGkJQBkgvO19EAkiteq+1Hr1G9lee0pRcKJHciqau5emzFPI2PZ1q4aFtdf8NKHXPyzdp3/xfr+Usf1I23jGtl57k663NX65yPzdeeLxmR2o+qns4wyXO+81vW1aUNMClbnW31/tPu02PDv6uLLr9Icyh6fxLXrAtITJR4aGAIlJK7Y0BoeG3woIHUSRlKz+wBsOKtZwpI4r1AxQgjhM5LXvKSxHR4hxAOCCxOjS8WiRfHMR1AUgz5WpARukT54a0hckNkBI8oKWSkMThlpCpU7bWYDiDhWhumfr7XGaVMhypS1t72trclAUhkAOFEJ5WqCBH3WR9AYqMMoYAxhPGDggIcMXcUF2tDlIqUuqrXdAGJFTLXEyJH2aGQMbQxvB0p8wFnABaUHF5qhH300pWN5dcBkCBU2X/mjvHGWhAlwQNMigxpevABgIQzBvDcEbbHUGMtii/qPfBUd+o13dMc0hfufUBLzvykHm3WNJ7ahgMLcmMRudEgVNFua3Tlci1+8AE1522lHR98QP/0v/fV/N331F4vfb4uP/sMPfesz2nXF++ui084Rotq43rW33xBN8+Zp/Fm77T2XvdebkeNysJWO6VsvfzK7+isgw/QNnPn5tERZ+tQ4z6V7rTWUGX+KCF4HDACr0HnGGYYSTgHNgYgiYrTa2h+IiUIhYhHFB6ANrme9QZc4KzhHx0T02tq+DEC0NHK1St1XC+HfbOFm5cCkvSNXtZXwgVd6Y4779Qf/9Ef65SPnqK9eh5yZCLGEFGU//OlL2nbbZes8+x8Ldd9pZStCy/QEUccqZERutxUpWz1bpWTgr7//av0N3/z2QS6dtjhWfrHb/6Trr7qah166J/qtNNP15//2Z9r8y02y6koYIypRizhkMsdd9xZBxywrBdBK2qgfMyR/3GGIWeQfaw3KXoYKhiD7AtGCnoA49VOtCo5tCkDEs+bny996UunDpEkNQUAQmoMzjDmiRzkb/gfOojOQ899fQGJZTVrzjNwQmJE0hmT57htOtdhDEYnYD8PNeOaCSDhejsjSM9E95KaBPBF55DKhA4ErEIP6EBeXgvrrriujK8qZcvXR7vBacEY++gX7Bx0ManagES6RZFFQNQAZ93GACSed7QlAIBEQtH1pCsTqdh3332TPOLFOLDNALFltGCamEmEJK4bPMgzubcb0vA7vLgxAYnpxxkROCUAPzyLjBxoHb2HDUqkis+xe3BGkiXQr0nNM4CkRwUm8KmUrYMO0FVXvErbjvxUjfbKvPA8oZBM3aGOWp2u2pPScHORVre21433LNaJn/5PzWuM68TjXqittrxHDW2vy/91QsefeqO+9skt9MoX1FWbeDA/aMwnJ6NMagCSdipcHe8s0SGnPqLHmnvrkssu0hDlJSU1JC50hAicR43SBZS4EJj3yefDY4AxikDgeucWl4Uu1weQIJBgBsKDb3nLW6ba9Vp48DkGMkSLoRAF4kwBSRFMuHAYIxBvCCkagB5Cs+Ss4rlGIANIMIjc975KGfL+dAFJvAfMSWQEJQX4c+cwC1/SykihI2JS9Or6PhsCSIhQAMAQiMwT4csYAIisGd4ilGRVK9Uo2AbVkMSQufeS8DCtQvEIIgCdmsR6kE5DWgGCCsDlPNKqPdhUAYnHawVoTw97TzoStA8goWUyn0EPKD94g25NGGV4EFGWRTpOkCM5O7IpQLLlJ87S43XO/sifTI1HnjKVrAA1s0yNVksLJ8b07Ice0VWnnaLuN76hF559jrZ+5B792xmn6nmf+bxe8NwX6pK/OE6N8ce069+dr1vnzNNKnPN1jnnNjV1iLx3VtflEW4t+caP2+M53dObBB2jJ6EhuwPqg9yQGSfEhjSz3p0O3RCHxxMJ38fwe5go9oojwEFa9ohwYVENiWmUN7RSArqB/DGDW3bUa8AW8wJiQf8kYcfnIlFXoOol05xQhyQHJydps0eLS1sZpr9gLotS1mh5f/oQOOuhAHXTgQYkOcr5nfJ1UawhQa7XaKY+bNeOzPCJRUUMyA0DCs4hQkKp78HsO1gue/wLd+stf6nfe+MYUGQKYsTbMaYstNtdQs5mPi9Sx1Go6H8VUiZCkHXfaIaXBpu2eOgiTCdeU47m8AUds2cv6YhBjhLLutC3mJ/zM+qOLMAwHRUg3VUDCuPmH48VNOVhbUlPwFONsYD1xRPCC5t06njVh/kVnzPoCkugZB/STkoUxaNCPrCdFB4BAlNw6v192hNlhJoAkOgiQ+URkACTIP4xiHFTwA6Ccz7BRcNaYBiLfG2T1AyRTLBsQtWsOaIKBHmL9mS86B3lLVgbjwSkKSBpkA0wnQhIjtYyXyBj1u9gc6DxAOPOFJ3DOYFeR1kgal9P5qhyjMwUkjIV5k5UBOCU64u5UrOkVV1yRzlWDPjZGhCSCSfYDGUymBJFS8wEAiGcB1OEPvgN/sLa5+nqyIybJmmdqSHISXweQXHC+jj0QQPJaLRn5oZrZ6lQzkvxEAJJGJ3WcaXeamuhspWuuH9WZf3uThucP6agDf1O777JKWf0eZa1FuuK7DR196l36yhlbas9dG6pN3q/uUFcZhYFJA3TVqnEeyaToh9Oqba0PnGJAcrGaFSlbaEPGDKGTn0nhVGR2PiNlhveo53j9618/Vegdjc+igcD98PS4yxbFWWWpVfF7eEZhRLzA5A0TmocBEGxESngRqiNlh3CijdhiypUJFVAFUyFUy7w5iZFT2kBukOAFYf54RjAMAT6AEzwTfI4xwNhIG8JL0e/FugEcCLuiPBHm/V6MBQMKoMW5KXgCmD9rj8eEehZC9niISGPiXz8PAYYVjEuKGaluzje18LLQ9k/GhucR7xAKiMgM1+KlQSDzXK7lnhjEgLNB80GwoeBivm/8jkFwbnRlyfjDG0WkAOBFZMaChegIRiCKwYWdxbnEezNWws4oMMYPuC6C1r4TmOGHZfdm36AZaD8CSxsTRaMCOkbZoHiJBJCixbowbwAa92BtoAN4a8UTT+SjjG5qakg6XTVqdd1bb+iLDz6oxWecqceb0mQSPD77Y60B2+jUtXiipQV336q7PvFZjf/XD/Wyg5Zp4RvfruyHV+ufjzpULzvjDO26+2/pS39+nIYXjuo5p39Gd8ybr9XpeJH8nqmDcLeWzhnZcqKtxTf8Qntc+R2d+Z4DteXoSOqmla6bAiaddBAsHb0434ScYfgNDy1RopgjjhEGEIFG4c0yJVxMO0B24NyAZquUdvT42iDj3B4AEZEoPkd+UEsCD+KVdKOLJ52dEnJnESsozWOPO14nn3SKNlu0sIcAS3KruDjLUh0N/ILxhaytNxq66447df8D9yeDtDk0pHP+7u9ScTEGIt8Rrdx7+1ok2ZtThOQiHX74YRoZnWcFJdH8pCf3ejm7aZ4YHKRGEJ1Iaan1uq69+mr9y7e/rV1f9KJkpGCs4SghjSp1rplCH3kD57xbZH5WDT932mlHHbDsgARVGWgOSnrNFTJSZVpTqTdEAuB/+AX6B5BjEDEWnBAYJ8gB9h89YcO+ilU3BUBCTQKeXWR5os8E3HIAZ8PJ8o/zInCC0TgFAEYhN9EC9gXaQycin1mHBAxSCvi6aXDor+JBsP3kHp/ZsYW+g18A4gBCxgs4wPkED7nBRD9HYNwL+Al9jYFZ1D/FPXMKGj9xCmKEk64ED6HDAcLoYRwW6Cb0qh0TcQ7F+xIhwXbxwcC2WaLuiPIYu4W5Qus4YFkDskWoYUI/AUYADXzWr4aEMTF29Kfb/pYB6AjEmDdjhf8c/QAkQUPoBRx16DQAOjSyww47TE23TL657S9gxgdT9lNrOLx4FvyHQ9KHOXpvSKUmXQr7aLo1JFwL/eO8eNKLhiad3KHBT+gL2wdaYZ1pZsD6oLuJSKMPkE+uH7ETuWpOfM4LmwpZXqUDZqjq1+vyTaPL1gVf1TEHLNM1V7xe245cozrd9x21ppi9JrX415iv2x/aXvsfcYM23+FZOvqQ39VvbvWI5utmNWq3KWvP1T/+e0NHnnK3zjl9c73mxXOl9v2anNtS1q4r65AMgfhvpqL5dmdSrfpW+sDHHtLD9d/TxZdfruEG6rOIJtdmb5OzDZOjeCPx2hCAGJ2zyEa7w1HVJhuQ4N1w6kk/jxYhOcAOY8Do8n0BHxho/OS5CDeMMcYSiTl6SizsESwIM+5dZcD4e4QBATlEADA4YjoA90O5oYjxkuI9GlTQxnfw8DAfwANMVfYdjxVPCGFZhDDKwMoKRYxCJk2JBgMoLUAGkap4v+JauA4EgUzb3+I5CEVwiOJDEMLwsWgRocB4UIoIFvLqMfDZo6qXPZ6DIiSMwR5C6Amhg7IBdABGEHr8wyjBQMTAJGrCtRZi/YQMihvjjbXD4zKbAqkKkJD6hncnRoP4vWws3APFg1DGIAOg20NIMwUACjQCPVPHEMGk9yKHBnU1utIDQ0197u57tOXZZ+uxHiChG1bemLfXtLdT03An0/aPPKxbTzpBuuhb2u/kU9R89av00ILNNHnbzfqn//1H2votv6MXvfpV+pfPfkbbLlum0X3fq7vmDGt8KL8XkREDEmTa5hMtbXHzL/TSf7lSZx50gLaeP1+TvYwtRthIbc8BJACaTD/7n//RO/bZJ+2XvXJxjTDQMESJHMF//QAG9Me6QS/wK3Kg7BX3DP7GcOAfqSEGQ3ixqSHBECRCZ75McsPYIre+n/Ras2ZMxx13Qmr7u3BRDxAUr+oZpvf96swcZNt5X/6ydsbZ0QMpN95wQ6IH9hulilcUB8frXv/6qWuIcgHsiq+bbrwxGS6kvs0lotMrCs2yurrttmoUFvae/y/f+pbO/tSnklNm3vz5av0qUtSYMydF0Gz0Pvrww/rIRz6S1nTzLbcqMTCIzrem6kc63Y522eW52n+//fKQXA+U9PKU81haPU8LQuYwT+rTkO/II/YAmYcTCB0CH+O15noi5UVAHwfE/mBUuu3vbJ9DUMb/RJswrGPL2+hEi+k2/I4HmEg8URAMT5w+jBsZghMM+mfv0clVzj3Suki3cUqz+aSKX+J9cPwBgsgOQOZD+6wz642TalCKUpEgADjQ7e///u9PnYM1SAazjsg66ibQhaRsYdSiv/gbwI4dQBQVg9mRTc/DNOH9cMoWEajpvJAd2ADMHWCGYw8QzF4AiKhnYX3Yiyo5btCDTKEAHZntc9iKY7AThZR09hjHH0Aj7huACJ0LWAGIA4z4aSBZNS8ACc0xADDYdP2AG3tMGhw2DhFNy79IH46QsC5VgMRz9/oD3BIgKVl/ruE5jJP9Re6iK5FZ8A6fww+Mn+tIo8dOcke+fifP8107qgEks83/g2hrkwAkF174Vf3pe5bpPy//be3UvEYNgRJXcobhVKYVqnmstpku/HZNn/7qg1rTkIYmhzU8Oa7dl0pnnTiibmNU37mmqb/+23t10uGb6aW7zpGyR9WtjauG27HT83jRdgvQUW+qXd9KB37sTj02sre+etFlmksBawkgQR/BOAh7hD5eDW8koUOIH6MarzgIGkZBSdANgt9tVBY3xOdg4B3HU0x3ln7CCEGKh5QogYkapkcBYRSTooTwgTipX/AYI1NGbye/EyFBwGLAlb0sDBgrBfTMH2+oDT26PiGMuA7BBGiDaV14XAWwPA4EKAY0SqSfAc/1rBH5kvz0C0ZmnWFCmBQlBdPiRSyuZfFvAAnzx7sFIIkHI5Z56AlBswd4fxyWxyuEt5Y6GoQ03wMYEB0a5HFmTkRIAE9VEZLoHUIQobh8oi1ri4LEI4sipKAZRUXEw6laFrBVxiYpHhj17Bv0NyjEPkio9Pu8CpAAct2y1OvqupEy5YTxi/cZAI6HGJoHqBMhRKngHWKvnLbxpDGl1J/83fuaDX3+/vu15Vln6zFStjgctVtTs503ACe1k3+qrdLoj/5TT5x8urK77pAmOmo3RqTn/qZ2P+5o3XLTL7TiU5+WJhrSbi/U0mM/pAd23EUrmzVlFMkn0xJvVKaMg1lr0oLWpOb/8ufa49tX6jMHHqRt52KQZ+uAkqFOO9mp7Vqm//ju93TdD36QvL/QFvMGnKLMmTeyx8qd9ax6Rdp2yhZgogoA+lnQOEqfn85jhmdYe+QS3k7GAF2SKpJqS4aHegUgjCZPWEsdxLDhOfwRQMI5JB/+iOYvmJ+jsJIXhvtPf/o/CYRSuOnXzkt31vve+940JvifTlfv3u/deuUrXpnSu3ilQzB7Ha2Kt77xxlt00cUX6YjDj9DICB3BXO6Sp5blwDRHUhgb0BupcRTWQ8/M/e1v31uNvEWjVq1aqe9857vp/Xmjo0+aSZq/U/J6IG3nnZ+j/Q/YP7QmXtuFJcc6uQ5BPuIBJkpiuQwIde4+nf0AZIwPXcWa2LgvW1M+MyCxYT/IgNvY/I9RRf0fMo3xRABSHAufIeOQgxjxyD5+B6RB7+gAoh/IP15TEZfCoEmtwytvp17MHqiSkx4XdgCyBb7DgGaMeKpxplVFJfutGTYDERLkuhuyVOkN8y3jJSsAByFyENnPuHAqQJ+kMWEDQCfmXa9tNJ79u88hKRrQZc4c5oLcwfGD/oTmuDfjIeqEXAAc4TSajkMSmwFwSLaD17O4Xp43nb3ICsABmfi0VkugEHDA7+5+hnOS92zgM087h4v3xq6Bf1h/7LiqOfM99D72AnIOe4lrkX84lH2GCk4C9hT66Df/KIN9DkkVILEOh75wtkbgxJhYj+hH0jOCAAAgAElEQVQIYqyAN0B7P3vSDkv2E6f0U3kwdKk8erpOardhAuIEkHzovct09aWv19Kha1VvD0m1MbWy8ZQPnHXmSt2GJrs1PTy+uVbVFqpTm6/G6mE1auOa03xImy+4T2OTLbW0tZ5YtUijw/dpwZwVUnuFatlwOliRdAf8jN2MfLCGOt0RTXS20fs//gs9MryXLrvsX5MurIqQFJFz0biKaDPmjlrYlREGzAgzoAwg5Ol6qB2GM1FHo784LiNkX2tviVOBnLIVAUkcawQwRXARP7PS9DX9GCEZCb3Dx4iQ4N3AmEeoV4Vs+Y4VFHPi/pHho+Huufo9j8XCxn/jdWD+hOABOQ5Zei4WenEuRa9b3IviGkxHeQNI8FABSMo8KswROrFC4aeFq8eCpwphxmfeb+9zv5At3weQoFyI7kF/s/mqAiSEwDFgi3tqoyuOyXvhqJH5zqkprA1yhfcdRi/OiT5WfNauS/c1Mp1z333a4cxP6pFaV2ONLKVH1TtNZZ08skHKaNYd02YrH9fOy1dp7prVeRPAxpBWNTI9snixJlXTNo88qk6noZXzRvXAolE9kdFhi0hpS0OtrlpZJ69h6w6n728xMabFt/5Mz//ed/WJgw7S9nPnqUbOGOkq9dxuTQX4AJKUypPXUET+iXzheVZ5houfs0aAGwAxHvcqYywqTz/P+2A6i3+vw5dT1jdtAlyU4yd1NbZ6hY499iid+tGTNbpw0a+qynJQEF9TDa4SQyq13G00Gz3vf34opgGs6yyYW511TANmLenM9eSWJbf+8tZkyOGUGR0Znep+lZKrSJXgO09qfJW3gV93jDloYX9SF7DsSclqay9POd29Da5JS3faRftzDgmj5NwZ1iwVEnXUqA+pNZmnbBXBOvICfndev+WCZUZaAzp7rbOAa4fB+665Qv7M9sFoZfwPICHjwICkTPd4xKwBcg5DOMo6G3Lc37LSdFpG0xi1RBeIkHh9+umrohFvB+P6yPvieABRRLsBEHioB+lNvl+U6TESXnR+Ftc82iO2aXDIEdWIRnu/cUQ9ajlblQ1StudT3N/tpigLETIcu1VOlAgYGRfy3fsW9y/K/PjcfnPh+URIfDDiIHooW0+vue2TfjafZXcE3gASolxlgMR2WnQwFuds+ex7W/5aD1bNn3FaxyL/ngEkCZB8TR88eH/943nv1LNGf6lui4QJQAN5c/RgJ2ROj/FMa9p4K8kLrWmom4dQalxXb6vbHVeL9JbmcBLgjXpbjWQ1oODwMnZzT2N9VfLO1dvzVOtupaM/fa2eGHqRzj/34h4YKeYV5IoHZRaN3qR8enmuRYFvRh/kIUCw4HGkOxWeP7z9/ZgnEnFk0ipj3AxSHKuJnGfhnUEgRa9jPt+8bsb38O9Vxkk04mPqTdV8fB+EER4m8uLJy5yOQI5GkZWFz+Dg+8UxRgEY58b6owzIvSXyYUDitY2KqLj3vk9xrfz3IKPQwgPPNGFmvEplcy/uYVRGNjxMZ35m3LN+ipnP8GwRHSK65tPSy5T4xnivHyBBGbvep1+qWdXcvHbmRdaiykOakqeg73pHy9XRJbfdqaUnfFjjnI7ekCbqtP1tpCgJ0ZIOp7F3xjVE3cl4S83Ulrymdq/YfU1zjiazmhqt1RqqNTSujsaGGlJ7RKojoyZVnwSMdNRBjghA0tXCybbm3Ha7dvzJNTrq3X+kLebN09wW3ao4ULGmVgYgmcwPiU2ApHdmbM9jHmkwrm00GMr2zdeyZgBSACEpL/F+kW7Mz/FekR+q9ispOwZN3+Qu489BST4PokWTGh9bodNOO0lHHfUhzZ8/T/US0ODn5nucRyw4WyQvD8nb+uYHGuZ/p8vSW7kMyycGsHgyIPnlL2/TN77x9ZRm6XSbHuRTF0BST33P0l7nx4isNfKn1tn1DkFe5heX5KhxKG+3paw2pE6nKXWHtMfLXq0/fOe71E20kbedTlEZQAm6KunBvG2weZy/Td+8Z/nM7zZsmH8/hwTfwbOO3CXFBI/6IJ21IXKgjP8BJNAeXl/m42uiM6IMpETj02OCDmPxv2VFUa4SRYbmieJH3dDPcOOzMn0f35uu7oprCCAk84DID+lVZbxW1F9FHWOD2LThtYvjifo88gW/01iGRjTmY9sLg/Y6yhF+Lz6333pEZxrZEUQopnOQYpxH3N+yOUfbwLRVnBPgFocoUTZAldOwijadv1cGNmz7rCNvejZU2RpG24A1xyGJ/itzSEadbtuGe0Znm+tAymow++2hZQbPZf+xf4o6YBANbMzPN42UrQsu0J++/9161taZmhSauwaROsRuXj+C4uH3JKN7HXIawxIdgtu9Li4p0p/rvdSlK73fKwwFiJB24cwtPm+28n93jw3pkckR7fIbO6jTzYHLk169U5vNsPbOVglKvx8JtIrAIQaUAvccpAz6CasiIDBhmVjjWHmOowyEvWFKQt+DiLFKqPE9o3YLx5i3Wka0XksYEaMIdF5kaH/P78foiQUD6xrn473xXCw07TmPCoRrWXvGijIoGrX+OwpqC+toGFhZFZV/1Z7H5zAuwqsYBXjLiq8yJV4UgPwdPcMWzsW1KN6b7/nUdzzkjKEsQrWxhE4VICFlw910okFSNpZII+YX01pUGlXOgiTMcT3UumrQbW9iUrevaevVhx2nrD2pdr2liXo7RVWH26RudZNMadFgo0b9WV3jnXFlzbxRRnOsrVrWVDujScaaJMOadanVmVS9u0ATtBcmSqK1ByMS/ujW2ikavOre5Wr8/Gq99jW7p6zSkS61b90UpWllpI9RSJfXstR6B7TG6JCNVCupQQo1KnHWDUBKT3vqQspeVnzR+PB1NgpZa9O0eXFqrzlosnfKY56uxX9JhaIV+6Rakyt03jln64177aGsu1LNzspCRIJr8wLwXMRnqeC51Z5URuF5Dk96vxN5bafI+hTv9XRBVgcA5HWEvhO/PfLYat3/wIN63i47K6sREQHUADgnU3cuvFcNAGA6yzAHPoCmdgdAlRthKV2r9zkgZh1DsNetjf1M16OHUoEqY5mrbm2hTvro/9Gb3rKPxlF2iTbW1sGnRvWpU2QeIbbcsXHi9/JxNNI1Rb6Pxn3cY67Fi0reP12BfOL8xuL36cgyAAlNLXzqunWJHUxlOsny2JExromGm2ncnvTiOHDA0LIa2Wc6jc/rp6+iLorRce/PTNcO/UMtIPWejnJXGfJxz2Omg2k98mjUv16PqBOtPwGCOAWpjbSj0ntgoFu2j5avMTppPVR05JXpQdMo8ydiRZo3dan9XtGu4rmm9Tju4vejrVY2DiJqPD82CCnq+yjvovPFtOB9MQ1FW6hsPp6HnQc+OqLsWs+xuMdRDngvrQMYY9QLVXaI740NhlO8rC5xpvS8IddvMoDk4IMP1PHHHa1mIxf86WTkWpa8XeTjrV6zOp0LkHtQcXQRtptQliGAEUYopDxMntQGKVqorl6bXgidIsQUcemQXJF7nVqTbf3Tt/9NzeERnXnGGb32kE9eUsZi4VNEyCbKouKOXosqAcN3KEClEImcVkLmUZlUEbMNtegV8PN4lsGGhUWRwUygfIcCbXL48dIMMmY2hNiK3zUTk+dIdGimB0qtz1iigcsaIIwokCNKwR6w/jHVaX2eMZ3vRMFNXjoGOXmoZV4cAGMURlE4TudZXIOigwcs8E03rAf1FtSQECF5ulK2iI7RDcZnWUQDw73/I4gzD1rwex3iNdFY5r7uhpIr57qoSUBWjI+N67a77tIpp58+ZfTGOmzXYrtRUmx5kTzyvZqDeF2vc/DU9vi7Zft1770P6OLzz9MhH3if5oyMqOFzO0Jr2OKeR1AWlZHpOwI/fo+GimmJe0Dr5CCTNkkbWxss8XlF8BufEY2w4vtTc+11DcuPvLehncvolEo19qhO/NOX6rCDdtPiuY+o026oXWskQJYKumtrVKMVfHtC9TZR8TlqdbtqDU1KY5myelftbEzDGlW3A8xpqduYULddU6PeTOCi1ZmnWmNIdboYkPyWdEw9RdtvuHdzXXvdT7XPW16ohUNPqNadUBf90qir1iayNaahiVWa6DRSFKyVdTXaGVI3m1SnPql6m6gFgAyg1FWnlUf2U+pWazLBUFKEV47MVSObVKPbUKO9QJ3OatWaQxqv76jXvfNbes+H/qJXP2OvWx5cWjM2rvHxianljIb3dPkfPsHwjPxvI9X1kERokX+RdqZ7/+leV3ZvAAkGmTsyFmmYtFqnaEWHIGAjpgnZ8WZwzE83HinSNdFw9I1b4kaeqDIKIx/E+xXnVDT+qnS/n4MTKtaQTHctI49G/i4DAwYPVWOpOofE84zOv6IO9bM9b+/RIMeWv8f+xi5bZfMv0nzVfIu2WdRzVXRd1va3ag8ieC2mTUVncb89j+OwzUitHR1GywAZc8AGxjaA5r0nMULK8/jMXdKKQJx7EP3k/taLtkFYf6J0FNYTIRm0bzOlz5lcv0kAEmooKMomZBQFTESR3sRoiBeVrJV0RJRxY6LxYuHCexTH4RnmZ78IhQW4vQbRW8GiR49s2djKNsbnkOCdou0sIeRI2MXvROaPRonXyqDJQtnEVxbK8xrEtr+DIjQzIa5B13ounN1BQwBAQWzRN+j7G/o5z/f6U9RHDY/bLnqvN/QZ/QSbAaSL2qsASVRwRWU33fH5WeYv34efEZCQUz2brzKl4La/saFB9HjxuwG2edvC1+/7egtZP8e8yufmASs3Kyt4hjaZtIitUiRxvawQooESeZHPvd78HnmwbG0pKqeVOF1poL+iUo3f4V7x8yjzoueuaDAVDbJ4TwzCE088MfFfv+v8bMsI/i7ySdk1KbaDF4nQQN7LvRfVyFLqbGvVg/rL9z9Ph+7/bC2ee6fqmkzRq3Q0Je3a02/jympjIpO3052nVm2uJhp0PpvgeFt1am1lGPk4mbpjGqmvUYvncZho1tF4l3NchlKaVE2tFP1iMJ1aQ9ffs42uue6nesdbnqtFzcdTl0cACWOoA167eVcsUviIjk2SgdYZUY1oSqOjDvVKqWtWJzVkGUuOMxoXtNXprKGFQXr2eGNYTU0o6+Dcoi5yjdScozXZc/Tad/1Q+x58rNq96LzPq+HPrJEbG1NQruKQ3X58645qRf7nO0QmMFaoY3y6AAkOGYqCY6SzCLojj0d+xAjjexGgWP8V6dn8TeE7UQHrm0GgIcqTot4v6uQyvdxvb2YCSIq6oAgOiqDJ8meQkVkFSOK6mN+L8y/KJ9tCfnY/mcpn0wEkvpefFdc8zrHKJvT3ysYyE0DiZxX1WLyvgfFMbClqSIjWFWtI4pr79wg4i+therccjvsebcK4HtwP+UBjIGepzKYN0O/emwwgoY0agCSPgLhmI68FKItM2LgwAxot2iAh/cPMW4wOFIkTzzDolFoCRwiKi2YjgOfgsQaxcn+EqNvq8RmF4TybjSUf0sKpiindz5sOBxQWT8cgRIHQPYXnUwjoYkCeS/9rnkVxmDtsFAVGNCIgRCIUFDTRnSoaG4OE9IYSrdfU55BgEA06h2RDnxkFCb8TIaFDFeFKAInb/tpzsaHPG/R91oDiSmifFIKyTiD9AOqg+0daj8arBRfzjF22fMjndO870+uqAAk55LErm/m+OHfLh6j0LR8MVmy4+GeMInrelht8xvcxCtKZFX1elicoMNKc+BsPLDKA9+g8FxUChhLrWaZA4mMoKjcgmU7IHNkDgOL59KRH/kA3pD7QXYkXys0piMU1j8Yca0TbX2rIcEx4/EWZEeeFzGCu9ta5MJh58nzWAtlnXpqq/e4BEh9QmAMOaXLV/fqL9z1XH9r/2dpi5DY12o/1zunABm8o69CKdEK1ekerW0Na1dpedz/cVHtooZYseFwLhx/XnGxCy9cs0X3Lc9yz7ehqjc5ZqTn1lco6YynykI5FbANI2lPnfHA45Q33b6drfnCz3vGWHbRo6DFltfF8+u1WjgGymsaaNQ2162p3t9CjqzbX8tUNdbOuNlvQ0YLsbmXNlflRJa35uveJxcpqE9piwXIND63I60i6DRKv1Oz1/J/MiJtMqFsf0ZrsN/Xad/233nnAseAtN4dOY0y1NvV2L5qXDyvqtZnwXxE08132DH3CflFDMtvnEJTxP4AY3nNBfdT/jM+6HrpzdyGn35p/ne7M+9b9Rd0b9Rnd+YiIx4hwEVwXeYDvo/vhPV6sGf9izQp6Gd1bJser9Cmyh6Jq2lkPaipgWcZz4DNkF3NgXZg30U7PG1nC+KJhbGAa6Yjr+wGS6Hjgd/gePud5fBdHkrM6PC7kIh2zkC9VYMi0AP0RIfM5JGU0HQEI3nwfUQC9ujMXHRX5zLKKtcLRzNr0A2QzPRiRNWf+ACnGhfyzsY9eYH2Qvcg/p+AV5xSBJWtIuhx0UwVIfL331iCciAfjt7M9Ot2cHcOe+/qoiwycPDZswGciJJOTqcuUAUkxQsICWiixKRAX520Q3oUIIEJSbmhduPfee6cQLASBkqU9LMo7ekvMiFGoExnBU4JQqOobbUFAO0HSS2grhyHH82l1x+eEgGFSxsDzaQVL68eI2ouEiUFM7j7GKHmtLrKzF6J4PcxLRxwYHsDBgUx4l/ibvvcQJr9j5LiVahTwUSF4bWmViXcWYRIBSZlxMhMFOOha74Hb/nIOCe1cn8oX648hhkD2wYh+/mwCsihgCFe7y1YREJcp8PUZnw3wKAitgH1SO80Vin35N/ZeVAESF5jasIiRDb5j8IrChv8NXFEAtIzmJ4oZGUBjCPaVlpjkBrsDUZEPLdz5HEODlKWqPffz4T9629PakraWyB66w+y5554pyseLOUDLtMMkFcqGX5XHDF7lejxUgwwSnAacPs6zoRUMK/gfBwghd95nDhhNjBODpKiMDbatnOLBiGU87+sM4AGPABL2gNOxaW/J2NlD5sIZGThGaEW8xx57THWHI7eNWpwcGtBJKi9wb626Tye8Z2kCJEtGb1d9csVULSBVGqRppeu7dd03tq1O+dvb9c2rpGxkVNsvWqWPHbGLXrDlpP7mGw/r4m+t0MrV0ot3kU478vnaYfE9yrIVvXNCwjkoKSePFLKGbrh3W11z3R16x1uWpAgJHR7zgnSAEGeXdDWRuj029D+3bKljPnaHHlidNz949o7SF45arIWLxzShId1ye0OHHfuwttlK+uTHnq2tRx9So7s6RUsS/aVTL7tqN/K20xzSuyZ7kV73ruv1B8uO1WTvMESvTaqh7E6kiIt1l+l2kNc78q6/Yzr2vaBJdCfGE/Qz3S5P6ysXqgAJXbag/ah/Lause2nvSot5roO/STMl3Zj27rT75rsY99RDIcujUyPSNe+TsoUjqOoU8+L8bIQip0ktxQi8/vrrU6t6n0dGHSBnweDgcy2e59vPKYHs8cGIgyJU3O+00z6mn//8hnQILNFt5B1n6MCLyDDO6eA6ziGiJb3TYC3vLeOiDuqXshX3DCMcO4f5sHY0o6E7FfYbjl1kMc+laQBpSBw9UCX3IiBxylZVly1fi5xnrqwvsg0bjwwLnoms5+gDXrQHpkkPoJNWuZF3ins7E0ACHeC8hM6wQWmxzGGsRDiwI0l7p+Uyz8fJzOGxZfo66jT4eOpgxMI5JHGPuA9tial14TR65D/7wRqgFyjKRyZzP9YBfQSf+GXeN2iJjjxogvFiU85ErqyvHKj63q9FhCQWm+Fx5MwLWpTSfx1jgJQPkDFFUQgICJWOFTA5RGmUHoVxBDlcB8rnZz/mgTgQZPzE2GCzEYY2EBCKbt0LYbo2w+i1bKOZG4CEdB0ACWjfRk3Zpll4cc4Fc+AgJjxbgDCIGkKEuByO5hCpKBT5zF4S/+5zSIqAZDYN8jg3p2xhlMXDHjc2sReZ2wYW8wfMcb6K2971AwIbe1x4h6AhQGlZDUkxLB8FzHTHEqOEvp8FUoyQTCdCN91nll1XBUgoakXBISxjJCcaFdA7Co6++/AMfAXoR/nBa4BqBDRKCP7EuMI4ifVU0TBz0R/rgOMCo2jQCyCCEoavUA4YIRy+ifDHmcD9qYci4oCCRsEOoqUYIRlkkPA8DkXEm8o+0h2GMxGQfShFFDbzoY01ffjtuIm8XBwPHmqUrA9GrOJ77gsg43wLABgAkPoDjDAifBgmnEUCKOKkeMaJbBqeM5zX5tBCeR1AknfFaq2+T8ceuKM+tN9SbT16l4ZFhKJXddNtSHQ0Ey2ah3Xbgw1d8I8rtfT5e2qys41O+PDFOu7QF2jXHUf0zsOv02EfeIGev8N2OuSob+uME5Zon72GlbXv5utqUBNSy4vp8wMI61KtqZ/dS8rWLXrHW7bXouZjytLBvPkZJC4u73aGNVZr6oY76rr8W8v12r3erh/d8oA++9lr9A9nba7nPGcHfe8/79WfnXK/7l8lvewlnI31Ym0//0YNtWgN2VB7aDUN1/Lid3AJgIQUr+aL9eo/+qn+8AAASa8Gko5hABhOrmkrnT5fBCSDaDV+zp5b/jnqaEOfPfXBiIMA8UyeOV3+9zkk6G0bS+ZN8z9jR0biGSeSbqckNIshBgBBfmMPoAvRJXy3mB1h2kaPYwTbATNoXqwV+hle5XRw5DT8hiFsuUOnKv6RgglvRKcK96/iqwhIBkVIkWWk+ALMMEqRd+hPOlQhlzAosQniqyyty7TkcQ2qIeE61hVDHFkH6AEI4figOx1ACLkMIGFNAWusFeeB9XPyMLbiSe1l11tmIf9wwjJfaASHDOuBUxh5zHdZE5whlAFAG55/lRwGkGD7xZPaq67l3hyCyVxxnrJ3HIJKyjfPJPUV3YOTl3twtopf/eypfoDE0SfuB+CgPTSOcfQMjiB4grX2YckAZNYHGxmajXOxozsCIkdKiJDMtkNiEJ9tMoAE5QlTlKVMGdnD4AhMjHaEGEyPYoZAMRQ4MAbDBG8PEQw8FXjyEhCxigstYVkciBXDASbqFyGxQI8CDkKA4DnUh88xhPD2Mz4IASLl3mb6MoJ0DQP5u4Cn2IawSqDzPl4thCrPhAkwyhgPwIY1ZB1Azhh6UfgUBSPEiHEHMWLMzCTvcRBxDfrcjELKFoXdgEkYbraAkBWy18CABKXmgxGLJ7UPmsOGfs4YUIzQStXBiJXPqDhboPR6tyDt0X+yD2lpmmUp0oeA42DE6Z6Ds77zHgRIiimD61xPm9xFi5IixAmBpxIlgmBGBiA/mAvgAiXDe6QwxNzZItixosWh0Q+Q2HizzDBPoZzxtJJyhUEFqMdAx9uE0RSdIFV0vU6EZMGCqRO/q9bY+4YiJ9UFDyiOEXgf7yFhfKLOgGwftOp5l3lHMaAAJGU1JEVnRlGWYARiKDJf7uHW0ewPBgEyaO7I3FwGpjqOdIdehCQ/crC16l6dcPDO+tCypdpq5C7Vu2PpLI5UP9HicFtqOqRO1tBka77WaCvdePeoTvnUj7X8cenPjvx9PfHgbTrm7B/rM6e9Vi9/wVZ6zdsv1h+8WTrhT56nOe1fqsY5PvVMrd4BlVlCRvVUPP/ze7fVtT+8Vfv0AEk9RUg4wjKdBpKwSaPT1EQmTWYLtHpsS131E+nT5/5CW21T18c+uFRbL5qj8//+p6rNX6qvXHqrttxM+sSHf0tbj16vYdo9dhsaHxrTEM27QseEluZoTeNFes27/kd/eOCxaqWOLT41kUbPXbVaNdV7hy5OybCZ8H6PkBLEK/A/H0FH6FXqGJ8uQELUjfRD61cbkQYk6DR0A2OFp9H1ZDWg49F7GOI4KgFWRC2hS9sSke/8OzUkOIJwcJrGBzkOTPvcg/RIjE0AEM5P0n6xQQDiGMh48H39II/zTABJHCO/kzqEzcHeEY1FFhAlJnLymte8JkUrbXwaiEYD3brQgKQsQhXnHfmfdcAGYe/QXYxj2bJlaQzsE3vUr42s58JaogNZz34Rkqi3rb/YQ6ID2EBOj0L2ocs41wzjPOq6Mpk6E0BSXAuAMPMnGg0o4sXBpdAlwOSNb3zjOiUIxed7DXwwYlmGjmmWn8h2bFXsWtYYuxEa4B8RM2wobEPehwZYC9ZlSn/hmAiDgBawARnHM4Ck1xmARYuAxMrT6+bFZDMw4FlABA/GCASPhxvkTsgZgcoiQyggRDwK0ZiIBGGgY0BCyK2qhqT4PcZAShRRGhgRAsEzSGQELy4eA1A3XkLmUxWyjYAEJY6XeNCLcWPEkJKChwB0DQBBCOIx5oXXlBQcDJaiEIsCmnm4qD1GSAaNYWN87nGxfnhdDUg2xr2ncw8DEuZPGhwg8qkEJDYuEKpVKVvTmceGXmNAAr883RGSCIgtB+Bn+NipB/yO8Y/iRQ5AN7xnTyXOCmooUDQYCjFs7bXy2nNvPh8ESKzU+b4VO4oQTyXPf9WrXpXex0sJPcH/yCYX6fYD2TNJ2YoAh1OJ4W9SpZBbnGXznOc8J60FaVgoSctDR0XLjC+f1M5aWelHmor1VDF9C+8o0SGUKR5T5A91eChiABqeWzyl8+Zz+nwRkDgC0kmA5M/eAyDZWVuM3KFGdzwdWInh3mgNS72ajna3prrmaU1nSLc9upku+tdh/f35P9PhH3yVuu0ndPoXr9e5n36NXrBjXa9713f1O6+UPvyh52le+0Zl7bxzVbpvD2RQWNIREZIluvZHt2mfN22rhUOPqpFxikw3ARjOu2oQSZloqZN1VBsa0vjkXF310wX65n+s0n/++NEUidlt6Rx12mNaXdtC+73/ei2aL33ipN205YIbVe+SNpGpnbXU9HmHKToD6BnRqsauet2+pGwdkzp45ZGZVPGijJbRveN6N5TPq76PQbipABJnE0Q6dbTEtIknGEMP/Ye+5XPkAO8hv9D9dK5Et1ZFSAAkGMGxiUo/QBI/gweQlfA5PMPzcGZilKOLMVC5r/W+f1Y5+wAkfB/P96AIaXSMssm6CiAAACAASURBVG9O1yRKQetgZA4pSkQqsAGIlOLAscwqRkq9plWAJNoulpm+B/LvDW94Q5J1GMGkaCELSa3DSYNzlUyOQTYVhjVOXRw5zhDpR+uWQaRFkRJP7S3RCtaXiO0+++yTHDMAoum8ZpKyFe8HACV9DdnP3hEVAZASQYO+mA8goYyuinIYGQogrzoY0dcjx/kdWxggjOMd2mFNsIfZE16AdwAJoKzq/BXvvVOanwEk0wQk3gwzB4oP7yO1EhjiRBZIIYA5MMIxVsjdw3NKnmmVMTATQGKDhHvBfBgBgCAYGVTPpqJ8IUiMIZgQQAKR+jUoQjIdQBINAp5JSgoGrWtVIGwIEM+k8yujICkyxzOAJK8heQaQ/Dgp2U0RkEThjWJljAhj6B8ax6BHkLsOCAcHSgLDGAMZj2rxNVNAwvcj79xyyy3pME3C9EQneGEAkXZH1BbjKH6nn7EzE0BiOYScwROMV5G0rC9+8YupboOoCGuEQYDXGI+ljbLoHY/j6QdI7MyJ32VerClyB+ODtAw8kXilMQSRh8gV6ImoS3M4Tzeis9XaCIkBCV227ukBkqXacu4darYnpIw0rXQCR+8ARc75mKvHV9V036MrteWSpepMLNTr971O2z13G73+d3bSX3/hap176iu1xy4L9eJ3fkt/8HrpxD95nka7N6czXzqt/HzGtS9Ormrq5/dso2t/9Evt8+ZttWDoEdWzvKid9vMZNR+i1XBdrSzTgysaeng5Z1Yt0c9u20rL3vfPetf/kg77wPM0MvKQlq/J9M5DH9LIqPRXp+6mLUZvTClg6S5Maao3NB3Hujkgqe+q1/7/P8sBSTj9nZStDI9mtq5XczpG1kyu2dQBiQ0naJH8ec7rwOkA+MeYxPDFMcjvpFISFQAo4DWOAN734ef6AhKegU7n+8gbIizvete7UgoPZ7n8X/beA86KKvkePx3eexMZGMKQcxIUDGsWc9ZVARXFAChiWEVBBRQBA0Ywh3UxR4Kuu+awu65hTasiGBAk5zw5vdDd/9+p23dohzcwD2aA/3en/SDDm37dt2/fqlun6lQVo4Q0hknlop4K6pma3kkqgEQ/D20P0tKoA5m/QUda0OnJ3FbqP0YKOJZkDtGgXbCtCEnQ/tLfITWcEQHaHdR/tLUISEghZVSW0WnqQuqD7fUWqQ0g0UBMO6lIDaX+IeCiI1j0i2nKfkBwQLYHKVw6GrStHJ5UAInWv3Teco1R19Epw3fItUdARkBIxgodQqR38d1Ut8H0WtRzuy1AIrqIDb8t1RyVep2ghyCMESoCc84LKXxcg8xj5u+o13WEpKa1x+81AJLA5s5NfHsREv0iOHk0PLgA6BHh92gYcMHTW8oESnoMiDQZNuOioKBsKy8kSNnaVoRECwS9qeRL0wjgZs/Fwd9RQZD6Q2EgICIFiRs0BWZbNKhUIyREvVSGNHq0YqVhxBAdlSGpNzzo/aFiIGoOKuLqC7MBkDQAkj01QqLXapC2QXmj/FPmqfxpdPD3lGNSh7i50TinwqZhQkBCSkf1I1VAEjTgKdfcfBiWZzSUDgDenzqA0T56xhipqKm6TfWxpAJIuDGRYsln5POTYscNiDQRHuQU8yCVkxEMGhrVvXFi6AdKx24vQhI0BjjX1EGkqhD8MHeFn1GP0VNK44wGIg0DvhtWzrHYJVJiBGyHqA4JBPhHonQNxo9QEZIWactguxWqM70JxGzSpQBb8Ek25i0P4aZ783HiH3vhgH17YNDlf8PhhzXD2aftjavGfYJRVx6A7h2b48qxH+CRsa0x8Gg2FVznV7rym8bIBJCy5QOSNa3xzXcLcdZJ7ZAT3gTTjApljODJdMgVIx7xpA/J3z+N48EXgYnjTkJhRQ7GjZuFGwcDQ89vD8vYiARy0P/qdchkhGRSL7TNWYyQF1X9U3gti5EW1XSTIaC4kYYya28cdcE8SWpPsJeJbsLLBpIs6GDU0Ky3Jisjxc/3ZECigTD3KRpcjMTRM07Dl4YkjU4awnQG0jnJPZm2AUEDPdh6rQd1id43U4mQaIOWjkiCH95TR9NpZ7CqEuWEtEnKBQ1D7e3XxmRNryUVQMJr8Lkp53S6kBFBm4gRXj4zwQHzMCnTBCr0kBM0JbNBagNIgmwV/RzM4yAb5c4776wqWsHIBJ3CjFgxOkRHKR2yjBYl8/oH56I2gITna+cIIz+kaBEQMBKgHcs0rAmSyHQIFijh76mfahpHKoCE46BeJcWbNicdT7wu91BGZEjh5XwzQs33Q2Cmq0eK3pOGqKpxqp5b/r0tQMLx68gh78U0AQIO3kszcLjfcP6Z2E9nONcFWSfcq/R3k62/BkDiz4reELcHSLTQ6AXJyIdOlNLJOAzZMbpAI4RggN/hZsiwJY2R4DWCL0Uv5NpStrhwSUVgiIwLiC+aL5RGCcOi3IxJ4dDVr5jQyZCaPpJxSVMFJBR8crPpJWJ4lxEhKgYqASpDegtoIJHKxTAoo0nVvZvBOWgAJA2AZE8FJDqiqA1i/k0DmF45rQ8og1TCjBZwIyZQoEFCWSU4ZyQhGWVzRwAJ70ljnFEROgR0pS/SJCiPBBYEC8ynoFNEH9uKjvCcVAAJPY4EAzSMNGeauocAjfelQ4QbEr1mjPppDjnvU52uof+9LUBSXXfS88p70FNNBxDnlvfmz6SMMTpMnUMPKueJRiTpR7IZk7bkBwl+D0jWCiC5bkhnNE9fBhvlcr5gAYIC10/wNsPYVNoSD/xlBd75N2D/P6M/Ow248eqe2LtbDv48Yzb++WkcZSVA3y7AlHE90b75arhGCfGESiZXxaqU0e+FpD/IPFK2vluE/ie1RU5oMyyLfU08xC0gFOeoQz5tLIxf17bAuPtXYeFywLaAds2BRyZ1Qqtm+bCNMsQqsnDOnwrRuAnwwOQuaMaID0Mzrq2Aje1JrxEZj+kihgjKbAISVWXLkVLI0tJXQBuf3TH/dwGJXrdc66REkRWhaStkKnAv5t7H9ch1yPwx6gOuf+6D1WVfr/lUIyS8J3UMnZH8ox2RdEwySsiDhjUBOI1w3VMpKD81MTVSASS8Bw1hAiDqAV6T8s5oCI1x6hKCEto+jNro4hdBZkWqOSRBUMK9gtdlZJY5fHw+JkKTRsdoKNkq1AWMXpECRPmv6bm1fqwNINHzSJoqc4XuuOMOsfV4UOfwnkw4p2OW9hH3CW3f8Zwg+KpumKcCSAhGuf9wvXGeOa9ck/w3nc+0p2gD0iHN90QArZsRJtO/tYmQ6DwPjpvrje+U19SRDdK0CE54P84F70N7mOCQz7at/acBkKQISLR3lMqFL4CCyJfBhaAXGf+ml4eCycXBf3NxMppRnUO6M4BEc7O5KQeT72iYMHRHTyUFkgLWpUsX+Wx7wpgqIOH4CUp4H84BlbGu7sM54ELkc9NDo/uTbCtc2QBIGgDJngxIKMvaM0dZIjWIcq6NDf6OMkTFqzcH3dGW8qC509U3oVQBiRjIjiN0TdJFdOdofkadxDA9x8ENi3lgQW/ctuQvVUDCzYfvS2+yfA4CMMo7PXf0zPGgx0yXUQ0aFNrAq22EJBhd4Xc5pwQb1K9at1EfE/hw3ql/eE5Q/xGQ0P62qkdIfPpSonQtbh7RFdexD0n6chgGIyQJWIwQOIxiWIibMSmVa8QzUFHZFovXhLEm3gi9m25Am9wy2GkxrC9vhMVr0xCrCGPvxoXIa14B18hH3I0iYhPduHAsZmYocMQIiYMw5q/KwzffLcKZJ7dHo/BGhMwoHMNFNAREYiGEGN2w4vDiTGrPwdqSdPy2KRsZhoPurUxkZpLmtVHlqUSz8NPiVkjPNNGxbQEiRoGU/BU0Ir0hDXgee5AI0kKMERK7F465YDbOHkJAQoqa6j/CKIrhmXCFshVMRa2+mnfu33tyhESArN/LQoMAOiF05U3KI2WQkRJtI3D/1etW53DpGdpRQMLrUO5I1dEH70FZ13kolHNGD2gPaPnn/YIe8WRvKhVAQr3DCEBQ//C5Kf/UjbQLOCfUCdQBwSRpbTMlK+2/LcpW0DFEwEf51z1I+DvOPfUff+bz8xzOS7CC2bYS+2sDSDhvHD8dzXwP2hnNe/JZaajzZz4/owc6mb36e082/6kAEsoKc4b4/Hpv4X5EUKqBAK/HMVEH6s7pyfaf2kZI9Brie+P1ON86r4pzwrlghIx6mL/T9nDQkVeThmgAJIGZ0aE0ejkYXiSiDibg6BKAQYS7PW9jsokPouMgQODL5D1I1aJHgxSMbdG7ql97e2CjJiMo+DkVK2kl9P6wprUuF1gX167pGnoO9WJkqJfeVd1Ubee2t9S+zXdAby/RPKNPfP7tVSVJ7Q5bnx1UBDSsmENCuhsV/a4qexcM45PvT282I2o1JQAmi/Klska2JTfMPWBoWZe/3tn53db3k42DRiy9ivTuULnq5PXgOtCezh2Rf22Ec770H617qG+4ueiyv8nmuT7ng9dm1IX0K9IwaHTp8dbXfYNzyJ/pVWXpSvKd6+PeDruew5CEbsZICFAYLEjAhu0l4JWvwtjL9sfIIT3RNG0lQgQkEs7YkmeiQI0nBrqHkCSjq77oUZhgp3Smoaskdd7FlkTyRFXFKg1DmJPiIgLHjMM1E3CMMFYtbYbZ//0Vp53WF2lpa2CxgzojKBbvR1DAb6tSwZ7B+9vyPcnxQAKGdGlns0UOm9dnVTF2p48CniPJ6QJA5AQ/icVz4VlpqLCyUGJ2xpkX/ANnX8yyvxmQCmBGpeTPuB6rjKku7XW5NoNGJnWgTmqn/tsegN6ZdZlMfgnwSbHRFb4o90GadhAAaFtAy3H13yXbc5PtJ4yQUO/qalj6uvW99ySbO1I9aQPopPadmd/afDfoyOX5fGZSkKgDtP2Tyt5Sm3smO0cXy6CRz3fBqEuyvkk7ev3afo/6nzYgk+F1TxkNImt7jVTP0yCDc8+fuffz2ZNVOQvKaqr3qS4fwfca/Jl2KGmI9V1lb3vj321lf7UCoFeRgIR0I4aiaJDp/gh68FwcGgnq36UiMDxXe1kocFrotPeEYUAiS/K/a/KoJlNUGoFub5L175NdgwuBtBJSPViVhrzTZNVBtnWP6so5uAhr2sSC3yEfl9V6GGbUR3B+63IjrP4cvA+TX9nUiaFwRpWSUWxqO8fbmyetaPS70IUBmP/DhpeMsG1vk9vZsQSNYq5FhteZ+0SFnGyNUGEmG5P2EtVmPPSeVJcZ/W969ZmkTGCmEzFTka/a3D84/urXJiBheWqOUcufDlNrxc1n1XqgpvWebMzBSIg2dPQca/nnOYwuMAlTdx9Ptk6rf7Yt2Uo2JzWBSs4/dQDpZhqMaf2Yytymcq6O8FLfktZK/UO6Q30crsFohCG5IBYBiOEgYQKOkSbNAd3KzZgxbSyOPaQJsuxNfo+QLSMRPSsAZevReRJ9qF30wDTYNZqAwZY8DlKhHNgo2dwMK5euQ8+9miM7sxQeO7u7hnRHr4pM+LeQkSQpuUuglOwwzC2f63x65q3b9JzDQsywkUhriXsf/gGHH3MOHEQkb8QwYkJXc4wQ4pWVW106VZ1cPbFYy4qOMJL3zvWv+2DUxzrQa7q6nBKQ0Cml9+nqz0aZ1PSUmgCD1glaR2hZp35N9h06n7jedZlZrWfqa++paT45NhrktEFIM9Kd6FN9v6m8r+qVzKhzuP+T6lTdaVMXeqimvUTfi/sb839YlIgOmVT2tVSeu6ZzeT/mGrNMspYTvR7q4vpJ9YJfvIL3oQ5mPhOfvbpDnOsguP/vqG1SvWN8EOTwnrR7GCVrACQ+ICE6o2DyqAvjvzYGhRY2ghGGOcn7rglkbMvYqe2irUkwtRAy7KYBU5CSVpvrpzK+6oibIdOgIa7vx/PqUzHq6zP5nkYRlTHHsiuOIOWO49C103VUrj6fu/rzUQkQEBCM7qooVXC9kHJAQ4RGKUPtNRn8dfFeaoqQcEPk8bua6X7eQ/V3UZPRUFsQpc8LGmUEJMwLq+nYEfmqfq2a1hTfOXnv5GbrkHt9emo5Dl6fhh6fi7JHDyG9dLXVm6msBek6zpK9UjVKRS0ISBJGGNIzMF6B1155FJdccCIyIgmYlupbUh1m/K5Alj8AgobaHlLul/EKoU6plA6CpbWrovjmq//ilFOOQEaaB5td0VXyig+EtoxEfkoGjHTko9pgfr9uGKEDPNeD53gI2zZclv61Qjj/4ok46bRz4LoqkZ2UNfkdgyUJFaWp7XpKNh/B9VR9LZPiS0cEe1mQfljfay8ZIGEPIM1YCO47+ufgvqx1iNZT/Lf+bvV9syZdRtoNDXBGZQl2tJFen89ek2HKfZ8RG+aBcP6D0fParu1UzgvqIe2oZcUqslT082vHUF3tg8n0p3a88m/d3JV2yK5+B1z/rNrF+ddUr/ocg16/2iHGtceKabqxY23lPJV3U/15gu+DPxOIsRfarmKI1LjPeqk8VSqrvhbn8tY6QsL63aylHeRea64oLxU0IlKNTAQNcP24wRdCdE6qECvX1ETZSmYEpWq4JbuGLo/JetYUSl0yc1uVuZJNbarjC3IwmdRPyhK7zAfnuhavcKdO0SFbRiaYrMsoQX035guGYnXUjVQlRqdYGSRYom+nHm47Xw4a5ozO8P2PGDFim8q4PkSV1yQvmtxbRip3V4SE757AVFPW9IYYjJYGDZBU3k11+ecz64IUvD51EI0C0sZ2x0FONOlSpGztKg+VXn/8m5QxVq3hplgfR1UfQPlBN/0jeUuBg/KKBG4ZfxNunTgejXOyqnR99bwJ1df994eKndQuQsIuJkwW90AKFHNTFJFryZIVmDH9VYwadRUyMhoFGhcmah19UV1DkkGmrWeUAE0obLy6yzxHB5277oVhl4yA51fWkm4kjOBYcYQSoaSAJJV3VX3fC8oEnXHUewSkupFdKtdO5dxkDglGSOiQIO8+2Mww6DAI3qO6Q03rhZr2wKDe1N8lAGBlOr3faJuiPg3RmuaJuocVQ0nZSuYlT2V+a3NukJKn54aVwagDgpStZO+qNtdP9RxSBknZYvVEnZSd6jV25nwCUtL1WZE0mIBeWwfXjtxbz7t2DpGyT4d4ssaIdbHvJ7N79ZrncxKUMWWCMrg7jz2GssVSmSzbSYGgUtJej2QUqh0FAsEFpo0SLkbW6mYiGnmc22viU9cvSye1k7LG0oU6Qb2u7xO8nk4I1J+xfB4XI5P1d8fBDrOkbdEgqs9O7cmejYJIQMAcDnrNtEDWtzIOJjpyY9SNEZMppLp+J0E50MmaLB9Iyl6wUVhd35fXSzavpGzRQ8pqUUGgUFeyWJMy1rqFMsgcEgKSmjahmj5Ptlmkci7nhInorFDDxo4akNS0CaWySdZ0De0I0NfSVbZ0p/Zkxt/OrAUGGxRkYK4FzXZGTOyqdAoaJKOvvx533X0vGudkS7p5bQ+/eFatTidcUJCBNC+rKtKxcOECvDqdOvBaZGayOpqKZFQ/kq0jfU5N4whkjVRdTp/LYsjqNi46dWyPYcMu94GSC9ew4BoJeFYUtmPXOSDhXXX0gWufeo9GET2k2kiq1aSmeFJNgEQ3+NP6j2MLOs2CkRKtO7XxrKMi+tqU6+pRlurDJEWKDkg6YDSQqYmureeqpvWQ4hRsdTrnn7bHwIEDq0oJ14URuq1xBfUI7QHmkLBap5674Pwlu04qOq6mc3WEgJSkxx57TKqG0SFb389e/XmYhE6nLFtF6KJI23r+utDB1a/PMsq6MWL1568LkJwMlOt1zffA3+vGiPVt+2xzXe7OCAkHRoOQwshO7QQkuqa/VjKisJPtDjujBcjRDXB7uRjJoaWnXIOh6pdPRQBrGlqyawSrbNFLTS9xcLOozWNuS0C2ZzBxnnWndnabr4vFX5sxB5+RuTvMo9Cd2utbIQXni8qQz8+SfazZrUsJ1vcYgnPEcDnDpaRM2Jbq2RA8gmuVn+/w2IQK8ntLi3NBDzlL5BKYUw7q86gJkDCHhHSxYCGLbSr+JDz+HdUT3JCZWEpQlIqc74zc6TnmfHD+CcYJSLSHOpVxpKJvgutH34OAiOufwDyVzba260Qb4IxMqGgGiVO2AA8ClPLSIln/t93OzvJNtn6Nyax6/+YCdGoXmNgSR6H+9ytZ8euLFy9UgOSG65Geke2fR+pUbZ/Qxza1HIfcwI8WEZzx6NK5PYYOISCx4JoxSWiXRHozDpMNWVIYy3ZHHWy+6Df6JSBhToXOIamPdaDXXvVrM0JCZwANMso/5VGfQ2NJgxR+zmpOHCMrU1FudAlgVpRilId7GAG2/o4YvXzeanqPERLqXQISDUTqQp63O/dJTmDVTFImmUNL+ec46mv+g7cPesgJSFi2WzuEanpXQb211T61DTttW3sWHRJsUcAcSkZIdvURBCTBXMv61MH6GTUYJiChQ67Gni3J9rsUJup3KrTae9IAX+8/u9IG3GoN7S5Aog2T7fUhSWHOUz5Vj4G9POgZJmWlrryytR3MjpT9re21a3OeLvtLdExlnqwkYG2uszPn3H333VWAhNXOdoUy1gqXgLihU/sKASR7aqf2nVlbNX1Xb5BUvlwDpE0QkOyOI5U+JHU1viAw3F5jxJ2+p04INxJgGrlCEGHGKGB4LirLCnHTTeMEkDRq3Gzr220DkNQWjPCikjMilboU+Uv+eMBvCxdi5szXJEqTnhkWIOB3Aqk9EKgtGBHF4w/GYClgBTY6d2qPYUMvB+lcnlUu1br0+FgquD6PPbXsrwYKmlpLg1362rDIgecJo4B7Nvs+sAcZDwIU3RBO7yPJvMOp9iGpz/lPpexvXY4jGPHTZX9p/wTnbVfsxbUt+1uXzx68Viplf+tqDFr/6r+316m9ru67FQBo6NSupqQBkKh5aAAkQAMg+UsVZWtXA2KuwT29D0l9KOMGQMJKTsrQrXdAogthsRsgk7XFJg+Jwc34QHlpsQCS22+/EznsKKjq51a99rqiECgcoCISW+hbwIIFSzFr5l8xevQNSJeqy8xuUXGcejlYkctj40fmqHA8Jjp1boNLhw5XpYWtCilvbLohWI6NBPuQ1NNQ+Hx7KiDh+iQo0dQtdr6m8cgiEOxWzXGzVDwL4rA/DyO89LIzOZif89zqNCy95hsAye+bBTYAkt+X/a0rnVOT/mgAJMlnZrflkDQAkgZAopdkAyBpACSashUs5rA9HvPOGIsNgGQXAhIVmlC2t0QFtiSAEySUlZXipnE34Y7b70STxo22fq3bipCksgh4b+knovNXVLRmwW8LMGvmGxg9ahwyMpl/oKM4W/JMtnsbAQy15FX56CLh9xphenvXTq1wybBLJcOG/VGIQBQgici/dbf77Y5jB07YkwEJ9QFptaSy0HlHWheTv0nPYu8qNulj/iVL17OPF0tnMw+R+VD5+flb5cM0AJItC6QhQqLmoiFCQscIqnJIdkVUrCY11QBIDAMNlK1XZTE2ULbmVSUV7sC+nvJX9IZALrNOam+IkGzJoWkAJCkvqVp/YZdStoK2elXJLRWmIEQoLS/xAclkNGnceKu4hKQ+6bBG9SesJQZQYREfkLi2AkdICAD4beHPCpBcdwsyM0JbGhimHJWo5WCqAAn7CzGXxkK3Du0wbNhQ6eSeME3p1WK6tgASTxoj1r68ca0XgX/ingxIOERdhIHULXL8e/fujT59+ghA+ec//yn5p6RpsUrkmWeeKYCENFxGUqobVw2ApAGQVJePBkDSAEh+T9maNRNDhw7DTePGIWRvKcdY3ePE/SGo8qWDrh/e96TAe035jdrFVu0KngvDsAKA5DVYcv/tHHK5muqnbGsX2/Id/VMiHsf0GTMkoXD+ggVo3arV9u6+k7///bgdh0ntrDAzGmvWrldJbUKpU1ZEqmi5Zmdm0BLRj6A+u/tuJrW/ixdfegkdO3QUD+qWWawr9+jW00ajrCGHZM+mbHEhBsg7/ktUq+N3tq3oAhpteuVsvW7kfMqtxypPihbEggGxGMv+FuPhhx5KWkBDjYBrMtka5kX1ff1yUqIb9PF7ffD7K6h/LV2mktpZ9rdxTo56MP9rW5+vdVjwOZPf6/crPnglcvB1KXUXS5cul6R2VtuTKUqas7DjcuiyO7u0AQxtqfrLG5G5ZHgoKVeUrTtuvwNNcnL9UErAcKpKM99at6aGGfzu79IJXQEUPtWCRT9i1szXcf21E5GZEVY35qtM4eJqbdQWkCjKFkEHDEtwUrcOXTBs2BABJHGTjRvjkuvCKIlh/F8HJIskqb1Z02YwLcvPEfGrgLmufBYK2ejTpy+YAD5//q84/IgjcMjBh+Dd995F/7POwief/Bv//fZbDDr3PEkOZk+lwsICFSGRiJx6qb6ZgK+++hp/efIv6NChbUDY/Jye3wlOTfvW9vZ5fxFtpam05tpy3cLCIsmF0Z3af08X0qHFZNt+9bEFZXRb8up/rwrpm8ohcMcdsG2rSgfuuMQnG2vNnzXkkBjSA0tX2Upt9nbubOp63XRUV9lK1ebbuRH8/tu7JUIS5M/Ry8EqWxdfOgxjb7gRmaE0uK4JFhaxQiZcNwaPCX6OB8tloyh6j5TBGnJURZK45SBmmrBdS3W5lcRJ1pvXRkQUnpcuCYMwozC8ECw4YCV8xNPw97+/hXYd2uH1N2bB4D1F1ziweL6uWWn59fOloxav4/N/DY6Hqs4nSns2HPk3YLKLsNgqBjzTgJFgU7CQfJ2XIaXajccxc+Z0XH7NVfj114Vo27IV4DqA6XuKq3SOrx6qSmj6NovvOJMhqceW+8u39XfJUlAlbWC4CbieLR2S+XuO49Xpz2H09ddi9briKl63KXrQv7juQiwGHy/KCjDBQ5XRpH7j9QTS+SeouWSSaEzZWF5IKsjI8yMBNxHDvVMfwDvvvYdXfECSgCVdndWtoopiwQfbyeROHZEIKnyuP3rTGKFg+Ht9uAAAIABJREFU915dZasuhWx712KFEZYdZtnN2tQh35EqW0ElE/yZXkc2Zfzmm2/Ey8iqM/V9BMts8l6kXbDSGnsC8KiqdOd6sDz2bOC6cuCZlEkmJbPbtom4z6ixHQuRhI14qEzWFj3Lhk+HEZm32eCTTehIfYkBTgZsB9IHwrGAyngc5WVFePD+e+EaIRiuoZzpFHWL5jTL1YZ5R786k3JaiAkqJ5bCRARw+YdrNi6fy73pAaeCYNdvNgQ0bLWsPcBy47Kml6xYhWdfehajrhuNRpmNEBJ582TJJ3xjirqKf2jWi46T7n4WYFGnsHoVnQiqoSA1HwXM8+fH9FhGNgFTlIPNG8Otyqcuw9Jlm3DL+FvxysvPyHir8it8laMM8xgML+wb0qmKYk1ADnBcRygTY8eOxZ2TJyMnp77r4G9tZs1f8Kv0Ibh+9A3IyMjc4gxJAZCkKjOey/XAJaYyVbp06YIhQy5WxrgoakEs6n2KslZHUIelogeCxUqC1+DnjJCwuhP1T333wUnGzWeVswceuActmrdWzgLmzDghGKYNT/ZCyHplFcJ4ogIffPg+jujXD1mZOZj+6kycM6g/YMTw4Ycf4fRTB6CsuALTp78Ex4nDtignhMMhsRsIgLn3fP31HDz1l7+gbbtsWF4YnuPAMKOAGakCKApi6l40BKrKnjDks6DjtPrb19/hu+W7Ux5oUH6EDsgqaqqSGpCGoqJK/PW11zGg/xlo0riJ+o4YEFQmFYCXsTU6Fuojr8sT1Vh+V86aek40nA/GqswH6gY9Pkfmw/AyMH7srZh8x60wRMRdsVeYScURplKGOxU50NWd2AeHJZgvvPBCAZO72iBmlS+yZM444wxpTMlDR+VSeZ5Uzg1G/fi87AGUrA8J5UU37axr+ef1eG/d62v06NGiB/7nqmwlBSTDLsaYG25AVloWXMeG6xlqE7XYsdZPRHQ9OD7gsGn4OiG4hgfHVJ1/Lb/LLTdk1aRKtmZ4Fussp0lFEw8V0g2XPGHLcGEjW8r9tmvXGm/8/TVYpvaQxRXw4K4u11CbvjTXImDSu7a/b1jsGMw/9HCxhryvJiwRfpW4KIffJViZ9YATT+DlV17Bldddg/nzf0PrvJaw3Rhg8RqqjZfiPdMU859HQAnVBf/QwKcKiSLkG+40YsT4kN+7YmA5pjKiLNc3anygEHdcvPLqi7jxxhuxZt1mGGK40DNHT4kyuDgC0wclYgeJx1MKZ/rGC++vvH4slalwg/LsVFWa9UGe7xaVsWjMMeXeB/Du++/hxeemoUOH1nAtGzZpFTJJMfUeeK2dBCRaAIObIpURvWnBPiT1ndAWVAQUfvYhYdlFKfubJEJXE3VpRxR3kDfMn6mMSNX77rvvpMpWfTemDCpVPX4CknvvvVfK/pIrzs9ls2IEk+vVB/Ge6QrIJyDhZs5kXyIH+goiCQsJrhWPgMKGYbJSEY1/C47HjZfrOSEOCQIHNgwn+GM37LiTQGH+Jjz6yFS4CCsZFxBB+4hyz809jSUo/I1foIw4NlSgdEuERP7pf8Zrc91WybB8K1SVTqF1w7Llq/Dsy09h5MiRaJqTC4MoSRYJdZvSZYRlBCKuQYoPx+EAotNU9EEJi9JdlHkadlvGwjlUGsckUDGpD5WpYhgxLF2yHhMn3Y7nX3pGkqmVauN1leOAPwFRWEjzS/VuaSyYyiac7FyuQRrElD+WHd0djbkWLVokOoAbMvsQ6GNH5Ku28xEEE7wPqwsOHTq0tl9X7zkFfViTTuM16KGmIUZAUt/zn2wcixYvwv0PTkXz5s2EIeGKI4/AmP8p8GwalkRQTv/jSWjdph0KCgvx8b/+hZ9++gWdu3TAqaedIM6klSvW462/v4PSkiI4Tgwmywi7zAtS8EJF/V18+cVsPP30s2jTLhdwqXM4oXQ4KKeZimDxT6XstUBESlUzsso9UjnJNEMjECFV1sLvQ2wGqXmUYwV2ZE+mDMt9TBQXFuONv72GAQPPRlajRjBMV5ywCrxUwuC9eT8t0LInq12fMq36+vj31fu00PzokfDBjQ73GQnRj2pTV44eUgbHjbkZk2+/DXaEz0UHhnIjii1QT8UdtAzoxoiDBw8WozzVptApCU2Sk+kQ0X1g2Kl9VxjkQRuYP2tAEiz7G9yrqw87VRtFnx+soCbOD1nPdNh5ov/qu+z39t7VHhEhYbhy6JCLFWUrHEEi7pu6BgWjEo5BhULBo3BIf18RQBrJql67omuozwxlTIjQKn+G2LMi4Erp0LB1vYTyNjnpeOutv6Fz5zb46+vTYRq+h6SakSFeA7meAhba56fBj5j7rjKQHIPxF3W7kHhHGD1QngoVMVDGAL2kBCSvTp+By0dejV9+/QXtWreBLd9RBoXyevCe6jn1oTw3ehzylCqi48cjqDwVaGHo30LCIHABQnSQuMozQs+b65mY/uoMXHftKGzcsA4waXxRFVFp2UopCyDx7ywGCpUdDS0aburzKn0nupnAzFfS2k3rn6MUvvqToL70gKl3P4D33/8ALz0/DR06t0aCY/Mick8mdNIQk+ozNCrr4KARrvtdMGGSxggpK2zQpxuD1Wf+gn4ErRzYqZ73J20vWYQkaHgEDZlUPKQ6KqGvxb/1z6znP2fOHPEStWnTpt43hOqKloDkvvvuk6agfP4tSlKBbscIw5OIob+eHTZOJa2FskFDXTkjaLwLIBEva6kABq5h9ez8zIHFjdqjFvGQ8FyYtoF43EVxcREeeeg+iYRIbwiphGT4YUd+J+IbCFy6NJZoZPgREb5Qbu4+yJboHpe4H2EUgCCHwAofkCiAwSjHimWr8PSLf8ao0SPRJKeJimJINFfLFeVRW0g6FEoPK0GSjgJrr60yfdSXde6FciroulHUZa6bgOVHYZctWYlbJkzAS688r3yicrKiE3HkCvLQUWERosD0ooDBaMzO+075rukh5fpnp+jdEaFcuHCh6ABSFrSHlDSGXZHPpbtmM++BzYGTgYyggZSKzG9LVer78P4EhEwSZy+E3QNIFuOBBx9G02Y5CIctxOOMSLLCFg0lB55jwrbCcB0HsUQZ4lE6EyIIhRlNDQnlhH+isQr53DJDCNkRcToqw5q2AyP03L15ZQdf/ue/mPbUM2jdtgUMk+wJihKNc99WqMIUPviXa/jxAr0Xyne0M8D3UFbn+fnOOWU/KKdg1V7q74NlpcWY+forGHD2IGRlN5YTxCkiZ3M/5uHrBNl7NY2LjhHfrBEHhU+DkA+1I1SPS49VFXWIM/BkbyGb3nLzTbh90iSEw7R/fMdpFSSpn1Ch1vNcf3TKsTEiIyS7AhAEZYM2AAFJ//79pULbrrp/cB/UjRGr7/88J1gpToMIjj8V4FbdAaLln7aQjpCwWt32+mBtS6fUxe92CyAJDpwcfgKSUVeNxvARl8FKt8RDwrCoZXpwGXWQzZUGsgUblXBgi6dRkv3ckAATbu4qBEpvAY0tejaUMOr/i0KikWCZSMj+bgFuBt5956/o1DEPLz73FCw7oowGSS4kgGDJRdLFlBdCiyaNHkmKNOPKa+kasF0Dlsstm/QQoqMoPCMuNA0aVRy1cnKwpKMN23PgxmNCFRt/60R8/OnHaNWmNRJRFxEjJMqRXGKPIWWx/OmZIaeY1+F/Ybji1TFgJ9JhGhXwzJgyf9xs+S4BGMdUSdoK4ymOgZAXFwMvKs9k4/UZs3DTmOuxavkCOKavxI0QbCZUCpBwZKyiqw0gYaoNw3LCsJyQgBjHjMr9xNySqJKi1bDjsAZU4tDW1Da+YYueLxePTZ2KDz78DE89+QTatctDNETKTJqKDxkxhPwoE+d5Zw/NmdS0IK4/0jUmTJggRrn2EGhFsLP3S/Z9rVT4N8fx3HPPCWWspgiJBhPVjZFUPKTVuxcHx7VmzRoBY6Su7QrKVjJAQg45jaKgh4iAwWPZT9K2XDohaBRHYRpcG4wG0AmhJVJTuOiQYG4IAQmjmYyYEDirSIVJDyEdHWYCCSMG0zIRj4VQWlqGe+6bBDuuZJOAR3lIg4Cc96PBbsOzSn26lqKGUj4lmsjIazxbHCOURUUhVVEOR/QAz2WztkqEE2p8S5avwow3XsTwEUMkh8Skx9ZLg2eYqjSsoeSKcmwlMhC3K5GQqG86bNLaaLQYFXCQJkaPRC8N6gFGOJSzxvZUTgLPVkWkFBWGkZ+lS5fhvnvuwLQnH4Thkh5Cs01xuhRdjtFqzh/pZ7xqQrU43Ek7RVM26KG/6667pDkiIxS7yiDQMsDGkNyDWK2JHtLq4L2+dECwId/ee+8tJWuTHXo81X+3o+Ak6JTgNTn/lD06ROqbspHMs7t40WI89vDjyG6U6TuKFBVRnIbKjeY76BgqiQFxloymgzHme3ctOOQpmw7Y79ijY5DUYMNByOKezLVMGdGMBw/ff/89pky5Fx07tYPLPUzQO/daGuTKzajWt+9m8Cuvcb+kzIr8yGcaufhOQz8/SaIqAgp4Cvctn2nBfCAfxAjjwfBQVJiPt955A2eecRaaNM6DF9csDV4jBpikbSm9o5x9dJAQTbBGNfdi6kXl+NxioWigxGdWwEVcC7QdSEMVpy2dLHTAuLh90q2YcNN4iVBJDIc2mMVIzU4K+TaER8s/adOkbA0aNEgcEqnsa3Uhm7QB3n77bZx22mlSNEE763ZUvmozJn1tresYnaAzgPfXhz5Hz9POjCcYGdE/a5uAYJ7gRlO2eP9d/Q70M+8hgOQ1TJ1yNzp36S5GNpWNCBiFwjSRqChERbQMUdeFRUqRhJhorDs+GKERojwQwhOVsCxzDxhVsIk/EAmFEQlFVNKWSRoYIyUODCMNa1etEYdgv0OP9gGQxDIUXYLy6JmwHOU1leiKGB+8t6E47gyxSkSGyoLVUULqD883Y4iRj2nYSHcUf9VhZELyYJjPEkdRfj6WLl6Jvn32lYWQFk5HQtJPXLhWhQASentN5n54NKg0ZUMBHwIr1yOdolIpLBpiooSo0BTnPiHgRCkuI2HAs11GxWEnMrBsxWL8tmAeTj7mBLjMtSHP1kooo0gUsyPRHJUIzLFTMVbK8/M5PfYWIA2E39McflLuTBdxKjXx9tgChkxyZwXAJGAn0sSg2rR+FX5bVYI+++4Hy/IQs7mhKADKQ+4t4wi6pmoj9lufU12o+e+NGzdKRZZevXohHA6Bif4U0JoMgR278++/FYxQrFu3TvJX2G2Yyrn6UVxcnLQ7eyrjy8rKEkNP3zd4f3qIGBkhZYaGSbIoTV08c3VFG6RsPfDAA5JLoEGaKGE6Dpg3Ea2EEc2H7ZbCRkRyOoQ06GTAMCpUbwuhdSoKA+kOVQnuhgfbUl4myr4dsmFYyugg9dLiGgZQUFSAnn16CSVMGeAK2BBQiEfTtWXNMurB/7RciWPCiPlrkxt5WK4rFEdJA6EMKt2g5N6PXxCMEtBLJNJBQclmNM7NhuuS904Di2vfVi36JOpL+TdgWGVyHWbTiJ70lC4Qx43IvDIgCHxM0W9K19G5IE4CP3eN/oVwKCw5HPxw1dqVaNGmGUzQ+cExxxX9kvk6XjqiXmPEhPKq6Ca2jiTv5MLQDgKWaOXa479T8fzt5O3VXDkOKGOMjhCQcIOuT1AUdEjwPvxDZ0hN0Qk27QweQUOlts+vPb+8F+dXd+Tms1LWWLnq8ssvF4dMfRojyQHJEjxy/6MoKS1WOgohxNwShCOMbnqIxkpQGdsshrllx+El6OpSji5G+eIxD+FwOhw3Bscj8KB9EEIobCMrPUNSMdSapngoB0JRYSk6d+6C9LQwQlYETiIGy/bgCthQTgD5W6KsvlzxGiqU4tO79H60JV9M8kREJ/Aa3I/5HUZtLVheXJyVdDRI5MandDKis27dKjTLzYFFPcZyz8wbIniQ7xOg+OGUqkitYooo2ph/HnPYNEgSYKX6/ogd4GaqZzIrJdrrCLjJRGU0DZF0G7/8/BN69dhLJev4EWIVlaa818+hnX7c8xgl4R61q2Vf7AvLApvTsjm27nlTnw5J3pPX5z7LZ6e80SnIeyfb00lpC+oMfU4q+z8dn/xDh5+O/PKami1CuvSYMWMkQqR1Q/289W1fdfcAkqrEAkiVI4bLbrxxFAaffyEMI4xEIgZDlENMNvRI6Y/w4qsAu5K7B2yDCon8Nyoe1wcoFD4/uiLUDaJ7Ch0VACMpntjqps7+5jUsAwmHCyOCWEUCtpWGWLzC55sqXz6/RN0g9CFHUcT4gUfKBjd9LwzLJe81DtNmLgvvBdiM5rgh8e7GLQ+O7SEUV9QJKiQhrZJy4sbRpHEObIRRWlKKaCwGk8l8NIQ4PoZoadA4jGaQ60pOKdUQefJMSFK5JuSdEqwxP4a0My+h+O6iMpnYR4DH6AbzZ2gMhUjbYN5JGpywh3BGGqIF5TANKmCO04FrpyNBw5BjZmDJUrQ4Zs2bNhez4royCOLRe82AE6lczD/hfMFFXDyxFjzHQ0QiUnEZq2t5cBMci42mTdsj3uhwlMUzUVxShriAURVloXJXflpfIdeBlGg6FueYAkpDgELKCi40iqsnXdfBLWu8BMfQokULUUwcCxVz9aMujKMgEKsevt28ebM885QpU5CXl1fvCX3Vn2/BggV46qmnMHz4cHkPW+hyKpLgFv8Ir+RnZBgbJXKWECObsszwOqlL/r81f1rWPT19XLuuFImQazKBT4Cy72Hlmqb+4Er1SLVk7koMhsVYJk2euJg9NBjiwoBgVIJyxMgt9QDlmNEYipeC3aoghc6d4rfjvnFriOwJTdIldcyE69DwZeKuKVWE4gnSwKiX2HGaaoa/43cUF1ycA14lDDMEzzGYqy8ccIf6gYArQVOOThgP0RD/71Pa/Aivy5AvIZBEVwy5L3P1aIixgzp/raJDHBe55lRTYSSMZjCyD4ST0QawsuQezs77BqqoeaJm/XyInfEC7qicavkKbvDJDOcdvX6y7/F5NV1LP3+QjrG9e6UKGpLNq3ZK0CHyySefSIQkSFnd3hh25PfJ5nXR4sXSN4Q5BBZ5RJ4F0+Q+x2hoJVxjPmKJhbBDhT7IjinZIW2QYEMYEQR2KkqZcLhnMoLiR+e5jqWiHqtquiKiBmXLtx+E2mzSaaEoxDJXlGuhgYfgyX7GfTYqskKbQ+1NvJ4PUCRfkvaI7JbCxKBNoOifESE4i/PEpzAr2dTPyj2UESFF9PakCiAvT4OFVNOQgC3mwXiM+PI5JDLCh+cWqRgdlGdel2CGUSJxHvhowkvQeUOlQrsgHa6bBxPdYXh9EGfU02ShG0tocUqh8ZoEhxr47Mjb3o7xGZAB3QBzi+6v+/tt64q8P+Wx+t5Yn6PQkQ/eg3s/nQPJHKbVZT1V2U+mX4JRIDo8vvjiCykqoBki9fnc27r2bgEkQcoGDbFZM2dixIgR2Lh+IzLS05EwKqSAjCf5D6VIzH8KFev/DZMKyWHRHBeJeDlCrHxjMwqhgpbcSD0nhpCtPIqiV2wTMUclqzH5VeeYUPioPKKJClihdFh2GmIOBVhxNk0zAiemjGfPU4rIJfWDEReDlK9KGDYF2EIkniFRGCbPlyQqELIchCnTMYKKHMSMOBybEQXFwk5EOVrKPY0vEwkaTIwtsOShJn679OzaYhw6XhlMy0Y0BkTSTUQryZ2lx4MKid4TB45bIAaMbUbEQwt6iiRCxNXOamIuDDMNUVLFBF1FEaLriNfPCKM0FkOmEUHCiwnpg+Ch3E92chIubDsi9CpGdEjboDKlcWeGwip1xvAQjxHMKQ8nDS4noahlqkqMC5eeLX+ToKKM2wnEvTS4Rme0OPAOOFZneAZ58RqQUGFzs/EBSR0YQbtL0PbU+1IpsuQsoyNUSvVN2UpmkJAu9swzz2Dy5MlVIWs5j2sYRShZ+CQq1r0PO7YYlp2lak3QNSDgW1UkSniszcb1rivH0CvJPC2eRyODkUzmnYRQKRV1GMVgYYu48krK2jKR8EuxWtQPTqVcn0a7Z7FkbQymSxqIjbhUAqQDggZAmogbJdHyyhGTMQkzFJ4AcMoxZSICl7kJlgnHJW2yQvLNXCNdooACvZnfJbrAEE+w0DFDYcTdGBJuDGHeixEYyjo3UMtF1CP9zEVawkCYDgLDQFm4kiIP0wjDZHSX0RLXQJrouQplrIgHNIyEWwaL3H2hhDHu4mffkTJmhVButEHT7pchlNcPQJ4qTRagq++pa7thXLWbAQISOgRIWatvgyQ5IFmEF6a/KIUNwty/xIznHlAOGBsQjc1ARfRLRMJ0SDBhrAKs/RGPeiKLToIEQtK1VHU6XUmLDknur9yPKC/RyjKEQqaAfNnCxJFnIOGVIRQ2EU84EqF3EpTdiKpRw7EwqkKQRIejyI4DN0G2hQ3LZid5DXK4p7swSXt2CRhMOHELlpEGOxRC1CkV36BHioyUe1b5alQtUafYz9kiOGE0hSfSYWDBo3NAnBQqeu65CUTCBErKMZvgeUK9MkSviOMQUR/whmAZEThxAiLIeON03Dh9EDFPgmkMZDnTanQvRVXVmSr1FSGp3epsOKu+Z6CoqEgKOw0cOLDeI6Tbe5Y9BpDQO1qwaRPS0sOCHAghVOL2Bljz7kblmncRSa+EGY/As0naqEA4USnoPsHQl52BDHr+KsulvC6jBJZdKZ48iUgIjYmsTVbH8UtmitUQQ9xLhxtqgqhpIuxVihHDsoNh7uiseEUqVCihjB5xilLwab/QSFEbuGeGEDNsuHYEtlOMEL8jDkpF9aC1wsuRpGHyy2LF0xMbEWPH4/lUMFIonZWA0hVVjNWCxMAhXSyEhJcFMMTskg9vwU1EYdtReDarijRRBpNTqqpnuGFRrnaEYV8/uY1KW5KCqeQUnSRu2EgkWMsjgvL0MLxEJbIT5KTTs8wAhwnEfY6sE2XlYuWZobOYFDgBJ7wmva9hxNxiGMwn8Y1Bv+CX8igLgOLfUURtB3FGc6x9kX3AY3DCvYTXarHUofCG/aThnc+d3Z4c/M/+nhFKApK7774bn376qVC36iIiU9OE1gRIaBARkDBkvOVgid7NiC2+G5Xr30QYa2BYTeE6cYSNBKw4KRGqyZ0jxouujMNlzYpS9PgTfCuPJ0JpiJuZiFkuQp6FMKMlTpnsvJIfz9TXNNIgozATlQgZNP4TSLgJAd6Gy1wOek79Ild+IrsHleCtvGwOEhalPCFyqOo/KHl1bfVdGZc4Q1144TDKDRKlXJgOc6f8kq8oF3FRCWGWoml5CQE9Mf7bTofpxBFhPpgAE59eLoaMJ/lZlFHbSQecLMRDcRhWDGaiAgkjQwwzuOUqeiSPzrGHRX/IwYG6MUTDBvLRFk17j0co91TEvDaIMJSiK43+z0rO/50H3/2AZAleeHkWbh4/BhHbr/Kmg+JYhrj5OGLuJwhZq8VZRhqXR8eZVeEXe9BlbLe8E5X7pUxpUyINYVnfzLsyTDINVPRURRKK/IgDdQn3Zm5sXP+kX8UAW+pvA0x+ZxSTPWLMDMm/UOVb/YgNBVZklnkfpCNQlphjqcblmHS2EUSwalaWipaYlXCdIpVvKhWP6FDgaQrQyGYrdoLKD3FRDBPMLyWgEQUnjj/LylRlx41yVUlQIsPaayDIys87MRBl1ClxGNLtCwD3UkXl4jPKoWjuqlhQg9/h/46U1/wkDYBEdd0TTx4jJDNnzcKwy4Zj4/pNaJyV6YchKVKl8LAesXnPYc2SbzHr3c+xemUFurRvhLNP3xutspeIQVscb4Hnpn+HTHi44uIOMOPLhQoh1jj1ilSToESqUrjSA8CXNoEb3t6YePfPqDCAGFlFngoq9GkBjDi/MyJpqxG3Fc2Bfgg4MUUZEaVDOlYY60taY+qjy7D/AcApx+ShcVoxDHpOyO90EwhJSIA3VtU5yz2gsLQTJk1aivPPa4LDD0mHF98AkkkYhSHdiaBB0rip+MwcfD1nI2b9zUEZE/rT6BWJgRTyLMvD2Sdm4fU3S3H6Cek4/rAwYmYpbMOnSVExehGpWEKgIPkZtkoYdBiRMJjY68FyGuHyW9bjqCNMnH1MFrIyE3AslZdiEZDQ02qZkl8igIiAQ3qseIi7eVizLhNz565GvyNzkZW5CbYRhxu3YLOUMsPREko34VkGYuTjW/Q8ZQJWR6Tv+yi8tP3hIlOoMmozYZlFXS7ZTx78X9AQu/AZGSZ+/vnnJULy5ZdfSuld2cTFGq77oyZAMm3aNNx5551bAxIvH6UL70bJ+n+B2PfF51cj3SrEpYO7IpJYCYToCaRYM4LHjZgHiz2oAgpSvpbV7EI2iqPt8cwrSzCf7E8VWETTrBwMPKsHurSpBIqXYcKjxfjDH4AzTmiCLCsKWyhSBN+W9CRhDgnlJsQQLhNp6fEwLETDaShK5OH5l1ahTfMKnH5Sa2SG1zAQCdsOwyHdwoqLrZImBg6NhAzkF7bBp18XYZ/eLjp1YFSnUKggJo0KCj8VlNCmHMnTol4qcfbFqAlzcEQ/4IzjWqBRhEaKozyvLF5hAuWmBavSQxo58UjHa58U44dfErj04q7YWJ6Dt9/4HmeflofeXQskgiQeWaGhqhn0jHRFb7MSKHZboVmv24DmJ8JFCxVxEY573a+Phivu+hkgIKH8sTHn7oiQMKn9lZdexs3jx0uO15ajDDBWozg6C8sW/4SXnn4NlSUejjy6Fc48pxMQnsuMJzhehWIl+ya0iu+pstWyfcJBNBFCrLIHHpjyM1avou+PeZkOjISDPvsDV1/bGaa1WihRrheTSInOV1degbAYBirv1IAXb4Pvvy7Bbws34bxhnWEYG5Fwyv3S2AyxcL+TUIt6HDeESrMZ8ld1xmuv/IgFvxYhLcPCSaf3QL/jmsCK/CSOTy/hIUxnA4EXKV9GNj55H/jXxxtx5bXd0KLtZunFErIYT2UFMrI+8vDZx6vx9+kJDL+mCXr0pR5C8E9rAAAgAElEQVRU0WPmm5J+6TGqyVLKVghxIwEn8Qek2ef6gIQXoZ7g3CvbLFgQaNevyIY77soZaAAkWwGSmRg+Yjg2bcpHRlqGXwucMlUKGPkonvs6Joy7Hv/4HujVC1i0ADjmUAM3XtIJ5fHmeOmvv+KlvxXj5MOA+yb0QLqxQFGrGInQndwREqOACe2SJC2eRxNx20Jh/DAccMynsHOBA/ZRmIFqpF93YMjA7giHo9jgMuGKhTZLkGPmI5pIQ4IeCSsLZUYjbCxugakPvIejDs7BmSe0RFqoGFE3C3EjG5YRRbpXgHSX+RHpKDOzUWpnI7+wI4Zd/AZGXZWHM05pBNMtRyLB7+Qi5K1GmrERIalXzgT0HPy4uBxPPBdFqRPGp1/H0LwF0L0r0KYJcM4JXfDUzMUYeFpHnHqYgyKvkeSTsLpOGqMRZiYcJsY6HmyzCBFrM2yrDJVeDqJOLlw0hhMN4aQLvsYpx0YwbmgrpGWGUUYlZYWQzqRiNqE0Qigzm4iRxsaUoZgHN205SuI9cda5X6NNO+Chew9Bk4ylUhEtgS6IxYGIVYY0d63k9VQiC6V2U9gJUzzdpM80OvwBwN4PrtdIOZmkkhjfA0GJL54NBlCd6ykCkmeffVYiJOSRt2/ffpcntZKyxQgJAQmTimVDFG8h87EKUPzbNCye/xneev8rPD6tDOeeDNxz8z7Icn6WOtasA2CRp00jXnqPsExwhaq2pcQcMTsNm0t74spRc/DDImD//YB0G1ixBlizBnjuiQPRu+UG3HD3chzTryX+eJSJcNiF4zaG42TB8hyE0tYiZBfBYn8DiX7Sg5mFKFpjsxdBkdsBt03+AX3bLcelQ3oiLWs94hWt4TosqBFDyFyKdCMqwIGck7JEe8x6sxBTH8nHgw/0wb69G8FCCWyhcuZL1TzSyVwvl12GhCKW4axEsdsPh53wJs48OwejRvRDhrUGaUYh0o18kZUocrARbZCBKDLcImRalbh3ehRvvbsRj085Cr9tDOOu2/6ByTf/AYfux8mOI+zlI9tYibiZhgqjBSrc5giZIVjeWkTdNLToMRZocwpcNFcJ+yn0wKjzRdtwwTqdgd0OSBYvwisvPY+bbpqIUIhFFcSCh0FvPzZgc8nHuOi8y7BiIdC5M/DjbOChx1rilHPZo6pYHG+kQGmaslTJkuqUzCHltdh7KxsFm/+A4/p9jI2bgAMPNRFOY6QUOOJI4IrL+8JzixCt7ATDjsGKrIdtb4bjRWEkmgKVPSVCifBmGOFCbFrZDhef9wV69rIw5c/HwzPWi8POiLeAaeXDDq+FZW+QXFPSxx23Fb790caYq5agtBjo2AUo2ASsXA1MnJyNcy7KhpdIl+97sRxYoXyYkU1ir3z1URu8/c5XGHnDKWjcvFjl0TBJnnyL0AZxbHzx+UbMfGYVrrh+L/TctxyJilaS3+qwEEikCLbtwIkyipIrRS4ctz0yMk6AiXOFucCqpaqYkJovpYT9Vgl1utoaLranzUADIKkGSJhDcsWIIVhPylZGY7/6NUObFXDcYmz66hU8/sAEtOvTBccd1xZTH/sQs38Apoxuj1enr8Dmimb4+jcXxx6Qj4du74ksY76qSsO8CXoxGXplyJZKyioTj6Cq9R+RAhqb3cPR5+iP0O2wbDw/6QTkpm2AYyeQ6a1CvDITr7+9AK98pOp2Xzm0FY7tw2oF7XHrlC/gZmfhhzmlaNshA+tXl+P4fYHhF+yHzcX5uP/Z5ViwHGjVChh8Tisc0SsH8xcZuOeRX1GQAE4781Q89fh7uOW6djjpyDx89/0iPPtKITYlgOP+AFxxfkc0SS+AmSgS50XcDKPEaoTSyoNxxh/fxbFHhnDdyD8gO6MIixcUYeJjq3HeWc1w5hFZGDpqGdp3tLFsSQLHHwPkdu2Np579BeEE0LMLMHJoe7RrGsWminQ8/NQy/LQA2He/DLz6XjkGHN8YYy9si7lLKvH8XxdhYwFw4kHAhRccgiWrN+Ch55egb+8WmP3pBpBRduXYdvhybgKPP7NWcn8uOxsYft5eWLemFPc8shJRBzj8YOCyczrC8LLx3sdL8fL7pciMAycd0RiDLzwSuf3GAPZe8NxcMapci4Qx1uwiiFKFTeqiytaepgx293hIOWD+Bsuu/uc//9mtOSR33HFHFSBRCcYsalGC2JL3MGb0KKzcbGH2wnKceHA5HhzfBxnxH9X2qSuySQUskp9IvShBSBexIMXStJBf2RtXjPoeK4uApx44Dm2b5GPuKgejxv+Ig/YN45bLO+HaSQvQ7wDgikFdsKrQw2PPL8H8pUCrpsBFgzJx5P4RRKIFQovyQo2wriIXU/68DHMXAYcesx8+/aIIJ+29DkMu2g9L81dg6r0rES0HurQDrrwoD7078pkKUGlGsCF6EM4a+jkWrQEO2h846tBO+PxfS9GjSzqWLq3A8Eubo32Hdnhy2mwsXqF8l9ePaIKu+/wRR530Ig4/ui3csjWoKHZxxsnpOP+EPNhGBp5+dR7e+BZgj7Mzj7Uw6JSOeOSvJj56fyGeuu8k/JYfxp13vY3TT+yMtUuWYM1mYMzIHui3Vz7WljfDU7N+xWf/BRqnAUPPbYn9+3ZD+76XAy2OQ9xrAVuSXX2bJVBo1HeuKlndyoewHa9CVQA0mCi2LQ9Ebc8LSljQ+6s+r36H/8U4bHVAUp8J/TXlkLz48nMYf/NE6R+ievkx8Yt5kCVYv+lTnNP/HFxw/kD0P689zj/9QZx1ZjMMGVmOrHRWfONbJL13S8NCqXxH2hGNdzMKB9ko2tAPxx3+LjJygOlvXYRWrQsV3dFZgXi5gbdfX4inn1H5q2Nv6YlDj2d+WQj/eGsdHrurUMZ1wBHAtWOPwsvT5uPBKeuRlgkMugQYNOgUPHDv+1izVNkJt93TFn84tFQcDK6XDbj7YuzYn/Dck5vx8WcXoGvfedi0vBFee/VTHHhQLxx0bCXm/tfApLGLhbHduDlw+317oWdvE/94Nx3PPvsd7n9wBO69Zxratm6Gjz/aJAW0hl3dBCedcTA+++InPPXwaoyZ2BOdu0cwYvBc9O7eGPMXFOLyke1x8GFdcfdtH2Mu5ToXuHDoKTiz/9WwzH5CC3OFRsaoCiXA7wAv5YqTCMnu3rQa7l+nM6AByYABA5CTk1OvDsntDXy35JAI+PY7REpS+6yZuGz4RdiUzxySRogLRzLBmAa8aAxli+9AdPP7EqlYtqID7rj/n8hrm4s/XdAY69dvQk7zYzB64pfo2WIjpt6+H0LGD6qAlUMSVwuUxhqh3FYUCEZSrXgRso0KpNuV0ol1k3kM9j7u38jtkYFh/Y9BhlEB26jAiYfH8OEXq3HrA+tw0XmHIxa38MEbn+HZyR3Rc//9cNmYv+GLn4Bxl3ZFOKcp7pz6DYadDfxp2Cl4+vn38f3ixjjuqKPx4ccfIre5hSsH7YV7Hv4WS1YBwwb1woz35omXZNI13dC6eWdMmfoh+hzQBk1aZuPlN+bjoD8At41sh1aRfISF7w0kQjY2xA/FCf0/w5HHABNG9EWzzBi++aUIA69bgxtGNcN5p+Zhn6N/wX5dDZx9cldk567BM38tQ7fePZDXrAOenvYRJo1sgcGnd8LDL6/AK7PW4oKhPfHbsvl490NgyICOOP3QXFwyYTaOP/VgtGvXEs8/9ybGXNUHrdu2xLlXfoSBBwB99+mN1z/8RXLibhh9Pm65ZTqymhoYf3k3Oe/GKV+ifZvO6NGzO1548R2ce1Y69tnrSNw09kNcOOQIREwX//zgS1w/+lQMuHoyXLsT4DVWSfNCjVHVPvwS8HXRh2178vA/93tGSNgHhWCASe313al9W5QtgiJGSPQ5UskOBYgveAX/+efTaNO1C87/07s4qDvw0IR9EIn9pPoJWY1QEWsEz8mQfKio5FuFkZ4oRDryEYkUSn5TQawPrhj3A1ZvBF545GB0bLYcBWXpGDx6Kaw04PaRfXHuiLm4eFAmrhnaF0++9CvmLSrAwf1Owfsfz0OXZssx4arWaJe9RryKJc4+uGLSXHw/Dxh4Zi9s3lSAv76/DtcOboUjjj0I197+dzQOAScdfwDee/d7pIWAxyZ3QucWq2AkPGx2D8BtD/2MNz4sw7DhXdE8rwsm3/Yh9usJDDipCQ48qBtmvPNf/LQEOPjgkzDn259QsGENpky5Cv3PfQKZzYGhJ/dCfn4FXv/HUjx6S3dUxiw88tyvOOqUPigssfGvd2bjmfva4d8/NMX778zBE1MPx9INubjihrdxwEFh9OvRFX/7cB6ywsCrD/fDbc/8gG9/LsVpp3bHquXF+Pgf63DHbf1x4YVDYbU8AnHkqk4nfn8Caf+g0mFUKT6a+FLmXIESZdKoXg6aNuu3vd2CaKSAnp/no2osq8qB0lOK0Rg/laaqFaPfG4LcWimYobnygRaUup+slFlWJB7ht0iOT4S1z+Rb0mlJlzplFTaf+qNaQtZNI9Y9XaloQMKkdhokux6QLMGLL76K8TePR5g9qCTdkYCEeWGbsbniPdx049348bvNOP2Pf8TrM2bioQcPxNHHz1P5lol0VERzJdKvqErcOcLwrCKY9makRwoRTQCVxcfi6EM/REUMuG70YORkl8P2SnF8/0x88NEvmDxxEQacNxgVJZV44dk38PqH7dG66VE45ICXcO65/dC9V1u8/8F0DB58JJrlRDDm+n8gr1UObp7UDS+/8B1Ky7Nw0FEn4Z3Xv0Fei1V45vmOaJS1Fgk3ByUl++Kqy+egcaONmHz38cht+jVsZMBFGqJOGJuLTFx3xQLkZnVH7332wsTJb+JPV6Vh4k2H4/VXw3j4kffxysx7cc2ohzD3+7W45soDsGnDavz5pXV46dWzUVK8DNeP+w4zXumHXt2boHPHt3DWqSGceEoLHHR0G3zwfj4+/mgRzjh9KP716WzEnCI88fhTaJN3ECwvxwceft8Uqf61lUdhT1/GDePbwRloACTVAMnMWTMxfPilYPnRzIwsvyc62VYJIFaIksUTUFLwNdZsimP8LfOEmjlp7N44oEOBsMQL490wZPTn6NkygXsm7YuIOQe2A0SjLfH62+vwzn+ASr8BccQFMg3grBOA047NgxneLBGS/Y//FGmtgP7HtEeWuRmWV4aLBx+CWx/5GjP/CezdlYmpYaz8rQTXDQZGXHkhrrj+ZcTsHEy783CsKbRx1vlvYWj/NFwx7DT8snAjvpifhaW/zMPsn5ehY88snHNqd0x7djYuPO9wDDg8jC8XZuGmiW/j6ku7I7+4Eb777juMH3cCWjWtxMgJn+PnecBzU/JwSHcmp66X5RY3DayL9sOxZ32G404EJlzaDc3SY/h+QQJnjVyNcde1xwWnNMU+J/2AS85pg9GXHYiSylX4cl4G5vwaxS8/L8Y3327C6OF5OOfk9pg6bQGyI8X40xUno7C8GOdd9iVOOLoTurSsxO1PrUWHjhlokmlh4cISnHAgMHDQubhwzCw8PW4f7N93Lzzx8mf412fr8OcHR2LShEdg5oTw5ORT8OMvi3DDFBo6pjTbWri4CN06ARdfdCSefuozZEaAXr17oUe3djj4wN446NQhcMMdYCJHGQgSIaEhYksB1wa21g5qm+18bU8GJNJ41C1G2fzHEMv/FA5iOPXi/2D/rsCDkw5AxJsrlbbiXnM88cIafDNXsiAk/5R2bJoDnNIPOPeMDKRZwKZoDwwf8wPWbwCee7AvurRYg/JELs4ZuUBqLUwatRcGjfgVl5zXAtdc1Auzl+di9i/rMe+3Dfjqu+U4sEcME65ug15562BbESze1AMDRvyAgw9qi+su74eKeAVG3/MD+vUNoWlea9zz8Gd44e7DsHfPTvj25w340/h/YOr4XAw42kSaU4wKsxNefLsC9zy+AtMeOQ0llTm4/KpXce2luRhxYTdZ87N/y8bcX8sxd95GzP6RVcZcTLnnegy96H4cd2In3Hr1AdhYDoy47T20s8tx89ih+Hn+esybtwBf/1qANSsL8OTNeZizpA0+/GA2Hp16JFasb4Hrb3odkyYchn77ZuKxGevwr3/8hKljjsA5o/6DkVfujYv+2Bb5Jdm44bbXUFhh4OvPP0JGqwPhIVPpZVYxNJm671NcBVSojvTSzNJno6v6F5IR58MGBR6q8IJ8wf+foQsVa8esQBK/zHkVvV1ouKqby5YIh18X7Hfnqi7dquSrStFVPRni0kBS9Z8huNqSLKABDX9LSNQASOpa69QYIXnpeYy/+RaEQ2mKoit1b9ljqAQFJZ/jhtET8evPK9D3wFx88dlKTJx0EE7rPx9ppB/Fm2HcuJX4ZZ7fesOvdE9G5aDzgMHnpcP5f43figsOw9GHf4TSEuDsc/dCo+z1CKMCl/zpNNw++S3MnO6gc/cMIBrHb79U4sJLgbE3DcGlw17AhnXA4Ufuh169muOQg9ugbV4Y/Qf+BXvt0wUPPX4kvvsihtlzSvDpN7Px0383oluXKGbM6Inc5svhumkoKOiJP13xK5o0LsRd95yM7CZfwzbYhJNV7jJRHs3Ffz9vgdn/jeH7uV/i/Q8KMHRIGu65/VC89fcwHnj4Q8x4/V5cec0jaJyzFtP+MhYb1i7CwYe9hkHndMfhh7XG9bd8ghkvH43e3Rth733ewpT7euPs89rCzKjE3O9bYva3m/D9d0vw2RcbkNe6EZ5+ehr26tYPBgGJ4O9Ao0cpPNOQJ1bX639PvF4DIKkOSGbOwqXDL0cBc0gywr4yUqViEV+JimVP4Jd5X+P6SZ9h02bgzluORb99CtE0sQwxz8P6io645KYf0KkFMPW2fZGOOZJ0GkvkYenaMNaVNkMixDrPDtINtlYrRl6jCrTMLUcoUoAi7zD0PfJf2OvAXDx518lonrEaplOC8piDG++di4/nhnHn5EthGZkwY5vRvtFCdOvQFtdcPwON8jJx/809sCK/EU47+xMMG5CFc886Bg89+TZmrzJx3ukn4sdff0V+eSHOOqkTXnhpDoZd2A9nHBzH9ytaYOQNb+FPw3tgfVEGfpz7AyZPOhHNc/JxzY3f4ce5wHP3t8IB3eJIMzfJfl9pGdgUPxrHnfFvHHcCIyRd0DQ9hv/+YqP/dUsx/trOuOD4LBww8EdcM6wxRpzXEz/8tBDXTNyMbvs0R78jjsbtd72G6y5thXNObYf7/zIHeY1iuObyk1FQWoIBQ7/AiSd0QavG+Xh8VgHGjRmBNs2zEKtMIC9tLcpiCVw++S08N7Ed+vTsgqemz8Mb763Fo/cNxx2TnobXBHhs0sn4+ecluOXB33Dd1UPRokUeorEyZEfWolmLRti0qRgrlpfh069+xiefrsKISw7ChIeehxlpCwPZMKSXA5vf0Xxgh/uAUbInSvT/j8e0pwMSoAQVv92P8tXvI2SaOHnYd9i3GzBlwh9genORxv4hXlMsXJuJjaXN4TB3LOShQnpybEaLzEJ0a1mOiGVhQ2U3XHTDt9iYD7z46Ilo13gjVm5Iw2U3fIXO3cIY96euOH7QPAw7Pw/Dz+6GSY9+g8Ur4zj1jP746ec1cEu+wW2jemCvpsulbv/igq4YOGIO+h3WCtdecQRKKsox+p5fcHAvIDe3FR5+4iu89siR6NalHb6fX4yLr3sb997cBINPjCBSsQGVXmPM/Adw60P5ePLhE1Eay8HV17yG+yc1w6lHZ6G41MW4u1Zg8VLg9AGnYMmqzfj6h+9x/71jMfSCu3DyKT1w63XdsbHcw6W3fIRO2THst3dvvPDiLxg0oDciefvguWdm4MlbOuDHZS3w9tvf4tH7j8bytbm4Z/IbuPXmvXHIgVE8PCOOv7+5DHdf3w8XjPoc467ri8EnNkFxRRNcPfFvWL4J+HnOx8jM2x8AeejsZ8CGqKpsgIpRbKFQ+fEIkQpVyFy6QKgGkz4nKs4Ch77c6Go+wW5Dfk3AqmtUNaTzUYiwblnDyL+tKmJQlTIogDRoXrHXKkOtys0R1oWPfGAjxcm3gBkZbUOEpD7UWs2A5DmMHz9eErol+iYhN1K2KvHtt7Nw6dDL8cD9d6L3gcU4t/+9aNQY+PPz6WjVjHkPTbFgvomSks5wHBshFo3ga7aK0TR3Azp3WCuOvILNB+PYI/8JFvL7+9sjkddiOexEJVyzCa6+5nUsW9YXN9z0R6lkh0QpcvPmi+G+apWDhb82wRdffYE33/wJp5wIXD96AC4e9gZ69e2CcRP6YuApb0gp4vMvORvff7YWBZu+wCvT90KTpksl4hSN98KNY37Dvz8sw7sfXISW7X9DeZGJLz6fjQ6deqAi7uLqy35Gy7ymOGvQURhzwxsYfF42Jt9+EN5+C5j64L8w/bXbcPV109A0dzWefWYc1q1ejD57v4ZBAzvimGM6YMwtn2Lm9BPRo1sEhx76Nh58uAtO798Mm4o24fabF+OLz4GhQ07G8uXpmPvzbDz5l2no3v0weIks1bKliq6lmyOywld9rIKGa+5JM9AASKpTtmbOwvBLr0DBps2SSC2Nx7jRUS8lliP/x7/h1kn3YPo76zF48N7Yf28XzSILcGT3TGQ0imBtaStcMvZHdGkJTL21D9KcH2Wzcy0blU4I6bCRYMjEduHFYwhZrGjlwmGXTNtEUeIwHHLcJ+ixv4Fp9+yH3MhC6Ygesxrj2TeimPpUPgYMboWscCv8+N1sjLqiJfbpvC9Gj/kAjVuFcfeNe2PR+mycfv6nGHZ2Jk4/6Tjcdt9biDVuj9OO6opZf/0YjXIzccPwbnj6xTlYuBS4eNA+ePPjeVi+1MHNV3dF82btce99H+PQIzqjeVsDM15ajAN7AxNHd0LrnCKYTqH4+ioMC5ujh+DEMz7DsaRsXdUDjdId/OenTJx941xMuq4TLj4+B/sNmIORl6ThkoH74OPPlmD8lM04dWA/xBKFeOXlnzBySFNcNrgTnn9zJf729nqcfc5+WLJ8Gd56qwAXDmiF4w9pguE3zcMJJ3bHPj074MMP5uCSQe2Q2SQNI+/8Ek/c0hL77rUXXpi+GNPfXoEnHxyCh6a8gMUFwM3Du+L/Y+894KQqz/b/76lTtldg6R1FBFFRBAUb9mDvXVSK2AUFsSKiYonGEhM1llhiTDGWSFQsiUaxo4L0ugvb+5TT/rmfMwvEJO+b3z+J7htm/Kzs7Myc85x7zvM893WX6+rZpTezbn8Hy3aYcOhBvPPWW+y/TzG9euzMo4+/xR5jBxPkDuQnj77EDw4fy12P/xwoRiNGNJMbUeJ2QpHWUdj9nyF+6kxrw3c+ls4MSAKE838L3op7SG54EzOIcvB5i9l9CNxx/QhcbQW216bYZFJ+BNM3hRBXiYgFotODiy2eaCIBRj6b23fi9Ks/YPlGuHTynpTlJnj7nSreXFTHLdcOZ9+hCfY+YTknn1KospnXz19CNJ7L+P3H8PSv/kDPojZuumQoQ7stR5gams2dmHrLUj5fBscfPYS6umaee7GWySfkM26fvbj6+pfp1h3GjRvHawvfJZH0uWfuQIZVbMRqT4JRxq8XmVy1oJITzxpIfkkP7r5jEfddW8zh47tTWZvikrnLiZUWMWzIHrz12uvUpgLm3zqNM866n7xSgwv+kgVtbnJ4+ldV3HT1HvzpvfW8+341Z52xF9+sqOH9d1Zzx5xefLYmn9de+5J75u/Lptpc5t/4KrfMHsYeI9u5/7kUv35xIw/fsTe33f8Rm6tdjj5qZzZvaOeV30spyMmcevYZRLvuo8gvlD6DEmcLSQNC0tVtnktGPnbbvJXm2Ew1V8dcFuZgWaPDoEOo4dLxCAlHMo9vOUSZSjF1GKWGtH2Co+P3js8Ks3GmdKxj6QiFMjuY+4QoLSNWmwEkoV+WObry0v77H993ydaqlVKy9RyzZ1+NtbVkS8hc5CfNiuW/57QTT2HErv3ZZ3+de25bwbjxhVw3P4/iooZQcJAYKXIzzHrC0ii5L6HJTqM57YqOv6F+DAfu9yaxOLzwu70pL/9cafng78Jzz7Yxd+4yjjtrN6Wz8967HzHvnj7kRocwfcrv2XnoAIYNG8Gvn/8duRGLubcdxjmTnle5t3Mm7cxtc5Ywdr+9GLCbzdMPfUiPihTP/2oQeXmr0SzROunN7980mXzGMkbvHefI43qz/KtmfvnsJmZevS/d+5lcPn0Rhx52ILHyDdx9+3JOO8Vk7txxvPw7uPPeN3j2hblMnvITvvlyHZdftDcNNXXc++AKHnv0eNLJNcyY+TFPPXkogwdbjBv/O+66ewCH/aCUyupNTD9rA8n2fE4+5Rh++ezLpF2NHz/8NIOGjAuDCwroy4yS2ZzJDiqF+mwPyX/7CpAFJH9TsvULpdJcV1tHTk48FPrLMD5o6Xre+82tTJq0gNYM/7/w8MQDePoBg4H9i6htiTP16vV0zYG75vYlZqxXgn8Sskj7QtWr4ymVUhFKU0y9qkFa9htPFwWQ4Yw7+HOGDIV7buxLYXQjtgWOa9Hq9eTHT3zDk8+HVME3XFPG/mMM4tFyplz0BX36woxpZWxuzeeEs1dxwN4SPdmHF197jzsehDwTDj3c4pXXHH46vxxH787Uqz6lzYFTT+3O7369iUsnw+H7DufdP6/nlrsbaEnCIQfA1ZeNpii6DMNpVf00rusrqvHm1BCOOWkZgwbCndd3Jy+e5M9LWpg0O83Us+CcIwcy+tgVnHE8XHpBP6obGrjlngYWvQcHT4DGGij4C4vhdbO6UuNEWbBgLR8uhpGj4OvPYb894aqLB/HeZy3cc28VDfUw4UAZz758vWI9Z89YxxPzNHYbOpiHnljGq3+Ee28bRl11JefOrOOo3eHSaUNZWVfPFVdUKTr2/feHmRcNI2rn8PJrX3DnA+3Koeg3EObdOZFdx18JxlACipT4omIb6Ai6ioMg4dX/EBXtf/uC8z9dX+cGJGkcaswTiYgAACAASURBVPBX3I6z6VXiZsCYH6zkkDFw44zeuEEdmpfE0EOlcSMUT0bTImqSB6KsLvNcaaibNLR35aLr1vDBV2GkXtoPJNJ67cwyxo2sIFW5gaPPr2fsWJh1+VBeWriJBQ82Kk2PiUfBGy/BA7cXMXJQi+pRc/xcatwuXHPrN3z4MRx4oMnqNS5jdoZzzhrFyo1VnH/5BtW6sFNfuPGaIfTvVUWcJoyEBdEIq6okC7GBxgSM3cdg4YseN82Ag/YrRLdi/OaNaq5b4Ck2vT2GWzzxG4cbZ+7K/Hlf0O8vBBobv4FEO5x+RoRpJ49k+aoGps9cRiQi48nlDwtbOeowcCO5vP16Kz+cN5DquiiXX7mE+fO6MHq3CA88tZ433oJ7by0nJ6c/dz34Pq8ugpI4XDq1K3uMHkGv3U/BLD4CjxJUf0WHrpFixAun59bqpw7v/1t951JKZ0rfhxJ+2UarKlkWoR0WtWkFMpRuzPbHU8qrGbKT0F3amg3ZenOHAwiJLwLV8Ku+YNGGyQAmRfXekTaRe0XpYW492racSEf52Q6y3nz/gCRUap81+xosy9quqVY4r2toTb3AO4teZPoFb+Ik4KhjYPYNe1DW7Ru1L/peWmXrNMPElZ4SJapqYxoy76VHKKlYtltbduaIQ78iNxeefnYQJSXrMzpjRbS19uW++z7l3vs8dds88FBf9j8yiUlXFv+pmYunraK2GnYaCnfdO5z+A02unvUxTz8DBx0Ie+3RkwV3bmD0/tCvex6/+HkLC1/pwqCd23D8BLronLklLFsSZ841n6rqh4gNl14JZ56zD+l0gh8u+JRHH4Xxh4cAXeiJf/azQbz9doKb523ghd9czEVTf0PvihSbN27hyy/g6pttTj1lPK//fiHXzIYH769gl50q2Gf0R9z5Q7FVDyW8/IeXYNqFVarcfcolBTz5ZBM/f+Jh9tjjTDCECKQjQxJWpoTzKwPIs1mS/2oXIQtI/iZDIk3t51BbX6cikmHMyhC5PXDrqf36EVprPwCjFdOzMAxJrwuN7DoiekKpfbdpvYh7zdhBA7YeCh15ohsgQkOO6HhI+jcsABIxRVl1fBFH0n2Sfhlu0EWJEQo1p6nVY2huKCwY5ONqpbRSiu5L6VQTprYBTcvFdaW8KE5M30JSi5IgRxRC0PUmpb7c7vXCCuRqhAs8RU5QQ9rPJa0V4ihKTeEZb8cwW4mnhRI4jzaKMPQcTK0BI9iMpdWqcghRmJedX9Ri00EFCbdEsYblaJuV2BlaEU1mMbZQfbotNAT9iOg1xPQqxSTSrvXB1QuVtomUOZharaI1dHxRpK3AC3Lx9CS4USy9FdvYrOhOPT9PgUPDbMH22/CCCK1aBUXeWnQtTdqMk/YsIoYwogW00IeYU48ptMdWCjPdT3Gga0YrlrVJqV57XgGBW6EyWK6WQItYdBt5HdjDwc8FISAQ3ZSO4IxqeM2Itf1XLw3f/cV1bkAi3mML9Svuo23LS+p+bnUGY+kNmFo1IlmgeY7SE1AOrpIFEWXmCJpQW5kBri45E8m6pfG8GEm/nKRWThDY6LpP2mjB0DdjB21EXRtH66Z0CEytBceLkTZycTUDy2lVmRjbDOeGJf3RvnD659JGsfpX02NKXyRGEzqN+GaSpF+BH8SVKnyUKkx9MxHDxXeE3tRXa0GrX6LWE4ncG6SxtVpsGlUZkaOXkdBKCXwPW/fU3DG0JjwtSVIvIuoKLbZkhFrJSdfjGRGSWh4BQiGcBMkyaT6eFle04pGgjcDLIzCF5jNF1NlMyipRwotGUEfUKqA1lUeKIsxAlOEbSHg2XXeZjF00gTQFGek0WWG3ZTc6SqwEDygx2oxoZIeygbwuGpEdeoopFcMO+zuU8lKgkRapppAvaasoW6gcFT7fvohKulKUVIQQGGSmzTa8IVKVmjpWR7JFzt+htCDfnRLT1ITJURyvEEH9FbCSC9lBqI2/d0CyaiVPPvEYs2bdgCWRwA6WLdURVkOCJ0kmvwS3iYguCukNoFViWlvQRfhTvji5G6UCIiMuqDSzVCArLCh0kNLOYnyvXAUndL0SXduCKaXBooYelOC6PcDvgu8nse0GMNfgezK/SvFlv/KEZrcR3dqk+qgctxuOk0/EalOvCZGGq2vqtYiWVHMHo1LdRxKU0wwRdeyK4xTjC3mL3H9GDbpeq/Z3z+lCoOfimW146TgRox1Dr8YPynF9yUwO4geHP86woUluu+1MfG0LRmSjYiKTSoJ0UI5BPbbhk3J6YVur0ahVwoquXwJeBa6Xh2PV4jk7k2vtj23uB1oOgR7Zbq7InBRp6u3zlt/93pQ943djgSwg+TuA5MLzzqa2vh47J3drw6O0THpuLc2rniJV9w4RbTOGHyMwpKgn3LzFD5H1KGWgFITVc91XJVeKi1xlInPx9ZQS8rM8UWLu2KjE0XfwRPFcMxQdsIAYTVSgRZxM+P+CiHo9YSZUFE9pmGSaOmWL0wMTw9fxRCxQQI/oasjrUjwion+iEK9GK/rKaYJAJr6pwIQwiQnOcDWLiGuoDdI1XKXyLAuUwC7VvqmihXJt8iMxPQtPGkeNpGrqtTwd0zNJWhIpkt40cZRioY4BSaUXkjJFBFFXC5dqOVUsJmIPkZaS65cNWjjTQ4lniTTKcUX00BPGKxFH9CXyZOJpEeWQCbWiayYxPRmn6LzIa+Je+Oo7cHWPeFrsI2JtHo6ZUK+LzWzXEHcIVwrqot0oGjQNIkMUPTNGKkPfKrHtUOBq+5ry72aa7hhn6dSARPR3cFm++WXWVf8B3a7C1ApI4SqRQmFfM3wfU9dwvADDiOL48q+O5bYrATDfiiggEglaMIJQ/dhVFKG6iqAmtRS+LvevjqVHMNIJNT8dzUYP0niGRGkD4mkL1zTU+uCRxNQsAkfWIHF2GhQQkPXAVhmZOL6fxjZkPukkRVDNtAkcUwUhhIrUMWTsGpou1yI6IEXKaZGgvO+lMH1D9am4gYdnBEr3R0Sk7ZSotLeTNsWRyiXqhsVSaRFPFx1YS1f2CXQNy/fUOhLoFq7nKHX2wPOw/CiebuK4aeJuCt8OSMuaJYrxZg6ptHw+wNA9dN2mzSmlrO9paLFdSBLJlFrJOmUqUCLFcR2gQWaNrCDyd7FcBwDpACayHoubKf92uDvymvx06G1nOLQ65Og6VBEyjF1hbEKV5GZ+BHhklBNCDaMM79b2FVwyRjlHIdAjc275JmVl6QAkqnVBoZtMAGQHKaDvFIDkyUeZdc1cdY8qgXK5h2X+ufWktN/i+J+gaZXYhqP2W7XH6kl0CQpm9ljZo2Qeq34gwSKyd4jorxYKpQZaZn+WMgOh7ZY0mvqbj+YbaIGIBIfQV44ie53MVdlxRRQ5REqyhrhovtxRopUkc2wboJX9Td4r+7ScX1aHIMiQKOgtSu9DMoFKE018mMBAVz/hPu8LsYMupBGa8kfU3w0f3yvBTQ/mjvlL6VmxmTPPHY5rbFA6Y7KOeV6Aa4TzXXwg2XtN9XnxYSx8sxU/sPGDGL4lzGTDiOhjMfW/pJsluOpF0bdWKMqakkS68MKZlk2R/Dd7A1lA8nd6SC48bxK1dQ1Ec2XyBmgqtR86w3piC5pocUg2xExguZbw34IptaMSUQlwrXZMR/i0NaQ+WZzwcKMRZ0CcAAEY8rlYSCmrFhqZwKGzrTKWngW6LFYSPlP8wGqT9vUAX7IuQsXjh4DCkrIiYfiQLIyICgUCH3x8IwFeDF0c/8DNOOjhAqUoCjUBRLoSfROgIwuhLLCq/VMWVN3BNZLYCjXJgiDOQxj7E1dKU9GgsN4zEAVWObdaTDMRYhX509S1yvEEDEn7jAAEVb4iDoo6rrj5IjwnSux5pHULX8QL0/GQHlOuQ7InUv4twlOeoVSqZeySSTKQ78NVz3U1/vAaZClXgnZyHhGrk2OJi6BsLL9nXBOp+/XEiYsoHnTi4iaUbmX2kM0jbIS1FGtShxPy37wwfB/X1pkBiTi0kif4VcNqPnBq2BJxsX1xMERBXMcMDFxPQL2GYZl4ctup7J9GxNNJai6urjqRlPOhNnwltGniiWioZhBTfnhAKvDwTYu8tGgWBCRFFj4Q4VQRIYO8pE3CFgAeNkO4jo+pRZQgm+Y3KwAg2ViB+2nSqrch4so5dFICzk1DrS8C6mUKCyCReSNZSc9Iofu5WL6N7voYWhrT9BVg8DUTR9SehVtbqlDdMLMra5Kaw6KnJM3aWgpL5j1R/MDCMRKYronuRpGcjW62qPktomimKwGaiFpbNa8ZzdDxPR9bt3BkTNKqbgQEnjhcsq5E8fyuJOXYptRdpfHV+hbBT+tYtk3gOwR+KHIq6kGybsrzwJJMs4/mivq8gWuIiyYWFMAUBl18AZ6ajx3omGp9C8usksKIZYnTpmHL8VxxUj1MWdeUDX10zSLl+3imrEMQd8LjNpuSFQqwTAPfcYn5Gt2FWKRrKQcQpUCtf2HgqMOh3NpLrYfgaEdxxToDIHniycdDHRJL9nMp4pP9sqN/8BsIGkGBEPmbp4J/HgkVxQ+d+nAPkv1H9iu0VPhMHHr1mx0SSautVPpUTbWfyfyTO1JBCglA6tsY3DJp+TCPp6bb9rWIhgpcqvkhWRqjBel5C3e53Mw+J/td2M8iJNOWL1UakvkP93oBVGFpVIfehwQJTYIgV1UyyD4qWUz0NtUjI/TBnl5CRDKffjOuLnM8g6LVXiwXIZkhoT2X4GmmtFKOryfDean2ZNnDC0HvAhSpaxYvRpO9XT0EdIn9sz0k38ee/F2fMwtI/l6G5FwBJI0KkIT1w6oYXFrSsNX2IHE/ia2phGtYF2C0o/g6VY+ITLdQY11FyNTiEWYCwgVJxSPQZAOXCIQSt/C28d+rY4pznOmCVGVdEinsYKRvCzMJKmogUUJxl0LnRIgkxRHQxNEXpUCJ/anzy3lkzLJIhGBGOfryd1/SpLLgyIImUaEOZhGRA3QzLPkSp+koSOigvu0oXsgs2Grzl7/JeITTRq61oyY7Q1+phimLoCqaVpEipQWgiqjDz4UrspRKyWIaZj/CR2aRUpHdMJsSknrK69LnIR09oYuh5KzC4u1MKYYrifLM4izfmtiio1BDrl0i1WF8VDJUulLb3Z6FUwYrzkoYusn2tP/7l6rOBkgi0vyQeQiwbvpLVPuepip+l26jMreAqPB3Gz6O7uJI5sB31Kw3fbnvI5myHx9blo+IqJz7mI5ADFNtyOG9pKmAh+gVyBw0PZnVYUmkJ9kE+VX3sVwfT0oRDRcziKGZNr7nYQZhu6wfpFTJh+VGcMSRkTnsakSCFIYucN/E88KyUHFcxPEQAC8BBtdwVCBB9zQl3qoZOQSefMLB0jwkHhNGd8NAgypM8jwFJNSaIOuXgKyMXoc4WtJ7IQEHL/BxTAdbj+G1i9KBSUJotKNSwuZgpE3ijkVE+mBMKekKwYOuuaRNcXzA1g0MT+Z2O55kke0CknpUzcGYnybtemGNvjh8cq2aCZZFKp0mokvmWdZWWcnA1AM0T4IpYbu7rMOWbtMga4ihE5XSTddBd10MwyJtRkm7YmGwnTS6fM8S7JGMj/IbJXMbRsFlSZNSURXeNcxwXJqpMrieLyWx0jcowSiPvm2NnFVRxkQthwIJ1KisUBhMUv6o2FkdS1Y02Wd2jNjw9w1IVq5aFeqQzJ6tMiSaCqQFSjsoTCQkwyCZCmylwA99BE8TR71DhaYjZCX7cQhn9Yz6eAfxdLgvZTgb1XcumQo5l4iVZgKAUuWwlSxa1qIw9xdSQHfk8EIFm63+gzjuEoTbKpilQqnqOHK/h9BWjiGOvuxxAqpkzxVfoEP1V+ZaR2O5ZGQ6emk6/BQJPFhSY4EtlNt+Cs8QHRX5kJw/9DcC0V9R3oP4IdtD6rA3RG2wKl0kxxN/R84r642UmmeAUaaxXfks2eTIv3/T7WRHzAKSv8eyNel8auvqiOcI7V/mG9Ok+0JKDARESKGEiykt6mENE74mm0o4ySRqKhw7YZS+YwkIu1GU8rfaysLNSUUSVGlRR+9kGBWRjVJqUDsYY2QBCRstdbWMhc61LGvyLFyoJHIi45CMRMfGtlWnS4GqZIaBP1RC3ZopkAyGbNSZnTDU/8o0Zm5bOkL1VJU+lmNl2s1UuZWArjCCoUYvDbzyBlXWtT14EcdFSqBiGRvIRYeyYCqdqxpUMwZX0SEBNSFHvyxwqr1NpYFT+MKbruwmkR2JDIdbtmSkVM95RtxMZUnUVacRes8wRi1wUZySjFSa7qqUdMd24qhMfbh8b4tEye9epvlUxpSFJP/utayzAJIf//jH3HrrrXwbkDT7cG9rI280NVHZnian3SeVa+N2LaU+mkNBogljcyV5yTRNxSW0l5bSoJtYhq0i6K7vEFEBgUy0T1yFzNxXcF8PKG1twd+0iTxTp65HX1otWznaEm13jTQpw1FgI78NtMZGcFpxy3qTjkjJUppYEFWkGeIwG4mAkupN+LEYtV17qH41KeOS0jJXVzNZgR0pyxCAYvgGVqApECRzOu6mKa6rp62tDa2slPr8fJWNiWTAlyflqgKkRPxNrYM+Md8lt70Fq6qKiONDJEaiWxf8dBq3vpE8xyVZ0ZO6mEWrrRP3oHxDLaV1jTi69NBYyvnWNY/aeAFRO4rV0orlSLa6FcdM02pHcXr0x5fMUk21Wv3yIjpeSyNG0qe9R3cac2J4vk/+hk1E/TRGQQ5abhHJzZUUCjhwNHxPAJmNF4tSW5GrVga7qoG8tI/jpfGKC6gt74rhuUSr66ioa8UnRWB4OL6jegC9ogLaXB+rPcBQZaYS3TVJx2O0luWRMjRK1zRhiJMlPXMihohDqZPk7BHDOcKKkhdI5stRJaJ/3UOSyTTvMCok0BkAyeMKkFyDbYeVBmGxsoBOCbhlSrFUW08STQFlKa+W7EO4sytAoUqsJDAhe2ECXTKDqmRJAgzSRRJ2Jco9J0xaKoCmsv4ZGU6pNFABtbB+YCtznBJa7GCgkjkcqtcI4A7jBdsTWCtUsTVgoDwRNS7ZTaVsOyzRCjGP7OleiA8EgIQjUr6FBC7C0Qaq2iIEK+BoPqYroE3K1B0iKnIh4EbsJNcoVSIS4pOAQEdTupSAyeuhrxCCO3kaVjWEDBAdVL8CVDJRwYwo6b97z8ker3NZIAtIvgVInvvFLzhn0hRqG6rIjUqdtZRNdUzYsNFaJlPK8LHTpqrwEUdX5o2aqmoiZtxoFYUM8yTidsthRAwxnO3yi0TzZdLqW8WBJUERfl4AT5hlURz3WyujTRXIkMoktWAIVaBEWtWCIpNdoiUhSFDes1qlMlXNUl6Rcc9DWCSOvKRUw9yKSq+qhTGsfpXXFEZR4CCsI93a3a1qXsPFMAQyHcAtrHTa2vSZCbpstaHeDAhZQLiwSfRG0txqyJnhdiRiVNRZltzMODqy1KqELqNkLPFhc2ua2SGFFVpUQJMsnlujKmHUuGO8oZpzZsyZMjS1ICt3QSLYAvXChVkeastQYww3iTBmmX38Oy3QGQFJh1aBq2kIIHmmoZmfPvccn//iWRTl24A+9J98Ef7QMbS98SrVD90LbU2KHq7f9Etp6jkIyZu0ybyWZKVyPiVrKPdtmpRkGVTkHCKBzYi6Wt47cSLa7sPoN+dG6mL52J5OLKWTMnXaLTmOT5dV1az62U/pMmowOfsfSY0hpRoGuV5KZR7EQWlas4X0VZfDD44ieu55pH2fvEAn5vq0m2FEVtYbAfECklQEX8ot3BS2B10TDskXfsvG556k57xbqBm5pyq9Mr0Ulu6oevh2S8PRDWxXykCgsLmGza8+h/vYI9DqQ8UA+k2ehpNoYMOnH1AWjVJT3o8+xx3PxvwcctJJmu68G377awiaQudMJMolyjruYAZWdGPF009CEAfpoZGfoiLKLriYXUftzRt33AGNTYw9fiJ//OHdiDJj2cxL6DLxUGo3b2Hz1CugsY5hF19A2YhRvHntHFi/LiyHlWiu0AvtuzcjZ5zD6j8tpvFHT0GdEHM4MGInSi+dQp+ePfho/j3wyrvgtYHholgMfIPdzj+Hb1atof0PH2bKasWWGlSU0PfSs+mx5+68e/o1sGkTGLIwSrbbgd69eeJHD3Ji9zJsX0pYwzyIZKpUsEcFVkJAEmaedoxHpwAkTz4RAhJLMmgdgTlVZKXoe0PYISDBx5RKBAEZhgCPTI5QZfvD2l65lQPl/NvhNpzx2RXTptrjZT/P7CWG+A5hYC0sn9q232binuHeI/dmB+hRt1sIhrZlXTq0a2QPzHRHqX0rLH2SwzqarEri32xV7Azvu8zT0BOQ4KOUnUm2IwQKRhDbWu2hdJbkRg0gbYhgsrsts6ECj+KhmJghhVzG75Gxh+tNyKbVAUhCsKapaohvZ2q28zt2jGmww15lFpD8HUAy6bxJ1NXXkhMX2t9M2ZTaEVTtwlZ0v33sP3RSM+/JuKzb31Xbip2+/de/3mo63rf9NrTV6d/m/v+DG3bbO7cOZTuHfNuHMiHQf2mb+9a5/tEU+pu3ZWhl/olz/32b/fWJOjaBzCq33eb9T4zvr06wveW3fZsdZ9v2Lf0zo9ph15N/6cI7CyB5+OGHmTdvnsqQdAAScRelKONXq79m0pQLKCgs47DJF/HsgtvRLJuRF17MxzffiFFaRPcTj2X9nFkUzLoWTjkLrFySEUipJlRxOFQ7qaL5TEuWVfoLVILB4MCNVbyy3xhiB45ht9vuoqauha4tbQoIt7a3ks4voKZ/fwbW1tG4djVG7wqqunUh1p4mb81GCloTNJcU4nQpU0KtxZ9/jVZWwuoBvbCIULyhmvzKGojHqBpUQXVeVPVTKKY9KYFyUhTXbcHeVEXPpEPTO3/iw1/+ip3vvIOavXajtLaeaNUWor5HdddCGrv3odHKJeZAjpuk/JslLLnoAhi+G0cdfiS/u3ImkaHDSKVbGHfCD0iX5PH+pfcw4eXX+GPvMizJqCTrKW1tIPLVCj6ceQ39jjua8tNPxKKYjU89y5of3s1uTz5B7qA+mLVbeOuyKwi6deWcK67gsVtvg9Ykx5xxGr++8QaoboCzT+KAm25gye8XUXP1NdDWyn433UDZ2HG8cOF0eo/cg15Xz6BZ8xSgaotG2CXwWHja2eTF8hk1cwbtK1fx/o03oh9zFMOvuoyGwKOisZkenyzmF7ffyairZsGee1Nqerxy23zsD7/gsB/9lFRhEfVLP+PDmefA0Udz+OVzWHjUmbhDenHonFmsi5VgWj5dWuo5vV9vjrSjyC4jDmVMev9UsCWkIu6Ifndkz/+lyfV/5MPfNyBZpUq2BJBIyZa5lfb3b0UUw7zJX0PFf7TLb/e+zLbUUf4c7isdu8s/sWf9XR9j297118f69rG391L+Mcz921F8+/jh8+2P8I8+87dn+baNvv3Jv3ct/0du3uww/2ULZAHJtwHJc8+FOiR1okMi7BUS1ZQ0/I4So/qX76nsAbIW+P9lgc4OSBo1eGzjep5Y/GcK+/ajezyH395wE1ZTK/2OPIYlCxZwyJxrSR42gbeH7QwnnkSPm26lKScXR1UfpMmVeighdfClPwMllpqOaqSERcqPcPi6Kn4zdh/iE8ay3+138vsfPgi/fiUU62ltgliU4puuZ2S0kNfn3ETptGn0PWBvPnv8ZziPPwV5Jap/ovycM4kP7MXaK66k+PTT6XLqaaReW8TqHz8EyRQkXRg+iF1uuJa1PfopZqxcKdPatJmNt8yDjz6AmA1NjaqUaOwdd7LRtlk77w6orQlr2Ity6TLnehKjx5C0JJ+oU1BXi/vxR/QbOJCdUg6PHXcs7D4UPa+Qih49KSku4vNFHzDinrtZ1rUkjAcHKQrS7cSXLGf5tMvpfuwJ5Ew+n1wCNj9wP5W3zefUxx8nb0BvEvX1PH3V9bi9u3POjBn8/PqbSSdbOeG0k3n++uvo37svq6IWpy64g5efeIbIJ5/Q2NTAPueeTeHeY/jN5IvZfbfd2WPmJSR8V4GRypw4Bej8/uxJsGYDvQ8/iDHjxrM5lWRNaRHp3fYhYccod9sZ8M4bvHTjLYy4+loSBx5Id6edN2fNpGjxx5x3/09JxGy2rPqaX15zGRxzAodcNotFR06keHBfTp89i2os0oZLjqZxYL9BHGHbSNGPuGFiCyntkqhxWLgb9hjsSDtP5wIk23RIsj7A/68lPfuhrAX+nyyQBSRZQPL/dMNk35y1wH/KAp0ZkKQ1jXrgwfpm3m5vo92AzX8JXmx8+Cfsd+UMEnqcxTddx4QFd1A/fn8+GtAXJk6k7223s7mgiIifwlm7hpLNjVh2gOsk0Q2NtJlDe6+uJLqX4fg2R66r4rdjx1Jw0Fj2nX8rr912N86jP+eI+xYQTbfzwrXXkHPNlRzcdxi/ueY6el15JbvuMZyXpl/ELt0qGHHJDN5c/AGbG2sZMGo4yy+ZRq+zzqbbiafzwT77UjhuLCdPv4iqJcv57Q/voOC0U9FmzMGRfo5EO8Hij6k94zx2u/Bc9jriIF6+5UY2rFjHIdfeyGu//i1s2cxJl15Em5fmzZvm0j5mHINvm8+KqIFlWGhJjxLfo6K6jrU/e5yaJx+n69xr6DtsT95f+CY0N9D9+B/g9O9LXTSKpVmqtyYnmSBnyVIqp11JxYmnEkyZQpmRpPreO9l8yy1QUAx+CtJpGDCMwZdfyvChu/DilTNJOu2cetrJPH39dQzZfzzLlq9k30MP44tPP2Fwl66sXL+O3Q4/lKLRY/jlBVNh7TooLwqDyZYN557LqNNOpu2jT1nxyM9If/EpOEkYty+DJ51H27AxNMZj5Pppdl70Gm/eOJcR11xHzYQJVCRaWHztLHjiCSguA1fG2I45djQDp11Bj5Gjeeug/XE2rIWCAlVWJ+JLsTH78tR9D3OYbRLJJN7DkpWw0CVT07J54wAAIABJREFUJNtRvPOfmnKd7rhZQNLpvpLsgLIW+M4skAUkWUDynd1s2RNlLfA/WaAzA5KUNFnj8miTx8eVW3j9mado//FjlEw/jyFnnEbLJ2v44urJjL3xWvwJR/DegMFoJx1P71vnsiUvj4q2NtY88QzxRR8RR2gvUzi2Rks0Tu7RJ2AcfAhNcYvD1q3n5b33oct+4xh9zwJ+88N70T5YzLDHHqI8keT1o45Cn3IuJwzZjeeunkGfmZcwqKAHC2+Yy6EXTWfD0afiWR45qRZaln3D8kmnMPjU08gZvT+fnHkao66eQ9mRx9LW2MxbUyapHoqyF1+mNRYj32mn7tUXcefdxegfLsDfqR+VTz7Khid/y+GTpvDKr58netTe7HzyiUTsfJZOu5jGRpexP/s5H5XmYTsaOZ5DrHEzqYeeZNPLLzPg1BPRTj+T5vxCEkJ3bqdpk+p0XShFw6Z+qTEvSXvkfPEpqydPp/SEk/Auv4Su7a00PHQ/m+fPY/ycm2mrqmTxC8/Sbf+xDLj+JiKuz7vTppNyA8448SSevPkmBp17BisWvklOIkGsrIBh4w/iTx8sZvwBB1A6diw/v2AyvXr1Zqep02kKAuptm/buPUiVRIm2tdCtuY10dT3+h++y/NWXcKP5DL73Xir791b9NSMWLuT1G+ayy+wbqTz0CLqlknx19UxyFr3NEVfN5JMPPmTlwtfoetUUuk48lXyrmA8OOoigaymHXDSZGlNq8jW6RWzOHD2awyImsUyVilQDh6U8wuAl/2Z6EVRj8o6RJ8kCkuwekbXAjmuBLCDJApId9+7PXnmnskBnBiTCnNcIPFddy2MPP8ynP7qf/S6cRtfTT6YyN5f08o18OPUEdj3qMEqOOolFx55E/hWXkjvlAmpiucR1n6LAJ789jSGOufiYhonjWNQZOk1Rg3ZSHLKpklf23Y/i8ePY59ZbeOneBzE/WsJODz1ARTrFa4cfTu7kaRwyeAgvzJrBkJmXMWDgUF6aMZsRe42mcMr5tKxdi9najJMb4ZOpFzLwvEkUHzaRDw6ZSK/jjmGvc86gdl0Vi266gfjhhxKZPZtUjk000YLzpz/SMm0mw6+8iAHjRvPxzbex9rOvOHLmLF5+4QWCAosDLzwX39b5/OIrqN9lODvdcS/f5OYQSyXo01zHpicep/Huhxh5+SVUnHAsK/NLabDjtEdN2g3RAhGhRU1lRoQyVx6F6RRFn3/GyqnTKT/+VIwpF1PkNlDzyIPU3PcjRjz1It17VfD+Yw9Tv+Buhjx4P8NG7sGvLp+hqIVPOeY4npk3n50vmUL1W3+i9s1FdBm3NweeeQ5P//wZJowbR5cDxvPklMmMGLUnPa6+kqQZI23HqRfNlk2r+OzEExg88VgGnnYKpckUi59/ga/+9B4DH7yPugF91fe25+vv8MrNc9nlhuuoOeRQejW1sXj2tUQXv8+RTz9NfTLJm3fdA2+/y1733Uv5nqN47eAjydt1KMfecANrbNFt9ylJtXJU724cbkcpCEkLVb+7ZoYZkpBtMKSDDZmSsoDk371Y/b0yrL/uIcmWbP27bZ49XtYC/5MFsoAkC0iyMyRrgU5hgc4CSLan/e1wWkQerTWAez/7iOvPnwTrN8Keo6GiC+TmMeiM86l59XkaXvodFFUg4h29rp9N7W67korEVSmOEXjCGB62g2YccaGeFpK4tC88fA57b2ngnfEHwX77cfD8efzh7h/CkmUMvu9HlCTbeO/YiXDGGRy0+0henzmD4ksuZfihE3j3Z0/iPvMLGLoT1NUSHb8/FbuPYvWVl2Cdfjq7nH0+W575BZUv/gqK86ElAaVl7HLNNawc2B9PyoicJHmVVWy65S5YtQK6lkDlJqhuZK877qYukWDlw49ATKi52qQBhq4zrsIdfwB1pkGum8Za/CH1V1wL61bCqN2ge1foO5Dis84iWVKiNEJUQkDYfJRAq+ieQDyVInfJUqouvRxz4rGUnT+FAqOVlQ8/gHvfQ5T88iXKhwwgt3ITi6dfBW6S0ZddyvuPPArVVRx8wYX84db55E87n56BxVe330HOcUex3/HH8epd97D7gYdQPmZvXr3wApRq5agRoR6THoVuPdnn5GP49Fe/IvH8CzCoHzgebKwiduzRdDvzDBqKi7E8n95v/ZHFN95A1zmzSI7flz7JNJ8Jc9eSz9n7qWdIxHNxl33NV7Ougr59GD/7Wt4681xIpWGPPcEQ1qNQJ+Leq2dydp++5IlB/JAFUBGMIcrz3wIkO0gnSTZD0imW4uwgshb4XiyQBSRZQPK93HjZk2Yt8G0LdGZAImrDra7P4+uX89rSL3E1HSMdqnI35eXSvPOuRFta0TZWUdiWpra8kLb+vdmSE1c8/sKkJTSuQqWtaL410S4KubI931MUo6QSDEnqNH3+NXmmTTCkP4mqKuINjTQM3olCz6F11TfEC2MUxuNsqKom1qUHrWX5FCQTmF8vpzCRpi03htGrD41GHu76ldhlZTSVV1CSaiG+ZiX5DXW0mxbNfQbQ2L0HmwyDuBWgO0lyXI9um+uJrV1PLNmGXxyn2jMwKnqRys+neF0tem2V6MfTWlZBY7++bI5H8QKdeJCgZH0VfVdWKQpfA4+0blBTWEDzkH405Oaj+XHShugtiKaBUImLiCDoqRTlzUn85cuJFhbQ2LcPkSBB4aaNRKqq2bDzUNzCAgpcn7JvNtDa2khufh7tiSRpN0lJURHVjQ2ky4spsnJpqa4lkh/DKs6lbsNGesQLcEtLcJZ9Q3l7G0lbw0sH+FaMZCyPVP/e0toBq9eR39ygvrOWnDhtgwZQn5dPwrCJBBq9q2toqKpELy+lqaILhakE2prVlDY207LrnjSZFrF0O7mbvqY56VDStSfGutXEEg6mbtDse0SCNIWBz8lj9uXg/CIKVDN7mBQRGmahYN+mYNWRGclmSP7dK2Y2Q/Lvtmj2eFkL/GsWyAKSLCD51+6g7KezFvg3WaCzAJLtaX87Lk16HVoCeLJ+HQvbm1gbjRDVDRU19zSPZitNJIhgCc+/6H/qScUQLuJo7YGDZRoErq8c8JRuKG0fJXYqyulKBTrUn7B9A1voX0VHxA4wA48cz6dBt7Glz0I3SBmSaQkj6JJxcPVQ6TtXtE7cdnzdIuGDJwxOIv7niB6CRcSQRnofV9TdRXdEiZbq+L6PHQhvlotrBMT8OFERAfWSiqrYkL4HeZ8mooUWeGlMzcNxTVKWhW9q6K6jgIXlueS4kNRNfN1QyuWWaZHQUkpwMfCj+HpKicJaInrgynEDdFHFRiciArRyXt3BdkRbxcUxk5jEEDFz0ScJNEOIykj5EZKGuPMycp/AFP0gUWyzsPUInpMiaSdDxW03oC3QyNd01XuSNEN5WclaGb5DUtMxAwvbs0lvVaQPBehcQ8fTTJU0CQwHXcqnRLjOt9BFbR5PfW9tIgir6xheQNRP4hpyLJOIKBsFBk7g4Foumqexc0sLk7qUsa+RTzE+uXKjiSJrh6iToBNDxEh2DCDSMc+yGZJ/02KaPUzWAv8HLZAFJFlA8n/wts0O+b/RAp0VkAjlt4dHigRfblnIhuYvSOkNyl8UZqzAsAi01ozGiEUQSOmNABRh+PVISvZB15TGhOlpuBmBTqU+oWq4TDxXU6BFed2er0TLHF3D0MVRhrSWVkrf4p6KnJqt2aTTPr441oEowLvKmW9XjmygGsYFQCh1Zc/A9G10PYmnOUriTNOkdCgjk+qFWRphgJJMkIAEzdCVcnwgqu+KmjfAVGKkEQLXJWpoOCLoJ6VngeioiLq5ICIf2/RJ+QJeBFh5JDUPTRcRNhPL03GNVKg/7RtE/BhCGJDWRTzORbMEVMjQNGUKXU+jGQ6uF8UONHQ5TwTaE4XYBaPQ8vdVYrBpgXdiK10nndaUcrwl2aeIo3pMdFGw9TSVlZFLbNN9LD3U/dBSAYHhExVQ4mmkTC0Ug/NSoEUxBTQaBmkl8OajeS6GCDca0pgf/i6q70mxkRVqZduOIkZW4MbQEziSDTIMDC+JHxiUezq7RmL0EBCqSrQ0As/IiFiLIJ00/CvNb5Ek2U7g9b9x5m+7piwg+e/+frNXl7XA/2SBLCDJApLsDMlaoFNYoLMBkmg0ulWDyCeNTxP1a35KY+VCbKMez7dxxSE1xJluwtfygRz0IIKmNaJ5CSXOnVCRczClP8B1lIMp2Qmlp6yeiNqzjiGieHpKlQu5Xi6BHsP3baWTZxoNaEY70oTiORq2EcX3BSiFxzX8FLpy/nPQjTSa5qqGecNwMOT4blQpPPtBSvVsiPK8OL2a76vxeIKuNFM1nPtBGl23Q8pZX7IVlpKNtoO05AIwpKBIMkOGCEfmEoizTXOYOdB9XBwCLZ+I72IH7bTioBsivGhkVMk9BdqCwMb3cnBF9FxLYrpNaKaJ68nxTOXc4wlaEowUU2MVHNCmC3TpTn63IynqdTaQj0AceYgD3yG9munWUACnQ+dDXhct6LCVPny//K5AV0YLRD7f8VzeK8eRzwvAELAhP6IZEmpXZxrSM3/v+GxGe1sdM8BTkCPU91b68OohJWIxGa1SqzYIfEOVbHXogAv8lN8lG7R1wJ1ipv7nBpEFJP8522aPnLVAZ7dAFpBkAUlnv0ez49tBLNCZAYm4sUFQT3rFj6hb9yatLbWkgjLyIg2U5jdga9U0JbvR0BjDcuMUxKooKHQJtITKNki5jh+4mEaAvdWTFRCgchh4ro8p3jYOjh6n0amgpkUncHMxfI3i3Dry8lvQtQYsJ4zYSzZDchxCmxv4KVUi5nmFmFYSNIcgiIPfGr5Pj6uyMD1IEgRCOWyip0UxXnVR4xqmivILbPBpw5TejsBSgMQzY6okKiJufyBN6Ra+kUdtWz4NTXF0LYJp1FFW4GGYKZrTSRpbCimLpimJNSnvPY2Mz1PCf+Jga4GFH8SpD4qpa26hOM+g1KpDl5IsKTfTNZWZUOkQiqlpctAtDzsnjw21FoGVS6+hJ5DX/xw8LR/ft1TGQwkKSkZEMj5yIEWzK1kXHVPIq1R2SNIXooYuapWyAfgqy+VlkItuOGhy/eiSLMKULIq8R4CQJnKFHpoAJc3CkayVgC1XAJ4c3ME1JZ9mqQyQZLcwkni+gLqwVd1UxAbgKbFMVymz6wJIHEMwYfgIwBdwohreM0hmB1gHsoBkB/iSs5eYtcA/sEAWkGQBSXZyZC3QKSzQmQFJgINPI43LnubRBx/gqeeWk7KgZzeYc8le7FLWxHOLkvzosbUqdL7rLnDt9J3oX7SBqCYIxAlLtcTjTLtheRaeAilKdcIQB136O3KobenBo8/X8exLVUTjkGqBQ8fZnHdSDwZ3ryPitSlHO2WYJK0o8fb6TNRd+lBieIrBS8NwPVW25ZFAt5J4FGAJMHLace08DMlmpBMKhEjcXjf0MDvie2HjvanjamkMBVSkXMnDt6O0uwUsXWvx4AvNfP7nRqIWtBpw4v5RTj1mBF8u/YjLr3W5ZU4PjhoPlipna1fH1uT69VwFjjw/wh9XF3LTrV9z3ZV9GD+oEY82XMPAM2LE2tvRzVLW1BSw4KFv2GtUHhMm7MG0S15nxO4RLp5zO7l9jyegTK4WUwCIAhICsjzQJaMjIMBWDr40jnf0aITgQcCg/CmUIdxWF9WR99j2escE6Xh/2NkRvh4+OgBJqLEux9vW/dFx4vD9W0uwtr5hB6rJ+l9Wmiwg6RRLcXYQWQt8LxbIApIsIPlebrzsSbMW+LYFOjMgUSgjaKFu+aM89dNbiceKiXfZj7tuf4TTjhvAfnvmc/F1nzBieHcOGd2Lyde8z+yLizj7MItcvxYi0vocqJIcQ7xhV/4NMxCqDknR4XrUB0NY8PBXvPshTLtgFL0q4ny15Cue+XkNF18Ah+zXi3RbHkvXJWiVRu+Ywci+afL0RlzH4MNvYpixAhJtTcT1gKRvk5efT3tznYrQD+iuUVrksXwDpNqrGdivAC2o5bPlEYqLYvSp8EimClixwaM1HQMzxa69DEojtVh6Le1BlKrmvsy7ZykfLYPrL9uL/r1y+cVr7/Ph2+1ce81Aaho3M312CzMu24fBPduJ6K0M6ZGiKMeloUXjq40RcuJd8NqSNBsVNLc0MqRfhP6lK1hbabOl0VL9ID0L2ykt7ctrf9zC1XOXcuqxZZxwzGiWrrMojjZz4JHHk9d/Ag7dVQpBCrl01ecRZo+8TP+LgAVd/ScEAtsDj213oPQJZR/fvwWygOT7/w6yI8ha4PuyQBaQZAHJ93XvZc+btcBfWaBTAxIprXGbaFzzEK2b36Ctfgu3PriWqi3tTJ92OunUV8yY8ym3XT+Bg3ZL0n//dzj2MJh3cVdKY7U4aR3PKiapx3A9oYC10H2TqJ7Apg3cVkEorEvtzdij3uHoYwdwy0W9MNOr8D2DysYohfkBuhnh4afX8asXG1BEWxYceiBMPX13JQ8y9NCP6dZdekpg2GB4/T3oWQFOEyTTcPjBMH3KRB585HXWLmvjlht2wrI2Mv64Fs47y2bSiQN49a06HnpiC81JcBw45VCYeeEQYu4y0lYhi1f24MIrvuSkYwu56Mydsf0NNKZsmtrS5BWX8+fP1zB5Zj3Dd9Jo3hzQkoTpp8FZJ4zi0y83cvqVlXTrAnorjBxTxtuLaph/8wj6VNRx450bWLoyTFb07gJTpo3ivoc+5IMvoKIArrpsOHf+5HOOGNeV2dfPJX/A/nh6D2mRlwIraaNXpWZKXlBaYKS8KqN8rvpGhM1MZYT++pEFJJ1jMcoCks7xPWRHkbXA92GBLCDJApLv477LnjNrgb+xQKcGJFKyFTTQtvwB3C2/p3bTCh5+OY93P1nHMceNo9Dawh0LlnH/7QcyZtg6eu+3ksPHw73X9qTI2EDSreBPn6VYUVWEYwkFrBQTeURpYcxgj6E90vimzadbRnL8OW9w/nnlXHVsDNurUqxXTtTAoZxlVeUcO+MDLjqtBwfs3Y93Fi3j1oeqWTB7Jw7aozs7H/k6xxwV5aJzR1NbVcekGV8wamQOc6bvzaLFDTz8k0+YPet4vvhiBeu//pzbbhyJxkbGHF3N5LP6cfZRhTz83EbeX1LN4cccSlvbaqLOes48fDClkRX4QQ4LPy9i+o3LmXORzgkHdyFGtXL0k3qalNWNhe+nmXJFHeccX8E5Jw9n/iMfUhjUceXUMazeWMnJl67hsENsrrigL58tHchdt73ETbPHENcrueSGNRxx7D70rUhRs7GWsWMH4dLM1OkfMO28ciYeNZoTJ73NvmMKmDX3Bor6HYhOl0zXt/SNSKZD2tAVUZcqixN6ZVUs5UvThmSjOlras5Ows1kgC0g62zeSHU/WAt+dBbKAJAtIvru7LXumrAX+Bwt0bkCSALbQsvy31K56nZxIO+1GF+bMe4Uvvm7i9JNH8OAjn3HnDQdx8PAa+hzwOUdOgAUzB1Cor8cJunL3A+t55teQMoXlKuxYKI7BlefDiYfF0FyT1YlRjD/2DX5wXC7zpw4k6lbhBVEa/RxieiGvvbmOW3/ZxN2zdmen7gFLv6nnhOlLOO+4CFdNGsUuR7/LpeeWM/nUoaxYvoLjpm9k8jk7ccHEfL6sLOXCS19m+mXHs2rVWtYu+YgFN41Hc9ay7/FrufDc7kw5pZAlK3xuvnspX66GhAsH7Q733bAfXaMf4VomHywtZ/rMlZxyXC5TThpArlaJoxWQcnV0O5+3PljB5DmN3DFnGIeNLeLe52vYtGIpV0zbg42VTZx96QpmXtyDM34Q5bUvBjPv5peZN3sfhvWv496nVvDMi74SNs8N4PabD6NreZJJFy1i+tSuTDx6L44+YyFj9irh+vkLKOpzCHqo4pHhwrJUn0bY2xF2qUs3h6ZKuTJtItnqrE67DmUBSaf9arIDy1rgP26BLCDJApL/+E2WPUHWAv+MBTo/IKllw6e/4NzTr2Tk7uUcMfEw5t/2OEEKpp49nDm3fs7osb05/OD+TJ7+JldNLeLsiXnkadXoVi5JvxCXHkowzxVuLc3H9FJEWI/lV6qio3pjONOvX8yXa2HW1N0Y3Lcbn3z2FT97eh0XnBpn2NARnDj9Pc46ZQjj9x3OH15/l4efqOTuOf04YM8Shh+9mMvPzefCk4awcuVGJl5SydChJjdePIG3P97CU49/zHWzDmXxkpW8/MpKbp93ChtWvMOs2zdx2YUVnHlEjHc+bKcmPYjSfuN4aeFbvPubd7j/xlKOHJPG09rZUNOTa29bw5KNcPMVezG0bzEvvvoxb7xezTVXDaCpqZ4pN9Rz53UDOWR0Hvf/MsG6lUu5dNreVG1u59xLvuC6K7pz8qE6L302kHk3v8ltc/amJLaaVz+EXsOOo7bF5/ZZP+bECRFOOm44ky77kNNO78UPjh7POVN/y7i94lw/71aK+hwBWmEomKgYtkImq7CjXDIjpgIif9U5kgUk/8x0/F7ekwUk34vZsyfNWqBTWCALSLKApFPciNlBZC3Q2QBJJCKUs0LGJAU/CTTqqVn2PI88/DAPPbIUz4V+3WH2JcMZ0TvJ879vYf6PK0lYMLo/3HLVEHbp04DutoCWDAUofF/pjPhyTE0oZUURXSL4Bpru0a53YU19V+56ZDkL/9COEGb5Luy3H1wyaRi9yi1+9mwljz23mVYHojE483iLySeOJOIlGP6DL7jsXJh82h58vbyG4y5fR0kXaNkE6QBOngBXXjCBRZ+s5Lo7V9PUBkP7wxfLYOpZ0usxhHf/7HDbQ6tYXQfJACaOhTlTRtCveBWa0UbK68Znq/KY+8QyPvsQJQAZicKxR9qcdvxerFr2GRdd18L82cUctm9XfvJCMyuWbeTyS/aiclMj5132DXOuzOXkwwp47ZMyrpv1GXfNHUzvCp1bH1jKa+9D2oTiAOZdPYCdBka47p6v+ORTmDJ1CE89u4wJ4+NcN/cOcntOBKNLRsHdJ1C0xOFD06STRBfdRoVIgkyPSShdmH10RgtkAUln/FayY8pa4LuxQBaQZAHJd3OnZc+StcD/YoHODEhASrZqSSx9kPoNb7Fp40oSiVLKilvo11MyHS00t5SwYktAfRChb14b/bumFDMVaRsMJyMuIc6xrligXN3HCHR0JUghOhUiwydsXjGq2wv5ptLA9fOxtICKbnV0K2lXAoitLcWs25RHW9rEzkkypFcreZqLl87l7ZUpepZqdCvN45uNaU65eB1nnjqQA4dHwWhmcLlHSaSVlG6wtCpGUyKHkrwcmpobKSqpo0dFE1qimHWV+dS25+PabfQvaaF3iYeWblQaG4rRSitiXY3OpuoIaLnYViN9u/vkx3TqahKsqfPoUWZSURpl2eYYbksz/bqW4CXbWLqlie7lUXoVeNQkS6hcv4me3fIpKHPZtLmYjdURXC1GfqySvj1cbKOdZVuKaG5yKS8tp7a+kUgkyrCxZ5HT70wIyhSFr1ArS3N7KFsohVoh/a78X5RBHFqwiWESzc7FTmqBLCDppF9MdlhZC3wHFsgCkiwg+Q5us+wpshb43y3QqQFJ4EDQTGLpvbRVvUiOuRGNPEw9hec2YZk+rh8l7dsE0Sia1HG5DZik0PS4AhsiY2i5UdXZ4OuSKfEwfBtHRPyMACPT6K5rUdJeHN2IKTV439fxzWbMoA3dCGjVI+T4ueiuCP79JY1gVysFeN+1cewcTBHt82N8tdbjnIurmHR6DpOO60PabCJGmqjnEBgubZqNo5uYuo7tyLia8Y16rKAQzc9T2QZfa4MgqYCSbhmknDYs0yTwRKMkghHk4wndl9mKaTjoTkDEj9Om2+imZChSBGITXRrOXWxXI2mKQKOH5aZVg78hAEEE2a02dL8I17dw9DSW4WAq3ZQ0jpkruQ40z8UKLJKUEe91OFb/s8HPC1Mgcg45kAg6qh8BJgnFXiZyhg75ohWf0Uz/3+/H7Du+ewtkAcl3b/PsGbMW6CwWyAKSLCDpLPdidhw7uAU6PyBpIrnqR/j1rxAPVoI0SmuBUiDX/DQYkZBWVjMU767vJ9GlVCjIybzHRxPFbj2TLRG2J88A3cUzfKXs7bkpDF2yJTkQpDOMUAa+k0Q3hR3KJW162OJwS2d8EOBpCQxRHTcjBF4KzfHByKPVzWdzfR7FcYPiaCV+JIUuYEVqxSQbI8rjga+SC4YXhQwwQrfDfnD1v/ZMM7iNK2VlQRpDLsr3wbbBCccgeiUqMyHnlhKpaA4hL7EMORmqEsrw1enlnFK/ZoMmxw+1Q0Q3xJC6NhmHFeC5aWUTBLAEHtgOgZNC8+JgFeHl7UJQvA+mJ8eSMjiRgE+F5W+BfBcRfJrwLYuEl09e+cFglIOWzZB01qUmC0g66zeTHVfWAv95C2QBSRaQ/OfvsuwZshb4JyzQmQGJjzjc9bSsuBOneiE5wSaiHjimR7vTSr7p4+hRAtfC9mxcvQ0dcd5F/TxP+emaJprhLr6eCpXBAxvTE/DgKYFxPy0ZC1EYt8EVJ9zFNHU8XzIFSQzbwPddDC+BZ+ThBKJLkkZzxQE38MX/FyF0J6k+l9AlJxPD8DQivotrSeZEVOI1Ep4osudiaOK0O+iijSI8uYGJYwU4mqbAlBG0EgQBmhHB0OMEqTalfS6gRpTiLUdwjSirO+iurYqjBDg4WhTfNbDUhTmY8h4/TWA4aLqG5ptonqEyRZqfUJmflC+ZE7GTjq5L/04iVDV3BfjF8S25bg8zGcM1fFJGlJRWgOXJd5NRTdeT6IGmNF70IKYyS2ndpDlVRu+Rt0LuHmCU/BN3Y/Yt34cFsoDk+7B69pxZC3QOC2QBSRaQdI47MTuKHd4CnRmQqGwFTbSvnk/LplfJ0Row/DiRIIXuN6mSJUED4oi7RgzDbUP30piGhhs4YQO7YaI5klER0T6PQA8wVSZCkgwi6ecTaBFN5JhIAAAgAElEQVRSXg6eXooTmKrESI5jm+sx9SSBH2YXfE9KqALVhyI4AxmebhBYYYbC9QJ8y0ZavANfnHUDR0uovno5pyRnApVBMNClv8VxkASDZBo8M46nCdJIKZBj+2FjvSHJHzmXaaoyM8OMoqUErOg4ejuWF8VzYzhWAY6AC11X2Rc30LC9JqJaq8qIpA0BCzIOX41NQQk9IG34WJnnvg66dLbLa0bw/7F3FmByFdnbf1tG4kZc8IXgFtwdFpfFAywOiy6ywQmy6CK7i9sSCP7HlsUdgrsGD5CECPFkrOX7fnX7TGou3TPdmcxkktybJ0/33L635FSdU+c9UqVsXUKpsowSFTHFUxmlM7SxUtlYQvHYTGVSNUq609hz77BpQBxQVaNqpTVNndVnzYekdutK8S6LPa+1VQJEgKStjkzUrogCLU+BCJBEgKTlZ1lUQ0SBIijQtgFJjZSdot++HaEP3npGD458UbNnSOuuWaF9dl1BPSu+V0rd9Mu0brrhnk+0Yl92vxqkeHoc+rvSmRTRXYHFXySCozDXKpYll4SoJcBKTFWxNXXCme9opgMMQfQXOvmmQ7pqvx36q1PsR5Uny5RKz1KsLO1ySMook1AovBHl5e5kcvIuXIiXgYxY3O3ilU2nlSB0KteOjMvMqAXLKOZCrBJKp9OKJxPBifLk25Mv7hoZhFVxxbJ4OSgTb0nGtT+VKtPEOX113T3fa8z/3xI4QWRYLNjda8jS0sG7d9MS3WcrnY0pmyZZPQjVco3MplSTyKg8TX4/OSRpJWozgffFeVTKIKLi8YRq0xmd+U9C2KQTDu6mPp3nKJnOKptKKpZMCWSVzaSVSiSUoE9xaXqmvbqt/6hUuY4U61zEbIweWRAUiADJgqB6VGdEgbZBgQiQRICkbczEqBWLPQXaNiCpktKTNfmHJ3XMUcdo+nRpxZU20dP/e00nH9lVB23bXr9MWkK3P/y97nx0lv68s3T2iSurvb4Jcq3jQIdU4IUg2TpGwrjzRygVS7nv5dn2mlizpdbf8Ql1WraH9ttpRdXUVev9z3/RW69O0LnHVujQXXsrmcpqVrLcYY0OMZLDf1EiWaZ0vItmpzs5b0h5jARyEtRrlU2204xsR8XjJI/PUnlspipidaqOddPsukrF4+VKJqerPDZbiXSdMuqu6jRJ6XElY9OUqJuhskRS6Vh7zcqWK50td/2oTFSpMjZZsXhKIqFfFfphxnI69G/v6+ex0pGHrK9kdopSmbiW7TFeW623hDp1rFNdpp3LG0mQYJ+Y4RLfa1NSbaybkmqvbIxT66eqQ6JWs2vjqo51VTzWXh2zGal6lrLlGa1/0K/q01e6/qwBGtijSplUR82u7qRYRbXaxaaroiyuOel2qqurUFmiXLNrEuq92fVS+cpSPAIkbVXYRICkrY5M1K6IAi1PgQiQRICk5WdZVENEgSIo0KYBSaZayvymyV+N0Kcf3KNkRZ0+H7uURt7+jI7Ydx2tv9oEXXHtz5pc00ejPvtVB24tDT95ZVXWfq642GUroxTIhAR4ByXKlMm0c0FGUrUShE3VpjUttaXW3/VFDd6yj+48Z1PVVs3Syx/O1JmXv6aDduum4w5aUW+P+lj3vzpHNdXSliv10kE7VihZltH42Z1197M/6ZOvZ6tdUtp7y57aaI0e+nbcbI3438+aNElaeoC0786DNaC99PibY/X0GzOUzSS1zsop7bXrcopnftP/nsrqzc+mKZWQNl6jUgdsuaQq4rM1saZcz74yS6++O9H9tsF6ce21TS/1KJ+sRG2ZarPt9NPMP+jQM95y3qCRN++m7mVjFE+DvGapqi6u19+erAefn+wcNMv2L9chuy+hLktUaPQPM/Tkf3/TTxOlLp2lP+/bS4MHdNanX03TiCcma2KVNKibtM8Of9DyyyS0xf5fqn9v6V9nraZ4u+ka+eQYvfs1O3VJ260Z065brq9Hn/xKX4ydo1RNTKlZtbr+kQ+U7LgcMK6I2Rg9siAoEAGSBUH1qM6IAm2DAhEgiQBJ25iJUSsWewq0aUBCUnv2N9V+f4NmjH1WX38zWnueOF3LLimde+JWWnupHzR2/BxVJdbWcWc+qR3Xj+nM41ZXpT6V6rKqTnRXbVk/Vdf1VFzV7pQMQEksPkeVsbGq0K/urIyZVVtr/R2fU5dVl9BRe62nmqrpev/jr/Tea5N18bmra8lBS+igY17Q7n/aTl2799E9d92tM4/sro02WUfDr3lKT7wjHbt/H1VN+FXvvyf99ZQNdceDozSjfGVtv/XGevyhEVphUBdtuVYfXXDlh9rrwD3Vvv1k/eOaV3TycV20ZO8KnXH+RB197M5KZWfpqmte0j2X99aQVQfoppGf6uY7anXY4UsHv90xSef8WTrlgGWl9C+qi7fXz7NX0oEnv6Gxk6UTjt9J5Zqk9tmsluk5WT179dBpF7+rtYesqKUHrag7bnxUu20tbbPDZjrt3FeULpcO2Ht1PXj/x1pmKenE4/bX8aeMVI/+ldp8/SV1/yOj9d330uN3D9HQk9/VgF7SP89eU29+PFG33jdWexy0mz7+cqLefnqU/nXlTrrv0df1f49O0wmH9dMKgxLa/YyHFK9YUVLkIWmrwiYCJG11ZKJ2RRRoeQpEgCTLsVnBacx1dXW6//77dfjhh+u3335T+/btg1Oa2WXGBVJHV0SBiAItRQEAye23366LL75Yr732mgYOHNiifJePr7/66ivdfPPN+vvf/66ysrL6+gkjIqm96utbVTf+BdXOGqcvJvXS5de9qv692+nMY7urV7cO+mZsdx1+xlvaag3pvJNWV3t97I7ImB7vr9vvH6sPgj+DvAwyNsql3baRtl6/oxKqUXVqa22w/VNK95M2WKtC775XoxkzpWvO3lTrr9lDjz/1hs7510StuEIvVVbG9eWXv2pwX+nvl+ypI094WKtv1EXDDllD3WKTNWNOH307fpbOvuJtzYj31MCBlfrxu58Vr5UuPmV53f3wN6pWFw0c0FHLLrec1lujq2LVo3XBZV+pc/cK9R20lAYsv7b23GCSEtnfdNpFH2iNwR00dJ9NVFaR0dEXfKKOc37V3Veuo8rMaKXiFfpu+rIaeubbGjtO2nnrduoYrxJnKW68prTKKmvron+/rx8nSEsuvbSWGbis1lutTjNq2um4k5/WpcPX1eZD2ilTNVG1NZ316Q8ddd2/X9DfTt9Eaw1O6tk36jTsnNd1+l/666ZHxmrpATFdM2xDTZrVS29++qu+GDNdH34+SVW/TNIl5+6mZ199W598Ml5XX7SJBnabpT6bXCW1X1NS15aawlG5zaAA/DhhwgTHfyeeeKK6dOnSomtvPv7/7rvvdNddd+nMM89UOflYOUaNdIBmDGz0akSBIikwbdo0/d///Z/23HNPde7cuUXX/6aaFMvC9a18WZU+IDn66KM1ceJEtWvXzrWG3zIZEioJr4iuiAIRBVqCAgCSO++8UxdeeKEDJIMGDWp1hQRAcuONN+rSSy9VZeXc8yoyqlWdpuqXt+7UI7ecqx03X02d+iyhc654U8+/Ml3/HdFVy/fvrtE/d9ZhZ36kbdaWzjlhNVWkP3HHdUzL9NLYKb00febyiscqlE7HlCzjHJCJ6tdtnPp2mqDy1GzNSm+q9bZ/Witu3kuXnr+RRr35nYZf/Il22SKuU47dWQ8/9rLueq6TTvrrwerRvVzliYy6ZT5RUh106BF3a8OtOmvYYeuqd/lUKd5Tb305RacOf0c77Xek1l5vWSWTVarQRC3f7SdNrhqoz7+t1bNPv6RXXvxee+zQXscfsYGmVS2ndz8brydfek+vvzNOpx5crj9uv45OvXCUtlq3k/bZdYg6dW6nY879SFW/jtXIa9dVp+wPbuuur34bqEPOe49D03X3v/dRr3Y/qbZ2jiqz7NjVTROqV9DoydJjT7+vF579VENWkTbZaksNv+hFXXPRWtpiSAd1Ka9SWbaL7ntxpu4e+Y7OOm1NrTq4Uq+/W6bjTn5Vxx/SV/95bryWHJDUxSeur+dGjdPdj3yvzXfcSCpbQs+MfEyXnru3nn15lH6dNFYXDVtRPSqnqfemI6SKdSJA0hLMO5/KNA/JSSed5BSSlryaAiQVFWw9HV0RBSIKtAYF0LEBJA899JD22WcfZ5BYkFebASRHHHGEJk+erA4d5sYaLwCstCDHIqo7okCrU4DdnfCQXHTRRXrjjTfUv3//FjUCFPKQ3HDDDbr88sudhwQjBM9lY1VKaaJ+/fJlHffn4zRzelJDtlhHj//3RW27cRedNTSpnhUVGj2+tw48+0NttpZ03slrqn36Q5WR853ggBAOHOR0c3aXym11leAMDc4lybqdpCbXbaD1dnlBq2zVTnectaqqZ8zWzSO/0S331eqcU9bUumsO0MHHP6Fl1lpefQb10XtvjtLpe3XT5htsoGEXP6HHP5X22HEdJedM0Ljvf9bxR2+r2+59Vl9OqNS2W26lT957Q6uuuIRWWaFOt987Rn9YaQP16NZet976gnbYtIO2XHsJ3fLAGK2+yWaq6NxDjzz4svbdaYaOGLqV7rxtlG6/b6Z223OI0ukZeuq50TpxaKWO26+PktXj3U5bY6Yup6OGfaxfJkiHHrqdErEpzhvUu8NE9e3dU9eP/Fjteyyt3gNX0cMPPanle9XoL8fsq8v/cZ/qysq1yaaba/THb6t/p6wOP2E/HXbsTerZr4+GrDZAb737tSaPn6G7rlxehw/7Rn2WkC48cTPd/eQYvf7Bj9p8mx31zgef6ZfRP+mic/bQyy+P1pTfPtd5wware5ff1HfD/0jJdZXNdmv1uR1V2DQFMPyNHz/eGQROPvlkde3atdUNEnhIRowYobPOOkvJZLLeGGmGyaZ7ET0RUSCiwLxQAP4nZOvBBx/U3nvv3eIe0qba2GYAyVFHHaVJkyY5l63vFYk8JE0NYfR7RIF5pwAhkwASwqVeeeUVLbnkkvNeWBFvFgIkN910kwsbI2QTqw1XHJN/eoqqfrxP77/2uB5+4GWNmyGt+gfp8P1XVtfKMYpn6/Tr1B664oZxWnpJ6ciDl1R5eozK2B63PKlMps6lsLM9biaWDE5JV1plMba1TUllGc2pWUUnn/WZBq0unX7Q0oqlZmvc1I66/K7vNWuSdPUlm+rVUaP10LMTVFUrbbZOFx28Sw+Vx6s0o6ajbnnwG33xhVQRl/bcob22WH8FffPTLN360DeaPEkavIx04F5rq1e3Kj3z9ng9/txUVVdJS/eWhh6wknr1TOupZ37WK2/OcYc5rrhkXEP3XVrdu9Vp2sykHnvmV731wRzVpKVNN+yivbfroW7lP8tt3ptJaUp1f11ywy/6ZXwwAI58MalfN+mQg1bQlBlT9OBjkzRlqhygOGT/ZbTkoC4aO3aa7r7vB/06QerVnfvLa8CA9vr8u2m675ExmsXzPaWhB66sQf2n6uwLx6lTO+noQ5bSz9PK9MCD32jyRGnNIQP01Se/aPNN+mvi5CmaMaVKhw7trcr2WfXeeIRUjoekexGzI3pkQVBg3LhxuuWWW3TCCSc4QNKSQKCQh+Q///mP/va3vzn+t2eiCIkFMRuiOhc3CsycOVMPPPCA9tprr8hDYjkkRx55pAMkCCQTiFEM6eLGGlF/W5sCeEhuu+02DR8+XK+//roL2cJq0lL5W43lkBCylUgEh/vxXJwTAdPTVfXdDaqeMEpl2dmqSXRUIv2rKjVJ8UyVOz08m+ihTKafFJulRGaSyrLT3VkbzimijJLkqmWS7pTBOtWqjMMDMzGlazmVPatUuo8yie7u7I2K9E9KxupUl+2g6rKBynJae3aWEkqpKt1XyUQ7JTVVydgvimWrlMmUKxvvq3SMNqRVHh+reKpGGbVXlbqrvKKzMrWTVa7piqVrlSrrouosXuCOqtQMxeLTlIrNVFxYpnsplsWb86uSmq50epYyybiysYGqzXZUOhZXMjtVydQ4VSSrlMrEVB5LqCrdSXPKBkrZrkqqXEqnRBJJQnMUhxbpqUrFl1IiXqlEZqYy2V+USNQqk00qk+gt1XZVDOBG2xOzlI11VFo9pQzK4XRJU5SIz1B13TIqTyZVnvlJtfFKZWLdpWxnZeOcOM8ZKJw/X6UkdMnO1ux0Un02uE2qWC06h6S1GbvI+uAz1l08lIRsEbLRkkCgECDBQ0IOCfzP/2jtL3IAo8ciCjSTAjNmzHAekt13313dunVrsbW/mGa2GQ8JSe3vvfeeOnXqVC8QzVJaTEeiZyIKRBQonQIs/I8//rieeOIJl1hKyFZLXoUACRZawjbJIaupqXGhW2nVKhubpeof71XNr2+oPDPRnelHqFWck8hTcaUqEqrL1iqRqXEnhvOP8zrSKMcuBy2pRIZT2rPKcHZHvFbJbFrpeIXqUgl1Spepmk00Eu7Md2WzacUTSWXSGSU5OFAxxcvLlchwsjqeh4zSiTqlspWKx8qUiGWVTc929aQ4XT2eUCaDUpVSIl7lzkEhdyUe66BMppMSmTlKJuqUydQqlWmvWKIdp6IoG5/lDhR0oWVlWSUyXZXivMFkjTvYMcPJ84CreHulOawwCbhKqyJV5rw+NeVpxTM1KkvVqpLzVxIZpcWzZe4Aw1SCrY9TSmSzqsm0VyIZUypWrVR5nSpqy5WtgQCVUlmt0nXVDuhkszHVxpKKJSpUkc667ieUUXmmRplYmdtSuVY1SibLFK+DDmkpSUpihTLxCs1Md9Sg1S9QpmJZpTiYMrraJAWmTp2q5557Tscdd5wzCBI21VJXYzkk+++/v8ghIa/NGSSi/NGWGoao3IgC9RSYM2eOyx894IADnP69IPlugQASfy7gIQGdEcNO/gh/O2UknW4QSxrNn4gCpVDAFj7bHAGrG3OKi+9cLHwsvgBff6MFvtsc5LlwLhMM607Wzn1SB98NQPveBVtYrR2U5z9bSp9a4ln6iRBaaaWVdO6552qJJZZocQuJT2v69PXXX+tf//qX+vXrN9c74mhbowTWd1Upnq11BxpmOYmcl/DicGB5/UZ8hGK5ExDzkImHgp39eCkWZI+4uCaADffdrn+/ezd3lzrd3h9BOXwE77vivDpjQXtcroo7ar2+ZFc6J63X18aLuQ073FHyQZha0CdKZ44G9QU1Be3PZub2z9HCCOCKyrr3g/5Z+cFmx7ne59oT1Es9Dty5DgX04J6VEzQo6MtcmgXtyaTjOToE7QlqsZ3MeJr/bCDQUelsJVCqJaZvkGuUU16NJ33+Mx43/vd52Z4L86s11HZ7NBng7/4U9HXuLpDwvnkWTQ5YnbbAhz0P/m6SJq9or5VrngJrj1+H3QvLJmuD3Q/zWngQaBsWUmQAG8ssqKT26667Tn369GngHbH+tsjEiQpdJChgPGT6os+z5mn3+cfW/jDf+Hzi8xDf4UnKMl3B9AXu2brOp+kXlgdlson6jfd93cE2deJ543urg3bW1ta6esPRCoXabjKp1OgGk1cYJFqa/5uadAsEkPhWEohOhj/u4nvuuac+h8Qf9KY6Ef0eUSBMAR+QhMGGKS6maMD8zDc+AcQwdD7BFV7cKQcBkk/JsfYgaCwMKQx82sKo0faXX35Zb731lm699dYW95AYzX2FDkDCTl+nn36643/aFIwHoCP1ezIZKPndL4FSv+Cv/NuV593P0IGP4q+5wKLhOwYIii+peU8CrnLQsEFB+XZqzzhwFRgBWuKyhT8fwPBBgH331x942Hg93LZ8AKBQOJNfZj4QYO+F3zcwZXLC3qVdGAuaihJoSvloDJAY3djdkjWYsGlCtpoqszlj6NPJyiGpna3/UYjMuJNvLJtTb/TuokuB8PruA31bb8L3/HWI900HMCoZwDBjgg908vFHWLbkAw2U5RsxfQNKPh2isXvzg0eNF2fPnq0nn3zShWxhmDBAtiBmTJsBJIRsEcuKlyQ8wRYEYaI6Fw0KmCCxhd96ZQoAf/uWT9/i0RjTm7JioCQftUyx9q0cYeVpQVOZfpDUTg7JqFGj3DkkLRlD7i8ERl8AyfXXX69LLrmkPofMtQHtNnBBlHCVot6XUGxJj86PNuMqyVNpq5/NVKgdpRAkP3gppYTGns2n7IcVXwMePsgwXrT1JmyNnAuMAzBlCkRY2eC3cJiD1e8/G5ZB9pvPb77MCddfCCD5CkS4PqNbY2EYJLUjA44//vgWT2otBEjuvvtul9Qebfs7v7hi8Son37zyIyCKCUPyy/C9c2FPpq+f+r+F181wGYWMEjZS4eftfj55E9Zbwm0qZfTZZQuDBEntHTt2LGigKaXMeX12gQISiIhFGmL8+c9/dgcjEkPuK4jFTKR57Xz03qJLgbBl8Oeff9bIkSP1448/ao011tBhhx3mGA8P3VNPPaVnn31WPXr0cFa6Xr165bUSUGZVVZUee+wxbbXVVi7nqXv37lp//fV/F9ZllA2DHVPI54eFY36MHvx3xx13OEDy5ptvasCAAa7YlmxfeGwAJOyyBSDBQzJXECsAJYvhVQjStDY15ks7WrDR+QA+fMmc5jfWlbXWWssBhg8//FD33Xef8zywqyNz3RQKf51BMeA/u84ttdRS7nyssWPHOgtivhCKsOIQBhX8/s9//lNDhgzRBhtsUJ+wbXzAZ3V1tfNSbrnllpoyZYquuOIK5zEkybSYy1dmfMWqGD62c0j8XbaKqXNenikESIiOGDZsmKOveaxa2jAyL+2P3mlbFPDXZPIgWLuZx6zLxhO//PKL4/3tt98+tL40lG4YxOFTtr8mfPmUU07RMsss0yAsNN/8hSL+XOUZjrC4+uqrdcYZZ9QfNmjtsTIwBKDzrrrqqnr33XeFp3Dfffd1Msk3mIbBR1PemlJGiLYASB555BHtscceLW6QaKptrQ5IfGUkDEgQxHYwmh9r11Qnot8jCoQp4FsoWXA33XRTXXvttQ48HHvssW5728suu8wpLigCnIGBQCOxEtCCQLMyfFBBvDWKwmmnnaZll122PtQrbMUIz3Oz0JriU8jq0dojSbugwfnnn18PSFraCJAPkJBDwi5btu1nS4OiFqVzKQ6SFlTWW7SPbaRwX0Hg+0svveQWVnga4LHFFlu4LS1RVJhfKCufffaZ28CBMAULifKBBjzBf7x2gJmNN97Y9dZyv3wl35cNYcXEwkBp17bbbqtDDz3UHT7m85e1n/ZeddVVuvfee127MRSYYm7Ph3PgeNe8NhYvH7ayNgVIKMN22bKT2pt6pzlDXwiQIIPOPvtst/7nC61rTp3Ru4suBZhPGNPYCAUA8fTTT7vw/x9++MEZt8eMGaODDjpIO+20k+N9PABc/vpr8+2bb75xoAXDnBkl+c3XA8Lf7V2fZ7gH2FhnnXX0wQcfuNzIcH38zVbXGErPOeccx+vm0cmnG4TlTNjowTv8b8xgkm8W8A5696OPPhpt+wtRsVCT1I7FGsLYtr9hpWXRZamoZy1JAYQD+2x/8cUXzjNCSMC3337rrCBYSydMmODyQAAoWCn/9Kc/6cADD3SfFr6FsMNaChjB8vHOO+84IQJwIeYaYMLvCBXAD5bQ1VZbTexe8fzzzztBw3srrriiU254riUX/VLoSdtQBthUgm1/zWpcShmlPhvm7dGjR9d7SPyQDWcJKqnw0p4uqeiSHnZZ77+/CoKPttLuUjpZGpIq7eni2+HPJXj9p59+clZHgATz5+GHH3YABH7EcwLwRtn/y1/+4pK411133frKuI9Cw/t8//77750iA7/iJeE7sgOFhVhr5AIeDZScZ555xtWHjFhuueW03nrr1SsH3Oc5vDXsZINHEBnCXAd87Ljjjg4gwYcYRpBFtuPdH/7wB2dEoW+AlcGDB7u+0Cf4hvWTRNQ//vGPztKJHKJMds7abLPNnIenMVkD/ZCBN998s1Pk6FdLGgMKARK2/bWQrbYiG4ufhdGTC4oCAHL4ifNz2BQBHthvv/0EuIZX4Cd4hFBkAIt/8DY8hc5JxAN6J+v/hRde6NZBtsGGX+Gft99+2wEH5iW6BOXzSe6l8do222zTILoAr8xGG23kZAUbxbzwwgtOniAr4F/WWYAUsgYDJ21Bn0Buffzxx9p5553rvbrw9NChQx1vk+9BH6kPOfP55587Iwygh7V8u+22c17VMKgpxFM8h8xCTmLIQZa0tEGysbnS6h4Sa4wJJjuHhBwSBscmTD7BtaAmfVTvwkeBsOXUt2xgjf/kk0/073//2wkUu1jk8aSQSwF4MEsKIV2EFHGaMb9dcMEFToihIODSxRqCgMJr8uKLL7oQMKyduGGxsl5zzTXOCgkoQmAs6DhNfzQNkCCIOam9pQFJPr7+6quvnEJEyJZ5SO250lT10p5uuVldqvrdVtpdKkWK72fxT5bahsDaacYDvpu1EcBAyARGACym7CSH4o4BAjCCBRNDmIVAsP01SgsLPNbSY445xoV5fvnll27hB7TvsssuTnFH2SC8A2MEW2WTA8HhohgksIriEcHLahcKBJbaXXfd1XlhydcAtKCE06a+ffs6JQg5Qxmbb765U6YALnwiX1BkSP6mj8R7s1U3ShieBU5ZRlEBMNEHwBf9J7S0qctCtsxD0pJrbyFAAgDjpHbkcb4w16b6EP2++FLAn1PwHnOez969ezuiADBYt0899VS39pqyju6J12TNNdd0PAgoZvt5nkfZZy1nPcJA+b///c8ZH5EbAAhAA3yDLIBHAUabbLJJfXI8OgFyhzWVtmAAAZRQJ3wOj/I3oaDMe/iasDLCFoncYAt82nDeeec5sIL+gDyhHNZL9Av0ig033NAZVgkFffXVV508Wn755UsyeCI3DJC09KYWTc3SCJA0RaHo94WWAmFQgvIN45HACbjA+mGhDuPHj3cAhXhOwipMwcF6QKgH1kaUjFmzZjklAqGEAIP5V199delf/jsAACAASURBVCckANRYMEyJwKoK+EER2mGHHdSzZ0/3vy1ZANs2IHGQsMj517KJ00U2IveYbSRczFu5rX+LebRNPVNKH1tubMI8bkYE+JQQTfiaRR5+x9iAsgJgQbHAkwkg4YJv4WkUEzwWKPNsRQvwILYbAwaKAlZR+JryUf6xRm699dYOkPAdLwoABWXIZAjl8wxKBgCC9lA2Vl2srxxMinJBe5FNWGNRNPDWAFwwfLz//vvO24pnllAPFAcADgo8O9Rh/ACU8BvemLXXXtt5WnyLcKHpEwGSNsVYUWNKoIDP//Apyj7AAMOB5WIALAiJ/Otf/+o8Ibb+4hnEAAAfoQvgaSFki9Bt1nV4nfus53hSkBsAkz333NOFgwEi0AkwbGDIg9csZBKgASChDHQA3sXojr4Bv8Kb3MOjC09j+IDHkTEYPizKArlBOBUGQ7y7K6ywgqMO7wA+yP0AuGDoxCOE3DFQX2izjDB5I0CSi+FjYkQekhK4L3q0JAr4llMEAcxrlhKAgf3OgkwSG9ZLBAChFJbDROgDlkP+Y0lBUcGiQR4KAgkBgHKCu5d4dRQblAqspbhRiWHFVYulBMFGWAbW0LZytW1Akjv3oyhitaQNvqgGeA+VoqwvrICkVLBYKg2Lf97PObA4avgZPoZPsYpi+SQcAaWdBZstbgEeJKpbqBUKA0oLYVyEeWC1RwEglALvKYYIkuEpA2UAkILsADRgEeU5QjQwTmDEGDRoUH0nUBgAP1hS8aACiFBI8NZg9MD6CSBBPgBIsHgCVgAjACDaiPxB0cJjAuAAPCGnsJCi+ABq8OZgGKEcFBROP+fdxowgESApfq5FT7Y9CsD/hEix5uI5xLvob4wAbwBK4F/fQwKfYQxARrCOUwZghrWayAc8peinAASMCKzneCYA/LvttpvjNQweGAHwXtqmDFCIsjCAwOu8j0zBuAH/s+YCSDA48BweTgwaeFL+8Y9/OFmDvoH3Bk8nXhGiMgAkGDS44GtkEMZTgAzyBw8vMob+23kmlvfWWBhWBEgiQNL2uHoRbJG5ZgELLNAwOoqKWS/pMqEZhF7A2Fgl7BwMs7Qi7EiKJdwKgUboBwKExR8hgnBBoUBJQYngHjlRlElZ/IaVhXwSrJ7sJkOcaFu52j4gaSuUKqUdxXp1KLMtAalS+tg2njUwYsndGBBQTAi1wHBgOUkoJQAMlH4soyzuLP4kr3JRDjKC5wiztBBMwAaeEGQHeWUAEhZ+ci2wZqL4EN/N+0svvbTLFcNiiSICv9vhhlhescSSD3LwwQc7owUKBYn1KATkt7ErD2cBYV1Flphllu/svsPOW4AqFBmsrFheacfFF1/s4tSx3FIfBg/6gVLz6aef1hteCo1YBEjaxlyOWlE6BeB7DAOE/LJpBKAdZdzWb3QAQqMIwyKk2k9qZ8dMZAUKPGAB7wchnuRqwJsAEjyPeEcI98LwSP4IxgT4mPUdXnvuuecceCCs08C/gRvKwhAKHwJmuNAPACgAEPQJ5BQ6Bn/zDPUBOCgPzwj8D9DAGwPg4nfkF6GfeFmRN3hnkG0AKPrgVpbcDpVN7VYXAZIIkJTOedEbJVHAds+BKREYxIEiPCyEAVAAsyOkSEgl6Y1nLZwDBcDCuQAVCAgUBLM44B0BXOCqxX0LQOE3Qr6I5USxQEmgDkAPFleECRZYy5MoqUMt9HCbByQl6faleCZaiKBuJSzB65E7Gb0FW9MCRdvJ7kUW3YKYy05RhnfxXmJwAGjA33ZiMnwHkECBB0zwDptaYISwxZpP+BxLJPzLQg//sg04/ItygOJP7DdKCjyPAQNAQbgFCgJx3igEhG0R/mUbtEAlPLK8T6Is29xjmUXBQe4gO1Bu+I17KEmAC+rBIoryQ39QOABYgCUMHnhGeA+FCvlEyAnW2GnTpjkZgxKFEsPVmIU0AiRFzuPosTZHAXgBIIIyz/qOHGCuww94JeF1ADweEtZi+MKMBHQGMAPP4N0k9JrnAC8AEkIkkQHoCPA2RsWVV15ZbDSBgYGkdOpHFmCshA+Nz/C+wLd4OdE5eJZykTMYJAAYGDmRE4AhwroJFSO0FBAFaCGE3HYIRP7gGeUdojCQU3h4AWKEjiNr0EW4j1fXPMUGzBrzkEaApARAYmE1/una4aS38K49FsdnyYptKWa/zXF01KDFmgJtHpAs1qMTdT6iQMtTIAIkLU/jqIaIAm2VAhEgKQGQGMIzF1QYbIQH2QcnESBpqywQtautUCACJG1lJKJ2RBRYMBSIAMmCoXtUa0SBtkCBCJCUCEgYtHAcnA9M8rmlwr+3hYGP2hBRoK1RIAIkbW1EovZEFGhdCkSApHXpHdUWUaAtUSACJCUAknw7qIRDtOrPLMjtR8/f/r0FedBLW5p4UVsiCoQpEAGSaE5EFFi8KRABksV7/KPeL94UiABJCYDEgAVJwSQjWaKxJe3YJ8mEXGzpCIhB0fIPWVq8p1zU+4gC+SkQAZJoZkQUWLwpEAGSxXv8o94v3hSIAEkJgARwAehgX/edd97Z7ffse0jsO7sQXHnllW47RXZLYUckDqbxdzopdAJt2OMSnp5NbZu2eE/nqPcLMwUiQLIwj17U9ogCzadABEiaT8OohIgCCysFIkBSAiAxEMF+8GzFyhZpBiD8LRvZfpFtFTmR007I9XfjwrOC8oWXpVCyOzt5cdmhOrazV7RL18LKalG7m6JABEiaolD0e0SBRZsCESBZtMc36l1EgcYoEAGSEgEJxASQHHDAAe6ch5tuuskBD/aU7tKli9sDGjDCATQcMrPNNtu4veA55Za93dnTecUVV9THH3/szodgj2oOoeIQK/aWZv9qPDCcR8HvHJwH6GHvek7EjXJQIoZeVCkQAZJFdWSjfkUUKI4CESApjk7RUxEFFkUKRICkRECCh4KTMDkpl5M2L7nkEt1yyy3uQBoOmOIgqMGDB7uDb9577z2NGTNGW2+9tTuIhgPs7DRuDpJC+C655JLuoCsOuUIh46AaDrXhlF9CwjhwhpwVgAj1+YfMLIoTMurT4kuBCJAsvmMf9TyiABSIAEk0DyIKLL4UiABJCYDEckgAJHhIyA158803deKJJ7oZ9OWXX+q///2vAxXnnXeePvzwQ/3000/aaqut9MYbbziQwSmZnGzLybx4Uu68807tvffe2myzzVx41hFHHOFO9eXEz3POOceBE07o3GGHHdSvXz8HTKKwrcWXYRflnkeAZFEe3ahvEQWapkAESJqmUfRERIFFlQIRICkBkDAJ8FAcd9xxOvDAAzV+/Hg99thjuuyyyxxQmDBhgqqqqpyV5/zzz3eA5IcffnAeklGjRqlXr1467LDDNGTIED3//PMu3AuvCl6SvfbaywGSQw45RAMHDtQFF1ygWbNmORAzcuRIV89rr73m6gGwRFdEgUWNAhEgWdRGNOpPRIHSKBABktLoFT0dUWBRosBiDUjsjBA+AQNs10soFV4KcjoIkbLL3/3qyCOPdIBkmWWW0RlnnKGhQ4eqZ8+euuaaaxyg4Dr66KP14osvunAr8kgAJOSD3HPPPbrooot09tlnOy/LRx995DwllMOOXFdccYX+9a9/6fvvv3fghzqee+45vfvuu7r55psjD8mixH1RXxpQAEDCznTwAyGOAPOW9Abm29Fu9OjRuvHGG/X3v/9d5eXlUc5WNEcjCrQSBeDHiRMnOkMdeZrdunVr0ZrDZ4ZR2bfffusMgMOGDXOyBwNglLfZosMQFR5RwOm6/J89e7bLs95zzz3VuXPnFl3/myJ7LGsaQlNPzqffrTrLy6ipqdEDDzzgAMlvv/3mEtVtlyu/aXg3yBPp37+/UGAIy8JrgQBdZZVVRDkPPfSQVl99dadUvfTSSy7kCoCDVwWgQqI7fyP0PvnkE4EMGQzKJHfkxx9/dKCEctlha6211nJJ8y2poM0nskbFRBSYJwowz/EYEtZIiCOew5a+qBMet13yvv76a6cQAYrgfy57pqXbEpUfUWBxpgBrLFEGGN4AJF27dm3R9c4HJKYDAEhGjBjhNqTBIMEVbbW/OM/KqO+tRQF4EKM8udbkaMP/C/JqdUDidxZioHhAjMMPP1yTJk1Shw4dGpwzYlv4+haTQueJ+GX7W/jmE4JWN+Ui/Cwky97z80Yi5WhBTtGo7pakAB4SAAkbQuBRHDRokOO/lgLhYQspf5MHhpcGLyaAhHvwpBkmWrL/UdkRBRZnCrC24SG54YYbdOqpp6pTp04txvtGZ99LyncMEuyIye6XABKz3EZeksV5ZkZ9bw0KGCB5+OGHtcceezgPyYLkuwUCSEwpsRPV8ZAQkoWlxCykPhAxAcU9/2wRu4/iYkLOP8ndfgdsWHK8X4aBEbPUWLvsnBImRCs7kFpjDkZ1RBSop4CFTF533XXOq4i3sLUEEjwJr+HxpH5CKuFV/6ygaKgiCkQUaDkKwH+ESuOhOO2005xC0pIGCd/7gewpKytzgISNZk466SQnD8LngLVc76OSIwos3hSA34gUeuqpp7Tffvu1eMhmU9RudUDiW0hpHAnpnLDOVr52GWjw3bZ85/IBh/1tv/lghd98YGF/+5/+wYooQliLw3UUOkSxKcJGv0cUWBgoYApA9+7d9cILL2i55ZZrFYXE5/EvvvjCWUinTJni+Nu23EZZMZ5cGGgZtTGiwMJGAeN/zukiR5MIBfiuJa+whwQPKXmeACNbby1Cwdb2lmxPVHZEgcWVAvAZXknyptn8qX379o4ULRUh0RSdWx2QWIMMmKBwsCsW4VqW0BZ22drfvGux5345BlK453tK+NsEGvctN8QswL6wC4OXpggX/R5RYFGggAkePldeeeX6c3daSyBZeFa+rbUj7+SiMMOiPrRVCoR5vKU9Iz4d/CiJxsKxIxnQVmdP1K5FgQK+Eb8tGN8XGCBZFAYz6kNEgYgCEQUiCkQUiCgQUSCiQESBiALNo0AESJpHv+jtiAIRBSIKRBSIKBBRIKJARIGIAhEFmkGBCJA0g3jRqxEFIgpEFIgoEFEgokBEgYgCEQUiCjSPAhEgaR79orcjCkQUiCgQUSCiQESBiAIRBSIKRBRoBgUiQNIM4kWvRhSIKBBRIKJARIGIAhEFIgpEFIgo0DwKRICkefSL3o4oEFEgokBEgYgCEQUiCkQUiCgQUaAZFIgASTOIF70aUSCiQESBiAIRBSIKRBSIKBBRIKJA8ygQAZLm0S96O6JARIGIAhEFIgpEFIgoEFEgokBEgWZQIAIkzSBe9GpEgYgCEQUiCkQUiCgQUSCiQESBiALNo0AESJpHv+jtiAIRBSIKRBSIKBBRIKJARIGIAhEFmkGBBQJIstms7Mj6TCZT/93uWX/85/x7zejvYvVqmJ6N0TDfs9Cfq7HfwgQtVCfP5RvPfANi9dpvpdS/WA1wiZ1tbGz88Sl2nEqsvsnH/flmbfDngt/+8BxpsvDF8IGmxtsnyfygp9UXHsfGSM87YTnjz7/GvheSD/nemR/9WwynUIMuQ8N4PO7uLSgZYfqCzRt//izu49MUn4V/92VsWLY2JTtK4acwj5fyrs/jjc25QrpKvrr8udMYzealnYvCHCykb5U6R+aFFgsEkNTV1amsrMwJtdraWt1333064YQTtPfeeyudTrvfEHx8t4u/eX5xnSTzMrgIb6Ob0TOZTIr7+a58CgXPQvNEItFgISo0Dtxn/Bg7q5/v1GvvmGDhPuXa31YXbaUM5gmXLYLWZl/4FOrLvNBrUX8nn6CBtrbIjxkzRuPHj9crr7yirl27tjo5aEffvn210047uXmRSqUazBvaH56jrd7IhahCG1vjkbDyxt/wIM+Vl5c7es+Py8bIPqkj39xjjE1G2BysqqpyY85/Lu7zHGXQPlsbTFaYDLFnqYfn+eQZK9/kSCQv5n2EoWtNTY2+++47JyMWxMV4P/roo7rpppu07LLL1q9lvm4Qnn+Ls87gr7m2Nhuf+zqV8YzR0fjHZG5zaMi7pnf4/NcU6PHnlw8i/DLCffJBi683+HLGZEEYxFi5tLW6utrJmsXxCo+LzQkfwDJfpk2bpqOPPlpbbLHFfCPTAgEk/qSZM2eObrnlFg0bNkxDhgypV07tGSYVkwNBaAtbKRN5vlFqIS7IZ7zGrAz+ou4rL/neKTQG/qQ1kllZYQFgIMlXMk0AhpUnXyD6dYTBykI8TK3SdARJRUWFWyCgsSn9VI6AGTt2rL788kstscQSrdIevxLGdcCAATrrrLPcYuDPMRYL+J//zVkcW71TC7hC45WwVTDMXzRzftDVFBkDQwY68pHBb4N9N/DB/DR5bwuilenLFb6HLXc+CAnLrvnRxwU8pC1ePbQ3A1S4stmzZ+uRRx6pByQGGFu8UbkKmBP/93//p7feeksrrLCCG3sD1T4INTDa1HrXWu1eEPX4a6nJTXjIX4/9tdc3DNq786PdYVnj11ls+WH5Veg9v28GuGx++MY3X9dpLEqn2PYtis9BL/+/OQtsLf7oo4+05557aptttplv3W91QOIjcL5jBb///vt11FFH6bTTTnMECCuovvUj8pSUNvb+Qu97LPKV4ntTTEFBYTXhZFYOfzzC5RhzmyJiSi8Kps/4YesFz+MtM4+JKSaUb2WZp4V7tCsCI6XPBV/x9BU8xmf06NH64Ycf9N///rfVPSQ2N/HMnHLKKa5jvnJrY+1b+0vr/eL5dHgxhn6m7Bu/+zzWXCr58t1kTyGl1cbS5qFvoAi3DX7nP54cU0JtLvteX/Os2TqCIcu8rbwbXfNOAeiOcfDTTz91XgrGekEAkqeeekoPPfSQ/vCHPzQArSYjItAZjLHPfz6v8N2iT6CZb5Sy9dr3Mvprhs2eUtZea4et3+h83CsEegvNUIusMUOFyQ3438r0vTE+ODFl2u75c8Wfx1a2r2vMO8csGm/6Bh/zUkOfcePG6U9/+tPC7yHxQ3Xo4IMPPqhDDz1Uf/3rX+sXHJ+hfCtfPsveojHs878XYc+Ir5zkq43njSFhcsbGyvDBCvcKCSR73g+3MSXFdwtbyAXtsHAuX3D5gs8YwhQWX1j4zDL/KbjolOhbjX2l3pQ7PgnF+Oqrr/T888+rS5curdp5A6sdO3bU3/72N1e3zZtCXrdWbeBCWJkvK33lBFpbyKzRNux9mNfu5jMeNcaj+QxUePB8mW8hJr4CY0qE9cXab+/5Chd98QHOvPZtcX7PjAOMxfvvv68nn3yy3lDVmnRhXKkbQDRo0KB6AxZt8A1erdmmtlyXv+b7oVr5PA5hY6/Pg9bHeQV71g7T6+aFZrQZ4GHhnD6P+/oJRgjTT+xZA1q+t9U3mtIeAzx2f177Oi99a+vvmM7ny9dff/1V++yzj7bccsv51vxW95D4E9smGB6SP//5zzrjjDPqJ5K5ikx58pXr+db7RbwgmNG8DlgH119/fX399dcuT6AQIFlzzTWdkP/www+19NJLu9CdL774QrNmzaqPyTZvRyHyLbXUUurWrZtw6fFJrC/1f/PNN/V19+vXT8sss4yzuFE+n4x1586dtdxyy6lTp07uWZRkE2b0ZcUVV3RlojgjeHxgs4gPZ7O6F1ZO/b9Nufvxxx+dl+SZZ55pdUBibWD8Tz/99HrLqylCvuLcmIeuWURaxF42AM8niy1gb4011nD89Nlnn4nwG3jZFvBSrJ6F5Ad8TtjdxIkTRT5IY55MxnHDDTfU22+/rcrKSsfb7du31y+//KKff/7ZtblDhw5aZZVVnEwilJCwQtrfo0cPrbzyyg64IAt+++031xfq472NNtpIU6dOdTKHOTS/ANciNkVK7g60/+CDD5wX1fdwlVxQCS/4Bgnq/N///qeHH37YrU8Gdn2Di4ETq2JxNVr5HuYll1zS0Qv+gCcIzQX4G38yruY9NbnRu3dvzZw5063NYUBSirIO726wwQZOJsDDFo5rgKKYqWAeT2TB999/L0L9CdnDcDZlyhR3z8DKaqut5uQIugP9tP4gl9BFkEvIDOSf6RbIGWQjzxMl0FxZWEyf2vIzvr5t/OODOdqOh4S876222mq+daXNABI8JFhGLba9lAk/36ixEBfkuyL9hcImUa9evRzoe+KJJ5wyYkLbQqRMGB122GHutzvvvFObb765UxLuuecex/Rhq4ofp2uhFIzfDjvs4IQDTM93foPxuUf9CAJcfQhE6gckYfEiXGfHHXcUgAYhyO9Y6wFH9IPfQeS885///MeBpFLdvgvxELdY023BZxwQ7Cz4gL7WvKwNLAwYJmx+Lq7KxPyivc+zLMj77bef4yXyAFBMLDTSrMu+N9LGwPdGwJO+ZdL3cFAWRg+Uhscff9wZFHyLmhmZzFq5/PLLu+fh/Z133ln9+/dvwPcYKpAT3Kd9gA7kB8Bqt912cySiTuQA/eF3ZAyhPPvuu68LLSLfwOSPybr5RdvFrRzGkrFHHgNIWvuy+p9++mkXVYFy6VveW7s9bb0+6MWcJ+kYJR3eMB544YUXHH/44dB+GBNr8LbbbqtRo0Y5fcHPBfPDZy3axUC/RS+YDgKN4D+iXz7++GPn3bJ2mY5nURk8a+CB75Rp5QKc2PAEfeKxxx4ThtO11lqrPvkcWfHSSy9ps802c7nI6Bi8i7xgXVt11VUdHbgHIMKwce+99zqDLW0FMGHpJzfpxRdfXGC7yLX1OUX7bNyQ74ushyQCJM2bir4Vie8WBmXKBIs6NGbhxgIJAyJo+A6z4q149tln3UKOUACEbLzxxm5xBxQMHDjQWVLffPPNeoVk9dVXF54OFIJ33nnHCTwsFqDmTz75xDE+oOa2225z3ykbAYdCwWKCsoAVBhDy73//W927d69/hvIOPvhgJzjwoCHUtt9+eydYJ0+e7AAJlo7oaj4FIkDSfBq2xRIsvp/FnO8o8fAY/D1p0iQHBOArvJEs8MwDvJqABKzgWDS54HPADFZJ+Br+A5ggN1AS8EQQxgPvUwfGD2QLCzv8i2xBjtAGlCBc/ciKoUOHund5lu88z+/777+/kymvvvqqDjnkEKGAInsom3tYP1FGkAHt2rXTHnvsoddff11vvPGGevbs6d7hPn0BGFmOyeJu9WzuHI0ASXMp2LrvW8QBvIWng/UWTyT8AghgMyEUdLyNrKvwDIo9/PnHP/7RGSNROvGY8/66667rZAeeh2+//dbJC6zjrMPwJ3zPbxMmTNDaa6/t6mAd5yIvEO87HgjkBPXgBUUu4OnA2o4cQhbAr8gWM1ZSF+3cdNNNXZgeYPjwww93sgK+Ry9AD3nuueecLkE9yC/6TXsAJbvssourFxqgC2EAQTZQH7oNhg+886+99lo9IImMnfnnawRIWpePF8rafEAStjQgRBAWRxxxhLMsIVxAtgANmBqGxl0JKGDXBAMkhFOgnCBYEDp4KHgeBoeBUTRQOLBq83njjTe6e9ttt51jdoSPKQO4i7HOonTwHYBCYiJCAgUCIUPZltNAGxBiWHGpD6srAglFBWXo7rvvdtYRP/RooRy4NtDoCJC0gUFogSb44W6AknPOOcfxHAoIfH3rrbc6PsSAQGgmVkX4Fd5DTsC/ZgTww7tGjhzpQqIImYIfKQPvBMABowOKBQoGYTWEiqAMIB94DgCEhRO+ZhMTn+9pL/WjbGAoIXSCd6+55hoHQlAwsHaS1IxMYt6i0CCzqBvLPcoWoIt6UHiQHWYVtnneAqReLIqMAMnCNczwEyADIE8YNMq5GQkwLvA7BkF41jylPA+wByT06dPHGSEwVCIvUNgBOYAalH/AADwMvxFBwX1kB7oC5WF4fO+99/Tyyy/r5JNPdvfQPfhkDcdQCRgA/LCWw6+ff/65tt5663qjJ7oF9QAUaCdyBr2Fdpg3Zq+99nJ6BMZO5BXyARCDvkP7kXnTp0+v9/KstNJK2n333Z1BA4MIBhBoQVTAu+++K7xHFiK2cI1467Q2AiStQ+eFvhYmiiV3+bk3MBvChZ3MYE5jQoQKVkSsBVgk2NsdRqUcFP5NNtnEWTp4BwWBkC8smzA+QoBP854ceOCBTnAgWGB4lBYL6cIbwtkSKCUoIHynTTyDIgQgoS24S1FIUJgANVgyeAahglAlBAwBBegZMWKEs8pEoX3Nn7YRIGk+DdtiCRZ+RVgCiz6gnjOfWLzhL7wd8DUKPfyH8gDPYwl94IEHHC8DAgi1gM/xhmBU4G+UE7wmyA87OwRrKB5RZAl8i6WUfCCUAyyTyCAAA8oBdfP9n//8p5NHphwRkgH4AMxgREE2XXHFFc4YguJAnhMKB7yPBZfnseLi+R08eLDWW289J7t4lr5hGAGcmJyIQgDnfaZGgGTeabcg3jSDBGvmOuus40AGfMR6ikeT9RsjH6FM8Cj8Dk+R58FaCzCA75Ef8BNGBL4DbuA5ZMkxxxzjgAHGDVvnMQyQF8Y71IUsOemkk/TTTz85OcD6jkGU8vDUEhqGtxaZgLwBrBBORXsAIbQZ+cRzgBu8K9QJeMJDQ+gnIAKwg3GFsgyQoK+gv8yYMcPpFniC6C99RBex99Fd2L4Woyh1WTL8ghi3tl5nBEja+gi1gfb5CWy2PSbWB6wUCBfLIcHyCTA44IADXPgDIVgABMIyACQoCZRFyBYeEsAFwgElAmHBbygkuEZZ7BEi3Dv++OPrE8sQAigN3Ac8ICSoE8GEgOJvlA6UFhQbLBkIKspC6UEJ4T65DAgW2ofQwUqC0KMvCDxzB7cB8i/UTYgAyUI9fAUbb3lh8BrGBBZ2S/zkN5QBlAKsn/A7vAa/oizAqyzKgBXivlmo4UlyzAAF3EMGEELBfZSH22+/3QECZAbvw/N4OVEikDNYUDFkIBdQaFBs8KoirzBMYAzB2opCgcKA9wNZwTOACkJODRwR446RAssscgQ5hwJEOBltJZYcBQWZ4Sep+rHti+aot1yvIkDScrRtiZLNQwLIMOUfm/EZggAAIABJREFUIwLrKUYJeB7jAaHZeDRtYwD4hbAtAACABIDAO5QBH2L0hH/xnCAP8J6i9FM2hg88LBaGiQcVnQPDhEVXUDf6ByGhGA0wYmBgxIDBffNqIBfwkCIHADnoKOa5xduKrsJv6BoALHQH3kc2AVo4bBsZRNswYCCbqIvf8NICjJAZ9IW2IAeRbeSiIBujKz8FFilAEnabg7hZvFhsSGa1LR8hhb94NMeyZQT0t370Q338NvnJnVane5//zbwoIRxi5CeLWfH11rx89cViBVth/bCtMAEULMwwGEoD1gHABQIEcIHgIQQCRkXJZ+HfddddXRuxflgOCd8NkNBerBEoFoR0ICgQBMSgIxgQGlhaKRflBiUDJQjwg3DAGkp4GDHg3MNqimUTSykWD8AIgg3Xqe2wxfPco19Ye3gORQSXb11tbX56FKJTnnH0x8VRN5dMly1won3eCkuoj/K5bOcfA5N2z8bfFgg3Z2hL7j13n++NzIVwGynT5gfl2Tz0eYMxY9FhoWntbX+tbZbUXt9e60gJfS2aTZkLRZRrcsDJBvbwz50e3hrhggYqbDe5eu4vot0mQ+FNFAoUBRZ95h3GCpI/8XAADFAMMAjgHSGMg0Uc5f6ggw5yYANrKnHa/I48ISwLgIEMIQQTvic8CmCBNRYZYRZPgA0nexMSgUwxTydKEDIAfgb4UD6GBiypKBDIDbynhHGgpJD3Rjw7Sg5ygmcIQQF4WB4Mn8wdlA1+513kUniLz2LmiB8+GoiFWINt0FsL3ITnWWPzrsGa5XWy0PpZyMPsywpfHtFn4vNR+lr7MkBkSe3MO4sKsPHhs1iveSleM6OHH4HQHJ1kXmkX1p8amwuMFTlVeBngHyIQUPLhe+Q7IMC8GvAh/EhEBHxrYIDvKOko/zxDyBS8Dt9jZMDzgfcBvQIjAYAEXgeQYARBdqDfkdSODoHswOhAyCfGAngcz8Qdd9zh6sfjiT5A2bQZeQG/o2sgHygLjyyhWcgiQA7/0SO5jzGF9sD3eD/4ZK4iA/H48BtykDKRX4AQCyVFPiEzkBeAlvzqV7B2WiJ+KXNoXse8UDvCcz28ppsuU2q9bo7l9CCrw9dVTF+xbX8X+pPafcWbiY/Cy+Rlly0mh+3i4itOc/WSYEkuVuiYkucrgKbo2YLNp8UjmsDxFTi/jFIHN/y81W3C1fprgtUXOPkEXimLICADKybKPMyKwomySRkoKDA+9+k7zHnzzTc7xYALYYU7l2cQNgAAlBMWdiyShH8g2Fj4ETooEpQPoCEJHYanboAHfbI90AEaCAR+w7rBfZQKvB0IQwSSf9AZygk7fll4Fu1GgbKk9kKu1UJ0ypfYaiCUfmMBsvjaUty2Nl/C410okZbnbS6Ysulv02oxrPaMv5sM79phUMXOR19R8b8znjY27LCFlRyBjDW9tS/6BSDhpHYWKl/Y+3QsROt5ba/PZ40paBhLmIfQnk8/FGhe6y70HuNu5/b4u9D47WtKIbLfsQICQK677rp6fgd0YN3EOggYAUQwD1jAyQ2B51ECzIIK0GDRx0MB2KA8dqXBoEBbARl4NPFkwqMYPQi7snBLZBD94DkUEQwVgAuMDigFKDJctg0p8eSsCygdGFXoN0oO3haUEeqxi3cATIRaQDPkEZ4Z+oZFFcDjrzmljBXzjrlo/GiLvr/4+4auUsou9tl8SnCheRqeE00pTPnKMYWDT1NEbA20c0gId+F3O7uh2L405zlbM1EwqZ/8JFtb+AzvotZY3wutrfnkNc9agrNtELGgNkgwnch0JGSQf+6GT1/b9h8AAQCAh7kwNKDwY4xA3rLOo7BzwXfwJeWzlsO3rAcAGAyX9BswwprNegGfGSBhXYaPAR14OJEvgBDkAN4KZAK8SJvhe4werPnwMyFflEsbARJ4WZErtAfeRteg3bQN2UNUhelttAl9g/IAFZSHrEZ3QCah4wDKADRctn5QFmUztoAkdFA8LXiFbGvi8Hz155Qvo0vRy5rDA74c88+KM8OVL4usraXoykYfm2fWr7CM4z5eJTxShPnOr2uBbPvrd9JOamcykCCFYmwTzYSgr4A0tQjnI4wpnEZU26qOZ8MWBl8Azy8i+5MovJBZMplNBB8QzUtf/TabggeT8h2GZrGmTujMfdu3Hw8KFgoUUeoFgCCsCPdg4tm2ezYReYZ3CJXgN56hXAAK7k6eQ7gggPzJjTUTKwvvIuSsPD4pi/dtvGgzwhYkDl34jwWUMqlvfgkBfz6GFY75PQfylWdKj68A2AKYT6iEFYVi2+gDEX/u233zkGCBbO1tfw14Md+QA2EBmA9QFdvvYp4L0yb8TlhA+waEYsov9RkDp6YMmVLsl1MMkOIZwIeFWdj7zC+sp/AbygpKAgq/5WjdddddzqPJc4wJfIfchHcBJpTHHOF5aAHPWzgYZXJxD9kAv5oMQq7wHHVTFmUiC/jvK5QoEcgrUxb45HnKoyyTK0Yn5AreV5vXKB+UwT1fppcqU3nejAG+scjWJNvN0OR3qeNczPMGEGytKJb/SwGvjc0rv9/+wYhWfmsp5wZIUJDJGUIx9Q031odixjifLDQ65xsTG2+f9sXUU8z4lvoM87Gps8B83Ynn4TfjGXgFoIDM5T+6AAo5ZcIvAAz6Bh/D3/ChlcF95AKGBu4xBsgDeJPy0R/4zrqN3OF5DAOEdgIa4BfmMfXAn+gAyBZkhZ13YvKCZ5EXtBfjKnKDdtNeyrYxoTxrA588axtt2MY3GE7MwGh8RDttp07u2bkr9N+f8+HxMXliz4R1yFLHs7nPmzHdn6PNKdPWOpNp1k9fjzadj0iZhfocEh9hmnXDTmonZMusjr5imG/hLUUY+B4Rf+HwLdLcN5TJxDdFYH4pvbZQWj3UzaD6W8vZRPdBSXMmFvSFCW1HGrOqh+u0BdcElDGu9R1amBXdFmDfum8TGLr5hy35E5k6+M2Evv3mP+OPQRg0mkXI2u4raKXMhXz0NEuHL4RsbjSH/o296ys0vvJpe8XbfAnPUStzXqwe4faElWys1+ZFa20PiQ9Izj777AZn3vgGifk1HvNi5LA2Mgdt/pU6DsW2P2yZzqfw+vM+n5zy57ApbtZvkw18EgqFBZKFngUdDyaWQn4zmeDPQwMOPi8bQDPamOJmHg/7Pd/i7YM7K9OUXJ++4e/hcFfzrJo8M8+SKW8GLoodA19O8o7vpbTv1k7o1FJzwcbZ1gz6Y2PTlIxpSknPJzt9RcuPVqAs5j1huuQPGk3CdCqWvqU+5wMScg6xyNs64dPeV6jy8Y3JVlsXfVBTiB5+Of6W+i015o3Rxoxz/jzP97zPc76u4csF66/xZZjvTF74uokBIpsbVrevt1gdRh8+zeNrfGj3eN8v33jJxtb0D+u3L5dsLEwW8K55jexMu7Bs5G+TCSYjKDssT8L989tpdLN3WmKNKoY/bK4bjcJzf150I5sL4bntr0m0De8VETXkGs2va4F4SHzmBsHecMMNOvXUU11sosUO+4LUFkUb9FKJ7CteNql9ZZu6mLzm2gf9hxfS+SF4wsCKv83tZm30wUG+QS6l7+E2Wx3WN6MB1hGsHrZ9nzEZi49/qJiNmy1YPtAzpd4HDmFBYAKScnwvCEAFCw4WFKwhxlz5XPCmsNiikk/Bsd8KCel897GO0HbqtxPgS7H8FRqXxuaNKYVGV0AAFilc4Va3L2BMUFtdpcxJ3xMXPinXeAIPFRYrrI9YrFvzMt7GWkYIATwYvopRwoptcz7eKKS8cB960DYsdP4iWwo/Fts2f/4an8CHeCrMC9DYHPfrMV61563tvgJiim4+xcB/z7b9hE+Nh/3wSp9+YUXHn7PWJh+IWD3W37D8p43IZ35nzQgvjr6Mt3ZwL+yBLmW8eNZoY+8hI5ERFrrjy+9SxrfUZ03uWQQBVut88incv8ZkRCFamCw3pc0fL/qLjAKQ+HOr1P7My/M+ILn44ovrE6z9eWRyxAeI+fqZb90Izz1rI31mfYD3bZ6aIjsv/WjOO7SbupmHWPIbM5j645aPH/3+2lruywUr2wcX8BP04D/eBb8On2f9MbEywzT36/Tr8uWIrzP4dDNdzQ5H9vsSbpMPdnwd0tZfG8tS1lPeYb22095LkSvNGX9/TrJekxNo4c0+mPTHu9T6fBr5IDDsDWYOEorHRgHz62p1QBJeEJlIhIhcffXVLo7ZJpOhbQaeBYjJb4KyMcUhH2FsUjNICHQWdiO6ERwlFCWI+EMrf94WG3JcSJN2qdK5/4UT4omJJp6SmEifMci3DSaYleNaFRTpiiOpOfdb/d+Zub+5WMmMU+6VjSmRnJsrkMmkXdlm2UIBvuyyy9ymArhWjfZzlYignEwGK0fSfUokWbtKFIvFFSOkKka8dU2Dff/Ly8pVU1ursrLynPDE6pp2ycTZTLBNMQzFjh+EWfho24SUs2gkk64+2pxKpV0b4nE/wd+nU47sNhmy9UTL3Wn4dzwR1+effe6S9oi3R/Es+WrQFPuj8LibcDZ+QMFhlzNogHvZFBBTiqARihAWbN9CXWw7TTFjTtM/85z51jYsHoTHYX1s7aR26wfKzvXXX1+fR2T9h07IAQsVKLbfhZ7zgZ4pGXwWClUbM2aMy6dgfhZSXOqnm8f7MfgkUGMa8HIwM3LJg0EKYYPLjAbGi+R5ECN94oknNniu6IUH/k2nFU8k3AYJWWWV8ORLAPYCfqzvh+PtuRsgXHvttS4njETTQE7HA0+Wcsn+6SDvJbgCfkT8BPSK1/M83XXv80Q8SBSPwaO5Z3nb+u1bXdlwAXnJgam2+UlDZSeoK0GZOZoH7ed+IHOCUWjI/+6uz6pOrvJO0H/Xm9yW6uTZEaJAMnBDhRyKUrKNZT6ZQzUNKso97cvxYKr4z5mcpD7brpXY/nwKFPxhoS/FKFj5nmEM4UPWSvvdPimbHAG2Vvb5prn8WMz7BkjICyBnkTwDX1k2ZR0ZaYZNX2fw66AsM7zBa8wnCxsMt4U+o/wfeeSRDSIaHE1yc2rums9YwkPBupuNwf82G7nP3/wGP7BZjskGbvt6Q36K0Mdjjz1Wf/nLX1x+p83NQgqxzx/1RsDcPA326smEeD7Y5wOezrp9VIL5bOsR9MaLzja5bAHOHLFnAr0CfosrjSyIx90GICZD5soC+BN9InjGxEUqnVEymVA2m1IslvDW+Jy0zLEO5V166aUuL4Q8Imufv6Y21F3ibk8i2wfE6X7Kuo1h7H49V7rnaFta8RiyLMfHsYC7A30n5jZ2sAMkm14PbCx93TAY95x0yT1QeMOi8GzAIEFuLfqa73niOfRIeMD4wI82KYbPbE6Zkd6PbDG9EX2EEF9yhsjxm1/XAgEkPvOYkOVQPptcTQk6f+KZwDG0bYuEKWC+FT8f0XwkD5GJXy9WGWMSpzNpJeKJ+mWGdU+xOsXiWcUVVyybDJbmWEqSTfC5LSGZi0RRdpmyKxD+Jgjq5ZnkhBuhAfyWUEYssjBwDvrEUAxibnEHM8R5PgdI6ssO1v0GiymKOMnkJAuCdhsutHSI/1xlTsgGExa5m1Emm3YCKJtFgAAYUnLqgGPchLLptGLx8ob4TOkccwfKDoxDkiu7grE9IJa531+UCRCpk1ThAFAgiVxrlFWdMlnKSyqDkHXCHXoEY+C+oxSZ5HHvpZRV0hWBV4BdxkiktXj3vELerRmBQFM8niuOcgIFhrnAgoQwT8zV7fLyq09nPFQkA6PomLJjgqHQYmOC0JRI31oWADfmXCBgC5Xh18FCAzhlwW/tHBKjBcYCNrcIFOQcoA5Rr1BfzMjgGz38V306FfJ+FVLi8ExgrIBPGvJHvpmaW7xgv3id4xnmJXyUTieYNoFa4mQCs4XfGl7hOkj4ZAGCNmYdbKod1IJCoFhSsVhW6SyHCbpp6+Z83EkLdqljoU1IsXx8N1dWDB8+3OWbkMzecAzgSWRgvJ73AqUfhaRayRxPZDIBgHFNSrBwIi/SPKVYtjyQK0iGAjuIsfMNycwoY8yT4HkTA+mgD27CY5jhb+RVoB9mY/BoRrFMXFnkUsypRK4ER/+MpwzEGRd+gx5zAQntuvzyyx2fogz79M+qJgd1eMcY31cwkZG0ANmHzIT2yEX6m5KyyKFcG3KAJAAlTqLXK0IogmYwyDdXw7TzecEUepMHtkb64bQmM/IKrJyyQ8gWO6o1JlMKvd+c+9Z+ckgI80ZO+mF0/ng4I1ZZmZOBdp97ZuU18MKn0cHAr7XRaIdegDWcBG5/o5MGS4mbL/BBtTKZSilb4fgsHWNeOKVA8WyFMtk5SsQrpExZME38KeKGn2cN1OeRLdms8yCjL2EgMfleiK4N5mhOUUirTnGVK51ivQqMEPBkPB7MN+Yn7ciqfK5JNaeIUx6hvSSEA9BMFgVzIeg/67PgKQe6gpZRdUYpp5MEsiEIO2ShdGumqRhObFRJ2dxGFI4XoGFCMU9OYjzFiEvY3u9kJ5yepa6Ajm61ziTq7bnxRCqnHwWgJxMDAAU9j6vCgTRn+0VfsCsGPYLyaCKbAmDAI4ei0UgK1++AruiG8SStQb5klUknlEwklEmnAmDmaFgcKMEz8o9//KMBILS5UGgNM69hgzmcM7SEvWVNAVzqIjeIXc1YD+bXtVACEgiOkAAdEupj6B0vCqgVK5EBEV9g5SNacwHJtOm1mvjrTOcZSCbj6rVEH3XqysSrdQtJNl3mBBOLJMpx+CoISMwy4SYvzB2wFhOWhfyH78eqNlWndKpCiWSl0hkUi2nq0qWTBg3oFzCcqw6mD1BIsMAhDoLF0SZd44DEqkVi5Cw/JkezEpE148ZOV03tbGWzaXXv0l99+saVcDoWJ6mz2MNsPnPP7Q7dLAqQ1JswAGSBoHOOmqw0cWKVpk4j8Y5k/fYaOKirHKZxSgfKDgpZjvINVpG5QubRYgHJ3GFwQjadlWZMr9OEiROUTmeViFWqf/+e6tAhkC2NgZLmAhIffLOBAEmILMAk6/F/rpXIt8rmX+R4dlEAJCQ0El7BxULB3GKzBgBfY8qHUaWQkkdyZbGAxAFDB9IBqdLYX6Zp1qyZbrL26N5bPXtViDU4FgtW4VgeBWR+AJJ0OqWpU2do4qQZqqsjPLSj0nVSvGyW2rVLauml+zsw4BQHZEQBAG1tKQaQBBbHwCtkfAqPTpua0sQJ05RKVyuBnOzTT0QFogTFVKW4KpXNAGgAKfmXt8KAJOdpyhlLgrdpQ6BoIXpqaqWxP/+mVG1aqXRCHTq3V/8B7VxdTg8zFqkHIxBjrgHJaFAYkOTAQ4jVMtk6xZGB2Zh+HZ/RpCljFUuwm1xX9e/f2cmHwFEVGHZ8hSRoFkpSzosUiznL9LwCEsL+WDOxarNW4vWzHZr8iIRwqKw/GqynbQmQ5AvVMX3AcggALgBYC23B24Ey5efrmR6QL28AGdIkIKm3IdY64xzg2K3BiazqUjFNmlCt6dNmSrEqVVZUqm+fXqpkjcjN0+LU0MA4UCwgsTlrxh2MTbW1aWVjnZRNo+Cz/s3QUkstqfbtK3N8F3hxnIckZ6zzDZiNAxKzVDprS27aUE7Ah8iGyZPnaPLkqc4DUVHeWf36dlXHjgGPOoU9DsNW5wBJzhiQ81jO9T7KRXMUAiT17M97FkXiPDJSVVUgj2tSjIXUvXs/9ewJMKB9tTnjUOAxbaCUOyAVCMhSAIlbT2LoCYHehY1w/LipLtohHmuvzh3ba8CA9u4ZX0VqSsEvFZD4OTbwAodOAyYJQwRY2bqXz7jpt8WcAREg8ahiigYHY5F3YjtHQSy2egO9o0AEi2Jhi5v9bsK4VA/JtGlp/fvf9+uaq29QRQUJf9U65KDjdOIp+6pPf6whtUrGygMYABLNM+MKAxIDDzlLXW6hc0djZKUNNthK48b/qnRdV02fXqNOXcqULJuqPffaSVdecaXKzOhaz5AIn0BRwNIQKA4BwzcKSOoVeH+lxdoa12+TpPvueVY33XSzps8a6wTZKitsq7POOV7rb9RLibIaxVQ2F/Oj+OQ42vBV0YDEDZaFMwTF1NVJz/7vM91yy516652XVV7WUd269XZb0R37l13UoSOgJaVELJELXfPQiOv6XCFTNCAx5SXnbJk8uVY3X/+E/jPiZs2cNUXtyntp/wN31UknH6ruSySdMlHoai4gMT7gnBb2AkfR4B78YIdKul4W8DRYu6wdbRGQNGp9ChGW+cwWhCzYKFpcvM8OLlhULfeB/haSCz4g8RekUgBJIFekVJr5+bUuvGS4fvzpK8VjZVpjtXV1/vl/09pD+jrrZL0JP9SX+QFIKPLRR5/QSScNk7KdNenXOpUlu6hLzxnacsv1dMMN/1QlxsxcFEmhqdo0IMFogrcwABSB8cVR35X93tsTdMftD+iBh0eorCKrysoO2m3X/XX66Ueqd1909TmKZ8sUdx6JwkbC/IDEA3X1SmEwvi4sVDH9NrlO9418UXffdbfGj/tOtXUVWmXV1fW3M0/SppstpXKTlc6bgpWXi5tzebdpQBIMZb24zZWSSgce9M8/+02nnXKVPvniVWVUp6WXWlXDzjxGW229ttoxBsJKawMx11PVMAxM9YAEBbmQJdSfSvYMsoFwQ07rNu8BSrltzcw7KOPhnKBwWW0FkBC+yDlXfgSE9dWUJnif8FR28CQEzbbsJu6f0Des3CYL/HfD8hq9gKiJRj0kYZtP4NRSOiN99N5UXXzhdXr7/edc2GS3rt102WV/1w67rJ6LKDBjZc7w2Ag6KQWQmNyHHhhpCbH66KMvVVW1hKqrUurUKaFE2SQ9+MB9Wm+9dXLeGS9k0wtA9MFNQQ/J77w9ASW5jSL+zptjdMMNt+mFF18M5nq2g4468jAdf8K+6twdLwHAGwAPH+BlCtqSs6c2GJZGAQkV+vbTrFSXzmjihJTuvOO/uvGmW1WT/k3llRXaaIOddObfjtZKK3VWMhlEmAQYwhuE+iiM4F7xgATuxYAaeFsy2axefuF7XXLxlfpy9EfKpMrEoZXDhw/TJpstU8yRWPU0YJfRq666Kq+HJDx//b/hAzy8GCaCdSrweLGVO3PEIivyrbv+HOBdjP9/+tOfIg8JDIaQ4BRP9qPHhYsFFMso8b2ENyBoLZ65qXCVeQUko974SXvufoaOPHqoDjl0B737zkc6/ZQLdeW1Z2jX3dfNhSMQSkQ8IovM3BAAmySFAUkw9evZwhN4TPDp02erLp3WZx9N1X77HqV//ONSbb39YJVX1Khzp44NwU99eFKw4M0bIAmsJkFoRmBt+PfVL+qic+/WX8/aW3vsvbXmzK7V8PNu13fffqX7HrxWyw6WEjGUchidd1nk55ojjVGL8ZA47269ssIZFWV6e9R47b/XKdps8810zEm7q3ev3nrkoTd06SXX6pBDd9HfLz9QcadsBOEcLpTMCbu5JlgjaymAxLUlHnhq3nj9G+2zy2U6/cxDtfd+G+nBe9/SuRccqztHXKpdd99ACbXPawE3YWBzc15CtigD8DFs2DAHwAk7IweFg6YoDx7AEtPULjhtFZA0ZUzIJ3jJb2C/fPbJ5xwNFDcUMejAQZoWDliMMueXXxogCeKvU5m4Bi9zmFZfZzlddMXJmjxxto445BT17dNJTzx1mdpXtBP5S/mu+QFIUEiqq2s1e06N6mq6aPedj9WmG+2kU8/eXmXlyAm25Marl5My8+whmQv0ASRBOFQQejJtckx/2v1CzZ5VprMu3kuDBy+nD9//Vueeeb2WXqa7Hvy/s1XePqWEC1nK5b15eSw+bfIBkiBMhDdhdL4HRhckDhbeutq4bvjX0zrnzBt0wfBTtOtua2v69IQuHH6tvvr6c428/xKtucbAQD7hyXWGhpy3w6u8KUBilu7g1Yb0yKSkY468Xu++9aNuvONcdexcoeHn/VNvv/eIXn75cQ0c0C2nmOLlpgHB1vcWjuoDI3ZAg69LBSSc+cS5EijieDg4RwojBme3oJj74Uq+FdSnPzQwQELoXGtfVj/rPYAkHLJlMtXvCwrY4Ycf7pJ/MVQCUMiDQiHD05TPOmz9MhnRNCBh3gVeMLfaZNg9E2NYTHXVCR1/9J165eUPdds9w9SnVx+dc/ZVevOtV/X56MdU2Q4YX6eYm7umI9QP/u9IXAog4Vk/lJ01IZUq14MPfqy77rxXV151jlYYXKbOnTupsoK6Ld/t94JgngBJbs1GJowfW6e9d75Qg5btoBNOOlK9+3TT669/pguHX6RD/7yPTj9zdyUTyAzCyWgHIZwG0DxDYo4iTXtIckkjeKkdIEnpwvPu0zVXPaorrjlD2/1xiH78caKGn3ebqmeP1b33/0NLLUOdAKUAlAQhbD5Am8uWxYVsIUmCcD3KmVU9R5uvd6q6deujK64+VYlEXMcfd4Z++eVnfTr6EbUrLzZgi6iQiSWFbJnOzOGQnDlDHhhzn90V4QfyuJELTUUU+XqLhWwt1Acjhhda/kZIlpJD4pg+nXan9XI6KAfxYQWF6AhdclFuv/32eotoSwGSt98aq732OlvLLjdABx30J2233aouVKi8UurSJViXXCIXrkCnCGMKa2j+aDSHxPLWTSw5qwKWSKxpKce2H78/XdtuvZ/uuOM27bDz0s7ClyABy8VPBwmdweJmaZK5xM4iQ7bmJlcGMaLB3+WaPVM68bhrNHlSne595DTXZ9rz6UfTtMdOR+n8C07TvkPXdPHjZYSnuJlsi3VghcS1TZ5JUYAE1iYGPh3EWLDo3PSvZ3T5pbfp5luv0Rbb93NhGdVzpLPOuEbvvP6lnnzmJvXql1bSyRQDIQ1zeUoFJGb1SiTqlFGZ3n37J+241Ylae8g62mOvHbTbbms5w05Fu7Q6d8kqSfx+gZW7uR4SisXqf/zxx7vQRSwdeLu4cMfCE34IQiElvC0Bkt+d1F7kieQmKBGObI7k5ucIAAAgAElEQVQBOGOzCJMTCF5ibgnXqGenIso22UEIXLEhW+majBJlcdWmpD5L7Kxe/fppt72309777KxeS5QpGcuoW7eUKstyuVV5gMD8ACTwG4txJl6jTKpCm294mLbYdC+df9kOSiSCBOwg/TvI+XKJHXmupj0kc18KPCSUiJKV0Ptv/qZNNzlIV1/7Tx1y3PKqSwU2gf/c8rpO/Ms5evvd/2qNdTqI6LV4PO1yThIJF8vyuys/IMnF3PsW6lx4KqAER/nRR1ys6TPm6K4RF6t7j4ySZXF99vEsrbPW1rruuov058O3VmWFmVSDIClLdq2P9MzJy0IhWw0bOzcgPpVBuYnp6KOG66kn39Uee+yn3XbfWYNX6qREWVqdu8ZUWcZYQC9qKyfxYK7mw1dPgMwrIOG8CDzHWEFRpjiBm80zCNmwneMsx6KQR7WtABI7qR1A4rfVgJTxLL8hT8h1QBYA5LgAZ2xXymG8HIxninsBMe3Wp8IekiDkMFhfglCtYNEN8gxnzpCOP/oaPfLwGzrkiAO1/4E7atBSFW5Mu/WQ887ZEM8dZspDOf49P5YCSOiP70GyzSXuuPMt3XzjHbrzzuu0zAoZlcVZvHO6gku0t/k3181QFCDJETDsLMJ4+dor3+rQg4brxtvP0uZbreDCk6prpFOOv07fjh6jO+++QAMHdSSoKWe89I23QQ5JYHQIrsZzSIIMmKyCsHmAHtEcB+17uvr0Wkq33XNcECKWkV5/ZYz22Okw/WfEtdphl8EqT/oMl19XKNpDAiGCyFFnpJlVVat1Vz9CNVVlOuDgPbTLrtup34CkFE+pe6+0KmJ4iZtIPM31v1RAYnPccgDJicRoh/GeUG/0CAArelWxuWGLBSAJC5VCQsI8JAgXdmiyw/iwDpPsxUnDWEXCe0uHy2Og5tVDUl0r3XXPS3r04ef14Xuj1alDFw1Zd0WddsZQrbp6EMcOQHbWEpC/S2wtEpA0iJsMBJxjswwTGIU+AAcfvT9T2219gG699Ub9cbflpXi1AyTKkpDmCTRvI5nAEllcDgkIPxAwlBVYILOq0IRxKR139HAtt+zquvCKPXM5I9LY8TXaYcsjtcvO2+rM8/dUx/aVczNPcsxpGWws1LgyiwMkQVIq/bJNsy44Z4Sef+Z93XDLlVppjWDzAFzDF533Hz088hU98vi1WnGVToq7WH2S/3MJpK4vOXdwbkIU7SGpDzevUzqbVDoV0//++7luuelevfba21py0FJae52V9bezjtTyK7RXIreJQGOKHr/Ni4fEEjNJQEfQ4C0kPpScCRZbQrBYhBamkC0DJLaYFiscjb6Ea3GuBsoH/WfMSbrDcwL4x83clEzIN1Z4SLbbbjvtuOOOTYeBptjIIeHypL/7LqOLL/2nXn51lGpq6jR4+WW1044b6/jjdw2CguZOxQbVzg9AksvNVDZepVRdO2224SHaarN9NPzKHRwQMf9rjARwp0Q17q0pnEMSNN1yZjLKKJ5IO/nz9GPfaOjQszTywZHadNucFTab0NOPf6399jxRd91zmXbde7DKYmW5nBp4NUhwD1+c/kwytZ/UXp8EHNKCkFKAgQkTMjp06Jkast46+uupe6lbt+CNqZOlvj031mmnHadzzttPHTrQ3gBNZZxiGZAkbEwoDpDYzkqB9MyqTFUYSs78l15+6RON+2Wi/rDCktp0s9U07MzD1KEjXqoAwDmF1kLP3BoQWM4txBZA0lgOye+I5nYfkRLJpFPEzTtArtno0aP12muvNdhK2jaJyWe8WBgBCYYZAAn5E48++qgLSSOSgt0U2bWN0FY7dyxveCj5qqmU24Hr5JNPbrDhSkBZYC+eLbiZsZs7Y4INDOKaOI7NEO7Uy6+P0q/jx6tf3z7addc/ati5u+X4MMgvmKsKB5tE5ONHH5CsttpqTcuiUMg6+acj7n5Tt906QjfceJlWWDmpBAn4DTZiMEAS9CvYRGfuIdKFk9qZ9/TZ9JxgIhO6et/I13TdVY/opjuHadU1egYbfPz/uX7+WSP10H1P6f+xdx5gdlXV239vnZlkUkgCobcEpAgIfwUEAkkA6UiRKkhVadKLgtKRLi1UCaI0BZUmihSpIgjSQemhJKT3yczccu73/PY+a7Jzc+sEEfi4PGHavefss8ta613lXb+59SxtsMGKjozGk+KENafMh9V0+R1er6gdd6GP0jKGlN76d5cOOehU7bLTLjr8hI3c2S7mk3r3rbnaeP3d9LPTjtRhR22lbMYDFV9kvuA6hHGaxiIkEhw8ZGkgj5AwUz6WzjxjjB57/O+aMzuv4cNX0qYj19PJp+2lTLIWncGCJ9tStqzZpZe/1csT7DyjT4mQUOqw1FJLuVoy5AByxeos6+pcR+rzBU/ZguqTMGoISGqFjhEi1JBYhAQaNF6wNXEd0jPIFfUMEhaKXFjJLQogmT1vnrqLKbVlWjR3hnTvXW9pzOVXaeQWw3XuBYertY2CalKFvKeyUiZC9ZQtz8TgjYb5VJqOLcKxZ/H3hF7410xttcWeun7sNdp+p1WUTKLYiJDgmQ8PdW8jJJ4i1Ht+vHpFSOH5Oeqw89Td2V9jbzrMyeFiQXr9P5P13T2O0oEH7qEjj9tK7W1tTiY4ht6yXHXzQjYGSBAusHpRoO5TxsZc+mddfsltun7sGG08eoA6u6Q5M6WzTh+rxx5+Svf+ZYyGf4W0FCIrdHpnyszr0XtAQqQGkFOI0sp1J919qdlB+Pzmhpd05hln6rAf7a5jT9pFAwcENTRl229RIyTMAwoW7x3CBC8HRgeRQ4zu22+/3RVv1hMwn8UISW8AiSlroiH0ScAryu+gJiRqcumllzpvsBW91puXcLlCQGK/r64APHtWd16aPTelTItXys89M0eXX3StXn7xKf31wWu0+qpLKBmSMgU3/EQASWzYFiLPWrPJBvtr6y321qnnfWtBr+zCGREVwVE9QGKgxNsv/pw9/zQRkn104SWX6MDDV9e8zkjKJ3Xbr/+lo4/6ie68+zJtu+PKSrnoMWw4gLmFWce4ogGSww8/3Hm+/atyhIQzCrCYOUP64cFnKZls0VVXnyjIuYhcvfuWtNGGW+vkUw7R8SftpL59PCDx8SJ//7LghPtdTUDSM4/eecSVkJikyXTMk8z5+tYb0jVX3qYbb7xSd91zrb61zZrKpMyV6mtw/OeZQ762ufRQ9mvTgCSeJQramTPkBPpw/fXXd4xxMDxyVhpp8PZZBCRhikmlCAkOGouQ3H333W42iBbBDvTcc8+5+QzBVzkQ42dL2VoYkHgXuAeyRjzjDVqva0jb7FJHB7o47Vbyg3eli84fqztuv1v3/+1ibbLpKp5lzrFIxS8DpAubK26s0KzCyolRWc8QLb8EOnfsDU9q7C9/o+vHXqJV10wpDWtlT1QkjJDE7HkBIOF6ABKiVAuzbLFvcRyG5AyeffPxR9/V9/c/T9eM/ZlGjFpOHR0U/EvHHXmd/vH353Xzb8/QOusOnf/JBSKeCwuoeoCk6CItnpIcK2rKx2kduM+pWmap4brqV/u54nYyN/7x5DTt8Z0Ddc55x+jAH4zsASTOGRHbWEbm0zwgsRBJwpHf5AqRurs8wQ7OotdezunC867Tfffdq0eeukEbbbiMt5MaeFlRO4AkpEavpdN4H6me2FvIAWwHUrhgNwVgUUfSSH8dOyNfaJatZgCJ5cORngXtG/msABJC0OSL4yEmjYsFqFcU2yggMQPBvM0s3B/velgHHfwTnX/uZdp2uxGaMW2WTj7+Sq00vF0XXHyk+rR7msn5aVML77TqgMQrNA9I5gs7hw1ibcnXF56bqh2220tXXnWZdtwFXvaYziIUcLGBYDUgnmWrwaL20EgK5CWi56pL/qozT7ldp5x2hPr1G6AxY67V4kssqVdfe063/vZibTwKAZNwxbveW7GgoWFz2hggseoThCQCvFVPPDJe++zxY22x+dbabe/Ruvbq25QoDtLfn3xeI0Ytq5tuO9ExmeDzdB4olxMas5bF4t+ETOMREsAeeScFdeezuvuP/9BRR5yn8y48SVtvO0L/eXWGDtzvh9ptj+110snfcx7ZaplBiwpI+Dw1EShKPICPPfaYWyGihLBNGSCp5TkJFdpnoah9USMkFLUjYB944AEXjsazSREfzgl6SDBfZnz99wCJr2v48KNZ2miD72rbHXbSMccfIiVyuvIXv9c9d96pe/5ykdZZe4WFq6DtjJV5u3pD+0vaFKfGVXAVMtp0owO1+ciddcb5O/R4/13tREA2UUkX2v6pDkjmq2oUr5Nbca3WzCnSd3b5sbo6W/TjU7+vhx74u95/d47e+vd0dRfG6clnrtLiSzkG8dhhw9lqBpBUriHxmdtZ5XIJXXLx3Tr79LE655zTtMQSGZ195nUausQqev7Fp3Xz707T1tuu5gGBY+8j8kxarDcQG4+QxLni8TV6WL6U0pxZSX1ri+9J0RCNue4nGjxkcd1350s68YSjdPvvx2ib7b4qqEiTjp48uGlwc1uD3gISAAhng8/jEaWWYv/993e9BEhvrFQcvrAx+9moIQlTtqoBEuaLfzwnNST08aGGBHmAwwJHJpEmmMasl0m1Qt7qgMRHwnxkK56tuLeIae7J02boiMNOFiR7p59xlpZZZoj+cPs/dNZpV+qW312oLb61lEsf8jrCUv1q0/4uKiC58cZ/6vpf/lpXX32B1ly77wLwIax/6sFHcZTN5GV1QGKfILLCi6wF7/gb/0FJO37rDK26+hAdcOC+uvqaG9S//5J65OG/a/MtvqnLr/mu2l0v3qgsWmNpFQuexNo1JJxlxuBrsYqlSIVCUmf+9Pe64pL7dNHlJ2r2nNn6wx//qlJhsD784B+6974xWnu9gY5tqwdQ9lTGe5nWPMvW/LQxnBzjP56pLUYeqPW/sbGOP/Ew9e/fV7+8+k+67NJr9MBjF+qbG65eNb27/Cw2C0hM51F3TaojtWPYyYBzov7PPvusHnrooZ6zUAsTfQlIymYH4UnIeZdddhEMQ+TFclgQKKRk0E/DOhrzvlpFvc0AEqcrXDMdL31mzS7okktu1GWXjFVrG7A3p7XXGKnzLjpG66y3rBKJnOPX982HrJi60ZStOEzqEMiCn3FgImZ5eu65d/StLXZy6Sg77bqBM75h8/KAw/v7PMK36AYQpwlAspBzgueIHMvW1CmRbr7xQV179U2aM3empk+frWQ0VBuPWENXXPUTrbp6HydofXGY9xov4G2I2ScaASROsJBn7gRGQclk2rFs3X/va7rhhlv19D+fUqG7VaVii3L5nM678Ggd/MNveVrPHmrNuJljEJ621nQNA5LY6VFK+h4w06bmdPmlt+nmW36tru5OFfNpfXPD9fTTU4/Sul9fUakaXH6LCkgsZYszABA3hYoCxfNJPQkKu1L6RXikvigREp6JlC0UNnNgz050AwdFSAdeL42tXCA3HyHBM5jQH//wrM6/4CJ98OF7SqUSGthvSf3ghwfokMN2UjpFc7Yyesn4xp9EhCQqdbrcZSh16QGyzlpbafvtdtM5Fxwcg3TrxRH366jinasPSDzLlmfawgAoukJ5p8CL0tP/+EDXX/db3Xvfn91YOuYmldJgHXDwTjrtzF01YBCGf0w/jAumShp1pQiJLxrl80GqU2wdeumX0NQpOd1y04O66de/08cTPtbcORm1tvbToMXbdOvvLtQ66yzuDBEvowAkGRclqTSM6rS/IYVz3NtF9EQqqBRl9MqLE3TicZfoxdcfV7YlrWRiMe33vT105JH7atAQIshhU0Uzbudnby0qIMEbijGCA8+uRUQV4I4jwqKG1p29kkHyWY+QhPrZnhEAcsABB4iu1sbGib6hbtXq7cLoULmTon6ExNbNDk/ON9RMZhQVPc3rv54bp/POHaN/Pvu0slmIXrLaa8/9dPLP9lMfKG8Ng7pL1AiPxGk5iwpIfvXrB3TZJVfp5puv1xprDnFe+QWdZjFtd5xGZvqjLiAxc8M9kIErrIWUCjnp8Ufe0TVX/0ZPPvkPlwaX7+yvPm3tOunHh+mwozZSIhW5+Zn/shQw0s+bACQWoIwDNTgQyRgZ/1FBN4y9T9ded4PyhU51zMupWOin7bb9P1140QlacaW+PdPvqcd7csxj+8lfkJE0mrKF7efT9VMqRik9eP/LOv/8y/Tmm/9xqXAD+g/R/vt9V8eesHvZs9eCBHLlCNRENhohsfNANgUZFKRrGWiH8IVUWEhgzIlfL6uI0X0ZIQnWCKEC7Z/1IcH4IB+OSUXQmoD9pCMkoaFAGtaMGUVN+GiK8oUu54tcfNDSWmrZVqXTpAygJjH+MV4JIXLamgUkQcMvK5UzkJAsas7cvN58Y5xWWGFlDVyMAnLf5Gy+x8W6wgZOnCZqSOZ7fiwv2oMKxDDCNpeT3ntnqrpz85RMZpQoDNUzzzyklrZO7bHn1mrr4zgtA05Mbz6EXU8bAiQ9IVzrmOoLxaJiQpMmdmjK1KkqFFrUku2rSZM+1k03X6ezzzlZSy89yHNcGMWqA3eWHN5L2l+znZKwmCQ0c0ZJExyvPTzmGQ0a3EfLLreYA4TlgrQSEOB3vakhMaGBQoVdi6gIhjj7H48g88o5qBcJ+KIAEuYDfnUipWacIBOYC4SueYGrpYLWUgHNABLkALIB4J/vlsZPAKxPUjqdVSaT1SqrLKN0D8Nt5bzfTwKQ+PQJX8PA8Xn1lXfU3j5QK640OAYk7E42c5lnvmwi6gOS+bnWPivTtwLryYGPpOnTSho/fkq8LhnNnl3QVVddqqOOOUBf/8awHkdKLZ6ZyoDE38nbcqFsjVwKKSxm9AAgUvLB+5PU2QHrYT8lUxk98+yTymbnaa89v622Vj7rI0quZqPKya3dh8TMlflOJFfc73oxJfTRh92aPO0jJVKkWvbV8svRr8hH0H2qhjUC9c/h7bsF+5D0NkKCfiT6iJzAOOcswLJjeeNmdJqD7osASND9ADHSWElZs2ck/x6DDoACADPDrPkIiV8ln7Jl8NXXO1h9pCN+jdh73ZpJ4VKiS5l0yqWVt/f3umiBSFwdUMJYFwmQSJowaaqmTZ2j5ZddTgMGxNkXsZPT4yFf8YDc8MOJz1iMWqpGSEJA4g6lRwZQH+NA5DIffThXM2d0qFCAbGagpkyapttvv0nHnbiPVll1eSWc49ZSxP3nwxRK25d1aX8dlliwDwn3h9Nk3HvTlCt0KJttVb67RQ8+dLdWX2N5bbvtSJfG5cyDgCnP3xNHha+NaQ6QOPetn1OH8zL68P1ZmjlrmhS1qLU1peHDl/RtGhqrZ3ej6S0gQQ4ASpADyAOcdERKIHtBL1qT0Fq68MsISdnsmEFhgqTcw1EuWGp5iHsTITHDxjX7cXo358L9vmjdU725QrBSKvY+WE5ws0XtlupkjBOxoKBa1hmavmgOhQutcEmdIiOUDsWu/4bTcjEgiefQOL1Dg6duY8SeLrRcz7N3ORlll4+7FBdLALAW5brwSBTV2pL1RbtuLuIB2Gfin5vvQ4LHESVOnBumsZKnWXQtDzKuIytzTwExgj+boVM7EaVYWi6QnuIBCUNqrlN7bPu4tBTof9OuE7SnF27pASLgUNekusprUSMkzoSJe4wYALei1JD6spZw8frGG8Wf95QtS98gKmqeHns2A2bhnNeLHIXz1gwg8eZ4vMHj2qVIMO15w7+Ahk74mibPdLVwaOKTACRRsaRkKuHAEVELX5uQiGl+g5SkhaKgC+6YRgGJT3WyqIuPkBSLnUolW+fzebmO6Z6QY15HQS3ZrLKZtGteCoCCkTCV9F3Yy1+VAYl/lwdWQad2fo6QB2AB5gEHUdysVm2eCjRPM7ac+rTBbhMzjRFpicVVpYBRdUASjyNYer+scadweiyIMeCYSsWJKT6ylHAygzeb0wdqdd/DIEwJWpQakjAiaHWVrKvpzkby0D9PERJjDEMmmEy0/HizD+yZ+WqZFEQ35isrvo2UL+TVv/9AHX3MsW6v+lcYyYjT/dyvACAY4Oho9nqnImVdB3AKCRIpbANPLZsgyu72bOyd6NGpViS/sIXK8EZuNkJjrhijtakhqXN2Fz5FRRU11zlH/T8yD1JeFvGDw9K+fsl3ao8bqsTZIVyvesqW77y+QGm2Yxn1z5xwZ4D9j41CLQUkPSl1zSsonSE6wjwYNWnsNJx/+wWiOPVYtvwa+CiNT7/0GSIU7zs94RohJpzcgZwoKkVqa/W2Qg8g6amr4Sq5GJB4e6HhCIlf6h5w5mp7nVygoz29VugoX1RUyDpZ3WjOFo2YL774F+rb1uqiL84ScbWtPMN8iIvT1u1o23M0a06nVED4xc/qzkPceyWRSqlYxDHirItYtnoJa69SfEYmTPxYu++xpzYfPaqeidHw3z8zndrPO+88x35hrEA8QYjWysOGDT9hcJDKP2OCiN+bAUN4l7zTxl5+kUghcv7QharWbRFjX1dct8GzGKih0A5FSy8Jf614EyzQWnz+ZvC/9j8Xo6IvaIo8UxjdT5Ow+zgjNdxElQwe0si8wHvxxRdd19Nrr73WsbCUz7X/uQxRuDnz6WtxzMK/o0TBeRSnyQGU+Hk+eXB4Ha+EKfos6Pjjj3fsaOQ114tq+bXxCjzB87v59Dnc6ZT3xMw3Nk3K2/jts8HPFIs++aRL6zn77LOdB8E9SuwZqrUXXIFaTPtlc45wQ0gsOG8LXyWMXBDVoFgXymrOQTUvfvh7AyG2f81g4NyEoL1WRMCMEzyFeEz5R641xW+f9ovx47XZb7/9FmIGs7kyJ8SnPTY8STB1/d///V/P3mh8n5a7DpsbPVEvABHpNVC32rpbKmo5eKmw03rKtf25qR25Cz8fyoKbb77Z9a8gRXDBV7lVFBprgefCz1yZLLErxdZQjZQVPHl0KofMBI93WPewoIFYLqti+WupXCVktZeTfA4ZVcmyC8G+yQMcFxAkkHvtJEksp70M7PHQWMjGGT/0G7A1c+9zab/e2MWx4pqmORkezoWfKy9T/Ryy39AV9BDg+St1Fa8WDQ3rJCzVM1zD8s+F582e3T5H82F6gTQSfW1up9d+t8k3UrJ/+ctfatlll+1p5lhLXofpJ9b80WRiCMRc7wmM5dizz2omlVMxymvQksto9+/s72IGqVJOURLq/ZgVTZH6FDwQ70r7yq1UKaE0jrGkb7aXBpQUsupKdrpwWBq2zCjn0pSc0VjKKFv0Zdi5VOSGAPszrXEob0qUkiomUurMZHTikd/XkYccqmWX+YqysEemIhVSlhI9fw7DszvfiQppRNyojz3n9mJCpQhmPNuA/vzYjjaZa+tNqs4zzzzjyEKQQba32Of+Vc3B4g1/bIQkhm+cTo8BjC3hdamdqdB28jaFmUSMgxR1agMtGl5J5s3vq+LPt9Eecx0/Hz4csrCe98+/4JkIZZqc8455GDlyZB07wd+7xwrxB9rvsbgtg5/fhJdDlbwgFY7FtNkz9bs//l59c90q5tLKqUWl1k4liymlClmlolaVEnkV0kXlaPhYLCkVO2ujbFHpfEGpYknFREn5TEItUUYt+YzmQgefTCvpnNzzvLuMcbpUXG9fRcW8MsprWle39jnwQG29+chP7Jh/ZgDJJZdcskBBjRlKtinKBWQ1wVtrZmzj2VfCuZZnjoAH+VuRWyMzHI7BlFct44C/lRfQkVJiPOd2z1qGcCVBGs6NfW/3qfQc5hnjb4wbHmqKokmBw/AJvcq1DMBqSssOs92nkuIsfw85jVA3A06qvb/Ss9h8hEZarfzHatcg15gXxc92/0rrUD7/obK2eQsVQbW1DMfNNdiL/GMtXnvttQVAWSXDyOY2XJ9qZ6U8VSkck40ZQMK9ASIUt33agMTGBCChozBdlUNPbjinvTn75esezkF4vWrXZn5gJBkyZIg7H400kGpEhlR7TwgiuR/nklQTOvuWy8b6gKT3IwnHQSEklJGkydaSUeV3a3a9qp07np8awdVXX32BFJxGxxI+i53bZiKJGF8QR8BuFDqt6s2/nVWTS6YHyvd0NVlr12esMMdB6W31ELX2dfnfzFE03zj1KWLVwIhFFOw9Ng7WAadFOP7e77DGP2nnDqreMWPG9DgwbQ3LnXmhPLTzanoilL/2PhdVwZee9Iaaj9oV1ZFOKlppJSVXW0czQY0pGNPivljOLYYHPqNiMqWuVMJlBSTpeh9JuQjgknRRSei1HehJZVyErAAgcI0AC4rc37POJ11Md6u1mPZABMBMBDv+2qakxt19h07de18NLLQqwfXTUiGo2QjtCJub8Bn5nt9jd6Bz6r3C88XnSIEl1W/NNdfssRUWdA4seMXQTig/K+V7r1bNb3gdCAkAJNhtjb7CNa+0t8PrlMuK8nswB1xjpZVWqsviantuPnDzDsNK46lmn5T/vmPORL3xyiNaPPGBUokOF2iLsl1KFhPKuL1D4Wyn8qmC8mmpT46GVGl1E/2A/TWimCCtYj5Stm9ChImyhYTymZSKsROZfUlrA/rFkXJaTCWUTKd8EKzYV/8Zn9L2exytTUd9u9ElqPu+zwwg+fWvf+085PZisc0LhHcSw928G7ynGaPTBDHX458x7XjvlQ/zc1A4ZIcccohj4mj0xefsMNpha0QBm5GJ1/H5558XgCwUJNWuUUmZlIOh8AA08hx4HaGARNDTw8E8v6ZIK12jkjIK56GRubBrsA4UXOJtOPbYYxsSkjam8rlv5HkrKXE8flApwkwFVSRjqyesqxkitYRzuMZmmPD8REiYA7jlMfpsbpySTKedgc45CDnzQ8M4BKA2rvJ8UN5TfgbsGuwZ9iHdWtkH9Db5X7zIb7/wwgsX6BVi64ARxhygtBb1ZUq5/DoAsfKzxxzhqIC9C6+grZvJjUUdSzUlZEYUewCvNF7h008/vSfvPYzQNCGxOykAACAASURBVGqUNzvWUJacccYZbg4AZs28qsmyZseMw4iIMn1I2Ce9mf9w7UxuVnuW+ZHe+dHSiy66yO2BNdZYo8cYq/UcodERvs+u3Qiwtc/x9emnn3YMOdRKVbov54NzUulVTulpwLb8vZy31tZWJytsj9kaYsRyf/r8lP+tmT3Rm/earCJCQpQIgxh5yMuK8XlGxmj/Qh3G91YzYp+z5+JZ+/RpU1s6rUKyqHwyoWTRpyx9VCrp3tkztdT3v6+P+rSqmMkqU5TyUZcKCYy2jHIlfMYp5XFy07iXFKF83kVKqBvDiisV5qg10aoi70un1F0C2ERKRd0OBEWQT9CnPNWpAWpTS5Eoi89AII0qGxW0VHdBT//kBN3xo2O0xSqru/CJp+Wv3F2duTHdEILPEJjVW4tQBjCHsLShLw866KAeYF7LgLe/2Z43/RQ62syOQmdV2tfh9fncySef7LI6YIxq5hXKomr6O9TR1a6NUwDnwJ577tlDu1vNTiqPpIfPx3jqES9Vkp+zJr2hm8ccp/126KusPlCUmCsQcBqgUSC8BrnCXOWVd8lm/UqeZAXQTCi2kGhRPh+pbyarYjRLySgXg/GET9kiEkjEK91XSrYolcyokJIKpYLbv1Fxaf3+wQ6tseEh2nD0Ps0sQc33fmYACR4PwuAmMEKvLt/bIrK4jRj8lZ469FCFh8w2O0LqhBNO6EnZaXSWTak04m0rPxCEHl955RVdfvnlPbczoFRL0YWKNRxnqLzqjcfei9cP5gXokymYCxV9LWPChH25YAk9GY0ceuYdCmdSYsgNrQcEqh18E7j1DI3yz/M5UjGuvvpq11CTSEEtYyd8vlCwlwvcWtcIQQtzRFEZgIRiR4ow+bs9RwgQa+1JE+p2RsrHEwr18r3Fz4ShoZeFVvPTjpDYXOEMOO644xaojbF1ZYy2n3orA+opm2pnDmcFhjheOXvPoo6h1lpaHYzdY9y4cfrVr36lU045xRmK/817h+MKAf9ZZ53VK0DSqBytt7dJV0JGkdpoDcGamQfbP+VArtY1wudHLtPLBkBCpKqaDK4mj/l9uJfLHWLVUgDD/Ua9H6DMAFklWVYPAFpWAKCjHKRUk1mMDTnNfJDiyzp8GuegfC4ZL9GZ3//+9y69NRxDqGtsDkJj2L43+Wj7wdaF8EUaBs9kUYVESekiqS8pjc9k9Fi/Numg/fR2377KJzNKw06dkfIJ30WcaAplisCCfFzETGpOBjPPea1L6h95eomuZFKzUknnuU4QISnlVUikHO0z6TFRIlIySigTJZQuYkRKxWSklmJBy86dpw/OOFX3HHGERg1fVd3JDufpzsQUt+X7oVz/WvS/0hmotG/KHX4GSNARAAI7h/XOQug0DWW4fa7eXrLP2HV+/OMfu/vDGtfMK5TvoY3Z6DXs89SQkEK666679ny03rkL71HNRmpUns2e9KZuuuJo7b75ZPXPvKVSfrYymbSSkd9DKlEjEjCbJiPXqNcRFRSHqpiEbChSJtmtqDRDUdTl6mq6SyW1kjro6pTpEElmGQlbaRVcLK/bcRF2awX94W99tM5mp2jDUd9tdPrqvu8zA0gwyOk0HXoFy/sFhAangYu6TxgU7fL50Fjjs6YUuJ4BkmaMMTYo18CQI52D+oNqiqXcc47RceONNzqv9JVXXrmAx63exuSeXA+Ujned75k/7m/zVE/BW8Tp0UcfdUoWJTNq1KiecTQ6tzw7YXwMJZQEBn2o/OtFDPDocbDhyccYBZT25kU6B4Yj81CL6rnStQ2Q3HrrrW4dQ2OhkoFhyo3nJHpBmhW/43OMH1BhlHzVniVUFtBUA0gIAfNZrsX+sH3OnqrmEee9zD2fI5WEcDIedQOMjClURLY/DEzZ+Ejbe/vtt12jNANlvVmH3nzGDCPOHnugktcoFOK9uUclhdDodVgfqJWJJIbArt45bfT6ld5nys8iJERTcZhgSJYbjv/NcZgRQH0VEdRmIySLMgfhZ19//XVH6X7ooYdWNcjr3YtngfKVtC/m0fRBpfmz+Q/PqUVILHWuPPWj0v3tDJN2h6zkXgBvM6ZCx1Eto4ZxwLIFIEHOVwLP1QA1EQPSIUnLRb4hJ19++eWKuirc36G+5Npch8/R9dy82dX0Xb21aPbvpmvxzt9xxx36yle+4uSa6RebR9M9Nu8WKSbVkOdHzpEeXP5s/OzKnxOAEmodAAkJjU8n9WhbWpkDD9C4fv3VlUgrk8gIR7Tl/GdcnQeRFeoDSIPy6V9R1K3BUUr9x0/W4JdelaJOdQxZTLNXX0NTBw1SN3eEfwFSForgHfHEfLILakeMeKVvvqjlZs7Te2ecqnuPOVqbrrCCujKdjqC61TUWXfBV7tTgr9gLyDLWmF4sRMKb1ZWcQ+rZaIxo2QS15E+4J+196GqcLBtuuKGT9bZ21cYS6kG+xzFDhKZZQMK9aIhptiUygEhbuIdDMFvtPFNDg46lwWaYDlj+/lB22Pc052UdGAtnEZ1fD9CVX3fG5H/rxiuP0F6bTdXimQ+VKs6FT1qCvIR/vKwfuC+GUjGR1azOwXrhzaHqKAxUIdWuYjKtTPFNrTu8pGX6T1VUmqp0gR1H5lBR9OEGm7g+UQlqq6EuLGp2YYjueKK/1h51qr6xyV7NHuWq7//MABIaI2LMmle3XOGWK4emFLAVJ1foUBduGDYIxpAVNTcyyxzuJ554wnkvSWkIu6eWf94EffiVjvJ4nABk9ky1DPgwyoOXAo8Z0QUMSYQ0helQutUDAfbcfGX8ABIMUQMkTihW6+gXgzw++9RTT7nuxRhKZtCeeOKJPdSS9XrAcB+UHD1lSAfhOs3khdocT5s2Teecc474SmpLs9dAwV5zzTW65ZZbegBVtecPjRDuT4QLIwFQhWADkLCXrbi81j6yfY2xQrGuARIDEJWMcFO4tkYoha222sopGKOypA4ExVEvumKghK9ESBCU/6sICc+D0cT+qRTdc3Plqx4bOZqf6HsMkNBEyl6h7PhEbxZczO5hjRGJIIZeyabk4CIOEkCCAfG/AiSVIiTVHin0uNoc4jQhIo2sxsvOeWnUeWP3ufjii3siJI3Mfeg4w4Bi/5AJQNoT4I401XJnQ6VnsjNPyhb58+ioqk65CmQcxSjS5ptv7lJCSX9GZmBQkXplwMKMotCALDcm0ZGkdgIMP+1XCEiIkAAuQkNuITBG7UXMFICDhX2LXEZWW50eaxgCmXSUdKCAiETeFa2XNCGd0pN9Mmo94EC9295P85JZ32PHuBASUoYiaTjUkkkVI1+gnILdrThXy46foXfOHyO9+Ya0WEaaNUNL7XeQSjt/R1NI54LkKO4rZgQxnkrY0+PzHTinPV/U8rM79d7ZZ+gPhx+hLYevoALRFAd+Fq4FCeeDvYLjkdT4Aw880DmtrBYHUFJtL5szIpR5pGxxfohQsI/MVqt1lsJICw5UZAnOP6vZLY/E1Ntb6AgAUbOABCC08847OwcwYKSlpcXtCdsDpi9DO7TSWDiHnJ/ddtvN/bkRW4n3oJ+x+Ti/ZEPcdNNNzuYBXDfzmj7lNd1w5aHab+RsDSy9rwyNIBM5KUnoLqb4cFGOOGzndGY/vT+hpJv/NEeTpktzCv306AtztFhCuubcZbTesC4lS3OUTMT05zH7sgGSRK7NM4kmI3UlhuqWR/tq9c1+po1GfQFTttggbAwz1usZUs0sXj2D0DZjsylbGNKwQmE8wvYAQ9fCDDS1R1q1U3udTc5VOVwIHes/cdRRRzmjHpaieq/QmKpP+1v9arAyccgQDEQKDjvsMAdQQP6hMKvmgeT3DfUhqfFArNtvfvMbx5JFcTwduRE0zbwapv2N65dCjwoAiGen/shASD1AGApxvu9NHxI+x/1g5dp3331dcyOUBd7bqVOnuqhVNY9pODe2Fz7vtL/NrHez722G9rfZa1czQMMz05tO7Z/EOMJ9Wr1T+yd1p9rXqUT7W+0TocOF7yGrQPEPGjTIOW4ABBgEjXr37XrVaH9rjcPkIF3ROZs4LDBozj33XAeOMAjrjcPu39s+JIzBPMHU4uy+++7O+YFhGGYihECu/JkMEBDRJ5r+ab/s/tU6tVc7RwBPHF5Wk4qcZA7KdRImW6oI7TPpLSV1Oxamkj5OJ/Vka1YtBxyg99r7a14qG1O5Gvsvhec+7x6gAuGjaz1TyKlfOq+2J17S5O8frbVPPEHfWGsFjb34Ikf5usavxurttM/Nj5JF17eIdBsHQIwpFn3jyJci9c0XtHxHl9464zTddcSR2mrYSnHvGp68fhMLWKEAA+hq9APOU/ZhOWNcpXXndzZf9Tu1V94ZtocBwaRG0x0cQMLLMhKqZSaUX7F2p/bq9wfI4nQE1NeKhNRzNjVM+xunGbsVSibd8x599NEuM4ZsBmw4ziaMcc28ACS/uuoQfW/kHC0WfaB01C0l81Iq76NttpdhF4PpjX1VbFGU6K/uzFKa17WUxk0eogNOvFkHbN9HB+++otqTbysNI2opHwf5ku6zDpAw/kKrY4bjh5yW0s2P99eqI07RJqO/gClbn0dAgreIPEKQNt51hB5CvxHPmW2+ZgGJKYxybxaebe4P+oa61xRcrRQA+1tvAQlj4DDxj2sACEhFIFJUL10pNHQWBZAwBiJMf/vb35yXgSgPe6nZtK9mAElo7DCH5NYTJSHlCkAAKCS9x7xv9Yym3gISy+sGBFPbQAgcTyBCj/mgwPVLQNKMmK/+3i8BSUKfR0BicganBWk6GDxEgQEkeNgbcRyEsqo3gMR2lckN5B1dlpFR1MOgP+rpjEUFJFwffYVc3meffZwTCxlBdBznTRidr6UzmL/PGyDB4MZpw3NuvPHGLt3MutOXn3iodX3vhpKr60gXS5qUSuqJtqxSB++vd9v7qzvp+3ekHXtryTFkOYreOHCL8UarBlqRZIp5tXd2q2XGXC2b6qt+4/+jh089VYNX+aoGn3Oyxre2KUqmlEt1K0WKWEQDR4regSVFpWLKfaI2bYW8lu/o1runn657Dj1SW6y8qu+I7tBL9YZXob5ivwMEcODhSGQforNrAeJykNosILHoHvsK/QgYgRQCBwE6y4z1eiAgXKveApKf/vSnLroDMQYOO8ghiHJQt1rPKRDev1FAEn6GucfOwCFitbrUjjIWZEAzqXPTp7yuX111uPYdNU0DS+8oW+ryPXAcQxzpWSmlii0OIEP/myl1u/1I9C4qtairuIGOOfUxzUr115U/W1MDW19XOjXLtdTzr4wEgEkVFKWIvviCeY+2pU4to5se76evjDhFm438MkLyyVgZcepRbyMkNgi8DjADsbHJTbbc1EYG2RtAUq4wrIcFReGkBTRysD6JCIldg4OGxwVBhdePZ7K0sXopW72NkJiQxOjmcAPESEUg9Y/v/5uAxAwUvjJ+BBsvwACKDtpaPJ+wZdV6hWvQmwgJ8841DAAh7EndIzXhpZdeckw0zEmjwOjLCMmXgKTSDNg+/TwBkvCM8r1FKUjpJO3s4Ycfdp7hRo2A3kZIbD7trCKbqYEgdQZZRcTG5EgjsqK3ERLTcRhe1FIAygAlyGr0h6Vu8r5qqWCfxwhJOKfIY9LWcFqhqyrpSZeK5VitSi5lK1uQJqeSeqxPRqXv76f3+rUrl8woUaLaxDcC5b2+a4fvw5VKQOnr+rUrQ7O6Yk7LdOe1zMtv6JFzz5Fmz9CyF5yrznXX0+wUBBUp5ek9Ql8takZKeKZp5xcpHZcDcI+2QkHLdXTrndNP192H/0hbDltZLqDTU2Wy4A4yh2H5HkdXA0qOOeYYNxfUXNZLOQr3aLOAxM6iEYPgvAUMoSdJewqvXQ+Y2xP2BpDwWZwS2AxktBCdgLWQiAX9lcqzcmrZUc0AEpM9OAQ4b5x9nLdkkcDsSeSOMTRit9nzz5z0pn5z5dHaZ9Rk9ddbSifm+XQqwDTgmCqQKO1Z24iQJODaAiinlcv30d9fWkrH/PQNnfCTVbTLZgVlkx+5RpIthaTc5gXgwqZAI89kwaUUQrqgIhsyra7S8rr58XZ9ZdMfa8ToPRsxdRt6z2emhuTzGCGxGZ4zZ47zNJCbSI5uM69mAQnXDqkiES4///nPXT406VJh3UI9IbOoERKLjiD4jHaRaAGpEKSvmSFQ7aCFHkPmDsOa3NB6YCL0+hONYT6oocAIJxyPFwRw1syrmQiJXdfGgfeVeecf3k8UH8WvjKme58nWoDeAhGtzP+iyqSPC68V1qGVhbFAY8/d6L1uHLwHJl4DkiwJIQmMsBP4YJAASaqwsZasRI2hRAInJCQwS5AznFJp3DMHyiHe1HbioERKuCwBjDOPHj3fNHalnwVuLI8NkdTXaVTMqP28REjN2WWMiydTskG5WDZD4nh+kqdDUEDathCal0nq8T0YCkLQDSKjXcEggru/A4POdwCmELxaSSqd9uCSTyGvgvHka+MZb+veJP5FmzdY3f3aKJo3YWFP7DVanMx6thoTvfCM6AAgF9fQisYbhfQoFLT+3W2+fcaruOoIakpWUT0DCymgWjpCEepLnD+sS+ZlIBQXeRP1qMVt+UhGSG264wTUTHD16tNPV6G4AEc1mzYnbyFlkXnsLSNCHpqvR20QnsD3Q1VYuEH6tdh6bASR2drCXsE+o3cE+IGWLvQgYeeutt5oCJLMm/Uc3XXmUvjt6htpLbyuT7HDd5Bd4xR3bSeFKuL46QOQ2zSsO0QW/mqj7HuzSb674qlYcOlEpTXeRtnRXpJTbu1AH+0xAwAhRF3rtJKO8724fraBbXITkx9pk8z3qmRgN//1LQBI3K+TQNVtDYs3LZ82ZLYodv/Od7zjjsHLJ7YKdPm2F6gOSBT9XLNJc0W+YjydMcGBk00031be/vYPSGfiivWCKSsW4C7CVx5XtVQRvXBzcWMpW2OkcWnXPLoaQoWDyB9//vmCPuPSyS7XpZiM1evTmrvsrB8Eb5eE44oK9eAyNpmz1jCAo2sTDksvl3VheeeVlZ4SfdeaZWm311Rc8mxX7xzpR4f7SFCAhL9R1uC0pn8tpzOVjtNrqX9F222+r/7zxphMwl15yqVb7CiH1arm95GrOz8tdCJA45eb7H1QV0owhipzH83v77qsPP/pI7417T5ttuplee/VVPfjgQ9bruaHmTV8Cki8ByRcJkHB2LDJgqVk4cAyQWFF7I9pyUQCJeUipbcMQxmFCZMSiEmY0h1/Lx7SogITPUzdCFJcoC5F8ejhAgkLUCIPUQFwtUPR5BCRmUGP4AkgwgpF1lZxFafRmyQMSakWSUUoTUxk92dqi5MH7a1x7u7qTpMH4WaLYPMX7k0X3GcrLnaPaqzy1qktLvj1O7x1/shZ7/XVtesKx6lxvPb05eKg6ll5OM+ntkCopVaI5YtqhjzS9HhLpnu7eHqZQ1F7SinM69daZP9OdRxyuLVdZmd7wSrr/Fm4QGIJdxoqtwe/IoiBV6LLLLnPMjDBF/bcBCfcnkwByEF6kWdNzjJRBapk4C42Ckd4CEqIyxx9/vEtpp84WcES7CYr8cQ7Y+aupc+PD0SggCSOjXJd7Hnzwwa7OlQil1dtSf9rM88+c/Jpuuupw7T1qrtr1rrKJDkWJnNuPPlLXY9q4vUpzTtckp9SuCXP66ZjzPtLkKdJfxq4qRROVzZBJkRf17EW/DR21NRdztNMJ326Dhp9YmPOi5XTbowO12oiTtfHmn+MIiQk7W3S+wtpB+Jo0n7BpoSHL8GstoV1LkIZ/MwQcMvkYNzsbthLLVuht6LlWLJVmdc/T5VdeoR2220HrrL6G2xRuzM5rQkdMXnmXG8rGCJ8dg57DSeguLOhy3hZCuNCsESorpfweY8O5Cxb1i4sv0uQJE7XbrjsrkSqou9RXSy2xtFZaYTmkpPs0Q2RftTg3jBSlSg5MwAJiCtEaI8KcAvWupfj4Z8Yg9vmsvvkSA+B7qvYSevuNN3TJVVdq6y220PvvvasomdABP/yRsi0Z77lJIOD9ZwvOs0RfWzqFZhz6BgTitQPMEdVg/isJR7qHAtgJY9NsynuR/Lmz1/PPPas//vH3OuvMs5RKxgI6GTkaR0+dmIi73rIGsecpUXC/v/ee+9waGO1vtb3kYBVUvyUiIuQRR/rX48/rocf+og02W19/uP8+bbHRaH17+x19vqUDY7C1xFdEWriuuri+MAKc60EzZ8/QDo72d2UNW3llr+wSFEj6mH24/5wiJToSldSSTCsdFfXN9f9P6260oUqplCZOmKi/P/SIJk6crGQmpa4S5JKkGHgQFV4vFILWh4R98Gk3RmRc/KO/QvkeKPf0lc9HtbVa1N+Hc4PRtvXWW/dEvcq9hot6r/LP23yYoobBjjRAjFmLINrfGlGgizI+M+aJfv4vaX9hRiLdiUiwMY01+1zUAmGYI3cpJK1nCJlMtvXGs0m9FsXppkdq6SQDI7AakdILi6MVsCLncGCFNRz1dBhgAucJ59M83o3OAfp1yy23dKkipHKid7hepVcl48jYBfGq49ltxoBqdIy13scaMAaK2ilONkBZvv/LdbWtMdkLpPfioSa1NVw/f18kJL0ciJIUlSM8ESX0cSqtp9talDjoe3qrb191Z/soAb27z9B3ejafpMO11/ToPTQOnRv6zetQ6pEXNOWM86S54yWAQ99+0kbf0CrnnKLxrRl1prLKFNDvKVeHggGITqDrA9cA6KiUUd9cQivMmac3Tztddx97lDYbtqzj1orfXnXqLAWPeg3SLpFjAHOcYD/60Y+czK2XumgygPknokYNFixbVv9ka1BpT5gsC1OioM2llwipkxaVM3ukXlYBD0omBUZ8M40RGQeU36R0c4ap++QskjpW7/ltcu05K/UhqbQA5c8O+Q1REhypkDjBhIm+Q54185o56Q39eszR2nfLaVpM/1EimgPDjUoOULMBW3yRu4u/JVXwxpMKpbQmT2vTBefO0hJLS8f8eLADwynllCrllSy2ur1PfxxFWI5ph7qLyaJS2G9cKEppZnop3fG3gVpz45O10RZfQEBiKVvhopiHq9wAaVYBVzMeDJDY3zGO2RwN9yGJjfx8Yo6mz+xQ//bBaqOHhhl9STwmJjCK3vhE6MXedZ4LIwNedxpumfJyzxfTFToz3AEBb4BH5KbCfFDKa+q0WVJ3XlGhoEQqrbwS6te3rwYO6B83bvXGZx7/SYyYuVQYweGeeCkI36Nk8CCZUHHzwliNgDBmACF8h6wGqJQSXZo2e5Y65+aUjJIaPHiAkm19Xe4i3USYAYS2C2XH0B2aQgdSHF970uWTkmZEyhbzX4khi3n0Qp6wZGzkO3jk+RLxauW6OtUxr1MDBw2erywp9ArQALDEfvR4knUpOUBCbiv5nUQcwr23oKDgannl8hllMknHzw3imzZ9iroK86TWrJYcuJSbHz9Mi3vGsx4AklIp7bqn8po9Z7p2/Pa3NWzYcK24AnSkPgplQtpAop0FoK6yWaW6imrxhJNabOjiypdKmjV3rvK5gqJ8Qek0OaR5tzb8F4JhM6RM2QBICB1T9NfwGWhGitZ4r40LGsmf/OQnC6Wy2DyYcl1UY6iaDKkEfhg2ypuwvoX27awu6jgamT7GBMsWe9MASbMysJH7VHuPzQmMTOuvv34PYcOiXLM3nwWQWGNE6KGrn9HqV8egmjRpkjPKQ2BXzZgoX2c8mjSRDQFJPVDDOKnTILWXl/VdwAhC1oQGWbX9ZPsemnVYioiwVAIk1T5vtSEYnxiR6DrAWaV6xxAMh/Nic0H9AUb9p7kHe+Resegoh6HuNWp1xlGp7sWeg6/k6TPPpMkQyef5K80Vjq4kkX0aGKYj15X641RWT2ezaj3oe66ofV6q1VH6Oh3mNHzCFcCTEoPcpxC+lJG6oy6hCYdMnqshM+aqf2GO0oW0OlMZTW5v1bRlhmhOS8bdI1sg6hIXJDuPJg4kVEjOMX6hP9sLCS07a47ePufn+u2h39fWqw2jObe3N/COVXjZGhmY5NmpoeDZAbXshXpgwvQDX5lD2O5IeSQtm/0U6pRa+zcEJIyBM8E5LD8/9UAN4+hNp3bbD0RpsDl4FuagGUZOk4UAeZwMRJdq6QDbl6GtaWePa0EoYHNo+rh8GSvppFmT/61fjzlCe46apYGJd1yEpBtrKEmqH3ZJRqUUTTuxH6l2ypCIqGJJykd9NHfW4o6+t33xD5TCNigRpaMhZ1pF9luipFRUUKnU4li7CsluJYspRy8dKaMZycH6w8NZrbvZz7T+qH17I84rfuZTT9myUYSbmAgJfTjweJh33BoelS+2/dxbQyAEJxZO41qW/0+6DZuk1qawv6VKnmmjkOryHTBLWVz+SqUQLkQE8HjggfcFb5FLt/JeFHt+eKhB7eQUhx5PzHi3QfGSRDB5JFVwnOmgVwAJQCOrVsBLVFKBQjuiEc5fAxLGw+7Dz/lEVtnII2fYF3zUYz4sIUICICCfmPSv0BuSRNDFoAQ4wJO453Fc61DMdajEc4rwdlrZQlE5wtcOW9MaqtTz3L7xE4JbypbmqYC3KJF2dQ577rmnY0DBY1O5hsRzajvk7iAOc0ykhUhNpBQNpRIcloRKSe5KrqMv9/MFh3HqmwN3eKN4DlLKuF5C9933FxfSxnOKMV6tuBOlQZFYKmK+eW4cCQWlCWkmS8onC0pFWSWipPOiKZv3q4+GcisDEKMY3TfeiuOpmj17qr6z225aacVhWhFe9FjBmBIIz41TwIqUSxSVKSBq0j4Sxv3SSRFNYv15ygwdh1ORCnkiEB4Mh2tva83zAkj4ByD5X0RIeEbOHqB0gT0YN4U0hVJNcDcjFUMhX+l65fKF2gPACOxpoXFUK9WhmfHUei9jxbtJzjdzg3H1aRmDoZw+77zzXLoTBdGf9otxsDfxjuMZZd4b9WqW6xxbvzBCXs2YC3/PGIiidrOnPQAAIABJREFU0hwThi7uX+8a4b3K+xeFuqjWetpZ4FoYQqQcWQPcRvQU7+HezFlYYFtp/mqBKz6LMYVXF6YqxszPzfZ86u3e4X48B2AI2lZSfXixBuXgrFzG2XNZ/WU43+F7kxhicbS2i+yrREqTk1m9nGnRwL330PuZFuWJkCR8OnLkaFJh5MIxRkf2hLKMMxG5QvVIefUtlNSHZnPFSK0RNkFKXdmMZmUSKiSJ9ivW8ZFKSRxevLc1juZ3O31DN/bWQklLzpunl88/TzcdeZhGDFtWrXlHyKpcunoNST2DudFi6tBxRWQDtjYcSAZqw31afm5CJ6yNp5zqt55Ms/PCV4rRAUS2BxrZU/Wu38g17DwTJaQoHkduJVBf6VyWr0Oog/i+0XXg2jMnv6Vbrj1Ju4wsqX9qgrLJLnUUu5VKkgUSF7Qn5zn706UBFhLKpLPqLuR9ujkZI/iDE52uWB17DsY4HOB5iC0SSWUdaQ4scEkVUgUXLUy68F2LZquf/vxkUeuNOOrz3am9XDmwEAASmtrh9TFEGW5Wfhf+C73FjWwi24hWzBR+PoxKEMYml7BxAVtwBr8S/VSKCg4AEO4lPOEBCd96L4orloNSkLSpKHLKgWfE60eRIUrO0sacMYzxSv2FAySkHSVdWDjjQAamdEYdSqodQ7yQU44unc4exTDGBE8rUex2RnchkXFsH2zMKJFRFBV6vHLMHx4DQuCkTZkhyhw54c3WdY2ipILfwa4JVKKQVAo0ni4oX2pVdzoppqLPPLgOc87bkygC0opKpHkKDPGCCglPRZcpdSmRJGXJK8t//vOfrikeKQyVXnifyOfNJxMquhxehHQnl3RggEKsfJRWnrGl+Vu3WwcKsCgO9AlfHERAiw+qJ2FAIUKihMZ/PNHld5M2Zh6TcqOVcTlgmMwoU+xWKZV2oFOFLsdfD9YstHaoUEwqXcoA0VQsxhEdUtx6OmnFtSN4LlwKH2PI6cG/PqjFBg52Ss4tP88ZR9uYI5S/nYMS43ac4xklEz7XmbmOyGdGuJEq6DweeWVLeeVTeDq8EWf/QmOK/UheMde3TtCNnK1P+j14iwCnZmCEghrPMnPQrPBuZozVvGWE2qGVhp3FFG8IkJq5RyPv5dqskxlQeNcJ85t8Mplmir7SXm3kPo28x+QVKT7Qp/Lvf/Fif+KVZB0MDFTyjNcaW+hoqOZ0CHWUrYHdj2JcPPN42hdwIBG6rvIyQyME/7Ze7GkDBtX2k+0F7sfzQ+tdrfic61WKnIR71oyqagaQyQd7nNAJyHVIXyTthHGVO0z+m/vCAAkREno/4V03PWoywd7TIyfLavBCR4fNK/NgRmUy41O20Hs51609oY5kRtPa+6tzleGanW1xurgkdD/6nGQXKjki5WLZiwOxJZNREePP4RTclUn1zaVUwjGYTqszKqqQRh/5/3yqlk9jSEUlDUy0OYMwgR7zWlfpKKH+xbxmPfW4dv/mN7R4S1LpHDodlq7KtYq2f01O2Fdbe5MvZgdVWr+wDovrUQtClJE6JCOzMXlUSQ6VO2Ft/zl96upMF2xOWVH/xw5Uuw9OVIgZmoluhI5nxm3nrTeyk5Q37EVkgT1Htb1v9VmcTRt/OKe1nADV5qJ73my9/eo/NWzoNGWiqUqncuoS1L6AkZSS+aTI3MmX8s7ywWbLJFucE7RQ6lYiPcdnuBTovu4do85GSnYpT6p4Ka1WB3XbpVRWRR+KUwJDkKJ2tWjCjMW1y94napORW35ix/4zEyHB80VTu3Bj9zYKUm12yjeeCTE2B4YOnUzxvrBxGnkVk3kVU3kliv2VjBJKKa90suDScKISGaZplZLznBnqaALj+hG7NhsVA4f7g7aNEYnnRshgXCLuPCBJKZdscd8jtxByuZaSWnIFZRNFdSfyKpb6uA2HuGQ0uO+dyIOJw9VIw5dOKBgh4I1iBALpB8wFz00/k1CBurxCBydalE/i5Wdz51QqkWvo81xJF+sSRX0ltbguToABkHpfJUsFYTwXXT0NYMIDAgBG2gl8f0iJjhDCxfvGWiz88nQPLproIi384/s2b4BTkEWEJC76L5a6Xe4tqoXuu+RJ+uf3IUcOH+sFUOT366y3nlNupM9hfIYenQXGQv0H94ralSgVlEh0qpDKqAhgKuFVKKmDrD34LIqWLmaRGr8G7j8XqZHS6ZRroNXaltZaa6yltrZ2TZ4yRSm8mSA85tjlhnpPnHuhZEuRi34QNcsVpVS6VSrwzEUlswwAHnIoJxmvq0TyMaJYsIdf7czh7QIU3nzzzRWjhI2cid6+x56PvUhusf0cGl6hAdgbJVI+NrtGPTnD+zDCSCnkX+gs6e3z1vsc90BpmmeblC1SK6l/CCMknwYgsXuQ0ghgx2nwScx/tTmotB78jggJnkmiuWHfgEbHYk4W5s/SpqqBgHBsNh7kIoYwOfjUY5gxx3ur7SHbs+ZsMgMuBFJmkNUDV9yf3HXStjDGG9Vz9j4bY7jvq52B8jm15yDVhj4kViBd7+zU2+fN/N3ABvULGKSAc4s6VRqvF5VeZto4kSesfWgE9himRJJSLQ4QpKKiK1Qn47Y7X5D6tmu7/b7rG87F2bikv/DyqcixaI65jlzcgiyFuMuhq6eMPHGRNa6rBGF5X8ZlMvjroV9dmnGcwsV3Z5x0on587I+0+BKDVchFyqayrq6y/GXPWv78oXPXWDlrnaEQNNg5xHlHxJjaBzO0a52DsBaL6xkgMKcA9zfHR6VzYLaarRttFmgGTMpjo68QPBtoNxnb6DV4H3PGGcBeoaau1nPb32wOQ3kd2lmNnKPwPZMnTdNtt/5Oi/XpUFtLSam0XK0odma6lFW6mJVSna5muEgGi4uepJXPRcqkMsoXOpXN4pwme4Ndh40CxW9OSiUddXWmUFSi2KYC9b+pvPJRt9uLLelWdRci/fvdGdpyq501erONmpm+mu/9nwGSngMcFxrBdkDKlr1C4emOWpkhVY7I+ZmNYoctXDz3vTM8Y6ERe03KhRWbtFZRe/mmIcOU/1IuXclGHjcqitnBvQhy5dQLCEe7NzUkbG5SAcI5IazmBVKcI+ryVF3anxdyiYJyyYKyUZbQhTOSS5msF5hmt8YX9IXYvnjalSy40Nx8IW0sW4Axa9gTDIZiBldJ71lESMUqunoVoI8LALlrFlwnKDduvB4cAlf0UlQy5T1BXpTHa+CeyzePQqBBW1uL9teX+Huh7sz9EgenxdXUEBxy93c1LcCxlJIxFwAwJO2K4Pl7DPTieSU64rRDIqF77r3HESv89re/dcZ4da8Fpn2XolK7XwcaElH0BeBM+n2QR5Gx4uAqIkcxT733hfl6oHgZ3PMzq7NnTdeOO+yk4SuvopWGDXPpVwnn9Yr3rS/n8fUydgXmtlRS2oViqTUruPoipwgLRNkiV+SeI4LigOV8CoBKxglKhuJpCof/FzUkrCyeZxpm2SsU5AtIsoBpree9FRjJTE6YYjDFVq70Flbn8+/GrFljxO22266u8C13qoRj4MOmnGtdyDy59h7r1E59TblXsJYyK5dxpvjNI1w+tvIxhX+nIJYzSp+bZl+Ngr9a17VO7VB1WhFoI4rci9D5e9/2gBmz9VIlws9iCLEHaOxmxkW9+Q/nMJyHSvug0rXCz2CIU9TuIjQVJit0OlS6rxmpYU670zNxKrGdiwX0Z3wfHD/8nYwGK2qvt3+a3Se13m+AxIraSZvrARPB+trYY3HpLhkatAZGy2Wg0zHJFifDYduKSMsiASFfUN/+A/Sj445RS4bYs+kbNAhOLp/M7LIj0NOwEjlAklCqiM6hrQO1KV4N+8aLvibSu8M84Ypz8MUgxmViufpLD0hcanJM5LLJyE10xdWXa+01aTGQ9l20K+2Fsjkp33vVUo0qyS+7PHPGOXzggQdcUbudQ5vfSutXKfrCdcqN9PAela5j4+JzOK1++MMfVi1qr7Qvba+Ug1HTDXbPenuav5PRQaQSooryz4djL59L24vh+aokoxewf4P0erv25MlTdfHFl6q9za88e6yQ9FG7ZDGjdBHSoJwDJF1RSdkMjJyk5+C8TalUTMgRsia6FEGrlUiriGM3xX4lm6aoLM7dqNXtQlLRod1yey2iV1FB4ydN0e577q0tR478xI75pw5Iyhebn6mhwBiEFz4U8vZ9+dMa0uXv5nkyIWOKHKXdiCfTDhJfa9H+VtykGMdIHmxUIqsQO5GZ42q1ETfefHcbtsqSVaP9dZDBMW301M05r4kzZxE0hS4JrzhE5l2xROrrb1fCmAUQ+Hpv5/HxOUDe82IgxzZ9TdrfuBiejVxMJ1SIimqhqN4Z/UlPfc1zs4np5Ml8uBihB96uuacT2z6eApjx0MKnazGGRmh/Qe+OKytKGzb18252BgfGRS9ijnj6BDGcNl9xknAdRssBCVY8h1G68647XVE7gIS0tepCKVIhwtvQ5tLFXEkLj5T1xGPudzYHfN8ec3k774Nn+6LxlQfJHpABSGbNnK4dtttRw4d5QOJVlVdaToC6y7CggDFIAdhikQYWCyoVInVlWtSZKahNJfXLS9luImhJzUol1dG6mFQgV7Ry5M+e9fNO+8v5pUiTl6V2mbDHK25esUby/suPazOd2kMDNjSG7JqmiGulu5TvPwMkKOLQCKhnkIeeSbtmqOwaSbmxz/W2MWIlwzic33rPYO81QEJ3cyJ59V6hMVBuNJQDvkav1Wyndie+iWrHBr/9bONp9NntWeo1RuR9YaqfpYQxhnD9DYwxDr7n3Jin21JMyufEAMHnqVO7zbeNPfTMV1pzaHupISHdFaDhjLFCUf0GDNAxRx+l1kwyJi7ybIuAFlrOZZ1uMtXmeYqQ2Imid87hqJtPcON8Z84+6KEPdoLChfyd+pjvePIF9k6Rxrpuk9EjdPmVl2m9tdaJ6xArI5JK+9/2ohnn3CoEp5XAebnB3EhjxPJ7W6TXZF94/zBlsdHzUK8PSQg+zMYzWWxj4ffl8q9RJ0WjtL82DpvjhUBwnPkQpobavqwFjCZP+liX/OICtbX1kxIQIwCMyRLJuLSqNCymynmG0UxaRfqvJBPK53NqSWOcpZV2RKkdKhXJ5sko70hBU77MIFF0hAmpEin2ZLb4iKHLUHGZN0V9PPED7bHH7ho9aut64rPhv38uAYltLBaXPELy+MKFR3nDBNJosZFtlqb7kMyVJv59nv752IdKpiN9baPltewGrVJ7yqfl9TBaIUmwXK2wef76VO1D4gq4/QsD1pNDlVx/EZKOVMwqmiA9+9hEffDGdC0+cGl9c4eBalmemqO4XgQl6KIq7CC3i0TVhBm2DQES7u9teR+IgSKu2CXNadcbD83Qh6/P1ejDllNygBRNLurlP87UexM+1rJfGaJvbLGktBz019zVl5U7dnVHFRZTB8dF7XUbIzKIYkHFNJZ/XqlCVjNflp548BmtP2ItDf2/Nh+A6Urog5fn6KVH3tbGu62jgasCR3zKmlMBrgDfJbT5qIlDEY0DEi5TiErKRAnlJ0rPPTRBpblztNEeX5H6SlNelZ558F1FcwpabdUhWnXHQdJA1jCSMtR4MJeeHMApg5iJbNbMmY42eviw4dUBiSe/8EWQ+ZyWKObVf/wEzZ47R3OXW1qlAW3qN7NT7eMmqW1ut7raU+pafim9P3gZ19HXR2oWfn1RAEkoyDGqcHDAOQ/F5IcfftiQs6Oa5GwWkNjZQsERccLYowcEMgbuf1J+ejy5FTxgnxQg4TowhOHRJj2UlMxddtnFceA3apQvKiCh9gOnk8nZCRMmOMYpPKzVI5ELr0QzgCQ0ovie+ceIgGWINWFv0MDUgEE9jWlz0BtAYmN59dVXXUM40kwAVDCWlRN4VDPImgEkpvcspQzn3AYbbOAcP+hF5oI6IBoFAkSIijK3lspk+vWLAkiYD56VxpCwK+F4oR6rUq2N523E4QMg8exZXQCSgQN03NFHOpp1n21P8boHDrlYz7sqQXyFaBznaCL24RMM3nrnXT37r+c1oG8f9clkNXrTTZXKpl19pXvFjJ1ORwdMmCaxnf6K0wQ2Gb2ZrhhzudZdE0ASezsrk2zF9kNJnDlS0kl3tBpZPPzsR/YccwRhR3n9bOgUtr3ZCCAJ9w57lzToxx57zNV/Ya/ZtZBBrAfjIEuiEQpsrt0IIAnvwWfQA4wD4h6el72AM5YxUA/CmfjGN77RU9NVK3LaKCCxs8Q9SPu98cYbXTE+uoAXzw7Ah6QCnUVKLA4nO7vVxjBl0gRddvH5yrYNkhLAYbZCXiWyUbAPilh5PlVemYQShZKrT11//Q00fepkvfDiP1UoeKa5hLIaMHCINtjgm5o2fZKee/FfyhfzLtU9tpQc8PY2Cx5m0vELmjjpfe2+x24aOfr/c0ASRkjgFoeLmk1PDjxpX2wy47c2ZpFqCsfQM18bASQhsp/5UlJXHXa/llu2XQMWG6qHn/mbTv3l97T4Wm0QEbgIhU+TMWnjc/XCVzVA4tmffMYqjOfe35J3Hhu425KdaT19w3Q98NdHteZqX9O/X3hLffp36NjLd1FxOQxwBB1pVB4GWOoYHiAnJBtujOjTvRzDYcqza2my9P4j0l2XPavinJKO/ev6Upv0l1++ojfvHK+V1l1N/3r9Ge2080ite+hQRS2RiwQ4UNTDmg4YQPL67ub1AQmc8AAZSR1pdbwk3X/Zv/XEP17SYT/fU6vulpe6M5r4d+nOX7yg8VPf1Q8u3k7Lj2xVMQWI8uEIlAwpXS5u5R/KA5I7G4yQMJ1EhSZK//rtPP3pl49r6a+36/uX+M7wF+/+V7UNlVZZcTW9+Mg72vSE4frGtssrCc14xkcouL9n3vJAjxHNmjlbO2y3nYYNH6aVhw2Lw/k+QuIiKai3InUjSVe41nfuXK3w/ji1v/CS5pLyNXIDlQYOVMe/31P/9yZpeJ82zZs9RR/1SWvqNtuoI9vqC/C/wIDE0gAQ4qS0oOAwPGEEwhjk92Hefz0jNPx7s4DEPkvOPZTm7G8riEdOWe5yNaaoTwqQcH/SQak5gK4WJj2MUiLSYdpTLW/cogIS5pxx8MLohcmO54dRr1FAwPuaBSRhRIDaE+YB2mQKcmlMRsf0Ws9dblSxv3oLSPgs83/ooYe6YmB6IWy++eY9xlG9eWgUkIQGEN9j4JFiR1NAgAeUwbyoRWI/YiQBTknBYY5CJq7y88EYWMvPU4QEW4GaJ9LsqNNkPth7nAOY88pfqDeXJuVYEH1DuO5CUQMG9NdxRx+hDN5lJ7vxMntdTqJAbKp5NRsHO6xt14SJH2vjjb6pa8Zcpq+utZZrmrvhN9bXbnvtpYJzEpk+8p+lf53T+DHYMMzhfi5KG22xqS4fc4W+vuY6Pb24Kpe0y+lW6jJJg0UmUh/IuUee0csDpixkJKxV3/ve99yeDAvey2v4GF8tQFJ+nph/5h0ZDKMoqfnsRYtOkPrEGABKp556qqPAbeTVCCAxO7Gjo8M5RKAK5gzyWe7/9NNPOzlIfyXkE+x9yOqvfvWrNal8GV+jgMQiQpw9iJv4ivyDHQynDE0SifiSfnjUUUe5Jo30SOFVNV2ZJpOTJroISbZtoI+KuFzAgqK0Z+AEwKYiUugjRalIiw0YqJGbbq6vfnUdvfDii/rzX+529mURL7NS2nTEZtpoow317zde1AMPPKh5ndTXkslhtisjcpVQPoNfkSZMhPZ4N40e3XwKb7U1/txGSNz0kB+fy/WkZrG4CExYgvAKGvIvzxcvVzTNREjsIHGNdx/I6/rDH9FZZ2+jbF/poCN/qROv2U5fGbm060uDQHLtDC2X03lCGwQkJtlcQbJvrpgs5UR8xG2UKdLtJ76vfkNK2ma/FfXW49Llp1+nk274gQZtl1Mr7wPUJIoqJFpdQ0HQri+qbhyQsLmd18i5fIpSZ0b/uPcN/W3sv9Vn0vLqU+ynH96/itQp7TvyTB2x1w+1wd5D9efbP1T3hwV9+7KVlMQZ4PKzSiphFMazEJPPNQhI7BpFTXxltv5w4d+UeXc5vfP+PB3281FaYY+S3nt+iv585YtqnbCCJo6frIMvH6Gho6VcpktZFwnBs8Xz+KaN7mQxs80AEj7SEemPv3hK7z/SLU0eoMXWTGn/S9ZVZ3ekG0+8X3sctq0GLSbdctJHmrv2a9rv+K3USg0qrU+dnvFZv6ZoWI9ZM2Zr++0BJCsvAEhc4lZJyiRTHpDwuWKklqlTNPSFf2mVjz/WHJU0Y9QIzRgyRNmOnJadOU8rz5mjGf95WR+3pvT+dttqVktfdVP5VuH1RYmQGCDhKw0+8QpztokOoJTt1WhkIJyqZgBJmCZFZObcc891xjfyCiZBvGNhzn61NInQW97blC3GjREAcxkvronRucwyyzhvaC2lZ8+/qIDEPs+8YAScdtppzjAytq5G0zSaASTueAe1go888ogrxCYtEyP8lFNO0dVXX12xCW6tM9IbQMIcM3Y6U1uNGqAQA+WWW25xhqI5xqop6kYBiXm0zcFGNIzmbxihdIkGkHA/DB885jS543siBrBX4TWu5pX9PAIS9hzNICk+prUAzkuMbtYBdsvyF3WSjvAEBkZXhJ5SrlBU/4H9dOzRRyhNnzHnJY6dO3G9iNV/9KQQu/LJomMygozi+uuv02WX/kL9Bw3S448/obt+f6cuu+JKl/tvhfI+gA1RSZxJ4H72dZl860BHIQQkazsHm3dxLZwUznrxjD//+c8dXTc1opwB9gJNAalH4xySokyPI6jFASblezGMNtYDJOUylv3EvFMAjjMC4EHUmn0KY9z555/vfmY83BtnTSNU6vUAiRn0fMUZxbXXXHNNJ39p7cD9iZZiP+KswRnNeUQmAlzqyaRGAQlzR/SFNWDeOXPXXnutAyTcE7DG+SRyQ00MUarvfve7C5DqVBrL5MkT9YuLL1Smbz8HZ6lVcmn1mUi5KKd0MqUUzTZLRbUP7KOtttxaiy8+VIOHDNXzL7yoBx68X4UCyYYlrbj8MH17x29r4IB2vfraC/rzfX9Vd3e845I5RyLk0waByb4Wmv8A2rvvsbs2Hz26EQzZ0Hs+l4DEHRA8GYn5Hs+vrfs1hywR8OPeG+eoU32avpngC86HFbw5QR/TqxZyeedJGDBwQNXJM0BCgVD0VlrX/PA5Lb98H2VbltCHs8bru2etpvZVWuTqhOIiNd8606qSveCwUOzY66/Xyy+9pMuDonbPDRwLGLqZ04jQlaVA4QtjlJSYLt17wnQVUh9o5/2/ppcen6Tbz3tOu56+pVY7JuM6s6co/E6U1J0CnoCaYz+KVVTHgu7xxx/Ttttsqz/d9yeNGjlqfhjY8y44LvVMKS/3UPlWTRlXUvu8hJ65ZYb+/dhEHXrX6iqMkw7Z6Wwdcfq++tquK+ih2ybo7bvn6eDfDlfaiDA4M1yip6jcPxdCYZedd3YFsyeceKIT+uXi1fUfdFMYqXtSSfPeSqj7jaSuvPBhHXby5lp+V2nOx90qTm/Re0/O0z2XPqvDrtpMi28u5du6XFMfV9DpigQh5MXQJ4fXK5a7qCG5ukYNiaEHoir5nMb/vVMDuwfpjutfUyE3QwdfsYk0AJca7oOUpv5LuuEnf9eII1fSN3dY2teSpGEUI1HT9/j16sb/c4Bkh+20cgBIPBaBUYvCfTiFi8okPDhNT5umNWdP11IfvKP3PvxIiY0319vLLKEondKgmbPV98mntdjUCRq82ip6eZ2va2pbH3WSNPoFBiSWL09KFIKdNIXhw4c7QIJBaIwuCPhmIyXNAJLQkKfRJIWPgBKcJERu+R4lWCsl4JOIkHANaMXpcYQixjDj+2OOOcZ9HwI4Ayu19sei1pCQugUwgjiEtAmLDtVT/jamZgFJCErwRmJwIGugLaUoHYOs0XvbevQGkPBZjK/999/feeYhjMBIZQ0wGK0RayNrUK+GhGsYuQvPChMVRiG6EaMQQELqknWrxyhjXLyHsfGZaiyTn0dAwnwAfNl3nGGMQp4Z8MV8LAxIYHJEOhcdgUpUSjlGoX4D++noY+iRRcGkJ5fxNZrz7Qsny2P+GLeWTo8X9MKzz+q000/X2Ftu1cDBQ/SX+/+qyy++RA/95X6HMlwmhaVkYRvgI+OzTucQ1Q8ys4rSJqM31ZgrrtDX1lzLZS34ESwcIzFQiuELGGXvcv6JEkEMgKGOdx6ASobA7373OwfUQvnVbMpW6AQw+cI8I+uIRhCtI1WSv2GEs9dgtiR6AjhhLI28GgEkpg8ABHzPmnP2IcUI0/lxGHA+7UwQwawnF5oBJNwb2U8UBrABkRHA2O5B1IQoDfoKhwnRkpBcojoguUDZvn2V4j/y/GB3zUQqlGhBkVK6ALVxpGyfjJYeupS734477aS33n5H99//oArFbvXrn9V399pPc2bP1eBBgzRh/Ee6774H1NXle8Yp1SUlci6FMVkiEgOAjpx5OuHjidp9jz2/mICkvFN7rQ2BmYwxiWGJ94A65t322tUBlBtv+I2yUPdhwCWKKkZ5x35kAMAZdzGTBZOaT3qvvWOe6srrpONOUN+B/Z2EsKw5ZxzjLXFN5eKUKVr0vSxde/hL6i7MVLrYR2orae+L1tfi61DkHEgml79PhMI3w8MLQ/IOqPPXY6/T68+/rIuuvNILOjfQ+cXW1Fr4vhle2OVhAAGM5aRXfjdPt134F/Uv0Rshpa53S9r1zPX11eNTno3K53mpKym1OoHn2rz3dO+EkYrso6eeeFTbb7OV7vrLn7T5iC17GMMobqJkz+XUQiMXF925figd0gMXTtKr987Ssfeuqu73pR/scLaOPuNgrbvrknrglo/01u9zOvzmlSXqWlwMsQAxsks/IoUqcuxbUtTdqe/svLM23HhjHXvSSY41ypjCPC6ztDdmJqFMjpzIhMY9kNc1J9ypw0+1YpWsAAAgAElEQVTaXcvRLJT35qR/3TFLd53zlA6/YhstuQVeA5jiKc7C41UQ8SLfKZ6fHD+K7r77Ll135dW+qJ1+OIGicaI+Tllz4t+5tRIqjpN+/bMnlJwXaf8rNpOWkTRPmvmIdMMFd2upYctr9zPXVXI5vwaZmGaYSBW0zig1Kx+YNWu6ttthB6248jBnRPcopJhVyyL4NhstUaTBXXkt+/xTmvv+Bxqw/kh9uOxgzU1E6psvask5c9TvpX9pzpRpmrvZtpq01OKaBR1w2StUOJ/3onaUIbm4AAA8T0QnaFxFxJQ0g7CgsxGlF76nGUASRh1QRvzDCMDYgzaWfh4oHpRiLW90pQgJRrQV7tdLN2IcMCIBALgv++rtt992YI18bmjWLUWnVr3dokZIbB7xDmL4kDbVDF1nOSDBoMCTWusVRsH4HnYq0rSYP0AAUSM8lcxBM69mAUm4F9iXGGPkqbMerA0pK0ai0QhAbQSQsF6WagPwpl6FjtIYZvSbYh8QOWEMADVSZtibrA1Gk/OAVmCxCwEJfUjqGW3NzGsj77X7U5NlzxESRFQaD58hNe2ggw5ygIT9Tt8tZAIAOUyZXOiZY4dQPl9wcuWYY4/p8d6bQ9Pp5bLB+0BHSSXIDFIpTZ82Vdtss61rfLva6qvpjjt+rw/ef19/e/hv/vwvHNxYaDrCtK1NRmzijPu1v7qWZ0Wp8gqfB8cIe/fSSy91UQDWj+jYkUce6dKkWPtbb71Vt99++0Le+WoREjz6yKJG9gHgg3sbIHHzFis/zgD3PvvssxsGJJB7UIOGYV/rFc4BYJyzb4DEUroAC0RFqOkCnBsYqCWbrS6R3m3hs5SPJbwWoGevvfZy0Shr6Gjj4xwSRedsEklFvjE/1eZ28qRJuvgXF6utrY8S7AHnX8W5Hu6HOBsG2ByVtMTQJbTnHnto3Pvv68/3/dmB6ZEjN9Maa6zpwNoWm2/h0hiJpBWLkXdMUMuMvYnT3pEj+cgz3wFykSuj/3+PkCTjIqxCwU9Me/92HXr4IRo79npNnTJNKTzQhaJSqYQKxbxjDrCAA8sFe4BDeo4qDQ8FtHolJbrzOu6EE9TfIiQ9qVa+UA0QgX86TSZUJL1848e659z/6KfXjXJC5fzjH9Kwbw/Vd45eSxrAu13Olu+KyUq65lleABH14Hc3jr1Or73wki4eEwASn6QXFyFTPmcpPvj1YQBJ+DqGCdLM16SZ46S5E6VfXXaHThi7m4bu7J/P2L6AFNmexoBJJeJx4JkhWvGPJx7T9tt8S3f/+U8atemWPYXTVgjvdqFjEHFFMepOFtQyM62HL3xfr983Vz+6b01purTPyNN09I+O19f36qeHb/5Q014paferl5dIV4oj3Hh/iLrAtkU9C3NQ6M5p15130oYbb6TjTzzJ5fj2pC4yf3HfFbfacMQziFxC7/+1oKtP+oMO+ckeWnGfWBR0Si/cOUN/OONJHXX1Dlp8lA/swH7lae5iNjBX5A9AjIva77xL1xIhue02DRy0mC8Si9fIzWXcWN3C644xeJx0w08fVaazXfuN+bo0WHrrd9KNZ/1WG2y2trY9eg2lYbLuI+XT8Ms7l5ujUKabPEOxEMmsWTO07Q7bu4J2CtsNkPTUocdeMpcqGjc6GpTLa/l/Pq15H36oPut/U/MGDdCcjyZqyVJKA5Zo08B339Gbr/xHHaO21bQVl9Wsli82IGEHEP6nTwR1AigDUpPwPKEEwt4TjRhA9h6UAmk+8O4DcOxVDRCYQWceQjMQ+RmlSK40RZy1UhOqRUiaASRcg8JVjJfjjjvOeYrxhOM1p2YAT2A9UGMKiLEvaoQEgwTFhhHUyH3L1yik/W0EkJgyJ4cczzAFtaSMcG/yxSFEwahqxKCysTQLSMLnZE+Sy879WPvbbrtNl112WQ9j2CcFSEIwxv0BJIAODHAMTvbBfvvt57qdYyRhrGNcYKSHPSXK5//zCEgAHNSSETUlbYa9v+OOO7peLqQPerXsm/NVMwABawASDMVG0onK0yCZN+QHaw/gAwBw/thLtYzZSjKKa5GOypmmNqbW3g3BGmQWRCBInyJKBBhm7wHMGQ/RMWqILrroovlGZ9w9fFEBCZ9H7nA/nCHrrLPOAo4YAAmpY6xPoxGSZgEJY+AZOYNEhSxNH6cVqf4UmrNPGmXvA5BwdpAntdbQ5o614IwRhSGLB0DC7/hnrHY0WwQU4bgpZ5wt3ws8xy9+8Qu3lvYstWQq9+Hc77333s4pBagHTJKuyf1x4HFP1glnFfrJzoY5zsLSB+71JSCJV4UCHv4V4gOz9tpracstttDPf36O2vr09dEQZ0RCt4gNGPVQ4BogcYgyBiRAQAzAUndex5x4ghM+lmUVVxSr05nR0NbS/M574t+8a4puOf3v2nS31TSkdWn9auxt2uWErbTpXitK/b37G3YCrE7HbBXQ7zpucpU0dux1evnFl3XpFVd629RZwr7egkaDMCd4Jib+n1I+KtCzVcqn9NANj+rRe1/STlvsoxeeelVvv/2Gzv/jD1RaKb5OXNTuM0w9GHKUs3G4iCgfNjERkh223sqlbI0YuWVPviogzVnMLiAQKckHKLpL5ZXpyOjBc17WK3+ZrmPvG+nec+1xf1ZhQl9tMHpdPfbUoxoxYjOtf/QARX3i/NeYWIs2i9a8EaiW685pl13mp2y5wsGekJZfyxIRKxc2JM0qqWQ+pXfun6fLT75VR/z0YK20uwearMvTvx2ney54SkeO2VtDR0iF7HwQ2tOgxEU4uZ7nRr77rrt01TVX647f/k79Bw70QjnIcPMFjh6XUTyWyadUHJfQtafep6ijn464alORdnnujk9oUFtfbbXneiqsMEl9hua0wlrLKQlLqSvHiWPzsKsEgGTG7BnabvvtNWzYcA3H6xOH7EN/h4EkD0iKWiyf05LPv6jp73+g/t/cQMk+fTTvtXfUZ/xktS8/QKWPJ2hOUeoaubWmDh6guZmFi9q/aBESUnEwNBGiKBdSlfD6AEgwLBCqzRjDpvCbASRsEasjQblQwIwyRthffPHFzqAghea/DUgYB15xPG94xEeOHOk8Yffcc48zRJBzjbxsvnoLSEyRYewAGMnhb9YQ4/3NABIDhUZkQOQTLzFgiBQWCkh/8IMfNO3d6w0gMaOEdSddgz2JQck8UNtQC4iUg99GIyR2TzsHABJSZwAkGOkAEv7GnBC1wcBir7LfzcD5IgASngUjGJlAmg0GL15ovMCkLFlfFosoVTLw2S/0pmoUkITzxt7HeLQaDtLliARgeJp3vZEzGO6DZgCJ7S2iIexdAAlgnjERrSAygXGMo4PC/2222aYnQmYAbVEBCWPHKcC9SVNkLezF/FBPRaE38uGTAiQ2ZpNdyGP2ProAecizES3huTHK7RwyX/VAJ9dsFJCEa0udFoAERwTkS9yf9F0AEvsCBwFAGWBGnWH5vIfX6g0gIVIIIOHM/z/23gPM0rSs8/6/4aSqruqqzmE6dw+TmMwwAZgBRAVmFAMr++2ngukS1stFkrqoq6uu7JpwSeKC8IGLCXZIKixJRGEGJqee6dw9Hau7q7viSW/49ve85555OJxzqgrnGwG/c111VdU573nfJ97P/3/HT3/6026fcw5BSFECk9yC84J9gpzx5ZJP2K1dRrC+Yy0kpINzeK8TjNiP/QcpbjPElRUI8VnXXKOLduzS//zQ/1RA5WtXiChS3k5c7mUjHu79jsuWM6l2AKYTwqTra7X0BrJRLB99MhC9k3a83SlgBICOAcitVOm5SHf+3Sk99k+HFKSJdl21Qc96+TZVOhYBS99HdqzCFlF5wv3KXLP+9E//h+568H69/a3v8lLBUpCpsKS0gnkXih6RMjgrF1Ve87bzD6zvkT7zwQc1cXRGy7eU9IIfvlYrLw1UL8+prKEn3J7cgFBy1jGL4r685Yo3SfrSlz7nXLY+9Ym/0U3Pf5GLsuBFpAODxLU4PVWdnyIJRhoKGhV97UOP6MBdM/qR37m+iPM7LH3+/Yf1+MmjWrdrpV7wby5SdGFhhXLVQSgy5fB/orJzlSrAebNNDMkP6qYbb9Sb3vhGtznM48wC/Yp0IpnLmIXzWymv6Nidc/rEn31JL/r+52rHd5U7ASqBdn/xqO75yB7d+rMv0PJnEtRe9LMoMsUjY0dGmFPKXNG2j370f+lt736XPvLnf6Hx5eNFhpUOISnsW0V++KK2TFIkzDpV1t++7w41syH9wKsv1+F9x/U3bzumSjykrN1WO5nS2LWT+qGffokqyytFfEkn0VqGu06HFOMedm7mnG576a3atX1XYYY2H2LPtO25GbvCXbVWU6NHjmlm4rSGdmxXNDKk0fNzivYeUjg9qXy4rGDHDh3euE3zhKD0SMXy7UpI+skGDh5+LL0uVg3iNvDTNaA1yBRuwrYbMC+FkPhaMUgQBMDqouC6RcYtq5Dcrx9PlYWEA59gVfzDsRCQIQmNoJ96cyGC9s8lJHwfzTBtAJBw+H4zr6UQEjtHeDbzjrsOZAytIMAcGYO7AeDj/2sLia0ltJKAEEvxCVA2S89CZ559vhhC0k1iWHNkF8It5LOf/awj5WhDLcUorpoALMCIjUU/9yfLsvXt5LIFyAVw0mcsQKwjNMD017S/jG8/l85vhpAYIWYukAHMG9p43KUMCKLdNgK42P2wFAuJvw5Yd7i5YRGkDdyHMYAMMD6sDSqf23q0c8E/H2xNWJatpbhssf+J5YP8OpfkTmFExoL5+PznP++sFDYmC43HQhaSbjnOugXsIwcA4XzOfsQqBEEyYgooJxnKIJmwFEJi+5bfkCEICPEvPIe1SEZYEpYgExhXZLPvRtqvHUZIzLXLV8D0GjvuwzMgnKwFXFhZ17SBsSGujXFhfIhvM+uNzZPJMH89mIXk+c9//kLTtejPv6WC2o2QWOv7TUaStlQqxa6kfZqkqsSR2vNzxSEfl5RHhHATDNypZJ3HhWtWxwXHAshc1j4XwFbooZvtIoZk2ejok9HG/lCa1h4NKEaMCBIjlXGf4ge3ZrxiuA6vIlfGnJCjInkv8SNWCMkZTpQKQvK1hx7QO976jicICcDdXecIVCe4rVgRRVaOjFxbUfFMyw7M58OFe1JLbbIOUzO26BkpCl0Ae6di/JNNdATji//0BX3vS79Xn/r4J/W8W15YpBb+urrqNKjDzOhbRIxLKiUVZS0pXFaMbdYk/7UrZC5Rn45GRDQSv6uCKBZZEXOVnqzyqPl24jS4N91wk37xjW9UOWacOpU6CNQKi8Bu+kJNk4IsRUVRyCIYR1rWlPJK8X+9eI9ipRFt6JR4T3OynpClrCCpLoIkj93fH/nYR/W2P3mnPvKhv9QqCAkxQ4WHWmFR6pgqOl6URZo9usaz4BpkD8bX0uIkzbeL53dqNbq56vztHPo69+XS6WnqkNyqndt3FGmsC0Tl+tprH7AuojTRaJ47i12WhzobF/Ejq5ttldOGWpWSzkUlnSmNKOBhPeqQfDsSkkEg3oCoCVJAB5YS05TzuU9MuiVlP63UN0NIbO66gY613zfZ92qH30+/UvtSYkisv/w2Fw4bIwPriwXD36yFxA5LI4KWUGApRIA2L4WQDNIu+mPdq1r6oNPzn2Mh8cG+vyZ4f6F2LJaQ+M/wQYpZB52yx7nsFoo/qz1iQNne7zUGXP/tRkisP2ADZAEE1GK6TPb1cnnxAe1SCYmfZc+e71udbO590D9ozX0dBFmiy5bJvV6xMrb//QQfvdrUvZeWSkh81zF/HGxNmyZ+sXuW8ViIkPjngE8KbG78PecrZIyY9kvHbnOBu5+5bC1EXnzy5ctg/3t+G6ztFuPSa230IiT9sIIv780l00ipfYc5gDSyP/iMmB/+5n3zKuDv7zhC0uvgxZ8Rcx7M0ASkvzFYRP6g4Hzv6qAHBFoTL00GqZYbPEiKC1R2YJ5cyqniNFaCNSUKFQWEFHcyHBEAhFuXyxwAjs70Uz/2Kg0TKNRpqAsLcpVb7Q2yXvBswDGOUIGqrVRhUC4KIpXqnWIyoauSGeQlx1GiJHEg1rn9BLkiAHeS6qMf/7gefOwR/cc3/0pBSKiflwBwC/JSyoqAFRfv4tKGFe5lDigTixCUHMqvZIGr1E1sCvehdmeYUVmzoCEEUePqxPdNUe7uk2e654F79YZfepP+21v+q6645mql1DkhS4NjcG3lQaqcWAuVXDvyMFGUN9x7uasNnjiSFIaY+1OFKTmPaWBLQYLbXKlITxi4eqIFLcorrjAhVgr4y5t/8c269JJL9eM/+qMqh5CQwh5BG+ZdmEeoEjFDzqxAnwp7QUKRQVyvgpaUjbjxC8NEaZC4yuhRHqiUltQOE7Vx+QpLijK+kyoPElWS2OWa/8KXvugybf2n3/hPGh8ZLbJ/RUU2lTDjOYWbYGFdIhEz4xErzwKVSbcXtpzVhWwXFF+kIWQEy4KKMuYJX1HWMdXjXaV74miCIlCM5ALTc3rDL75Bazeud0GYJsR8AcA+eOKgdIGnEFPqHhXWlplySaVmqnESBgQNzceBGsRPhZXCWtYBIqYV7vZ1RoOHFgdNNoG2T+fLBDIxH7iX2MFgIJa2mBzo1y472Kzargl8O4TscPaFf/dhYpaL7mfgf4+WFdeLQYLfvmegA3lmNUfsM8uC5B/IPgDqBiC0mzgYNHpkaUHjvZiXfxDb/e3ZfN/A2WKBEW5v5hK3GDLhEx372w5Z33XO18INGltIGe4EKC8smHbQuHX3ywA6zzDAYWCsm5x135f2Mo+4uKBB9YNSu8FEv7nx97JdY+u8X3V0AxM2LmQkwse7XwE5u59/f79vdj8DGn6dCT7zQZABkO57MQ9o2+21mLWwmPW60DVGiMgQhdsLljabU39ubW3ZHFpfbd6/Dks8cawHXxfg7o87awQrApm6llJV3N9/3M/AeD/yuZh1xDVkAn3Na17zRP21ft/rBtrd13WTAx982nrrJm38j7WZuA8svexD+jNoLfh739aUkWKT773mxF8P3bIcl0diPigw2+9l655708buPdZNFHxFVb8xtfayD8nYhbtSr31tbbIzx57l7zdrUzdhczg2Sb5urXX3kcQMuKHaWd4ta03ZZePqP7d77/vj1C0jabfvuuXvC5IBYFUjY+JT9XraLSS+cLOJhJBQtIqgG3+z2mFhg2qbpEhGCxytFLEVOWC/4WIMoqiqKB5SO6XwHuHclBUEkBYkgrgIpyyG7QGgcf/KpWaW6t79u3Xs9Ak1Ws0iWwHX8gRAKRYGWEoE0XA10909CJjHWhBkJWUUVyzPq51FKgcVRxISFzudqQwgb0MYMmdsSNNEY6Vh5Y1EjXpdGquqnrZVCmOVs1BNoiyCQFWsETHuRaS9LYAnJMIlBgtjpRmuSkDjhvIISwi5p8mq0FaQMjqkbgO84jGUuQqcZdywsiLoH4K2ojqq0ycntGL9Gk3MTykoRYrJqjCfiHCOJEyVlGLlSejCYCi0Uw5azgULwgUpcrmq8lQZKcByslgxLkWuXiwceZQpS+YVJVitpCQOXSxMK8kV10a0qjSiJMs0XZ9VljeLCqMAfAhJibGIVKb6aM64F753iVpKKdYYFcUC8xYZP8g00VCYN5S6sSgryiBEbaUuqBwrDq0lFiXr3DPWmhWrlM03NKOm6knTEQpHSDCFQUjiyM1NEAVqZU2VXExJpDSKNdbE/tVQGrUc2W3HZZdJLcgSNdOiAgzrp1LUTlVChq+8KFEZQRiSTMuZR+qMlEou+JS5Yh7tAGQPEINgQqzgrswz9yrYcjMsq5JGqiW0t6lmJVRC8HyzrSqZ5ljPYfiE24DtK4QfBwuWBPxJCW7FhPt0vgzA83wOW2QDmknftcmEpR1m3e0zrZcdevyPpoe+mWbIJy3dgtZAQ69+Mye4PFn+ePMz9g/j7gPUP/CtbfTB6n/wmzn1AbkdvHZomIzElE5gKgGhpt3q1rB1t7u7KKy1wb7H2Ppj3KsvdqDymxgDgoIBgr2u5b7+PbsJr6+Zt2v9NvnApdfc4iLAD8Vw/YO4FynxC/zZ5/51Nr5GyvifH8bDB2F2ANN2xv0zn/mMy5KFa4nNo3+I95oD27Pd97a+c29bo73WtoEJnof/N5Yi4lB69Zt7+mvd+oJcMbdBA+a+Jt9Am1lQTPZ0a6/ZTyRKQEYsBkA/lTLECAnxH8QDoMD0QX83MbK++/PfDY59ouCT9W5Cwme4uNkc8nk/OWRry/a/AUwDxD44NSWTf62Pd7rHj3YQAG4B2Lb2epFCPvNBuD3X5tbGx0ior8jx5a/JZhtHU1wRD2Zg1tZdr3bQBwi0ucjZd+hLLznSb11be/kebrCQAbMWd4+TL9t9UP4EhvRqFPlg3h+TXu2wuSUehLXAmdAvTbatLZODNu6+MoZrTGFla4E22Dj6bfDHFhc7rDTEmtgY+oTS/173PWz87X1Tmvn7xMbPnmltMqJDuyFFxKRYTOBTsde/ZQgJm4xAHzsYGBwfMNmkuwFyqWsDha1QURSrkTaVk9cWjT9kIC25okRZlDogHCaZA8AA1wqafywFTgsfKGoDzCM1glxf3vOAjg5NabLcUDsuLCEAYlfxMk91vjFXpAnG2pImKuWJiwppJhXlMdaZhspholJaVSmJVMlzzYbDDqRXhkJX3M5ptaPI5e8dq5eUnJhSa3JKlSsv0Gw5Uws3M9oX04dMWb2pZitRU7laUaY8Jg6i7awfcR4pzGtqA4fLcxppjqiaQpyamo3nlQVVZfmQ0rCsWiBVypnialtxo6oQcE04SSPThplY+772oLY/+0pNDmeql1On7S9nsUtx28jaOh3OKK6HKmWh0ihVEhfWgEpSIr5eZYLtUywnoephW3kcuQqiCaQMAhUHKpcjjQQ1RWGoRrmlcpKrlMSKWrGqR2aUAArWj2qu0lKbIoIk602xeEWqp5mmmg21SqnCqKQop/BPprjdVDkO1YKgpAD8TDFENAvVDmIlrm5HpAyyEAcartZUo8Fo3DtubKOtkirnW0pPnVW0c42mcTMrhUq4zC2rXPNZolarrVaauMJVVc1IYax2VtNQMuxIWxYmijOsGMS5QMQiR0RcgjIFKityIKZcjp21AtLH+FLUaMV8rObuCV06vsURA0hXYdSAZEfuN2AgxdKGxcsRsyI4J8uJm8AiM+xsY8RYVdOGGpVcSZir0sIaVBRiZH9xOBhgM+FkAobgQ/bi001ITBiSDYe0jAYUfZKA4EUO9AMCvUCsD0oGASgTvP0OOCxH+MqaNqjXYWXP97XMPnAxomQHvx2O/LYMYAY+7f7ci7HgAKTaMX7bHGD+dwe1xebXtwTYPf1x9MlTN7Gy75IlCwvRTTfd1JeQGMg2QGd9pn/dGkprhw8q7fDuNZeAcawDvpWoHwDq7oN/X9tP3QTN2uMDM3/NcD3p6YlLolaA//1B7TAg4oNPW5c2j/363b2msBDhbw8Q6bUPeIYBP/uuARV7loELA7O+ptbmy2U69DJP2RrD9Ys4JGTEoP30VICT7nvwPNpKQC5ZqiDHNm62fo1YmZywNhqo9uWe3d+Aurmr2Pt+n5GZZGaz5/hWzl7t5J52rY1vN/g2sm/X2p7pBUb9Z5CMgSrr9H/Q3u9+vskiu7/hKx9zdY+XrRGfmLIPiUEAjCIv/Wv6tacb9BuwtWcvJNP9MWGeKK5KMDoW9V4v25t+gLo907cW2Br3ZbL1od+e5n2U6GSmIqNjP9npy2ib+26yYXLAnxNrn63ZblnG/5xHpO3GcufPjf1t+8Bkjk+KfLlgONv2vS+/GTvaYq5bdi/bQ8Qmkgjh2zqo3d/sNhmWgs6EvL8gbLJt4BxAQcvtTAQUmQvURlBRyZp0iijok3ZRh4PcVviMZqnTdvN5OSsC2IntBlxWAa0Ewg6V9JUjj+rcxRTfrmuuHKoVFhYS7oU7UoNUtYDUNFU1yVThmWGkJjldIyqjJxqL6i4AnTD0VpbpfBA7zXyYJS4I3yn3AdJ5rPXzQ5q5+4Dm9h/VmlfcoNPVppoO2LoyiMpSXJQiFyPgsDFFDkkllaXOTagchqoHqeZTQHmgkWyZygHEqKWZPFGUkV0rViOmD7imFa5OeO6EMRW/6UdJG/Y3dP8HP6Grfvbf6tR4ornhzAHsIA8VUwyH58R1fMYUZaGz9qQxfYgc8WqUaE+iagqOrzg3LKxJQOCZICpcpVzFqOJ6/myV6soyYh0ijcyXlf/jAWVDZQ1fvV2nhupqxG2XGayWYGmIlUahGlh6wiLAP2/nKkeRhgniwe2rjOtVrjhvq+rGONZsRo6ywJHQDMuEy/0rVRIyjRUVcHGfGq/XFB6aUvORgxq+5RKdH86E1xm0wgpatl1+b2cic5nKymFdEcHxSUVBOVeDgHWFGs5D1bK2E9KNEEtMwyUEaFPQMoidRYp+sUbFeshjxc1Aa6YiTX7iQb14w7XasWun2knictizNl2qZ9gj6Sl5SsDaSFViDt3deXasdlRVnoUuwUIQNF2aYxczk0KbE0di3K5whL6TT7yjKeJ/fIPRfuIatNgMTE8V8DDQCxnDP9iEsX8QdWuWeoFWO+R9EMZ1po2zvvuuof59fM2a/z4pGQGiCGA72Ptd6x/K9ne/a33to08OfZDOGOAmQfEw8uUbIVlo7H1rsxEC/zu+nO11+Pn95Fqr+LwYjZiBFB/8+uCxV9sXAriPPPKIC0yHsGKhWOjlEwsfHPjAz9rkAwI7c+xwNoDA/7/7u7/rAsQvuuiibwCDvQCMD/D8segGn93t6+6bzSXB0RBTLIn9gJjdy/rWbQmhHbYfus9an7ja/f2x4XMIiQW1DyJiC83PUj83QoKFhIxEWCuNTPg4ofu+BrZ8AG4A2AfjPii1+eE3ewcFDdmQ/LobC61Xvx3+/uoG3yarfJLaT15wTyw173rXu1zlccF3EN8AACAASURBVB/gdve7mxz49+9FSvqtQb+f/E2xVRKFQIwgaoPaajLEnte9Xvw5WWgP+P0jOxYB4P3qkNg6NuVQt0ymzVg4fFm6mPm0++CyRnA47qOLefmy2K63vvO7l0wfRIxwF0MWQUj8s8Lubd+130bMbO3Zd2ycbF58ktzr+bxn8hBCRtrjxZwHixkjN/95P0q72Dt8k9f5ghoBh08gWTB8Qe2DEV84xmmuCqn4sqYDmo1SWZNRxcVU1NoNjSZNhWmmZonq1BU1IR+AM0yHHUJCHYg2Oa8SHMAyNaqRvnJivyYuT3V8rK75cuAC4Z2LFBwAFxkc8bNEtTTQqnqu4QapcHOdHCGdblmrW6F2Tp1XqZ2qWYp1qhZp7/Ky5quxs4wUcS3EjxAoFGv9+aqSe46ovfuIlr/qJp2szjv4mmNBKYIwpKikGFelLHWa8CDONT6famVdKifS48OZ5kq5RhNpy2yo0TRXK0i0f1lJ03GgFgH/uGB1Kn5neaCIhABZ4voWtSNtfbSlxz7wcW179Ss0uVaaq7aVRyTnBTxDIND2k6oX7y80+qGWzc5pZUuqpaEOjeYabWXaWM+1ukmGsCq90Gzc1J7xYZ2vBWpHtL+sMC07q0FabinPWiq1Q43NV5V/erfCFSMqXbtVp5a3lEQ4qRH/0ynv7urFQBFCxVmsoWaulbMNjbfbmisFOrS8quFmolVzTa1PgPwlHRsONDEUqhkB3Amqpx+Zi0txhAR6FjU1NrtMlQNzyu/br+CFF2lqdUnNUuosSJC/lLF3RjlXI92x2aFkXuN42jUiNeO2Tg8FSqJIW6ZCrWtAEqSJakmnliWarUZqwg6cKxstKdYRcU24tg0lFW2YDHX2L+/W962/Tjsv3KUWlpCONdABVSwtKSRRzsJWTTONzdVVSepKglxzlbLmKhWVU2mkmWgoaagRS7OlimajUaVxkUba30e+cEFQkZ+c9JBoH59uC4m1C6CF9s8XqP4hNujQMFACWPUzBiF0EfgIZTS83cK6e0x6iTRcpsiK5NchWQiMMabEfhD8iJsP1+PuQFYjDnKADnEp/qHuHwL+QQMhIYaDooL+4TWoDXwf0z6uXtQc4Tm4iKEA4tkcyNdcc80Tc93rXnaA8RnVhLGQWJX3fqLfnyPGngxOuHmhzfSBIxluuD8pUHktBGwgJABh0naSXabXId8NAmkLZJK4BzL8YKEkQQHAHv9zxgD3J4ANB62BQ1/T6L8HCGANAAb9s6rfWJhVj8JzHNyrVq1yfaY9aBh5Ps9G291vLn0wSwYc7kUa2l7jZaCze2xM08n887fFoNj88pu94QN8XwHA+zwPKy3rh4xJ/r75JmHAkr5mhASFCfV8TIFpyoXum9l4slYYZ3NZg1T4GmErBtkNiG0v8j3kIevO3CUHrVVfvth4EXtlBTCZAzI+mXWBeiIASyMX/ZQDtt6w0kJIuOdC7bC9SHV65o2UwchBAC2WDhsHZAR79Oabb/46om3ryV+b7EPieLAY2VgOkst8xtrC1RAZgHWPF+PKPkSecQ2umP3OHR+mMj4oZiAk7Jter16wlvONc4Hxts8hVwBrxgTrPPGbNib97stY4C6F8o40vgvJYPrJ2PNsXowzZJrnEIeBtYn55+eyyy5ze9OIQveatDYxf5YmuZf1o1fbWbt2BppbZxSBRQvXPj63Ntr3iX0tKlEU7t62Rvk+gfX0/zvKQsJgQkje/ra3acvWrUVshwveLly23IQUs9KpTZGrliRa2WhoxaEDmjhzWrWLL9KBdesUh4FWT01r46kJnTh0SK0t25Xs2KXzQa52J5IbQkIciUv5C953yWAzzZelfzqxTyeuDHRi+byaJdy0cgfAAe5o/VUOFTfb2lyXtk60NHTotPLZOT1640rVgmXaeiTRZV9+THGrqcmhUEe3rtJ9V2/RyVU1tYLUVScHUVIZnqxIa2eWKbjnmJIHDmn4J27QxFC9CMZ2yvbEuU2lZOlKsb5gXck1VJ/V1ZO5Vu6eUNAKte/S9ZoeLWvjZF07Hzqu4dPnlIyU9eBVm3Ro03KdHEbLHitKSYeVqY1WHoLjbD8A4pJ27s31yHv+Wpv+w4/q/OpMc/G8SlGuFtrzjksQpqEoSzSkULW8quvO1DXy0EGV5pq699mbtHwq0fh9+3XJ5KSG66NqhrEm10X6yvU7dHTTsCbL9GdIIe50zCtuUe1Uw0FNy+oVRZ/eo2yspvCazZoYIR6jSB9GnZCUwP0M97i2WkGs4XaoXc1IFz/4uLKJk5rctEr3PHOzLjrd1uZHT2jF/hPKalUdvniV9u4a077RWBlB9HTGUZpO5jI3Fw2tnF+u2oGGonsOKvuei3VqLHMWGshIUYQzcIUMixIiOEWF2jA1q0smmlq177TOxZmOP3O15iqBrn1wVqMHjztrzbkta/TYlet1aDjSeWdhgRWHilnLaaKsEilLA1VaJW05G2vyw/foViwkF+5y1gzWH3FJRhxciU2WYS6NzTa08pE9aj5+RHklUmnXVrU2rFJtvqHSvseV04Z1Y8oveYaOrtroSBtWJjvUugUWAgaAhJUEQvJ0B7WbUMVCQtCmgUMzdfsHXr8DgD6QwhGQzYHJgWH+uZAJwCCAlrSv/cBUt/bSruPg4B6kTXxCWHeEdC/hT1sgHgTCUp2XPnGI4Gbw6le/2oEp3H8A+FzTz1WMe9Mm5gYLCdYjP4akF2Cw9mDW5zuAH6qSAwTQLAKSfuzHfszFhDBGb3nLW9w9+42rHd6LISRuzbr6T6EjPwAO+szzrcYB7QOQ4/IBCKGCeremrteYAmgAwmYhGQTcbJ3znF//9V93QIO+s665xxe+8AVXk4R7QIJ53+KVBt0XQkI/AA4+Yew3dvhZE4ANmCXFKn73tIniaNSFgSxxT0gGqUB7vWxv8BmEBAsJ7e23Vm3N0B/mmnnHsgfYYP2TzRJrn/WXfkDSsD7hsmnP47f9zXxyPZ8/+OCDbgx98tyz4U/xmz4hYQxQYBog9wEc11nbIG4UQmTv0T9e9N0IJf2DMEOOuxUf1nwjJKwXP6FEPxBuZBAlBu1k/lG4mosVe5IiicgBrD0oUEh5ayRxELinvawbYm79woj9lAlcT98pxspaY91B0JhH/rd98gu/8AtuP7785S//Otnor/EChgXujMBtjkrplqbX1kmvdhB/R3pbajABopHPjBGJEbgPspFkEaxLinT2uofNvcVUmoWEFMK9Xv7aNFlMul3cTd/whjc4AA6xImse/aY9uKQSm7QY7wAsJMjOhSq10w4KMiJjcbFCJpN6mzhJyBmyidhprF6sEVKRc874cr2bXPGZERLn3t1xrTQFgs0Tv21/QF6vvPJKp8hAQcZ8IJtsrDmHWJ+0jTg9e98n1/a3KWi+IwhJ92bjfzbnu97xTm3esrlIbYvu2rm2PJnhyooG8nvlzGmt3LtbW+99VNPlqoKbb9GXtmxWNanrwjNntfYrdys8dlznr3u2Dj/zMk3UcOcptOLOyOH+LgoTunAC3GviTHcc36uTV5Z0bPm8GmU02IDiToVy3I3CSOumm7ri0LSueeCUho5Oanq0ps+/9FINZbl2PXJCN951UlMXrdRDK0MdXjuu+zat0ellodK45Vx84CTFw1Ntnqmqdefjauw+rZFXXqMTI20lBHInxSUp8Soujy6uTrFWzofafvKcbrjriDY//LjObxzT155/kWaCTDfddUwjh89pdOW49kV1Hd4wqkeu2qA964eUEwzhMnJ1Klm4yrTEnxBvE2jLnpYefd/HtOtnX66TmzPNVEkIELoaglFMimPiOUilnGrFXKJLTrT0grse16a9J9UKMn3k312r+TDW8pNT2jFX1+WHEwWnpnVqPNYnXrpVD66vqVHp1AlxBUbwGUtdxftyEqnaqqj8qQMKHCHZoInRutolgtpzRQmxPENF9qysqbAUa+upeV3/2Hm9+POHdD6Z1f7n7NJfXb9Jt949obUP7teF1SG1Z9u6b0WkPc/epk8/Y0RheVhtN/i54hQrCe5PELRcq+crKh+a1/y9x1V70U5Njidu/iGDRfplqqrzNwQpFc4SL7hvWjfee0obHjuqvdur2n/jRWqEZV1/+0MaXjUicq41zk3oyy94hu7ZsUoHxmtKSqUisN4R3SIxgqtHkpW0daKqqb++V7dtvFabd23rDBEuaEXsB16BrShVnLS0dSbT6GMHVXnoq9qwaaNLijAzOanlz7pW+cQJpQcPKN6xU43HT+t8XNWpl7xQ56s1NWMI2Te+bE8CoNHEc0g+3YTE2oCA5eAwUNXrcDItrv8ZBwwHHQcOf6NBxdqDAL7xxhsdUcFa8IEPfOAJQtJLi9YPQwEuFlupnXuQhYV+oHFEgL/2ta91gBBiAZjlPTSUgBIOLAtStoPIP1QMwL///e93hMTclbrBgmmxuB6ACQCwQ4oDHA0cYJJncRiiCOJA5r6AITvsu8fAnrOYtL8GBjngCQAHbHNvChHib03/0NZyOPN8yABkZTHg3tL+4jqzUEVl+s2BiUUJrSvElDFgPfCbgGhiUXifNtjB3Y/gWfsWk/bXX1fvec973FqAdEEMsdKwNiEluLwAdtlzaE0XyhhE2xaqQ+KfrwAx+olGHUACkAQgMwZYzBgjyArrkb3PvkeT3c/iYKCQefMtJE8x7+h7O3s+ygb2DJYln4iYu4nNJaQfCyTaaOYANy9kAwoCFACMB/OP5px9yTrtJnk8kzkCpALaF+MuyXcYRyqjs2bZd8gC2sPYshfIJAiYhjACLnEB9KtuD1IOIFMgJCS4MELR73q0/1gTIC9o9SnSanuHdtJf3oPoskZpA+9ZjIxZNH15ZGl/Wb8mi3wA67eF/rG/IXyrV6924B85zYvvsz4B5SjBmCPGBuXIQi/GE0LUj5DY9xlviAcxJyglsIJALHlBFNl7jA/X4ZLKHqRdC1lrieXC2g0hGXQt65Nn8JsAeF7I5QsuuMAVpvzVX/1VR9IgiSgssHz94R/+YV8LqPWrX2FEc0Vj/kyeo4gjGxZnGG3BWk9RUCyNrAUs1Mgl2ohsgrAsZPWhHd/xldq34LLlAo0B7E8SEnC01YPg75EjB7V+/14948y0TqWpoufeqDs2r9MF/6ca6IqHHtPqh/cqbs/p1JWX68ill+nM0JBLvWrFJHDVcZm2OoSE5zWiTHec2KsTV1YcIWmW2x0tfUFIwqyscjvVBXOpNu8+phv3TmnlxKxma7G+cOuVWjHf0s67D+r6fbM6vX25dm8oa9/G5bpj01pNLsOla14KKs4NyplAIghJRa07j6r5yFmNvvJqnRxpCSc0V4cEuFz4VDlXn1or1ur5SCv2P64XPHpGlxya1JllkR645VKpkei7P71Xo0PDaq4Y0sHRQPs2DOmrO0b06JqaElcMsYjdiEhR69LvRi4wnJCUrXva2v2nH9OuV/8bndqcarrSdq5ErgAlpMhldCqyjm2sS5t3n9bNeyZ00dEpJc22PvSj1+jgeFXLcukZU3O65muTmjsyodNXbdLfXzWuQyMEvpeUZ1GRttcVYSGgnYxXEJKSKp86pGCsqvCa9TozUi9iZQLqleRqQ0jcuLU0EpS08fBZPePeo3rZoZbSc+d15Lod+sBzL9B3f/mItu45pivHV6kx29IXwhntvX6HPnfJmEt9S1YsZ6TAQoN1hHYEudbMVVQ7MK/GPSdVfdEOTa5oq45Fh9opzrIhxUmRKjjOEy1rtnXNV0/ruQdmteX4WR1eE+jo1RdqppHreZ87oNa1mxUndZXu2q17btip+y6/QA+sHdI8ldIdxy5iQVyRRSwmaaxtp2o6/+F79dILrtWmC7fB19z4u+xhuJdR84ZkBmprRSPR0KlJjU6e16YVNVXPT2r6vkc1vm2XZk+dUq0Sa/aKK1V+bK8e379Pzdu+S6fXbNB0qXe62G83QsJ8+K4/tB/ABfgACKBxIgsQ5niEPv8DOvkBfKMdtIN8oYPPPl8qIcGiQlsoPsbhBQg21wQjVByEACRAs5/G1dfu2fOtDkkvQmJ98TX7PBtSgjsK4I1geNOqQ4zQkEEWqNgNMLesVb3GY6mExEAdQIt5evOb3+ysQGbaB/iiKQSsmLuuf6j3OwyXQkhoM5YwtLMQP7TjjDNgnMOXtQKYYG5YIxzKvpuWrTEbj2+WkAAI6Q+AEG0w4J8U97jyQZ45/AFggKB+hNAHnQsREgOO5iqGxpv7swcYc0C5fca1WE4A7IAzNOZ+drJexNRiSL4VCYnNEW0EhLHeWIsky2ENYIWCjONmggzgPYAdwLI7mYQ/70slJHyX75imGfIAeIZAMd+4pEIm0FijacfihsLEZNpCYHCxhIS+s9fZB8gCgC5WAECoyRjGgIxdyEvAuskQXwZ1y6PFEBJ/LhgHiAtKCNw92X/0kb33x3/8x3rZy17mrFQQZ8ZiITLA+C6GkJjVBgUI8pBkEMgkrJV8Rtpc+5/2QiAhu8jGhdqwWELiWzd5Bm1BOWXWNvYjfTFXUlKKk7gDwtKtvPf346BK7f4zGWeUDtwXEsIPxJo1wZ7HYsvZyfMh3aT89y0k/c6DfxWEBBPsExpCS33mArELi0FBIqSV01PaNjWl8X2HdXxyUqPXXaUH1yzT9mMTyu99SJfUhnTmzFGduexinbzoUk0MLVfiLARWvaKwlBDkXRRMzFWPM33FEZKqjo3Oq11qK8VEgHsNgdyqiNiVsXpbF5yd1XNOJBp7+LA0X9eXbrtW4+dntOYrj2jXZKrJcqozQ6G0Y5M+ce02HVtBAP688qhWgEty50aZNs5V1b7zqLIHz2rkVVfp1LKWC1InzsBlRXKWlLYjDpV2pJFWqBUzs3rRsbrWfeVREbX82HW7VJtN9NK/3aPTI4HO1gKdrkjz29bq7ivX6J4Lamq6kPjQZQsrZQRbk6krcoH1YRZo22OJdr/vdm1/zSt05oJEsxWyeFFWMVfofAzJIhArSHKtqmfadLatm87Maev9R1Q6NaP/9W+v0YNrqIfS0vXHZ7T57w9raNUqffVZa7V7dVlTAHGiWEj325lEansU8TmhhpolVT910KU+xkICIUlcZXksCaQ8HnLJC3Cco/7hutmWLpyY0037phQ/cFAzV1+o99+wVq/YO6f19+7X6mkqm8TavX5Ie67bok9sKUtxVS0X+w0x7ZCijsVo5VxFw/vnldx1SqXv2aEzK9qaryQKMghJsSXL7bjIopWnGm6luvDxuq4/1dKGPY9rUnVNXH2RZhPp6s88Jl21WUONulbcs09fvewC3X/dNt21oabZCqmmQ+UJpidIYhEnVG5HjpCc+/C9esmmZ2nTrm2OOLp14lwYi6xcLmmwS7ecaDyINDada930hKZ3P6RwpqGLtz5DJ/buV2X5iE5efbVWP/qwJnc/oNYLnqMTm3dostI7EPjbkZD4mmwDILgIIVzJhoWgR+sLMAGUUoUW7RcuC5CFhQ6cbkG8FELiHwho/tBMAsotyxTjjab6da97ndOaoyU0INBP07gUQmJjw3MIvKTPAF4sBaZB4yCmXfg2v/71r3dArd9rqYTEnxtIBwCAmgVYmNBWcvDzQ2Ashz+aWZ9U+Zlx/DYtlZBYOwAPrAfmAFIGGYCcApLoP65ztMevkNwLjHO/xVhIuskuIASLFFpo3CIgRvSRqs1Y7XDB+YM/+AMH1haag4UICevItPj8zbwCxgDhRk4tYyVrAfcV1iheChbo7hdP9NvzrW4hMeDMbwAW5BOZAOkGZAFA0VITiGyunIwBhB1ZYZnFuvu8VELiA3iIAGsGt0WejRUA9yzGnTmBkP/RH/2RWwuAUJ989gODiyUkfN9kETEiPMO073yG3ERBw35A0WFueb6Fr5fFdjGExJeBPAsCyD7DHQkixhokJg6FDVZiNPPsTT+LYN/NsAhCQh9svbLX6CsyACCPPOKF1eY3fuM3nDsbAB2iiBUHhclCr8USEv8+uEjxPAgy8TesBXNZY71yLkEQcKXlmkFrYZCFxMberIfMKzKAF9YpFDDErdAHzgRkNAoZPmMeIOgLkeJ/dYTE/OLcYWheTkZMgpbG5me184EDOn/smDZecamOjpRU+vs7tHPZsFatGdHRRx/W7KWX6uQzLtWR2rhaIbEIRS0R7ogCHrcZn5B8+eRenbqiouMjEBKyGxGIXpTyIxtSBphtN7Vc0qUHzuuy+49r24lZffa2qzTWbGjVgaNaVqlpLSl/953W+Mmm3vGq63TvllitaF4KKelNEZIiNnrdXE3JHUcVPnBGy151pbOQ1IkhcRaEwqKBRpxUulgsyPmFpeWWY3Vt/eKjuqBZ1qFrd6o609Z3fepRHdhc1bINa1U/eU7hubb+4Xu26VNXjGg+piZI6KqjEz/TwlcKNzBKmSvUjkdTPfqnt2vzz71C5zYmmi+1irgZovnx2aKYCgVJ4FEJLkuRrj47o0u+ckibDszok993ufZvGNJoo6kXfPmgKvvPKbnuEv3ZFTVNUXWd77rdRaFIVxbFjX/TGQxCLWvEqv3dAeXjVQXOQtJwY1A475FDCkJCittc1dmWolqoZVPTuuWBM9p41xHll+zQX1+/Xt9/5wltfeCINrcjl/XqsZUlPXbtZn3yyjG1o7II6C9yHRduUzGAX9J4o6LKwXnpqycVfu9OnVqVqFmhOmWnVDu5wtsUPHRmC4VpqqF2putONHXJXYcUzs3ryA0Xa6pa1nM+v1+1s3O6YK6t1dPz+vyzNuuO6zbrzk011SEkPDJJXVpkq7ZZIrHAREXn//p+3XrBddq8c1uRSCAvXLpcimO3XjO1wpYr6Lis0dLWM02N3HO/pqfPKb/mmdpUWabz99yn1cPDOnrNZVr/6G5NPvyQ5l74Qp3YvFXnKtWecvbbjZAgG/ygXTt8+I3mG39ctKGYpxHGCFyygXDg47/N4eMfugsdPny+FELiA1LAHto/rCHms48WCnP5b//2bzuSRFvM3aQ7JaW1bSFCYuCD3+bjy280srip4bOMBszm2g5rgAhkDVA8yE2Ez5bismXym7HHxQpNPXPDQQxAx18cYMPBythgpbF57EcWl0JIjODx2wgJwAP3GRsjfkPMCPRF428Bsr00k0uxkPjzb1pR+kvcChYSfMUBy/jL0z40lpAj/Mz7vez5CxESs775qUNxT8JFCG05a49nAtQBxBB21oe5afGcbjBpbfpWJyT0nbXj14XAFQYCAMgy0MtcsAaRA6xLACtA3c+g5ff5n0NIAKHscxQCrC/agUYccozyBBDKb0AohMXGvt8eYA4WS0h8YoT7KqQb8mMuW/QLooRCAiDs99lXKvj34ZpBhMS/B3/bfSDDWIpw24SQWJVz9gLPRg4wT7gzMR4LvRaykNh+MWst/xOzAjHFOkG7zIINGcWCyN7ihZww+dWvHYslJDafEDLc0bCEEb/HHEASIWXIPwgJsgiLJXFenAv23V5yuR8h8c8PUz7ZHGAlQc5jFcMSRP95BvsFayJWO2JozKo7SBb9/4SkkyAIclJSppVzc7ro7t06NXFM6668VI8lLVX/4Wtal6JBntfaRqIHh5ep9aLv1rGtW12mJQiJqzROemAwNgXvXP2+wkICITl9eazjo/OarwCeYQ6QAJfiSZmrH9HWcKut5zze1sV3HtK2k7P621dcJZ05q6F792jnyrXaUBtRdPCMRk/U9d7/+wo9tKmsJG5pxhVRJC2rROHzDbM15V85pvi+M6r+1JU6MdLUfCeY3TmpOQBNbQ92NqlrAbQNvfBwUxd/6YA2TAd64Hk71G639LxPP6bS6uWqrlyu89Mzmjl2XnfceqE+c8WoWi7DU+jcgOhzy8XGRCplpCcOdeEjmR557+3a/nOv0OTGtubKLUcCiVlwAD7BokAZw8LNDWZy04l5Xf2PR7R137Q+9vIrdWRDTetmm3rRJx/S+VpZh5+1Q7dfWHFB20FEji/GkgKSRaYu+kbdEdIIj82Hqn4KQlJTfu16nRptPkFIHAnIqi4InyiWGh5sceayab3ovkmt/+pBhZds119dtUIv+PSj2na+qc1UOp9t6b7p0zpw8Tp9/sZ1Olsrq10pars4IkAcBx5TCrSiUXYuW8GdJxW8eKdOrkpUJ47mCUKCexlFBos+YCkbSUNdd6yuy+8+qnR6WvtvvlgTwyV9/8Oz2jAvrZ9qavqRx/TZW3bojsvW6KE1FbVIipARFwPRIE1vYfIrJYG2nC7r/F8/oO/bcL227djmrHbUb8miUFVX3p10e6GaaV1jSaYds/Na8dn/rcaZSa257jod3bZVQ3MtzT1wj1Y0ZzRK0O3e/dp7/JTOfv/LdG7lCs19B8WQWBpbE9poNxGwPiHBN5wX1wI8ICQcAICAQe4xvQTxN0tIIB64ZaAV51B83/ve51x2sE4YMOh14HSD4oUIiQ/mfdJhhATNI1YBNJSAIbTxHM4AMTTIAOWngpD4bmOMI6AHDShuGRAfXpZelblgHHDbGKSRs/lYCiExwsrc45vNQYuvuiU+AJgDhPiMmhr4mPcLKjeCsRQLiU9KWG/EDxAwirsKGljcMvBZBxgDQtBeD8pWsxRCwj6wrFr0FxIG4cMagzWAOWGeIJhYbWiXX59j0Dr4VnfZMnJvcoE9BgAEZNF3/OcB9CgsCEpmXNAS477YKy6J+y2VkPhuTxAS5hZCQrwDYws5ZC9ACFFWYKVAc06Mw0KZ45ZCSExDzneQhVhqICSQNNqB9RSrBUkizDroE5Fe7luLJSS+DOU+AHL2OVZSElnwP2OPogSNPW1BRtG+fpmz/HsuREhsHK0P/M+eB/RDDHghl00e466I6xrrAjKwkAV9KYSE/U8cI2679NkUU1juiWcixgbZQywPxI32mTWd9vc6qwa5bNFXv+YT/2P9gAxCTLHOc1+7N7+RPZwBkHbmYlD/jaB+R8SQ/1wjiwAAIABJREFU9GLhmIvf/va3O19W66zzp3RZtoraHU7AF1LeVete3Wpr0327NXHymNZffbkODZW18sRpLa/PqtasK9uzX3Mbt2r2iqt0cM2KgpBgwuxYSLCO4BZDbRBiSOpRQUjOXB7q6BiEJC9iDYroFRdz4dyNQqnaTnTNwaZ2PnBcKyem9A/fd5Gq7VTL7z+s7aeaGgkjV0RPK8b1qedeoMNrSqrnLSXligskJ3QAwLlhqix99YTC+8+o9pNX6PhIU40SmnGK66HJ59G0mpcrzS6lTd10ItGGf9yrdY1YDz9ni2ZKma555LSW7zmt8fKQzgWJplaN6N5nrdM9m2tqEzsBsXCeYpnL5BVQGDGN3T0vfCTVo+//uHa9+kd0ZkNT9aHUBV+3S0Wl8ghfJ67vzAPWiqtO13XxXUe1ft+UvnjrZTq+ItbG+bae83cP68T65Xr82u364nrqdBRzVkSld6qKu8xlkcs0Vs5jjc+HKn16v9KxivJrN7haKIWVCMaARYJ0wXhbFRXm85K0dj7RDfec0dp7Dyt6xmZ95tq1uu6eY1qx94TWq6q4keqx8VAHrtiguy4e01SJWiYQPFzwoHZFxixc41bPl1Qj7S9z8d07dXpVqrlq4bJVxLy4pGcdCwnWlUBD7UBXnWhqx10HFTSbOnrDhTpTjXTpF3Zr03SglWlAzXfdefMuPbBxmY6Oll2BTKwrkGGcACl0yXokVe8FpyNN//XD+v71N2jL9i2dmBGsQ4EqkFhHBYt0wSvn2hrfs1cbvvxZDY+uUH3VWh0aH9XI2vWqTE2qtfdRDZcqajSbqq9bp5M3XK/ZSrUgpl0vX/vFoYXWBn/7pzuo3Q4OC2rvPgytGr0tQgMcPnBHZqCBQuNNJV9LawlAI14Al1BAMJpR05z11AK59drJ7Ne5AGDhZ9nyD+5eY2rjCuDDNM/Be9999zktJVl/DPwAhshwgobcSIWvnbP3ICRostGm+Zl+erXfJyQcGowFhAz3HdrD/xw+FFvElQhCwtj1O4RsrH/rt37LET4AxEIvazdjD+nhQMZH3J8vACJWLFwlDAQPIiaWZQuLi6VKHgSejRRwvhBgj6sG4Jzn4ioDMGJusJ5ZoK19xz+s/bYB6iAQZGnq1hz3mwuAB+sPtyxiSVhLrEPWAH9DpvErX6gvfI6rBYCC75IBsPvlXEI7Vg5zweJagBAWEvqOdQRyjnacvc74WPyCWdeeuLP3DLsvbm5Wh2ShdfBUfm4WGqtDAsnzNeG2J+mDWYoA36xvABw+84BN5huQxthzD/YDa8uBuE5mzyfwRodUs0+ZIz8OrF/ffCsTc0/sBIScGBI+w48fcMz6I8kELmS2/gZpxXken5uFBEuDrdeF1g7yg3YQRG2B6LhLIQ+w1Jl1qJ9yxPrK536WLfteP+Bs84McAPwjB2zvsJaxTNJ3rBT8HhRD4ssOCAkkr18dEtub1m7+RwYgDwnwZo2gZEJRgaIGQgL+hJT4fe03x0ZILCtZv/GHYOCSiqUcwmXnGkklWHu2n7FO4EKGxZoEF76CqVcbLMsWbR+0B1jn7HWSCfBi7iDYrH3IMO3mf1KSsx7NimT98cfRf4/7QvLJCvYdWYfk3X/ybm1Yv8EN2pNkpKACVtANYeuEjVJVGw2tO35G9XNTqm1crxMrRlRJ5lWtNzTaaCs7+riC8bWaW7VWE6NDSgCzgDpz2SJGxQV4F9ryObX01VP7dfLKUMeoQ1Ip6o8UQNC1SqlT74eu7OHOo02tPXpe1bm69l61TiVFWnd8ThfuO6eo1dLsWFWHt4xr38YhF9NBccCgVFHg6mrkGDy0cbqi9K4TSh48rZEfv9y5bM0DUpO2wqhcpJrtEBIyhIVkCVOuHZNtrdg7oeXtQAcuXKGpmrR5pqUrds8qPHVe6cpl7v19q8o6OUyGsdgp+3nx/SDK1W5SMb6qtJlq175cez74N9r1ypfp7Ma25pcRwxKoSbX2PFcFI0XAN4sA9zyPtLXe1No9p7Rqoq6Hr92mc1VpbG5ez3zwhE6tGtbZ7ev02CiVymNXgJHRpwghANyRzIzCjJHKLWlFM1T0hUNKl1dUum6zjg43ioB+F+uRKE5Kbi4o5tgQxQ1zjbWly/bNavzQKbVWjereZ6zUxefrWn/ovNaeaqoUhNq9ZViPbF2mIyurSp2rlisE42rPMO0kOqCfa+olVQ7MKLv3tMKbt+rcylzNIYhH7Ego6ZepvUIMCXE9zlrTlnZMtrRh34SUtXR62zo1KiU98/Cklh2ddSmamxuHdd/W5Tq2rKK5EjEoWN0g1IELkm8RpF6i8GWg1SdTzXz4EX3fhhu0ZddWBVGgtEPIqZsSha56iZS2NT7TVO3AIW07tV9RWNNMFOr8cKz6+k1aXq0pOH5S1alpNUaG1dy0USfWjqueRcUYdL0MiCCUICMcDGhM/yXqkCD8cGUBoFrl8m4Xhu6Dxu8OQhLAh2DloDVND/cCDKMF5AAEkPVySzEQ0+tw4cBCw0QNCl8wLwQEeA5ttsrztNE/bPgccM17AMjuAoZ22EAWu+uQGHHxD2p/PKyP/j3tADINmQXTD+qHjTmaXsgT2rSFLBo+KQKMWFyIkR4+x52L9wcF1PuAgiQFuBr4hKQfYDDtsM0pbfDTqlpNCgBopVrtm2rU7yf3xKUE7TZZkXw3u0HAm7G2Imw2Z1ZJnHsuNAc+SCXmhgBk9kmvlxEKvmNrDlCOZhoLCZYZno2POvMIUPKz6tga7EUQbS0DnCAy/dbdoLH453xmhIRnMwb0wdpk68qXF4wt4Js9C4BDJvAeJByfeWQcfUFrbCTCJ+W27i3tL5aE7ppBC+1/J7I5/zruZAZIbf3xOe46Buh7FTDtHjNcUlHgIucW0uT7+6dXIUBbJ/3mpRcwZryIfaAOCGtrIfBs68Rkuu1Ji22wNpglYJBihHZyPyzOgwoj9uoPz7HxtWeYtZA2WQzRQuuazyEkKHQA5A7R9FAO8L7tfSPL1n57Fu9bfIe1we7X64yyfrGesSb5dXFMqYRc5V7mvoUrIOefvzdwHcR6b+sTazHkjj3Cvfu9TH4ZIYGQLUZBtdh9/y1TGPFt73i7EzAUDXSvTuyIcxJyINjphwstsctElamaB6omoQPLU8RUR22V0khDaVlRMKdmQHX1jlY86NTd4H6uyntRtRyi4GJJYunOo4/p0NUlHR1vqk11c7JMdTTTcRA6gEiQM4aFkVlSsCYKYzIg8VmoUhZqeaupUig1wkDnS5HaQaYWQCMqKQQId+5IRfl1syXN3ntMM4+e0cb/6ypNDLddXEVE5XgqtXsuUkUcDap6NOa5wMtxO9FskDvNfylNNNzONJQXQPY4qYZxlcp5Ni5TRRA/fS2CWCALBdBftaeuAx/4uC75yR/R+fWpZquJUqwHYaCWEkU8k/S7ZNxyZCJWRU0NN1saTgOdGB5WIgK+W6qmbbXzQK1SWfNhqCEGiye6lLm0FU+oghySyng4jTU0n6r+pf3KlpU0cs02TQwnjkAWcSSJyknJxfq0SrkqSVGbI86l8TZFBttqhdJ0WNJw3tCytjTcJiNWpqlyqJlSRA8KMup2ehE74gpdckjkoZbXc5WP1zV990mNP3+nZsek+YhYjZIjclizIBG5EgU5KYNDN3aMeTVtKQ+pAl8Vseq1uKHROsQ50Ewl0fkoVjssu0xpxH5Aypx9JCkX2bbIJJblWncu0NkP36eXbLhOmy/e4dzjElwv4hiDjmsn45dliZYpVCVpq5K1XB2dNCJNcV3zwZiCrKJym73RUJLjFhapVUrVzIt9YgKlG7jyP6AXQgLoe7otJHb4E+dAwKe9ugW5Cet+BwAHjB3+/DbTPb/t4LMDp9c9rB3dn6FNw83JCiMasBgkuO2aXteahcYIoR1e/vz47UTD2asOiQ84+h3CfqVxO5S4tz3bxqkXEPDHAV94CAkasUHE0ObMntHdLv+7/uFvoKzfvS1TkhVGtMO9V78N9Fhb/HG2zwYBCf+edj3tAgSgxUXDac8ftBb8sbCx7HW9v867+2Of8RsXN7SYFg/Ua2z9NWxk2ACwn02K9yAtfhC7WVX8/Wd/G4nFuoRVwYDoUt0fFwtOevWNfYyFBCuReVT4QKt7PfkglL6aXz1958V7fv0ZmyN/DXItBBALiV8DaNAe8NeWEZJukmfftzb7xLPfGHEtcQDEXviFEXu1xd/XvdbXoDXnz7+/XvnbYhDQ+DMevpKhV7t9WdMt17tl8SAQ7rd3IZetxfSt3z7rdwb4bcfdC1C/2Ert/h72n+uvAV9GDTqj+D6kAeUIhNA/A7hH9x62PeDPoxEWO28s7srOTn8f+WeAv1axOkJIvqMKI9JBTMD/+Td/sxCyHZ85fjvwDqjIUiUACuCwq9vQqVwdA6pDF5eQJamyiOrWVVcpXPmMK3gI+QD+xq4GCSHUpNMl21HgqpUDjsvuikzH0xnNrw40FUNIuG/hokV4O5/nxB9QsC7s3CvNBbFoFmHyKitSud1SWiYfVKY8AcLmCuOys3gk9In2o6UnMHk+VHayqbnj8xq9epXmh3PNU1U6C1y9EgfcAfLUzsgkSnNgiWmnifI4cGSHTEyxixHJXTVuXIJKudTAPSmn1ghAtACzLtcWPrFBprhUUdLOXPvHzoc6fO9eXXjNpZoaqaseo9EpKSXlbs6YQgSo+p67bGUE+Idpw6XALcex5rOygjBTmhZVgCFyaZq5JACVDEIUqhWS4asTx01dwDBXOawoaKciXCN6fE5ZOVS+ZlhzVZ5TWDOgRHFG/Q6plUM4sZrQJwoVZoqCdhHEG9QUJbNFEF1QVk4hSKw6WIeYRNYM66AUdUhBUZcGolFLclXnpNaRpqLtI5ovt5RGWUFkXMpjLBusnIKQ5LShVCtijNKmylGuNKwpxQWtPa0wKDsy2VZbqUsGELt5wNrjSF2Aw1atSP+sTOVAGp8J1HjsrHaMbVZtbFglxz0DtTLibiDHrLBQ7ThTmiUuDCZOS0rdCmspjFhxwwrysnNHi7K5IhFCGKtJrErHDckEkAkZXwgCujExk41mMcWhvllgMeh7CFhSxAICLBe+H6Dbfbh3A0f+Ny2YCU9fQ+mD2O5D3IR0r/ahxcKsjgXGNH2mhe91sJklxHeF8f3DuYcPboxIWZ998Eo7MbGjzUX4+98bNJY+uPIPPgNLftyAfwD596Q9WJR4Jho1QCDpQf1Dyr/exto07UYy7JlmVfAPaJ8gcF0/YoQmH+0s2j4Dkf36748fbQB0+/Nm3x8EKruJE/dAM4zLCf7+ZvXpV7fD1qIBfsbG5o7P+N/WhM1Fr/4YeeUaXNyIe7F93H29EW+fiBkRNwJiv806g0bVSEX3fPkgzPYOlhYyFj3dL+aDNrMO8bvHBdHAlw/C/Hnz15ntORsjA8omL8wdywd41mesKRBxfz/3Wzs+aOP7/tqzufStoVxv8u4Jl7k+GnfuR6wBboNkhPKVDb3kkPXNV8j4oN8nzIMsE7Y+uB4gzj7ENdasOzzbXzvdctnWOd+nr6bN531/jdmcdPfF3rf7QEiRA/0UZ91zY//bePlyyoC6tcWycvWScUbyiD8iNgQXYb8PvdrtK5/8e9r7RgJsDTNnPknudcaxB0mSYRYeOzf8s8/+9i1T3YTdX8+21rvnwG+zL6vpN1ZD3Hifqte/uIXECMn7/p/3O5etjLoijkQQL1DUayC4F1LiNNwuEBppTrYogq7R2Mu5vWQB1cDLylVTFNadVhwwnuYtlfJA5ZzA6FB5WKRzJZyjmWcqk0VKmb70yL06duJxNbN2J+C6iCCBjiSo5NEqOlCPtaCIyXAA39kbCBKHBKRqARodmCaIHOBbpN0t3JVcmiWFQdvFT8xPtpQ3yxpaA+AHBIcqEzOQQ5wCtSJiXbAuFCElcYoLG/EMwRNtKrJxAfxxB8kc8XDa/7SwAPB3CYsQoDTgGYxukfEJIrGiulLHDhzT1m2bNNE86QgLFdxpN4QINyUydGEpgB5lonBRs4gJIRFVq6qAPgvtdMkVHlSedOqd8D3uQ5rhInMYbSisH0UV9DRpa315lVppW3NZQ033XWgYxLNVZABwvacOCJYK5jBWyxG8Ip1dmFcV5XU3LwlpkjvlXsislYWR4GdkqQqyxI1p8Z0iFXIc5Vo5skLJmUDT0YzSOHGWiCR8spAgrYWAMd88PwlKblwCtRVzz7AqhSWV01noo0vv7Jiyi92BxDHihYXERbDklU4dkkxhkGosrSpshVo+MqYDB/YpYL0T2A5hTiMXw5ImiebLpAdIXdtLSUUpFe9dqmj2AWNUpBMOIGoslBwrHVW4C7c55/LYcR/wD2vLQw4RgZD8S1hIaA/Px4/WhKKvNeRvA/qDNIJ26JiAtf6aFshPv8s1vsDtTjlrn0HWELy4SdirHyExId+rjd398QW5r2m2Q9IOENwDiEHB9cY301sfex0IfLdb09WLpAzScNo88JvgW8bACnwNeqZPrPx7+ETBJ5qFaC+s4/3mFjBOzAdgzL67kMuKAQj//jbn/hj364t9j7lmbRCHACkEDA6yjPggy3+evW9ghP8NiAzqi+1VrBNoZy2Fcy8A5AMkA7gG5HwrlH1m421zY/ule2/QToKRSd1MLIovP54qQDLoPkZIIIVWcb6XRp2+2l7vHlNrsz/mPuHrBUK5F7ESxAGZ4qAfIaf9tlZMPtiY+2ufvvhzwf+2/weRZK4hCxQxaWRI615n/vh1a8S7n++nPrZECN3j74NmkyVYa7Gmk17dTzHdvcfsXvY9xtHIuckH2+/+Guw1tsyjEX/kH4lBcJfql6681z0GyV6/34PWtQFy9gCxiGSuGiQH7F62Fnx53H3G2X38/efLCX+uSSdNAD5ygGvsvv7a8c9KO9e41n+OrUPrl281t3YYZrDxMysj8ThYSFgHT9XrW4aQvPNd79KuXTs7Fo+iPoNzafk/hbWwCCRYBVyyqSIzE65HadhSlrZViUoKMoBoW1kQK0lDVUqJUuc3X3JAHbJQzgHmxAIA0qmCHqqeJRpCk54mOt2c0c/+xM+oUh1yblgU7qOSOYSgDiIkKNmlDA6cpcDFZeBa1ExcG2ggOBSrQjsmm1Wu4TZAvIhfKBZLQUjyvOksIB/+yCd133179bv/5ZfVagPyy4Jn4f7FlY0YN6vCbYiq8mDMmHYRyRDhsJQ6Fy1qisTOepOpHWJhgEQUQLiFS5cLpCaOAzCL3xT/g9Iz3XH3/Xrlq35Kf/be9+qq6y4t4ixyKqsDoYn7gBQBjHFdwtpRVoI1qgzZylVqlIRZpklMBNaSvO2ITjtoKQgjFy9CDAY2miL1cuGKhYWAuIp60tLr/v3rddXlV+hnfuanVI5KjkQxVqQ9dgUN3SsVub6w3MQUWkxyNaOWc0CrhEPKkjlXgZ4CjNU8VRsLA/fxCAk1PIq4EOcEpzKxIaVUn/y7T+n2P/87/dc/+i8aWz7krGMQEkfaHF1l3qGLZAYoKcsitxaznBTJEKhqQSajpqJ2UbuGOBhXU8a5HWJVI8Lf2fmUZiUFzp2MNZsqmWnpJ376Z1zl9W0bN7pwFzf2cahyK1AliNVstzVXKQLbnbUsLakd1js1TWoK0oaERYUvl6h30lKQ4D42qixsF+PukRFG1IQTBwSmeIQM2s+nm5CYsMM1gixQ/G+aKgMVPtDodeCYUPaBVvfBx/fsxz8cTKD6AMZ/BgcALlv4y5qW3yc+vQSyHcBGDLoBnn9//yAxEG335zM0cmSDwlXBQIBPLhZ7INg4+wDIQEG/e9ihSkA+vvcLHUDd7bLvW/+trwbc7Pn+db3aYulGSR0MQOw1f72+130AmwZyIVeTXoc0bhIQIkiZAYqFxq+73/73fNA2qD82NviuA8YHWTCbzdaTCUg6JVhtTxRrF8XEk/uAs9WB4467RwGUC2WMv0b5TpKkLgiebDyDQPli1+NSrjNCgoWEMbCAZgNtBuiZX5+QmCyxeTftuM2vAel+VjNICIkByH7kKw0WWn/dygADjgbwfBDevf8HkRIC5MnQZnFM/fZNr/d7tWkhAN49RwTlE8tEsgCrLj9oD3Q/s19fB8mz7r1Icg+C8fsFtXe32R/rbvLhkyL/bOi1Nq0vBIRzVjIXC8ktu3+39avf/unXVr89uEtBykjSYeeLb/E2AmdnvJ0p/G+xZUZITT7y296zve+TI7/97CGC2kkQgQvhU/V62glJ9ybmfwTcO971Dm3ZvKVwqwJ1d4KQnaOWiycAyhFdjZtO4EhKWiq5+Aa1mqrlqeqlivPtJ85AQV0tQHUEuGw+ASwLVtPJ2NWBh9wPrtBst/TLb3i9RsbG0PU7wO6gsPGIzt/OyBhIDcyNcahh6kpEsZohBCZRHc14WFKF4GUXskHAB38UlbqLV6Glf+97/1T33feA3va2t3bedwEzqFmcyxHxIXSHbhYuZEB5Sh22FbdqCuLCrShxqBnftdQRFSwbZG8CGDdKBOK7pztHIlcExWnwi3Z88R++pJe8+CX6m09+Urc8/+YOSC2uBkJzTdyGwfCdyD2myS1yqdJOnXWIW3LnEFMO1hQK+5VwM6INWDpom6UylrKo6dqBZafZauoHf+AHdeONN+lNb3rjE4DryXFyIfHuB6JEBXNMBlnQdLEb3IfWRhnkLFU9yFXOG44M4bIVBaUi1bCbN1hjJ4MSRNEF10i3f/R2/fE7362/+Ms/1/j4WAfsfGMQOLY0xoR+5TkHeeoICrEcRRx+0z2DGJx2HqtKy3D768RBOQ7bGZPCxFaQ27lzs3rpbS/Vtp3btW3nNoWdbC/Ma0RigHbq3ONaaUOVsEhO0HQZ6AAWtKasBJe5LFGsQI1SEf0EkYyyCraZotBmj5ftSeJH0ELjo/10ExJrg2XZ8gVpP2HXTSy6A+F9Nw63ijvB5eYysBRAtdS0v9Z+04L6fbADxDeX+9o7a6vfvoXS/vbS0vmas+52GIjzwdGgA5LPFlOHxO9Ht9uaHW6+5rhbIzcI5KGVJKAZN4FeNSN6jbFPftCs2tj6mu5uixnXdGvWrV2DCiP6QMtIB799LbOtWXvPJyeD1qM9f6E6JIUir9jn/Io5H5yltNCspElxPhRklzMmdwkzWu0i1fvgNhQxWVhpvlUrtfvrmbb67lK279wx0FEQGtC1tdlNBPjf0v5SyLRf0c7utWf/236wNeVbquwaf8wXkkm0B1cl0vXiPmp9GSTXfTnQ/Swjedb/Xs/vBsgL1SEx4md7zWShzY3/vq1rX2mw0Bjw/YWybPnPsL99GeiTHyOoXOcTzn7nDu8vJe2vrTXfok6/fStyt9Kk+2zrbku/tL/+2vbd5Py//TG3ufWVa0Y8+vXfvvMdkfZ3MCHZ3HEl6qBEF0NRVKzGdx93GaAXRQiXz8+5eI2kUtZsXNFsZViNUqRlzbaWT02rVco0M7RM9aERtQGNfV7+wYHg+eXXvUnDY6NPFK0rQt87/7p4+rbUmpOOn5Xqc9JITVq1RaIaOe+fOiG1E6k6LK3dJFUJqIagFASn+4U/KK4YFA2ylxujzhC0OsSlxLcB4vNz0tkT0tyUVBmW1m2UakNSoyEdPyyRbnh4VNqwyaXqRVWGZaVwGnNbs2N9wq2naA/aDgI1Oexhuz646ZxjRQpeYh54gwPu1Enp/BmpEklrNkm15a7YX5C1pKnp4md0RBoZU1bGvYlg/Y7nlTv5sJBgOSqqiFLJmZSAZFgyDbA/VoVTHZagTGok0nxdmjjhKshrZLm0YnWRIvnEUWlmWkrKpC+R1q5Ua2xY5YJCFI90w1AkO4BcMC4fu/12lyfd3JX6ASPHOZjOxox04rg0Py+NLpfWrpNKZanZko6dLNbAUE1as8atjbwEg3uSC0Gx3I0CrFChZs7P6rZbX6odO7Zr+45tLrW1y/LrissTQ4NFEHettpa12lqZ5Bquz6syN6c8qml6eFztqK3azHmtS0hKgHUxUD0ua2JoVOdrFTUoxtjj9e1KSAxgsI6NfKCx44dYGHzjeRGXwg+xELzfyww+6PDhs6UQEhtPfhMfh88/GWFoJ6Ca9Llo9ki9i8mbtvvAvBsA8PyFCIkBXztY8DFmLZNpDF9nUl2SSQUZR6pL4lFoD0X5SDNpB+Cg9bFYQmIAgEMbtwKsXhBc0swyN7SReSBImCJlFpw7iIxwz6UQEq4n8JNYA9PmUQCOWhBYm5C7ZmUgJSbpYK3ddqj7Y7EYQtJNCllvpBplrPk+8TfMA/IOQE9/+A4peQfF5Vi7mKOFCAnkwzLyoZJAQcP4W52eRr1eZO9DnmSZarWK+/zcufOuntVC6+BbmZAwTj4BYMyZYzJj4WrGD/uMH/pMX3G7MT/8Xi5z3ywhYY6xaKLk4Tmk6uVshUgTC0UKXvYCLjesP8ua5hOlfntxsYSE75MdkHThyEKsvD/90z/9DWuNc58UwNTJeCoIib+PGVtkADIQhQAuTqRPZ05Onz7tEpiQ7tf2B3E6pLJd6LUQIXmSlOdOycYYIHew7oC1iAFjrSCfmSc+IyaGtL8LzQFtWywhsfVDhkTkDuuCLH1gHc4UkkNQiwiiC9HnnKJeEu54g/bioErt/vljsoy1jbKP57AWbC+wn3kmn9E22tJL/nXLQv7/jick1AkIiB1wKLjj5oQ/PEI2JRsRgFTaePKUhnfv1vTE4yoNDSvauFWtnc9UqxJofGpS4UMP6mjWVvlZz9bE2AoXoN7v1U1I3vT6X9Lo8mUOpeJcUyT+LV749as+q6mv/JM+8/t/pMl9+7R2y2Z9z+v+o6qX7NLkHf+o//3e9+vk4SPaetkVetkvvFG64ZnKYoKcnR3hGyhJP0LirnRuO+QJC51LlhqZdPdX9eHf/2868ejDWrtylZ7/htdq9fOep4Of+6L+4nd+U0Mzc7rmmuv17F/5FZV2XawcouRiHYr8Xfm/AAAgAElEQVRemGHEFxoDCUmBi517Wgky1mxq/v779ZU/ebce+tIXNLpmhW7796/Tqpd+v4QgmZ3S3Mc/oXf+zu/ox37tV7X2h16utFRxblXlTlmXThhJYa3opL1biJDAxcDosRrS48e1569u18fe+z9UUaDn/fAP68pXvUpaOaYPv/H1OvaFf9B8uFyTtYpe+99/X2tvudHRkSwhwUDhCubGonAcc/OyWELivlpvauZvPqpPv/c9OrLvgDZfeJFe8ob/oKGrrlL7nt26/ffeqkOPPqLtz7pSL/rFN2r5ZZcor5SLuiZFTUiXKKHI/VVkHJuemtGtL71Vu3bs0M7tVGp/kpDAsyiQ2CRtcJRpZT3Vqolzqj36iFrHjymuDqu0dae0blwnH3lYtZMnVWvOuwQA5ys1NW95nuY3bdJsR0PcvRe+HQmJv37NhYp+caCRCYpMRGjyAJq4WpGLnZoApDVE8C9WE2ZjtRRCwncQ+F/+8pf1yle+0lVCRqsPQMbEDbCHHEAGcH/iGl976ANQe/5ChMSuM2LyoQ99yAFeQAb+3tQ+IcWrpWylJgaHMcGhZI4aBAJsrBdDSPz24tIBIWDsKTzIXOD2AjAiHoWaCKSh5XD2D9F+GtKlEBKAEGNNVjQAH0qft771ra49gDKK0pE84T3veY8DbZAjP2NNvz3Sz0LSTaYAO8R60F/iLQDGuJpBTJlrCAljQtYs2kcbBr3s/gsREu5RaF4JmM906WWX6gXPf75GRkYdACIQdu/ePR3gHuqFL3yRc8P7iz//c+0/cKCwnHSSr3zjGBDDlXxLW0hMOUE/KIJI0DFgi0BsqqGzBwGe1PAAIJPqnLmgRouvKff301ItJHwXlzLWOEouSA/rix+ICfIAdytcjiDkyAL+NiDYy9rpt2cphAS3HuQecXnsNYoyQj6IgWJN0X/kEIQVV91/DiHppUhB3r7lLW9xhACCjhykr6RQZy2S0ZE9ZeB7MdYRxmIhQmLWCMYe+YoyBFnLvLDnIUnsB2Qf2cLoP9cwZwspaHj+UggJ9+Q5n//8511yEvpLDBAWLlNEoUCigCxZuyAsVmuqn5JmUGHE7n0LCWEfsM+5L/IXt0dcriA+yEhkM0oi+sW5YC6PvWSSzfO/SkKS5qlzQYGIECwdJqnWfe1+bT94WMMXrlE4cVbHTp7TsmffrNlqoHzvQ1pzeK8m12/Q5LNu0cF1m9WmaEQHhPY6aGxRIHhe+6Zf0uhowdCxTlTIkpEFagPIiQE4elKf+4VfUm0o143f/WLd/e4PKBkv6dk/8nK9/zd+Szff+kPaduUV+twHP6gdK1Zq63v/SBpaJjn3scVbSECtRQZkgqSpXxJLk3V97bU/r3Ozk/ruV/64Wn/5t/pKcE43v+Yntf9zd6haG9bGMNJn3v7ftew1P6obXvMGZcOjhStRB/wvlZBQExGrAq9y1lYwcUoP//KvaXpmWjfc9n3a/+U79cjn/l63/fl7pKsuku65X/e+/ld17ugx3fLbv6bwh35QaWWkA707nmuQiyJbgPN1XoyFxFkXEq5v6txffVjv//mf10//+i9qWTqsD/7BW/UDb3yNlj33Zv3Tb/6ObrriaumGazU7NqKhHTuUjhP8h+tSx9Llal26qiodmhbo9ts/uigLCdah9NgJfeDm5+o5z3++tn3Pi3X8g3+hx5eFuulNr9P9P/dm1Z6xUxfecpMO7r5PwS23aPMtz1NaGVKJiut0PCxc7Jy1p/M6Nz2tW196m3bu2KkdO7YV2dxcumQSIxTxRK5mTtbW2mamoT2HtOqB+3Xh9i1K56Z19tgRpc+6Vs2h5Ypbba2fOq653Yc0VR3W4y+4UWdXrNJcXLis9ANb3y4uW93uFghIBCsHtVX5BWhTdAztM1VwcUNDE8d1KAEGZUbqNUZLISS0h5oZAFEONw4PDlAAKgciOfQBv4AkAAkFwwCsvp9/90E0iJCYpcjkGP9z8PFauXKlAwKADrST9J0YHYLjAWEclLfddpuz1vR7fTOEBCBAGyAjzBd9R/OHNhJgxGFGWwBM3YSkl6aati2FkABI0EQz32iiaQ9+96wHyNfatWvdHFAQjyrZv/d7v+fqU/TTji5kIeFzi4mxvwEZjDHaWO4LMAMEA8iQeaxLCAnBuYcOHXoCkA7aowsRkoD4uKyoxM4L8HvixHHdccedLhif94n/QBO6fftO/cjL/51rG8H6h48ccd+xdfSNcuLbg5Aw/pQQgJASF4diAoWXyTfAMBp7ABnxQIBmlAd+dWvr+zdrIUFeMMfMPbIGqyTPY7/zm2BswCFrAjD4KhRq3qsfMKc9iyUkXAsBwypDrAFzTlIOlBXUMoGosB/JmIUseqoICd2wfcQe4Ic+sj+QyyiEkIHEYyEjIAK0kWsWcsW0IVqIkJhihrFnvNlr3Bvizz6gjg2KGmJB/KyOEDXmZqF6MEshJMh/+k4dLNqFYoRzAaWIyW4sKMg3ZCQEuhe589fHIEJiSnaTAYwryiGsQzwDbxjmG+sMCjyIO4kisNpzLetjkILkXwUheec7iSHZ7IrOFTVCAG741xeaYhynnNtWlmvlyfNah6vMirZWHTyos48d0LLLn63dZ89rexho3YljOl2JNfvsm3Vw3SbVAxLz9n59g4XkDa/X6PKxJy/uIHgK8lVBz1MzOn3fg1q9dYMUxbr7J1+t/5e984CXrCrW/bdDd58wOTAMQ2YAyaBckKAEE9Er3gtmBEFEgiDZhCimK09RBBEkCyL3qqiAGSUHQYacGcIMDJPTSd29w7v/WnvNbJoTcQQfj+Y3nNS999orVNVX9VXVorCpdx13oubkkaZuNF3K6rrrtFM1uquuN/3kMiVsMKIcI4iQWAYACfIAAaOK5Uq7u7XsoUdUHVVT57Rp0ncv1B/vv1Pv/vxJ0kabSXPmas6Pz9PC227UBl86Ue27vUd552gFQY9yihubQUySt+vnMhzKFukvlscNxQrzvatHvQ8+pPZxY6Wx4zXvyit1w7nn6ICLfyxttbmeOuWLWnL7nZYQvv2xn5UO2E95tarUGvsFlstSNFhZkcoxLEDC52wepK7nntbipx7TWlttJT02S2d/5EM64PjDtNo6m+q2b35dO262kbo23UydO26nYNtt1Ki0K0wixUXVLEtlKXq8OFN/JIAkk5Yu0ew7/qY1N1pP6qxo/lfP0IzZs/XuI47RnR88TNt/4kPSZOh046V3vUeaMllJpaowr7iqZ1R1q5JzUoSfBMNtqfbeZ1+tP31DrTvdRUgIFBpwCSjfTG4VeThNy1nSokUa2+jVmnGkcfPmqvG/3cDn7bCzlk1bx8oEb/DADC2YOUtj37yN7t1kTfXm1VJxgJeehf/XIiTsW9/ozgtdDGqULYYnCcd4wBDABx54oBmBCHwMEQALnXN9DsGAVnjLH0YCSFA+3kNHVAKlRzQARUyHZjzjGMX8TE8NDEQMFzsaeKcLKmXZKBkqQtLqVS2DFO6DEr7++utN+WOEeACC5xRwAp1kMCOIvw0nQuKVlR8PP7NWUNP4RzSAv0Eb4GfAEYBkOLksIwEk5YgL3xMFJip00UUXGUjx3vBzzz3XQAMeSwyWgcDQcABJK5gprwnexw996EPmqQYYck+6NAOEMJbpOj1YfsJwIyRWDCNtWm4ZBi+lqgE7z7/wghle48aOtf3G/B919GeUNF0RDM4L1JaQIiRQpUsdy8vG+b8yZcvz5BkvFCh6xWBsY7xhAGOEAT4wDIkSIAM4fwAWaEu+T0n56L8SQOL3lt9L3BcqEHsNL7WnEOKwAAhhhPru5d6YH8w5MFxA4uWJB5k4ZZA9NL7F6OWZX3jhBQPn9Dj6RwFJeZ+U7Sr/ezzzzANyBHmDbOZ9yCQAApEiIjj9UbZb52MoQOLPXjmnDZABVY55wOhGD7APAGdEtKFUnX766QbehnqNBJB4WUzUDicJTgJ6OtGp3Z9rdBNFQ7bZZhu79VCAaDDKVvnZuRZ0WfYX+5xqjex5nveKK64w2U+0ELlIFIXIHb9H3w22B/nb6ztC8sOztd7a67h+DQCSoou2KzXr+DqWU51nGtebaUq9rtFds7V0xn1SVFX0lh20vNqmqT19arvvPi2udyvd+e2aOXk19Q2QzGs2rt3LRS4QUCeeeFzBLUayFwkHVLeiZCoGJN3vzCpOlFx7rX779a9os4MP1gaHHip1dkpLF2npf/9Cv7/8Cu1xyCc09iMfVGaNA0ksf3kWycA5JC7z3udf2z3TIu+iq0v66w2a8b0LNG6PXbTepw9l1yl54ind/M2vK7r379r20MPV8YEDlE0aZ+nPmWqWQE7TRbrNGytugByS8py49xW5M4RsLKs7l7q7lNzxN/32zLM0ea2p2uHE47V4xgw98bOrtN0OO+rWa3+nnT55uHTAv0vt9IVxFbUMcLpaVcU6O+NyKMqWa4gZWCVdKxFGn5GHH9OMs87XzFnP6H2nnaD0qed1xXf+j7aZvrYW9fZqYRboPz//OSVv21ZxUlMQ1ox6toKCVwSO+AUKGYWBwcgBLs/BSw4miaA51LVAWrJQS/90jW4/71LtsP8HNHb1abrnoE+psutb1TO2TYtffF5bf/Bgrb7/+6VJo5VQIwzaFnn/Vt/AlWjm0ZYuXaJ99nmv1ttgutbdcH2r7MbvLRmelSNixu8iVjJTR5qqs6euKXNmq+fRR1QLa1q8065aXqtpbNdyTb31dnVNHKe+LTfV40T8LPH95RE6e7Zikf8VIiR4rX3Z34HWoGz4eWHP5xDEgBJoEawn3lG83hi+3tjAI03o3HdHH0rx+L+PFJB4AxvlR9EOqsLgKcQgQNlQPhcDEOMAA9FzhlkLGn+28oc9IIGC5Tt7t469rHy9bGMO6OqMIYBSwjuGN9yX7kWx87tVDUgYP+PhbKNoUaBEKODM88I7Cz0BAwADvVzxaiBgRDSDCBO0j8HoVeV5QaYTkWE/QNVif3jvKddibQAD66yzzrBoY8OlbJU9nBh9ULcwfKBt+d4NeIdZVzzFcOkxCAY2ApwcvuWWW3X1L6/W2HFj+y2PbFG21EVX/R5g7xMd3GnHHXXXXXfr9jtuN5rGtGlr6L77ZhjFkfkBuAzGn3e1VlxSO3M3XHrNcM/YUO/zkSfoJlAy8ei2Ang/Jvadp28hD5h7qFlQ9zh/OAQwAjEKodSwFv3Jm1cCSLxM4v5EKDh/GHqUDWbt+T2AkHtCI4Mig8zzeod5GAwYe0Di9/JgjgSuxd/Z5+wzcjRxRkDdZD6I2OAwYQ6YU7/+fi3KP/v7+KR2qE6AeH+Psj3V6hBA9jEPyGMignyO3DaMdAAAspAz8M1vftPmaqjXUIDE39/vD74Cuti3OCaIBHAvIgHIJeYb5wjgjDkaaP79MzJnAE3WdKhz4MeALAaIYOsQmfN9bwBjACVy/jx11svPgcaBPPWNEcuRcU9fLiep+yID7D3oijgpoMohT1kPosa+AARl1XGimcNu5SZ4qQlUFM14fQMSOrWvs471UzCWv+WQuLK6NjHWiyNTmMKh79OU+QsU3X2b0rY2VTbbWk+tsba6gkzrdHVr9N33qK+xXM3tttPTkyYroTndAK9WQPLZk4/TmNFjzXCOcE9zc6xG3+Ec3lBfj5Krb9RVXz9du+3yFq3xla9JJMI36nr24ot07Rln68OHH6nxhx4iTaxZqVuFbWaKt5qEgwISn4tvpaqsZJbUXVfzN9foypM/p51220MbfPF4aY3J1pfFkqrnztEjxx2nOYvq2v3sM5VusbEBOmov8RjVnL4VlREAEo9IMIxThYAiwjY33awrvniqttjoTdryq1+VZs7Ujw77pA4/6ghpwgTd9qPzteNHD5Y+vr/yzk4HJIw6R9d4RoJh70rvojwwTgZLancEKwBN6hL3l/fo7586Wg89+rgO/D/fkt6+vTRrtrRkqUskn/morj3+VG3z/v/Q6l84XFHYqTxoE11LoOEZ2HO9F+1lVbZ+9CMz1gjZDqScKJ3LBIQL+rTs17/Wlad/We/72Ec15aCDpMef0H0f/oi2+sIpJDNoyUUX6We33KfDf3aZNH2a0ogWnG4HuHiTdSSx3yxfslT77r2vAZL1NlxfcQFIrJ9MRKlj15Mnj1NVk0Sjl/do2oJlyu+5zRo01rbdSU+tsa46k4YmPPWoxt33kBZvv5VmrrOWeuOxBgYdqHvpq6xw/pUAiTvyK6MFQykor8TxsiF0oQbgHfV0APjKKHC8o6wx3rrBlE7r/TwgwXj3CmhA0Foqp4zxhPJC2fkyxtwbZYTQJ5QOncN75Qa69mCAZKC9ipIHaHB9DFJeREpIqsdI44WHnlLG3jPX3zz7648kQuKNFAAYUSsUsedF84wekECXApx5pVquhNM6lpEAEg86MPZIYuX+npLFdXE+AAbpeO1pNX4/DLYvBquy1erVZAwYYnh9MfxYC78HyhV2ACu8F/rawMalByS3mScbYOdBT3mezJFnvgxXDAZDY+edd9K73/0u3XffA8Ydh86EZ/TM731Xm2/xJu25xx62R/AQm5E0gOuC3kqtgGSwMzCcMzuS97QCEgoUlA1OE+t5bkY/Z4v1wPCDkuKLCzB+9iFGIYCG+cBYL5c7LY/plQASPw7uhTOEQga+PGzr+iJXkEuMj4iO/+xgIIOzy57GsBzq/fwduiQAlOgQxj7ROUABYAidS+ELDFzGiTzwZ7dMQfS/4+tQgKQcHeE58MZzP3Q8EVIPYspjRx6wJzmPg8kivzYAOBwMg5X9LesPgAh7HIoq+p1nwxEECAcIceaJmGCMA8zKz9u6R3m+MiAZ6r3MAeCTPYfsZc69w4lxAAhwFhFFH+5rMEDiz4nPk0TmYGMxv0ToiMrhpGEMyH7ujSyk6Ab/iNwBNjywHkgnvK4BCZSttddxVbZI+AWQUCWIXiR0KY+zXG2U0U1STX/ySY2/8zZNjDL1bLuNZk5dS890rqa0mmv9hQs0/vbb1J0sV33H3fTUamupTlbwIC9vlCHEjj/xZI0dO9oMRcvBtrJKPliSKFq2WN0/u1o3f+mb2vydu2jNU46W1llTWtql+ZdeqacvvFzrHPwxTfnox6XRqysf01RaowneyChbmJ+OLUZ0o2IRmkrapfA3v9efTvuiNt5wA639pVOlaWtKCxbrt585Qdv8xwGauuVWuvOUUwyA7PTDHyjb9E1G+ynyyVWxYrEAEleHnldrUvtLlIxpNxRRoDzMFTeWqn7dr3XPKV/VOltvoTVOPEZa+02a85Mrdc/ZZ2tyhd4r3UqWLNWi5Q3tdv9t0mabK6crO2AmqFnpYCu9XHiChxMhydRQoh4DA9VHn9MDp3xDwd8f0CZfOVnRHrtbpbE5v/wf3fTL6/SBY06Wls3Wz79xpnb/8Mc04ZgDpUqnmjy3NZ50Gpdyyb7cAR7C4QASCxA16tJZ5+jmi6/QdvvsqzEHvVdaY6q0cJlufuee2mj/D2vKe/fTrEsu0fUzZ+ugH58trT1ZKYDRGiQWWMxWxb26Fi/TPlC2NtjAKm35kgq+waUZCXGoNOnTlN5M67y4UKvfcqOSdL7GvnlzPTVtPT07aoomd/do1AP3qjn/eTV22VUzJ06VgrGqh3UrBd36ej0BEoT7TjvtZP8AJISn8UhjaEFP8NET+LLQuYab2M4cASIQ6Ch2/xoKkPA5DB6iMigbvHF49lCm5HbgicNgQlF7/vorBSTldeUacOTxAHJfntuH8fmZ6jbQRJgDaEMo5MH6WowUkHB/DC3ABs9FFMR7hn2eDEYKHH/GwXoN5zUSQMJegJqG1xHPLAVTPNBgDkjmhcbnG7W1NnhjPP0Bk8EAiTew/LPgQYUqxJ7xfHHGRdSMZyGJFa8pEZozzzxz0Hr+PlJ9yy2DAxKL5eep9fPCIH/LW95sVY0efPAh3XTTjerq6rY9t82bt3Hyvyg/2lVQOIjm0I+kP7Dzrw5Iyp5i9htJzBjtGOKcQf4OGMGpAIefSClOC1+NbyAQgF0ABWy4ZX9Zf6hAzDNebM4388lZIJ+Lc+97GmEkAwx4n2/y543VgQzBVkAy0NnhzGN44n33uSr+vR4QMyfoPqIHGOjeuPagorynB4qQlOetHB3is1CUcLqQWA5l0AM/5uHII4804xzAjkGMHUIEuNzwcaBnGwqQeJnF2gI0MMI5Y+SI+GfkDBK9RR7wfqhUrA3RtMGiHh6Q8GzIMH+9gcaKUwQ9xJgBpp7Oy9yT34L8Q04BFob7GoyyxXU5+34N2XfsGc4C4JR/2FysBeNHF5HoDzAhp4TcEuQj+8evp59Pby/w8/9fgISuvfRYoAcGycjNRJ30wOju1dg779RajzyszijS3M6qZlFedutt1bfemprc1a322+9Q3limylvfpqfHrqY6TeL6WWk/uX7zsUgnnnCSxo4d40quFrkGfBRTrpKnSp96Ur844ST13XqH2js6NX/UKDVXH6+DPvRRXf71M/Smri4tmjhWs6s1rbHtdvrAD7+jnLK3IYStl8dIBoyQFEYzyfTEFdryuoJZz+jKzxyvvrvu0di4qmfGTVSy+uo64YST9MJdd+nXl1yosZWKKp2d2uXwozX1P/azssRcY0VPFYu0DJ+yZZnkNgGx6kmm2pL5+suJx2nZn29QUKvo+c52peMn6+PHnaAx660rNevKHnpAF3z72/rwwYdo1CcPlkZB04hple4aRNoFXcFdzPPhABJX+hk8UtczF/9Ef/n6tzQxr6tr8ljNCgO97YAPaqfddtfP/+u/1PvwYwrzqib+25u1x1e+IK07bQUQsmbmxatISRl2lS07lGmq7scf1WXv3UuTu3sVto/Wc51t0hYb69jvfFdPXniV/vyzS0SMra06Rrt/9asa+7YdpLEdFhnKaS5p1k5RP9gaRQZavni5VddYf/oGVvYX8GAxsSBQJaUBJf0dido1NGlJn0Y99Lim3n2bwlqmpR1VzR0/Xt1bbaW1amPUN+NB1dtzBdu+Rc+1jZaqFFUoqIYt56B8BoiQIIhe6z4knrI10ggJz4JQR/jiRSaxHK8UFAXfiRhggfL1wnYwBVBWSiMFJHZkssw8acwryhjF4CvL4KVEETE+kq79+8sJxeX7DydC4qMCfEX5Yux6gwIlSPI6NBVkDnNDVAZjGNrKUBQFxjKcCInn8fOccJExAPkdChJgRPIu98UjyvXgkfN7P87BDIGRABLAAOCBe/Pyze0wNgCnGGS+QRhgDFDmk079PPaX0zEUIPHAj/WF/onnG2OWcXBdIlQAFIw/qE/cA9qH95oOtB89ILn11tttbw8IIGmymtTNoILWhhHNsxKlYgzMO+eb/cw1t97qLdp993foV7+6Wk89NXNFbk1/+8FV7nrt+5B4ylZ/ERKem+dlT3O22H9EqRg3YAswjnxgPwKKeT8yD9rMQA6KkQIS7oWBB9iHgsO92BeAENaa+1F1ijWAKoixDlXIG7ZlMNC6H/gbkTaiaT5CMtCe4VmJBOKY8UCAZ+R+yElvZAKIAGyAgVbapz+Xfmx8bY2QtAIS/16uBeDiDLAOPneMvU40hudnfOxJgALABA/9cF7DASTMO1Fi5ornBgTxO6KLRCWJmLJGADL2Ow4nwLupZ+zPAV4jASTQ0gCEyFvmgPsDltkHyAL2AvPOfhnMKdQ6lP4ASXn/sGeJRLEXOQvkr/loFesAEEI+QddkHMgrZBFrwZr5oiit9y07MAEkOFr4/Kp6/cs0RiRCAmXLEVlchMR1N3c8+zDJrKN61tenSbNnadrihQryWH3VUAviUPVpa2n5xAmK+3rUOedFVZt11adO1fxRo5UVycz9TVrZy2k5JMcfpzFjxzoXemE8W4Ujq7aVq2/Wc3rxjtvVsWypqnmovixQOm60xo6boIXPztZqzURJJdXCrKF49dW1JuVw49h5rejm3kLaGhiQuEZWpLHQErBGkvOsuXr61ts0uq+hkFrSYabG6PGavu0OUrVNy+/6q/q6l2rcmuuosu3OUkfNcEAapBafgQ7nmmg4D9iwIiRGrSL8H7sGf3PnacENf1W8bJmtC50ekjjWGrvtomCdta0JZPD883ri7zO0/iZbKNpkuiWzW5CKFJQiDcWXvPWUrSFzSKBY0ZuxL9WC225T+uxMVfK6+tK60o52TdjgTercahvpyce07N57FAYdGrX9NtL0daUQkpajAJKi5Ibi6FIO9wX61TCqbDlAkqhr5hNafOONGk8DyFRaWgnUN2WSNtx1d6lXWnL7n5UuXqCJa02X4IWPGW2NM5kD+gJElGLmztCyLFcq1LLFrg/J+tPXt6R2l7XkAAmfc4ntucKsqTE9DbXPmqP1Fi1WM+9VvRqpu32s5k4Zp/G1dmn+InW3V5VOmqTutnYtV6aqfb5/seH3ggckKHzP9V9Vgmao6/gxkGw5VA7JYNeiqhPecJSmM7pyq7uPRxSvPUYtXrOBDN+yZ7j8Hj6LshpJhMSDi/7u5e/TqszLAv+VABJvzHijujyGVgeMNzYGM4DKQGE4gIT3+6Te8nW5tzd2/O/9+7wBUJZJ/a3xSACJ/7y/p6ef+PG1zks5Ab2/tfHXGwiQtCYyl69R/r6/OfB878HAmOdRDQVIMmuoS6WtXGtMnarNt9ii8HJCfwzV3d2lhx56WMuXLTPJN3XqmnY+qEhHFSZ0YFz0THqZMSw6oDdf87K//QGS8rn1RhiAxe81DEHfc8R7yb2nGqACd77cOLP87CMFJHzW7ye/p72nuZwr5e/h190/w6oCJOWz27oH/RjLoNuPtXwW/DW8scvX4QCS8lnm+fxcl41mf+2y8T+UDPBzNhxA0kr/bD3j5Xke7My/7BwUlC0fIRns3LbmOJXlko8W+2ceCYW4FZC0rjVj8teHoslZ8HPPWgA4cIjwPbQ39CZ6ERkLiCqPpfx8rYAEKh6RyFX1+pcDJGY027mekegAACAASURBVKswIK08q0vjwDtdDQJ1pg3V0kR9eaQwpmd5oN4IOg40JGe5VpJQ9bZAS7M+dVjWQP8JvbYpMQpJ/U4SnXT8MRYhwY/tqlK5j7qO2fQicd3QMyqZkJuSSCkREPKNfdO8oCFlvcoqdMloW5Gn4Ktblcdy0YUX6r57Z+gsa4xY9AopGuJZp4wAihX3rUgN1/Xb7MooUZAtk4IOiW7l0MripvK8Tuq0lFZwqYuch2AFZa1ABAa0hgdIrCa9S/VwN6bCE3kfdIInUdo6uOdKIhK1Q9Us7ACIcbkidHSPlBqYI8qSR0XlqNKKDCdCQpSIO7fxP6PR4fF3UNHofUHVrm3NI2nOyO8rFUskDxNq87tdZZjMVrdo8GinNNTVv3pp2d/+DpgpFYPLqaI6cIbGk/QIcXNiETBQRJS4MUShUouM0TCyQD/2/O46ru4YIwm1jMaIe++tDaavp3Wnr6+Ie5HgDCAJI9tDcQCdsakwaagjC9VZryqIu5WFkZr5KC2PGoqipvK0oTQarYjk1iBTT5U+Plxj4DOAoPl/HZC0GnteAPN7rxAxOphX7znvT9mUla//+0gBiQcEzKv/xzj8tb2BXjaMy0ZM6xiGipCUn2MwA6dsIPkx8LvB6Gv+M8MBJGUPa39GeX/jLM9Lf3PvP/NKAIlf53KSp58fn/PRaoy8EkAymDHZapT0997+PNPlubIUxkC67dZbdfXV/220YlN1LyvYgqBzeou9hZERk4OG/C1kfrVSNQcZWoCoB0UU4rhiIGal0VaUV3Q71v3LG3Zu/j7jfl1zzW8HyjQZuHjGP2i1+HMLICHCVE5q93vYR6JMRUbRCnDsI3dl4OK/Z57458+DN+78cEcKSMpnbDD5MpCDoNWQfuk+GH6ExJ8rb1y2yh//nGUjs3yvVmDiz00ZkPjorv9ceX795/31y+eK37V2dPdycjjbZChA4p/Nr3v5Wf31yzLYj6U81sEAAhGl4QCSMsjzz+fBqb/XSICIH7sHJERBy1RFD0S8vvPyz58PvybsaaJm5eflPZ666sfov5bnzK+jp2y9LgHJl077kjVvgsRjib9BaIKywCWKaI6I4sRIwyDGO1+lNwnlU2ncl5hwjhOplmIMx6pHqZI4UcVkq6NLWeeJIDdvc56mBmjCJFAQV/V8s0fv+rftVDFPel7ckyhNqF6S62PXNCoiBAulBo4dlavCijI6Y8eBRTTamlKIN5zwMQ0No1w5g0gSBVGghHuHbQaw7r3zds2f/bTe84H9lKWh4qxqjnMs2CBcqRScMUnCoktOJnJEVBFerxnDIWDFKZjIGpgEbv48liglcBsVrsgfYXNBbyBkSNUMaAt+kxrP1DxueDcdL9nhDWI2uSuja5EWV3wgofAAc5xlQumZErTIpzf+V86/lRKOQlOACAOSzqgVTji3/5ejernyz/6hiKS5dztyX/F9MSaMeXu1GuI0iixFCzjQDz/yiHkJ4f36OuBl4foSQc1aF8UXXHK8qwpnAsf1gy/ezvjc+pTvx/tNOVCHgORmOqsnqZUinDp19RXRKxu9f4YVA3DXZs8byAl8RZ1IVKRzRoerzOXuCagZsA2PjYN1ZuxQGPgZSgsVX17Nl59r6C008Ssbca3jKAvJ8vi9J66s2LxCQACzzr6yyUBrW/592TMEaCY5lq7ivPAsDlU62HuoyuPi+l4BtQKH/ubbX4NqPVTGIQnRgyr/eX/98nXLxlWr0vEKzF/bK+uBFKPnm1OVByNwsCo4fm38PVCInqrg71ceZ6ty9uvV31zgyQaUQHXz/QoGWsdWY68cjfHX9vcqz4Oft3LUwu9F5h16B/sAWeX3nh/DQMCDa7JXvAe+bAB6I9Ed9f4cBuifWGnQUFhN9fijD+vh+3+njkqXgoTKhQ3TM5liy75MgqbSnEp8NVN5qIBKUFPSDBVUiAs3FDbRHQCRuugZnKYV5UFNWVC1vM0sp0JVXWFQL7xfsfK8XR1BomazXY89U9cfrr/bchGtKmZBL5bpKytUv7ID7yoUIh6QIJ9ITmYNPOgonzU/p34N/ZkrzzXfe1nghziQzOHz3AvKFddEX/n93d/jlQ1x/t7qKPGfLxuk5XsPdga4P30sSJaHcsTnBjoDq2Lqy3uV+yD3SASHDgr90eeG+b1bnuNVcf/y2vg8O9aN/C9ygV7tSL7p3jC0HiZEGXyX+f7P7qqcgZXX4l5EM8m7gYZW1neD6c1/dDQe3Pk15mfKpb8uAcl5F5yvyZMmKcKQSjG4nTGWYWSbnAZKOCAR8C8EcFQVUYI2ayiPG8oCytoGquaR89hDk8IgxmteeKLNUA+MzW/e/rASq5LFauaBZrz4nDo33Eg9tYpSQITdz/F8mgFGmxGfFGap6tXcDPA4r9j9mtyrGimv95nhjpJI46qVbw3SRlHiNTAvPqVcUSCjG4nlfrTNm6MDPrS/8gae7FhZZL6rfq1IzwX1yLfs/fAC2AvEwTZn2RiCY0rVDpqneSHnja6ywPMou2zslIVh2QjxwmMwYekFL148kpAJpWNw9SfURip0RyIgeC8JviSfIejL1YBGcoj7G+NA42j1jqCkAIUAwrLR3OqhGMl4yu8dbBzeGKJXAlxSDE+fYPlK7zfSz/nnJL8A3vtQio2/+4pF3rjA6OMM+H1YVvzeY9RqcPYHdvozDgFrgFWqeHmP6lB721+nfFZbDSfvme1vvri+P8sk5pOcS4i8FZCUjfrydcq/L9+3/J5WI7p1HN7o5vcYQvDXh+Kulw1+Pwf+OVqNv7KxWF6b/saBEcQZ9eVThwNaW8Fp2ZtYNvz8WraCMj7v9xF7C4ot1D3Khpbn1D+Hn/NWo7IMkFrvWwaM/YFCqKp0Bs7Dpu75201asuSXetvONUWaY4AE/YgDIgwAAzgiQsV5aoVEkjQgPqtm1lCIkyiVRpHLZ4VKMiVEXGEXBJE5ylz5QRxL6FsX0cMhh8YkArxg4SR97Vs367JLZyjQaIUoNF8xJUhc5D0vqloOUGV8pLKhvJ84S1RColIe+RdlY9/nBPk19/Ps9zBfy/vZA8VyxbP+nATcE0oLeQ/+mn6/9CdXy2Mq/731ey+T/NkoX3sw/UVVpjPOOOMlzsOR6LuRzH/5Of1zkfdATgT5aOiqcvRxJNce6Xs5G96xQMGOQw89dEWS+kiv9Y++n6IFABLk4WAA8h+9z0CfJz8IUFbWQWXw+M+6b1l+U6SF3EgS4VfV61+GsnX2uWdr7TXXVjWMLfcZIUdEopElLu+g6KyN27cd+kozU1NtClPASaYGVBWqcPEvo/NGIsVEDRDQiEkgSBE5IPqAQQNooNJSk8hGpBeyujb+9BFaMmGckqK8Fh5u8/sDLqD+INTShhIy7YlENAPVworqEUAnU2ejT40wU1qtqSeNVA1oSZgrb9RViWr2LElIJZRAq/XWdd/lP1Xn44/rvDO/4/IsUAWRa4rnS8QOZFi2CkenPBwVa7BD0urNoPsvwgXPkz9g3iBsNZhawU75EJSFYtkYGurAAkio9oDHhWSz1jDwqtrsg12HZyf5DUVH1YlyOLn1c/0J/5ECplbOOR4Pko7xQMP39J3EywZV6zgGuudgSnKga/AZKs6gbKBEvNoREj8u34ekzDnub/79+vjcAG+8t86XV6IevJT3/nCUuH8P+Sh45Dgn/px5Y7u/feXvWzZw+jNKB3rOVsMIQEJHd/qZlAFJ+Zp+T5WN/HI1nfLZ9cp9OJXG/D6jdC7RAZI/B3v19+xlGVA2wP1Y/fUGWxOiIyQfIyOG29GZ63vPXqvh3yqXWkFTWfn6fUVVHiJ4lGht9Xz793sA4+fYfy13Avf3al3nfp8fCmyRZHvLDddpweLvaO99m4rCh5QH1KR00fMQnZdbwXopryuDthvUlKPk4h5l9J/KYlXhF5ATSAn2SqRG0mtU5zCENeAi32V6p3MFBpYvOX/hdJ166kO65PyZtFwz8OOUtYsLG20aCOSj2KtQePu1xGFCpIomp37Pl9eiDC6ZTw8cy/uAiCd7yMtZf5b7c4Tg6PCOknLTvqH0Wquc8ONq3fPlKfJ6c6BoJe8lQoiuwjkyHBn2jyxBK/DiZyhbgELK7pZ19T97LOXzeeKJJ9r9yX96LV5QtnDkktT9Wrw8ZascKf5nA8MyBZK1IDEe5xBO5FX1+tcBJD88W+uvu17Rkdp1Jg+pn5xDjyq4sgUlpbORaVST6AX5DRU1gkhdUaxq1lBblqkd7w8NtSuBettiBVmzyBoggdgBB0spgHoUAmIiJUGsZxpdWvPYEzRv4gSjGsHBp5Few3IuAlUIWWapKkGm9r6GXQMg06hU1QtfNUs0MetVX9a0ykbNvGqCmUg8/9Km0wPNogzvtO5ePXHFlRr34EM6/8xvuzW1RHZIaZH5pPozIMuGaNlLh0AoA4mBBGarh47SgHh/EfS+P4FXwGUvZNnQaaU5eOHrr+09ka2Kt1X48jOAhNKICFoEjac2rKpNPtR1GDMK7rzzzrMKTITnB1M2/QGBkQrjstHG9fC20LyOBDQUbdlrNtT4/5G/lwElYWjySAAkr1WExFc8alWErc/oDe3+QLnfm2XF788GXy1xN7bmPsN+kegHZaM1qb2/C5Tv2x8w9+BpsEhL61mjWgx7k4osPoLmjZb+9mNZebcavfzNX78M4Pq7TnkdyCHBaTBUVZWBzk4rGCyvSdlz3d84mGf2JoCETsPlXgaDLaIfC/dqBX9lw7VVfrXOmYnmILA+DchKAEnr3iufJf/+/q7rz/5wntnRNlkvlxdyx403aeHS07TXPgsVRvdLFo2oyELv5sVqWvNUS7izv42Skk4p6lUa91np9JqFXNBXFaXxWOXZclVDMjHJy2tzisq8Yy5B3iUu0lQ20AvzpuvUL8zUxT9+Tmk6qsjNc9fD4efZW454PXClomEfvNIbmW/WkKZu9ErwSet+Hb3TwZ85vwasSzla6ue/7HEvg0d/S39dn0Ny7LHHroie+3Xt7zn8vu7vmmUdXd6bZf0x0P7390JHA0josM1rsEjhK5nn8mda9RpjwzFA6XQo3h6QDCWv/9FxeHnl54zy6URIfLL2P3r94X7e7y1610Bd84BkqDUb7vWH+z4ovDR49PM/mC4Y7jWHel9ZXnKeAEVE7IfSB0Nd9yX7LX+VZ7JVWfEzi3vOueeYMQaX3ihPlHkluhE5sRaWckjWmb9YtRn3qfvJBxWPGaWOrbbS3I020uT5C1W//0ElTz+nztWnqfmWrTR3ralaVomLFOJShISYSRCoAdUqi9QMQj2X9GjDo0/UvInjVbf8cVeJCZFcV2ph8IkKtOjv9+n8Y06SHn9M2mCaPn3ZZZo6ZU09feuduviIw2hDrC0PPVzvPfnLWtgWK+vkKs2inwixmkCNrKF1G5keuuQnGvfQQzrvu2coiFwX85QEFOtX8XKBTiIRpTPxqENxopEQFYRQ1pTwJNGKxnBwbH2ztdYN4RWz38SUvsPrCSCBD+gNJi+MWr01eGsxjG6//XYTCFCNCJ/zQnhDv8KLArjwpef68/j46/sGVghaPjOQsTgSo3+k2xpAggcao495G8xDNZIDNtB7y8YY7yFpGlDGWsLRZ41QNMxFf167VzqG1jn01+Z+JE4DSl6rCAlrRg4JyoZxDeSx5n0ekHhlzM/sYUrIAnDZ08gVnhcKmO/MDueWmu/kTfUXHRhIsRKeJjoCICkbov3tSeaSfA/KawKwqKvvzym0I/Y455W1pvwnjfkGe/GMABLK6BIh8YCkP2PBG94AKJoSwjOmuhCUTM4XCoTxcS7pWs1zUXeeuRvsfPHM0CSIkOARG+i9fm4405SPJJpBtI3cMEoRs75EI4k0QPvAyPPd5wcCMn5uHn74YZNRHpB4I6W/ueNveDDxoiITkVnXX3+9dUNn7aFmMg90vaZXCGvUKjO8U8UbtnyFKsMewDNbpgeWjVgPTJCFrBmODow41oDSpnjnkTPsS9aesqBEpsv3KT8TbW2LYuG645brtXDJ17XnXosVhwASpzMc1crRrVxtlFjNZBvdeluuTx96t16cL+38Tul7P9xBa0+ZrUqzqqUL1tM73vVn7fuf0hdO3Ua5ZqhCXqDVu0cBAkyKHDXATdCpufM21he+8Kgu/PGT/zsbncUw8RhWzXG4gr31T0ht94AEY9h3ameftc6bz+9CjmIsEfHm3FHumBLA6Dj2MS+uBf2mlX5Xnn/WkVwFmlv6RGD+PtB+5f2cWfY4PXCge3EW2Td8nlwoziH7AIou/a982d8ySB1oX3OOue4WRQW1slPhleqFoeRP+R4ekGBvIEf+2bqSsZVBF2MhqR1ANNwywatyXhiLb4zo+wuNxDYZ6Vj622dQtpBF6LXWHlb/rLGU5aOPkEDZel3mkABIMGoBIqH1ZiiqXgAloGhlRT+SJNGoBx7Q5JlPaurUidKSZZqzZJlGv3V7NR57TLWebq292mQtnbdUT06coMb22+rFjg6lwUspW662UdHwMAtVlwMkGx95vOZPmKBGJVdqye84iQL1hTQmbGrUsm5dcOzJ6nvxRR3+gf/UReecpZ5pa+jITxyqcz51uN7x8QM1qWOcrrrqf/TOwz6pbY84XAuroVVWchADkOOSv6d09+rBi3+iSY8/rh99z3VItbRto4u59P6youN7lBoClo6nGDkYG0cddZQpdcJnhHEpTcmmpDt0f9GGVoPKR0gwFBB2ZaOsfBjYhAhbDHdKq/ou0CB1jBtqWF9yySVGe2J8CCwQ/ECC2xucw6myNdJDPJL3Mz4ACQ2USCwfqFP7SK453Pf6ufaULWqGeyrCYEpvuNd/yfuKIgfl31H4wCsblDaABA/kq50s6OeBggK+Hv5Az1jev15ZYSRj9EI/5HwgS/CmY3CjuABZ/h48p2+G1u89/DyVkox9lS284/6eAyli7kOzLbi1RBQwojH6OY80KKN7PN2IMVZR6BgnHoSXPfPl7/HGcbY8ZcsbvWWvfPl7zjIdmDGA8WTRnAzKFc4Kxsfz0wOAz9C0ayCaZPns0uCQKOZQHjHONSCAaAL9PXzjLcbDOJBXGGEYYzhXWG/fSX4wZYohxDwCSKD2DQZgkFPMFc9LZAuwDSAC7GJYAkjogYKsgnpAk7Zy1KU892WDF9kKtbI1QuLnvjwmxotjiO7M7BXWGecN4Ij9yHMDNKGAAZ6JzPZrhBogIasw0e03/1ELF39b++zboyi4vyif4chSpjZsz5KEnquvsYU+8pEZWm/NCdp66/frjO9doE8cPk0HHbiGZtzyon70/Vn63R+lU05bTcefPF1RfBupKpRLhC9t0ZbcEtUBHFSxrGnOnA315VOf1AUXQNmiPL7TWQCYVwuQACx8lS0f+WAUPuGctSAXkjXGcOO8A7gBHniW2cPkDLLnocjiFOB9KwBocf59aRLugWMB8Mw5LZ+9/taL/U9JVfQzRiN0T+QTvXmQ76w7X9l/nGl0OHvaUzHL+62/6yNTuDaAZKj3viI90fKhMuuCP3nKFhEKLzeGmpNVMY6y3PdVtl7tCIl/DpyxyDhsrldjDVrnj32MPAOQMPflaN+qmOv+rmFrbEWVHBj3EZLXLSDByLV4iIWeXR8S2sNRNSpMM1UsIt3U+DmztFajR8GE8Rr/9Ita9MgTmrzpxlr06IMaNaZDUzdYT33PztU9fP5tO2nWAICE3BKqYlHetxFGei7p1iZHHKcF48erUQnUsIaClP+VqPLaBkxYsEgv3HS71t1oLW2+2mR98SMHa25Pj96147/pjxedry/+4U/acs0N9JXPHqfe7sU68H/+Ry/W2tVXpJxE1kPdRcJX6+rTIz+5QhMeeVTn/uC7RlNzfSlW5pC0KuhyZR8MCjYGio7v8bjhgcR42mGHHcwjiHemXyU37D4kL/dOeP4+YyGxCpBEHXeEPP/4PQcGJY8AHyji4QXMaw1ImB/fqR3vOR7doby1q+LQl++BR5vGiChI/nnj+dUcB157DKTXujEiRqM3+vszUP3c+EgBnm7oC0QcACF4rzHyaMjF3gM4A1TYtxiJGABlPv9w1pIzNZJO7URivLIgNweDg2gBxhFeecZM0zTW2ncL98CwP+Xuy/6iiMs0iTIIKUcMvBHBV8AHwMA3JON3dHInMuApioN5Of0eHE7ZX+ayXHLSR/hIRj/11FMNkGHI0JQL2UT/IdYbI3EoT68v+4tcAbgO9vLedE+LA/ADkGiSyXPTpZv9grcagIWnnJ/9s7bOh//9UI0RfZ4C7/dj4LkAxnRmh2pD9A4ZCVjkxXwAnIio9Q/IMAIABonuuPUPmrfgv7T3vnVF4QO+W5EDJPZ/iMQAkqaSbJp6e6aoa/Fk3fKXVJdd8Ucd8dl9tdU2i/SlE2/Vtlvtrf/67u/0ySPH6JTPb6I4vNMVyvJRF4uQFMkgVsa9ohfnbqRTv/Skfvzj5yyHxF7FW1xlc5+p2X8O5HDO2kDv8fPpKVucnTINz0cXeB+RJ6IgdKUGAOIMYA0AB3jV2feAEBwHGJc45QbSk6wVgISiL+UcksGexUduAEnIVWQ74wZ00hEcXU0Ex0dLAEXYP7xa8zbL9+HZkB/nnHPOqwZIvLz1e9OX/fUOx9fCIEdmEP18LQEJkVYAyasRIWrdawN1av9nRUda9yA/v647tVuEZO21FeUAAFdGFUBCgdkgDq3UrI9qtKV1ja73aMzi5Wq/+xGprym9fTtNe+5Z9TzwgCbFseppU3O22lLPbbqJFrR3WAUux4V1OSRWRaQFkDybdGurw4/R/PHj1dUOo5ZmcqFRckNyQChVSz8SpRqTNDXvxlt1/jEnaqv3769dt99G3z/0QO110knaYI01dN63z9DYSlXH3HKrZseADICPK1FMfiKB5tW6+/ToZVdo0sOP6JwfECGhkgogzEVQ+ouQsBHIN8DAwnDEY4si5Xs8f3gOMYY222wzSzwb6MCWDd2bbrrJEnbLSe2tG7s1lwSjDkFOWBoPK4aFj3jgxYQu4T2vAxnVbwCSlb1g3gAkbi4wNIcCJLyvvB/5HsOE/YTCR/lzHYxeDD1K9TK/eCA5O75T9UiE90gASVmBU7kMIxaQBAC56KKLrEoThjERC5Q6uUNlgDRSQGI2YamYRVl5YBhhbBPFJCIDNQSAgqzgzAKyhkpsHwkg8c/ujUMf2kdxYxTi3YXCxBgYC44AopLDcQKMBJCU9wfykEgIZb0BZu973/tMbuHZw2sNMLjtttvMIBws6sW6DARIymvuwQhfGYf3KHMvIiTsSyIs7APeg+cdRxIRqH5fvveSpLtuuV5zF31Ve//7MgXhva4PUvEhR/D1NN9cTaIawep69P5MX//cbC1aJn36hK20++5VLVm8SONG76ptt71QHzlolD7/+W1UDWZYKXqXI++qerk0dVeiXPkYvfjim/SlUx/Xjy941n5e8bJxEMlJCt3lgNGqfA0FSMqGMfKAfwAIqsJ5BwVryB70DgoiF6wP+8OXsG01vl4JIPHXIFLCHgcQA4T5CggicgJoglWArmZvbLzxxkMmqb8BSNzMvgFI5q7IIfGRvVfDeel1zesekNCp3QCJNZdzgIQE9JQEdGtwlBiAiMNAU7u7tMbc+QrvfULL0h5N3GoLzR87Wav97XZp8RyNXmOSggVden7Salq+zdZ6avwYpYSgrSTi4IBk8yM+o7kTxqur6uAPHicLWudSu6RalqpTTS396506+4tf1JT11tKHv/VtTeys6KafXa4/fuu7alttsvq6lmvCGmvo6D/+WXNJnI9C9SGgC0CCqJ/S06fHLrtCUx58ROeeBSApuqjT1M+qbDnl0mo4IWgRknheUO4YFZ6PjVDlb4RzASQDcSxHCki856/s/UTZ4vEFeDAOn/tATxG8UtSo7k/Ie2H9BiB5A5C07oXhABLkgTV8i+MVuSScEYwPDF+oQIBrzgRGJiAdgAwowAjEQ82/kSS2jxSQeFCBAQsoOemkk6xsLxFF6EqAE6hCUJZ8VK4c7Wg994NFSFoBSVlewHW+/PLLLUIDFZC/YdhDTyTiwTiGAmYjASSMxTfd4ns4+3gyAYmsDQYaVINvfOMbRuUiLwXj3EcHvJzpz5AdCSDxcwIgY36h6xChgspDXg0cfAxT7gcgwoniZWWrR7g8v0NFSDwIKUd7GANRYOYbIxRqGPmS7EX2Mp535gKDtd+XRxyS/nbzXzRv0ana599pivtAAUB8v6VQaU7payIkcAumKNdqavaOUm/XZvrKl3+pxx9foPN/sqkmr56qr28jbbnJNfrk4eN18slbqhLMUJi7vJEswBXomida5qVVvhyrF+durC+e+mhB2SJC4jv1+qazrkeSU1yrEo440F1Oam+NkLSeH/YhFGTYAkQpAeZELZl3ZAERE+i5ABKS5Ik8tubrcc+RApIyGOaznAEiINyLPecjhUQIidiQ90bEzleMGixS+AYgeQOQMANvREhWkWxpRXH8DH/WAxIoUqYQACTWpClVRKfqlKRyGg6m2vD5ZzX5rr9rwqJc8bYbatEakzQnbVP92t9o03WnavTaqyt/bp7uWrZcetvOenL1yUqsiR8RipcCEqpoecrWM1C2jvysAZLeSgEGClCATqjlTY3u69HsG2/ST0/6kjbdaGN98tTPq3eDjRT0dGnOXXdo8zHj1fG/je9O/ebpiteapgPOOk+LIsBQbtXAXA/BXA1URW+vHrvsp5ry4KP60VnfcQmJhGJWdppaMeteSUKJIiKCRw2vL97V0047zTjJKDS4/+QBHHLIIZb4R+J7f6/hApKy59UrW4wjFCvGjC/ZC42CpD2UL8od6g9c8cF6erwBSN4AJK8EkPh94w0QfgZ04OkGZJCzwRnA2CPpzve5IVJCRJGSjQCSkYTaRwJIeCY8oRjdUDIwfqF84KGHNsTPnB2iNRjpJH+TVM3LRxlbHI/AngAAIABJREFU5eRwAEl5XjCEoK8xF9C88L56w/qGG27QL3/5S6MPeeAzWDLtSAGJvw/PjvG13XbbGfDiOoADqDI+Z4OIAQUAoJwOtR4jASQ+342+IawdThMMQu7B/QCt7BloFwA2PK7lynKtIM3PwUCApDXplp8xGgCjgA+uB82GPBoMZL4SHQOosEeRlRjK/QtrjH3K+ya68+abNH/hlw2QhMFDRSUt2zlSZnUfXYQ9rOrF+VN1wgnP6t/33VzvePd+OvWLl+q3v3lOf711I02d1q2+no219eY36cBDOvX5L2ypanA3XW+pIGNgBPoV2sg5CdGH7Zozd0OLkFzw46eVa1zhNLMymG5/GRNgZXP3VWQ2rNi7gwESX5aUteJ75hkqIPYF+pG1p2AJkTnmHV2FzIDaTA7kQPTQkQIS7s/e53PksvEzUVkoW0RGAMasPTRTzjVA9Tvf+Y7p6v6io+U5fAOQvAFI3gAkq1CqDA5I1nE0LZNoJNYBThwQoe1HNZOivrrW/NuNWve+v6utsrpeGF/V/Amj1Ln+JsoevF9xV7fa29pU7e7W/CmrKdlhez01YbyLkBTdtcnRgIZFtKQZ5QqzQM0w0rPNHm101ImaN368mlRSzIt75lJXnKoWNBQ/P1s//+zn9cL1f1RlzTUVTVpdzSlr64iDDtYPjviUKh01VWOpu2epPvD972itXfZRT1w1Wq5RxaxZI53mM03ugbL1U6324KM69+zvuht6jxMhcIR7ydXEX0856SR7vlNOPlk/+OE5xuM79Uun6gdnn22d50mY/eRhh2n///xPHfyJTxRKvlwU3lpXlZouBrr5phu115576tprf6tddiuqvfhu40WipBVwCXI1Gw2dfOJJWne9dfXhD39EV1xxpS697FL99S9/MTBUb9T12+uu0zNPP6MjjzxC1TYyb9wdV7rMPC/Z1URGObxvP8r+7ujK/laKxlrOsil1K291vfmaLv1CrhYXXfmzLy+Sf/Wvrta5PzpXV115lcaPG++efsX820Begctv8M+Uz8IblK2hKVvsP84w3l+WA0cF3Hrmce+99tK/bbedupZ3af6C+UqSVHf97W/q6OzUe/bYQ/PnzdeY0WNUr/fp4ksuVF9f3UVhi325cn+udEe7U+LesWjxYr373e+x+xTtq4sdUXYDF70Y8lxHHXW0Nlh/fR1zzNFmHHEvrnHySSebJ/6ggw/Sfu97vw782Md0+KcPL5ISXTPUMMKwLGirxa57eubTuuTSS/S5U05RWzuxWucx9nvUihNYRJfPSb/4xc/1xz/+Saef/jVNnDBBcRzZ+5kXEq3xyBOV8F5sJxUKmuiKbessS3cEA53+1a9qx5121G7veId97KV9ktyzp1SGC0PNnv28PnHIIcaX32WXXVWrVY36c//9D+pjHzvQqGtrrb2mPnDAATrus8dZorjdLXBXdVd76R0efeRh/eaaa3TkUUeps6OzOJL9ueOdJ515hQpGcvvYsS4vjIc5+jNHa+ONNtIhhxyqb37jW9pu++20z757K6eSI83XstTWwPXj9ULA3efbZ5yhffbex2iAfs4YiC8OwTXodm6Otrvv1lFHfUaXXXap/e6gjx+ks77/fVVrNQODJ510ou6ZMUM/OOsH+vOf/1TkBnnZXCpoYgV4cWE1dOett2jBwtO073uXK9IjBSApyv0CSLLCqRVU1df4Nx348Zt1+83SlHWk52ZLx392fR396U61VV6Qks210fQb9bFDYn3+i1spDu8xFoJjNru2iPQ0gWpsgCSSAZJTv/SU5ZA4QFKAId8MsSwq/2kRkt9ZRMNFSJhvd15s9xd7fPqGG2q//d6nzs4OvThnrvoadQOIs2fN0p577KHlXV3mLEOfXXTJJQZOTB4jWoqeKu6QZfa3MWPG6thSDgmRI/+oLz8JVO/6vTkIr7zqKi1dtNiKOcAi2HGnnfTtb5+h2bOe0+mnf1VfPvXLVtDhIx/7mFXZNKp2SeetvEtxFvJcb3vb23UOSe1bbmFnoFR7Y6UitOPjT1FZ9w5tzLWeKJfjX/Q3k+tD8off/0GHfeowtbe1mx1laUdlaTqsKJl/U2l8/ajM8lN4W8IoW4d9UtM3mF480MvPzdBP2vqOYQ3aPgRd/Y0ckjmv47K/3z9L62+wvhr0jq1liprtqmZtlpwXBg0TFpWoqlELl2n0zCc0afFcZZVAy/835L00jFVbcy1N7OhU44XnFSxeqHjcJPVOm6IF48ZoUTxaYUB1jExpUFeQ1hVlbVLeqe5qUxVK8uLRqifa4DPHWZWtepibEq/nqXrzRHFYU025Fj7yoB79+W9V713q6rZHsbKxq2nPfd6rZk+3br7m16qnDb3l3e/W1B13UDf+pQyql5TGqeoh16Rbe6Z1e6XHL7pEqz84Q98990yrvmVdbtNACdUXRd6Mq+eOcoBKnHX36ZIfnadbb7lRb9l1Bx38iUM0ZvR4LVnco8sv/bHunXGP3vOePfRBOr9bZTFC6ImUUbaRIFGqZh5blCYXxLFYd9x4vfbdcy/96to/aefddi0EXKIIPjFGH516w9AKFzOSxoLluuSKS/S3e+7XehturmM++xmN6ai4qmV5qr/f9XcteHGe9nz3u5W2x9awi5RIZbUCYBSNvghP0cQyb+p9+39A27/1rTrpxBPUYQaZUwbKG1JYK8paUvUFQ8FR3/Kg539NhA4nlJ2FVgBadCeeQrurgU+FjUKBxG7dckfhcxpI+uU1v9L3z/uefn35tRo3dozZIdavBknLvaxOPyjVAUVL/vQvcxA6fyLgdiVVIZEsd6l/zeyjXnyFSwytBVqNL6HsE4L9+/zt+Nl7AUcqdMv3dFNGQ7TQ/lFWFY/da1Fli7FgRBL5g97k8kTSorZFTUlWl2KMhopRQuIgVJTHqvct0+jRHdp1t1212sQpaiSJ4mpFfb1N3X/ffbrvwfu1yZZba8tN36y+rl7dfONf1J3OtQZxeVZVEqUK86rCrGLlv/O4x/YHlf1o+kYJ7jTMNXfBYu3xnr20z557KVC9MJahgLo95sqj4mYI9fAjj+u/f/rfmjN7lubOf0bNJNVaa62v075yumptHbr4kkv0wIP3as937qsPfuAAjpjX5bbvjB2zIj3Y7bVnZz6jK35ysY4/+WS1t3cU7zOJYGOBXGMN8TiDWZ/OO/9cPf7Y03p+1guq13u1bMliHXfssfqP/d6viy/+ibbbbnttuvmmtsddBSekTaq2vM21oDDXeI87J2lsiW9f/9pX9Nadd9TOu+9m5ytUbcV+z4KG+dTpiUF/qJtvvE1//NMNem7Oc1qwcJG6ly/Tvu95mz79yWP11MxZuvCyi7RoyVx9cP/9tc8e+5icoXGfuwIjYVzIDs4U85Pqyccf1S+u+6WOOOpYdbaNdr8Pe+x9eU77Wc8tauiF51/QuT86R4uXLtas559Xb1+g0W2j9O2vf0Xjp47X9757pp564ll99IDD9K59dkeMWyeNwMrmeoeJqx7ljm/dvgJI3rvv+7XxxpsUYJDZY7yutzm7gf8c1A1026336/KfXqq++jJ94uMf1w47vNWcbXfeOUOXXHaOJkyYpOOPO0WTJ5OP4WVF4ZBzVp7JwCwkczHS32+5SfPmn6y99l0qRTMVBInrx4VMMJnF+9z9k3S0+rqm6fKLH9ELL0pbvjnWu/aars7OOarQr6S5ur5z+kxttrW0x74bKqzMVqZeJ0/Z13nNQCTnIbCKW22a8+J0feXUmTrv/FlKNMGeMmb3mZws5JxDq6v8haxCRlx33bX69a+u1kYbbKDepKLMnI2Z2nLOrtRIcr1pm7do803XU3u1qiCtqitKtWDuXN12/V+13rrrarMtt1CSprrjplv0/NJFCuJY1TxStU7lzUSNmFmMVcnrSpp1jR4/UZ895mRjbSCAaqYN2aXMdA3NUOgkqZnkCuJMv/3ztbrq57/WhLYxOuQjH9M2b9lKaRirq7uun/7kYt381z9p37321gEHfFh5e5volpbAwsirLjdoRX4Qepo4Vagwkd6+y6763jnnaMutNzNHbVkPrfA1pvQ8QweSCcsqop9dgR57+fWhJw06ygkdO+r+Layra1JQHAnb6Zkeefxx/eX3v9MnDvuU2to6FadSEiNDOAWZ4rS6kuTBpQuZZqfb72logcXsubzeWHQ7MP1aSj0q3BzWtsENus/kHI6ZTx52sKavP916trncKS5ANThu6Np5ugyoQJHZEu48YXY4R45zRtvPJs+cPRRYQ1GHwUNDY1AYHeDBGsvS3Iol+PLhNp39osJVfgRWXBBwTVQNUA0tHvvV6/b+xvJKxtdqK5TLoPsoIJXsqGK4ql7/Mo0Rf3D2WVpn3fUU0bCMDdnnDIJGjHFAHglqKlBbs0fjG7k6TXAESiKMBhmQYdKrRDXSTPW8pt44V2+FxoaxwpxGgzRSbCgIOTxtSvgX1I0325dLs9JQW376cC2aNFY9cW7KOclQ8JkiohthplqWaVxCwmBxkMNYzRghmJiRRGd2imX15bm6w1B5xbU4jM02TdTMXE+UKKhryvI+PXzZ5Zr42CM68+zvF42paOpYLUCBV4yFrMdAputucUgIHRU+VVOcUYChzblBtZKU6KSkazofOcEQdCtQZyGY+EOim265WXvsvad+87trtfvO77L3m142jY/g5fRav3krOBByUmOEEwLPCaJKjnESKqF8PU42c5fmarizXQgEigSYtlMjDFUtyiv2Npt673v/QzvtspNOOul4dYSlCEmWKisACsI4NQmMIYjAbipEgGQmJlwzL8ATQMzmgnV3RyUrEAR7KijWzsdX8Lj/5ppf6+xzz9HVP/u5Ro0Z5xgKLrfTCcmwURh83nr0PrKVFIUM4wBD1wt8A0yAsJf3kymH5hEmHpDAI/Zh/tYeJGWKkqf2DFcQtFJKvBD1URoUPTQnysuSf/Fql/01lZAkdl8ACeNygCRQGFSUAaoBB6lUjeg+zTaKlOZ1s9hNbTQT5VFsxSdohlqJaoriNjVReEmfojxQNQSE9DnFFURK4l5FWawoc+Z8YmCDSGaoEMAS0hw105IFC7Xne/bWnnvuoVxEVxxPHwponuPsYEA4TnCiULp8pXHsjFoOAl5u/hArS0NFZvh6Ncd+Lc57ECkL63busrxmRsesmc/pissu1XGfO0ptbePNER7E3XY/89AasI6ddxcQjyGBcQrl1XSp61exwg4xT4Wp5yIZme8jVbBI7G+JlR9nDJjZnIPTv/I17bDTDtrlXQCSPoNAAY4Orh02lVlpc86ju3hmhkafgrBmsjzMmXe8+JE5OMhTQK66AxOaWc8AWSfKtLt7Ex13HcifeOxJ/eK6X+jIo49Ve7WdO0mccydhVoA63402Q4iZzOcrTWqZNOQZV6YbecUZYZHbP+wBRzdiryGw3Zw4qOIk7RlnnKl99n6/Nt5kbeuXxbihUrkncM/mLCtvXeHGwmApPBnFAjhZ7HaDBTUsqpI6uWWbgr8U7qiMfY1bJ9fdt9yghQu/rT33aSiPnip6qAduH9ocJgox9vI+5SmAbryUrWble4OoriRdrGrclNKGgpzSyWsqC5YqCxYrjLrsOUPM66xqzRCdlGMuGkryTs15cW2dftoDOv/HjynRRJsbqxpZNnT/SZwtD0h+//s/6ar/uUrTN1xHTXSV6VOAszO++UfH+d68z/RNR15RV9JQVIktAhZUYzXqDQVprlFhxXSUK/EfKMrYs7kzUrNAlSxX0myofcI4HXfscY4+btjLrS87FKBo5ZL9ssGeM0DhoGEFZobpkKYSVdyeNgFWnEuLMKQGSJABNQzior0MJjJ/iW2eQ4sIvWO3XfWDs79voCpMArwzpomL+IrD03zOAI0bo5nzKwIA7lzbnrd9Wryy0BpFWzNnc8IVvy8cfuxXzs79jz6oG//4F33qk4erWqlZFVT0Pi4JTq3Bs2I/GDOkAOlOLa68qAMbrtebc+StQAorhmRmRPEUrD9xVl4nn/I5HXb44cbU8OrWgQfWzzlz7Ww5N685hIsAjs0t08bTWDOIwmhB5tpeMpnmql9HHM6i2NCKSE0m60NSLvs7XD28qt4H7ZVCJb4PCdf1+U8DUQ9fyb3L+UzeEeptBiqpQjl+XZb9PeuHP9DU1acpS3JVK5F1RE+yRD3VXFlvprSZK4rxhnTZIayoQ1lesWgEGKZK9CPP1CSZL+fv7aLPIFEAd/xQF7lqRJ4rseWUYGKGGUZtrt4g1PNRqM32209dY0arHkdqyyrKM0cRiaM+1c3ScZ8J4pqapjtC5VG9OMRo01DNNDVjwORLBFBBYEUK8qbSDEMBI6uuCT2JnrjuDwoefUxf+9bpSpNeU1z1rKJK5jrI49nIwsSJPYyywHkRTZVlkULzKiLcMI4yN17ETMTXpgmIKI3VDNqUhQiMHoWNiuK8opjoR7Wu2+65Vwd96jCdf8FZ2mGrHeyAEqbPolR5WDdgkmXtqtBFvo7Ca1MeN5UGTUU1AFSvoqSmIK2pL09UjfF2OJ9Md0E9Ye6d0HfGSoICyXpVJQrVl+iUEz+n6Zusr08deZiipjMCTNDkqRqGAaomKPKwuxDkCDDX1NJAhoEOjKRCzEahYoxM84A4ZV2IK8U03cMYtV43AN5UN91wo6782S/0za+fpvETxzkxnSL+ADh4yQGuKH6n9m0+WUcKLaSMq24KiHFiKDO2PMSbUy1VvimUVlF9x1eL8tWf4JGT6EiOkG/UZTsMGklRyMADEX7nS0sOR9B4wcLnfEM37/Hw4yDxG+4zjS3JeXgtXtyX/IJi8ZUSzQyIghEd6VHS6DJKENQjo3Rirds5DwmxmCc/j/CINRWkgAaMe35dN4963gxNUdv7wlxpXHf7BAoYCcFtHU5tWrU/wEtu69q7aIl22mkHve3tO6tpQKmqPMcJgvXRJjoZscuCrH0FBz/PEtUqFJnIjY6RqccieM1GqDgco1xLLWcsDyqKkEZGKWKfVpTFPUo47znnrqI5z72g3113nQ489COqVEY5h0GE0dlR0Jv6FEU1K/7hjMpYSZYqwlhJ+2xfhmHFlFal6ihF0IvSlK711LEnEhooMu9gYjKnGbhmd0kzUVtQ0UUXXKjNt9hM2++0vYKM53UGFYa9y3HAeAtUMUxTNLaMmmqi2fNYbUyyUvU1MikeqyhuKkvqrrIi61fB+ZOoklWUBFyTtW3Y+QzzWE88OVO33X2nDtj/gya7wiRVEONN5nmbhZcehwDhDj6fKCWyxjxgpppuSMwLHAFICXCHgdIIHYGsqCnKiDSkZjxmyM8oUpIA+NqtP9ZPf3qV3rr9zlp3+njXvDaoKs2IACN/kWntysNGYbAiG1dGTPm7xbLCQM0MBxemPIApFf39oigonEDeciwwURKoyfxWUj3497u0eMHP9ba3V5WFs4pjgk5yfUAADxCC0S9Eti3exHxiYKWRKlG7AW1lDZNRWaVm+6NSISLZUBSi81jAipNj9uKspcryDi1ZQiPHh3TOeTdJGmfg2oChN/hWGOv/vE7tv/vdn3Tlz36maeuuZgAMOmSsqp0j+pjVk6ZS+rBYQ2Sphj4G4FEMIyf6gX0QqZbHihuZ0gjdlKnWVlHAeS/QAFGnMI2VJJkqY9r10Y8coBrz08iV1Fz0LshcBNX0UIkyydmNKpEyHCNZpJRmibVMjSxWHMaccDUNiFYUw7JoLleCYy+uKqo7BwPRWSjlSRCpmjp9llbbdMpJn9EhnzhQ0zfeRCFnqRKpL0gVZ8g9k0Jq4jM03Yh8yVVNkWM4cV3MgO/5zkA4TlrOEI68nDPgQAlqODC5y2eRpcjX3OiYN99wq/Z///s1uqNdaVJXPSK6DMW+rjCtOvkJkGDfEIUt7ueYCewNM/0N/LG/OpLMWjAgm52PwuX7wm5A/xu+yXO1BRQyCfXd752l/f5zf02Ztobdx6jwHjiZWCqe0Qkp1QAd2EUeKLoqDeYobWvWFCZ1VcI+c2aZ/cM4q7kq5FQZuCvosOz4uGJ5Sb5ZLpTzVxKBGK5+bU1z4HMUQyD3razP3RS5yn4evJcjJ8O9n39fq62ALOS65EbhLCU3j35zlKFeVa9/mQjJxRdfoi222LroQ4KSqpvBUI/blfbkCuq5qiS5h31qRhjDmeKkZg0UUeo4pUywR5maOA0SBIYF4c1AsH4jQaCaItvUKe8NEjvEHESEUlfcdDkh6lCUdSgIG2qEKGcM6T6lqinNLcXPku1jkufMuMUzzgEKjWrVxPtH8N4OQapqEKpiwgfhhwBzQmx0o13JvCWqdC/VtPXWUJ73iVx6vKd4DJzHraqk0mWKLE6d0kkogxxUFdfpKI7i71UYcJgChVFVCbzXaqpK1rRoESHIPiqVqaI4i1XDmMgBHBUlYa96k0DPzpqtqVPGamx7hyomfKjYgtHWpzBMlKYOkAgwBrhAyGI0VCoKgmXKExetSFFmkQtyVYhwmdIvkvorvRapgh5jxl7Qoxj3bRpo6bz5akYNTZw2WUEjUkbY2jygeJVN3TtfT4D313k/rByz0fpqJjCyeLEzYgqhV8UQIcxvNJKKAaIkajoFxYwGUj1uWtPNRk+ieYt6tcbUSapEuYKU67SbMAXIIb7YK6wDADTNR5kSis0yTJSEDWcQZJ3m0bU5ApQWlJjWA+tBgKdLcdDxuAAyfFdxA2RFKBjB4oWLF1CtFWEGEwr+M1zPA5JyVRq+R8BQIhXOfblJ3KoSNkNdh+chuZskT4sOqUHSmKJksqK8R1n6nBo9Tysg8gRFiMhI7CKYGFBVi441lUWJKVUiHyidpkVE0KWADAwTVBhGI/6+quI8NI+lgYoK+UN4zwvvp53/VNU81pjxFcVtRGAIkccKqWZkfZJ6FPCzUb+qBeEoNQdJSASDa8co5aYBJKQQ3ucsXOacJaGjEaKAjfpiC4+3DuuuTWlGuLipbvLj2qcpJNya83483C4CYIYPcsE0v6MvVMOKkgTKY92cNzgvqMIURC7al2FoE7mg2EaE+6LPAJVRHQDhABIbE86RUEuWz1VbZ1XVWrtCBJ01w3MGjwMEeKbbFdYaStJeRxQJKmriJIEWiEPGIlqYY50WycEowXoiouTYkRBgiq7fnJ2wsYIylKVNLe+pq7N9jIs6Z4EaEWsO3aKhiOhEzrVZg3bl8TLncGh2KEhwXBEtQ04gwyz+ZMAui51BAbVnJeEJf3NDRFniqKakUTXa7/Ku5WprjxVVesxbjpEPKAmJSpnM7LS9iQGHSybNl1v0AzAD7QsKMs6eOG83YJLlDYUR/m320Bhbb9beoWznMc6DWEklMadI2ptIjXka1ca8ACp4r6NYEcW1PJgA512f0pT9zRhqyrINVGubppz7pmOUpcj1hgIDrGaauvtBhaQuPcanRZ090oDOJi1bHutPf3lUF178K5PCzgxHT/l9S2TAAaqV8bihTv7w/u6NrD/89ve66cYbNX36+s5hwFm1PRppcZjr0eVL9DTAI2qDaKEsztVhoJi+Y7n6IjztseJmoBgnlwVDMkVV8lF67dyhv7ERgpwIV6y4s6oxoyLFDakt7VDdAHMB1MzEcJEP9FMSIVvQVRi2DXMuBkmmsJqrmbUpJZLJVKfMnaObCUdh5OhD0LrbGnjvExdlyUeZjsLg7gliLe2bp/bR7JOKOooAB+cQJ64DHVI9CtWJc8ACMZk54Zoxzj3nNLHooxn80DF7DZTzuWrCXnbROxx2JlPT3GwagF+YhAbIepqJRo+umN3h6Jo1y+XJAbqAWVtSt3dsP9ie4MIwLdxeactqJZCEI8LNZ0+I3JRqSai2JFQP+W8+X1ANi8CQc9k2pkNRHBkIwxbAiWLRbhyEABk75wDCTE0iYTiLXehabUlqdgCApBoE2mLCeK2Xp8qaTXM2uTAY9qEZlrYmrIF9OgxMT+IkpCqkZx+0UquHt6tH9q6yPUDhFMBB2S7wJdx9KXzGOFI2RRmQePukbK94W4IKq5RQp7T+qnr9ywCSu++9Q4ccfLg7oHjyrR66q4yVGaE7s14kmBh4/zlQGLxZlhtg4AChikwhAQ7cvnOeALyfjmrteLZEElAQdohLUxng+cbEIMzqvKaAG8J7nPsi66CUcOkYlpjIZrAW/wicJEV3XXwxLvhe2BnFe10w1wUwnU/fcXE95crd0Wlpnt/5bfBGurCuVUOxMsF01C2In1Y3noMUmYeEa5uPa6XDrRC+vUXlFMLyzoOHR6GJUYERXxQAcGqq4HYUXGqoM0GUKmjWjOvJ/NSKJGNHM3AcW6hezrPGekBpcd6PFSUkfZgfWgiRDhQq/N+sqbaoKeV4qsuJ/Z7mCk8fsGnwp+CWOX+LzU0x09xrxbMDYkwDIJ7wGfIzzx6pL8R8yZU1mlK1zVXOt7ltKA9d8vDKUDcr69YltcgHXvXiDaZUXInoFUHplyTFv/zI9uf5aH2X93iUm2V5cDKSsrXl67YKTl/KmTK58GLpSfPP9Pj0J7y8UKcKDoUa+FqkiDs6nl6QsjvVW/+lKpXFRksxQ8s4xakqtsE46ES+cuVJjzklAqJLYZ+yQgBAfMBIM88gYJWIaUHtwehPAKHQDwH3RFcL/rMRiMK6AzP8MsX4dxSpKFxooBh0FATQRGq2+RoZUZkxiqOqsgT/p1SpZEpxhwNciKyaEnddsfFIO4DQcEY6e4xoUL4Ut5zlUpnUMJoY3vs+i9IYacYoNoCMUGFUk4Juy8tAECYpEgogisHcUBg6JeVysfBqumiugQIMKbMfmHWXOB5xnps99qyWLcFQCpMTiUzBkApyAWAIZZGh4D7AGZLhua4rj3BYIJQ4vw524KhIk4aBxJDIknlCuQPynPKzyC7AmvNmWpXEoF1p1mVOEj6XU4zdIiScaed9dUYQa9F00RFy0DwdzjzlqZImUWyMLChuRIV4aPaSzwDhvo5KsDvIAAAgAElEQVQqaGcB4wkQaPsIgxNAgPSH3uHyZjBiksCBGpwfRvtJEpu/LEkVW/QhcX1f8khJ1uOoWugrm1AmzjlvnJxxshwjF1BMfh4giEg5FET3GUdMeUneC5Q5iP1BrGZKFHGcqvqoFO4saWrp+tzDR6ML2e3n2mUsFtKs0GB5qIXzFuv4k76giy691MC46+flwZN7u09BejlR9R8zWzwgueba69RerWmPPd5dEP2d/mJnPaVYv1i0TH9oZmZQEy1tFhQyi4blTTXizByYNaKcOPlMRmB0k0+Ko9MZtYAXDHr0YJ8pfxylOPhyJdC/iKymUISccW+7nugiH0oqitM2JWHd9A1OqjwJlMftLh8IB4JRtYgMhqonPWb8RwJEtUlhd+F8I5I5WpXMgW5jVBoIQ2RE1qONIgx2vovoiMuOcGoY+wanHMPDGHd2AdEUAA40wJqBOpgIFShvZisQIWT+YuGeCJucRWeUo89jiwTWnYMyDLQEMZPhZglUSZpqmE3iAH9TOPWcLG3LupWovWjBQF5tnzntGiHROMd4sEicrRfRC+w2hEKbOacx4ijcEzMJ2F0BtojLMeO9adE3x5yeabuaca85p4zTEEBHxfmYqh7FqqQ4kxF4Va2/eJYO23hDvTXnGcgzZl5cNopndGDn0JjbGQRFQZEiIsGvhqoQ+I/t/IE/Xc4bGQwQjUSfD3QdroGtYFMQBFakgeqNNJZdVa9XHZD0N/C77vqb7rnvdh388cNUjTiwRdKwd85A0AQVQMlnPshxbncJ2p7aYzxLYvAWxUBxFSCm4BAiI9hIZqiWKL7kX5nhiqXaW8hg9ju2qElUdrvboHjZoIE55cWhBByQ48A2dodfy13+o7O8W65HaoS3mbkGjk4W2SgOjgpkACCp2AmzRCqXFlF42i3lyqEA17PKpSgUQ3HmsKN9WL64KQxKJgcKGVdBT7YMPK7Jc5J0w/U84ip0/4q/G6go3JfOGefmH9dTKDXbZEKbl3mcEaoFNQNJUU+dh9FVDwFoOCXrXChOkZossmhSMUbGiW7mGWK8GEwCeSH8g17hvHIBMe8eiJ4ut73gZBVhWbcejj+eFJVTGIVL8TM0lRMOxhPFvGMYMEY3NpLYIbwRD7PHyVMlJN46lqqLzjABFpApuOoWHncGhs2HK0wz5MsDk/4AykC/G/KiLW8YjkCiLC1RGt8fYaT3+Efe7wGJ789hgMT44U69BgHJ4TeoL71AtaAqJeNcgYPoGYWaq7iIECb5GsqDiYqip1WBqkT+gTnhUfDG67MoYgCNyvIUOCMmYY1e08jWVxBMMG9+GD5ioCDIJylJJyiMnlMeLFRAJBVKoxkzkeKgW428TWE0ToF5oOcrqPSpzg7KoDJ2KswmKGusqaD6ghTOVUTirEYp1FpSMlFp9IhFGmNkWlo3AjN0jhxjIyI/g500Vko3csnz6TJVYkb/vCIAvFm/qe09o4vi9TTvunN7WASGPAKOeuqMfShageWGuXwKohtpvonyZLyCrE2ZRikKu1WJZimI7nFgBlqRLTRnPVaaQtvZXFG2VEH+goLafDXxMJL3lzKHoyyqSr6XUTUwzlPoSoT/8adg7CfKmtBPoRKNVZpsqLD6gnLNc8CqSEhljIFRc7oVEHKG6w3ANAHSrry5oYHGTHMUxQstOSNPARHQGMjLw7iB9mqCwfwO5Cxa1MrykLqVIQMsnwOgRhQD8Ibcqhj9LbN8Ft7LfBJNqMpNZ0VpMkl5uIWC/Fnbm0nQqTh/WnG01JRCqDZlUMhsuwGWm+Ycs0hblppxbCDRRBmRYZcn5aSJi9S5lrnescN3ADLe6SLkkclq3t9mHnzgahJMVHt4rKR3SeSM2LO6CKDLgXJe3xW5iSs8MAykSCYu/GBz58/XyZ8/WRdfdKF7jqK6mz/75vArVN8/C5D86prfaFRHh/Z41zudEiucQtDaHgpiXbFwuf7cSDSaaH4UanGlTfNqsRpG+c5VDymU4wqQBIXubqR1mWM8JXISmVrkwut29agtS/VCe1VLqo7+a+kjRPazTNUs09gk05hmYgb/i+2x6fM0rTmaNsBHvRrV6NOavZX/S95bQFd1rXvfv+3JjhAsxCAJLgmuxd2tUNzdpTiUosXdrbgXKRQo7hogBCe4JJBA3Lbv/Z45V2jPfcc3vnHvuOd+X3vuHoNRCmFlZ6+55nz+z/MXYoxqkvQabDotertCJrcJloOY6oobYdficiiunGKPEA0Hl8qNHDY7uWxm9A4LcXoD6W7uWIXRj9B1iLpErCHRsJD3SRxONtxtkNcGvlk2ycr4rNeSrNfiYzPhbxYNFXjjrSNDNDBQYbTbKJieRQ6n0NcoNEaDSs4JSdUqNCsJOqwOdKKBqdGRoDXwytsDH4sNb5tNrDpsQpsjRTNO3rjnwqbR4GUzUTgzgSy9N0nC2EenIig9CX32NEqACjHBSNSrifVyR2u1k9vhIo/ZjsGh4YsREt2E+ENHsMWBMTNL9J4UPZg4c9Ua4tFg1Dhxt9kw2oW+GDIMWr7oNcTr3clpNeOflYFRMEYlA0XsHXpypsXTK6wY1VSC+i99G+WeqZgMiXWg0HwVsJbdbBHfMzuM9r9z7v13/u3/Pfn4ZyDxf5/3/5Xpzf9brfD1OuJ7b9y4UWbn/NsAkq83NCLiFvfvR9C71wC0WmWMJ5vsSp0nd19nLBxa9ozbkZeo3rACrXpVxO6v7MVSKyLGqxbRwXRTxouSK6kMla1OFXpxTbGHCBqkCW788o6LlyMYMLc1uXPq4QscWBzFk6gIwquXoFGfmnj4C3ssRbxuF9OU7O6B6LKIrppWiq0VHwvxNvVWOL3wARePXsVszcLmnona7IaHv46+UztTqLy/AgLEdYTVlmwxKHu+wFuiWyfjGK0Kn1rgBLHBKAW/tBaS42lNmoppg1aRPziQrt+3RatoCxUELyc+oghTBGgC8398mcWWYXuwfLGTok/BpjJQonhRuvZuRp5q4EyChTPWSjOrob0HM37MbPoM6En55vkl+LDarejQs/2H30iOTaLPzPYkvjOxdM0KRk0bQcEiebJ/LvGkK85ZYsP+in+kaE2ARYug4Cg/M1pxkH4V4WdPeGwQdf4R+1edYtyikeQsosWlMyl8TvFLTrWyF4XYsTNdzOqyBg8vH3rPbU3OfN4SyIjRs8AwglCjiH3Fhq8crFI8l31iynUmD2fFo0juYMr+I69hs9txE3QaqToVDmKi46Z8iaiHvgpXRbGoMKvEhEmM/L2lOFB8/grT+O/xEoBE5CMIQPL/V8dHZEOIwEDhtqXsD0KrqkKj/YjNcZmMrB0c2n2d1ctSyJcfps0sTpWK7qicH7Bp8nHsRBIzpn9i6y4vyhQxohJdDOE4ozcpZblN6fwKHrCcdAk6lbx/guZjJDLSj+5dHzBrelHafudEZdexe/tTDh6GrTsr4pHjgxQBGwQpX+OG1aFBLw5YZz6u3YwlLsZBp+/8QPsZU3b5qCcPj26n07/HZxau9KRmXR/U6nTSMosxZEAEXz7CopUhlAoXD/xneZCrNQIcKFQfmyNLdhB1Kj8mT3zF+/cwcVIFzp2+S7+hwRg9MnCJaYSYGgjqoljvqgzJ7pe9F5vQ5YnHQITLZg8VxXMqrV0l+REXRqyWXFSv8or0VLAILJc9LGzVEtZs8FB048LgQ/aHxJWFdiaErh0fUCAA5i+tikMViUvlJc0BhG2IAA1iemmzOyWnXgAESdMUVBSbE5VOAHgxbRAUFCP2rAKMGXaHQiVg8PACaA0JuITOT+OmgC6xjwj3IJsFtdZDbupOhyfvPuiY9cMHYj7C5u0VyBfwQtJUVFpB/xTgzFNOg7UCGAnBt9izJe9fUE5FeS6oZDZUKqMEqYqMXbYpsgXtSjND5rVI8Co6MsK8QDzhglbnTvRzD3p2f8HqVWHcjnzEiVOwapk/IcEC5JgkvUsjD5HsRpqkYSr5IuI9KLQIkaGhlX8urIcV7bNokihCe/E5inWnNJrElEhMw0SjzSanaQqfXoBSL1wqc/bZ5ItBNUIBJM78Cr/+KyARzZM/mkPZQvzsyfwfXbXsQkzsl3FfPjFx0li2/bxdMU74Y/qu0HKyc92zQdO/duf7OiH59fgRjEY3mjVohFOluO6J6agAQ880Ko7EJ7P+7BneHtgpz6KQzn0xtGzIJ52BLNF+EhoqofsR57pD3BsByMRFRDddJ0GEsIoQYCNl3jy4c4e806diL1YYq8GIWgBH0WlXyX4/OWPjeTNxIjRpirF9ezRGUcrqcdm0eIjb5TCR8eQxGXNXkmfGWOzFC2J1M6Ix21FrNVJ36dApyhWxLtU2nTjqFS2FoEDptARkWnixfSfcvEGhuQv4nC8PZq0LD6FzEYBeBelCuyHBkBOD3kF+k5Uvx8+TvHmH7ML69+5G3upVsTx7TvTidZAnL6HjB2AqUIgsnQ43q5nPI8bB/XvKcybMZWSjUo1Htw5kXr4IscIuWvwd4OENFSpRbPwY8qZmcPX70Xg0qkexoBAil6+ELwkUP3IcTa6c8PIFj3t2kwCy8sa1PE37TPqseWAyg96gXNNiRT96BB7ftaaE051nvxwm6cA+MGdC7UqU6dGVz3Z3Pv30Ezx4IKfhfyjws8wUn7ecZ4d+gcdR0rRBNCnwzUf+Dm3xateB9MeP+DD1B0gTG5zoRhhEiiu56zdg9+xZ1PQU7adsub8ALBKkS9itNE3/aULy9zjR/+fepZiUiAmJCLX9W4va//kj+gOQ3Irg4b0H9O7dC7VeLDJlISh0CQfqVA0Hp93i0wkd5Rr5cS3iLjWa16XaOE9JD/g6RseiByGAF3QD0YFzF7xNgYaz+UtOO5b4TJ5sU3Fpzys5ph15qLysjWd2OIC3OZTSZfNz734UBUuWpO28IBC5gtn7qmCEyAa/U3CwFccOcWqLOlYCo3S4+kM6J3+7SK22Fcnwf4W73YjWw0mVZmXwzq/DbrHiEh0GlQG8RaEsBEhqnFYtNnEmCpQuKBHZUwyBTbRpDim0kj+GmAQkwqSWuylZKpwus8PBV7AIhJ2xQQ5uVG6y0YJGdERtar5EwY7eNzBq3QltrUZn8+T5pWTUdg96bC1ORoaN82fP06pHA9ziNYzsupaBw/tT8jstJoMVN6MGlUXDlk53MSVAl00VcGTYuX71EvWb1cIYItCT5c8Jhbsam04xBtVmgDB1EZQGwWHHwyVHqfIQl6YCog5wYrXaMFgMPDqbwNHlTxm5tCaepcU+JTqkHrLI0ku9sdhIJCSQ06hVbW9hULvTaVlJvPyFEM0pgYMcguhALyZdVhNZdh06vVbqQxxmFVaHGTcPlRx7m6xC/KrHU4zu3RXQqjJL/CepMQJcKH43GlzCYU1c100lwYkc5Qpat0UcKMJtzAYeBkyymyn6l0La/689mP+ntpm/GiAR1BhlbClufCx2ZyQXTu9g8vhfqVI1nPefTVy+/JJb11sR6P+KQ7+qWbzkIdEv4PyN0lQpk47G/jZbwC5Jnor1tKQGCLgsdBOiSBf6ADcsLj1RETWpX/MQofnh4LGaFAoOYP2qU/x6JIVdBxrjnfs5NnsG3mJxqN1JN4GbRsubN2HUrHmEdt/lZsH8oug83pEuikvc0Dt9+PJex4lfU2jQ0kXh4mnyPI+MqETjRsfQ62HOnMJ07OyJm0e0PLQzrR4K3UHtxF2biruQvJqMHDsDQX7fcPTXX2nRphDhFWySwiYm6XaL+Jx0qHV21Lovcj3KZkA2jUnZUBWBufIQiWpJmo3iwhOLtQB5PZ5QIL+Orj3CcPfKAGsawfmttOsoCid3HA5BZ7Xj1GdJK3SNM5gtWxLx8krk23YlyTS/QuUhuJw2jKJDLAS31uwCXGjp9KnohDGFnGZne2tqjGRlGuUkyWUrzuABtylW7jOjx4fjcgk6nHh+BPXJjEEr9HSiOhBNIrvUstjNRTh3Vk/fHpFymLJqfQNad3yDxmXCarbh0uuwCfc1uxWj1oFemyrpfmaTAbVaTK8ET98qGzImqztatQqNOgutPhGn1YjNrMdgEMJkYXLhQqe3ygmYqAIdFgEaPLFg4PU7f75tfYWN66ui1tmIehJHl2+9yeltl7Q5KWkSfHt7Jh56LU67u9QLKlouJzqjst7tNidOm5ieCZAmbmAqWo0AYgII2jGZfXHa3XA3pKNVC62ODrMQ5opJvkPQgcCgt8hAUAFsUefCUy8ASV1whCj8eJVJKSoFVe7r9vTVKusPHdPXnUaZvAuYFv85nkkTx7BNFLlf+YyS7aVwn/80D/nzsv+q/eoPQHLiMO5Gd5rVby5rBenqJnSAWjVxwL7fTzN+yDD8apXB4HLx7verFP5lM6aKVfliyIFVGNYItz4xjMyeZFsFxU7ovMSEUZAAnDY8nXYS+veHq5cptGMrrrCipKmFZlHsF05MkuKrxRD1lPRPMYRWqkaMT040ahMGmwmdOBK1bqiErvPda7Snf0PbrBmZBYIxaVTorVnYVU75fsRBJXUr0iRfHGPirtpROUzyTRZIN/N43Ub5XsqsX0uMv5+kGeuF+6hArQYdJpVeKKnk7RU0sYI37/Jw9BhKFArFnmnixcNIuq9dzsHdhwhrWo9PKamYXn8h38SRvPUSGlEX1t378f74nsxnj0k/dZECrdtjDi6Ib+kwHk2YhMpsJvzbtqT7eGF6+Ii402fw6d+Xfm3asKjzd4R0bk+VQsXZ9/0E+b5zLplP5aaNid5/kNhxk7F5edFx/zYikj/ypu84AmvXwlC9Iha1miSthpzVKmGvEI7Xpt95tXghoQ0rQi433py5jiqnPyXnziDp0QO8YmJ5c/wEts+fKdy8KRkBvgR+U4O702bBu3cU79sDq11L6qOnJF64QMHde/CxOYkcPhydfw5KNWxJqpsBsyaLoPzFmN6xM3VE+fCH5Xt2HZr9bCiT+uzG8N/kPP9XPXf/T9f59wYkERFERT2kd5/u6GQVqNiuKZ0fO5pMLcv6H6KaoQ1VRqk5vuap7M41+CkUQ67sj8sOtiewZdFpXj2OJ6dXbjqOq0NoA6Ps8lscJnQ2d37bdInYmxa0X/wxpVsZtKMCBiNsWHqY2rWbUaykgWtbE3h87R29N1dAVyB7JYpdQjndpVOL5G3LiYQdu046hItzg2vjTdyOuseo1d9AKSBTvlV59n96BPtXnuPDo4+EBOaj9dQa5C9jxPweLu5+xYXfI9G6a+g/vgEhNbzl94q9Y2L3wuMkxZkpXqEY3w2ohNFXAJIDlAsvRYfvS/D4YRyHt18kOdlGsUpB9JlcF3Vodsc0S0/GM1jX7RrlKoZRf14OSfd6sA0ObzzJsN8akPpSw8oFm+g9owWlc/szufMuGlRtydVXl7Bios+QDhRsCruG3icxNote66ph/QDLV21i4Nh++OWFnStv8+zOa4Ly56TVoGoUqOGF3QQRe2M4uuOUtLas3bw+DfqFoMsv+PSKrkQwK+5uT+OXPYcJDSxM8eDSRF56ybBl5XB5wq6ld3l67xEFwwPo9H1DfEqDQyd7ioJ2z5qWd/B2+lB/pD+rJ+yjYcMW3Hp8h6xUHc37hlG9iz+X9z3mwPZTzF32PR6l4MGuVPb8o3s2fe5Qkp7A5s0HSEnLoFWLxtTs7s/L62nsmX+R8lWK8yzuCUEFQ0h9kkWhEoFcuHCO0KBitP2xKrkqaDA7IPE87Nl8kpi3cVQuWZa2I8viHibQiOJr/q8/mv9ntpq/HCCRvPyvvM1YXK5bJCbuISEpEb2hHCtWvOH67WPs292Wa2cPs24dePnk5tqtRI6fK8k3ZUXe0HulG6/xkgeU2ilMGyS5Se4tKgGOpQmBQPveRNyoSttWBzG6QYmSsG3XAHbuOsqB/ensOdiN06f3s39XMju2lQFVbjp1Pk/FcHj13pNjJzPw+Ich2LQfdFSsXJohI+9Ss7oHF89kUqOKmsg7TmYtLUitBoLFpKVs2HPKVcxDYIiLa2cS2XugJv5ByTx/qGXM91F8+gSlwmHKj+EUL2TAmqVl5rw3HD0cL4x16NknmB4D8+Ow2zi0M5qN61LkntSlZ156DAshj0c8Gkc8Kp0QU3thtwvTCTU6rVY6l9mtdrS6DGkcICgmJmcRcnncpk7tvOze2xO3HO/RkozGYcaaYWLlhlds35EsqZA/zC1Mg4Z+5PD0ov23ZwkJ1dOzW1uGD9hJUBH48A4Wz8mPT95wJk4+QfQzyOcLE6f7U6uODoP6sxTcq8jPx9h8zPghgru3oUvnMM6eyaR6oxiGjWzD0YMPWLggWpYAI0YE0KFzbnLm/ILDmSgpnKKRkJkaRq9u1wks7IHNnItTJz/w8Hk1HGm+tGx0hPDScD1ShDbC6FGBdOwp6F0FqFHlPIWCIfELVKoC9ZtWYMyYu7Lj3ry5gaHjK5L8xUCfbuepX1fL1Ut2hNRs2ChfOvT2BYcXNy+kMXvKY1JSoM/gBixae5atGxrzLPoDu/c9YfO6mqxbfoWL5xSWrehkB+SH5Wuq8zDCytzZt+U9Cw6FhWurkNsX9m3+wOZNHwnODwH+7kQ9MLF9VxiBwRqOHE5hyZJ38vu1a5Wb76eU4PrltyycGUPNerk4dDRJXmvEiCYsW3SSxGQYMaY8XTvPQKsSQXoF/pyIyE9VQKz/IKRUnCP/aYtRfi9Vw3z+nMqkiaPYumVLdvdYfLnyjGaTwP5nNqdsvr4ohH49fhQPdw+a1m+suCzL7qUds0rDC1QsPX6SY1GPqdSiKcakBA4MHwL9exI8cBRJOr2k37hZHKhtVqzCEVIM9gWw0alI0ys2sxqrHU+XltRB/bGfO0v4qjU8XDQft6IlML/5AMlx0KwJLYYOJ/Lgb3y8cJZiY8X0oxS607/xbPMWSMmE8lWpObQfiXEfeTZ9AUXnzcSjZDHSHkTxYsKPyqIMCqDEqCHYKlbhk6eHJE8YbDYKJMbxbM0KXGcv4V68JKqsTLKS4qi9dAXJFniwaB28eQa5c1KqRzdMjZsQ7+mOVSQnOLMISrXj+fYdoemJfNl7iCv37tJp7iz2rl9P2z59ePzmAy8fv6HE7Em8MQpgqidvRhZ+WWmkX73Ck6lzqb5wPuqKFWRT4GqDBhhz56T18iWk5c6JIfIuh6ZNh7IVGNevDws7daBsx46UKF6EPUuWKxTx8JL0m/EjmwYOJiAxnY9JX+i8YzNRKZ95OmQUFSZMIF+Xblh0OTCpVaTrnaQb4cOUBThOnaL3+BGYSxXm6aNooh5Fk6tvbwLyBhCans7lSeNI/RRDzR9/JLNUmEivJXLASHx07jRcv1JqStKvX+HM1KkEzJ1PsMHIjdGjCfquKXWGjiVO545L48AjK4u+BYsiCIAiX0aSJP9wmPszD0ax1VHoXP/bX//2gOSeBCQ90EtA8s/JOFYw67m9LZ77W5IoXCc3T++/oMW31cnfHRxuCulA0Jw2TziJ/YMXdcpUJ/paFun+0XSZVw7yKQ4MapuWlOfgboeIfcncO/uCwTsrowuSOkWFa/4MNs27RGjBEJqMD4ZcCm3KkgbmLyIsUMJoNIIdJuzCvUGVTzCRXKiSVNyYYuLihTtUbBFGetBzEa2El6+WyjVKc3rlEz49sNK4elmin73hfc6HDBrXiqMrHxJx7gnfdenAh+RonsZcZvgP/XCY1awcdZJihfJTunQpfj91k/jYl8xa2I1ZY49TNLwgLTqV4OeN+6lWqDVeGgPbDx2h68Q6lOqVQzpnaKw6Uh/Cz70jyJHDh/xt7VjNBt6di6dSofKUm+lG7EVYPGUHQ1Y0oUTevIxqtZ7KpepTpV1hHt58x8mjZ5i9rzeXtr7lw8dP9FtXA9tDWLn8IEMmtOPSsRheRD+jY5cG3Hv6hAz3F3Qb3Jp3H76w84fTtKnZlawUG8dPX6LvotoEN9ZhMTgwODXEnnOyaegVKtQLJrRwCCd+PY/RnI8hM0qxd/8drNH+VK8VyM37LzAEOmk6rRie4n6JotLqYnXLCDzteagzJIiNA89RoHAAdbqW5eGFFF6mXWDyurZkfYbpQ3bQrV9HSrfSs2lwFO55NbTsFs6O8ZGULVcGnzwaThy7Sush5XC3ebDxhytUa5+fUvVCSIx3cGrOXcJa+1OsTH5ObIjAt2EWnafU4d1bE/vGXaJo6eKElQ7h4o4HqAPT6TO7OhRSgjP/Lq+/GiARXWMliV2IeT8C1zFnrcZBGvsPPGXeHCd1GhiZNKEJLssDMrICOHvWxo/Tb3D2cmkqhWegdr2XlAOzLZTkpJxg91P8/KWWS1AmvpDTJx6dcGjDjYjr1enV5wBdujfk8oUzjBrbluiXzzn8y3t27u3LoQPHObArjr0HK6LTF6BOrW20ahxIpRpt6D90NTWqB/LTtJJkpOvp2Pk4JcOhf59GmDPs/DjpPCu2lKRBEy+i76dTu94TFixpS4lSTnp3OMLshRVp2rIEPdvvID0N+vZtxoWLJwgMhiGDyxF5+yXL16bTunlvCX7PnfudFRsacf/eQ9Yt+UT/YeGkp+pYMD+SoePc+X5YGN6eb7GpU0lLLoLFGoDT5SVtusWEVosZo/ENnp5fFJtUeyFy+dyhYCj06FkAnQjQ09no0bkxR3c/ZvyMGEaMHo4lPZVV67azb39VatYqQKtm5wkMVjOwX18aVJtL9yFB1G9gpEbF3Gz4+RFv36upW7c7h/ffJmfALabPKoF/3k/SACAroxh9e93neTQMGFSR+M8pbFz1kr4jclO1WiUG9T5JX5kIbWTJwmUsXZaftt+6Y3B/LydbTpUfd255M6TfHWavbkRGai769dzLhq2FqVm+I6WK/ESJ4jBwVGMio56xe/s7tu4tQMVyLSgcsoYihWDwkBrSOWvJ4otUqdaM8JLlmTdnNn2G+VG/TnuaNlhFxUowYOC3bN9ySNKothyuRdIXNZ1aXaRoQejcsfpKzGcAACAASURBVCGLlp0hLsPAtvX1uX3nBfsPv2Lnz/UwpVuI/+TLqbM21m0+Ss36MOGH0kwb+4BGtRvjmzeUKVPWMW1hQarWKEz3Nqdp26EA+fMX4Od1V4n7DGcvtMJseUefbvdp0rIz+fIFs2n1YsZODUWnKsCwPmfp1DcvhYuV4sepFylSEEaNasemjQfJmSOIQ8cOodcG4pSidqXXq8CRbAFg9v8pPeA/J7r/DExE3f85PoFJk0azRU5Ivl5EyXGRs7g/Wsl/9pT/VfvfH6L2345idPegccPGMitC0dQoKRgP0XAwJZXrmRb0ZivRx3/jzbaNBKxfi7lkOSx6PR4WC/kS4sltzpIpW8ICX5zxmWp4E5iPLGFla3PgrXEjeWBfnGfPUWnJWm4PGwB5clGuRw++PLxPzJWLdNiyhQdXb/Ds0gWqTppIgs6dl4MG4FGmLH616vHqzHnytmlKsI83d8dPp/yqRehzeXNj+AjwCaJ2vQZcvnIZV9xbCi1fTlL5CqRpVeQyZZG5by9Z8xcS0l7YDWuI/mUfBOWh84yZ7FmxFlKsVGrTkrf37vDl9+Pk2bQZqlYk2ajHIHK+zCpyZGXy7uQhWLwaggLpOHUyt5485n1CEk6tAb/wcuiqlyderZUCd9GsCcjKxHH5PO+nzKDkgvm4KldGbXPxuP43sgEb8F0nzDp3HC+jSb1/n6DRU2hbNJiV7b6lQtt2lCpTnO2bNpEvjy/xyQl0Hz6UHWPHUa56Pe5dvUrnTeuJSkng6dDh6OvUQ1W9Jha9p+TeB9avhSM4gLy3HvBw4QJ4FQ3fVKFoqTCCK1bmVZnSZGqMBKem8WjiGLJi3lJq7lySy5XDMzaG5/2GQkwc/n27orHb+Pz4Adb4jxSbs5DciclcHzIYShYiT50GJGpFp1hL7bJhjKtXlzry/8wyIFM2xZUl/U9JLcrEWUl1+d/9+rcHJFH3HtK7d290OkVA9Icbk8MOGVourX/H2yNaytQM5PbdaErXLEKZkWq0OVxoBf3CouXtqUw+PUjn9f14Pl5R41dNR/fFJRC6Uafg1QhBqxAH2OHCvHc8OZbE4L3lUAcrEo2YB1nsnnQJnzy5aT2hMvnCpZJdAqTfj0ZxYPFRPK25sKvVeDq0ZJJG7S7VaTesmrS6JEPPtYkZXD72lGbtKmHOnYFKb0ebL5NytQN5ftTM3i0nyB8QRHixvOQq70ehUHfW/nCH0o3yU71DPvCxYc1QoTdoeXw6k3OrExiwMBi3IvDiNOyZepah/RuwcutBClYvRvveYbx5nkjSwyweX0ziU9wnOgyrT6kJOkSkgMYK6U9gXddI8nrmp2hrTxx2PZ9uf0BtMVFtWXHsUSrW/HiAPkuqUsw3iAndttKnby+KDYAvl2DZyEM07VyZlDcGXn95SZ811dDch3WLz9Otbz1+2/qKQvU11P4+RMpHsiwZePp4kvERnp9IIul5GtGRL0mL8aLz7EqEdFFjcrPgbjNwZ10cVzakMXJTUdS+cPf3NK5tfkPnHmXYtfUstnfeWHOlkGlSMhxGHGmGX8nstEWrhdWt7mBUB1BraH629D9D8z6VqDYiD3HHYfOug0xe2g784PTSjzx+GEPzHpX5efwxeo1vQYabmWPj7mHMm4Vdm0nyJx2exdLo+W1H9iy/S7cVJSlQz51nZ7I4OTqarlvKkTcMdgx9gStvDD2G1+XuzXhOro5iwobGaEPhzQbYuOsXBi34jsCWDsVR52/y+qsBEqHOcghxr9CAqePAfhmnZQtqt3TiPhu4FVGAyeP2MXSoN/0HGXBpc7F+TQo/To7n5IXSVC6Xikr9XtpTJ6dWpEmD64IxI6l40sRPld2ZXlKY4NA06WJ141IVuvU5wPL1HXkbncKVq7f45ps6HNxzgj0HB3HwlzPs257MviMVUGuCqFNzPe3aePNdtz506LKMpg0D+GlmBR4/zKRDh/OMnpSPfv0a8+R+HJ1bn2btlnKyiF8w7SILV6UyZ25dgvxc/DT9NlXqB9ClV0OG9tjMhCnhtG7rh8Mei0v47hi8JH373CUVt67GcP1iDJ5uGsb/UE9aoLppQhg3LwiNKz9Vy2wjMAh276qFX9ArHBo782fHc/hgtg+HoBlmG4cMHAJduvmh05rBURDvHJEUKqijd6/qaA0mNLoY2rZuwcxJR9h+JA7/IHfUNhMxb0TBm4vpM1rTvNnvBBWEQYN68V3zeazYEUbDRsJePJObN0K4fD2GS5ejeRzponI1FwsXVaVQQZEynsG71yG0bfGEpu18GDKmERnpFsb0j6BKbTcyM7SsXPSCPCE6GcAW8yqDJvVh87bS5Mz9WvJSTfYSrFv1lk0rPzHup0pYTD7MnnaGKtV0zJ+7kMoVRjFoUBjjZ1bl6ZMsurXfTdFisHX7DEIKTqNjFw/mzG/F1YuPmTL6gXQhcjMYiXmTRdlyMGXSKLp0XcaocQUYOrIh+3dGsPfnD6zZU44Pr8307XaDzXtLUbNGKFevfGZA/wds21STu/efse/gB/bsqEVQASMvXrno2ukU3v4wd3ELAv0/cueSN1G3Ejl3+iEvo2HQqCKEFvJh16ZnLN1Sg8D8OVg69ww//5zIyd87cv7cSaZPTiVPAaO0fk76YMU7J8ya2ZkF8w6waEMF8uQpQMe2+6lQ2sDqDaNZtngPUVdCOXxqA1o3H1wuwUHO9lb5arryFX/8M5j4gzCf3Q2WBhMOPn+JYdLEsWzevCu7aFNsn/8AOfK3X6ea/9q97ysgOXH0CB7uRuo3aSwdkcRLEITFGX5bitqTuZyWROyBg3z+5QB+7b7De0h/3rl7SI1G7rh3fJo5Ex49klRnRGEqEElwfrymzIGSxbFoXLg7XKQO6gfnL1FpoQAkfcnbqilFf5hE5v3HRM2axbfjxvLiaTQPr1ygwdhxvHzxgbezplFv21ZiK1dFZTKR22HHEnmHO1MnUWP5IpI/xvJ4ynTqrNpMrhJhfHz4gJsjhpJv+lTUnTsR5+5OwaxMXs34iaDotxSYN1Pq1C6uXSP1EZ26dGTvvLkUnjgR32at0EY/5fLQIdCwGYV+mERMzhzS3t/LJpqvdrTpnwiKuM+FJUvxa9mMgJ7dSbLaMWn0ZPjkkMY2MqdGGFyoITA9A+2VM7yePJFSi5fjqviN1KFFN6kCZhNlG7Tg+a2HZH2Kpf7kySS06EKZj6/Y3ro5ldp1IKxUIbZs3kSlBg24feoERQqH8uLZc6o2bcvNvfvouGoFkempvOg3jJA6dfCqUoEsdzWf1ToCGjflS/ESFEw14fXmFYlXL5H19j0vz51HCOHyrF+JoXgZglIzeTbue1Jj31Nm4RxiS5ci55c4XnTridvbtxRt05QHu46CXwC1pk0isXYT1Hfu8LB/HzwLFSKsfh3SRLwBboSXCWNos0ZUlO6BFtwEIBGN52z3iK+aZmkDLTHKv3Zd/03Kg//wNv/NAckt7kfdo2ef/lLkJXV/X6fIgh76ApaN/oX6Zb6jTF+4tDKWFxHJNF8fhr+gxricWJNhbsPfCDAG0LhNJWKfwIvUCHrMr4yzqAJwpJOJRoM6A04uiOHp6QQG7SyNe6CarCewZ8w7jP4JNB1cAa8KCuVGWoLaDSR9sZMYE4+X1oDK6pTJuRa1A++83uQMVOxhhS7y8qRMIiPuMGpFbSj5p/OT2CxTn0Hyazu2D3YeH3vO87R4+g5pyME91ylQM4gm3QtIepc1E/Q+8OKciStz4+i0NBRjSXh8No2dE64ycXQz1m47THDpMOpUKMKGZXtp0qQqxUqE8POGs7TuUp/CE4QYRZn8ZD6BFV1vU65aaZrMFbZckHQZVky6SJMfixBgDWT53N30Xt6IsNx5GNPpF/p3+47ig+HjDVg0ch+de9Xm/QsnrxNeMmxlLezPYM2ic/TsWZ9jG18RUltLg0nBmITWPC2DPEZPnhz5zKYZV+jWsQX+gWq2Lb9Fu58qU6SzHpvejs6m5d7PqdxY9oWBmwqjyQsRJzK5uf01PfqEs23z71QqWp8yHfQkqlMxqzUEV/DEIDQzgn5ugTWt7+DmyE3NkaFsGrCX7uMaU7pvTr6chA1rDzFh6bdQDpJ/g13TLxOUsyBXo8+y7LdePH6awpGfXtFxRAU8g6yY023ovBxY33jz64r7dFtThjyV4cHJeC5Oe03PzdXIUQR2DX6MzecTvUY14E5EIieXRzJ6aUM8SkL0Utj86wGGLWtPUFMRgvb32bz+eoBEWMAqtrBadRwu6z0uXljB4+c3ade5GzHxGjq3WE+dWrBqo5cEJBtWWZk++RO/XwijYvlUnK4P0hrTbClI7Gs9GnsgOp07TrMNjdaO2S0R/8A4PN3NqOy+RNwqT/ceu1m+uiElS+ro2eUEnu5hZGS+ZdvB7hz65SzbVsaz52RDXI48tGmyntbtc9Cla0+6dl5BvdpF+WlxOR48SqZju9MsmlOINp2+4d7jT3RpeZZ1a6tQrmIJ2nfeRcI7G765QFDIk9KR1qJTZ41h9pQ9DBkWRK9eRTGlR5OZlYrR3Y+tW26wapWN/oNa4h/gyaqle5g0owEXzlxHbS3MlEX50TgDqFZ6oyy6f94WTkDQRxwOT+JijJgycuJy5pTPjloGjH7ByyeZnLlt6PQ6zBZf8npHUbcBbNnZDF/PGGkbaLcHMWREBI+eqVkwfxZGw2uSUxwE+H+hSGEv2jQ9Rr4QLf0G96VHlyVs3FicqtUhPiGZwb3ekWmGHr27cPNiAinpp5m3QACSF9LV6tP74rRoEkW9ZrkYOaE5FouNEf0vU6GGoNLk4uC2JNb83Bd3YxZZaXH45IinSIn3GD3eS3T1NqE23bue4MsrqdGV50ZykqL1W7txKS1ajGZAr3CmzqzP0+hMunTZSJWqsGr1OAqELGTYCD8mTqjBrcvRjB3+kOnLexGSvwCZCWm4e8bjtAbTvPk8ZiwMpk/3Whw+8ITVq16wblt5vsRC904XWbetMrXqFufi2VdMHH6DjTvqc+v2Ew7+EsvWnXUxmQxMHHeS9M+wcN23lCznzfXLd+jY7BG9ulekQYPS9Om3mdFji1KsRA5WLYtkxYbGBATkYuG8k+zYk8Dp3zsQcf0Sy5dkMXvhEAIC1WQmmXD3fMbLl3ZWLLvG6vXF8MhRgA4djxJWAtZsHMWaFYe5fjqAX09uR2fwAVfu/6j9+C+wTwQg+Pw5jokTJyJyw5QJyf93+rg/AckxPN3cqNe4vpJpI31KhKWrjsdqOPHhA+u2rOH1wSMU7dwVjy5diclnJMUgNDs6fDOduL1/T67MNDxswkNKjUWrJtWgJS24BGleHgjtZi6njc/9h8Kly3yzYDbXR4/Bp0sP8o8che71IyLHT6b9iAlEP3/Nw6vHqTNmBC8+xBE7ZTKN1m8gqXoNTMnJ+GjUZEZFEjVzKnWXryHh/VseTp1Iw8U/ky+8Iq8fRnF9/EByTJuDZ5fuJGogMDWTV4uXkufBQ4rPGI9Rr+Lcuo04Hr+iU6/e7J01i9JDhuDbvhW2Z0+5NHosNGlG6LRJxHp54GF24HnnPh/u3qF6o9oUsjjZPnwshtJl8V/wAwnu7lhFlsofWl3FVEHQ14Is6VgunCB26jSKz1+KqkJ1VA4NT5rWgrw+1Fq2nKRXr3k0dxE5c+WjwMJFlE1LZVvrb6navgOliubj5y3b6DDuB46vX0vmo3sUadgQvyr1uLJ0Np1XryIyNYvogcOpNHUyOXp1IU0jghJykKnSEm9PRnXoF3RmE2UaN8PdZcByOYJTUyejnvs9oe2645tp4+n48aTExhI2fx6p4aVwi4vlxaB+Mui1xroNZF6M4PaSpYS2bEKOQSPRPorizoA+5OnYiXrDxxGn12PVmPFJSWBI4TBh+aCw8oV/0NcaNBuUCAdRJajh70LA/p+FOf/WgORWxC0iH0TSu1d/DBphQSl8FJXQLavwr/6kZ/2ok6jeB1C2bgGuX4vAN8SPFrNK4x2gHEKZnxx8X3kj1Up8Q3AxH6Jvp6APTKXPgppQJDtFT7aGRGoQnJr/gYcn4xi+pxKGf9AnZ3T6FY/oMMrW80VXNANLSCq12pTAzVNwZ2047Eq2gGgGSUOOrytT1pvZ2RgmNRd+/MLV47eo17IWJt8E7Dohos0gvFQB7kY+5+XVj9Qq2IDPD+I58+oYM1YO4sbNlxw/coumjeqRnPqGN4lPGTa7B3qVjjX9z8mwwMBgP+7dvUVWlo3pS75l2sjdFClWmeqlC7Np1R7q1q8vE5CvXrlAtwGtCBvvIUX9KoualGgrK7peJ59XAUo21UunnM9PrNy58phB6+ugTsrB7OmbGLGyPWF5fBjZaj1F85agWMOifHgRx93rt1i4fyC/bnhCXGIyg1dVx/wEli85wLDx7bl3KpHrV67QsEUdnsRFk659xeChXbh94Sl7Fz2gbdOmJHyO5nlUCu1mVqNkZ0+ceuEOoiLxJqztd5oCYX7k889F5PUocqhCGTCrFHsPXufzbTWV6hTmQewtfMv40HZwdbTCaVTQ66wOVrW4hofdjzrDirJm2HZ6jGlM+V75iL8Iq1bsZMribhgE3f89/DLjCfePfqHS4Dy0nlAKk3A36nqJ4IJ++IYYuXbnAr3HNMEa48mRZVH02FAB/0oG7h+L4/zUt/TZWpUcRWHnsGuYPVPpO7EZn5KdbB17At+83pQqVoKo3z6Qo5KTLlMrQoEs6YjzZzLJ/+wm8d+9+l8PkIgZifA60qJBhEbe5MrVZYwado2aNQqSkeXO78cfs29/OLXrfcTmNLBxuYNpE+M5e70MZcunKDdeJShaucCRE2xGJezT4ZJ2qyadCCNNQuUyo8GX2zfC6db1GKvXVqNWfQdbf47l+xGxVKzkzrbDXTl35iaThjyi18CyxH9M58jhV/QZ6kO3Xk0Y0HcvBpsv4370wytHAbp1OsayxYE0b1+Fe49S6dbyHBvWNZEsvu59TvLz1hpUrZZDOmlFv3AwYvjvNGzYihu3LvD2VTq9e1Ti3p3bFCgs6EKV2LblNvt2QI9e33Ll2gniP5lZuLoOsTGfWDIrmpatQ7Ga1Ozc8YpJM70YNDAAd8NrmekjNCTggcOuFCFakVOBCbVGTB7N2J16TLYC+HtHUrMebN1XgTzGl8IfC4c6kI27PjB9spnmDSqQ29POraj7LFhSjvLlQ2jT8CwBBXXSma9Pz5VsWF+YarU0vPuYRMcWn8idKy81atRm1+6DFCniYtnKeoQWipBiequ5GGNG3+fcaWjXvjAfP37mxPE0+o7ylO4tg7v/Ro1qJckflJMrV6/x40++VK+lR6dNQGX34shvxZgy5SqLF9WkWg0vScV798aNlk0O0a5jc7ZuOy5BX/eulXn+4gPHfv/EsZNFKVm8DqEhGxgyIidjx5YmLdFMry63yLBCm5YtOX/qN7oP8Ca8eBuaNt3O9Pl5/6ElqcWRQ29YteId63cUx6DT0LfHZeng2LB5JXbsvI0108Da7XWJiHjGkYMfWLWuBWtWXmDP1jQa1y1J4zZFcenfYzJ9ZMbEOPr1EYAlhl17XzBmUiFatClPt86/UKl8bvL55mPf/idY7HD+bAuc9k98++1dvqlamNACAZw7eZnZS4sT80HHqqXPWbuxCEb3gnzX/ijlysLKjf1YveJXrp4M5MipfWgNecGZS9F8iDNMiNJlYNd/7qUAks9MmDCBrVu3/uf+0b/wq74CkuNHj+FhNNCgcV0p0FRywsQ+oUZA6M1HjjFrQB98gvwp3bQZ7/L4klK6FB5Va5Li7i5ZA0aHVf7SOUUOjVayHixayNJpMck8IPBQm0js1R+u3aLa4oXcGDUaY5fOBH0/At3rJzyeMJk2w8YQ/fQ5T6+co9rECSQavXg+aiTkzUtw5Sq8u3EDr9btKOjvz/2pE6i4dAn6XDm5PnokontXpkYd7t++Lt4QwcuWk1C0BBaVhtxmC+bfjpH60xzyVCsn66GE81cgKISOc2azb/UaePmGsLq1eB0dTdadu+Q7sBNHWBksBg+MZiv6yEg+/DAZj0Ih+ArjjbMXKbxoMUkt6pKqF7bewtJeOPIpoQOCiiTs7P0zM7BdOMenH3+k4JJlqCt8g9Gk4kGjbyDIlxJr1+DwMJKx/xc+zphBnu7d6dG2LUs6daF0h46ULRrC9q3bafPTfK5s30bisSNUGDIMipfm7rRJdFq5lNsJCbwaOJygevXJXaeWnIVnqj1wFCyEqlYFkvfuJ33ZMnxr1ybYL4RHEbcwPb5Pnj0/41amMgEZZp6MH0vGp4+UmjOXlLAw3OMTeNm/N7jrKbptJzmsJqLWrce2Yw8hP82lkA7OjRiKZ7Fwwho2JU0AEpcdT42Gpf0GUMtdOLTaZQC3cP1SCZcLmfWm2GSL/KpsfPIvXNV/z0v92wOSuw/v0K9nf/TCFkuEXAjbVTl0sOFp9cLyFHbOieD5k0eU/KYw342ohVECDTFrFF+o4s1pFysXrKVMueJULFabg2e2MWp+T7xLiXCk7FRZMXmxwLFVkVw4dJfZB/ry8UU680b8jJ+5GDZ9Oun6eDwKw+RlQ/DxExoAMy4RbiaCxwQgESYlwpZRrE4Z4yG8sEWKq5oz8x9y9uB1SQmx6czY9Hoc6nQGD+tMeOX87F9zm/vnH+Pr6UOX8c3w+0aPIxXO7o7h1MEzGIT17szeBIkMKzUkR8GqHw+T/iWTSt+U5LtR5cELJvdaTT6/ogzv35BTxx9x9uwN+vXry927N9F6Wug0uy4OGeOqJulFGiuHnCDtnQ2HLkXmgni6e9OjTweKtNXw+qaZ+XNWM3R2V0oH+jG572Ja1OzI7xeuodVpGTe1HcaKsHHC73yMTWLU8vakvVKzfv1Gho0biJ+vhn1L7nLv4n0KFA2l8/d1yVkGLAmwbuZZPkR/oHe3Dty79RCfci5ajKyWbT2pRpMBb086WD5nKyUKF6RsmRJcj3hA/zmNcMsBO2bd5d7tBxQK92PglKYYQrMz4MRn7zCzrMdR7Kl62o2ox4Jx6+g+rCU1O5Xg9Q07q5YtY86SsbgVVO75pd2vObLmHj/91g53P8Ud+fM52LL6GAlJn2nVuSk1u/jz4GIsWxYcZ/TP31KgVB7unXnP7wuj6LeoFb5FYPukX8kwmBkwsRNaL0i8C9uX/8r7pzHUrNaQbycUA2GGoBdd6D8Cbf7yO89fD5AoPv2KYbMoNa6QlL6T08eeMH/2W7T/2CqmzypDo4aeaNUP5fRz/cpkNq+H7XvzU6KEaGzEyxGEjE0VtqsifVwlhOzCWF742AgvOJsSgOX04NHDIAYOfMScufmoWVuD2VKUb6pdpHgxmL+qNhqVG1O/P0XkHahXN5AHj2IpWQGmzKjH6RM3WTwti36DoWz5ioz9/g5Tp2ho0Lwyj54lM6znM+b+FM7NiIfs2Q837tVAY3gqA/fMmbn5Yexrrl2BDTuaM3rIcR5GQv0GufhpaRlCQh28jo5jzPDnxH+GceNrsG/vVboN0NGwYT1+2xfNioVvZcN64LAAugwoiJvmGRp1QjY/RwBjJQRPesnLbA9BQRBOW2JpGqV70zcVnlOhqrAhLoyPW5wUC9vwwKwJYMPKt+xYny4LuoUrKvBNbQ/pONWz001RJ9G1W0uGDPqNhYt8KF/ZiEur59gvOmZOe0FQfqhRpxDHfnvFuvUFKVX6g7S4dZGXtLQA5ky7y4Uz0K1rKW7eeUzF2tCnfxNOHn3BolmvZIE4dkIoLb7T4u4ej1Ztw2XxoFnDBMHKYN6SQuTx+yLdFaE4XTvc4P59EEH1dWqH8+rVQ5KTYfqM8jRracWckYf69S5SvylMnVIYo8HI3Qg1/ftHyY+jTUsPRkwM51Osk549IuQ97dezDsePPmXZ8njWbQ6lUOG8PIhMYcaE57z9KGyKq7Fi5Q3W/BzOkyfv2L4ljbXrarNw7iXu31GOKhGhkysvjBobys1r6fx2NIG+fYty72EsRp9MfvppOKuWvmfbxiOElSpHUEgeDh86w/Xr9fEPTOXMBTsLZkeRkQSdv8vPwO/9OH/xCbOnZbJtmz8exiA6d75NrdoweXpDtm09w61LnmzfdQaNrpCkbIn0eqn5kPbA//kRyV8FkBw9dgx3o4EmjRRAIo50xdMQnlntfDtoOK9uRCh5WcK1U4g9u/UitFd/Yg1qbK7sP5YOe8LhTDQ/FVdptfhshPOZcJPTWMgYNQoeRxM8+QfezZkHzRoR2Lcbjg9viZu3mLI9exPz/hUJZ85TZMIPULgYruuXeLl5E7z9gKZ+fSr3Gci72Dg+LplPwJQJeBcqiOpDDE9nzoUPsVA2nJJDepJcshhx7kY0Lh16h42AlBTi9u0nY/sWNKUrZofxuig3eTxqu50Hy1Ziu30X8gVQceQIYqqXJtPgJfNsdC4HfiYrSRcuEL9+FaQlEzBkKLmbN+OltxGzWnGM0zrNSr6W1O0KR0jIbbGTceMmpuXLyTt5MrrwshiyXLzp0BwKFyRo5gzSc3oTnBDPg3lz4EU0TceO5/dZc/Bo1JTwEoW5eeAQ5UaP4/3d2yTu2UPYmLHE6d1IWLaU6tN+4PGXz6TM/AmEjfXXMl/Y/zauT+7RQylscfFi/z6S9uwEm1ZYC1J62EASKpYj092Ib5aZFwuWQuRt/BcvxFKkMMbEDGJmTIOsDHJvXC9dRnO9esOzmXMEj5ySXTvwZO1qSMp2mBOFnPBJ9srB5f17qJnTW4rcBQiRTn4yMFU8K0qInbSEVv7mf/3r3xqQiBySqAc36N+zHyqV8LsXCcmKaaUQtAqLPRG457LpZNaHDPbTOXGqTdL2UZ6oWgc2lw6z3SbtePVWnRJiKBxp1WYcuMl/JrzppX+uSwQPitRicThrcdnUqOwiFVmJypCTaINNOazlpMYlE0JFISOS09WShK4EJMloPeEYJQ4cEd4oXtLDVxy41W+BQAAAIABJREFUelTZhG2nVi0TewX6FgFjahkg5sKlU6Gyu6Qvv8jLsGS7PcrwLTGKNou4LOFvLMjf2aGIVsXaV9A9kLkoQvwrwJLYhbPfgl5AKSeeYoMVEhphc6iyohGpzjIY0S4DxlRWvUR/dvktzDKcy2EThoYyMBqHAQx2kc4uLU1kiqxdbZRUGvHtTcIG1+ZCY1NyB2R2i86F1SVCpuSASQZN/xG+KI2nhHe6mIYJEySB3kSBpNh5SitkQa2ToAPMokkhnEdEgIzWXSboihG9XmxUYpomX1psIvgs29RK5MvJUGX5V3ZswklJ45atHXCiFwfxV9t9YUsq1oVOuBTYcWpV2ETBJpOQhF0o6MRiEv8V17M7cegVK2nxJTKmRNw/UVhqtBhEXoxazM1EUNTfJ4nkrwZIZGCbLJzEwn4H9rNkOJeiUqehFv7XKiPC6FPryJBhpw69FZvKDQ05ULmsaIX6WKQBa8QEQDxv4kARe4oBnUz7dWLXpaMS6dkyEdiAU+ejxNS4LNJdyiHGGWoRaCdS2TPlNAOXO2qXDw4ZbGZBo8vE4cpCLVK6XXnk8y3WglgsGqcFhyNLCus1qhw4rWIqocGucUMjEtgxyUBREQyq0ohkdAMWh57IWwXZtycau9PC3BUF0WmfyU68w+qv5FO4REirE5c6TUHWIl3eKbiM4nslYXclyudHLVKHRQKzRvwMIsdIPFdCtCmSypWAPwE6JC/a4aYkSUvAYkErw83EcypC0EThlgesOdC7vFGrY2Tqusyd0In9Uzyj4ulwQ+1KwUUqLq0VtSovDkcObE4dar34jER6fQZq4dktE6RFXpEOldMPHB5ybxbBky5thszRkKHjziBJzxL33eGKlRMztczPEHtGjmyXp1SFw6l2lwDKqc1JclwjwouvYMy4woycUBrUz9Crk9A4UsDpiUs0C7TpqGzW7GgQIw5tPrC7obbZcWkS/gzBVWlkWKY4iB1aLXpVhrKHOUQORpDcm22YcMj8F5R8C607GqcVl0vcV2+Z1C0CEV2qLFzqBNRakbUj8KITq8jCwcCLR+50aHaFgqFB+AUEcftOJMWLWNmzryFaj9tYNO5oXPnkHq5yJqPWJIj0I1waHwyOLDFzwiXC/lzil8ikMeJw+eOp7YOab3ARmA1Ks2Od/gul1V8FkBw8cQKDhxtN69dGL85XCaulbx5R6NmTmsmVdDvpOtGQsKF3OUk2epEkzlaDWGsOmYslreglZUmNXTi2yaDLLFTC/l0E8Tp15MlKx6hykaTR4mEVZ78Kk06F2q5CL+x/xd3TpKJ2abGo3EjXe2KwJpLbIWzs/5Fj4uZGlkg3V6nxsZlJ0hmwarSyDsllEmntYNWqSJYxOyIPSVhmixpcNDmd8tzNbTajdoopjrCTVwupqjz3fOwO9CIpHh0mtY40gxVdtg2ySatC5/JAb7HhZU3BadCQpdVh0ujQiDUsA1NFxplIJnfJtHoleFj8RC4M/8iZ8M8wk67TkCUmCSJ00J6JVp7RbqRqhSm5A3eXE5tDBMBq0QlLZKcGp5sNldkuAyatIspEXjM7BFVkrojmkMsNL0sWPnZhj2zCrvMmS+siVe8iyajFzSHCFC142bJQm7Qy/yXVoCHNIPYBK+LWGs3iDFBjMziwaS0YLSJVQIPV5SDRU4PWbkBns+IhQkltWvROF3qRqWZRSQ2WXdiXo6ZIaiLDihWjjlAYiWdU1GnZbTDFEl1Uotl7juS7/hcemn/TL/23BiS3IiK48+AB/Xv2QS8KP7XYXAQiVXIqJJ1PjhXtMv1UZEE4NWpsGid6kcqOCovKhkEsMJcLm0qNwabBqdXKZFWdKNbFQfeVaiWuKdObTejtonOo6FCExkRkTqhEkrDALUaRW6AUrlatEzdReYoSRCOWsQ6tCG6TJ7FBLll5eLpEiWFBrXagsWehFge8XYNWgA+1Q+aQCA57ll2FUSIfpUEgrRdl8LuSwCMzO0Q9IIIcXVbsDgtag0Gmwco+hgTtYtMUOgWnPCiVTF8VVtkBEsW1YlknfxZRaAuPbQFOpK1ydpUvPgiNCpuw4NSIDVmFXXQuVWKcKzYqxdBRZzfh0hixyZRlsZEa5SXE/ilCKR2YlSwWgab04t8p1rwCUAmgpxG5KwKZyCrtKxEzO+TQLv5c/EAiaVaDUy+0O3LXlUWgwyo2OpFhoKQ7S7AouBlqceCID00UkyJEUeRNKlax4vvqhQWL+EPlA5BrSuQkC8jmwKak4YqQKxlKJtCXC7ubUqhK4Cp/OAE8nbgE39bulAWeQDViXWnEPRKXFjhNyV/EpBUyORVqYecoEcvfZ0f6qwGSP6SxElh+4f+wdx5welXV2v+f8tbpyUwmk2TSO8HQi5RQAgEpKiAgSEkoAqFIR5ogRWpAQkewXvAqF4GAgAUIRSRACiGN9J7MTCZT33nLKZ9r7fNOBvR+997f96m5mPGHmXnLOWfvc/ba61nrWeshWECn95qqd7vaf1/sg/T7zpCwPXKiu+Mm8DxLZS5ijqTdRcRLt151WlSRO0jqvRaBPtn4Qy8bqcW4BLGkis9JEWmYF5AKuUKOmDxjlqf8ZLNgRUVdtIgcvEAAUgzft3BdAdnymmxkIr4mgMb8LqDGtR18PyRQZXTThE3UwBGwLw83Fg0tHfzsZ8spBL3ZfZ+hHDihFCdswA1EHfwvfYWlu5SI/jk5XNGe8Izdc5wEvgj3OT5e0KKBGTmkPIqSFVW9I8HZMne+iACa2LJGSlU1VtZbmWqNyJrAEmAREkskyOWzRn8hLMUJyrDCdkJbtDUCVYEO8x5xK4UVipPQhuWE5L2QRCJJNuvjxNMUCgXcmESlJSjjq/im+DdiU1zRa/AFYEp5cquKu7kxeV+cx946LgVvdOBKZFOcSbnfsTIKBZ+gkNF2xn4QqjMp7lJX20iefGwGu+46kkMn1RPSSOhLFx1RnA/JiyCj6xJTcBPXyHhWFNkFfIjooCNxd/NZ1cwKooydOLVhBs+TOZGsW5XGVMVuytwGovotoDOQec2p6KO0XJb7LA0aYgKM1b4YYU6ZKzFThYJoavTjnTfzLPh4Hbm8T7Ik5IwzdqU0vYEg3EDeEfXoCmKW6EYY7ad8UCBwfOKyFxnPT+dPALa0VyeWIu4ciuuMJqQisoAm5vs/YcRvL4DkpRdfJlmS4NBJBxNTECyAQoJDOTZaWd7csIhlha1YEr0UQ+DZCiL9mEVOgnfRGhaVeUcCntG68y2XLt8n4cpzLjuIT1oDfQWVOIvnYkJqIpB9XAKFut9beLIXJVxy8nwEkAp9SqWBjh/Skg4ohD4JO0YsYyug8G2PhARUMz7JeCmFQLRICgRuDE9EUYOcigEL60L2paTsj7KnxZJ42QSuBOyEJq5RxpBYzMULA3Kyd9o55OpsoWiK7o/A97zsh1lNNHTZIbYERzTeJuNXq2haPYfSc00cfkeVzMtyHp1OqKrqIjAaV21OCTKIjKgENkJtOW65SRw/pjFFPyH+SQG3kFfqU171uBKaCBEfJCXzZUE+5pLOSVv2LHHbxi5Iw4W4CLHT7kiAR2CLUVSPS4vy0FZ5hXY/o3RTObZqgcrci28o4/IjexcGGqyVPVkAmsCLfGCTsl0VmQ58sfOhMl2cQkBFppVDB9czVMK+znBAriVJqOLGskICHOMIdSdz/vfs6n+fK/3CA5IP5n/M2WdMJildidSoRkrBogfV7dSJgJXpdy6RNflPg3i+KTKX5IGpRbJwZXWI7yhOdmCyB1K0JRE/OaBREQ9xZaVYsoTEr/X1gQ0LksGwtZ+3I0qwyvgR7VVZcR6+IzEZMVoab9XshFAFxKWWiIeqrstWEOb0GjXaEsYUpPieZHskGuNozblG3ANxcAV52OrwWrrItrEVzZhMNkdzEqKwJZeiCrPi7IhCeFIzSdLxREyAtBtWd1827sBS50EOaWskWBawzLGAE4nYiVMv4MrMn6gwB9pRokiXMRECL4zTJfOnm19C8BUxTUPIRu2pc6Hqxyr+6+CJwdNNU76d0IinZFBU8Tgq55Hh693wZRwyLzE1kkIl8H3prZzHUf67adMqqWXxMU2mRo4t908oOULFKdoMMatdOMIFlmyQ0FSixJI2ufQLJmNjiUGW8YtTVMD1LPIJyQxJ9CtCGgoUTarFCy0sVYeV6wuNarUItMkTFwFjObPkRExgX5zGbeGUohDo38dE/L8fdfsDJCbuaXJMWQibwVprMgLbUG0EZiV1WtR8MaDS9PKWJ1pWWQR+o2zaNkes5y6jxPpoIjX1GB27SCuQt4oJ++K/cn/FekQiRd23oVgVKec2NAADhQUSF3+Xc8h78n2h9hmKpVFOrzXPNK04tEdQunh9mprtMb4iwi8uDPlbztOzBNMEK6KF1KNriC6I6HX5V9aLLjaTbdHzFOdTrlMCOHKtolQuLpvYCVEOL16bfF6tafQ9Q3cw/8lcSFZFVYR6nKc453Jc+YwcuwhHNVXd4x4Xj2vur1g6CVyZYIwBWMayy/f6YEl2QkUwJZMk4yneC7nG4jwWda80bRxde3H+ivdePi9j0/Yo0dzLmdRt6jEWQ/GNijSia5I51XzztnoypYMUU7TFZ1VowQlsqwoUOMhPp4IwSzJKev2xiDpSfNBkDMXvF++PnCsfpW5l7lxCvxbLqdTVJMdQy/4/wyO6924PNSQCSESpfeIRB0dZOUsZCrIDe8EKVqx6jUzmQ4JYVulpljjNQs3R4IEI5wa4Ttz4BDqN5j7o3hcmcMS3UFAprmynshmCIK7dKeU5c4TGExbUoTU/Dllbgh0WsYLRJHP8UIUGMyKiKf6IBC88h7xtE4h4r+xPJPU1RzKXkk+X4IVKtOdwlbUhzr0ox4teSkGp4XE/pZlLL8wZIUfZrYJAAwr5MI7l+niFHPGwjFCYJoFHwo6Tz+Vks9bgmXSLSsj1SLNkAbOSwZD4njgAbqh0NfET4gVx7C0Vfpa5cMWc2h7ZIEvSLjG+lwSARYhRGCyhaDvJXmipbySBhzBmanSMkGmBEt8j7/t4CQlAyFaaVTlIDWSEcQ0o4IiPJfdGuBqS8TA1PSKtILZfY5GurdljuUOyO+gWbcl9kj03ToEErt9JTHwiuUbHxdbskwQy5GExn43ZDqlcgaSAsUKKoaPPgfQ4sHp9xgKJr7Ot9esO0tYXHJBIUfscppw5hYQjNKaoi1Kk1C5RCeVSaWS8AEKXkT/EI1fqlDjZQmcyYEAezqiLtO4hulWGsm0JPM6RV5pVjLjGRSWqJJEJOUWOpMqu27ova/thcSo1SiKRgyiSoEtg2xYsi8KTxSCObMT+USqzrBxR2JXjiaS31pwYw6cOt1BFhCakizASatPoupxYIqk+QvOSqJpx8j2jOi9WRZamdqYTKyGGKYkXFHBtjYlFqq8RqNFog8yVgDSZBYkci/mWJS/mU/ZKocZJtkTMs1yzOA2uGkOJJCkVy47jBZIe1Y7lJrKktA8BIWIgPE17G9esmJEy2S4zX9koh+MS+HLlDurfywYh0VvhRjm2RqfEWGgUypW5E/VpuY8ZhYViWDS6JxkXofMpKDDAUaI+er9sMVymx7xOVNxX0CH6C37YZdR9BYnEE+rehhIZE+PnGE1225OkrcxX5GwUhC6W0OJHedSK866bj0AqP48r4e68cPe0f6DWJ8h7cjy5lwqIFQdunznf7RGQCNSVGVQErbumOGgyj3Jf5F4ZrRKzygWASlZLsqz5yOGT9SKiXzkTSdMnxzyRsnEKHUmpRiqEJeC2mHWTc0Y2R79XdNLFoMhDKztU0bktOtxGQymwhERTjK3pdhlxkuNK1xHHVAIaxswVr10cx+J5xMk2m68QgQTOS9ZFo5hFmlW3N2kyccbRFCc64ql2759qdHoAraLzL+PZFvQohnJ0/Hp2Q1swxa6yliUiKiqvMkYBJTlD5dLzpfXsjqRzJTjjFKOu4vLIGIrzbcC8/M/cM3Em5IiRPZesaFGQTPozR2BSAiYSdFF6mYKCpN47y+rSFSb2x6xalR7sBiZCgdJr19eLIzQjM3Nm6CkmGyvmQACO/C6WUc5nXCLjGonOhdgdY8mM+pW5JyaXL9F4ObWIVEXAR6M+8jxGgFGXf0QxNanlbo66OY/J4po4tXxH5k4i3mX6nIj9l+PJ/Omdk/oHDbYYQKLzLPdG1oA8ZwrEZN1IYxUBQDLvMjZ5LbJr/wPfansBJC8KIClJc8Thh5rnUfdeGa6sq09oXfRTrIYZBG4WO+Zh+53d9EMJIsVjcQJP5kK+J2tK1rnMtez1SX3OJPsmoamsAGhhXPhpumQ/kW3QzxHTvd0hdB18T+SDhULpkvBT5JxSrNAjFgg1L4Mt9FClLYdkhXqYcslbBfyCTYmTwM5L1lCCqgmlG9mxAl7BJxkmcSWtEZO7m0E5m3mfUEP7QjmXAGRcA4OScSzEksQkyOhZBAWhI3bgOIaO6UnmU+nseRVRi4s/EjhKFxOfSZ/50MONCzVevCPJApqsnwQJC0GclLAMnDx5p5OE1OMJcLEdOkW7Q3x8YWtI/M5O61oRsOL7HdhClbYk+5Gk3GvDCvLa4atgJ8VrwQk6lfap/ohkHAshHUKJi5cTeC6FhIBEH6eQIelLaFjTYXhOzgRWlRQhrAy5ZwI0ZH7LcYJmXLHF4msJtUtAYiyBKzRa4uQ8GzsWx83nCZxSmvw66nf/HpR/mYJfpdnnyHLpuIQqblbc9rl/F+HxP+LfLzQgkRqS+XNmc9aZkyGWVJxR3P6FEiWpVHkUXD8ks3ABXXZA7xEjlMtNYyP5dWvpKni4f2mTWDKgnxoKT7MY4g6qh70tSGd3SW8ZJD8hD6+eJ8xBLkNm2SoyLR04VVWkhg9VmoGztZm2ZUtUhK+0bw2J/v0hmTabttKebI1QCNVLFpQUkxmnQYkQZrPKZGlZvBy3pYOClSd0A03rJvr1x64fShCX7IEmniMHK278Ammh63QJ1tdNRBZiTIOAGs7AE+qY9g+36dI4ZQGJDah1LkhXMFd9cckKOTKH4sPLrqnXGsUHizWt4kvIR82+ZYycJgYC2tetJLdhLY5QCoQOEXpKrasYOoSwf18dj68OQkSzkoSuAEA/RiiASjZtSTioHYkcDTHSgtqKAci/qCi3rl5L0LmViuGDsdPlkZNgnELdc2VLtk38UbbscqWYGHcnSqphi1MUhHgx2bjlgz6xrMfGJXNws504BQGwwomFsgH9SAwdpM+J3eXRuHQV2cBh0NgRJpKkUZoAx8tT6Ghl3YrlVFZW06t+GIHU3siFSXQrcEy9ktadGM9HCYbRdQtNRyM3ESAp/vuPMBz/k3Nsb4Ckm55X9NmjmxyqMrTMv4EW4lRIDk9WiLZrlMUkr2sNl7Wtlkh8aX2QDH+6OxkSFcQqP1GOrYtPilJknUc+XdGv7+lUfmZyi1F286I5vhxLnlZZhFpZ0COzI79HYTeNlpvnWL/bnRyQhdiu1Jttx1CDFYEPA8LUY1HntkcGRZzV7kFG+YieWCS6SPNStII0MysXEGVMxLkuYi2dI4XuUdtY8cyMM9OdGyp+JGYcdh2HI45OtM71nHLsKOUt4zA9Wz+bzCn+XZxfNUbFixePJwpaSapUnO/iZtHznhY/LuewWkyWRZx19WB6/EhdmgBWPUYEFnTiilmP4jULWEkZV0SyxMX3dX7MvBQBjAEMxuZpoXQ0vCJMM9ZXwGNJZGQlQxwVDmrQred8CE9GDh9lqXQsMg6hwMo910hV9CWTCZbzy4ow5zEPU6jn0ovXbG73z/9GQDLjJUpSpUyaOJHQlZoEAw7FpcVbyqyZT9G2ZhYlcQ9P6sAIqEmsZ1iddHbcovRvyYIoTDSMn4guGRrsGGkUSZOLVQ0VdGZd+tf6lJR2aMZS7ofIjhWzY0GYNeze0MUPy/ikUejMWUbUQtptwSlIAC4gSEi2PwLgvimSNjWy5j4Fsn+KPyGVn1HMw847BAl5loQFYZaOwnjNQvh4tvgGwpiw8aTmtRAnnyll5aYYfftkKU27dHYkWbnZorLEY3CtOPENJHSNCbApNRk4lTfokdgUSrv4BI5cTSVrm9N0NWcYVpOiKtVGIdYR+SIOhZhjAniKkuX/YuTDUDMY6ZhQ1tJsyVexsDHJ2IoW+qS6tEYtb6VJCs0wyGrGwteCTDUZ5MN+LFvn0hX0JSv0LDuHG7QyqNyjtkKy5ZLxNAFooUeK7VcWiYiviW8hx9UaYLkOk3iK4qd6jmzYh0Vrs1Sk+tB3gMf6zR1s3jqA/b/+Q6jclYJdRkw9DdMIxHhnxkJrgOxf/OcLDkhmMXfuHKZMnowrPMrIcVPnQvdsKcxo124Oz55yCpV77c3Ee6bpJrPo0Ud5999+RibMM3jsThx+8cUk9/syuZhx4iVu3r3BR5uw0qPEnRH2luwYnS00PPcM7z7xYxqaGojX9uFrF02lasIhrPjVL3nnicfZWrAYsesufOXiCwn33d+4wOrwyENqHA3TeFAidqYvgy/6CV4ep2Ez/z71Agrzl7DJCZWXOdAvMGTUWA6S/uEHHaw1MWp0dNWYiJ3wpn3Xwi7kcaWlkFLODFoQhVkxRGqEo4id4TNHxlUj9SbKputH/bDiJivRzTi+UN7I61FkcyvYsqgdw71UqpINXXkWP/4jFt9/H2udBBvFjDoF1ttw2X33MPbwQ5B2R1pjIUZS92pTDKvoRg11MTUux5dUtxhUsaxShCqZLiG3urx/9x3kFn3EPvfcSrx+uLmW4rUruugR1C2+Xowzq2NU9EKMk6M1716WYGUjr507hfa1q1kmafsQZFv/xncuZsJ5Z+hz1LZyPTOm/5AJp57KgF12NkX5lqs1SmKZty78hKsvncrRJx7PseddYMamaZAA4sWobHF3K/IN5bEwYHp7BSE97er2BkiKs+r2uPcmmld0gsXVEIdEMmTyFMsWLwtHU5vaNlxd9h5++ra9xKzdbQ9VBAYimpaJ4G/bekyR43/208NBjeLc3cf9PAgoHqIIcPRvAdbF/IiJ25sXivRVQzD9jJP8+UvpuUdG59R/osTsNvD112PoxjIGqxXRVOTwRl6bfkhDscZrkTocWbpFEVsdhkQdxKPYdu1F39fo7Ek2Osr0/K1rU+e+WxghmkIBdeIZRRkFMTD6e3EcJrpt+CNFulmPMeoxM4RIfcvfcCT02D3oS92CgMUKi+jhCYT7H01PEUcWMeBnptQ8dwa4mBJExY/qcEbZ6KI57pG70gyL0rEiIKfXrZGlKANedDwNRVV/NLMejSky10UsK+6TsYcyNpPVLf6Y6ykCqR7A6z99vs0b20uGZMaM5yhNlXLYxK9IkUEEuQx1MuxYwT03TeUXj//R1CqIY23B1/eCu64eQlIonxKND6Sznonom8kx0SPBt7bUc/lxiCW44KYW5i2BabfUMHZ0nLjdju3Ldx1C31OakyeNC2IxCpI1oIq7f9rIyuUFbr16CL0rG5Q+bglg0AIGqVeTZ0K6YZn1FoRiwWT/zGLFQ/yollXrXqU2UuhdUhMqXdGEhSBBW8mgCDtEkJE8IpIRicXIk2Z1cznnXf8p372ogrFDq5l293J6D4YP34bbv1vNqBE5rfmySCugz9ntuK4Upke1bImkBnQVmHkBebuGaT9dyYwX4IHbkuw1xsJLxFUsUTITsnxiEmiUmiypu1AmRkJZGvKodvp9mbsizvcfWMQtU/uy+2iJ+5gggbAsfK/LxAuEEaFBSwFBe3D6dz7gg2UQL5ZyhrDPPnDTt4dTX9msdPQgIXNbIKa1tALaEoSB0LdjeO4WtRO6hwuV3BVKmIdje2zsHMxxpy7n4APh2qmHcN8Tr/PKHJj53mJi5UO1xs+OmaYduppNC7aiI/NfrJQv/ttfeEAyZ+48Jk85k5i26JSYh9AUzKIQ53bD737LBw/cz4DFnxA/4AB2vmsaebuU3997B4cNqCPuxvn53Xew99SLGHrRxXgpAQcucVkcjZvIzF6A19pBee9KGD8Gqqs186LFSps2csPB+3PKpK8w5ujDWfYfz7F10xb2vPIKXrjxOr668zg4/CheuXsae59wPBXnnYMjnbM0CimhDImemYyIpNGLtAEpIpWOFqxdwx/P+za1LS2Mu/NO6FMDb/yB5+9+gF1OOZXBV18OXQW65n1MrrmZylFDYORIKCnTdnWsWEbrwkXE40lS43eBuirwc/hzF2sf7oq6PjB2JMTLYUMDXfPmE7ou6cF9Yfhg0/Zw6Uo6P12m66p89F961w4dBXFp7dEIK9bTPncBJF3KRu+C9ugsMUXxdORYN/1Rso89yvC77oRxOymtinQCKspND+TmZrbOmU+Q8+gtGaQxw821S3u9pfNo2biWyr61sNPOkC6Dzi6YN59M01rsinKSu+wN5ZUsvuF6EovmM3j6vVg1A2D5KjqXLUQIYhU7jYNBA2Dpp/ibG7VlaGc8TuVeu0BpqapxC19Yjbb+JzbEEDqCpRv480nfoL5PDfU/uM1YuFQSysuhshK2tsBHc2DZChg+DPYcr13bGv/4DjXlvenY0kJpeSmFdauJjR4G++0NjRnCjxfS0bSZZO80sV12MWNevZL2JUuVF5wePFxVf8NU0lAGI6rW9lpLsj0Cks8DiqJjpU6VYgah1jgSG9NcifS9MfEBTwG3ZlbVgS5G5Yubhektb7Is+gnjo0X/mr9N7LWHlx69W/TcP7/xmAiKod/0+Ggxy9B9EtOgQ5tLRI6hoVzJj1iSKERedLyjTI98vUjb+QzA0Is0FMvIdTQBl8jh7U5ymAN85ucznyk2IOzG/UUkaEhOsrub3zTVpNnJKGjbPZfd4ciIKyt8dW1OEjW4KAKSz9zH4sg1jiCflrGYudmWyy0WlX5uEBJVUqAk7xfnszhw85AYDQGTDzfXH3HvozF1Z6ai+S+OtPt50KJnicbNZWCFAAAgAElEQVQaoGGCLiYPUcRQ2yZV6u8iUkcRkOg5BTwLzTW6QxGYMUBUrktAkzhxjgLoIkA1uQyjsqGx9Z7ZJPFveySbBBwWr1npyToQA7Zkmyv+aFYg4uP3IDd/9sH4G39tX4CkhMMmHlUspzTUa2n6UFhD44KXyTR8QIfdn1+9NJtnn32DJ24ex96jWnDCdRQk0KXUYAEkMvsRZU9ovtI0QEoXpeVkooLTbmjg3bnw5N270NzWSG11BX42w+atHkP7hYwdIg0yPBY1xFi2tp3+1QP4j99nWL10EdNv341CmGPZp820t/n0H9CbkYNbtCB78aICG1oKlFX3paGxkbqScnYeaZMu8djQ6jBnQZtmAof0q2RofY6tHfDxok3U9x/A6k1d2nRhj2El9OrVgBXGaWvvxQeL2ghiZaR6j+SiG1/ijisGs9fOI1iwpIxlzR4VbidfHh2jomwp8xa047gDNYiwoXUd1VUhu47oRTrsYt3WBB8tbdfM5qgBCeoGDOCjlT6b1+XYd1yc+upVrG3uxeKVLXRmfWp7lbHHyE4SbMARWpNlkfV7s7GtioXLOik4/chaA7hr+stM/+5Idh4RY+2mNv1+zIozcnAvBtVtxQ2bCL2CPrJdzgS+8e2ZpOpGcvvVk/ALAW++u4jvP/A6P791ILuMqOTduW3UDa1hy7r57DyokuqqEpaszrFqk4eTKGH3kV30qYqxtdXh44UZ/iLhRk1tirEDoMMdzRt/Xs3guv7sOjzJbT+cwcuzU3w4dz6pigEmAyl2QoO2xcC4yTrvyI8I8cTnscceY8yYMaoX9f/rxwq1Kf0/56fomM2aNYt5c+ZzxpQzDUdT09na21fBf0yi9D/9CaO7Mmx9/mlW1NWw+/0PEvQZgl3oIj/7I2Ze8wPc9o0cfNttMOEw/KTUfMSULjXnB9ez+cXfM9yN097aSM3llzPglFPxy8tNQLC1jbbZc7U/uOQLP73vIeyFaxh+zaW8fuvNHDJiOHz9eF688XaOPf0M/Cmn4GgWQOoToh1KN0XZUTXEAhIxEK6qCLCt3cA7F0ylNtfGiNt+AHX9CV99iZ/d8QATJ0+m/zeP45N7ptPy3of0jtms6trA/nffS9nBk8i8/T5/vOk6ajIZzbisGzCUk+68hfkzfkPL089SnSihAZ/h3ziG/iefyhsXX8WgJavprEzwSbzASbfeSFdVX94+/xKGZDN0uAXm26WcOm06sd3Gk/voDd793i1UbWgicBKsTpZw5PduIHXEIcZOd3ay6uHH6Hr4IcY8cC/svTdYpQaUpEoVMH106Xl0zvuEqlQJawod7HTpdxh84ERW/eI3zH1yGoN6lbG0vY3hF17ObhOP5dNfPkfnL54mXWKxItPJ4KOOZcz1F7Hs1luxP1nM0EceJVi1gWeu+A670opnl9JQX8/Em68n/8LLvP7TX9G7tj/eyCHse+eNUFeHR0ojLBKjUs6uZMEkS+P5BGs2Muvkk+jVp4aR0+6GEukEZkNFFXQlWfHQXaz993+j3i5j+dYW6r9+FKMnn8zzBx7OgIGDaUsm2WeP3fnoldfY46wziV91EQu/dyfrXpjB0JI0zR1t9J88hYHHfJWXjzuB/gJ2bJsNlsPBP3uK1NgxWs8iQnzFZ357NGrbGyAxcyXemQDNKHVenLgiPahYZyyNCSxxO02La2n1LM0GtEuUZvtMc4Nuj627dkNeMa+bQEgULS8yv6Kg/WcspNCwtI4ietMUFUWOsax9855uXopdxDZEBcfqT0vkTbovSbMGeUGi4xoiNMfp4XMXcdc2wCS1ApK56ZmxMceQmgljkEzBttYXRHxnA0o+C7cMGNkGOuSYAh+iihcp1TXAQLqG9cxM6fWZegQDSIQeGWUFFAxKFN+42dJ9z4CBWAT7DCAwVRBR2+9oHg1hVb7VZd7TcUb0ur/aouSTMmaTqVRo2T1vkh0o1tTIeIxWhQEkMvfyY5xQATzG2TeZbgNQtRrNzFj3xGfxtHhfbqcf+fkG0H52LcsYDPhRmqp0/4nuhwqrdWeLowFFmTHTWF6eVOluaDJP8lMEMEUAZ8CKqQ2R4mOhlern1GcS4mJ0H4oPYHR1eq+7AYu589vA9n9v/99eAMkLM16gLF3C4ROPIBuNP0FGsxDk59O19BeEzf/BO4uqufq6eZx+/AAu+FYf4izSuqO8UL0toWMK9U+atcRMNzdb2lFLIXRe2/h6Xm++9b2NvDMPpl83gUtumEkqDf3qYMk66J2Al35xDCsXfMpV9y+hw4NSBza3wc7D4L5b9+XW+99jziIorxhCtmUlN10+kD13H8vVN77KjPeg9wBIxKD1L706brqoD4dMGMdN01/nz/NTVJb2JWhdyU3XjCVMDGDKhb+jui+kkxWsWdbKKcckue6ysTRt6eDWez/l9QUwZGCaTFuGnAP3XL4LbVu6mPbUMvLlA/FaV7LfGLji0oO59Lo3mL9M9RtpbAO/Cx69Yw/G9A35/rSP+GCplkyS/MsWev31u/HbmQt49dc5npp+AANqV3HZzWtZ2wJOuheN65t55t5+7DtmK7bXpc/4ki39uOqeDXy8CPrVl9Pc2o6bKuGha8bg5zu49cFFbOgCrxN6/SVIOu26Xuw7VjqAbSVnJ2iz9uHU82eS7tWP6TfuR6Yzx2/fXMZTLy/koWv2IvDSHHnOm9T0hZG1cNnp42hubuXep9YSr6mnYUsrXxnTxoXnHMI9P3qdjxYlcEor2dKwmQu+Asd86yImHjOdM09McN45ezPtkbd47c9lzF7wHsmSOlG/IyZ7Rg+TqQ1Qo7X231sxX9xPfbEByfuzWDB7AZMnnwaJYqG0RIsiZXThNvtZ6NjC+pOOZ1N1L3af/jBB9RBNn+Y+XsiqZ17lk58+wPE3Xg9nnEVQavrU25ku/vzY4+xkpyjzQtY/+RRbD9qbcddcAQMHUghk63KxCgVobyL/858x46mf8JULLiH11WNo/fGPWPbYY7TGE/QeMoTx114HBx5qnsx8nvVvvYO9eiXJIIcrNBEvpD2RpO8uu+GO3lmLqVm7lj99+wJiH71PvqwXTV15hoYB6ROOZ9i3z6Zt9Ur+OPkcvn70UdCvL6tf/g2t++7Ply67kgW3/YDNW5s45PIr6HTizPtoLl+u6cXT11zJV0ePpWT8eJqXr6ZzxRrqv3sVL991F0eNHAEH7c2C9eup320vQtK8eeOVfPWrk6C+P28vXc/II4+hdudxbP7B95i/eD0Tr7xWalN55dSTGLP//gy+5TaoGwiZNtY/8kO23D6N5r5VbExIK8kkK5Il3Pj4o1Ca5MOzplBT04dBRx7FaqkDGTuEIXV9efOqa+m/336MmHw2C5csZWtbM/slkzx+1XUcd86lVJ90BB0vz2DNvQ8x4r572Pin1/GWL2bgfQ/SsGwZa996g72H1MOCVbz19kwOvO4KmLuQX/7yWU5+8GHYdTxIxEr6x0f0siBqS6jh87JS6aVJuHwtC755BsGadWyo60OLk6dj2CDOfuAhaMzz+oVnc2C/atwRw2h8bzZLOzN8+Zor+OOppzD09DMYctWVsGwxv7vsag458QSCS87jz/c+wN5VtSQCh8Znf03biMEMO/443rnkKvb/2tdg1BCWrl5E7VdPpHz33QhjDgXH6GAIdnUjWmJPCpHxkP55UGX7BCRFD924j5/5+Vxao9sf1V8+S8j6/xvX+huphgjSRCjlczvR5y60O3dRDFv/Z8fbdphtR/j8sYqf6Ylmep7+//Y89YxFmc999pVt1/W3z/o3Xv2roRTvQxEO/fU5e47A/L7tuP/31fDfnYueR/nPvvPXo//8w1YEan99Vz7veHz+qv9v5/zs/es5fZ+fys/ejb+emf/6Kfp/c5C2F0DyygszSKXTHHzk4RGsMiDcFaBRmEP7oidp2fQHfvxsI+/MbObHdw+jukIKnDtVHLXTr2XWJzabO/qQd8qUZu1aeZLWFg4c3UCvXhkNTMaCUk6/bhMz58J9Nx/AJde8zc6jbW777hHMWtzAPfd/yN33fot335vF3Hc/5cqLDyeZyHLjnW8peeDMyXsy+cYPOHriIewydhf+7cUX6WUt44Fbz+Ce237KK7Pglmt3Ze9xvbjr8TlsbWjmxJOP5nvTXuLww49gwMCh/OSnT7Db8ALHHHMCV139LBMOgOsvO4efPvkrlq7w+f7Nw2lozHPNNQs54Wsuxx9/HE/87BVe+6CDy86dwPuzFrBgTQ1fPfZIPnj/Pd587U9Mu3kfnnl+KUuWbOGpaSNY1z6Y6+/8PaecsTcj+tTx8D3Pc/V3JjFqWDMfz55D3qrhT0ty/PG3zTx0777UVjfx7O87GDRsb9q74tzz4LNce6rD2V+vxbWatBD99/P6cP7NKzj39F4cPelwHnr0OT5cHud7F07iDzPf4oNlzUy/ek+25qqYfOErTNrb4qbvjKA2/SkJYYpbB/HVb7/J+6sMIURiHLkM7LlXLbdcOIbNW0ImnjWTS07vy3knD6c82cpvZ2dZszbOkKEH88xzH9G66T2+PWV/fvGLdxg1fj9G7TyUNavfZUhNB/vufiJfO+5Bjj+tkovO/DLT7v8tb80t5Y1P3iOd7icNn1XjJtI92LZ9mMjOv/zPFx6QfDxnAZOnnI4jfHxVizLotNjKVfqF09rM8hO/QWuvSna7736C8mq6li6npLpGu2+9feyRuAMHs+9Dj0P/fkbEo7WNDXfdwcq1K6ixbDo+/JjkoYcy9orLYchgLZJ2BYw0N7P58Uf54wszOPSUb1L7jeOgqZMZV17NMXvvCl8ez3vTHmTYbvtSdc0NUFVGLJ/nt4/+iMKaldh+VlvlhrZDSwD7HHEsoydMNIBk9SremXoJvbY0MPbiqaz9+GO2PP0s46++FOuE49jwyu+Yde3NjNlnb5qqy6nEJzdyDLsddRxzrvoeJSPqGfmdC6Gmt4n6/+kDnptyLqNGDyUcNJBcPEGllWDY2ZNpmvUu6955gy4fulo7OeSEb8KX9mLNG79l49zZ2O1d5LNt7HXO2cR23521N99C0G8wgy48H6ps5h51HBnLZa/HHsMdNhoy7ax7cDqZ6T9m5G3XwbgxYKfJJpMk6/tr9Dp8/te8/9ZbhFmP2NoGRh47ifKaKl6bdi+TvvtdOOwISJfosXjlFZ684SbOeuwp2GsneP99Fp48mcprrsdbtQhv1RKG3vkgwbJl/O7Jx6ntXcGA5jYWNmxgwjWXw0cLeXPuxxx0770wfLi2JJQ4sNWVZdGrb/D6r5/Vmpt9jv8Gux7/de0l7q9YwYcnnkpdVSWDrr8GypJkU3L9AynMW8wbl1/J6OpK1gzpQ4UEd8sqGHfY4bx84sns/93rqJg6FX/hXF49+zwmHftV3KkXsPi2+9m6cjm9a6vIz/oQa/xO7HTtVXT8dgZzP15MPJfHa2xkl2uvJ73PnlCSUpE9pa9I+VHRpHW3Kv7vOC1/Xzu4/QKSv++4dxx9xwzsmIH/ega2G0Dy4gukUykOPnJS1CMyquXUTiQf0rzo31i56H2mXvsexxxRxWUni+5Lg+ljZqdobE3w65dbWNMoNSZCr9Om9kh/rXOOjjNgSIxMkKHEquC0G1sUkPzw+xO46OqZnPCVCq46azwrNodcet3bXHL1ycx86x1S3jouOe8o3Hgbdz+ymtXr1nDAhCHc8vhKJu45gr6lLr7r0Cu2kHNOP5Vbbv05b86BH/3wUL40PMH0pzfy6stzOPwru/LUr+dw+IRxJJMWXphnSHkHw8fsz3eu/ncuPb+KKccdwqu/X8CPZzRz7w3DWbKigRvvWMYT9+zMqCF1LF6Z4+Lb3+GMk3bnzZkf0NQ6kLFjU7jSYMLPcvi+ffjR05+oePOTN1TTkTqMKVc+w74TD6PSzvKnt97me9eexLDqFdrlsivsyy0/fIM//LaN++48mNreeW657yOsuE1JRSW/e6uB686Icf6J/XCDzXhOin/7XcgN9zXx84f2Y2j/fnw4v5lbH/+AC08/iNf/OJPaAWO54dQkrWF/jp38C+pK4ZG7RjOgagWxwKPDOoRvXPAHrN59uP6SCeRzbSxa2sSTT3/EOcdWM3LEnpx4/qvcfWUdJx9dS97L8MQfYvz+1U+orann4zXNpAqd3HzlEWzZ1Mgb7y9jfXOOts4su48v5Yzjz+Ok4+7hhFN6MfXcA7nz3ud566MKZi74gNKyOm0RpHTRSOfGBAuLrcD/Rq3af718vlCf+EIDEhFGnDN3AWdOOZ2E9MFWXqd0npHUtSlaE30P2jtZ+PUT6agsZ6/772ZLroMnz72Yi088ieROA3n2tNMZcuBB7H7XfYTVNYbWMH8Bf5oymfGH70fJqJEs/ekvyY/amZ2uvELrKzyheXR00PnTp1l8xx2MO+1bJI6VTEUtLFrFL669kW996yTY90u8f9PtuKVVjHtgOm5dbxXKc3OiTNVl8vOSq5TCJ+WdJbTYO+/niK9dwysXXkJ5Lsd+j9yrIkqLv/Nd5m5cz8l3/ICO1jZeuvAaTr54Knx5d5rmziUcuxM1Y3fm4xtvo2HjOiZeeB5BeQkL1q5i53gJz1x5LZMOOYhexxxJPtNGqwXVQ0axcs4shpYnIOMx6+lfk6rqQ9+TvkV2y0bqy8ph41ZeuvN6hp/2TUZffBkbpj/K0tWrmXDOGYRpj+fPuYSxh01i5PduwKqsgkwX6x79EZ0P/JhR074Pe+8WScS7UFFGZ3szTa/OYGDUV7z9md/wIT4Hn3oyL/zoMcbssTsjTzmFpqYmNra2sZNt8dj113Hq5LMoP+IIOl99lSU/epIv3X4XG995g2DZEgZddyvzn/4lC197lZMuvwRat/LaC88x6YrL4MMFzFy+nAm336aAUpTtbSmkLRTomr+E/IYNUMgTGz6a9E6jlMASrF3JO8edSN2woYx5dDpU9TZcCFFoXryM3114KYfvuSdMOoCmlcsplKapGz6cXx97IhOvvZ6qyWeSW7yQl6ecy9eOO47WoybxyyNP5pzTTsbdZTibf/0cG6uq2OWsM9m0YA59q/tBa4bZTzzJhoMP5ugrL4felQTaZMAUSves3TVQxBBFttFq/vH2awcg+cfP+Y4z7piB/y0zsL0AkpdmvEg6neLQSYebzLjWNEX5Ie9PbPn0ed55ZSbf/cEsnnrsSPbs9w6+105cO2gJ/bAUz+5Pjipt425UbERkOUPKX4JntdMVQplbzinXtvH2XHjglglcfPVMvnlMgisnj2HlepdLrvuQK248kTnz3uWDd9Yz9fx9SJR0cecD82SL57xzDuD8a97m4nO/xoF77cSyTxfSL72QncaM5ru3vMDvZsE1l+/Cl3cdxPQfz6a9aS0nfOMQbvnh60w9+xvsMn4sixbPYVDpFjJWH86//DdcfV6C04/ZhzfeW8cPf9PBo9eNomFLOxdeP4eTjqvk6EkH8qvn/sCMdzJcfv5+zP1oAZub+nPuhUfT3LSWrZtXsOvIkJunva+6bU9ck2SLfQjfvvq3HHDoYYytD7n/oT9wzgUT2H0YfLpoFrFUDa+/18RrL2WYdtdhrF01l4d/0sgFF51ERe8UV3/vaa6enOCMr/YmRYPqhryzsJoLrlvJOacP4eCDDuAXz7zCn+Z2ct3FE3nvnXf5dFkbN03dlxavF1MueZ6vHwpXTx1CRXKlaqhl3EM44dzXKOlXy+1XHaEabkvXZrjlh69y8JcyTNj/SL51/is8fEM1xx5USWNzG5c82EA83p8TTvwWv3zplzR9upqLz9yHfEczbsUIvNhgnnn2ZdauXcWdN57F+Wc9yYknVHPB1P25b/oMXn+3lLc/mUNpZZ0BItoC3vQQNC3Qpa20ga//6j9feEAya/4nTJ58BilRwNbWubGowVZBbY20raU9ywdHfpNM73ImPHavSKKy8YEnWPar51RNN9ernP0vvxR34qEUkqatr7OxkaWXXsXiJQsZ3K8v8fYuFloOX39kOrmxw7Q3lvvhYn488Vj26Ginc+wQtvSuJNF/EBMvPJcVzz7H6pdfI17SCypSfPmcM7GOPQaS0nVBFIFjOFI4r317RZwoVDpOEZuEou+xcT1PTplMLyy+/uPHoKYXvPUOPz7/CgZ9aWcOuuZimn7+IvP/9C5B0qLCLWGPm67F/vJu5D6YySfTHsFbs1kzF2Xjv8QeZ59G46xZrP/JC3TaeTYlffY56yT67/815j70CG3vvkG+zMVKlHPoN74Fo8cw68mH2bJ4MU6sjBLLZ5+pF+EceTTMns2cRx4nt2QJuaCL5IhB7HXpReT2309Z1nZHlgX3P0zDD+4nttMQ2srTxHyXptBi9zO+ycgjD2bpo0+y9A9/oMoLKMl59DrtDAZMmsT6d97i40ceotZ1abMd6r5xMqMOO5Cm379G06+eo82qpCXIc/DxhxA740w+vuNe/PmL2fXee+h8731mPPIopXV17F4/gA8+XczhZ5yBtWojry2Yz7H33gmDB0WdxyLzoMWbHnlHNEUS2k1LU73rFvPbI46l7+Bh7Pf0v0FZBQXX6BO4Da20PfUkHz/7LFnLpSmX44BzT6f/YfsxfZ+vcOwN1zHo3MlkF37Kv0/+NscedzRVZ5/A2xfdwNbVqxgyfjSJtRtY6cSYdOvtfHLnNBo3bCbuBMTSFkO+czU1EyYI8ZdQ2lH7ohBuhJ40A9hNUNkBSOQuptNpNm3aRHl5eXe9zb+68d8x/h0zsD3MwPYCSJ5/6RUSJWkmHXYIcQUjxRot6YY0i7YlL/HTe5/iiV808h+/PIgRvWeZmk5hTEjYR3syxLRVP7Y0zJfuVVHra5EMsSDnO8TtFGdc3sH7n8Dd39+XayTjcihcf/FOrFmT4KKrZnP5DRMpr93CXffOobEZBg7rw+IFDYyqgztvPJCHf76Kt+esIVWexg2z3HTOAHbdeQiX3TyTP86DESP6kO9sprPD4/JzR7HXbv147Ocf8spr7VT3KSMRz3P5uSPocvtwwXde55qzyjj9a1/id28v5Ie/aeOxa0dSmS7lwZ98zM9fyTFgWCnpEptN69u447LRxEKHOx5YQFCSopDp4uA9qznvtHou/P4cOvLw1O0uXbGDOPeCP3DsETtx/MQ+/PDHM5k5J6A8bdHLDTnjW4cy84P3mfF8B9MfOIjQauH2e+aSjDvsNG4or721lBMnwWXfHkbaWYedybOpYwT3/GwNv/pjlgFDS0nHCgSbctxx3W4U/C4e+fkiNjahheb96+Das4YyflgjTtCubXzbrX04/ux3+bQBxg7rq9ps7W1ST5rh+98dQ0AFJ5/zZx68sYKTDu1HviPHvb/ZxItvZCitrKe0pI21n7Ry7WWHsGzxQl59YxMlVdWsXt/EMV8r5cSvnshJxz/FUUdVcO2lB3DffS/x6hvw4YqlxCv7G/FXVW409VZSXViUPN6hQvIvUNQ+d85802VLu1fJg2B0JEz3jKhfvbRs/WQebrwEBg3BTwU4WzuRJzss5PBK4sTq6/HjaRH+VtE9FRLfsJHclk0kpJDZtdjqFSgdOgwrVYErnLDGJrpWryIl4ndhAi8Wh1QCd2B/yGdAo+4OVKWhrgZKjIquPKpaEur5ONo4XFKsPoHt47hSoCi6JNKpqgXWrTDOc/8hUFoJuTyF1avpyhUorx8K2Tw0rCWbayVZUQkDh2sHL0ta4m3ZjN9sWtg5tTVQ29t8flUTgbRDLk1gy3XFJaPRARtWE2Rt7LJe0K8fiLhg2ypyDZtwuhzcyt5aCE46Bb6ctxkat0LOg/pqqO1FLh4nIYXEBR9/40acDZtVqFB0TZxCHi9WilNXR6yuBiu7hcLK9cS0bXcKBvaF8jS0tkPzVry2dtySNNRqRZ6OnXXN+C3NOL1KYEANJJIUNjTgdmSw6gcaEcf1G/D9Ak4y6rkfM0Yi5+VI1NYQVlYgncxsbYds6lAFhIjWhOjXiOCdijv5HYTLF+G6aexB4whdP2rZLKJZLrR0wPr1SlLNlqRJDhisbf7CzZuwytJQXYkv17VxE7aEvgbVweYGgqZWbGmlnBTRpYBY/SBobsLf3IwjRf8VSegrVYuiCWMT2FJ8azrwdBfLdnsaxWrXfx5BdUeGZHtw+3Zcw44Z2D5nYHsBJL95+WWS6RKOOGyi2V+1c4ToyUgr+blsXfg0HWveo+B1UF2ZpTS2ynQaE7dCwpTaS17+izpjyPdEGV3y024eEU+0RFMksNnQVk+7l6Ksop1cW5LSeBc1VZ3kchW0tVgaQLFKm2jKlNKRdbT+IfSSpGmjf2+b1kIpzR0uXZmQymScXhVrycdrmHrTHD6ZDz+4/ihG1LZT4nRRU7mJ0GmjKV9Opr0PfhAnnspTV9FKS6ZAe9aizMlTlfLJFCw2ZMsZWNpG0nHIehWsbClVZfREMsDLetTHtlCWTLKhPUlnoRyHHHVVIclgCxuzKbr8HIMqNpCnD03N0jiziqpUOx1hjM0Z8b9SlFutVFc6tGRa6WqLUVpqkywtsLGlkiDrUl5SRpuXp5zN9KpoI7BbSMr2alWxpa2KrZ39seSaEh4UOqisaNV9sCVXTpvcstCiPB1Ql9hI0mk1SuwkKNCH9VvLacv3IR2z8VRh3aMk0URVSQdemGbD1hoGJJdRmerSbuONud60+OVk8i6V8RhBfjNlpXEsJ0HjliS2lcaxO6mu3qh+3paWvPolVekuWjqSbGwfwt6HXY1VujtBWIZtHq7I14v6av9zyzy3G8Pwhc6QaJet2R8zecpknLhp+9vdEYcCrWTpVMUMcfLbVCVcDIvodidxlQRjZMakR4yS/fTVbfrKQvsyLWBlmWW1m4zRKZHeTKJMbr4rXUpM2x5RMJE+PaZfjvTrEZapKHwKs7BUXzN6I0Z9RHrICN1GzpPTLmFynDgp7fskCuU5I5anZ5RyKfm9oEeW7jgyBnkl1M4xYu4fz1sAACAASURBVCqNGJpkcEwLR+mcI+9v6zAvfULkqHLVcs1yJvN9yduUKmVNTK58JqBdR5DWOZSxFTvcmz42pqeZfE7eM13xZa7MMUXXtKBaxTLLom3epd8oidTeO6J+OMXeNqZbjnQ8MgrKMkYZh8BLmT9V+sKOhIdkliPN3Ej3WK5C7qJIiZn7KZuFrVchc2C64ZjZMMBVZsqoNZieOb7RgdcnwYjmZaMCyFSkumzgrlyjtIoVc12Sz+C7In6WMJ2a9FEQoOCrxorU72gGV2+QIB+zkWn0Td5QfRXpsiR9z0UtPtBOb0WjFtha7WI6dRRLRrpLR6JfdhS178iQbDfbzo4L2TED22ZgewEkL7z0AmkBJBOPKDZzI7SyeL5NLFjJpsXPkm38HXG3AH47Fu0a4JTglRh1W4T2pOVv1AJa7Lih5Nh4dp5Y6OJ48loIbgkFkaKy24kVylVlHCcjsrrY0lFTtMNineSdGGGQIF5IEmgrNGlEXlCNJOnG6RJXelne2krG7ccVt77KvA9h+l1HMn54gUTYgmW1a7cvz0rie+VYjotvdREPJVAqnSNlDHks0SsRdkYofoPsLsYXwRIxYRFnDBCttRIvrzWeXkw0U8pNm+OwCzv0KMheZYfE/QyWJQDAxbdFtqCD0JJjSEVNUvTM9TtCX7LDFIHUjMYCcuLcF5K4YYy806UCh/I5385qcNaS/8I4flitneb8sBPH6VJfS1UkpWLHNlkqEZFMh224EogWxXVVlk+ocKJnlRAPRacpxHI8HL+FUPZeS5oeJUhLsJECBcsmDEvxBWyKpptowlhdhKI34yQoBCU6Tg1UWo26dwcyTjfEKWS181p7WMfO+1wGqT0I7TIV0DT+i/zIvt6jrfi/uGH4wgOSubPnMmXKWdhxcSxlGRstibagg2lvPM1vPnqLXDJO3pEH3sf2RIDKJhYVHUktiOqW2D6BU8ApBDiywGJxcqKSKjSwQOhgEiGRKLoYDZ9EIOrfPlnLo+BYuKI4LqJHloMTZIhZDoEnisRiEESgyMUJK7HsPPmgIFJMkYMpPeIFAghlKI84n3aQJFWQReeTsbuIWdINylHl9XhXQD7lkRHw4jg4hbg61J4d4FqhyGAYnbF4jGRo43mideJHOi1RZsYPydlifBwsK43rC/AR4yQSwUJZk0Useh02YS5H3LMoUTVYETvytH7G8eNaGC6THfMEmJTgi9K5igz5OocyYX4hq0bOiVkE+RwFO45jJyMgljNKtGIUEyIUJf3dxa1P4OR9HFFhjWpsBJaob28VzHfsGAU7RsL3VBNGzldQI2iUzRVedDvtFp4r9zDAEcOo9UXyvkAPh4KXI+lKzr2ggpIyDdK+0SaJ7wj0M8r2li3yjBbBX9LZySAgkXWYeswpnDpuH71nCYWRpvWmPicK0WRmjXhdtzK1KadXyp5mP1TUyfQuN9BN+pF99vqLTVaLdSQ9tvsIt+zIkOygbP2L73Y7hr9dzsD2AkheFGHEdCmHizCimOdIHCYXWCTsLvAlIzLXiEfo3iE0rYj3H1FwTHvsKOpdTJgUezWLKKLokMj7UkcgbfxdESCUNt3iY8h3xTkt9h6Xz5k9l0IpuF1Gbly5YWL/pW25CZtpsMqtJp+v1oChazdgxTdB2Gka+Yg/o0rC0mPWM+fSYn0jjKjHlWtS8VQZuLSYFydfxi1DLjHXFpO/Ze8Wqoj0102az3dHwyKdGgFVcizFavKmpC3iZizaJ9q0xFaHXKN0Ko1uImryGWm1LMdXZpMcRI4ncxNJHwjxW8RztB5DKBQpMydKcxe6hZxb5sc34oN6Thl/dA5pma5MOxm33E/5jARr5VIEcBr/RIOB8n0pPFeqlcy7OFDR/ddrkDmMngOtORIHQc4tcyngMg2JcYRhf3xL5lH4DCagalqzK4l9u1yb/+iL+sIDknmz5zJ5ylmaIdF8R+CosNmWoJ07PniGn3zye7ZWuTjaw19Ag0vcixGzxLXMqQCRFZRqJ4tCzMMOs5pyFfVy2w6Ii6Ko5ZJ1ZKGp66/F0G60yMPQw/dDEqGtnbIkquAHojfgYPkuMUtUUHPYTgw3X6LOrTjogcpImy73Qg9L+h6+Gyh1yPaTxMMUnlUgb4mYkU3MsrrV1KXeoWAX8B2JVMh1mYc9FIc76mGfdUNs3xB9RAFYpdoigT3H83DFENoSi5Gci2SOCjgyF5K7sSTiYxarmJWYb+MUpFjLI+/mKDiyoFNY0h5ZjhAImElqlKEQSNQmFhlCiFkdeJanReSS4ZF5NcZKoiFyfZEysB+nKy7ZAVFtt0gHeVWAz8VM8bmORNVTZYHL1QoglDGJoQiwfI+4pMsloyFAhhipQkjghuQcoVhJPsOoBWgHNtGCUUMj5j2nQEXVX2NJCr6H5YeU+S65uMBcmRs5TqrbuFh00nurxTWHnsbZAw+kPCxTMOU7JnNkyUmKt9iEoyLVe5ONMYbY1A91sweK9ZWuj1tUgS5mfyMR9+I+Wmxqu00n4R9tWradbwdl65839zvOvGMGtvcZ2F4AyfMvPU9JupQjJx4RgQZxNoVHYPgKhu0vDn7kIKt6pDiukQOqEx0516IZpBpiwpAw8sYKCjT7IRzpoiOurXUikBFZa3HMIwUY44gbEWcDgMSpFp5YImp4I69LHUup8X/trAYEDRtDMvVyfon6y14t45AdTvbInKq4bwMrUVtGBRGSATHNf3RsCr5knPJ3JgIgsu/JMdLqyBuhP+FMSKG2kQktip3K3MVk3hQ4yVgNT6J704uAkHHlNfcTjV9+E5AgJxYOQ1y5GZKNUEwWhfJMuFbGJ++F4JUasCKARi9eAI6cOwI3CshyBiApQIsAnhxPJGeU3wCuHEvmXTNXJgtm7mV0HHkO5Dg6p4a5YkBG8UduiOhAOSqmbHgZsv/H9EgKbLSNfFGsdXtfqX//6/tCAxLpsvXhvLmcPfksElL4IdFzXCUfZcjyg9k/51cfvUQ85rPT+k7akzYbalI0JEKGb8oyvDFHfdYiZ1l82tthdn2ctlKXnO3gexZ2GMeRlncCrkOJwOcNwhdn03NxYgGJQo7aNhizKUMm5rBgQAVkc4xsLTByS4Z0zmdVr1KW9EqxqiaJF0gkQSg5YtDMwy32Jx74GsyQGIYKJ+JQXsgzsKOL8asz9M1Jsb7FpnKbJbUxVqShLRXHkcWmzqpF6AkskFSmR1aDCLbJ7jgxgsAjsMXhlxPaxCUqIKZDVcqLi1aGF0VZJHIvSs+egDyLEuLkJY3rhuYYvhC/JB2bIykZH88lGVjUZLMcsLyN2g6HeGCA4MrqJIuq0yyoKiFIW2T/UqQnqWklyKmBCXHcEnJ0Up31Gd0UUtLcyua+5cyrSUBMXPw4lmdjF3ycuE0QSNOCgEJcjISP4+e1V7xjmyR6zHMYsjlP6BdoLndoTqTIaqBDTIuP7SQJZCAFj76ZDP23dFJVsJk3oIKtcQvPETMooDLQDcCXehothBG1XrlvbVRscrjh8PM4bcAEektqV8yVKPZGutEKTTSiIpEXoQ46RlZNiKsa+bIJHakPiYJn3fISUdc1UxdnfuQebyt5UaMZHVl/7yl39/c3K589ww5A8o+e8R3n2zED/3tmYHsBJM+9/DypkhK+MvHIiKhrUhxeIFQmCcxFqvYmfKedtdT86scMsdeAEHEIRBRRjbkJiEUBJmFbSGBKg/lWqPubSASI2+BoF9AIoEgnUFsoxDa2vm4ou6EVN3Rj28OVLIIYfUdcc1v9akec9e5uTaZ+UECCbCcKEJS6G2VeNIsRZc6LiRcJhtp5LHHWi9CgZ0RMLlyOqXtRJ1Yo+7xRGje0LyFoSzDQjE1+F0ZAnHZCdc4TZjzia6hXIrRlATTiexjhVWUbaM2m7IxGoFQaEkkAUnwWDao6OfW5ZE8V2rrQ0YSBIu916/rodRrxW2W5KHXLXL+ALl+ZJQaoyFQqztMOrIbMHZPiIAUkIWEgwcYIE2qbXhlblJmKlpoVBX7lTzldV+AT0/bP5jnwwoI2USp2X9OTiTcQ7es7ciRf8KJ2ASQfzJvHOZOnkNB0oNRqmFqGVj/DtPef4t13ZzBkSxsj3l3Kpv4VLN93GCurXXb9cD19P1yphVSbSmOs3Xkgi7/Uj+ZSi6wdErPilGVdKvIZEr7EUFy2lIY0a4F7AjsXpzzfybDOHOOXdNJv/io2VMb5837DGZC36fvJGvqt2kw+zFGo7cfGnQbzyuhSupwuzUCog92tAyzGKqAgWROJ+vviyMPI5gzjl2xi1EfryXb5dLoOiWSMpXsNZvGAShoqSykrZIn5QqOCprRwUaHUC0hJ3YJyQmU527iSZZHfnYANSZ+4Z1PhO5TnxVn26HChNaa9wygRipbn4wZ5paBlHYcOV4ysQ7rgUZoXkJKkIxGQSQTkpEOV79I7HzJqczsTfzOHWCZgazKOE+QJStJsGtmPt/aoV0c/5vi4VoFOqZl3XUInTllXQKmfZVBrnuFLttI8dwHeYXvz3rBelISB8nO90KLDCWlNmHRoacGnVIChgC1LMkwxOuW9MKCiPc+oRW1KWWsaXMny3qUUEpbOS6+cNDyQ58QoTNfmcyQXraYiE/DJPsPoTEkDQUjlJbPi0J5waCyxSXVBr0JAme+RtXMEbXEuPeYCTh90KBUSMYsMn5C0lGKmW4QxuWKY5D6o+dVdTiyyGO4IdYQmk6UGW7L4solFAazo692ARGNqEVApKjH/M43dDkDyv8c53HGlO2bgHz0D2wsgef6lGaRK0hx52KGRExlxrpQuawi1Jh5XDPUYZ9aU55ngodQdKPlWGp9ECtxFpkMUoo8yDGZ3L0IQE3+XH3GgTVYksHIa9FQP2pLjyueLu0XUvUv2FP2sOObCnoi6sOg1Re1llXUgpxUAEAGQbiQVXYQOVXY7cxYBX4ZErKOOqmnFqXd1nzEzI4FDUw1rgqfRBicwQxhX0R4kDr6DZBkE1LnbGq/opXgKLAx4M3mObpCkualibaRhLpggnvwiNKsozCY1HVqVa7qQFvc8E5SLjqmgSuZQrkF+DHC0Fah8VqewyLQz2S75nJDUDUVajyngKapW7WaqRXff3CtzX5XNYvBit6Bu8Q7YghD1QqQpjZnCf+Ye/Y9e8//Z+b7wGZLZcz/mnDOn4DpCl5GCMClWtmkOszz85qPM+83T7Dp/PXuvbGbR0N7Mmbgzi2tcJr61nIHLNxPsMoi5vSQSX8GS6hI6U1LzAKX5kOFNeeo3NlHS2qlUniVDSlhdW05zIkEsF2dYWztjFq7l4D9tor6xg5XDevPqwcMYvzlDYt5KRvbuy9re4H28jmDUMJ44sB+t5TZdCuIFvW9L/0kkPad8Rxvbs6lybfZcuZXxf1zAuM0+mXFDaUy7pOet4q1+MTr3HEtTKkntpgbKOjoIEjHmD+1NOkyQ3riVQR0duG5Iu5/HrqgkzCdwOj2ySZv5I5Mk/JCaxhzD10u0pJMt1QlW15WzNZaidlMng9pylJInKFg0pBOsqCvHjiXo29hC/eZmpaxt7pNmZW2aZdVST5KkpjXPl9d1ctwzcyn0q2b12DqCjlbqFqyjtSTOq5OGU5pNkmjtIJHvpKW6hFW1VbTFYoza2EZ1czv1rQWGbPHYsORTMhP3ZFZ9BXWNLaS6Cngplw194yzrUw5+yKCGDgZsyhITOZGEQ7sTsLG2lCBu0X9DM+NWFlTpfHl9kjmDq0iFIbVbOqjb1IYVxLBLyrV9sFORINbQQkUY471RFSTCgN5bO6lubCNvxWnonWZNXYqaTMCAhk5qmrrIujE2l5ZyymlTOXHEEZQKwLRiFAJN6BhjJG0gIz5psYhQAF/RIGqORCNentIMVf9GWwQYUxkRBrqPVXxa1LB95o9/rrnZAUj+ufO/4+w7ZmB7noHtBZDMeOEVStIpDj9igqkVKDrnnhN10OrpvEutoTjHRTcySjEo/Ug80kjkTjPgRcXaIvyQl2STN/WD2xxgcUqFzmTAgDr8vnSAhFxk1FVyIHKiTZZBWtiYFjFSRyreuJY8yN5RrM1QJpgwPeSYkeCvydsYEKN7kamF1OL8wDH9U7Ru1FDOTIsfs0sZpzrUwN62bIzJ6JtWyVKz6mi9arenHWWOIhhlMEz0djHJL2cUmpnG4qL3fUtaxxgqlmSHzPd6oA59oaDtlvVX/aJQ04qAT1oWGeq11IFIkb2KCAv/okhl704SSUjQUvp2MdpnsjimwY0c2tDeTGaseI0aGOyu+zF3U6tENGkWZWaE4q4ZG3Myw4yIqke7x7U9r9J/zLV9oQGJdNmaO3seZ00+W4umi7ZDHq72Qo7pf3qYV178GXv4cXb6aBHre6VYs89oVlQ6HPPicnZf1U5DVcjqfjXMHtuPt4ZX0JWOkXMcBrRkOeoPi+i9eSu1mYDyLnh9777M3q2e2b0SxJwEfVsz9Fu+kf2bPMYt2sKK0hgzDxjKwcu3Yi9cwZARw/ioxqHmzcWka2t46sgBrO1TRafjIt3s4rkureXwgwKutCu242Rth0zcoSTwGLchw+4fbmC3WatI1NeysW8ZGypSLPk/7H0HmBXl9f477bbtDRZ2aUvvIojSVLAX7F0jgpqYojEm9thiSSzRNFs09hp719gr0osU6bCUhe311in///tdPhzub1FWl2VZZp4H7t47M185M+d85z3nfOcUpcFnOei3shq5a9ajIGIhoShYPKATumTnomb2AgyJG6g2dOiWhTwFKA9lAXWNiIdUfH1wCTI1H7Tl61BS1oDCaqA8O4DVo7pjdnE+Rs1ciTErK1BrAGmJpOdl3YDuUAtzYS1ehn5ltShuSqA0w4dv9++DZ8d2QdjnQ25tFBM2NOKkp+cgIy8XDX0KYdfXIbGmDPUZISzZtwQDVtUic8tG+O16xHwhfDu4O8KdczD4q+XQ6kxk2DoCCQsrw5UIHLQvltlh9FhdhdzGCCzNRkW3bHx84CD4Khowefo6INIIP60iagBbVB3hYb1gW3F0X7ga/hgrzJoIZ+j46pD+6FwbQbdvypBTYQFBPuc4LJ+FTQNLYJY3IDNqY8aB3dF9UxWKl25EWgM9QUGsLwigbGQhOq+rQUZpFQobLRTELCzqnIEjrrsVgw84G2m0sAnLiQVDpJHcKj23utspnpJQQ4ppKQCS4vq7M8nzUoinXt02YqNlvXiApGX08q72KLA3UaC9AJLXX38DaaxDcvjh0u2xneTduWfyQ5J5+/P/V+K7f/nu7++U9tQVIhkW1fw68H/7knNIeg/cbTU3bplPVF7X3Nq0457FmeaWtJ0jpOuqnaGpexzJTuXK+R115Hy2goKUcSQp6YZK3z+B5p+dm8IuxNUsmX5oXi0m1B5/Q4cHJAvnzsV550+DZnBjdtJsTMzfYCVw28wH8O7sd9A9rmDi29+gMtvA2gN6Y5XfxODPN2JgA1CfryJjdQ3Wd8vFjDE9sKoghHBQR2FVI86eVYaiuii6VcWRtaYObw/LwoyDeuPLnhlQFT+MaBhF0TgGbm7EhM9LsUVV8OXEQehe14DOM1ZgeJMPlQEFndbXoqFbDp44vjdWd8pBKGqj6+INGLA5jPREXGwOtyygPD2EtT3z8M2AXIGwixosDCyLYOCCdQhW1wONUWQbadjQNx/5gTTkz1iDLFjIMoG4aWNhvoHiroXYvGIlCrOzUN63GGpFHfKXb8Tq/QagU9hC+cLF2DJpGNJDAQTLq9G7JooemyxsaKrHpqFd8P7wYuw3cy0Grq/BgtHdUBx2ULemDL7sPDT1yYdaUYl+1RH0qAhjTWMjlo7sgUeO7IFGnw+dIxZGldbjhGfmw7YsrMlS0RTQ0ZifDiM/BwFHR98vVqKIm+lDNqxGC2u6ZMIqKkD6gtXYvG9PWBlpyFtXg5pFK5E9YV+sTLMwrCyBrnURmNU1aPTp+PzIIUiUbsGkmWWYOaGzSOWYva4e2avr4O/fDaXVZciLW1gzuhfSIjFkzlqGcFExekYU1JSux9qx/RFICyBYuhk9N9Rg9bASmJV1yG+IY8XIHkhbtgGZjTHU7tMLFcEg1jAFZI6OMasa0bM8im4RwL9iA+b4HZxw97/Q9dApCDpKMnuvYkLfGreazMaxNaHAbt7nsSslmQdIdiV1vbY9CuzZFGg/gOR1pKWl4fDDDxeZGL3Do4BHgbalwF4BSKacPxWqQbdm0q3KrWJ1Zgw3z38Ery56H5lRC6f/dwnqcvxYc0B3lPltDN+koFPYQXl6HPvM2og1agxzJvbDnO4ZCBsOepU34rgPVsFfV48eYRUlmxP4bFA2pk/sg/d7pcHUmAXDRL5lo+/mRhz+7reIGAY+mzQYfieOfVfWo+/cjUjXdQSrG7GhezYeP6YEG/KzkVkfR/GcVRhcFkFGNA6D+bZtBesz/Fg/uAgLhuYjbibQtcFCn01hDK43xb6FvLooimdvxJJ0E53zCpC1shJIT2b1MHUDy7MN9MjNQ9mqlcgsKsD8gYXIqAqjz/wyzDpkILrWRNH48UwExo1AugpE15Yivy6K3tEAmqIRNPQvxAsjCjByQTlKGiy8cGgP9K1OILhgHXpZQURK8lGxdjW6NsbRq8lGAzfs79sL/z62Gxp0DblNCexbFsYRz38Df+dcrB9ciDUFfqzO1uFPOBi4eAv2+XgVcvwBbMxQkGFqqMgJQcnOQO7KzZg3sRdq0nUMKI0i8eVi5O03FIvQiMLV1eieADLiNnRbx2eTByK6vhwHz6vBqyf2gO430L+0CQVfrkKgd2esrq9ATlo6PpzQE50tYOAnSwGko3tUxcot67Ho3HFwEiZKyprQf14p1ozsBau6FrnVTVg/rDd8i0qRrulYdGAJSrMDqHfiyI7FMHb6RmRtrEG26aBnjYllPhUn3vl3ZB5xFtJYjJIZNRRGxco4Wn7/buHrqEugB0jaVqh7vXkU2JMo4AGSPelpeWP1KLDrKNCxAckMFkb8BuddMFWEbDEWMZmIVkGjGcOtc/+D5xa8iQwVOOvZ5ajL1LFhdHfUwkSPrzaiv5KG+mI/cheuRmmegXkT+2B+1zTopo1hq+pwzsvLYHcKIjcYRNrKCszulYmZY0vwYZ9MNAb9ohp5fsxBny0RHPXRUtSpFj4/ZDDSTCBz2QaMsgMIWBHEl5Yi3K8nHj+oK+rS02FZigiF0hRbbEg3bBu25SCua4gbGuKqA79uY9/SJvT5YBk6QUPVkHxYfhWjPi/HRiWCzp3yEV+3EXpOCP6cHJTZJpZk+TBUS0PT/CXo0rkTPu2bjfywggHzyzF/0gAU1DQh9ulsZA/qi+ImC9HV69CzqAh+1cC6sg2wSjrjxf0KMHDOJvSK6Hj+kJ4YVukgc8Ea9IoqCGVkoWbTRvTOy0UoGsfGimqsHdED9x5bhLCuI6s+hpGVCYx4cQ5qBnTF1+O7YXZ31iIBeoV9GLuoCvu+vgRd8wuwqUcmwjW12JwTQnZaJoa9Nw8VQ4vgZIaQsbYajevL0LlfH3xbvgn9fJnICwURaaiDGTHxxslDYG6ownGflmHl0FwEDR2Z5Q0wNtchNqIn1tVWoqgyhg379kJa1ETaglUoH9oDRY0m4t+uQ6x/L2QEQtA2lKNLXRirRnZHtKoKWY1xfLNfP3T9ZiNyN1ajbkRXVId8KI80ihC3A2ZWwsfEAt3yESqtwOKmGE694x/IPPoMUYFEABJm7BBxuluLIDKm1B1EvOt4fbe17AGS3UZ6r2OPAu2eAh4gafePyBugR4E2oUDHBiQzZ2LuvAWYev4UGEzLKrIqJDeSVSsmbpr9MF5e/A4ylBgmvbkKDX4VVaN7ozSkYOTSGhTMWYlAQwPszvlYOaQLZgzJQ1WaDt1W0GtTE475sBROfT0CtoU0qFjSOYg1+/fGgpIcNLJap20j11HRpbwJI79ehiZYWDFuAPwxBUVzS1GyYAOynQRqehdg3egSvN0rHQkfU/Da0EyLRToQZ9o5VUXIZL0S7rVL5ttmjfm+9Rb2W9uEoi9Xw9lcK/ZIZWbnYeGoPKA4GznljUj/phRZdQmxyXr56O7o4g9iy+Jvkd+5AKv7dkJGdQzdvtmMJeN6I78xhsisRQgNKkGR5kNi+VqkVdQjmJ2PJttGrDAbM0d2QufF64W3Y/qY3uhVr0BbsAq9mQK5oECAoKyqegQy/Kg3LaztlY8Pj+yLOl1FMBxH/+o4Br2/GJHiQizbpxgLu9hwEjY6WQZyKxpx0Pwa5K2shB2OoTbPj/UM0+qcif4zl8IorUUoYiOgG1ivRZHevzvCpomMddXQmaJP10R9lNmHDEZeQwLHflmKutpyBHQVfl8ADQkNK8b1RWWahtwFq6HWMKc6gKI8LNy/K4ZsiaLP7HVQK8Pwc5+OrsEwTSwa2x9rqqtE2ozVYwegS3m9AKlZFTWo1x3UdctGdEAX9FtcD6e8Dqw9U2AY2BTTMfWPd6LvxFNhcAOTwQxtIhmyyAliiHSOybR/yQ1zHfPwAEnHfK7erDwKtAYFPEDSGlT02vAosOdToEMDkmQdkgW4YOoU+HUWOGKGCk3UJapR4/jT7Cfw3NJ3YPkjGLKBlUkU1OZnoSpooHt1BEU1TcgIh1GZno6NuelYm+UTubCZ4i4vrmLgxhjSwzEYjiUKe27hpur8dGzK8ovMFyxMGFAUZNVH0LMqjLjiYH1eGnyOge71Jooqm5DhWFif48fyTB2bmHqWijUzO2ytQO6wMrjjQCEa2ZqAT2ENECSQEbXQs8FGn/I4ssPJivLVQeDbrgYaDAf5EQVdq01kx4C45mBpJ6b8NaA1MruUis2ZBtJNBZ1rothQmIH0cBxpDVHUpfsQ0BSkhePIrY/B9AcRsxwk/AZWFugoaGhCyLSwuEsWchodZNVFkB1PIJ4Rgq8xiqyoCTOkintq0gL4tigdMZW1TWzkxSx0W1+DcFoIG/PTUZGuiAroIgBhBgAAIABJREFUQdsR1c17VyZQWJtAWsRBbVYAq3I0NAUU9KpsQl6DDX/cgaKrqNRNJNL9gl65DSZUhkTprA9jYlXnNJRsasSR769E14iFzLQgKpDAMl3FvEkDsK5zEAV1YRQ0WnB0DZvTVKwuMLD/slqM+nwN+tUBaVkBlJsNKE8DvjqwP8qCAZHaeUNhCJkxCwU1ERTVJxDRLFRladiSo6NHFaA3xqGzYKTiIFxj4sKzLsXBIyYjd2ul3MRWQMJ8IfpWQCIKybrylez5YmX7GXiApKM9UW8+HgVajwIeIGk9WnoteRTYkynQ4QHJnPkLccHU8+DTFZGfWt1a4brWCePGOS/j4SXvoikjwl3fIj+46kuDLfKAM/ccK47HAIPFfwwgzuqfTOFnJsNsWGjPZFo6CwkWvGPBI2ZT8vmT1VhlHmsWQDJZcEcB6KkRpcDZnymKITkB9sliitbWaulbq3iK9LDMt22JgnuKoifr5fGwRFlWMUw/swGLCu82EgavJaZhyVFNVPQ2bRNaUIWlx4CYT1SiZ3cCXDkWVMURtfg0yxFKckwXVRMFECIAMA3WPdHBrMNRjVXoWWQwDjuUBlHgJBGHX7OQ0FXYcRZsAkzWYyEtxLYdFs1gZikLMBPwKSriDFUKBLYmALeARATwMbUgYCRs6AkHYX7zacLzEYyzYGICjm1BEykZ6VkQddVhsHaR4YfDqupxU9Bg4Lo6HPJVGfzrKqGyEGROEFWDe2L60EIs78TiTHEYsWQNXpOFFXUDY1Y2Yd85m5C1ZAMsNYaGTn7UDS3G58O7YkOQhSp9sFi0kekTLQU5sWQAIOshRlQLGTEWdeIepaTnI1SXwBUn/gKn9zoaWbDhF9WXVEEyMQOR+i/5Xnoekl0rRkOhEDZv3ozMzExQAfI2re5aenutexTYWQp4gGRnKeVd51GgY1OgQwOSmTNmYtGcbzBt2lTAJ9DItgo4NXYUt29ajDebSlGVaSNk+6A7ChKWCdsXgm37oao+WFRcbeanZgVyDU2aDdWOwedYIvs3VUmRk5vwQ+G2eQZUqUg4NgJ0prDCaMBBMJbMZR3xWSI/N2uMsOq5aTMfti72F1AJZuEgVQ3Bspgvmw1Yooo6q4/rRA1Mt0WgYjtQqeQ7CmxWXBW6rQVT4w4ZW1Qs9cNAFCpMkWXWQoCKucaCTQZ80TgcjamQqZzxrCKABMPRLM5DVUSlcsXSYBJNKQ50eiES/LShqyxCZCCmsD5KDLYag8/SYNsKFKYMBkPMLDh2Aums+K5ZcOjZEXUWVfhVVoy3ENUJtExYtgVbD8CwHChWAoYGmHaSBsRNhmUg7EtWvU2zOSbOm0WPmKnKgGmrAqPxWUT1MDonLPSuNJET02EkEjANoDRLx8ZQEI1+H1QzDpVVVB3mb7cQY22RqIOC2hh6xVTYVgx1IWBtFlCeGYIJH/Q4Q+YSsBxHbFwfHnNQYjswYnHYmg7VViA8IMRQloNQLIGD+g7HqJyBW4tkMQEhs2olAWSyHEkyN3xH3kbieUg69iLizc6jwE+hgAdIfgr1vHs9CnQcCnRsQDJzBhbMmy0AiWYwSCa5jyQGoALAHbFGvJWoRWUIUG0/FJuKtoqEqsNkhW/NJ7wYdqIBmkZIokN3fDDNCHQDYDkJKvEicxcVeAFQtGQ1V1phLVNspo8pCQTMgChoZKmsGk71kyFWBDFMR0wvC6uyNsJSsmA5BlSFe0XofTChqgpMnwIrGhXV1BUq42yDHg16fFT6aFjtlCDBga0mCxoRvBh6AHErAdVQYcWbBCDTCRhUjpOb/JO5sInV6DVJOmCSVnuh3ls2dN2CadkwLQW6aggnTyIehV/zweY/btZOBsRBU3UkEglBL5PzSpjISSio81mw6Ylgxi/bRkB4GcwksKCnwyFICSFusR1HeDV0TYdlcQ+NBtMy4GgmNJaoJ2hJuqjEfg0ffEgQABG4aPw1KurZBuIKfCarqpswEUMjnVxaQOzh0BRT7OswdB0J2xThdfQOBU0FwRjBng7Wf436NcQdVqS3oKqqcHw5qoVO1TX4Y053HKynIVOUNyTg5BMj0GAeN0JT1oVlqFoAttjMTiAqy/fSO7XVLyKqOfFfx6zV6gGSjrNgeDPxKNDaFPAASWtT1GvPo8CeSYEOD0jmLpiFqdPOh6EFkrZoB4gpQNn/V1j/Ysbxfk2lUG1DCCCic7+CgUZDR1bMQXrMhGFGUR/SUKOriAfSwTKoVNbFTg/uU94aQhXfqkuKgkOmDU21kWNaMBqbRNRRfSAbEY33yjAdR7TDOqBpto3MeCOyonUoSy9EnWqICCdCIIZ0+Qlw4jFkRxmWBZRn6WDNec3WYYjKrDYsRfgKRKSVABPUe3lfMtoLeiKCzuFGRH1B1Bt+hEUa5K2bF7ZGirFtUa9PVH11EDITyIo3Ib0pClP3ozYUQp1fQygWR7ZpQYslUBsMIcw9JrxLAYLinjjSm8IiNIvwIuYPoDJNhS8WR3FjAiai0FRRExa2qaAqRLChI7/JRqOhoiHkQ9hniH6zEgmoto2KoB9pjgVfPAG/Sa+SJrxXts9BnaEh4g9BhYGMhgjSCXRUBbV+H+qCQfgSMWTFwkgzWXVeh0GgY8ZgEtQZfgHudDsOh+CHUMfRUeMPIJGWhrhpoVNDA/x2lG4PWJbG0iHoGo7ikvxijE83kCn8T5xrsm6tKsLpGNq3tfARx6ra0LaGsBHIJq8mSGHt3e/qwO6ZYuT7R+0Bko74VL05eRRoHQp4gKR16Oi14lFgT6dAhwYkyU3tczFt2s/h05hhK6mkU/HeDAt/izTgwwVLMO/hp4C1ZcCAfhh0wc+Q6NYZmLsQK+7+e3J/xMnHot8pJ2NDZjYa/X4wUEgYt6l8bgUkBCfiO5VShX6HCAbUNuGbab8CBg5At0t+h6rcbCRUCwGTHgiHWzzgaD4U1NSh7LXXgLVrUfDLi1GXnwNFs2DFYzB0BUHbhr90C8puvw8Y3B/B35zJet/QLB26qSDmSyQ9NFR4CbvEPBUYjiK2wQTUBPKj9Vh99Q3A6P3R+cwzUK7ZCGgGrIgF3TYQDyS3gwggAxsZ8QQKaiqx+tnH4bw7HcjJR8G0c+A7aCSMtRux9onngKYw0o49HJljDkBFKBO6GUdBVSWq//cemp55OUnoUBB9rrkM8SF9sPnDLxG/+xFAD4uMU6B3xwoiNOV09OhVjKV/vBkI6uh58w2IDOyPrG9XY/l1NwJ2Ap2uuhi9/AHMuPl2iFRVClV/lrO3gOMnofexxyC6uRobH3kBWLkGMAzknngcsk+bjERVFdbfeDNQtiW5T4duDiI+v4Z+p5+J5Z9PB9atFl6rbcFTRxyCYaefhopIDGWXXgUkwoCWANQAkFCg5nfCW3fejgnF+aDPJS6giCb+p3dGbB8icFUcKAxvY1gfEZsFxPQkIKEHhYCEQX4deReJB0j29GXCG79HgV1HAQ+Q7Draei17FNiTKNChAcnMmTMwd/4sTJt6gQhdosKt04MAoAo2nt+yAZdeeTXsb1ag7wUXYMVrLyOzqBAlJ5+C+XfchoL+/VEXzEL8xf+i53XXw3/6mdicGUKDYgjvCJwIdCUodFzus06GSTnQuJ8AYYwrq8AnYycC4w7GqFtvRVV6BjSGhVkNDLCCqRqoyMxDp4oylH7xOfoOGIKy/gMQdUzkNtUhEPehiZvRAyqCNQ2o++Jr+LJyYU44CH6zCaFIBGmOiuqQjqqAH5FAgKVPoGr0BSUQsGLIaYgjIxZDUaQJX1x4IaIHHYLel/0B9TCREa5FwOZ+lyAqcjLQpOkwt4Y9dQ/Xo+K5p1B39/3od/55WD57FrB4EUbefz8WffABuvlCCPUdhoX/uQujH34Qc7v2QaemJiSeewoVt92K7NOnIT+/E1a++RpgRXDgQ49i1eefYeM1l6PnLy9BtKQf6tPTkEAYhcUlKKqswtdnnAQE0pF/1bUoOmcKml56ASuvvRYwYxj45KMoUX1469JLkTVmf4QOPwaRoA/RRAR2SS8M9fsx56YbgEgD+p5wKkoXfYvY2+8g987b0PXAsVi8YAEKt1Qj+v67qPnoY3S94BJY/UrQKzsbX//ldqCuFsPOuwh1WdmonPsBmt76GL0vvRzK+DFYedShMPYfiy6TT0Y4mIYGn4p8O4GHDzsCE/Oz4HdMkbAgGUimCi+VeMn4jjRT7TCJZZP7jmTw2Z4kNFo6Vg+QtJRi3vUeBfYeCniAZO951t5MPQp8HwU6OCCZifnz5mLaedOg+3wCkIjN5wAqYeOBTWX460uvoHtRd/QaNRIf3HkH8O1ShMaPQf3rL+PsW29Ffc8SvDHpSGDSJPT48y2o6toFMc0QnhEWNbS5d4CKPFVL1URCQA3u/4jj4I2b8f4B46FNnIRDrr8Os7+agfBn0+FkaoitXAkU5KP4VxdiMAy8d9vtyJt8HEqOPh4NK7/Ftw/dC1Q2Aj2KMeTEyTDyczHvn/9E174DkXXWVFT+7zVUvPmGSJmrDx+GorPORkO/gajVfNxSgpxYGPqib1D21HPAyhUYNnIfrH7hJSROPhP7/fI3KJ/5NZY/8wQQbgJ69kKfM06DPWwEygJpIgVUen0dKr/8HIVbqjBk0gRsfu0NfHPXPehx9x1YN3sOhncpQk7v/vjktusx6oXnsLBrDxTETWy89Rbg0Udw9LVXo/PAQViyYQPmr1iCfudegKoP3semm67Dafc9ieDwfVAf1BBWE4hBQ/jrGZj3858jq6AQlYOH4NDbb8fc629AdNbXCG9ci8GP/xt99Uy8+tvfY9JZp6N4ylQ0BP0is9f6YAb0b5dizqmnYPjY8Rj8s6kwdRULvvwYpaMOQOdDD0ZUtdGtoQnRRx7FNw/8G/vc/2+oo4Yjo7wan57/S4QMG1Pu+Rdqc/JQP/1/eOuG29H7nCnQjjwIy489AoNO+xlGXXI1wgEd4YABtbYKv+pWjLGhILJEooGk1yu5bZ1IJLG1skjH3BfSErHqAZKWUMu71qPA3kUBD5DsXc/bm61HgR1RoMMDknlzF2La1CkwfMlN37ROs6RHJYC/haP4pLYWOgvnrduEz279M7r2KUFw9HCsuvsujP/Zz+D07YMvz5kKjNgHXe77F+p79IRmAdmNERQ2NnBbNWxuNNdV1CWiaMrKQ3VaJhzNwkEbN+ODMWPhO+RgHHPVtZj3yutY+6db0POX56EgIwOzHnkEwV9fgJP3G4enLr8auWecjgNP/xlevf6PwOJ5OOKSy/DeJx8DsTCGTDkTi675I/qOPADhkftj4y1/Qp+TTkSPPn3x4eMPA2PHYeBNt2BlRrbYe9Jl8xasvfIqYP5cTJg6DaUrV2Hdk08h++JLsM8JJ+KTX/8G+SNGYOjwIfj4tReA8goMevIpbOw/EBFNg8+2ke3YyI5EkVtVga/+eg/MOfOx72MPoKGqBitefhUIheAfMhQ9Dz8U6zIzkQEVudO/xrLLfw/UViA4YiR6jhqJ7DGjYPUegC2vvIJ1l12Cbmf/Er4ePRHxqWgKGeh30AQoa9dj5dXXoU+/Esysq8G43/0OM+/6KwZmpGHhl59j+H8eRg8jDa//9jJ0690bxoQJaPDrCHMzyviDMLiwExY8+TRiDz0BdC1Gz4PGoM+gEtRPPBqrsjIFkCiMh4EHH8aa+x9EyYMPIDFqBLrU1GHmudOAsrUYfMppaAylo2rhbDQuXY0RN96IaJ9iLD10EoKD9kHhEcchFjBQAwf9irvituMn44BACLlb96TbajJzFt0jjnjLfMxdttdLHw+Q7PWvgEcAjwI7pIAHSLyXw6OARwFSoEMDEu4hYR2S86eeC7+R3F/BWCumZq36/ylub4mG8XVDFaIrlmHxH/4EZOdj35uuR2NhFtbfex8ir70OX6fOiK/7FqDiff8jqOvaGfkNEZQ+9TxiL70gLONgJirW+wgF4T/7LIROOh6NIQPjN5Xj47HjoU+agJOvvBHTn3seG556BONfehpZ0PDGmVNQePiROPTQiXjqhuvQ4/SzUDJuAj6++SaMPHAC8IuLUGZaSI9HkF+1EV9d8BvsP2AY1tfWYFN9Aoffdhfsnt1R89jfMeeVFzH+sUcxZ/AABCwDhUuXY+mllyB0/FEYPvk0qPUW5k87C8FDxyOnTw9UPvwI+tx+N4L9+2LlR+9h01XXotOtNyNxykloTE+DYzvIjVvIWb8BG+78O5rmz0XfK34H56hD0KRqSETiIgWwFcqA7ffBYlZlA8hoDCOrdC2iX8yFNWM21n75KdA1F+NvvAkN82Zj0VW/x8BTz0RaQXfEFT+qs4Poc+yRiKxfj2+uuh7DjxmPmcuWICMrF1Xz5uHoQw/H2489gwMeeBYFQQVvXHYJ+nbvgfR9RggvSIOhIHzKicjp3w9OXQOUb5YhMn06Kj//DOGVKxC8+PcoPPMsVOdkIM9JwHzgfpTe9wAG3Hc/4mPGo6ByM2ZMOR0o24Rx+43GV19Oh6Pr6PeXW5ExcRKqN5VjzcQDkde3D0rGjUOjL4Q6nx99+/TGNSdNxsi0XAFIRMY0NRkSmMwuwFxuyX0le/vhAZK9/Q3w5u9RYMcU8ACJ93Z4FPAosFcAkrnzFuOC886FYYhUVUJBTCh+VJjAveEGfDVzJj75wzViP8i4e+9H04BBSKgO+pSVoWs4goQDPDz5GKhHH47i225FRUFX+BI2Musb0LkxBltnaT0LhqKg3rFQnZmFmowcUX9kwpZyfDRuLIIT9sfRf7weM159HVUvvYzBTz6JAtWHd04+HcUHT8Ckw8bjiT/fjC7Hn4x+4yfi05tuwKjxByDnvF9DV3QEG+oQqd2Mdy66BPsNHooVTfWora7HyXfcBbtHD2z+518x/d03MOr5Z7FkwECoCRtdV67C8t/8Bl0Om4j9TzgVVjiGL847E/oRR6LTwH6ovvfvGH7XPTBKSrDk44+w6tobUXDrn6GcdTYqdAV5poNuG9Zjxa03o/HDdzHo9r9CP/QorA/piPl1KKqBhMXgJNbsIFXjyKiPoPyh+1ASa0TJGecgzQggbe06PHPmmSi+4tfIDwQx/9a7cdRjj0EfNBS1moZY0IYVdWDNmIcVl1+Fk2+8HB+/8zrWv/MeUNQTp0/7OZ6/5RaM+ec9KAj58PoVV2Ps8aeh+OJLUKn7BXhYb5io/fQLVD73PCaddRqyBw1DRlUV3rnqKpSnBdHztpvR0K9EZAfz/edJrPrXfej/wD8Q338cCrZswsypZwO5hTjtxj9hS00tPj35VCgnHo9jrr8Oy2rqsOKwg9HnnCkYcukVqPNpaPSrSGuox5WF3XFAUEOmSEAsEj5vTUec9JEkt5A0s4lkL5M9HiDZyx64N12PAi2ggAdIWkAs71KPAh2YAh3GQ9Jc9eWZzLI1dz5+Pm0adJ0mfFqtqTr7RR2Sx0rX44+XXQa8/wHyjzoMau++KA+lo/Dgidh89x1gsZGALwPR+XNQfM0foZxwIipZz8M2EWDGWFMVdUWYcJfpf23FRlj3Iarr8Jkm9quoxGfjxwFj9sPkm27AZy++grqX3sbAZx5DZ0fFJyefgeyJE3DE0RPx/B9+j9yf/RwHnHUu3r7zL8AXHyLtwEPQVLpRmN8Hn382Fl93CwpHjIA9ZiTKr78FGH0Agp06IzJzNnDC0eh/yUVYnpkJzVHRvbYeq++8C3jjDYTGj0O4sgJ4732kX3oZ9jlhMr649CIgtwiZPXuifsEcoKAAA269HWt69ILpV9GzNoqyJ59G+C83wxjWGwXDh2NTZi5Cx58AvW9/hH0BsW+G2+dZPZ5UzUk4qH3+GSRuvgkYNxHpnTqhcfFiYNkK7Pvvv6Ni2TKsv/kOZBx1PNRuXdGocgeOhYLBw9EjlIkvr7wWk269DitmTcf6h/4NHDQJxx9/Gl674goM+8ef0TXox7u/+S1CvQcjNHo0GpmKmXs3uhRh9OBBmPmXvwDV1cjYfzSs+jqEv/gcOO1M9PrVr1Cek43MeATOQ09g84MPotuDf4M9ciwKKiow/4LzgDQ/xvz1b4jndsLmex/AxqeeRpfzz0fB2LFYePqJwIBByDpgPBIGq9VryDAtPP+rX2JCYSeEmLVL1JbZeiQzOze7ob0Dy5LtpkZ+5MGK6AQkmzZtwmGHHSZqubTlYdu2GEN6ejrKysrEZ1uPoS3n6/XlUWBPpMDmzZtx9dVX45FHHhHDJ99qzFffBgdlFRWhN954A2lpaTj88MPRnD7RBkPxuvAosNdRQPIaP8n3//73v9G/f39MmjSp1WihOFIjabUmv7+h5gTIrFmzMGfePJx/7hQYhgFTTYhq46xeXg4V986ejXsffwy+pgZYTrKcXSwzC/3PuxD65nVY8s478IcVFEw+EoExE7AxLR22AZiaJYoiOrYGR7FFViWfSdXcZkZYUfU7TQF619ViwW23wde9O/Y79SQsnT4LdTMWoui3FyLfdjD37/cir28/DBkxCJ++9gZyh+2PXoceBWvLJqx58Wk0rl0Kf1FPDJ18AhoLglj8xHPwdy5El3PPQvoHn6H0/ffFpvb0gSORf8pklBZkotGvA7aOTpaCvA2bUPbkE2jYVIq+g/qjfNV6NI4ciYHHHI3aZYux6fX3oVfXIKswH0VTz8a6gs4i8xVsE3lryrD+iWfh37AOfp31O2KocxykT7kA6SPGoM5H4LVV6eTOHFZvt2z0rqlD5H/vo/zruVDD9bD9OgYcdSzssftj0+yZiD3/IgwEEbVNsJx8MG5BP2AUioYNxdxX3kS3006G2liHNa++jKzDD0O/9DzM+u8r6HbWiejsUzH76WeQFbWgmglYSgIRQ4HTczD2OeVERJoaUPHym4hs2QBWb8waMBC5p56NTdl5aPKrCEYjwJvvoXrGDOSdcyqUAUOQWdOANY88CkdpwJBpF6AmMx+5FVX45sGHodoWekw6CGteexVpsSh8VLIdC6atIUv34T9XX4bxvfsixN+ZMcG9foo6JEIjbyMOaL/d7E4PiZQL2dnZWLt2LfjpHR4FPAq0LwpIQPLoo4+2ORiQgOTNN99EKBTCIYcc0mZgqH09BW80HgXangKmaULXk3ttCUgeeOABDB48GAcddFCrDaZdAJLZs2Zjzuz5uGDqVGi0pBusRWLBUYEKx8TdkQQ+aooj4U9HlCW+FW5RB+rjPmgBE6oTRzDhR5NhIqxYIiyHRQ4jioqYoiDgCJ1aFNJzHIITZ6v+qYhq5D41gZAOODELtq1A1w3YjoUmOAjYFjJYE8U0EFMTcERtCg2W5YNmqfBzs7zOrffpsJwgYkYYBqtXODqiig5/LA6/YcFSLSTsECyHgWNxWLqFdDsDVixZeT1Dt8BShDHFho9z0BTE4w4CVjo0P6BZNrSEiSqfhgRJ4NjwW6z7zrTBNtISOhJ6mqimbiommjgHJjh2HER1Fbpjif0Tokq5bSEtYSPDYeV6AgZbbPanJ6XRUcDShblx3ku/iApNV6GaMTRyDhqgKQqiugHDsuCLRZEwgtBtHbqjIkI6I4Z0w4HfiidTLdMb5Tho8mmwbQs+7udhMUqHxSRZ40RDdUBHXBSLIYh0kB3TBHjkZviIYcEwFaTHNURZ90WzRTpn01SQI3aAxBBVIgjZflHuRLFtxHw6mNS5U2UNrsjrhNFpOjJAepEOjihQmRBb2TlDHQpftr30oGeCiz0BCRWOQw89tM29E9IukpGRgS1btgiFwzs8CngUaD8UoHeiqqpKeEj+85//bBsY5UdbHKkeEsopKbvaagxtMU+vD48C7ZECbh6jLHjooYfQt29fYRhoraPdAJIvPv4Mx55wHBydyjzgIwhQLFRpJl6stzCrIQI76EeUSq5jQ/cFEIsHYWhNUJwwFFOF4wvAUlmvw0RcYUlCH/QE4FfjW6uka3Acv/CWsNSdbdlQHAMKFXJNgc3q4E4ctgAEKnTbEtXHqciruh9RJiLWLGhmWJTL0xGE4QQQURPQTBM+RwErwfOMaSlI6H4EFYaf0VqfgKLaUNQALJvV0hMIKgHEYjYc3QfdTkBTOSoTjhqDk7Cg60HEbB80WxEV2Vmh3AxyDgRsqshGBtUE4mGk2wRgfliKDl3TYCsmFMcU1eDjqg8BKyqK/nFfTkKJIaQa0OLJKvasQk9hr2sKwmpMzNdvEpQZIheAgiRN2F3cMuH4fAKw+WwHesKG40vuU7FhwFF8CCACg/AqQSDmE+FiBAEJlfNgsUQgrNGToUG3CJZ0JAwCIO4dIihkLcRMWLaGiGPCp5sCyKi6DiMRF2CUMMJm6mTTge4QZllQ/CoScT4ZukASIlAtq64R5xcUYFB2EAErLvbSaHYSkPCf5lhQHZkCuLXYas9qR3onVqxYIYAIQ7Z2xwLPcRCQfPXVVwKQ7I4x7FlPzhutR4G2pUBtbS3uv/9+oYzwaEselYDkrbfeQkNDA8aNG4dEIrHNeNKWY2lbqnu9eRTY/RSgh4ThmeRDfr7yyivYd999MXHixFYbXLsAJLNmz8LTTz2F4u7doTNkK2FCdxwBPJr8CrYYeahiwfCAA9s0oSjcDcIq7EFoSgSOHQPUIBxqzzb3iliI6woM0wefTcU6BktLKueKTaXZBMvBi/hXyyc8MbZD9dUHxYnD0RUkVBWGSQWZHgyq1LTcG7AsE2laAlHRhA8+1S9Cv1TVhqZY4ENTHQNQWAdchaLGhafCdhSoSgyOE4Cq+gA7AouVwTUDZsyBQeu9kqwUHmewmsKkwDoSmg+GpUFTbNhOVIQW8WqGoYHzoLeHSjssxBRDgBXHckDPGkEEIQ63tNObwfGYioGEbkG1LBgW29JEX/Tc0FMj0k85DiO7AE2HbSagaYrwomi2Loqn05ORrHTuCM8TzyUUHbZiQHMU+JwoHCcB2/AjKr4rMBKOqFBP8EEfViwQh2r7oFhJgKApCZiKhYTDxAOchw/D6q7eAAAgAElEQVSOwh0vcQRUB5ZNcKOIPpkdS9MIgvisVai2JrxWCZUV2pPzN9gWdKTZQEm4DulIwLD5HJLxWnzaYmu7khCV2ffWTe20dDBMkrzAvRuMByUgaau4cLck4xiGDBmCCy+8UCg6cl9Jq0k7ryGPAh4FfjQFyJPRaBQrV67Eww8//KPb+bE3SkDyzjvv4OOPP0a3bt22eUi8vSQ/lqrefR4Fdo4C7v2mvIP6wjHHHNPxQrYISL6aOwtTzj4HaaqPdnyhVCqaLsKu6IWwae03GqFaDMWhHu7ApHlfY911WrtDULQE1Hgj0hULcYdKqh9Q/IizPLuSgEpLOlEJQ68UBijZMCxDKNQ8GBZkqQbo06A1369QnacnAtCtJjhKSLgU/PR4ICAUd03saDER15PWfL8ThaLSq8GQIxtRzYGj0aOgCk8MwYrKbFdKBE0GR6DAL7wEFoiMHEWHpSaVfJMgiR4Gh8AhCqgRGHENlhJI3qdEoDIMjSNQGeKmMbgPKr0pChV0EspG0EoIzxBhBK+N08MECz5q9oxBY3icpiCqavAR/HD3O6Kw6ZlgiBevFu2GoNAXocbBUvEsLUKgxoXKVHQx3oBNi5WNBGzEdR1hK44QvSYmc1vphD8MJENcj8JBkp4ci5aIwPLrIsTOZ9MDxLYJkuIChBG4MOQuxrTQDPtKzoRDFwDNhh+KmqyqTm+KoSqIwhAAxTAbhfdJIFLHJ8LOknm1SCcGbvH3tgk72DnWb7ur5EJO5X/58uUoLy8Xm0Xb2trI/umdoWektLRUbFqV4RhtRw2vJ48CHgW+jwIMp/zTn/4kNrWnKii7mnLuPSSUDUccccR2XbbxdthdPV2vfY8C7Y4CUi+Ix+N44oknMHDgwD07ZMtNYakMMcvWvAXzMe28qcJaSxUzeSQLJFJVFPuUGVq1TXGUZ+TVdH/QW0ClNOkXkCmUtm9NjkBu9Hb39l2fycSwyWuSPX2Xkum79pN1LXgFh7X9dclz3+m5YhbbUjqxDQGDksPelnRWjlV+bndm2/zl3AhLkoo0Z7x9K1tHL2iytaOtU5dz+25OyZElW5DzTrYon8P2n9+d2e55uigu2tta4PK7+SVHm2w5CfbkyJI0TdIrOd7tn5NMzJuEjnKmyaf83bOWTys5GTZjWjZ8erKfWDyGivJKFBUXb1tMV61agYqKShQVFW2zuEnlWLQmQCG9cY6wDi5btgyDBg3CnDlzMHToUKE408vAaySz8pO/0cvAtnjwU24I4/dIJCI2b/fp02fb7+4Fle01NTUhFouJDd6VlZUIh8Po2bPndptJeY97jO6xCzpt3R8ix+OmbCro2J2b2uW4CEi4jyUzM7PNN826aeP9vWdTwM0XnEljY6Ow7JOHunbtih49egie5O/ffvut4NV+/fpt9965s8pIPqJVkGuU3+8Xe5169+693X4rt6Vehji4+UxmqGF/3I9B/u7SpUtSpm3lVfnJa5n1jrKJf1PmMKsNZY70YLrb2yYxXZnzUuWDW1a01OjAe2mwuPLKK/HYY4+1+QsiAcnrr7++LctWS+fQ5oP2Omw3FHDzs+Q3KtYbNmwQ1v6srCzBX1ynJQ/W19eLtbpTp07b9AB5zu3BZwghDWm8f968ecLTTz6VOkTqeyrXaTf/yvGxv1WrVgl5lNSHt+o8LvnA/tgGx7xx40ahb0iPobxeyp/mZIvUUfgp/8mxyuu/78F1mLS/7km6Acn8+fMxdaoEJM2TwrOAtBve3iMGIt8vMhxjje+77z6sX78ed955p2Dgf/3rX0L57dWrFxYvXozRo0fj7LPP3k7Bl2CCAIF7LCZPnoxPP/0U06dPF67K1GxQUlhJEOMWBm7BQjBy9NFHi7by8/O3CS55H8f+7LPPCoXpF7/4BdatWyfippnVwq1UuIWHVD5SFSCZPjeVfzxAske8xt4gfyQFJAinEn3uuecKizoX8FdffRW/+tWvcMABB+DPf/4ziouLhXwgMPnnP/8plAC5SEulQ8qSu+66S/D8KaecIpQGxlBLHpTXutNVpxoIeC37otLz/PPPC5nCTeLSoOEGJZRN559/PphVinN57733sP/++yMvL2+b8cOt2KQqFG5gw/bdRgk51pYo9B4g+ZEvondbu6KAXAepsHM/FMEILf0EEgQD1AvInzQCXnLJJWKv0gUXXACfz7dt7ZUTkm3RmPfzn/8cb7/9Nr788ktMmDBByAl5Xq7ZUp9wgwBptJQgYfXq1SKxzNy5cwWvu/UYucZzDxfbP/3004WRlL8PGDBgG53dYMltJHHrC6nXuPv5IbngAZKt1up29WZ7g2nXFJBCgArJ9ddfD3rixowZI5QOWiZvueUWTJkyRVgiXnzxRcyePRu33Xbbdp4OWlQJYmiRpEX0vPPOE5uuabksKSkR9TKk94LWlkAgICya/JuWC6kk8DeekwKJ1hTGXzIWmtYXKh/V1dVC6BGg8Nq//vWvAoT8/ve/FwKSFlV+du7cWYQ2UXjS6kuQQiWH/VHIUlh0795dWGi4CZVjpUWXihatsXLPSGqdD89D0q5fZ29wLaCA20NJMP/aa68JpYL8+tFHH+Hpp5/G7bffLsAJjRDkc4IMmVJWyg4u2nV1dcIzwOMp7nUsLhZyg7/RKknPKZUa9snryZ/sp6amRvzj4k5eo3fTzXPPPfecCJP84x//KNogn5K/eQ35lIrGmWeeKcZIrw7nQd5l29JiW1FRIcZOfqes4HcevI73sG/KLykXODaCMrdisrNk9QDJzlLKu649UsCtmPNv6gDkdxoVaJTk+kqjBdPZkq+5l5HrNIEGDQPu9Zt8Rb7jmkteI2/Sc/juu++Ke5h9ims5+ZGRDpQLXLPJf9QNqEtIIEJvrfSEcFw0UhCQ0Eifk5MjPDhc63lQLlA+XHfddSgoKMC0adPEd8oPygX2Jfme8okGTcoGygC2TTlA+cWxUK5xHNRtODd53w+BEY7DAyTt8Q33xtSuKSCtCQQMa9asEQKIYIIKPgWAFEoUAH//+99x4IEH4pxzztlmHaWSf++99wpFgd4TWj4owD755BOhXMyYMUMIgWuuuUbcR6WfcZX0wDC8gucp4BYsWIBRo0YJMCSZXXpIqBxRgF1xxRX42c9+JoQLv7M99k1BQyvN119/jQ8//FCEixGA0FNDAMVzbIObTHkfx7l06VIBkii0qISNHTsWw4cPFwrOscceK4CU2xoiH6IHSNr16+wNrgUUcIdnuK2TbIKeUgKBu+++W/ABF+YPPvgAL7zwAp588sltigfPUeGgYkKwwu8EEfS20KL64IMPCgsr91PQoECPKRWSwsJCnHzyyaJ98j1BxqJFi/Cb3/xGKBESlBDc0KBAQHLPPfcIxUN6YMePHy/Cxxg1wPYZGjZixAj8+te/FjLhd7/7nbCQUlmiwnHxxReLf/T6UOEgAKMMoXGDXh1eRznHeygDpBeoBSQV8/dCtlpCMe/a9kQBt0yQ3kNpMOR3rps0ANA4yXWdSjz5k6CCUQpc3+VBXYLrPHlxn332wRdffCEMnuQ7ghHqCuTzW2+9FWeccYYAITxHmfD+++8L+UN9g16Qgw8+GCNHjhRNE6RwnaYsoceWkRtsg7xMOUVgcuqpp4rf6D2hbKLcIkCgrkH5RXnCc5dddpkARQQ1NEyyD+oi7IPnqBswZS89K+yLMougZGcOD5DsDJW8azwKbKVAqpuSPxMkMEOLO0SCFgIW5mQ4BD0WZFAZQ8rFl9VIaUGlBYVghpZRejUISNgeF3gKDSoFtEYQGJx00knC8iCBBa0tsk35gOiWpfJBkEHhQoWDCguFBcERvTZsg4KElhcWImN7dAVzDhSGVGJocWHoF++lkkKhQ+F37bXXir+pwHAOdDtLZUiCotRwEg+QeOzTUSkgw6QIDMifVA4Y7005wVANvvvkSfIRAQUP3kNeo3y46qqrhMeRvEjeZ+gUPa0EJTzPc1RAqGBQlhAcUBYwpGK//fYTCg5BABdyuZeMIZlUBH75y18K5YQVyCkHGArGfujBpUeWxgiOhYYEhnndeOONAlQFg0Gxj41jp/LEsfztb39Dbm6uUIj+8pe/CIPF448/LsbPcXOcEqDtjCXU/T54gKSjcsfeM6/m9lJy9lxnf/vb3wpAT/BBXuY6ytS2NEgS0Ms9IWyDBgh6Ui666CKhxFMn4Jr70ksvCQWfugK9DjQ80qtBTynXYRoYCAp4cN2WXlMZqk2eJAgiSKHBkXzLMRF48KCuQB1Aek/oIbnjjju2GSkIVvidgIRAiQaSm2++GTfddBOGDRsmjLKULQQvDFtleBqNJtQNeOxsds0ODUhoSeZDcu8hkbF3LRWaew9reTPdGQrwPRLpnTVNKA60TpAhU8OV6HKVlkq5p4OCgRZRKhcEHrSWMi0uQQQ3o3MfCdulBZPKAhUB7gk58cQThTWTigCVEFpYKGBkVhiOh/0RAFEJobWCgIFKDsdLJYVeEFpsKCgvv/xyAUioqFx66aX4xz/+IQQkAQk/WbuDsfAUOhREPHgPXdFshxYfhnjQwkJLL8GOm6/k31RsaKXlOFPpszO0bo1r3JvaW6M9r429kwLSO+qe/eeff45nnnlGhDkQJLgVcy7U5CdaJ2UGKSok9IAQ9JNvyMsEAgQUXMR5jgs6ZQSNF3x3yTf0WNISSmWE4VYM16TRgkCChgt5cCxS+eCYGEJGayZDQShHGCZCr6kbkJCXqQyRV+ktpYwhuKJ84AZcKhm05BIYEXgtWbJEhKcxHIXzZf+0hBLM7Eg5+743hkYS96b25gw/u/KNY8gJN7WT1pRTnn6wK6ndsdqWOiVnxfdGGuTIG9yTQcPhCSecsK0GFo0A5F+uiTQakP/lukh9lfVwCPgJVGgQoCeE19NDQp2WBkoCFPI/DRLUG2gg5HfyK38jLx911FHCIyL3kVEGST2D4IhjIrjg+ClHCEgINCiXaCClB5Rz+cMf/iDGRD2HxkjKMZ6jgZOZ8eTeM7ZJGcDQTUZ8UDfgWDl+AqSd4SnKDgIsgq89ug5JqsWFk+fDW7hwoQAk7kxEHYsdvNm0NQVSXbRkVIZm0OpAiwWFB1Pc0sJBKwiZlntICCz4XhJIUOGgu5RKPN2ytFhS4aAlk9//97//CQsIwzgoFOgGPeuss4SQkUoRhQffbRmHLgHJ8ccfLyywtHowBITKBO8h0KFiQgWKLlpabhjeQTcvw8MoYGQGLlo/KDjpaqbCQ0HE7/QCcQyMRaXw4G+8jy5celKaEzoUsoyF3x0LvXxWVDT4LAiyZOx9W783Xn8dgwJuBYTWRoIEeg2oePAgPxE0cPHnu8YFlmEXzCAleZeWTy7alAvkHQJ9LsIENAQklCXc68XfGQtOAwM9H/xNZs8iwKCnhACC/cviYgQyVD7I9/SQUJmgLKIRgoYThniSrym32AZlEC22VCyoIFGOEESxXY6bgIaKFa2dHDc9OFSI5OZVGjoIUigDqRRJxawlT1sCEio77o25LWnjp1xLWSYBiTs9eXPJA35KP969HZMCqZmnuCZzzaZhj/W33BvXaaQg2OeayPM8Jz0INE6Sv+ghoRJPryj3qZL/KR+oFzCUil6J0047TfAvDQxce2l85PvKf9RBqBvQWCj5iTKBY6FeTPlC+cQoDb779LxQrnBcNJyyTcoUtkXdgGGZ1Be43hOMMHyTegbXfoIatsExEMhQhvE7/9GYSY8x+/k+HVzue6F8pKzhXGlsba2jzQsj7giQpHpIeJ17QWmtCXvt7F0UkJYQzppWQwoM7q0gY3EvCYUMlQCeI+NTOEj3KRmVVkwqMwzjYMgUwQgXeyofVAK4EZ2CiVYCnqcQYRtsk8CC91ERoNBif/Kdlpk02Ab/pjBh/xSCFCYUKmyLQo1CgooAraJ0xxK800JLyyddtJwjY0c5LgoVWceDgoeAihZTAhwKK1pGOFZ39iBp9WE4CwXt7qhDIt9KWpu4ABCQeIdHgR9LAQm4ycNU6LlvgsqDTKFLDye9mATu9G7KlN7ct8WFXgJkKiz0kHLhZZvMokMwwD1ZBCQEHuRJ8iyBDvsi0GG4Ff+WoJpAgp5NGgxk/DqNDOQ5gh22Qf6kV5MhZAznpCWUhg4aFviPCz9DtqhIsF8qQVTOaWnlhnbyO8EKAQllFj2v5G0CJBpQaGDhdVScfkxabY6bFl0qSbTwtuUh5TjlFgEiPTxuOeXpCm35NPbcvtzhyjIcmmsuw6J4jvoAQ6m4bhO8vPzyy2I9pSdE7iHhO8hzBOX0QFLpZ/QCw6gIMGhc/Oyzz0QUBPeUEoDwPOUBZQlDubiG08NB/qehgZEPUudlZAR5n3KE4ISGUn7nOHnwWuoxNFhSN2C7NFySr8kHNFJw3LyGXhDKKY6N/dAjSxlIHYXyiHoBZQH7oazhHtQd6d5SbvGT86cBh/oGw9xb62g3gIRCmG5rd97ltnYHtxZRvXbaBwVSvQB0S5KpyYQ8qKxQ0acyQqsAQQQFkvsg41EpIcNTWWYYBy0UdNGSsbngy/P8m8oB26LQ4cZyGbvOtt3vtsyKJX/ntbSSsA0qFOyLfVMBoNeAwpBjp7LEMbB/CkLpRqaQ5LW0xPBvhmZwHFRA2DbnynlTYeHvvIb85Y4ZpVGA3okjjzxyp9y2rfmUZfgI58pnQjq6Nx62Zl9eW3sHBeT6Qb6nMi69HnyvyF9UOqiU0FtKXiNv0DsqD76TvJa8Tx4nzxAok+f4nvI+hjtIHuO1DO2kkYIygveRp3lQMSD/uesV8Rx5mm1QHpB/ydtsm2ORtUoYikVZw/NSNvA3XutOAUw5xnnKjDucH8fslnG8n8q8DFdriSLP+dFYwJAthorxO2nUFuGdzQESWpHdfbdkLnsHB3izdFNAhm9LDwD5hzxFHpRrDXmbfEM9gL+Rt/mOU2mXxgUpV3i/5DeeZzvScOnWDciPvJdruNxLxvsoc9gPgYlbN5C1UWjEpAzg+k05xXed15J/2Rf5mv3yd/I5ZRc/Ke/YJ3ldggepo3DsNJywPyn7SCPKNeoW0hjb3JvjNu6yH+6R22s8JN4eEk+Y/BQKSA+ABCXumPJUppOLM/uT9+2obym43Ne5gc8PKdGpioAbdKcu8PJaqRhxTLIvt7VCWjQkz8j5ueflvkYKMPdGOp7fnZva5dgpsN0eklRQ+VPeCe/evZMCbh5z75tw/+1eb6SsaE7ZdZ9zW1slT6Xyp5vi7uv5t1s2pT4Zue9N8q3kfXf/qQa7Ha2ZbiAmZYwMG2sJf7EdKkH0kOyOkC2pUNJDQoMPw1HddGzJXPZOTti7Z90cv0g+k+ckwHav4zIcUH7KxBSpADh1/XXzmuRjqdTL9zZV7sgnlKoXSN3ErQO423SPV8q1H9JFZFsyDMstu3b0prjpRA8JPc00DLTW0W48JBQy9JCkxq95Vo/WetR7VzvNARIqDWRWme3GDQ4kM9JqIRV1d6V1KUDk+VTB4FYcpHIiBZgbPLgFjRwP75XKD8cnv8s5yHNyvDIOVgoS2R95h+fk2FIVnlQFSo5Z9sOQEVpejzvuuN2yl4vzo+WaLmhafn4IHO5db7Q325ZQwP3ukI/JF6lKAOWA5BepiEgec9/Pc7RuSsOAewF3Xyf5mVZPGZvtNgo0Z4yQvO6WC27Q4TaeuOUJ2+d1nAMtqryO/9zyya3cuGWKBCOyvZ2lK9umxfiGG24QGYYkTaXM2tl2WnqdpA0/2Rf3wNBKLENPW9qed/3eTQEJCrhe0jPJQ+oEqV4A8orbCJm6xkrZ4jbuSSDiBstu5d/9Prt1DPlUpBxhX27ekvyaKhPcvC09sFJG8Zxb55Hz5O+yb7fckGBmR3q3vIceGoaMMxEPIypa62hzQCIfhluQM4sB4+29w6OAR4G2p4AUuFRsuAmPmbl2Nv1fa4+WcfWyOFyqRau1+/La8yjgUWDnKSCVFVnDhMqcDEnd+VZ++pWyfwn6+El9wh328tN78VrwKOBRwE0BN5CSYIkhW9QZWutoc0CSOnBpDWqtCXnteBTwKLDzFHBbf6TVZHeEPkg5QKur9JLujMt552fqXelRwKNAa1HAMxa0FiW9djwK7BkUkE4Et6fXvSeuNWax2wCJ2+3tjuVtjUl5bXgU8CjQMgqkhqy1xUbVHY1wR3G1LZuRd7VHAY8CrUkBdwioBCTtxWjQXsbRmvT22vIo0J4o4Ob51JD41hrnbgMkbs/I9+3sb62Jeu14FPAo8H8p4N6Ix7MtjStvTZpKmeDeXOftIWtNCntteRT48RRwe05T97z8+FZbfueOPLierGg5Lb07PArsLAV2BPpbM6KizQGJW5CluoB2ljDedR4FPAq0HgXcG+BSN+K1Xi/f35I7u8musr601Vy8fjwKdGQKkD9l2EZrKiM7SzO34WJ39L+z4/Su8yjQkSmwK9bpNgckqQ/Ii0XtyK+sN7f2ToFU/msP/OhOfLE7Q8fa+7PzxudRwKOARwGPAh4FOgoFdjsg6SiE9ObhUcCjgEcBjwIeBTwKeBTwKOBRwKNAyyngAZKW08y7w6OARwGPAh4FPAp4FPAo4FHAo4BHgVaigAdIWomQXjMeBTwKeBTwKOBRwKOARwGPAh4FPAq0nAIeIGk5zbw7PAp4FPAo4FHAo4BHAY8CHgU8CngUaCUKeICklQjpNeNRwKOARwGPAh4FPAp4FPAo4FHAo0DLKbBbAElqDnN35Uem8ZPpxDgdd+5jd7o/L/tOyx+2vGNH+dpbkt+9pekWm+uzJW24i+X90Dzke/PjKdTx7myOfpyl5Cl3LSDJj+2BCu7xeQVUd/xEdvR85TOWvLY768zsyvdpR/LBXcxrV/a/N7TtLmYs1+WWyPAfQyP5XN06glv+N5em3F3jjNd6usKPofyecc/3yb3UGexIRuzqd3jPoOR3o3TzTyp/pdYPbO25tTkgSU0rSiG3bt06rF27Fl26dNkOgLgVEO+l+WFlpLkr2jPddraQlVz8UpWLXZEHu7UZrL23564nUFdXJ4wB++yzD3w+X7sYunzm/Jw/fz78fr+nYDTzZFINN1IRS63Z4Db2tIsH7A2i3VHg+5Q8vj/RaBT77ruvMGbs6vUlNQU4v5eVlWHLli0IBAKif45J13XxKY/UIo7tjshtMCBJg51dZ3fVkGT/BIZSTu0KOeSe565+L3cVrdpLuzt6d9wGwnA4jB49eiAvL6/Vht3mgIQjl4KDL2hTUxPuuusu3HjjjcjIyBATcwu6HTHT7mayVnsCrdzQzgih1vCEtIT+LekvlRw/tLD8lLZbmfR7RHOSXu73hHzIf7FYDJFIBBUVFcjPz29X8+H7NmrUKPTp00eM0zuap0Bz/LAz8rS16NkSRaAlMoTja65tt+dHgjA5l1QwJteW1LnuSAFv6fhai4btoZ3maE0DIdfuhQsXCiNiS571j52T2yAhwcdDDz2E5557Dp07d0Y8Ht/m5fXWgp2j8u6ikwQksrDmzo02edWOxiy9X5LXvw9Mpxo0f0getGR8HenaHdFaektIRz7DJUuW4LbbbsMpp5zSatPfLYDEvUBSuXjqqadw0UUX4eKLL4ZhGNsEjHxh3C/b3rxIfN9Td1u6eR0Xj9ZaML6PyX/Mm7ij9lLBVOr4U5/9zoCvHzO+jnqPFCiapol3Q1qr+GmapvBSLliwALNnz0Z2dna7IIM7xGjs2LE4+eSThXxo7kgkEu1izLtjEKmLrXy2buW8LcblVhB21F8qiPgp42J/fEfcRi4ZfigXTvbXXNhO6jh+SN78lHHuSfeSVpQRqQfpw/V6zpw5eOGFF7bJj10ZEpUKSCin3nvvPbz11lvCOMFDKrjynff0he9/25p7XpJmu+o9/am85V6v3GN0hxH+0Nh35KlJpYenYyYBYOo/N/1I99LSUpx00kmYOHHiD5F+p8/vFkAi3XVSkDz//PM477zzcPXVV4uFg8KQgofgxO2GdbuLWkvZ3mlKtfMLJS3dL82OFoodMdyOrKvNXd+SRWhHwu7HAB231dO97yH18bRkfO380bbK8AhQeaQ+Y7435DeeX7NmDZYuXYr//e9/yMnJaZV+f2ojbuPFiBEjcMwxx4jwjOaOvVkmSGXMLQekIi4ty6lGi5/6bL7v/u9b1H/sc2rOACHXEqlA7wicuJVWOe4fAiQ/dpy7kq5t3babBhKQ0EPy+uuvbwcCd9W4UgEJPSKUT88++yz69+8vunWvI/Jv9/vnPcdd9XR2rl0pm+QaJD3yP1bxd9/nNkS45Z3sq7k1z70WSoOGeyZuHWrnZtixrmqOd9yAkPQj3Rg2SUBy6KGHthoB2hyQpAoYWjX/+9//YurUqbjiiisECHG/RI6MC1WUVpv0ntyQ2/IpBS1fECqQ3IPDhZmxfRs3bhSxvjK2NtViyu+kPUNz+Ey4f8B9jVvZp1WM4TIM5dmwYYO4jv24wQH/loot6Zu6SVo+U8Ybss+VK1eKZ80YRI6RL/fmzZvFo8nMzBS/81i1apWYB/ssKCgQc+R3Ks8clxRC3FvABYpt8J8HSLZ/y93P1r1oy+fE88uXL8fq1avx7rvvIisrq92xCePWjz/++HY3rt09ILfCRUMOLcehUAjLli0TPE7+6tevnwiPpRfMbf12L+huft6q6UFR1e0SH0gFUC7kEuxInnfHhkuZMHToUKxfvx6VlZXbYv7lGNyAU7bFtuX+Qfe7WlRUJGQGeZ8evOLiYmG42rRpExoaGsQ4KVv4e319vQgrknKna9euQq5QdvAddxtJOGbKG9JsxYoV4h4vgULzbzXpMmvWLLz99tut5oH/Pv5xvx/8m8+b8unFF19E7969BSj6PsPU7ubN3dk/18du3bqhU6dO29Zm/sb1saamZpsckPwm11K318G9bkjj1TYdzra3yQc5z1SQL+UEPzkWrtOUQZRLqbqMWzeUfCufr1SC+Z2yjDoOZUam6EsAACAASURBVArnxtA9tkfdhCHHPAoLC8W/qqqqbXKAv5PHu3fvLvouLy8XdJCygH307dtX0IVywNMhmtchpEymzsZwrUMOOaTVXvM2ByRy5PLl44tEDwkByVVXXSUWz1TludVm24EaItOQdqQjFfEjjjgCubm54juZlhv/XnnlFdTW1grGkoztZnAyJtHtvHnzMHfu3G1CS8Z6yhePisyVV14prOdcDChUUpUXPjMu9lQY3IwsrbJ8rmT4cePGCYXhww8/xNFHHw0qCryGAoZWNyoRU6ZMAZUPXv/tt9+K92PgwIHieu4zYvtUbh544AHxN61mBxxwAI488kh8+umn+Oqrr8TC5R07RwHJixKQUNloLx4S9wzoISEg8Sye/3ehkMo8+fvcc88V/PP+++8L5ZFGgAsvvFAAlNdee03cLL3Q0mAhwQN5SXqg5Hsh+ZnnZLiflA3ScsY2U2PDeS2TI/z2t78V/D5z5kxxv1SA3KFVsi/5bOU1/J3j4Xc+ewKPxYsXi9A9KQso62jU4nWnn366ACuUjQwt+uCDD4TM4aIp5SDlGBVaaVhhO7yP83v88ceFPGrOcrpz3NRxryJdKJO5Xrz55pttPlHZP9cghowRkEhFtc0Hswd0SNpwzaQxkXwngQaVdO7Bqa6uFu+5OxpF8jOvl3v1pKFR8iY/ZUg4P5lcINUjIc9LvmYbJ5xwggAPzzzzzDa9RMoi8p6b56S+IOWalFc0Kpx99tlCrtHoQIVYhvkT6FC+cTyMuAkGg8II8/nnnwudgH1zDJSNpAXnz3eJwIY0oDGD9xHYPPHEE+0msUt7e9Wk7KfcpdycNGlSqw3RAyStRsq2aUgyqPwkk3Fx5gJMVzaZjADlwAMPFIxGZZ4WU75EVPYJJkpKSgQz9+zZE2PGjBHWgE8++UQs0AQItEASIPTq1UswLkHBNddcIzYxUalhGwQEtDCQuWlNp0ChIGBcIYEJrRP8nYKJDM72qJxQIPBeouvjjjtOWNr4nUKGWZQoQEaPHi3ihCkkTjvtNNx3333Yf//9xXhfeuklMR8yAedGJZpWEgomfnIeFEDuUL+2eTJ7bi8eINlzn5175NIYQUBPXqFHk/vzyNf8jZZRKuJc+Ck3uADTokj+JJ9SLvA75QQtiTQckB95ntZN8jPPS+8r5QzlSFpampAJXKCoSNCTKa/j+H73u98JvuR4eB3bY7uUWfSeNDY2Ij09XXhpKRfYF5UJKkSyL471jDPOEAYHeklHjhyJp59+WoyTMoWAh7/T08E50oBBRYwboHme86MSfdBBBwlF9sknnxTj4XhpzOG1HBfpRfnlWd3/L094gGTPkhN85xniyvWSAI68SiMkDXf0Kkr+IZ9z7SYfkt9ojKJ8kIYIPnf+Tp7lteQ5KRd4joCePMtruAZTF6BuQDnANV/ee+KJJwqZQx7mIb0cbI98y/75N3UYei74G+UFr+N4KQ/I42eeeaYADDQ00KPBv8nv1BuoH5DHydcvv/wyDjvsMOEZfeyxx4SsIa8TtJAW55xzjgDX1DU4ToYfDRgwQOgUvJ59e0fzcoC/eoDEezu2xctKKx7DWMh0RPq0GtBaQAWEFsEhQ4YIix+FEq+nAk/l4dJLLxUblwkaKEh4jowsrZC0njCsQVofHn30URFOJz0j7INCh9eRgemdoHLBhVwCIAoHXkfLBhUhCj9+J9N//PHHArhIKygtuL/4xS/E+CmQCHLYNhWUyy+/HB999JE4RyFDocTNzRQsHBcFFQUd26Bg/PrrrzF9+vTtLDbea/P9FPAAScd4Q6SVkt5m8hG/c9EgQKfljzzHRZoLNg0R0gpJiykVFioqVCjuuecesdBPnjwZX3zxheDTgw8+WLRHHqYBgzH8l112meiHB38nCCF/0lNLWUCZtGjRIuH5przgos8+CQTYHwHAddddJ+6l8YEeFPIx+5YHwRFlB8EPZRqVCcqT/8fee8BLWR7f42frrfSmAgqiEkXAXgEFxd4FwQoWwBh7QVGT2KKxx4JYsKAmImoEQTQWbIANsBcQEJCi9Hrbtv/vzDyz++zeXbggyZf4z/rBe+/uu295ysycM40GFK9HY6t3797iCaG84/Upy0isEMDQ60qPCK9Bw4bvUebRiCER0qlTJ0nKpIFFuUlAYp5nYwJ/G6vj1z/F/wDJrx/D/+QZuBeOOeYYMdYJwGnoc40feeSRsm+4BygHOnfuLLfF+SX5SN1Pzwr/5j7ja/To0QIQuMfMU0IPJL2wfI86mPvRvBW8FoEA9zw9FzTwSZx26NAhrZt5Hn6fcokeXJKI3HuTJk2Se6IsMA8Y9zAjPnbZZRfsvffeIn94POUJZQ1lGm0O7nfaLSzOwt+5t2kjUd6Q7OA1KYsIbCgTaS/QvuA48PsERRw3jo2lD/wn5+y/4Vr/85D8N8zSf/AezYDkJekJ4Wbi5qMHw0Iv6FEgg0DDnpuVRgU3MQ2Iiy++WBhLelAIEMgu0jvB/hM0Qii8KCROO+002fBPPPGEABKyCmQcaRxw0xMkUGBRqZOVZCgFGRh+j4YE74kA6JxzzpFjyZTwnngfVhGJbAwNITInPJ7Cg8KCbl2yJFdeeaWEk1FwEdwQAPF4Y3vJbPLfxx9/LF4T/nz//fcLVmL6D07Tf82l/gdI/mumar03avkbZ555puxbggHKASp47jsCAJIB3P/c71TwZA255wkGaLAfdthhEv5E7yiBAfckvZRU1NzfZEhp7BPYcB9SwVM+ECwwpI7HE+DQ8Oc5GSrBPUyjhOelrOrSpYvIH4IIlnsnMBg+fLjIH8ojfoefUa4wTIvAhoYN74mGBY0UGg30dNDLSrn02muvye98BpIiBB30utIrYv1rKFu6du0qZWvJipLA4LPR60vjic9Fw4ngyA9F+22sjl//FP8DJL9+DP+TZ+A65t7mPqHOJRHAF/c49/3YsWMFnJD4IwihbjVvAnU1QQHJTHo7SGowFJQEB0ELj+WeJFlAApFggxEalDGUPzyOZChlBOUCSQnaAfTCUu7Q9hg4cKBcm1ESBCSUL5QfBBwERARB9GCYbOHeJ/ghAKF8MPKV90KC0uQbgQYBCc9L24f2Aa9pparpueFz0StLmUTbiF5UAhOCEsoX2kD/AyT5V+v/AMl/chf/6muxJCkT8Pkvf3nSX3MJ84xQYVLgcPPSQ0I3KNnMUIi5GnFhRmhQPPnkE7LZuOmeffbvqFevPi6++CLZfBQaxoLSCOBm5EY1QEKXJl/Dhz+Oq68eLEwjyy1ScRN0MLSLRhABCplFCrGddtpRjAoyD++//4EIjyuuuFKMFAqhbbbZGqNGPS8Kn27h4447XgQbDQd6O3g/FHAUoMx/oYeEgIkeHT5rly5dRfCMGzcWJaUlOO3U04T5mT9/Afbeey/MXzBfBOOK5SvqMMw2P7+mYMLmOEcdbvXfeMj/AMm/a3BNFgj/6C5ia83/bPNcn/PIf1TIBCRU4PRskGlkuNWcOT+KMc69S2X/1VdfoVmz5mK4z/9pPt58601ceOGFsq+ptAkiyIJSDpBV5H7ki2CAXkgaGzyGxj1BBkEPZQfzPBgiRmOC5MA1Q66RPTxp4iRhSE844XiRD2PHjsNNN92EL778Am++8Qb23/8AOSeNBJIrNI5YDp6GCskIMrC8Fp+N4IQyjkBp7LhxWP7/klfPPvscVFVVCiDZtnVrec4XXnxBnqdH9+7o2LGTPP/bEyaQDsZhhx+GHXfcSUgMJspSNvL3Tz75WK6x6R4Sk/2cY18f5JtnX0f4cshfJ5tnffzas/wPkGzqCPp7v9B8b349QvuA+pweEpIGK1etRDAQxLHHHIM2bduKzqVtQB1dWVkhNkJFRaXsVcqFww7rieXLV+Cf/3xJ8rLoeSX4py7n/qBXkUQhCUSeh2Cee5TygnLhlVfGSvQEz0NSgnKJx6p39CececYZcp3nR41C/3798f4H78v+IwBhFMTQoQ9i6dJlAn5oFxCEkLSgTKJMoA1BsEHZQ5uAsoHX57W4z+lN5bkIvghIeE3aLscee5zIEwsXp71Sr7wePp3yKXbbbXex3CZOmij2zuZ55ZvzzS//N8+9bvgsvzlAYgYQf5Ip5wLlYiWKtg7RFg+dOzz23Y1JbPWPtd9tUP0SxLyWX/3FrySTTzmlAimkAkkEUkGA/wJJIFCNQLIMSIXk9zQ4sc+hSeeWOM7n5+/2N+/Br1RT6PntfXoWyE7w+/96/Q2sXLVagEjXrl0wZ85sPP3MCPTv1w/bbNMSL7zwElq32g49DzsE7777jrgwyZCQQSSLyo1PlpHAhp+RSaGx//SIpwVU8F5ffOlFYUmPOuoITJjwFuqVl2PXXTvi6RHPYOnSJWjarDH69u2DFStW4p133kV5eUMce9wJePed99Cy5TaYv2AuPvnkQzRr3hgnntAb9es3FHaTYIWCkQKGhg2FIsec9zds2DAJJTn++BOwfOkavPHmv7Bs+S9o2aoZDjv8SITDUYSCEZSVl6AmFsOrr47HN19+6RmABhDNMHSGAucLKQTAmvu1E/8LzrkzLvWsKQSkL4b7i2tC35X3Ain9JN/LkgP9imW5CYR5TRjXh6PQHsh3335CIs9pf9taIytEloxsMQHdltKHxPcGkmmj4itkKOarirI+ozLf+BU63t73kywtcbPWHpWp59pKIJAKu9WgXaRTCIErJBVIIIUwAildI3WVc4Xuz5I+eR4ykbxPehnLy+uhd6/eaNa8Gb7++gu88ebruOCC88UD+vprr6NDh87o0uVg2Z8ffzJZDBgyo7wOQQvjqS+44AKRA1TwZFsJVj768GOcceYZmDdvrqwX83xkA5JpIleuHHwFFi9dgvHj/oVOnTpgr712x6uvjsPkSVNw459vxEefTMa7776FXXbphF4n95X75PcIXnheygf+ThDD6nzMj6Fng96Q0RIPvgbVlTU48sijBKi8/PJLaL9TO+y+R2cMGzYUu3feDYccegi++eY7vPPO+4jHY0LaHHvccWjeogVSqQBKS8sRDoewatVK3H///ekcEkv6tbVl8+8n5PO9FOW7bKwYkGLseQIIVsnfgWSR/LM1kQoASTh9AZVBKiuoR1QW6T8DNHqMT0atT0ds2KTY8BH6TLow7SefmTqAHmsy2Twm357b8Nk37QgDRFwPDMsj2265gvzML8bg33ehq+WzCwrlHvrHZvYgdzIHiHPGTZ8AAiym4uwBmUPaBDUIBFIIJKPuc84nxzci8kDmmetGzsbvsqy5zX323fvrMF2JLgkk9UayDq6pqRbw326Hdnht/HgsWrQQ223XBkccdrjs2/GvjcfZZ/fHgoULhYygsd+gfkP8+OMc9Ox5ODE7/vWv14S4ZE4X5Qr3Hz2WNPJpq3GfMoyKnszHHnsU8UQNTjv1DMyePRevjhsvgOTQQw/BVVddgbPOPB27dNhFvKNz58xB31N7Yd5P8/HeuxPR76xz8N77H+DDDz/C3vvsiWOOOQrvvveOEBNdDuyCNm3a4q233pbcMQMStFcIJkiEEoyQnBAypH8/RIpCGDN6DHr0OAQlJaV47rm/C4F5at9TUVJUgvHjXxOioknTRjjm6ONRXl5fSAo+UzAUEnnHojlZ80BBLUOs6z5fhcKsCQjIrnX73s0N51Z0QxxIsaJshrgO8Pc6ctgbY/9u2m5z4sxVt7Xrmc7js9NGZLjsf32VrXyAhOiblZysyhaHg8LP3HImYDaFtSpkoNnmJpNg1WP8evV+Zap8jaKcOHJCJOAASRWQLOOSBQJVbsGpgEo55WPKJLd0rv+MAQIdsWTNnOVPCriAawQGhF3zqjZt2+CAA/ZF8+ZMRAsjlUzhxx9nY9LkSZg/fx723XcfdO9xiCz2xb8swfbbt8WEdyZISAdjP2ns06igkUJwwzAqsiAUQsuWLcWIp5/G4Cuvxuo1qyVEq7S0WNy/Y8a8gn323hcdd+2IZ54egWXLWdYziI4dd8Wee+0pjCP/nj5jBj755FP0OvlkjHt1LH78cRa6HdQFBx/MewoIq8G5oDFMzw1BiJX9JYvLezv11L7CZlZXx1FTw6TTFCa88wZmzvxRAEnTps3Rq/fJmDZ1Gt57731UVVZ4+9AZC1T6MqTc9WYIcBaDMl+W02KCPq/BShElJyEQcTBEjBFVICkqcjlGJYseUxuSGJvNtWCuYd8AsBKLuYo1v2LcsMjxFW1uOIrtRxqfpnC2pCpbNi4MueF6tX2Z+9R1MSbsO4XkyPoEvf+ZXSvf8UnOdxqQ0NAMqTyQFZIQEkPWh4AV/ldYC5lh6AOi3Oe2+TPjmaEV3KcjR47C2jVr0aXrgTjooB747rtv8eKLo7Dnnntgv/32FUUdjwcwe9YsTJjwNioq16S9n1TIBDRU8gyToKeF4Z58boZDvP32BFx44R+ESGDoB0NHyWrSU8rvMPGU8mXy5Em48sqrsGDRIjRu2ARFxSF89/03eP+9D7Dgp8W44cY/Y8rUD/H226+jvKwJ9tu3Czrs+ru0h4JkCQ0HeoEt1JOglEYQ9UNlVTUS8aSEh3H9HnPM0WjRvBnisWp8/PFH+P776ejbp6/IxprqGsTiCayrWOOAzGoUFZegpiaGww8/DC1aNMMLL4zCkiVLEQwocLSX7UfTD1adTPZ4IICktPlxhmWKcfdJBSQ0Uvl3krl9NFaVsEhSuDtCxKwQAhICVJPzem0er01u/Xn+dxftyN0fZvDTU0bPFwHJfxKMmBykbCYgYcggAYlVU/TBkclW+86GiIqNNe78vS86WuS/MywDXAjULQYsOM98j4CExmhM5l3xAw1SpzsCNaosBJTyuPwywZ7NdJX2auP3anvUamI1OP7448SIp+eQIJz3uXD+IgndXLLkF+y7337Yd799BYxXVVUL2KTetrxQq7TFkC1ek1EUzCWlzqaXlJELDK2kXH74kWFIJmI444x+mD17DsaMfgUHHHiA7F1GOvQ7qz/abd8Wa9euRr36pXJP48e/jlUr12DAgEF46+0JmPzhJJSXl+HQQ7vL/BIgVFZVCQHC30mIcO65DklK8G+uAf5NeUCPDe2Q4088GvXLm6C6Kob33nsXX3/zuYRvdevWHalkUO4/lUzg++nf4L33PkA4zLzYaqkalUgkJQSdhIftQdvnSgxkqhTausuvT4R68uaYskDbWohcSNsFGe9YPlthw9o9c8TGkJSFzmtrzCcxzWbwCUyG8hGQ/NdX2coFJJx8uvi5aC3x0Y/jpRAydshc6RsjkAsZcf59+IPvs092TMFFkVYgPIJKqBpIUiEFVSF5CsZQtT2LfIO1vF1XzGxjicxK0n0/o6TocuU65qYh65JMkmlNobSkBI0aNUYkUiSehmXLliMeiyEUDgqwYaIpjRTGa7dosZW4XhmCwbAIxlIyX4MuWIZ2kB0n08D7paBiKFXr1m2wevVKERbhcADLlq1AZUUMjRs1R3FxERYvXoiaWCUCiMr3GjZsgLLyMgFhFHx85iZNm2DpkqWIx7VvCq9jc8tn5/V5fxR4ZGE5Lrw2j9l6663kOsFgCIlkQoTr0qW/oGJdJUKhCKLRYjRp0hSVFRUaWiLKXsRIzj9nOIigMNZaOI8sz1RhJWXeD/WDUIEEKGSE4eJcRBwY4fyRIfe9M9mCw9gGv38L17eVQDSF+muYv3zr1lfY/NwUNgEhAQnZpi3JQ2LKgIDEGiNuDDFRiJDINzYbMk7sXH5ZytzzEOCqkZnQ1UcDwxRRoMZ5R/iJdsMOuHXon8eXCZZv5XtRa13T617PvcM1tXTpcvEGlJSw8lVLrF1TgSVLF8uabdykIcrLShGLBfDzLz8JwFfWNiVhFVyDVoXKSmJSTlBJk6zg/fE47lnKDsoN5osRyPB+WTCDnxGctG61LebPX4hmTZsjGEpi2fIlYijU1KSwXZvWWLt2GdZVrEZNNRAOF6NRI5VJ/D6vRbnF9ci8MRpgDEEjWaLrWIHe8uXLUFGxDiUlRSJ7ErEYfvllKYqLSkQuhEPcowEkU0kkkvpsBCeyf4NAeXkJiktCAkaE8U5RznBP68sAic177poi8aIEEs8Z9VhvMzwJSnk+lR/JPAanSRZPSuj6IHHqyrkbcWae9XzrYGP2Rr71nquP7BjTycwHZLjP+oibfHvr177H5+I1yZAzqoKJ2SYbuV5z94/JjXy2Qu4zbujebP7NM6ZjQRKLk24AhODDQCnfDwP0jAlQJYHFz2NCSMgr7Vlx3xFAwskuDEj8+7Q1IXLBER5ZnyOFxo0bCZFAPc5niMfiWL5slYRdci+EwmE0atQQZWVaOWvJksViKzRoQDJR5QEBD/c4bQZGZHCf277n5zw/9fnSpYsRj9egWbOtEYvFsWL5cpSUFqNp02aYPn0WttlqW7Ed4vFKlNUrQnVlAr/8sljCzLfeZhusWrUC6yrWik3DceU5SZoQKFGuUCbQPqRM4D4wOSCEQDIp90r7Yd26NWjYuB5KixujqjKG1WtWIJmqQuNGTVBW2gABRBAMBWR/r1mzCitWLJfxoV3SokVzeV7KB53bbDLRJ4hsXeU28K61lmyeSUhkzbkCVbcYPDtlQ6vRfcOF6MpScr+bfMg9g1+WeUNn9/dGPlvBvPHmIfmvByT+gFCQGCChh8Q8Ir5L3GcHbUFsaFA39LkPRgwo2DV9NsrOk1fIC/tNRsMtWgnZqkFKFBKFjwlJXdg0nCnIzLDggja21+4ng0TTVHy2oKXhQENXwEgcwZAidiTDiCeSSBETBUPC8CVTGjgkwpBhAqTx6GbnZ65Chd2DgSSramH3kUolEAqxUVlAPDJ0yfL6ZBlCoRIk46qIg+GEKHoq41AwJO/RGEqm4giFVWizyWUgwHuLIJmisFPG0ASKiPBIJF3lxjxIqhDV9cnrUmBEwmEkUzEEAykEA/QKkXlgx/EaBIJkoX2GyTFYzt2qWj7jEvfXmq948m9iKoyMR0TDLBiOUZ0O19Brc6yNBantIbE15rt+eVs2L7mCwJSr/7MQKN8YA9yYNt4PAQkbUdIjRaC6pbxsb1jIlj8Gm/seCxlzZpT5sqKwkHdhGBBfiQMkrru8GCQErnxljst9Dl8e+GuhkAFpx/gyjAZHMMh1WI1UolgMKOXno0gkqhEI0nsTcUw+yY9Mf6Fc8OOPi+1XO8au7Strex65n2QKoQBz2wJOXlGmEBxwv8YQinBPx0SWJhKePHANWE3h+oROWieAuR5AIJhEOEJPhfZmYhgm5YyQwvLSPZsU2Uk5pGFRPEY9EDEkUlXyvVQyjFCIpFIsi6SwKmNmiNv+sz2UMSwUaGZCcEgimaGq4T3qIfPJEoEpLsTHDNaMQeTrJP5eKFxwQ4C6LvvFn0/bazbnvC4BCb0U/+mXD0jIkpMdt7Xhk4i/Rj4U2v+59oiSONo0VGS/hFnZHtfmfEJCJLUKXVrfiE4wQ9RCvSgN4o5Ec4CkQMiWvw7Mu56IU57k0zFO57uJMt0WCPA+BeXqXpE9qsQm9yXJvrR3kI8nwCsT0pxrw2QiPShvSJYqzx8Uu4H2gnp9AqliBENAPFGBYCiOQKoE0vda7BMNcSWByW9rRArvRcPblLTL2E68bwPIZiBnZBafA4jV0AMdRIh8UKBGvZjilQ4hEOT3tWlsCgSXFn6XCalXp5fuQdtXvoe00B7M7AuOsYVg8l19lrRsEBLT2SYS6mmetrrtrHx7fUP6q25nzoRp+sfz3D4hQoKIxUtYyWxzvf7P+pDYAxggGTp0qCRH51Y44SDQvcZ/pghMCNV1EPyJy/2d1zMjkEwc/yYLSJbeX3B5jTwuJ5c/YGE8uujo7udaNpZeJFIaCNj9E3wR8fOavJZ5C+Qe0wa1GcBqlKtAogLVBc69rgJCG45xA3ETk3XgZtefFBRkEHTDCyBIavMvPhfvwYCIlby0TU4wokaMdk+ORgkYaHwHkEoylpIKneeOq4GTjn/mI5CFYDicmAJy/wQPFFgEFjQiJJo6GEzfA9eDgSG+z785F+qaDyAUVODFK4V5XgE1HKMokCRTEkMgFFfPty0Qz0vhEcne8kkKC2sKzwzN/JvbCShfBUh+kHPVS+5QOoBrvUuUz+eHC5p3kN4pzpnVQfcNvXxAxb/I+gwSXo9rzv75SobXI+vFe3jkkUe2CEBiSsea6TGs0+Yp33OSRcv32hjBvb4J43hRDuWG69T+jsaOi4GZjgc3WWC5BlT6zoDJE7Jl68L2KMfAavLnu0cjFPz1QWKAhEAKVMZh2Z+RSEjASTzO/Aa9v1CYexdIJiy0URWSleP1GTMzTE0x+waSefp4z9YhnvcqwarxBIIhNr1Vyp/GAC8qDdv4H4FJiGETNBIi6ZAtA2Y+GDA9INcIRRFPJIR5TSSrVXaIoUgZQ/lHWZcURlQNQ4KBGlpqEt6ajEfE4xoK0zirFjlKBjWZJKmS8cybfOT6E3bZebbzebgzXlkL56FVR5mUw5Bm5Rrw5uhRI4DMBis+CWeE3fqMoY0BJflkHGWAlXs1I8/uwXTV448/nm6qZ16KuurjTT3O5DMJE5Z8J0PO98xrxfPy/rgu+I+/mxGVe81Chlsh+WG6yMbddK3oNTEmuZct/Iq5o1RA1Ekkqwg2uA9pnFreonoks8N23HuiQyykuPYdcX54/9SNartElJRMvzJkm71l61c3oBrdtAHCIQX0ItMS9B5yL1EvaW4rwYjJIn9/y751XokMINfrklSwNUEvhBKUPJ65Lho5wP0YhNpY/D3OMOyQ2i86pxHZv2oTcf+6kFc332Y3cS/avfgkSiqhoVJKwup9cQ2TjOXv8aSCrmikSELAzdCWe4mRRCUxoXabExxpEMdn4PV5Pltj+dd0ICdvyM2/A19qJRAt0X6ISeh4rkem0F7hta3Essl8k5WFSKu67juTaZxDs0lsfGzf2H4477zzJLxvc722GEDCevR0Y/85YQAAIABJREFUFfLlCwsz0v33bMDtPfvpK04bIDP6+BkH1br+2rH8rhl/XFwsW2uCzya44GCnaHSkhPkXz0OIrlMyfypY5KcY7mp06/kyyVA0MOj2ojuU7me+MkyPD2ZsofJcGpeoY6DhXrrZeH5ToLw2EAo4r0HSWMEEkjyGYECOV1DCMWHsKJPafNZdxtUnXtKeIA13knh4nkMQR0AMHjKeFD7qOXIMktyfbWsDWJrUSYHBjUV3MJ+FzLyFI+TOOYdZ31MGRh9dhQ0NEGFWCIqCApF07IUF0jhvFcrGSmULcLpnGRPJUJN81/ePNjWiwlXZHV6f9yduXpk6Ph+BZeGtagLelCqT81iKlIa1vcdvG0j0vVn+PlG2LvMy5eMbqblGpe0hH5TQ9U5DhOEQW4qHxN+DDNdirkIhg8vCNuxzH8iJanGL0BfcZtzaWBUq9chQAO5RxksbQ1hoZtVLyU9pEDlw4tYB96WEXQpYYXif7uN8L1v/XCeUE0zqZn5VrgFoc5u7dzWMyDyR3ItUwnEEUS57VzytYBf0pPOm1i7sYPKI98JcERbMYDKpkAtOpunY6rX0HtzDiueC+z1BOkPlhTwojR+SGSHnLVKPCccqmVQ075/b5ouMHHPKyMjZGMg5Urx/7m0VB5SRlEH2PfWAOANF5BS9KJp8TNaWcorESzJJ7yq/rzJKpsnpIwNZ9AzQU8ccN+7L7CIUuQamE0/iHUkgybFXROaMG86JkxWqMdx9+nkJHKeMR4R5Mkz0ZehMPqOa69nyKrJklglg96bpODHSPPlhe8RyOX25we/w3MwhYSW0/GBsc5kmtc9j98xqSyywwByD3D3t627T7XaM70Wx/e5fhc9sbL//PuUKw6BZWtbIO5k1Wf/OqyVgg/Nqie0hgEnsogcqkQrGkExEZf1TR8kid3opE9btzbvLO8k3mgRjzMugrcJ7i0QUoGS//L+V4edV42KgqzdENabqKdkzkqytQMM8FHw+/rO9zfeZa8o1yFCd7Gp0ZgvYvpHdo2QHCUtGdTiPS1IAg1vbSRILakOQzGXOnTOdvH1tNo4+F6NqmBPC8NTcF+Wr2FyBIBJiezkQxj3v5IDeGT+jfcBr62YXz62QDbxnDzSa94JETTQs0QQsWcz8nML6IIBUgvKV12UoJ8kXAj1vzaQ9KDojdX2RtGRlVepr6/dmwMzsBN9eyMjmzBV83W97xc9r5u9GBvokk/3O/EHmkHAeNtdriwEkRFpXXHFFGjCYwKhlIHsx7zbgPlL0mSsOphmXJngNRZtwNcVGrwiTtO644w5ROOpVyCjofMLfaSvPc8ElFVbFI4rYseVuQ9s57CfPz0RNlrpjMzK+csFWZqIzi5WbmSBA3/GVIM1wbvykxEeHQ0UZN6C5ip0RIga8U1KsqsXqWhTyrNNvitwX4Hofei3ZOjRiQO8SNxjZBLp1NYwqw7yYN8EqCTlB7B7KNgnniAlqrK51ySWXpCut5QpYvV0NAaGhI7GmwnjQmEkiHq+Wzamhahx7PqOyLBlA6I+Xc8kGWFHoZSmNyCpBjIcv/CIApQGlIXEUcGSgGeYRDFIB0RVtMb1BJMU9X/vlgwV+yrwXbm72T2AJUn/d+wZ4bZCmxqxvOJh3i8cay213kM+Yt2sxf4QJxIwP39KS2nnfFP5cp6JM8ri6cp+Nx5gM4O9mTNh7Pilh8qHQPidIZNU5lqX1mbi8c0vdQ1YvrHOvqt7CeNRLKcRqgOslPylm8sfOzzKarPlPGWnstQ/W8t0H1ycNYFPuNJYSKXoHisVrqSESmT26PvTMa/31r3+VxHXKCFPy2fIpk3jtOBono9QgB/eJ7A0jSghqqPwz3iOyq/Tq5nux/wEBAUsBcwyMlMkeRJWKwt4imTH+uBNF5vHcZCMJxmiERORntilghkjtu7jrrrvSpVTzjn/OVzMgzK5gMWSU35SlGtaXMRD5V22m1AxtVjVi9TOSdxsTF54rN+zejd325ZEBeZMrvuzgNS2pfX0yZT0CdJM/sjGgnuIYkCAwuW7PY8RTGoy6sCQznA1Amgzh+zQozevJ7/ljZXYC5SEbCmeTAWb0+6tHw5AJuhNx1T/BUBVSsuaYU2l0mpJ6AuxlviWMIHs75RkprmsagIwosSaFhQga6mEDIi5Cy3nvM94XM4MVnHhgWQWXi+wyAlRviMY4q2DSY81cLttv8u0cckxPwxNR1rgKZOIZtiIfcReqqIQB7SfNu3Qv+dVCn43UDeD6669P9zWpPUzCSjjPgwtXIElJ2UdAwgITtFlIGKEKITCszkg93q15sXjmDBnsX4dFNFhqmFW+1iuH0/LAkSYCylQvUP6Lx00K6jCUrM4OEiGo7rzzTsnnMe+F3V+u3Wb3x+PMo+QTcWYvmD7097/tE5tj7jcjMPj8tNsOPfTQTd7TuV/cYgAJy/5aDok/CPkMdEPwJixMeZsBQiPMhHVto1qHIJdVtNr6t9xyiyhdG3RfsNUedd04VPjikXAMnRDjzvYW1lxCiyzcSqWOCU4awWT9/va3v6XvScMdIhkBld6fTjA4wSVsoPPOyuV4XSE8XAyooe/0pnD5Jwwpk+/q+VhBg8wrDVEKOxtzXZiqMDXwQl8mL5yvRj7XsoNkf/UnNx0ZERW2utktCk0PIWug98Gx58Ym+83uz3lZapbPlNCTcmWfAykkUuyuTIbTwtOcoSpCh/HhEpnhxsTde5YhmxF8r7wyRsoLs7JQPk+dzb0yrRQoHA8CVmWB5acIZBdxYc4luUQue+XGyDFRnAcCEtZaJxhh6VJzh/uMXSFj2dYSz8p1b8rXZz5zDRJ/LRvwJvvKf2Qg1w/Kau+Ef/c7vH/2oaGXJNcjlJmbjEGs+1LDGux4E7S55ISFJBQaX56LgIQMKRt22bnNiMt9dtGFZPlDCtoZuiFROFyWgRRCQSphxkQHRWZsiBjjdQgU2T2YpdHrDEicIicIkL0ga9LAgRrsxpLqTjXQlH82KRtZhlfLPDrBkz40A/TFceiuJ7yMbH4nI9RxqeGkWp9DX/IL5RYVNBOBa7/Ye4Ay6qKLLkobQgyr0i87g87kjzMq1OBS4194SauM50pysmS3eqycfPJkrSOxszxy6wUknn2qv/LqNER50ojEsAt/QmaW3iA5iOSVzgVngAZZxjjKjIHJagIS9lTg/vRJC38P+CNna9pkhJFAfD8TCgslclwITq5RbvqAnxsg4TwUuua/SxYYIGEvLAIS85D4jLABFCMNeL/2uclSM6pM7tkY+V452+P8SX1Mj/Fll12WQ5ZZro8tZE4o17DLA3F7PhCMS1hiCvRkmPeUZ9YwX533ugESfouEwIMPPije2kJgxC2/zHp3tolc1Sf+6Vmkl98BJZf9kaWyMhEZKlOpI1j4hCQyvepZr1qAXD+NJWIasilVQvU96nHVn/wS9Tt3suZ9+BHrYiuYrnUFgFgAadCgQenIkuybYK5pNQJQsCS3JAQqxzvjDYlLSCe9t/RmqRhRUEBQ6lc5zcg2uw77ttFTRIPcJwNzB4P7X+Q/Z5pVV5MRl9+bAXwiI52dsiFdYOdnNMc999wjctDf0/568H834sF0oO1x/jRCn/vED0f294AMixdhwL8th4QVGDfX6/8EkPjGufS2ePFF6UMyZMiQ9HOZW8ji6H1jwQQn6+X7blu6scjesEKCgZJco8zO4wshXpSx4QyJuPnmm2XD+5NRkIFIAQsXApMnTxR2npUaduu8J9q1q6fhA5pDrmEAkmOhzJ8PoBiLyzKaDzzwQE6Cuw2FMSmyJJBkuBUCGDd2AtatjSFElO1CRFKBSmzdshEOOHAPhCVm2im3LCKHYVKZyko8Kz0kNLYYkmEVE8yroAa4uZIdY4IE4omQwIxVq4APP5yG1WsXI56IYad2+6JT5+aI0jkjSeiMIXWJZFkMEDcqWYqAuMPZ+Z0NjtjUKH/YTDVSYI8Xl2wtOSJxxONhfP3VfMz4YTaSqUqU16uPbl33R70yBxDMwPANjazdox+QdSPrxKZqVPbrEzLK9mQAyc8LgKmffYy165ahJNoI++67O7bemgyuzn2+lwkEW58EJGz0xkRNMn8WqugzcoUMZh7LvcDvMQ+Eiek//PBDVi+F3HuwNe3nLVHRsBcJq9gYKNtcgmZznIdVtughKcwIWgijlmWkbCGIYWiDzSdlA8MNKNB94oL3Zy7vfPfKsEqGSRC4F14b+k1TuFQusRpg0qSvsWDhL3K9tm1bY8892kqiZTKecgUf1j86lBf0kGwsIKFcYD+AKZ9+jnCwHIk4PTIhJAIL0bxFY3Tv3sOB6IxBUuhOuPZuvPFG8WJyHGqHmanS1jXqNpv7lcWsZs1eja+/+gwVFdWoX6++hIdut22xGEyCyURGJlxemZXGzL4ba8zKvigEZbp3XA6Zb9DRK8rQCD4riQkAq1cDn3w6DctW/IwgSrBt6zbYZ5+2Shw5ezKLO3A9B+QRvHCnwoDEWTSOrTHSJoEKBFAqumDKR0sxZ8E0MURbNN4BB3TZEaEoZTGTWwkOCZwYU+6DVEd+uPAekkcGSPLNVT4Cj8dxrMimctwZFkp9R888IwPMa2B6NR/gN6OH8oKlmH1Asjn2dl3OkQtI2I+G7xkw8+PcDVzQfiDRxZ9mU9CQYuM8y1c0eyQTqpTtgaUcoU4gIMnWTbmARBSlYwYd4UcarQr4ijpqzvcSjtSwYX0ccMCeKCvLgJPstWdhjxnCzB8f6knqqgwgySW8Mt8zoiwWj0v/kMrKGGLxepInEotVSPhit277onWrrd0alNXilRF23jvPGKWeoKeSgIRrKkse+/tfQD91NAkRXg+YMX0Jvv3+CyAYQ3GkOfbam7oyyPRPIVLVunHRH2m7haHhHE8NL+R8EZDQU2qh7tnrh+CvxoVjOmzlANmihTFMnToNa9atlvyyXX63O3bdpUGatLTbV7vHN5yyZRptRQtZsvVTew2TZmDBg2L1ggZiSFZHMGXKHMyb/70U4mnVqjX22msnsZfS0Zx12AzUX3fffXcakKje0age/+XPjQFztnmgvUCQzb3A0s1GyqVzjfJEIdj5DdSwAioB2X99la1cQMKYdetDYkIl123kD7IJIBpwbNDD+G4OKAeYA0qDioaVz5bkM+ZMyPInjWIuMrKAVLom6IxNzbdGfvqpEpdfcS+++moKWrZsjmXLlmCr5tvgjjuvxq67ttLCKmlwrUltPJ+fyEwPCUEUAYmIM6+8o24IizdULZVyvQv6n3Uxli5Zh+qqJKZOmYadd2mPRo2L0KPnfrjs8kEuZpFx3Z6nhRcQ9J/xjvAtNiriWJJ5Itq18VXDywndpAs/k/jTmGz2Gd9V4q47nsLYV0dj1922RlXNOiz/uRyXXX4u+pzWBaX1eMc1LiSCrlhvFKXCBD0kOvbsf0LFwZCUvIDExX+m4hFhGXmqtWtTePD+5/HiS68iHE2grF4YixauQfsddse991yItttrTpJTEy4+u7bw5ngQjHEOCEgsXCmf4ateIbJuPGsY8+ZWYsgVj+P7mZPQYptizJ25Gjvv3Bp33HU9dmzftCDh4StBnok5NPSQMDadXpL0fefPwk9/zvVOlynDDP0SqeyQzRBEnxEpJKjsGIIYhm1taVW2bF9YyFYhD0kuaWGhgOxUzOZefNEY4/dpUPF5/ZjZ9YViWciWeUjsnvKDI+XlOXV/uvYfGDd+HBo2ZvJkDarWhXDeeWdiwPk9ERZ+QgO6cl++jOTvBCQMJ6QXua4eEq70N9/8APff9yASNfXwxbR5aFi/OXbsmMS+++2JK6+4QivQUDIxdCqPh8S/D3ZVp/e4Z0+66C3Mykf8Vn5TDWB+Eo+n8NzIiXhw6EhUVM2X3IflS1ajRdNtceut12LPvZqo18C5MoUpLOCoISDhvLGbvIWKGHtqMeAyjvSeiiEQlhjumT+swW23PISpn09Gs62KUbWuGBVr4+jf73ScN+golNWnnKJnRnvD2Dk2zkPiQjPFK+17kSuRTJVg3OjPcOMfH0VZwzWIRoNYuRg4+riuGHzNAJTV17DPIMPHrMGiPAfHmIArU4SE5BG9AyyDnM9D4u8B/3eue8pYGtaUNfybIYzMR6DcMG+B7yXIXdsGCJhvSHlpcmO9LH0+xbmJ79n1rQ+JAZJcuWbAwmwCGs4kdmjE8Zk5djSqaScYIWPP7T+LjR/Pw3GzkC0jkzQSglZ3Tq6g658nxSTiUbzw909w+18fRnlTFoUpwoL583DWWX1wzbVny63ThszoRleNrYCnjMdTT953330CLmV/SjGZ2sazEI9ue7J07nXXXY/pM+Zi4YKQ9Cfr1Lk9iorjuPvum7FT++0QYLixLn4v1DvbVjAPCedgwIAB4iHJjJmzV9we0FwVJviXomod8I9npuKhYUMRiKxF/UbAonlB7LRTO9x59/Vou0OJKz1OUJLjMaLNwrwOyRfTkDqS1wMHDkxXWsteUi6Kwe3lhJTiDmHqJ4tw5x2PYNKHb+N3Hdpi1coaBOItMfjqE3Hc8V1QzGALISA0vyTDQ9T2kNQVkIgcQrEm6CdjuPfWNzFy5PNo1Jx2URFWLGNn+1NxyVUnZHuMN7BHGLJFQOKPfz5g5BMU/Jw5spQD/J3kJYlHygM2GpV2CV7OXD4bxLfLqVPZt+U3CUjYBZSo15LpMps+W1nboFNIsDsohRIFNJEeDUnG4ZP9GT58eDreM5/ANDAi288DJFS6fh7F+gyPCRO+Q58+1+K6665F/7P3xtdfr8RZZ5yF664fgLPOOhaRdFU/NsxjboeW2/ORLO+TjJN1B06vwyzj3Zot0cjR5C8WqUnGga++/BnHH9cLwx56CIcf1QnBCBCOUrDwBC5cKicmM3fhEpAwFIaAxEK2MoYIk9QZY8Ha6Fo+j4IWqXLceP1I3HvnSLw4egT23K+BsJ133Toe/xj5JF4Z+wQ67kZEUi1x7Iwbz44NZWIpAZPGNbLZGcedHhIqjdoWmiOfRGKof3P0i9PQv991uPCiC3H+JUejXgPgvQnz8ftzr8f+B9TDqBcfkHA5nWM7Y+0EYpqE7Or60EMPSWM3Gk2FWHABJEzudFV6Jr43Dyce+Sfc99B16NVnR7w6ZiHOG3gy7r3vOpx+5hGIRlxsaM4DmbKztWkeEjI+/GfKNx8w9w0NrnWCaBrXzDGgwCFrwTXG/CQKHf94fy/4e4C3RyVN7wqZtC2lD4kvFA2QFCIrjOm18BOODRv0tWrVSrru0vjg7wR+FOgkQgzcFOrrYNfn/DCHxDwk69MXGpsclj3auPxo9Op9Au6+bwCWLQPOPPUKLF06H9O+fgb16unayNdDwH9uzh9DtghINipkiyFiUtkmhVhlAId1vwSHHHwcrr+NIVesrONIQJYGlmT32qFSPiCxkC12Xs4O2TKFrfFZ6RCPFPDzotU47NCLsO12e+HuoeejRYsI5s6K4aJBN2Lhgln4/KvnUNaAyjmuJVK5vwsAEnq2KKP+8Ic/eMygehAyjeE4oBavXoR1a4Eb/vwohj3wPEa+8Di6dm+DyrXALTeOwAvPP4+XRg/DgQdtJ2V/VURIjVA3/Br97it1ekhI3hDkZstRK+VqTXDNy8F+D0U4+firsXhBEUb84yY0bAj85YbnMOyxv+Cb7z5A23aNpDxzOmwnHVJDWcWQL5JKmo/AkC2WvJWQLUmozuhHla+5hIs+Cjvdc+2y8eynU6ZIY0kaE2yQR/LCDHLfe2+nNsDMMBbxkHz2OcaOHecunaWoNmBG/bqP8wESO6OFpNjfFhdPkpKAhOE1HDfaFwTVbPDH5o6Umz4Bp9/PdOTmNWPxGBo0bIDLLr00Hd4iRQ9s2fseLUesS3hQIIZYdTH697kds2etwVPP34KttgL++MeH8PTTD2Phoi9RVu5ChdJ4Quc8Hd2QAzV4WNcuXYQ8I8tteZL5AEkmd0xDglh9k2Gizz37BR597FEMe+QutP9dicqBgIYvaWCjZze4HjjpZZail0NDts4971yUlpaYBZ+u/KmlbnlOysFKpFAPs6fHcNAB5+CMfqfgkiuORVkDYMbXwLnnDEDXgzrhznsuEi8BvYXaj0fXfPqVw9kMuWYIzhswAO3abZ/OUrG9IFmukkcaREIqjMRRXRnFJRc8gGdGvIK3P/gHOu7WDCuXA3+86p949/2HMOHd59FuhyYauWUh91mki96ATlNKyGvxkPTqraRSHveGkZecS36vqjqBdludgS5duuKu+y9AURT4/aCbMX78K1i8+n00KC+pa8SWgGuGbHH8BY76uU9m7LiQfN4xdQBtZtp5JPFJvM6dO1dsLobgsqEkw9DU7jGgnRl+WdYuF9rGmYDkN+EhkSl1g0VDgINDDwmVrQ9ICokvfpdChGwl2eSRI0eKgUFhSWODBh2VN6sgWLf39RoQLtacE/KXv/xFBJavhHwmyFfQM2asQP/+N+GrqSvQ/dDdMeiCE9CpUxs0bQ5B2/4eYvywa6yedSsEJBay5RshNLrT8ZzCknFJhJGIsZqXi4lMBvHVtOU4+oi+eOSRoTjqxB01wZrfTRY7N2QmYdQPBfCVKRUSlZV5SGorWgISNnqUbSUeghUrSnDh+XegKNICw546B8FwXPoKzJq9CicccQkGnHsezv9DV5SXM0bbktkyAfOi6l0YApljdnrluA8ePDivh0TrZsUleZyCjglhd902Bk8+PgaPj3gAex1YJkfEqgO4/poH8cb4KRg7/lG0acf4TVplLl4/XQs8W8IxDIJGK9cSgW0+tiEtkTikoRTiCfbuWImzz7wZ3347B8ccexTO6nccOu3WDM1bQNjn9aUI+NfwQ7YYtmUgouB9uMVCo5tCge57egoZhkFQQYFl7MkGq0K5veiHbG1JSe22L+gFIgmxIUbW9ivXFY0uhmwx5tqqIpEhYslQAjaOu9+MspD3JTeHxJdhubLFkjep/H9/3jC8/PI72GqrbXDpZYOw7/47o92OQLS4BiEo8M4pgKTLzFMm/JuA5KmnnhIZad6BDa0NlvHUnjxVqK6qhx5dB+GQ7n1ww+090gXg1MFv8iV/qJRdh2QNvcdkxLLngN/XUCPJk0GlC1ktwUfvrUTPnqfjiWcexgmntdZnSwAvPv8xzj3zWox//Ul077mN26PsZl64Mh09JGTmCUgYKpI2EHKKAboBFLNm2XKg/zmXokWLdrjl1ovQ2BXlWfAjsMuO3XDTTVfhD5ceC4bCp6M0xNB0QMdJcRsDFj0hIKFBnzX+aYPSmh+6YhvkWhMBPPXkW7jumgdRsSaF6/90DQ7q2RHtdy5HebnyK+GQmwNpounGwIW8WLlYBolOmugASaMGGhPvWGCp0JV0si5PIY3GjZsIM8qqRNznJMFmzZqNypoaWU+Wc6nPlDG9/LUtuiWewudTv8YY5pAwB0CALJOmXGw+qxk6r7oG9W6+lwESEiYkEygn/RATu5IRLRamdu655wogYWg4PyNpc8YZZ2Dq1KkCxrLCVGQ/xqWcfyBRKrkfNYlq1G9YikuZQ8Ja83wl2GjT0n28TulZwCIoIZuPDXsTt976MIrLG+MPf+iP/ffvgN/9rqEAU110olCysWSQVdmcp1UuqGFMPPyggyyHpLPcn9yG71lbr7EDPP30NDz6yON4+NHbsUtHhhPGEaJbUv4x580LG3RgKx6gB0//+/7r78SAPe/8AYiWROUeIuzFleWkscgOVhosxqtjv5BIgqGPDcEB3baWfkDJeAjXXjUcH7z7KZ589o/osEsrB/KqAJIjbh84jCdPFdRavBhy9RAMGHg+tt9hOy0bLjCGK467ng2J+XUlFJKIYOGCOPqfPgT77NUVN99xnNpGSeDrqSvQrevxePChv6DvmQcIOEvn0rnKWDacvB3N9qrBx59Mwfx5C9D75JMQkvXOWdCeIxmI7pphpjRbKBYHrh38d4x4cixatmqJCy8+Dfvsuyt23KkIxaXrtxVyp5T2LgFJWUkRGJ0vNrFw0BoGL3qFv7lKsDWUMWGGDLcVG5m2AT2dzF8msOL3LTxcZInsaebyKOqWfp0MwZeKovpcvyz8BX369MVBh/TYbJv8/ySHxFe4mwJIRB4kEqIYWIaSRiQNMIIUVsEhe0Vjg5MmE5NP43tDyAGm8bI+QJJvxGNJYPqMZXht7FeYMuVDfPvtFwgk6uGOey7DYUfskm6EY9g6U8Uic7a6AxIVSixJKfHWUrEmJGDoiJ6n4LHHhuHok9oDQdYmZ6IWmQs+u1XUyE76rDsgcVVhCAREv3BLBvDzwiQuuuA2tN2uM26881hEo5oiO2/BOhx1yEAcd/SR+NONp6NeuXMni3DJiBbZtK4EYN0ACc+vio8KgwbQLX9+FuNf/RDDn3wQ7TsqR0QFcNOfn8QLz03AmFeHon2H+lJyNOQS17T3SW1FufGAJCaCju1RZs+uwT//OQ6ff/4Npk35Cg0blOHue/+IA7tuL8KidkCOzv+vBSSmeMkGkvXgvxYtWsi5v/76awnFK1QG1F/Pdh//7YDE95yY19MACT2QsnqTSSmgQKOEcoOAZEOGPb+3UYBEilxoc87Vq8J4bfxHmDBhMmZMn4tfFv2Cgw7eA3+7/wqUFmsD0XwLZHMAEk0uJ1NbhZpYGbodcC4O7tYLt9zFPBjPnnIJ4IVcE/kBiao8fTlGV3oIkCypVhMhWYI3x83HGWdcjmefexIHH60ggopz3OhPcepJV+OZv9+H3qd1BJI10h9pfbI6PyBRiyljQ7sGqmwSiwgWL0ng7LOvQOfdDsIVg09Eg0YKNJb9HEDblt1xyaX9cf1Np6OcOWd+uJY8EwGak94OINYNkFC0KRUhNXuSIfFmv/3mDLz++juY/sMc/DBzDnbYsRmGP3YXttk6Kux0uvyrMwKzqqw7z/DkiRPx0sujUZ8hW8xlc9VTxIiQ5nP5pQ0rEzLj6qHKAAAgAElEQVQ8g2E+1I/0HKxavQoT3nkX06d/j3gijkg4Uwwmn8pk+nUqlsIXU7/AK6++lAYkem3tbs/hSrj4I6sDubmslU0FJIy+IBvMsBTKSoKyM888E1xPZPr9ZF6tdO/AYbJEzM9YvAr1G5bj0ksvQ1TCHmiAqD4U8s/ces4SlfCiUEpKziIQwbo1wIcfzcK419/GjO9+wBdTv8XuHffEy2NvEkOUJB/zDNK9rCRcy8xaT1c59Xlwt25CsOzauZNGLRQI+8w37ny+x5+YhCcefxqPDb8LO+9SLARjSDwSnD82c466VBjuYU2wkoairkzwd19/K4BkwKABKCot0pBP2gcmEgTM8xTa8yORDGDUc5Nx7+0v4+GnrkPnPRqy3h+QDOH6wSMx5qXX8dQ/hmDffdpLiBmLAJhXwcLW0w2oneFw3dXXYOCA87Hdjm3cFtVZ0NWvVQxJoIqHJBDBzB+WY8DZf8SJx/fBBZd3E7Y/Egpi+jdrcOB+vXD9ny/BBZcciWhU/dUkTViUxABGtt8xiY8++kQM+V69TkQwTR5nmiDq8dwXKm9k7wQCWLcOePONr/Dmm+9g+vcz8dOcX7DTTtth1OjbUEZ9UMfN8sviJbjrnntRVhxVQMKVKoCEVV5VqRCM6JUJJLScM+0B6r699tpLyHyG/5K4Z5g2SS/RoVIJjKCDgMTJMYI70SUufE5swMXoe0ofdD/kvzyp3TfGNhWQ8HvmDSH4sCRVGhsUOMzNYChQXV51ASSmlK1qF3/+MOsnzJi1CF0P2B+RMPD5tGW4/eZnsFXrOP72wJUoLtUKDlLzH/w9o+DsvgoDEost5+Ky0rHarEfrZ3PThvD5lMU45sjTMPSh+3HcyR2RSFVqGTjpFm9xyFyp2XEQdQckXmy02y1i+FcDF57/EGZOX44Xxl6P1WtrMO+nRVixqgYXnj8Yl192Hgb+/hCUlRRrKLTsEb/coMbecgPUFZDYiLhACjz60Hj85eZhGPrQA+jaow0+/3wuyku2wm23PogZM6Zj7GsPovV2UWXwpMM7q0jktwA3CpCw/XM4hupYAPPmrcKcuUuwx567ol45MOGNpTh/wEU4ufehGPLHvmjSuOzfBkg4hxQo++67r7CezDPYZpttZF8w5IqeR4Jy87YU2gu/FUDir2n+Ts8QO8m2bNlSqthRGNMQY1gn2VPKDeYvac19BSuFXhsDSKyy2/JVSzB54vdov3NHtG7dEHNmkS0dhVEjn8Er4x/AHnu0cbHKtQHy5gAkZtMkAxWI1ZSi24Fn4ZDuvXHTHcc6leWcnmZIFHj4ugESLV1KT3AiWYkIBWIqgm+/qMCB+5+CIdf9GQMv2hvTZyxANFoPL436F+6+/XG89sYIdOvRAkgpIKkVj+/dU35AQuBA8WLyjXOo4VPJZBEqKgIYNPAWzJu7DiOevQ2p0GosmLsMa5aXo9eJ/XDrHRdj0IU9UVLMMFfH8qYbl7lYFo88qBsgsQAa/UkjZOIHn6NZk22xc4dmYP/Ol1/6DFcPvhh//8d9OPa4PRAJZ8wpM+yyyHYxNpIQQPLPV9CgYWOFkXKvahTTePDZZH86W7VuhVYtW2HatKkSxvm7nXfGaaeehunfT8cLL4ySMs6y/rWBd16ZFWcuSzyFL6dOwbhx/5TFoyVSaadkCC9WkuMrt5hyXXTx+o7ZVEBCDwllo4Voso8Oi2OQgGT5VtPpUqFQwqoTUg0vlWLfkIQAkgYN6uHSyy5HVOKbaGiyh5DLNbCwSwMkaobL5xUVSXw2dQbK6zfHTh2aYeUSYOQzH+O2G4fimVFDcMTRO7Osi0Q0pIQs43p2ni65gF+KjidO4uCDDsIDDzyIjgzZcq8COLTWcPIWn3xyIp4Y/jQeefQu7NKhXHt9iHeB1/LBQAKBdO6oPhy15zffKCAZOGgAil3Z37SHxnn1LOxL+oGlAvho8kKc3vta3PPgEHQ9uD1mzv4RDeu3xXVX34+f5szHiOeuRvv2TVzOi6uGJVcUa0OLPRAcOZvm2quvlhySNu3Yvy3HjPf+FCM9wLL6QL/Tr0YyUYpnR/0Z8+cvR8W6IL77ZhEu/P3leOSxv+CkPnsg6hxfsoTTFfwyAXGyphPAxx9Pwbyf5uLk3ifIPkj3dPHuRShayX2VoC4sX7UaH07+AW3a/g7tdmiIOTNTGDF8HO69+x688d496NZt9zoDkp/TgEQ9JLISnYdEwI+rK0iPEgkDhs2zQWXHTh3FE0LvIHUfPd4k8RlZwTmVHkYh9ofSHjVpQCJ16lXWqD1BQPIL+vbpix49fgN9SEzJbQogMfaT4RtkexjPx8QcssMM66AriqVLs5v2FBZ1dQEk6Y3vle99751vccbpQ9C7z7E4udcx+HnhUvzlz0/i2JP2wuAhp6G0nNUhVFFqab3a+LcgIDHPjsy9qZmgKPxgSDcpF+DXny1Gz0NOwvDhj+DoE3YHgtWyYEIBMh9kSPl/5xL2hqDugMQknm1QxoVSaRVh9KhvcemF9+LwI7ugY8c9cfc9Q1HegHkjFXj62b+i0x7FIuAzgMRKdGqUqHpIsBGARLu/i2gMADOnV+DMUy9DSUkj9D2tF955eyp++O4XzJ49H6f164K77z8LRcU6doL20zRq7XnYKEDCeM1gBRKJUrw34RtccMG1OKn3STjh+JPwxdS5uOGPt+DiS8/AHy49UvIECr1+rYdE3LTJJC6++GIRJBQqXPPMtWAeDg1uhnFt6PVbAST5PCQEJAztYJgHn5N9XuhJ+vTTTyWePl8jtHzjtVGARFixEFaviuPowweicdPGuPCS8xEKlGDofc/is88+xtvvPoG27RizwbKvtdfIZgEkLuqIlV5i8SIc3PV0dD/4BNz01961AYlZG3kefsOAxHprhLW7sRi1SphUrA7gogsewMcfzcS5g07B/HkrMfH9aVj8y3K0a98EL4+9HmUNa6R7Ewt2kBkt5NDOD0jI6BogMfKG16acKkEsHsbof36Oc/pfhdNP64dOHXfFXbc/itKiZojF1uLxZwdj/24tEJLYdRJGrn9BznjYGKwXkIhY0bEwk5yGWXUlcM7Zf8ZnU7/DH/90NbbdbgeMHPk6hg9/CG+99Q8c0KWl6Ie0YSUCMxP6wdLE2nAvhYmTJuLll8ahUf3mwtKz4Z5I02RAImrjoThi9LbkvDp23FWKETCc88c5P6K8vBw9D+mJTz/6RNjRdAUdBrxII93aMrKavRwSMXw1dSpeHTs2HaYims2nkMWotRCWDUmfun++KYCEz8lwcHpCuecZqsL9zzA15pQYYcPnlY7iLP4YSCFOdp0N9lCDeLwKDRvUw8WXXYEIkzQF8IbF654FurJpdHmwtWuBa4fcgffe/xhXXTsYbVrvjFF/fwOPP/oCJn7yMDrt0Ug8+IF4SFMv0qSflQS2ED4lNel57HpwdzzwwFB07tjZGcLWQ2TDY8ml9NST7+OJ4c9i2LC7sXPHegICJNUil6uTfZwpf6s9dVL45vtvFJAMGIjS4lKnWyVwzHkmdAfo8QRYJVi2GBjY7x78vHg++vfvh/c+mIxZP/6EWT8sQv9+p+Km2w6THJJQiAY0J8HIAdtNGmFBzwoN/auvHYxBAwdghzbtXdEcghWOj9oWGseRIXpIoA5/dCKuu/ZunNH/BGzTcicMH/4ikvFyNCpfjVEv3Int22uTWPEyStNok2v2PLTJi2SLT/34M8xd8CNOOOVEpASQaDU/P2xNdrRsZcqoJFasrkTfXtejpiaKiy/5PRo1bIDHhj2Pf744Gp99PQrtd2bu6obnkEdYyFZpSTFCtC2lOWzGQ0IPrYZeSXkVmWDun0N6HIK99toTX3z5pVSjJXnPSpQMBWU+GQsk6PjZYjDvM0M5leiRZpkI4edFP+OUU/qi+//fQ7YoPMhmMIeEwsXqihPcMB+DHSxpoPkNj9Y3zRsDSPzzVFaxOtNEDDpvMGpqKmXC+p11HoZcPwBbt2TIlLolxQ1ZQOEXBiSaXJTxQ6rCUkDCk2ms8mdT5+D4Y/pK1Y0Teh0opeWkrn46sWwzARJ5cG5Q7bjMcIbKdRFMfn8Rbrr5T/jiy+8QCtZHNLo12u3QFLffeRH23r8pIsHidKUPtzvTQ2hJd3XxkCgDQAOcXZV1WOI1wI+z1+GRh0eIRyyVKEOzxm2xdm0VBv7+RFx+TR/Ud1WC0xXPHGNjMR4GEzcOkNCFXS15LFWVAYz+52TcfMtfMXv2jyiKFmPgwP647LKBaLFNRPtMFHj9WkDCdc+xo5HNhGt6Avii8czyoPSa5HYvz3crvxVAkpWQKxWe4pLUzrBOvjhezLlhOBvZUbqqrXGkeUkKeZM2BpC4MGdhSL//djUGX3Ut3n3vHTH6SJjcfc/N2GPvbRENRbymhdkzs1kASZpijyGeiGC3zj1x4gln4IZb+rmqUlpkMyv2O88C2TAgsaIbmkeg3eiVSEnGA/jl5xRefOF13HDjrUglWK63DKWl9dHjkL1x018uwNatkwgH2TdAewoVognrFLIlSlMBCWVULBGVMM7Jk+bi9r/ejSmfTkMqXoytW+yIRYvm4+WxQ9Hl4G0RDtMQydmsnnGwQUCSHjffiKFyZyPXAFatAK4efCtGjfo7kqkAtt1uZ9x402AcdvjeWv7VYyA1n4CedTVQ1bySIBd88NFEjHnxFTSu1xRBASQaBUAPBdlQlk9NGPGSY9wwGXr33XdDvfr1wPwiVtR76403sGzZUqn+JPk/bNSWp7kdr1EdiiORiOHLaVPw6ivsQ0JFFMksn7QF5sfU183AqstRmwJImGvElgLWt4W2w4IFC8QzQluBBE66uh57iSUCQsTHaFuLDRxHsqYGjerXF0ASjhCQOEY81y2R9qwpIKPRxtKuixaswr33PoLHhv8DNbEatG65LW666Ub06rMvgiGWp3Z9SzwbQQ3qQCaoQOx9LX/b9aBD8MCDQ9G5UwdN69QFUJchFG/FM8++ivvuHYoRIx7DLh1buK961eXSZ2IYoRZpkEl2CZHffEsPyRsYOHAQSotKMiAka72p3ZEKkCBltbsofpoNPPHU03jwwaFIJoIoKmmG8tKmOO20Xrhs8FFo1JijRuOdgKQkc10blwAQd9e4ZsjVGDTgXLTbfic1nd3jq9eKrwoNYfRaH6xbDbz11ne4/oYhmD13MYLhBigqaoQ9O7TBnXdeiQ6dG2uPM7HfUwiG/fBut6a5OBLAtI+mYe78OTjhlJNo4ql+8afB3YcCEoIzJXJnz4zhhj/dhTGvvCINM3f5XSf89bZbcWC3NpJzWkc8kgYkmkNCQJKQe06FIhoe5tquKhhxHacCzD8OoUf37lIQgWu/uroGP/wwAx9MnIg1q9e4YgBu7lyxEIUm6nkmwc2Gm3zahYsW45Q+vxFAYmueBhNdqdaHxHoBpJNLreypBx0pmPiP4RdkOqxkIQEJ3dE8pyWq+aU8zdjwfxpDSuOFFUwscTO3kk++JHcu/lg8hTUrWBtbkXBxcVQTJN3CTudoWuEOL+WJ5yQgYU10i3HnuJhLLL04fWbfEWnKPNAoj2DVijjKy8OIFCvDwBc3vDZJ3DAgIYBj9QWW1GTZ31xjKMdUyjAfqRIJ3aqsYiUShjxEwGimL76chbXr5uKIo/ZCcaR+beYlR3Ryvlhli+7DQknthsykZHGaidScmooK9pFhpR6Np1y5MonnR43Emf2OxjYt66snRuJCkwhaJzo3ppYANtoltdOrwFjrgmNgziqJqaSg0cTFinXMa9JeCiWlAZSWqkemkICx89tapHFsfUjYW2f9c+B0kDSu1L3AfWBNkuiK5T4QOe6OqcV4OjRo1+c+IYBhF17GVW+JfUhozLP4QSHQYCFXVnGHz8zQNavaxvcZxrl27VpJcLeXyQjGfheiqKwPCfeJvda3RuRU7LeVBNasSSBWw0IMmv/VqFFU8qBq95zIb1PwOgw5GTFihOwPm2cbh4J5Fx4gSaYiWL4shmgkgvIGvA6Zdf5X2INnssiekwU/9ttvP6nKouLYVrclsFIOKmes3lnH9Ke4P4F1FTGkhKAhMARefGkkDu6+Nzp3bqfsG5U9wzjzVNniPfhlf8l0S6iNNHzy9lla3pER5AbUCjckclavSUquBJO/6cT6/ru5WLFqHo44siuKWGBMbtpLUM4BJHxidke2pHYL9cmMP5/XJfinO1FTgUtsFaqqgOqaSimFHAqVon4DV/JVSg77+X4aupbJIVFZwxX7wYeT8cpLL6BZg4bCqieYM0gmPxVhwFymXGvOUiKrSdlXr7xcK0UhhbVr1qAmVpluDEnCh3Oj+8gRYp4Eo+eElb0+/2yaVKhStKTAyfw7KlbdX3W1rupmSqcrD7JcL70blJN+xcpcuWCyj7LMD8ukfGT/Fd8OkDlkZAHNrmAAcel3AYSTKSSrY2hcvwEuuvwShKJhlc0yRJ5LIa2jpbSKW5Bcm2EkEgHUVKdkzdM0DIVSKCuPgL2PdRf5YEJHU0cw5AESChQmnEfQvceRktC8+x476zqRjuxZnXjdiKaNDm+EA6isiqO6KoHyesUIRipVDkgiOy1iKjFj+lNIBgPSyM+lfMh5vvt6uniXzxnATu3FLGIlNS009Ms1/HDgnlU5KfRYjIZjVkl7oZJhTNrxe+nSJEY+9xxOP+sQtGnTHEFpB6DNBDW53oEh3UJIhJT7v2bwdTh/4NloswNDtlzoqeTthRRIJqoQZPgdzyFzpTdJXb2mKol4in4pNmwEpk2ahob1A9i/686yN5TQ9e0mTq7bW/QSIoVPJ32In35agJN69UZKwsB1yjMA0RMnklfHv1lZNCJeM94HZQWXEKMouBbWZyuYLreJZMjW3S6HJMj+Texzx3Hm80u+CkfJ+kulkAywJxO9XSR0g6hXj+Qx7bUEVlMO1JBgVRQlACddUEGluRR5SBc/CSKeCmDhz0twyil9cOhvIYfElJ3fGPG6665LN2myEp4mSHwjIHdy8ilmX0nnxob7ycAELhYCRtaULnk2YPMZ00IKnwtMOjEnNIFcYw45f5naSpqAre/l1ngnCGJncLqSrQ+JjYsoBHtoH5CkRYuX22HyjKyOQ8qyGbPK13nC04EeM2ZZaYSAgM0BfUDiC3t9Bvcocj/cUVReKsQoEMUAkGZkWgUszFKadL3abk3fu272WIxdxbVDML1dvDbL/ubOubuqGgtyPS2jLNd1nV01BMyUKAQYSTUyOYaMY7ptrnc/FC3Kio4bO1bK/hIck1Xj2BSquJTxWmnlL+VGMlWGNHGeAoz3k7+GaS4gYcihFWlgJQy+fCXqr3ExbB3QyN0XNqe2ZnOPzQXl1hyQx7EEpiV6bgllf3mv1lOAz2mNETkuBecmvcYyv9Qu65n5zN/buWPqn4qhb4y1ZQNRm7ta+6PWtcmKWbhk9jrIu6Vzvm9zRRlFVtfK/vrNMvM8bu5ZXPiSy4cQS0c9nSpjLBGzsPVo5M5tt90mndpZGpw5BxkVasrbK78rp/NyxsTOV7JEzT4afKog08yibdECZX8JllkJkI0R2ehO50H3bxY+MuvYjYSKLa2Po8ZeJEv5+0aEyjX1UNBAF2XsmrFxvimnuQ6Yh5ANSC13hWNLT4+jSOX2tPEhS0Gr+alQUGUHP9JGFNozIk/egIt0jQeBjz6ehjEvPIatGtMQTEmIVlyMkCIxGlzB1ixJm3HD5bLoWgAg+2Wlm5UlVj6QDekCCKciYkh9+MlnGPPav/RrYmhJpoAex/s3B8m/CZCQOKOuoufT7ATT4/6zFCIu7JhcvS77OZCQUC3+40OFE0GkamKo36gU5150tqw7fqBp51JWwCvRa+ssF2Bk7kpNRK2fpUUTzHCkp8v2lBaMVQ9U2DULrHJ9Quqh28FH4IGh96NThzZigbhgITcDGxp0DcjRpHH+x4pW/A69CS5k0UkGyoaYXIE7NoJqVCOKIsyft1AA6XkXniOjUIxixFAld6tp2VyFzGHlTzY0dgtF/jZvqnUyKpInkDwaOTImwFqbI1oMm+5x3kc1YihCPfzp+j9hwIB+aLldS+e8oSUQA/OctIQNCR/tZ6KWFMsPs/4Wz+4K5LgrMndMU8H/X41w5wZSy0D1uoZjqRyvQUzGYcaX32HhzMU46cQ+AoDMl5KWJQ5A+R3ndb9rOK+Gpxr/5apapZ83e0f669jW7OIly3DX3+5HvZIogskaRJkDlkoizj0ruUAkRAkm1SayWeeGFlPIeU7oMeHLv0bIyb2EVEx0YXvMvw1oLgpJiJpUAPN/Xoo+ffvikIO65MiQTf/z/6zKlg2CARIqO8aymcfCDCkKCRruVpbQf98euxBTaJNnTJYZMnYOXyDx/DTG6HUhG2qf+Wxr/mHmaix3yZi0gitdpQq3RGXhqZogY+gbojy3hZYxOdmeUYWsxUDSuvcEXLpalSkSDc8SkCVx23osu6NrnXozCpywkxwMLe1oRjefmQYPE6LZ7Z4v3ovOhdtZaWEpn7rSu8pApJI0LnjeBAIR9ijReE9RsMkiJJPsZaLsjiVGmTbjGPA6bNRF9tqY/VpjbUaUJOtbaAWvEUaSEkFC1OiqTCAYoueAm5JCnvdDoeScmLIZNXGRoEb5lgAaNWwonjWuFYb1qLAoINyzKobxhBwnzoElR5MVYgK9VrbI97JO4uYRJDDg72R+WaDB9oEZ5Fwn3CuSdJbzyjWq/Y99D4gZ0FSquefncbw2QxvYi4U/t4SXv18ImlkhxPZJ7v0VKmKxIU+CP355e+C48C8CxYwhrEnAedeI67ydJiYYfsDYY2ExKR/IQpIFd7UnzTDNeSDf4OWzcW8y5tcIFQNlBkJrzxev54MFR5RIJR1PfohVmSFR/PPwWmb0sXQqr08PjRmqKm98GWNowoxdDYWiucC8M1ZqkWotzv2f5glolqQIFMhwal5I7ovMNsdg6623Tje0U1nAe9AcC30OyiUzZvg+9yPZSbKuJU5GO8JA5LONk8ZIq2GkSfrqSFRPJMeB1Zo4BpTXBphlHmScVS4iSUDCf/REVCIUZhhUAMl4RMuW87hglTKaMjaaTCyEjtw/S6xTBpGJj6A4mUKceQ0hYO3KCiTWTkPTkhWIJioFkNB4ZsU/GkOJRAUSSRqZxrO7x3PALUs2pDlUe1d1BHMpgsyncB4AAX0EO6lSVMbKMWthHE+OfNOVGOX4sFeKGaJMhHXn25BtvJEChuPNvc98MIbosnS36arcvWAND7NBY+aCvnfLdF1RlAVQFJDEJamXz8wyxtWIla5FsFUNVgdWIBANIMJql/QyBpJIsGCKM/LoIZfKZ9QH6TVIORFHIFWln7kSu5x3XW30UHChaR8QDbMhOCBo0DDIYKASoVQCkVhTzJy+GDt3aI+q1E+Ihximx6peqs8VRCrUEENcCW4HcLhM+YdLGue6Zv8b2TeMNmD+lprxaoRHgRDtL4KECGLhOIripQiuDGs7heZBrMMaRBg6yNwPhiaJzcGfFiJCIGDWOfec2UMKPti4OZWMSoynhqgzLC2BIEMQBYyx8l4UqVRMmp0mQ0mU1jTH4nnL0LpVM6wJL0dCevgQMMcRD4YlrCuZUqDFORDvT4Ah9XyLRAOTtqn7NR8lmiwVqCLhjxLm5ZACf+eYuARxAkhWkON9RX8pQauidmgc3QqBUARxsU9YbSzIjgCaQcPcEqlcprk3WsXMwuAUbIq8kMQlrUiWZn0L7A3TN/RoLFu6BE0b1EMoFUM0mEKMXg5X9jeR1L3Ciqt0D4cZGeKtg/XqRFENAaRY4joUEo8KnUCSuizxuGFUp4L4ecUqnMyQrYN/A2V/ZY2y6VAsJvXB2XWSYVvG/pkC4E8qY/7zhciG2A9dUyoRrTM6jT7+s7hRv/44jVAm95H9osKrGyCxQEG3yNIIlyAiwwRkmMRMjLIpecb6MxyDiXe8H2vQRoWQliZZLl1fyjtF6lgsGtSRSFRcjlQi9JZklK0BiyASDFuQRkja+ZRKlp4a1mZnPoIZwRzzSFRLOWaEq2ob3isr6fBY2txpEBVQl6eAIzZRTIQ050U2onMJO4HLeGRlWiGeCeZAsAttfoPTj1O3sdGQDY3Zp+DSbqgSxcF9Q0ElNh/BGTc9gRgNIwokbVxFcEKBM/OHHySumD09rLFefkDigJ24lpWK5dhoWIatOdUCYsh4pY4L6V97XoaL0TNBcJZl7FB0x2ICmPjTlGzu/eUKGfvb9pLNKw1K7gEDKNwfPBeBOI0+hgZtCR4SjpfdI8fo9NNPR5cuXTIx3zkDSi/Tprz8ceTY53sxAZB9crp37571cT45lAln4sqyBF8z+p2w5w9RgFyWtV0C/j1xfkgYsAHsoEGDBBSZkVwQNDtmy9ZotjfDwIJzJZgRnOfBzVjjdVhqlAUTGLaVIQV8wK2eu4xi1b2d9gZJPXsLUHGxyMbiiRHDPaplOvO96MFjKWuWbOUaVn0gmsQLtXKGsTemMgc0QOTargy5fI1zonJDb1S9rlbVkOEVYjS6sGH+fPTRR3HooYdKryuTg0JwiXHB+1ACJM20pqqcjAshFadstkgfDQ1zolsIDAUkbvyYCEsPq4RisYhGnPWe8MXkKVg4/TH02DOAopqfkAzEtCIU5XmSILkKySRLwpubSB8uQyylZ8R5NPy8GZVt4rUK0hBRYCLGSSqFCpRi0ZrGePqlGbhl6NsA6ok3nCWLldF3xFtaX21eRGKAhHr67bfflrKlvmfEQrdNTnLfmOzLXU9GxvF9yzVlAjwjnpMk94Tq5poBVmMFZse+xu6nt8Wq0iWIhWMIx3WcxC8mzUfjSKQYPseS184QtTLMBBopaqhiAe8JxOX/SZcHKn4FgmUD6kiiLMSOiWFNrGeYDSoRSQRQGm+FEY+MRs/DD0LTtgnEo3HECIqEkFSPMv8pMNB5819ccSx3S8DA4xNsH8DnFN2lupc7bfMAACAASURBVDAke5LAsgTRoPppSCoQ/BRXlmPdzGrxpnc6bBesi65CWbgEiVQM9OBV89qO7JBrBypdcAKz5rmmXRhWgIV3CEasV4gCMg6U7mDaEcyPIEiMgmFJSMUESDRL/g4vPjEGhx/eDamt16ImrN6lMMnrYEgASU18lYtScIBEcq20NDZbImipXt1zEs6EmMwf7QHLSQ6HorL/NBpO+7OEkhGUxRugckoAbZMd0PvgM+Ru49LviYXweAxvh/kz3BcSBOimgMSo85bKXi/2Cu1oxbpcH6bs1jzE6IrFC/HycyNw3FGHoyScQjSYRCoec4CEelOBqYBPZ5ykRXP2gtC/3IUFyEol1wCSIQJNygL1M0W4xrjYgxHUBKMYOeYVdNh9Hxxw8BGbonbzfmeL8ZAQjDBch8rWN0J85sOfHFPIdRkJf1PmsslqWEckppQhW4wRZhfXfAxK4WtxsRsr5x2V0cTyJheJXd+MShp/rArGHJJaqFV0iqFmc+e685u+cSUuVe44ts3pHBUyPupWhSfvuK6bvB+GbDFkynJIjNUXoS0J5FyeyiSmzYl0Aqgy9ho6kYn3lMgDiVP3jAu5Z2sAFtFa1wQRiYQ0vGMOyVVXXZW3MWKGOXCKL/386oLMrmCm5SvTzG2SnpmMUJD9J58rIOGAvDJGO7WzVC69A4VDgmw8TXRkwlRYEjNIKsFCFoQJzc885yoK5pCwFCUNHYuNVkNCmVlhvZxysZwH31uSD5zkrnVVVBqCws8MkNvvTHLlv9dee02aQ24pL2tuypAtljQuNDd1ISlMhhSSCYWemUntJCv4z/ZuIWWRzR94xIQ1j3P7U2v+cyHWNsDtGiYLZ8+eLUBxYxojZrSMZxhm5UgYmMiRLQUGgfl1DNmiQZ7eb1YdKosV9/ZaloalweHkjzDBJAcyUEmVNY9hWExtY5YebIaK+J3aBQyk5WweGZl+FqH3xHjXngZeqJfNhylmOR+98gqwLGSLc0LiLLdTu+oKV28pKwTKeU0ksZ2GkevFJGOmFYn4lnqyKSrsWcy7rmPARHOEWV8pjs/em4y5n92IQ/dcjbLYTJFrZMhJfIR4DRpaEjKqPWEsBMy8HenMZBc6hGSGWNGhsopN+n3VISovKgJF+LliW9w3YhYeeG4WEGiCuNfUURL4xXTRSc9XVfLXyBQDJJRP7ClCj6V5C329ateopU+9i/v73/ZaiHLRtYMR9RKISzjOytAy/Bj9GnsOaI0lpT+hKlyNaJyGq5YbIKGgcxCXqmfSPV3ACA18Bans5xGsrq+hzQRwobj02+CsymiJF18XIL8TTpA0CyHGaxCQpKpQFA+ipGJbPHzPSJx8yjFo0rYCFeEKxEMEpBoCpEy8m8k8hqzA8Zjz0hAdMwEkyGbK9j3z2wSlFDELJTC3jhEX1aka1KtsjHXf1mDmrFnocOSOWFe2ElGChxB9DEnJv6GHQ198dharcO0OAuy3wr3t9l6SgCSOQMg1gQxodAPZffUwqT3Dn3KrPGOyBs2qOuD5R8bgqCMPRmD71aiMrhOyIZoMSPhiQg6scjk3Sjpo/g3b1YeAWJk8V4jnRRSJkkrEA9WughfnVe0m8V4KKcFIjJgQm8FUFCXVDVAzqQS7JPbBeUdepPk1YRfkJd9xj+9aM2RsF1dT24VLaWioERDOoMkzZ/nW8fJFc/H0Q3fj1N4noSwSkLCtYEoBuIWx8rrmg5MxlX3s9qX7qWGpJvh0v9Mvx7tiHhWBrpmhIQIblhYPRlCRCmLU2PHYde8D0KXnib9mW2d9d4sCJFdffXUanRZ6wnyTU8gQMSGVD7yYEPIT4umtuOWWW9C1a9f05X3jo/Y9cYIsXEHL862vHritNbtf/mT3ZXbNJSDxQVDmWgWMhrQBkEBNrFo60W7benuEQ9bt2CmFLFBkDJwKLjNOyToyWZfJgvRQZK8Qp9Tcm2ZOMEyLLzIjC+bPx8KFi0RAt91+ezRr2gTxRI30/NDKOb5BZBVwyBapwU1Wnp4J9tPgGsgfI2/nsGhNJ7wDKaxatRozZ8xCLFYtHVBbtWopDIWOtyYWClMgf7uYSWd0aNRrQBTcsGHDMOr559HYhQLkX4PGoLqeCf5BKeCrL7/HTu23R1ExpRqVfUYAZx/qXOsEqcEAVq/SHBKCkR2ktroTE77F5sbLxk1yTBjnSVaMFXZceJgaadn//H1jxgnHR7p5O6Pr+++/F0Dyrzf+tcWEbNmz8qcBkvw5RtlxsPnmbkMepfVJVauydeSRbCqYDeZqfS+9N9UIzkym5wlJ9+RxjH6ei5s84NzRi/rkk0/ihhtuSBvINseFZZRTclmgwCVt1w2DpPcor5FJaj9UY4lFNORcwwF9i0vPikIQqlErRmlZ3mLLOnBP7+SpM66y9ksqBa5P69RuxUz0Br0j0/LOk5t+9Syn/9PfSN8v34lkpsuNTyZ0VS9y1113iaz0O7Vnj3+ajch4ighEhXUE4sm1WLduDSrXJbF1y22cR4hrV+WFxvfzqyofLSWDsfzk4z/74EP8NG0IjtxnBUpj0xV4WLpKMqxNzRwgsbGXcNIgw8fYVbsICRTJdUKoQAjLnAfcBI7JHXd5S9wmQ87KOmta4+4RC3D/qEVIphoKrmOmgb40oVZv2+oX5lnYm/iWARLqKXoLCUjsvdzy3T5AyRc26xe7yexPNcqN66IBRti8MrwMP5Z8iQ7nNcGKBotQFaxCNM7CFAQf1GdRAQ86D67WNj3vYlAnEEqmEI2Voayqta6BUCWqoysRC1ciYeGEEtJFNl78YcJq0xhMAxJUoygeQr2KNnji/pdx7AmHo+lOlVgXWYu4EH+qx2TZGhUu5KMDwckAQokiRGJlKEo0lvfjoSpUR1YhEVqHZJBFYZR6pE2jW7UoXWQrQe9LIIWG1c1R8W0SM76bjg7H7og15UsRDTAUkqFWBC5iyuraJ4nGEKdUkT4XwVqyGKFEKaKxUkSSpagKLke8eLXL72AJdG3lp/eiIeesIEWvlQaTxdBkdQeMfvx19DysK5LbL0NF8Vr5nIBE2gAGGGLEM1jop1ZGYxhYNFGOsnXbIcJQLLnFFFaXz0Z1dJU2f5SwKrXp4iQaGDomxnuN/C7d5BL1gYmNsEvFfvj90ZcLIEmENQyO1zCRqGvDgQ5ZG66SXyaFT8UkQ90IXiSUz/dY2l70wu/cYl2xaB6eGXY3zup7EqKIS7iaJLa7z1UMOv3DuWNpeRc5Q4+bFBoQ0oL3pBkmMuYkQBlBk0qIt4lFDUTPiAOLwIx7PITqUBT/GPMqOu7bFfv3OG4Td3Ttr/2fARIT4pvSh2SzPb3J4E3s1O6Wi78ENvrWNlj2N88ZfQDGMJUxY0ZLhbA77rgT9es3EEM8P7jJnMxXovSQ0NBiwuiGq2z55wAmT54knoV+/fpJ7gNLql5xxeUSZ62KQBlG71vp8bJ7qFvZ3/xDy1jK2277q/SgoXeByurSSy/Fttu29r5Qm23NzJ1aKGNefhnDHh4m3bsbNqR3wDVJyXNZrXbuSqaKyz4hLu6PP/kEZ511Ft5++y20btUqHdJVaFH4dhQ9JMcefSx23H5HbN+unXJdSp0VXF9+2B29SwZkCHBYKIFzIXNgGjYP62zX4blmzPgBs2fPwvjXxqNhI/bI2LJerLJFT9r6wpT+XXe8MWV/N8c95IIMdtElebFxHpLNcSeqtDnmVoGwR48eG5iDwms2s++cl6DWLaYXa61P8pX93UxPWGcZXrAPScEbcUmkLqZ75swZuP3223HMMceiV+/epoG88Fw7kSezOCQux+DTiW9jwbQ/oeceK1CSmukYde3PpPHdZDbVzpHQEUcGJQKN8fOq+njzo2X4ZkkDlAbX4JhuTdG57XwgWcWeiwhbfp6ExiiBoz0ZCKiKpOzs/LXb4vZnfsYDz89DHJpnJknIXjUkLbskd7B5psdGycshYYgv+wv5YdfruxjlIEO8SHqReGSYci2CQlhhzfER+JXgGAaxOrQE/x975wFnV1Xt/98p994pmUkmPYEESAIBQlMQhGeD0KSEZ+8Pe3sCKuqzPBXLswIKTzCAjSpFpZOAAiogSIdQQ0tPJn363HLO+f+/e589OVzuzNwJ4Yl+OL68Geaee86ua6/fWr+11rON92vXT03V+lErVfFKaowCk17ZjnViqDp0OYIGHHkKobugHld8jdm0o5qenKneP05UX2eXmncvq2Fuh9onP6GoqdNY87HQByLVbU5lryICi8kYaSqPxDl5fiQ/ijW2OEG/Ou0mHfPWI9S0S5/6gj4TB2JiJ12S23St+FSa94GLkfxiXhPW76HuP49R9FibCs2xRu1dVP+Bi9XTskF94UZ5Xp+JE7IKecX03dDXyCZqYrw8tZQmqGNxpOceXaq93zxTXY3thiZOvzkToTRRo8uWBwA+NJBuQXGprASasFfUpI7dFN4+S0vu7NT2bylr45z7FDQ0qRSz7lB3yfNgg+k5aW1iaUhulgI1tWdnXX3eDTr0iLkqzsRDYuOtGhIC6Gkv6dQxzBJHApCwK8Mvj9bk7ler44zp0sYGlb3NSiavlt62WuUZm5Tk+pVLipb6RkZGxWnSYJv8w+TUSaDNtcm7ZYz2iv9NHzzqP9MUBbw5kO+KN6ZkkYEQPk/q9xM1RJ66F0v3XbdeG9dt0HazWrT/v09VNMHqG4NpKtVre0P7al1w9un6yNuPUJNHHSdGh5diYIQyyNa3cTwADmhpxJesal+va/74F63uIB6nYLxfjerXO44+VLOmTbZ099gCSsYaeGgBC1uaOCPr/Sp5OV1wzc3a/bWH6PVzj9pm+/wVQJJanVGKoWxhBYQrXk2t2mYjXvWgYQsj1nixAxsoSZ/73OeM8g+w+973vmcKXtVzvVhA4g4CvDt4OBD0/A2lBUs26Vm5HOWkVpu2BSAhzgVr2WGHHWZoRp/5zGf09re//QVc/+HGhLS/AJLLACTQlSxXoebXXFLG7BiSMhc6EYU64dpPnUockqU6DH5tUb5M2t+jjzGggoM260Ub/BlwxiMTYPv2t79DY8aM1qJFi4yHCYrPihUrDBi0cSe1u5MFt/CCKZwGJeIVQPL8WXsFkIwEkAy327bu85cOkNTfnpECkiwtkjg9UmqzX6kb9La3vc28mD3ovNUvbAkyAk6IUal07x1/0sr7ACQbVfCeGojPscG78Nh9Rb5vM25FlmZLBfCeYLrOuehZXfg76ZjjxuvBh9erZ4P0m++3asoUm2HI5ABzrJL050A22RjLfZNWdO+oH124XP97+bOKNTpNCoKyuoWum9HJ6h/YOu503hCC2kcCSPjenDlzjLGNGDFqTpGxrZZcdVmwDBMAmlXiqSNco6eb7tVsAEnzSlFo1EaDkJsJGo8tSokiH3kRIc9GfUa9zJda1bx4Z903f7V27NhPEydO1JPLHte0/car4ePPakPLk4rDXqN4F8x8+eoJKsoliQkkNvQnCl0EibyKpzHF8fr1aTfqmLe+Wc0GkHQb5Gn9CTbeiOB36GYJCWUMrays1uI4rb2uoEfP6dURO79X6ihoUddt2uP7ifp3WqbuhnU2Lk2N8gTNqiwfL10a/G3IzVGo1tIEbV5c0dJHl2qvN++szqZ2BblQkUnCwDg0kAjfeBtsZFFBBeIZorIqOU8txWma9OC/afUPx+m5x5dr7+9InUf9Vf1N0LkS5b1Afjky3qMK4wmpKq1Wb3MWBpraPUvX/OIGzT18rkozNxpAYsZaJTMfNsuUfXsMxQjPp9ej1p7p2u651+vhDzVo5j7TVJm+Wt3bP6Xc4cvVM2mtimFFuTgNdvfxidiUN86cyhrnmU2VVumW8dojfr0+/ObPpNCL/F0sChtzi2fIhsxHykcFs3+hdflLfV36o9vVs9zXtDkTdeudC/WeT/+79nr79mnUeH2QZP2a1frV/DP1sbcdpiavaFYiLTAJAdI4HOetBFSYDGNxoq7eom6+835t6Jd6K74uufhiNSU9Ou+MH2rGdhNM8DteE7uiAgWpB8VaJxwgiVXy8rrg2lu0+wGH6I1zj6hj99Z3yyuA5J8YkFBPwf1DQJ9wwgkmU5I5ulKvxGDK7IsFJNnvO6UWbw2ABMWc1KCO2jIUxYZ7XoyHxB3oZOe6/fbbTfYV2jB79uwRWdLrLozoQJYrNCNPnV2d+uhHPqKvfvWrOufcc/W1r35N2zsPyVCAZCDwVOro2KyjjznGgJGZM2ekvGIHfWpvZhu476mxsUnvf//7tGTJUl1//XUqNDSoUiaDiadKRIYNmz3l+dyWLc90czngIbnh5RVD4lr6iofkn8VDUt/hM9K7/hkBSbaPq1evNmAEWYPhCJrq8BdKjU0tDh3k7ttv1qr7/luH7bteDcJDkl4E3AJIBgLL8Yxa+g9W585ksn4yf6XGT91Txx21s65YuFZn/vR2/fYHgQ48cJIqlXYDaMI06ZhxrqTxPS6VaRS3aUX3TvrxhUv0s8sXK9GYNGbEpVa3jhFbstdEVW7Ta2sACQYxisAR+8VZybhjwAKQ1IpFQwGzV5rSXrE6wtV6uvke7frJ7bWheZVildRgis3hJSFImvgdPEqWZkXKeTIsEu2e62tT8MRU/Xn+In3oyE9q51Gv0S2X36VSf78m/GSJVo29T1Guz4CJBpNZM1FvYL0R0I5EchhqiuEuqQQaXZqoX592nY59y1EatUuf+v0ueaGlWpU9qsdHCoglgLqnJlUMNbJfo0ttGrd2N416YlftsPEAPbOgS7c+ukCvOtdX1+xH1Nu4xvhXIgLIDT2QYBrABfElQBooX6FGF8erc3FJSx9Zpj2P2lmbm9aZ2iyx35PGDhVMcgUyTJnKH4mv0MShEDuT13arDlL3RdPUf8FO6uvfrB2+tVbr3rJAPc0bzagTO5OPfVUMIEGpDxSa+BobtB95AJKZuvoXeEgOUXnmOvXne01sA1CE+TB1SFKKFfWX+Ju8Dk3p2FP+wt3V/T9z9Mb3763+2UvVOe05rZl2szaOXqquXFkhNLekbGJnbe44GxNFb3gDHoimSrOSWydqj/iN+tCRJ6QJ1AGisTzcZoY3R1sgjZVViJqNBxJvTfef8zr1M1fopI+/Q21zJKGu7ShpCu44vvdCylatTYSH5Jfzf6aPve1Q4yEJWHsmRpHUvJaCZX1NNCcyiQpwoBajRHG+ReV8q+64+wF95CMf0c9+eIqOPuQgNfqRKuWSSRSEZ8wkPuZ5zg9LQiAWN/3y8jr/mls057UH602HHL7N9vkrgOSfEJA4BdIBAfjlWN9OOukkI3Cz8QKDrZQXC0iylj+eRZayT33qU0ah/vznP2+AUTaGp1Y7toWHxHmLoLSQfQXqGhnLstmQ6qH4XHnlVZqfUrbwtFRTZrYc/Ox5e2g5rHHppZcZutpnPvOfpkbC17/+jbRqeloRafBJGHhIpwEkR2vGrJmaSWFEvmPSN9YK77UPdPOMh4w+A/wQJhvWrzdeDuKKaCR8/6wnpLo5WwDJYj3z7LNaYADJ2G0mZLbVg14BJK8AEhdDQq2gf8Q1Ug9Jdt85hRpZTfvx5A7giZQW94K9aSo5WFMC6sXdf7tZa+77qo541Xo16tkBDwl1DYw10wQEU93MljcxqrUJzaGC8xj1J+O0oqtF3z7zft1xW6S/XTpR48b2yVe3oQiZCtU2NG1A9hhAkkD9adGKnp304wuW6ezLnpKSMan8gqvvJBW2datApglUt9k0bQ0g4TskKSGdN0Yi6IZQk4lHqnUuoMxDPyPZSWQCmiN1hKv0bNM92v3jO2pTU7tiP1KhQvHESKUQhb+ogrEkeyqRgcgmq1U+ThQWC2ooj1NDqU3NlVFq/eMB+st5D2rOQTso+PIjWtHykKIAW7xn5y9NoV3G82Jz+cojSps0zBXrofj16Vfp2LcepZad+1T0uk0iFUOyovYXyjQ+ES80VUOwdDPzqPa5JK+xm3dQ1zlTtOGqJs3ab1fppKXaNP0+lQrLlFO/zHvxtJjy47ZgJ/QlfBBBFGhMaay6nuzXkkeXaY+jZmtz03pbvd4jHslS10x8igEGgXIUlsTLUi6opW+aRt2yq5ZfGmuvwlwtXrRY076yVuuOW6BNDe1GgQ5VSIlCjCtPtAk/jPcuskkppvTM1FW/vF6HHn6Iohlr1Z8ntTD0IoAQUMoa3/L0IYkU+UX5XlFT1u+nTRdtr+LP9lAwvk9rG57SpFe1aNKHV6pr5rPa2LDJ9D2Jy6Z4JYkKTOpuA+6g1JEGOFFzpUXxrWO1RwIgOTFTLlDKuZDilCYWhf2K1GBCjcNKt9ovHaWzT16oGdvtrDWlNcqN36STfniMwv3Zs9CrtnhIhtJb1rev0q9/fqY+bjwkJUObBDLxIkYNOGF/A1YQ20MaYMYvUBQ2qTvO6+h/f7v23/81+p+vfUENKiqMbC0Yy/QElBATYylbJjzep8SDzdxaNoDkVs054GC9ce4rgGSbCTmn2P0zUbZc550yDiAh9gFlmJoiVlke2vX3YgEJ73Dvh7IFGKFQFfEbWWUBuhAUopru8fQQfjEekmwgN78/8MADBpjhLXHXsGMh6cqrrtb8n9sYkra2MUMxtqyQ5uD2PS16+BG95z3vESl7iWOh///15f/SzBkz1dTcbJNsDXJl49UJzLeAZEbdlC3mkAxxgFAoIHf//e8qlop697verfb2dv3u9783KS0dJaRmMzKgZ3FK2VpIli0TR/Pyul4BJK8Akn82QOIy22WDrilwiYyspmy5JAXZXWeCoFN1n5Jvd9+xUGvu/aaO2KdDDQmZrtLaK6auDd8Evrisw1Y1Qakm1qE/mqiO4ix94+y79Pe/RDrjOzvrjfusluJuYdA3BX4rphpgWswxbYmh8OdVCUIt652uU89fqbMvfVYyHhJb7M4UsQMBudCg+pgnIxIwWwNIeAFjjxyESkzSFow1g1G2bINs8hdLwonUkVup55ru0ZyPTdOG5nZF1JiidgaKvg9NqF+FNEVzv58T/g4K8zWSQiDJy+9v0qj109V895665eeLNWV2q/b+dF6rp92t/pYOlT2S7wJKGonCUKh+M28utDuJGlJAEqitNE6/AZC85QiN2qVX/WTwCk3yYWPVtrQi2VTAqb+jQMaucqNGaaJym8dqUsdMjf7TPrr451dr9tdb1XD4MnW3Pq0koHo9hfYIrvdtNjETG+OrN01dPLqcAhLjIbGAJB+SjQsYhsKLp8ZW8iSHVS6pqJREauqbpnGPHaDHT+nQ4bu8TY2jRuue3z2unb7YpXXH3aD1bUtUJv7J1hk3/WEkiEmJjHsBuhB6TckCkl8s0CGHH6po5npD2WLEKWppK7DwZlR0Mk95ykXEtfRpUsccddzUpqZH99LOb9pBm5Zs1PL/3aRR/71a0dzntL71cZv8ITLRIKYuCUCfZc0MmXKqsa+mcpuSP7dqz+Tf9OEjTzDFmk0ptHQ1Z39XUlToFUxq6MTvV/v5DTr7yxfpI594v2a9XvrFqfeqr1TSp649SB71tV0h7fRZNkl5NtrUfrB+zRqdP/8sffytKSDxSCZtPSS2sKQDJMyEBSQYUstRoiTXqEuvuVGnfPcnOuecM/W6V++uoNKnIKZsRE4kMDBbnrgTdDTD5PBNYDyAhGeXldf5197yrw1IvvKVrwxUp3aZsYay7I5ImtW42RWl410o1Xfeeae+853vmFoH7hrUUr4VL6/2bPCIX/7ylybLFhWA64lbqR4P/psAPYrZOTAwnGeC92a9KH/5y18G0v7iWainzw6MEPvwjW98w1CkPv7xjz8vQ1Y2fmQoUEAcCIcz9Q3IssWmqPfCM0FtAOozUDvjD3/4g2699VaTMav6GqoNBpAMBLUPDUiyz6WC9+OPP2GDK/9/po/vff97+uhHP6rXve71mjx50qDdsONvLTm0a/PmDh17LJStWZo1y8aQcMvzgzafL5j4HsBo8qRJevW++5oYKA7e9773vaZuDymMqTlTLtu6M8+/tvyBd1H86MknF+uZZ57WwgULTTzKy+VygIoaGBRHzK7fl7KNboQY9c2bNxvQR/IHo7IMA/hfbLuqk1LgASTtL/uDDFNuDF7qdmT7ARUS2YiM+L98r+srVm3S/jpqaj1y6sXOQ/U4kxbepf3ls+GSh1TH0GGgweiBB/mtb33rwFoaqi9poXb5cUV3336T1tx3io7ct1P55Cmbxc14QPFHQLOxKc8rgWeoM6SbRZkr+qP11NpJOvW8RXpqpfTp9x2kow9qUbN3t8Kgi2IcNiOiSWLoajSl3lnjIckp9vNa1jlNp1+4WmdeBl2sdUB9RHlMM9CnmYOGcO1u5aQ4QAKgoHYZGQndXhzK6OKKGyM/8JCQ3v6xxx6rSdnCwm4zDhHAbFO2d4ZrtKzpHu320cnaOGqNSqaAoQnVNnARmzzeA6zKJd/MgqEM4Z8ISnlN3ryncn+bqXVnjdeoaW2a+bYmrX/Vn7Wq7UH15TtV8aHAQIpqMKloc+qx6eg9aDcEdzdbJTsKNbZvrC484xodNe9Qjdq1R91JUQFJrkz8BMDAnp0UcyQY3IspphiooW+Kuu4brd5FbXrjgQdr/KI99JuzL9SUT/ZpwjvWa23Lk6qEZZOqmHWDV6CPIOyUBlQkcD6O1QaofbyopY8u1x5vnqXulg0KA7Jo0X5imEx5ZFvPBGxrslv6aumaoY1XbqclZ/TpNRMPV6VSUPJ4szYc/GdNPGWpOmc8qz6PYqGMPGQp1OtAYQTlCs+HY0JVNKV7lv5w3gIdcsShimatV1+hz8Sa2OrsFoJbtRyLf05BpVlx2KXJa3dRz4LxanvyIO3yxpkqbyjridNWKv7c4wqOXaL20Q/YYpARsROBEhIGpICkYgAJ0x1qdDxZpT83G0DykSNOZLC3rGiDWVwlFhJolQ3AY0UV/bJKN+f0wxPP1wmfOV5T3ihd9nsy0gAAIABJREFU96NVuuvue/SNe45TiNP3eWnD08fWyBFCDMn555ytj7zlUDX7JYVepDIxTyY9svOQuIx3ZOG0JRbQF0r/n9723VP/Vwtu/rOuuvIqjW8OlEtITV02RVENUxDdwgA76ytN/SzykC/UBowDXXDtrdrzQGJIDtvKHf3Cr73sKFvZeAOrKG3bTB1uCBzgcQcGVnoUcwLDHSDh/dV1UF7MyL8gq0ea9vfee+81gCTLaR0KiLm2u8MSZQWr24knnmgCu127B3tGFvjwDFeHhMMegZ1NdTmY4sHfUXoBIyi+8+fPN2AEMEFxRVdLY6jxy449gIQaB9SiGaxadq2xpw2AD+rI7LjjjmYOv/SlLw0ULqv+Tq0xoS9XX321ec7FF19sgM1Q6+6F9gq7ZVE2jj/+g/rBD34wkOWrVt6MLVt8S00Yk2XrmHnGs7LLzjsPxH6QwWuwPgCAGEM8M+//wAfU1dkpnrPzLruYAnJ/u+OOVFnZUsOkej7dHPB3rIbPEtS+cMHLEpDst99+A8kSXkpDRS3AAfAEkMBFz8ZnvVTtcHvYAVIHSFjbjg6ZVWJfqnY4pZv9gLEGowF1SP4RFzEkZNFzdUheyj472epqkLh9Q9pfAEk2Rm2odrC/srIEaisyhlgSCtFmAc2gz4ETnnof7vrLTWp/6BQdse8G5ZPF1pifcrxNIDu/+6TlTAxdBkWZVKu92knfPfcRnXVZove8Yw/NPXB7tYXPaLcpa9U2pqjGvC3eh0s3ioppCttUOTd1Jz15fpOWb56u085fpTOueEZKRqlCBWhjDQ8tT95lZUexqpMPX+9aynpILr/8cpM1C5nrigwPJrOZO+4DkBxxxBFG1gNIqu+n+5Y8hXprC/kCDLqCtVrWeL9mHz9am8e0qy8gm1NeOSgt3IEXgUKDPjEkZZOdiqxYqKWFvtGatOhAPfrtkuYs/ndNm9eqTbsu0soZtynaf7V6mzabtL2AEj+2FKfQFOjDM1BWHPSpkjSYVLa5Sl5j+yfo/NOv0XFvO1xNszvU51dUSov+EZDgk2beuN57KV2jvA2G0Kjeaeq6aYruOnOD3nDQ4WrcOEZ3PnKTDvjOGCWveUqbW1ao5BMQTyIWk9tLFeWUT9X7fvWpUQ1qLo7T+kV9Wvnkau199CxtblqtMJ83af6tqmarzOOZMOCAWBglau6drPK9M5R/cIomde2urmebtOqWDjW8Y6maT1qstdstMtXeKWycS5MDGCgdE9eClyJSJSkpH4Wa0jtbv8dDctRhquy0Vn2FntRHB2iwNYbwENnU4gUlSbMSr1NTN+6ivuvG6+FTA8099lBt2NiuriVdmvqlzerb7zGta3ncjJ9nAAlV7G19OfAGAA/IH8R5NZfGSXeN107d++pTx5xsk8qZQ4N/ZZvG13grqEmSFs32ffVTHHOJ9LOvLtCoyhS9at/Zuv6qBTru/Udqr081KTal0Id3LQIYNrSv0S/PPkOfeOeRakz6FBoQFJiaRRaUmRxvabOILyHbqU3h275hkz5z8le0dmOnkaeFpF9BhIeLeXdttjEo1DWy2o0FeRg88kGg/sjXJdf/Rbu+5g16w78iZYvgGqeMZqsDv1SHTlZpZ5I4KO666y6TZQvFOGt5qaWg1CtEs/dlvRLud2oLQDMCkDgFo57MVNl7aDsWXBTTalAzGKDIKjPOQwK3lmD0wQ7jbF94P9Z4qEF4l3gP/837x44dq/Hjxw+ZYSv7LEfZov4LWcMojjmSi4B22sH7AWS8eyQWXNYbVjMACcDOfb/m2su4Zp83t6kspqL2pEkTFYaZCtA1O2MzZNlKyNRSsYBkh+k7aNfZswc8I1g2qoMvXbvcHHKw7r7b7tpjzz3MIUuGrQcfeFA9vQQaptnlU4u+AUgZmTdQ6yKORaaw55Ys0YIbSPv78vCQZCl5KBQkTKhFbRnJetmae7OFEZ1BYCRrbGve6eaZMSAeiLS/eJFRZv8vL9cOAAmykYx2/4jr0UcfNQcomfQYg5d6/B0Yy3qcnYdk1113HZDXw7XD0bZc7Yt169YZGUfGp6ysHWxMqSKNpReF/87b/6I1D35Fh716pRq9ZWm9CEQIVaUrNvUvykNo09JC4QkqBbV3TND5163Q/c8UTN2jclBRU9CjL8yTdtttlIKgN7X4W33WJM0ydTSst8B4DORpVedOOu036/STS5ZKYVtKZyGMHWsqVJc0K5hRhrZtWLsDJKwB6kYRr+jOwaH0BPe9Pffc04ASDHDQnGsFtScAA7JUmQBpshaF6gzWa1nDA9rzwxO0oWWZesLuNNiZrFbEPNgRsmHc/cpHecXUbPBzyve3KvzbDC07P9CO69+knvwytecfUcN+3druBF/rm5YpzhTQM6l7o5z8SmgU4jiwNTZQBoNKk1p6x+vCM67Wm+cdrNG795kYlpKPR8FGUZj0wyaWomxoZcShlBMoZg0au2a2em8Zq81/blXUulnjD4lUfsNyVUa3q6QOE0QPwLKlXAESNsNBhbgajyxgOTX3jdfGJ8rGQ7LP0bPUNapdpAMrBkXTTmr5WLIZIJY4DOhfncolnhrLU9VcalBL13bqf7RNT1y3Ubu8tUWdr1qkztaVafnlQPlEpto6zyB+iTqOoCqiW+K+QNtV5uiyX1yrQ446RMkO61TM9xjKVED62wqyMVAxLJp3AtHLnmcC4xt7x2rMxlnquGmiVty5WY2tOW13WKOa91uiDa1PqbPQmVaFp+1UJKf3Nn1zZGJIWN2xCqUmJbeN05zym/SxI0825UbA/RWvYqhdNn4qr1wcGGcjhSvZc9Qg5d51j0l/ueB29Szt186vn6qD3re7NCmTnb9KELhI0ixU2di+UhfOP1MfHciyFalErZnUQ2JkV2oQoC8kFMDDRcD72g2bdcbPz9OYcRONcYdUx8ROMfcOkDhA42KazPNSjwnrBEBy0bW3avcD5+qgQ/4FKrU7ZSpbh4QsRSYwN1WehnLDbssDEUWWdvz9739/ySlbWa8L7wWQPPTQQ8+jbNXTt8FAS1aBG+6gdIchedkp9kX2kblz59bz+oGDdLADtR4vi1sDeDlIEwwgAZSOhLJVDfiqLZJ1dSaJdfVVV+mss882dIqxY8dZ6sNgASC1XCTV4eeW8Dq0xSOTi7djM0HtR5liX7N3mW3AFULM0QrtOKeoJ+2UK+rJz0olUj5P/nWC10j7aL0nXEaBr+KiZveY+wxAYtP+LlQbY/AyuZyXYLjCiC9Fc9044SE56qijjIekWlF9Kd6blRM8Hw8JtEzqkOCJzH7+Uhlt3NphLToPiQMkL+U7a40n8wAgga4DIHFe1Hpk3NbOTzXwZD9Rqd0VRqzHu5E1MmXbOpiRoWbfUTdNAVXpb3fcpFX3f0eH7tulQvKMDYI2KX+h2tiq39RKQJGqmEIkhITkVCRzTjJRirczXH1uzHn9avDXyPPXK4n65MWBqcgdYdXF4gqH3NQhQEGzZRSp1P6TXz+rc02l9rFp7Q2bdDbNy5MmS63H1juyman2kCArnQcrKycHe6obfzdvte5DAcbTBPWIcYJ+0+Gv09JwkfZ53wx1Nq+TmiqKvF7JyymKbZV2vmcqu/tFNapFXik0mjQyvKFznFr7t1dzZaL5Xl+wUcXmDnU2r1Vf2CVcGYZel1bNttx9ioaiTpdM3EQEAStpUlNxtH595m8NZWvMzti0SzI8HZPRyuS1MtXK+3NleeXIFC3Ey0A/Cn2tauoer6bSOHn5fnXl1mpT6zoT20DwNwo3RRyJN6pw9pgUtpxjieLYVyEJVCi3aNOSPj3z0HPa97Dd1dfYoSDIq5jrEep4zmtUFPSb8TDfj6Fz9RugnNMYxUmv/FKDGsuT1BS3qtiwQT2Nq01tFwhXRpmPCERnDFCBKyrSl8hXwW9SHOXV2jdZv7/4Wr3p8DcqP7VflSAtgBj2GdBGNrok6FYS5w3VqxIQmZJTrtKgptIojeoeY4AiOQO6G9oVNW5WX6FXfblEYcWmzOboNjDbjEFkEg/wO7E1hdIolW4vaLfkAH30zScqKQMeWSvE8aDY+worOYWxLzI5Q3IITeV36v00yiNDMk0G+RGKNMoWk49NccmaysXAUrWqsad1a12WrcM1OhcpqRRNNjEACeNmAIUBJJYWnpANDp0kpo2+ARR+Lq/AJwta2aaKxivm0RBL/bT73/7dtso3FMCQlMiRr4uv+7N22/9Net2h/4KAhKBorJ8cttWByiMTW/Xd7RQ29z4AyZo1a/TBD35QO+yww8CBX2/hpfreapXDrOUTaw31H4i/GG4xWqXUxhw4xbs6TsNZ48zy8ckp/cIFTp/ot+sbFnUUHbxDuMG5huu3U4ad0pL1uLixyP6tVjvc57zrpz/9qQmK57DfGppedlxdm2rNSc12xJEeefgh3bBggfXS5WwpplrKDoezS4OZfT6V0qvHxHw+WC2TdF5ce0rFov7n+9/V5KlTDF1qwHPhYk2yAQ2peHDfNcoN6yoNtOfvdl0Exgvz/MP6+R4SlwwY+te69eu1tr1d116Hh2RCvUv6Jb3P9ZG5oPgj6xOP2v/V5dYAaxTrKlREt69qrflt1a5qOdHV1SWoncRvZGlE1et+W73fPYfnO4ALDRDZ6Lj72/pdQz2PduAFxnhDnSjk10t9Zfe/249k8aMAK/UkhpJ92fHLttOt52rA6WR7dZ+spRlOf9lUun522TJVVi7UrhO7FSZdNoOR2dKezaaFSdaEgYyyQblG66HiMpbbnJJKziibOS8v6p+ZwtR+h7y4JC/KG+XSwguruNhK2SjLoaLQ1+bKWN1413r99op7paTZMnSMJdkqQca4YWIvBhV9Wz1tDpDgyT/rrLMMI8DpCkPtxSwtdbgz1tKMaL9vslahkBfDLvW1bNSkfSeoGPbLsNTUbfvu5VQy8Q3cWzYF/YK4UX4lb7xTJb/fjHVS8hQQMA2tKwHgxwojasZExsMBdgReGOqvHyoOKDIYKFfxFXi9qnh5k60pnzTo9j/9Va/abx/lx/km85SR86YmJrVDbMrWfrJ/xZW0roct4EhwNamDKeLrxyWTvKDHJ+gaRdN6V2hHGWs/9C0TjkRsJF58ImJQXEN1b+hT15peTZkxTl5jIq+YU6nQLd9HoS+oP99j5piAdOhrRgk2i7RJFb/bxFritYPWRVIABfbzOCBwnexYqWJs/RsqM1YxCnVo9Pimyigtuv8RzZg9Q7nR1iPInMW5TlsJHspY1KOK12C8hCbxABupQk0T/D7MMZnBPEVJryrg9oa8KUhZAIuzjzzrWQEosgeg45kr8ZRPRqn0XIOmj91Le+z2WkU+CSVsZjlbRNBSJQFG5aBs6n9AZ6PwZC5qVFIJ5fmhykmP+cn+NIUljXfjhdcLa4h5KnV26YFb/6KD995JhRhTASkM0qryqYfPUrasuVGkPo7KYtN7QagS7Q2t14RgducVBJA4BoL1iFh/GdNn2BwV1gDJHPK667Hlev0Rx2nuYfUbsYfb/C+bGBJiEeDmZpVol6FpuE682M9d8TiCoQkY3bRpk2kHE+Osg8MJsnrawDMc3zWr6EB5IlMSBz/Cc6jD1h1k7qfj0PI9PAv8zCqzg1kQXd/4OW7cOEPzQdHg0HcKrQMttZ5Razzc/bUO4FrPcKCKdpMdDOoZsSAjGeustcuNSRYY1DMvWAMmT5yg3p4ORcVN6u/dZCxGBIDVUhA48112vqwbdUA5dFRQZHEqx5zi7+63m96e2uY9QZOaWkdrdFurli95Qrk0dCrrFMliS1NAma/5Ui70VSpBoZPC1MCBvlax8YSWyu3SEaYdcjjJOHLIKhnmNKp1khpGjdf1N/xJo8e8PDwk2fl18Qso5y/lNdiegc44efLkuqmI26qNrGsoidSxINOYU15fSu+Aa3tW0SPD1f77728Uwf/ri3XAGJDA4zWveY1VulMZ/VK2JWsA4n0333yzmQNoqVmwPFgbnEzK0rayhoQtxoPB0/EBHLx8WcWkX48tbtfS++7QaBNXgoKHNRmFAaoRm53q1LH88liF6pO8klEwMRWjg5VRziKqOedNNWsCbsOg13DdPZTVMK+IFyK7tlQgMB4SX/0qer7uXfysrr/uJksRyqQpNdZ0I6RS4TU8HX5EU+cACV4yUidn16EDzS+Q1yiVaZYtdy4Mxi7guyiegC/+kWI2NF6nsqbuOEH7veF18pOCCijTca8Nck4Clfy8oV0ZxdevyKsUDGmH75fCkqltQVFBAs7JphV4voIICpOvKEhUDInfIT07ijMpVQsqhz3GswE9KJf0mjS+/KMK949/+D866bMnKmhsVIHK6MaPYFn+IUYpLN2sCd9mrMKqjYXcmONNgLWUN/VWyirlbKpoAElgaH+WYsSaCqEUG+8chs284jxejJJWrFyhzau7tNc+eyrwAuMxKOdIGx0rLIXqLWCtJxaBGiKAJBR/X3HQoMQryosqpt2MB5EKUUAWOPptY6AKEemTcR3YAG1ieQKzZmOVchUFUaLLLv2t5r3lWFNzK4iZj5wquY1pocq88gArr2AVaQK2PYLLAQl5M1b03pyNEePUYIBh7PepAdo54DvBu8GY2KrnZi+QPcxLVPF8Pfx0ux7YvFH9U8drUxPJI6BohQpNHRJSR6cr0S+pnAtUjMoqhFKuZFMxl8OK4lygsAweo7/EEJEIwBDV0gN7y2q20ab24o7Cxi55jz6tyV63cpUeE8IfG+uCyfGd0uWsTMHjE0EhJBonwHDJkDaoDAj2bA0dAAkyBOIfhggDq8wc2nE3Jge8qj6GDzxOoZZvKum9x39Uh7/ptSPax0Pd/A8DJO5QReEnKBo3PAGbCI9sikSnpPOTe52CkrWiW8qKpRVkqUJGwKQaIffwOUpzLXe5S/tLDQ2qjpuJT70Z1daXrNXQKQUObPCcLO1suJkicw7BmqeffvqA5Xcoa0+2Te5QNvQeo+ASuOSbf4zDYJfzsPAexgOq2nHHHWcoW1ihbWVv64kZzALr+usO2qxy5DwwvJ+x4HmDARIHBj/2sY8ZCzTrYChFy33m3uus/1kA6Q4epwxk56jWs8k3/8ebrtclv/6BTvn4zhpfWKpC0GWKHNn0d9YChoXSKPAVcnmzyYvKm+T9nslcEZBtpIRiADLg+E6UQ9k3bk9ctgR+wrH1TO54K2JgHue0vrSbTjn1ch08902ad2BRQbxZ+dBXuUKV28QAjyjqV4j7GTqF7xnLjlFCSjj0rbUOYcezLfe2qCjH2xtVIPjToBiywVgqmUnMiGUsH6pbE3Tln7t01e39+sO1f9XY1lpxPMNQ0IZb7FvxeVZ5oNIygeXQdWqBVsBs9sre49aZ2/98VusZrrBodVOJDSIg1mXZcvJrqLVa/fzsvdnPBgP82b9D2SKGBE/mSLJsufdkrcTsR4wAWTkzlMxxY0EMCd6JkdA6nQx2MjerxNej0GfnATlJrBcywo3BUEuqun/Va8ON70iA3UjrkLj+Z2Vp1rtdLWNryidkOcqa7+uuv9+ja6+6UuPGkAnQZkPKXuVyyWTWsxZblz4j9XgHvkiSYVkB1osahnlVKkVj7aeAqpPZYc55oCyqMGpSgDyq6J777tPvfvd7K72MV7a+Ym5bsf1fsJ85W/70pz+ZsyrrqXPnEZ+7fy7lOWOaZV44HSE7N+7cJLbn+aSCROVSSblCTid97rPKh4ANK7ftlUVdNuksctXoKdDkkMiMMylTM98zsXwRbo2sx9rdYRn8lsC0xZTl3vjud71TX/zSl/SqV786TTawpQ1bfrPz65qHV8Qat7bMJ2vK/M9Y9V0AtM2wZN0/Vgew42G4QObvZLu78cab9ImPf1wNDVR2d30wLiNzn20ryq+lIWFdH+idSffEs+07qQzuaGfmXtfWzOxnCQL8/uUv/5c++rGPmTiiLYljbEXybCIZaxukjwaCmHcOyF76hhEYMBhYA6HdM4Odc7YHUMsWPrhI33/0UYVHH63nmizwMaDSpF22FCeU+z5TXBS6V78Cr2zikqBy+aVYxUaAFLElFfUHnhoAqgDhBODYgwphKJS5AJ2hZNIaR3GshsjXdqvWKrrsCr2+MVRjmSQU9jw36giAJ5LKJKdANySVd0CWvJIp+phLQpXDRuP78Mu9avBHGY+oBzAuAkYB5uiSgXJGZw626JSphZQ1sWpNu97xznfpdf920Ivd2gPff9kAkg9/+MMDgKSWgMseHs4akhXmAAHnXRnMw+CUEHdQZQ/JbB0SlHJ3VR+g1UqFU9izSq/ZinWmBaWyOGl/zzjjjLqCJF3fEbaOR+36lR2joaxA1X2DNgZVisMeK3C2z8MpXA7c8JM2OS9N9feGUrrwEAGIiCEZKu2va5f7maWuZA8XN/61FJKa7ZB0zdUX67yzvqwfnzBDO46hSNRGYxAxdicjqCw/FKGTSxpV9ouqJASIEvxdkpf0KYfrudKvKBotLz9KcVCRKh0KTKAbQgpAgvUNs40TWgi4gtqL++izX/+jDpm7pz5yTKyg3K4kLpr88zhOsWRQtRdLZhLC4YzN4ViORhnub069ispUwy0oChoUmTSgRYUxbuJe4xZHaBkLSHpYYLnCakTCyJ5ge120sEeX3lLWtQsf1PgxY2oImf97QEIjHH0QwOq8qLUkYPXcZtcxSrjzIlavm+yzaoEUPsdzWC8gqd6P9tDdAvDd+5xx5aUCJFnvUnZPuPfXK6Pc/VsLSLLj6wxE2XfX2w4yI0HXqReQZMfd/V4tF+t9t+vDSAGJM5QNdmLXWhdDne7UVyK1OcX+aq3VwfqTlZ3VRr3sd6oNetnP6Aufc15xVox07F6s1kIfeH82qN3Nq5MTTifInsFuzTk5Um0wrD5Xqs9H+s14k3ClnvjG7L6u9uBb5dxR2kbuQqIP1FIhAQtB+kPpGtXyJfvfbt05WZXVuaqNJdWGAwDJwoULTar96uQS1fe6OXNxb9V6UnY83BzWQ9nGMIMRE0Ay1OXak933Tmdxfa6Wk1njTfWzAZjQxq697wF9+/EnFR97nJ5parCeNfS+GMpcmmou8Q3QqZjMaZFaMZrnpP44VuRDwYN+lmgUdDUMjn5ZPYnUEzaa8FWeVzblBPDskAYZ9ovUUpZ2XLFK3sUX6uBCoMYynjnAjG9oegAS4klsJR08ICAbT2G5pDx6YxCqIwxUDj2FxtvRoDwenAqJLXLqC0L1hyR0MBaHAezt5sWNKR77d77znSYz67a6XtaAJKtQVm88NyhsUIQFbnSyljz99NPmn/OsZGuNuGc4EJEVPAAS+MHf//73jRVwuIvnL1++3GTrcO0ke8r06dNNAaZ6BBfvAJCQZevMM88ciAsZ7t3ufShZBHqSAYjNtfvuu4uq3fQvawWqfp7LhuU2pMuyBSVjJIvLCRu47ShsWJeIA5kyZcrzrGZDHVxsftrqAAkeqlpZtnhXVqDyTIAMbd97772N+557sKISC8RFJhzakgWNtZW/SNddfYF+dc5X9cP/nK5prc8pr/VpVg1XmIjAMJthPkioa+qpszRFdz/UqVzQpQP3atGocBP8Ka3rnqG//f1pTZnSrH1mEzzakQISCwAwn8AjNg4LLC5Jg9YWX6UvfutOA0j+44g+hdFq+V7/AD/cFSgCzOAOV9ikGC7tkpyWr1ihA+Y0aOzoVm3ua9WDT/VoXccmNfqh9t9tiqaNWS4Ffaa+gHHop+egSc0YBSolsfrCHXThwj5denNZ1974iNpGj6+xDP8xgMStd/Y46aGdglHdwGoFzf03WdP4LusdTwP0ROdVrH7GYGuVPVYvIOGZ7vlZ+cM+J6W0s+wOZTSoln1b6yGhLXh3HnnkkQHvMPTIPfawGdmc5TiryA0mf7YWkNAXZNXDDz9sssnxLuaDsRhKoapux0gBiZMXyHbGb9WqVaa/yA3asdtuu2nOnDkjUqxHCkiyCh9yiT5wQZPl/c7bN5xy79YDgIQMU5x5ta6hnoP3j3TF2223naH/3X///QPxiNZbEg6s21rPcecK3+Os4Kpep8OdXS/mc3feAEoBZdUekizdu1qpJiU85wEZGTkjOKudMuz66hTV6jaydtkz9QISvl+t/DP3nNW0kXW/1157DbAZRjImPBcPJYwK9tBw4+/a0d3dbfQMaK/oJvSVNUCqd+6hTQAcxySpVtKz+3QoQJLtS7ZtJK7he5zH6CjZtcPYIJPRm+rxfPLd4QCJ0xey8pdYXei+vIeLeaX/yHZ+p1wB+stQspATlLP/2gfu17cfX6z42Hl6prlBZGez8V42E5fx1EDVg/JXqWhMOVLDk89o2bOPasJr9lPn9BlqKUVqem65eh5+WOVSlwrbjVfL3ntpxehJKkOtIk2vjU4yioLxfkRSW0nacfky6eJf6+A8HpKSEpgxvM+3Ph5T1NPQ5RKFUaImVTRuU6+CNRtVzHvqnj5ZnU15E2OajzyN7+5SfsVy9beMVveESeqg1pWJabEsGbem3bzxk/Xzrne9a0Q643Br/WUDSEj7+8UvfvF5lKpqBcN1xgkeDn0EO8osSiwxCGwsrDcs8OxizD7LbZQsWq+u1O7eVd2G7OSwuDs7O82EwW3GYgCwwMtQD8rnHdnCiK5dQwmZbHso5EhfKbBFhqRf/OIX5qCgCrC7bziLGW1wdUj4brbo2VAWXLdACXRFUeEflBmCTo8//ngT9Jm1tg11ULosW9R/YQ0MBeZcmzZs2GBS9JKlDD4xYIwxOOecc0x+fxQQDs7vfve7A8HmgwqaRLruyov1i7O/pFNPmK7pY55VTutscGM2l74pVAWACLSxd7yuuy3Wj3++RtMnS+eftocmNC/Tio15XX5TXvN/sUoffvcEnfzhFjX4yyzLF7eqQQNpZDxOD3mqJI1qL+2rk79xm+Yesr8+eHS/wsoyeeqyQaomqNT+MwXKkkB90Wg99Hiob/5qmZYwBpnKAAAgAElEQVSvlC743kTtOnt7XXDlMv38t+u17wGT9Piidu0wQTrzm2M0qblfAdlODDfU+JGtazsi4NVXV7K9LrmxpMtvlX6/4EGNbatVqf0fA0icEOQgYa8PNo+1AAlygUKRrCkUUeQDFEVSfA/lia0WnBxa0MXItJWVDbUBrvWGZO8DFJAwg73B+nTXUPsz+9nWABLGAxn529/+1tBBAVT8DasmMRCOpjKcUuPa+mIAyQUXXCCKmNIGCniyj0lkklV0hjusRgpI3HrgXchqlDIu5AL1pqhlgQFpJNdIAYmzytOGb37zmwaEIKug31FA1Vm53X3DyWuMZs5DMpJ283zohryftcy5SUY9anK4dzraq1Pmqp/vAAGK7T/aQ8IYOOu4A321zjz+hpJJQVXODAAg5w2Ur2ysKPPjAEq1HBkpIKneT4Cf973vffrABz5g5ps6NKTOpp5PPYaA7DzwbDwkZ599tjEqDLd/6CtG029961vmfObMJF4VQM7feBZ7AI/LJz/5SUObrn5m9bgOBUickSWry9B/PCpQ85EhLg6Oe9EX/vu//9vMEUl1aFs913CAxOkn/ET2sWbZ87BfCA1g3PH0nXfeecbTgnz42c9+plNOOcXsEbcWqtsCIOkDkDxoAUky7zg93VRIvSKc0caPYccwISi+onH9vWp8eJGWnXam4rtv027nnKvnDj9Gk9Z3aekp31PzQ/dp6vYFPbV6g6b952dVmfcWrYejnSdmyIZ/GgJ+Gjfa1i/NcICkkFNjqd8AEjwhhkmRpok2HhLkfSXW5M1rNf2xpdLDT6s8a6pWH7Cvlo5pFWyu7Xo6tP0Tjyt37/3aNGd3bd57H60cvYUhUQ3u3X5zgGSkFN6h5vdlA0igbA0FSLJWDLfYWWhsalJRcuiikDqBy4ZzA5cdgKzAd5Zz7nOABAUWD4kTFO4Z7l4HhrLCi0MfGgHtQNmoF4zQLgCJS/tbLXhqTZxrB5+hfOOZIDMUAAxhh/DBCsE1GKCrPvRI+4uiBSCBp1/rIKr1N4QdG5isMxyuPJdsWRwUUGuqlbLqZ7i+MPaAKsZ9uMKIHKzcf/LJJxuLJyAUJQGLE9V7UfyYC9rGXHzta18bCIKttR5oE7zP66++TL+c/1/68We207TWp5T31jnmdIYujO0jp/6oWd/72UZdco1E4pI9tpfmn3mAGpt79OkvP6Lb7pOaG6X3HztFn//gKDV4y+STJYdAVOMGtYDA5Ps3AKdJa4v76gvfuE0HH/waHf/mHuWSlfL9HpmqS6SEJMMFYMakIczrgSf6dfL3Snq2V8oHAJIWbT+9VT85c6XGTx2lt7779brsmnU67+x7delpoQ7cc5T8pMOuC6w5jppMAnU/VGc8TRffWLGA5Ib7NHbcy4ey5dYNBxnpobOHzWB7261/rL4c3ChfWDmx6LDf/vjHP9bcp4PtGVepfSSAxCmZGC1Yh3gIPvvZzxrlyMW9DUUvfbGAhDEAhHHgUr/EZQjLFh6txwjixnhrAQmKEDIJwwcWehQ8/pbNVFWPEjJSQFItT52F/z3veY+Rc2Q2dEr4UAaT7HNGCkiyyinrEEUYS6yTkwBszot64zAAJEN5SAYbR9gDrP0VK1aYavfveMc7zL6g/hVnpTvXXBxmLeXejV/WQ1LPvG2rexwgch6SLCCpdT65+9mzJGP4yU9+Ys4mwMAVV1xhxoI96s5yF3vonuXGYKSULXfOOOUcAM5Zzfvx1uLVZw7575HoCk7usXaheNfjIUHuOUMI+w/ggcESLxE1KNCbYBegh6BgAg6qZcJIAEl27FgvnNWcw6w/ZADn/D777GN0A9rGWc1axHtEYiPnNR1uzUDtZv8OR9liDjDcQi0CFNIGPF1cyHTmFuMM7aHoKbL629/+tvm8lkyAEAUgue7BB/Stx59Ucuw8Pd2cxpCkcZkucgtAUvCkxttv1cavfEVauRF0pBlnna11xx6lXE+ngkef0D6VRM3LFuuqH/1A4z7xKSXHf1SduQaKwpvQGqMuGJxBzrxEbcWydlq+Qrr4Yh1cCNVUKhpAQmyKqZ9S5SFpxhNz552auWyZxvX3aPPsaVr66gO1pmW8Rpdj7bxutXJ3/FXNK5Zq7f6v0fq9X6XlLWPSUJotHhLiV6wCYWNpVq9aZT0kIygVMdy8/kMBCY1zdUgAJCwyJ5wHUwxMoFUmuwpWH5RRrB8oHCjmcExRVAdDubWElwMkoOh6KFuuffwECFEwC7qXo0wNN/Du86yHpFoQDmctg5pGXnwsnlgfceNz0DkPw2CHXLWAcZQtrF4OkAx3QLPRUXYAJAgFhAMXc4hrnPkcTtlxgps1gJKGhwTrxWAekiwXmLoQ9I/vIexxyTMHWECwZNN+rNEAVixTg60F08bE03VXX6pzf3ayTj1pO+0w5mnlvU0mYYXZf8baYeP1iMEoRU26emGXxu9wmH563h8V90vnnbGvWhrXauGtmzRup2P0X1+9VPOOmKyTPzBajT7eDjKokK8+RSGm8Jh9PoCkvX9ffd54SPbR8W/uVxivlKcecieadpAqMU36L/l5PbGkX0s27Kq/Ptmka66+T+d+d7xetTPWv5z6g2na6LfoOz++XX//S5du/vV4TZ9IUJ21EEMpNQF8xreLxyRUZ7KDLrkx0mW3SlfecL/axrbWWML/OA8JjeEARoHLUjOG3GcErqcxKKyP//iP/zBWUayr0ASGW+PZZ/O9kXhI3HdZs9AykWtYCqmd8Pa3v31Yy2hWkeVZW+Mh4XtY/ug31CSskFgq8Uyw17JGnqHoY64vWwtIUH7mzZtnjBYc/sgtPLEohtkEJoMpAe79PAejCUrMYMkHqmVo9fpg7lF88JA5a+xI1sHWABJ3iJ962mnGUgtlikKXKECAE7MnTZruwYPD3XoAkFx55ZXmrBv0jKyxKaDCoBiSqYzvIzehuuJd5sysftZgnj8UeOchqfeM21b3OYCRjSEZbgz4nL2P4gRtkTMSIwDA0LEbXPuqAYmbNwL5R0rZyhq/WGvoBnjFWP8E5UO5IltY9T4fbqy4HwYG1nz0nuG+D0WNOUPecT7yXtbCjTfeqLvvvtsYAAELrAlAGt6b7JU1gLo1Ue0hye7b6jOfdyM7MYLg1WHP44VhvaOjoUOw/kjuwxixJ+vZj8MBkmw78IwCPOgzoAujkNMH+ElbGB/0BbxG6BC1xtXc6xGZKV374EP61uNPKJ43z8SQRCmdm1S/ZEozmXahdwNIHn1EYx9/QhMWL9c9Z5+uWfN/rhVvPsrEeI4nje7Dj2rJf35Oag514Ff+S8++4VBtzjWqlCarY3zxdJAioeQlGlMsagYxJBddamNISINPQLypZWMzYtkYkoqpK0OcStuSZdqrd7P6nnhIvePGafUBB2ljvknTO7rl3/+gpnVuVr57s1buOE0b9t1fS1rbbCmBNA+CzWuQplhIQc+aVWv0rne9Uwf/K8SQuAnPFkZ0Rb+ym2CwDcr3WLwoCWxMUvbCEUQRJqaBzc6hhaV8OCsEbammbLlNMdyGp30cLFgdoGzVa+ly/YJmVe0hqQYM2THIxn9AVwJEQAXAwoCiAThylcaH2tjZfmE5AdhheQKQ1NNnd4/LeuOUPAQ/ggeaDO/PBt9Xz6V7hqvUDhAcCpDwfWd15neoBwTj43bl0EHR4KDFDc27UcSIiUHQDA3uPF1/7aU658zP6dTPbqcdRj+tvN9hqqxyubwbA/lsyIdeatba3l302VPuUVe/dOGZe6kteFR+0KynN+2jD/7nX3X0UZP0+fePVqO33BS3IpOFKaBFGsEUkAAMomSUVvXtoy9883bNnbuHjj8SQLJGPhWU8GaY9MOOo2orsFbUpFiT9b9X9OuC367Q/O/voH+b1aMKeeLzu+prZ9+uK66o6NSv76H3vmm9/GSjKbLFk3i3S5pClg+EV1eyoy5ZWNGlt0pXLbhfY9tevoCkngMru9Y4cJABWAIBA4B3FFsOxHovF0NSj4ckqxRzeAPaASVYJ7HQsTcGA8jZ775YD4mTIxz6KGGMAVZJ9jpKHZ7NeuSV26dYDjms2VMjmQMsxLj1HSWUNsyfP9/QKR1n3Mn8oZ7rAAmWXeRtPVdWlmLEePe7320UEuSGWxf1Poe2bS0g4bvw9zHcAAbpA+edk1XDZWbMApKhgtoH6wvnIF7r/fbbz9ziPHMooZwdDhgOtS4dIPhHAxJANe3GEJY9D2r1nTa3tbWZsxmlmPVO3ABUNZT1oVLbG9mfxj+NJKi9uh2uqCq0dIA4gBoPIfFAI70cIMGzBaB0bRzurEc3+uEPf2gMlhgwWUMAgRNOOMHoUQASwAgsg+rzv1ofcYCEtZzdv0P1BRkEiEIOYFjKxgHicUOXoX3s63pkC4AEzy8yrJ6L97FmAB6MvwOfTjc86aSTjMHm05/+9ACzptp7bUCmJxNDct0DD+oUPCTz5unpxgZFaRHSLYAkzcUWJ2pJEk3v7FHnRb/XslO/qVln/VQrjj5aoRdrdKlP49as1Y4PPq1r/ucb0mv21fivn6K+8RNVJBteqn+EJpVvbIp1thb7NXPF6i2ApPhCD0nsAEmSKB9JTf1Fzdy8Wv333qmWpvFa/9p91Z3EmvrIEwpXtGvvyVPUvuw5bRzbonX7H6gnx06wLA7oXzaR6MBl1kcirSGG5J3v0sFz/wWC2l8sIGHRAkqonAy3HH4iVsQPfehDBoTAWcbSXqs2Ri3FeGsAiRNWFAtDmacd9Sjz2fePFJC457PBsHhg+eSg4b/ZpAgbLJn1Wtxoy9YAEicI3bhxSOEZAVzBkcaSXc0nrTXuzq0LFaceQOKeyU8sLyiIeJkQTAATPFS4gPnc8fXhrfOeWsqXETICkFyu+f/7OZ120rQUkGwYACS02xYnSyEJQenxOK3cPF1f+PYD6umWzj9zV01ofkpF5bWkYy996BN/17zDx+rED01QwVuRApLYFF0yySBN5Vb4YrkUkOytL3zzz5o7d08dfyTZsdoVqB/TiCWRmlZG8mPS8vFbQUrG6vTLu3XJ5R0673s7aO9ZPVrZNVGnnb9Et9/Vq0++b4Lef8wEtSaLTeYN9xRy5Zs+YcGJcqoASDRdlyws69JbPV214D6Na6vF5X15eEjqObDcWkMGYJFjfSIvUEhRLjh48VjUe40EkGStcxzaKA5QSS+99FJjLIC2QJuyHorB9ob7+9Z4SJz1j347mhb7As74TTfdZCg72bYOBdr5bGsBCQAEmgbWfYxHjCXeEpQQlKHhDEZuDLYGkGQVNizkeEuxDFcDgOHWlBunkQISJ6+g60GbQ+nD2o6cRC6hHKMwD2WEyvYhG0PivlPPGuZe6DBQ5jgTocsx/8hMqK/Z7Ii1AppdG14OHpKRABJkPmcL/UbhhbbI2XTLLbfovvvuGwjqr/bUuTHdGkCSPaPcuEElpoYNXhmMZ/wO7Wq4dVdLLuAhGSkgwVBJ//kehlri6PDY/OAHPzDrEWUdwwE0sqwxNuuNrvaQ1AtIGEN0MsAQgMSBYnMGeZ7Zj+hrsFNoSz3XcICkWq5hGKWPyHxAmDOAYJwi7hf5CA0ceWR0gkw2tOxaQDEnZ+Z19wNIiCGZZ2JIorRaMql3XfJno8MnsQIv0ZSOHsWXXKvlP/gf7XrOmVpz6OvUuma1Vtz2Nx00Z0+FY8frr584QfH69Zr+63PUNWu6ugo5TnxTYBEbIs+teJ7a+kqauWKldPFFqYekaOJADWUrjV+hTggeEhPUHhNcL81ct1zxXbdrTGG8Nh/4apXL/Rp3w80anQ81NV9QqX2deltzevKAf9OTM2cbQEL631cASaaaea3F6QQmmwVUi8CBBkBgOalj77nnHqNkDyZktiUg4ZDD2gZP0cVu1GN1dG0YKSBxfedggK7FQXLiiScOUDPwEOElGE7QZYHT1gIS+gAHFWsroIDNjeUTKwMF5GjDUJZP14aReEiqLZ4AEqzPADOoZxz4CD4sIQTJ4aJGyDFutfj6A4Dkuks0/8zP63QDSJ5V3ttowEOmHpFV6FOdvBK3aNnmWfrCdx5QT5d08U/21oTmJ1TxEj25fl994jN36pi5O+rEj+TVECyRp7KtEZJ6SFxhQ9L6RklT6iG5TXPnzjGAJBelHpLnARK8JdbDQUVVguF/dnlOF1+2QT//4QzNnNWq//3VIs2/ONJ/fGCujnjDTmoLn9aMcc9oTNNGBVDAEFlOeBJbH4eK/EBdyTRdcmNZl96S6KoFD2hs28szhsQFtddzaHEPFjwOTpQusuIBeomzwrM3korvIwUkrn1QSd06h1rIvgCQAIrcYV9rr1YbNrYWkNBuPIdY5KlyTxIKPLooAC6Go56A6hcDSFAGUEScZwIKCwqZq6lSrxFnJICklrKO0QglFJ58NuHJcLIyCwhGCkjcOnDeXChSULag7WClRilljTpZOdi6dmO0tYCE/sImAJRg4aa4JO9FAc0mN3B9rdUO2vDPBkgYV85nrPKsOfYdsZbEkGGkcOvEWcyr18LWApLsfHIW4RmBtYGXFsUb7w4Gs1qK71CyjfvrBSSub/xEP4IS5QAJ1CViKhy7AOoWshGGQy39yIEHfm6NhwTa1FlnnWXWYLa4K88DHCGPHDiqR7aPFJCwbkliASBBFjoKLeNB3TnkE8Zcl9yglpHE6Ao1AMlTABLOaWO49AeyZ2K/NEHmUUU79Per98ILtfp7P9KuZ52l9iPnqmndaq387BdMQcU3HjlPf/rpzxTOfZO2+8rntGZMg4oFikPmFJraYTAjrPF0XE+kWStWKv7t+To4D2XLAhLS/tryAtz7fEBChtCd16xWcPc9amyaoE3776POpKy2RQ8pXypqal9J4dKV6moNtPKA12nZjF3tO18BJGQWoBjPAEGm5vp0NS/4kAWFkEHAsvGwfuAirPeg476t8ZDwboQM/xAyoOvhPBPVndlaQMIYoVjhGcLqgwUGLig84eFiSLIHLL9vDSBx84Oih6KFkMEFjDUYUOhS9w41B1sDSGivG2OCMbF2fP3rXzceEuYcwYbbF8GD5wrlz1212uL6cf21DpDskAKSDaYOyfMKXzkPCTQrNai9Z6q++9NnTV3i735+pkaHS6RCouc2ztSX//spHXHIGL3vLc3K+6uNoDDZyR3IccFqfqCKGrW6b2994Rt3GA/JfxzZr1y8WoHXawLQTdyU2w6GP2ZpVr7yOn9hUTffXtHnPjZO49taNP/8JbrvcRsjgjgblZNO+Ki0/5zmFJDY2HhH2fKi0ATEdQpAUtRltyT6g8myNbbGvvvn85CwTwCrHLbsCw5i1jvgeSSGg5ECEt6bzbDEAUeGGxQSDmW3jgdTRLcFIOEdjjsNLQfjDbQpkodgMc4qX8NRPl4MIKEdyAYslMgqrLV4dfGW8FxH3xhOKR8JIMnKCbfHnQcVA1a9Z0O17NgaQOLexfwjs5BLzAfBxnh0XWD9cIoo47O1gIQ2MOeclYASgDKcercP3Jk7FI3tnxGQ0GbGGGrc1KlTzZ6EvsQ4oiS7IH5nvNwWgMQormndIeYU7wA6AtQtdBTGHjCAt3Rr1mG9gCS7dtl/rH/o3bQBfYdkNnjuMEw4+hbGO2cocWvB7Z+t9ZDwHN7H2QxdEW9x1gtDtitkA4k/6qVi1gtIsnIWzxp6AZRZLgypzAuMCgdAXErmwYxEjrJ17QPEkDxpYkgAJNbIZzNhunT+9rSsmOLD4/qL2vzH61S86HJNPelz6jrotcr3dUl/vU0bzvmlVPKlvfbQzu95l7p23UU9BV/dMSUY84YkQe4Zq0F4GtsbG0Cii883HpKGNKid5DwOkLgYEushIRS1ogkbN6j0+GLlG9tU3n22egrSuHKXmqKcxmzqVvcji+RNbFbXzrtrRXOb7QdsjJSytYWy/gpl63my2m1i95PF47iMLHxXg8QddsMpHlsLSPgePHQOfcDIcO+pdeCMFJBkn5ENDOPdtAEvwFBeiVrK+dYAElfwy42BszYDirJ0iGphlm3/SAFJ1uJDf5lneMC4oF09BUCJawvCLRsgPxggQYjccN0l+jkxJCfN0g6tS1Tw1qWAJA24MFFqIBQbsEYtkKKa1FtuMCl9W/KRcsR8BCX1lVvUW6LSeUGjGzoVigrikeK0Mjo7nXS+JnuGh1u2Se29c/TFb9ymQw55td5/VFlhskKB1yMPl0haHdW+G5cwECiQV/G1yR+tXool+X1qTnx19obq88ZAElfolZTzepTLdarJL9kK8sbSYl095C1XHNq0vyLtb5+uuLWsPyx4SGPaxv1LABI6wXp09R5YAygII71GAkhcJfTsO1x2OPams8S5Q++l8pC499Me9omB1543QIvIvrcew8HWUracAYQ2sDfZk+xZp4hnKUJDAaMXC0iQ1a72ilsXQ4KA9EObkM4qHD/68Y907DHHaPfddh/Ilmdvq64l7XLt2E+paM4aIHaAsWY9NjY1mW9VyhXZyujuyM8C/5RqmSq4d9xxp/GstFKHBF65rUNd5cp9YcE93uniiJwSzj5wZ5YD0MMB05eHh2SBrrj8Cs2aNVOVaLBkAI5emyhOErPmGgoFU6m7p6fXpkaNI5sgJ60Wbs/N568Ixo39M6IYElMh3VYvt8XlbOxjT2+veWdjU6M12JkPt2Qx2vJmF7X4wtVJe14ISOzr0pWW5ofdsiSpFB9FsYrFfjU1NZuTKOD8rNCmHkWVWIVCXk1NeOoIbkyrp9OFTGXzrQUkbv/39vUp9APlC3kzJ7SBCurlUtmMcaGxUUFApihrdBt8FGzynCFjSIi7NNvIUyWKzHOL/UWz9woNjWJMurs7zU+SFoRBaCrE+2GgllEtz7NDZnUmB0iufvBhfeexx6V5x+jpRgAJd9H2lLI1IA5KCuKc8qQA7u9UQ29JQctobWQMfKmlr0stPV0qlANtbArUz/x4jUpMsWVfQRCqnMacUpiZyWntSzRrxSoFF/1Gb2jIq6FEHZK0NEAKWmJ0BI+YVUvZaiqXFURQuOhaznhfeoNI5bCksNJsii3meztVyZdUDBtU9m3msKyHpCYgede7/jWC2t0iRbHFyp+tQ5JFz9WHplscTunOghLnds0ertUHbbXAdc/hsITq5bIsVCv+Q4GN6rZk21jNx6U9zgLB79CNsFI413n286EOy6wnZqRWFjf2biywlGCxJB2kC2p3yosDAYO1JQsSHA3CfbeeZ9AGDkY8GXhWSMmXTUs61BhUf5YFP7XWh+t39feohH7VHy7Sr875jL598ms1pWmZWrx2NXCuRDmT6hcrQSUok79CXjk2B1lihDWxKZ6SmIqqVpB7Qc5UVEVAudgPC2YCeUloA8X8kipJSZ7fpKgyTn29U/XVr92kN87dV/OOGy1fzyrnd8srWw4p4jn2bLV1w+nkkCV3fpi39V582KsI4EBxyiujLQAhQI0fhQaEJFSIJ56GKrKmBH2ist+gHm97Xb6gXdfd0q3fL7hfzQS1vQyurPFhuDokjAPznrXwZdeie1Z271TLl8H2OYCEeDWyxLi1lX12dqicISQrx7L3Zi2P9QAB7iErE5xvkj7UWzwsuwdqUVKGMhbU2ltQKqD6kLluW1zV4zOUvKCtUEWgXUEJzdZaGqwtbp6z85V9R/Xfs89hj5RZS2VIE1IUFg1N8vSfnK5j33yk5uyyu9nz6G/EhCXULLKESGM0IACNPV5OAgXQJ1AqPLLe4NlEW4lV8UOTPceLKkY5TcLI0DL8JJQX59O9jpWUgqrmAbr9jvv1+2uvUeuYFoUo48YiW1EUFG2MW8y7Mul50k65cyi73rLnpZPd2TGrHleXIheqE562ocDLtlgftdYgbbjpxoW6+sorteP22xsibBxAaXEcegAIcjKSF1NTm7HOGepMHEWKE1+hR2Vt+PjIQl8EDJMNyRhrYqsIu4vxcml/oRwaqZ5mQ0Mq27pOVvukeK0J+DPC36RGNMYe5DeylxMg8iryTPG6SH5E5iRWl28+yxlkhNJZljzOnRdmXaM9eFjRF1wdEpPuxPwfMYbp+uOc4bXoG8YQZeU/9/UHRBgQz2hjGRUXTE8Cv2TWj2mMsVWVzZnFes7uFQwDUN6IA3PZ7nhPYDK00G9fEecjyRPoDuPsx8arH8S2rlYSUKAXBRkPAv1uUJE0t4qUK5dVydH/wFj3rfMhUYXvphesCHTGbHFM95k1tPGvbKoJlkJO+KKZhyTOm8DwHIUGTV0u9k2DvCRnuNAck+xJRfCtOOPtnBqGA4UCE18VL9BFjzyoMx95QE2HzdXyplEqwUdIcqYWSOLR10iRx7ryyMupJIlU9kIlScEUR6YeGYHwOZUUJBVVAENeo+IK3+Fcp64h8+kpzqM32JVMG1qKiaYtfVrBZb/Wq0ZPUFMplhdFquQwvvlmXQUVz4A+/vE/36sYYJLj3FdFkfIq+TkVcwCxkoJyWWEFGRQqIr0weoznm7XK3DuDBWPsZISp1P6Od+qQf4WgdjrmNjuAhGB06ng4Dp/bAM6dn1WM+T0bR+IUEXfYOIXACd+sFSgr5AYESxCY52G9wqWIKzV7cNWr8DtlyFE1+J4DGK4fzrLvBBvBjdCtAASuH1klrJZgrwXSqvvq3l3r+67f7ju47c8991xTGIkAyyyFIDu22WdlwYebi+oDfjiFxy10rKbEf/Bugl9rKYVDHX7us2w7qjdQljNePSaeClq98lktenCBXr1Hqwpap6agVypHFkAkgQEkpO01NVDTdLL2HMKqZjcv4MNu1sAayDy8OKCa9KAyikJoD7wAYVlRhALhjVO5OE73PfCcdt5tF7WMWa+c36VcAvjJpan8EIgOkKRCMmsd5FzhYPUBJChIZocNrOMQgYug8cmkDiBBGQpFXdkIUOiN0hPLS2rf3Krrb7xDo8fUKoz4UqgZQz8zu4YIBMeljhes1gWwzQISt8eylKDsnrqD8boAACAASURBVHQyyK1DMy3BC5U5/o5Xg2BwLJtOIA+X4cc918m07L7LKjxDre2s3AMUuYKGWcXR9e8F6zqlvrp9nt0nWVmZbUutZzjFFboDXlgA0XCGiurnGNCM4pihsmTbVc/zaD90F0d1Geo7WbDj5JL7m5MN9MtlLXzhHMAXj1WICgo98tN1Kc7l1LFptbYbn9O4UTkLPjxUtkAVkxLUKS9WLnBFsa+cT2XsRBWVjWHBKq4oxAVMFAoov5wqMBgTkDkD+TO8RCEgBfCjvFZvCvTY0nZt6uozIAWAQ3WkOKgY9jiPSrNyPm8KsuORHbdaYG0wChn3ukQxxMBwMX6D1dLZ1tKCdrOOrr7+en3xCydruwnjjfIE5dQLAgVlxo4xj1WmYgOVqk1Ab07lXGzUMAxIYYKFHjCCokxq1gTIohBFNsSy/PwaXvQbWlN1hXEj79OkKAOgBDW6wlwZYaISzycda+TJC6DH8h2r4PrI9wireqhKQG0oJLOt8232Ro0BZKyhODkwwt4vhHklUaL+UMZIFRqOTaBijrFJDOCKALTmnIJEFCo0/5/MTSiueUvL8SOFJhNkTknsq+L3G/AQ+OFARjpHvyI435U4YA2Y7hpDV2KqjJcNaPPVVGJMPfUDDlC6o7KBWX6YV8UU8qtYBTwuyEDvpKzmuKieHDA/UBAT0M3+4OuWFYEMJqaOWKxaMgCYlwQFBVER2K+KnyiHdwGQF+eNh8CPOStYA6HicmQ8JIx7OZTyYJFyZGhSbq8CTMrMZVprZEVc1mM9Xdrc2KzexibFgAxj5LPjaM/qRIkxQODtYE34Kgc5A/AARIBiky44ppp6XpW0FHseoJi+G9nTZx7Kty1YbiCNb3+PJvVsVriuU7kSekqsfjwiYr49hZHFldQt4SfrlO9juGQF2MSd/A1gaD2tBiim4DZ7PrhzLCtD+JyzCJD+L1kYkYArAqrcoYWVnMWfPWyzi8/dV21tZMFmFYvB6ADVigvufFzhTtmpHvyhhOtgB6MDRs5Fzn+7392E45lxLmH3t6wFt/q9Q4GV6jYPpui4MXFKOlV74dVibSBzVfaQGuwZtfrs7s1a29w411Ka3DM4AAEjjL2rHzPSwyzbnqwHyilTtSzE7h1YMCeMH6disUs93RuVUFgkqWwpHmhu3HI8mG1r3M1buMLm+ZE5SgYCZm2b7CFjLsweqddEAY7zoilKGMcNCvw2hYWcmlvzenLxg5QfUQ6rSwWLvxEpVsAlJkeXsTpZpcVSNozQyIAjt/bMekGQpgF5kW+tLKa2SRwawcWzC81Nap0wUQ2jJ+i6axeqrbVWUPtIZ2Xb3O/mFg8JWZIc8Bju6dVAwO2rrFLs1np2LdZ6Lnxzimu5ytpDgYis8cGMbirHshSlbMKNWs/K7nN+J2EHHlw8ie671YaF6nZX9zfbrmqldKixdPKCAGy8I04ZGm78s5+7ttSSx9XjNdhzscySRITEBijG9GEwj1bWsJWVB1lQMnT7UeAquEVtljtMvX5F5//8G9pjRlkTmruUVKBD5hVXfOMUwSqP1dcCCuuFZJ+hxmAhjfx+sxdNDJgoeNpg70li401BFiRCRqB8QLHEIhuYTHsVvCjBaN2/WHroubIKrTsoQVmLiRTDa5oGp6UyqVbfsvKq+ixy55IDjrXGle+jfOIhobCfkzFDsQdGskaGu9cBkutu+qNuWLBAO06ZZAz/FeMR8RRWGA80Oc9kI0JAYmHPxb56c4w4CpsnzDCWzYPhhjlDHtpK16RmdxkJXXsYE85GCmq6PWz2j6lLlVqu0/xG/Dc+D0vzk4pJbACtIeSlVm5L1eXp1ltgfGwZlh6fm2UyyIAgA0ncwrltzxX7r0J9KVOzwv65glc/pRvSY3pn2hX7Co3bAc8cfwnN+60/BOUZIxjFeG38oqOVoacAiMgMh7cSI6oz4DhDHC/gnRwrAI98moSlxD4w3kTANSAEww8tst4Ps+bTfpgnGC+S9Qw4dJ6l08FkIVUvesML5B7V2dN5AITR61xaJ8Q8EwzALKe0Ov6busPlJFLF99RIy8vG4ZExDNh+mfM8jvTAo4+qo6dXB772QNNX51XbMmc2AN3EjZoRtv9oFxd/43uMOd9tTqRiup4a08+sHzXChzLwHb7Hf63dtF6/PP98NZUYz9jIhyRE0pjSZQYYsR6srw6jqXH9yA8SBREgtKQkBrDD+gjl+dYjG1XQezxDX8ueSw6UmFWbGpdIEoPOTnzWtrr+oYURnYBzHhKyrrDhawWYVSvAWUXCDZZTOrOHXlb5MGs/da/y96xFHWWYTFlkZiLXfvYwr35GdvBdO6otTe6e7HPcwZgV5K5SO6nn6rUSZg+W6rZlD+nBnpf9Dr8T4AcdBToE/FQ3TkO1p7q//LfzpmQXr9nCdSQoIDMYlC1S7w1mcRtMcRtqM2TbOdg8YjG4/uqrNP+cX+miSy5Xy5iWgbzbqA6IFSto0Do4PGyBINu3LWfCFh7vQKiJsb4NnFzVUgsrSpqmb1NHl+Ydd5R23Gm6dp61h+Iybl1rQZJnPQJGqCAlOTRxB4e2wiFUBPo24LWiIen6pn2Glwtz2ItUCaCK8HnOpPzNRWTxQGpV9PSSJ/XEU49owcKb1DZm4raSMS/qOVnvBh4SApKdsln9YCc33N5mv9VSRrMeTDOrKbjMyo3qZ+OdgCrBIezW9FCA3ylp1SCgWv4M5pHJrlWeQdApQdFwp7M0iaGAUbad1QAnu0fd/qz1LDcmjBmULYKiASXDvTc7frVkd7Zt2TkeCmQQCE4QKpQtPFZu7gZbYNX7PWsUycrtwfpiSJYp+8ac8F6Xzv3h+7TvjOe0y+R25f1OxcR/hI2WKkPxU74QFYyqFaBuGI0ELgqqRMloHyZLXiDljGMkBTxAFBQIPJxYqhNZYwGKRcFTP14Yf7LuemKyblvUpIax+6scNaSABD8nRgk8MEZ6v2BI3By4n9Xr06XHH8wY5sYIpRQLPfTeajn/ojZ6HV92gOSGhX/S5Zf/TrNn7KAorCgOEpWxnCd5eQASBUZiQ1ExKq9fUn8CRSlR3uBBN6nQXiOVvFBl3/oMLG3KCWrbKPrsCiNm4yOtvE/TsvucIlsUUPMRlFq81ngGDRgCgBTSNYEqCrUH0hDeGWg11tvmlQOrvdZAJIwBLA5qGm0pjGg994ptXAKKsxmB1OINMCGikasCQAI9G6QM4Y1TjVGi/3iPWKNkaEIhtV53d7k1ACAhQNyl/XV/jzG7GyBhFe6BRCyMoeknbwGwxSaewbwgM255Q3tMK/a6381ytvMB28DJS+QglDESddS62I5Qk9xasGAn3VBAxnTbGbqYh2HQcMsUK2/pzdgL8rYf1cEsPOruO/+uFUuX6m3veJvhlOGJssDEUqcN5E1IWJNWWbdbWYGp807jcqoovwWwAJxMjEgsH05ZkNL14khxiKHCPtd4bLxEa9eu149PP1Oj8gX5oa8SffOhZAFGrM6Bx8XMLzpAJWcp536k5mKDoXmWwrL68mUVyg2GLWEpixbCYnB1Mjo7vlm5aShb73ynySC3ra6XDSAhXS152t2Gxwrqgj9dZ7NCNXuIut+dMHUKhlnLGS1xsAOXdwJIyMONp4YCVtlrMEWlWrhn28kB7hTrrDLg2uQORyqUYnECkGQtusOBICNcMu5yB1Kyi2gwy5WrS+D6RQyJK5bmAEmWYlFrsWU/z74nqyw64TEcMIKyheUXQUv6wZEAkiyozFpFXftoexYI1moLloGrrrpa55xzri74zW80ccKETJBgKpEGKgMZgoQtrIQQiXHLxgMWW7OpDU3L2JXSCuupcKkGJCb4kT9G2rT5/7F3HnB2VVXbf26fljKZdBJSJpAGBAIBqVJUWhJ6kaII+iEKWKmCKEgNBCw0fZVuIZRESKMoAqEbaippJKT3yWTKrd/3X/vsycll7iRR3lde/S6/ITNz556zz67rWetZz1qpE447VTv33lW1tbu6EHmcfBS2cQ4JAEpZEGUJfFAcorlcS5GnLcmITqWO/idx0MK1OVdlFnoWxhD3NXpAOqeyWJnt1fMXzNPc+bM0deoUVXdsTWXr09p2/rHroOTmAUlrV/BA3zw8oarXxeuE91kD3tvp9wV+9hHW4uujjkT+CMDdg+9tUVX83LSxDKhgfo/yoKikMRzKh6EtKOpRtwMlmu3NsfLP3Zph7vcLD9raGhG/ZnDWoFZGYcQdeYX3bX+g+X7YEaMWryy5C8h2bqtSu1//fp/l52KBC54hXKMl/EzeWWt2G8ZURkrFsrrvtrO1T/8P1L/TfJVFGxWLx5TPwT/Hs+hoQHmMzsDgw6rJRTuqEKlQMptWJLbOcryac9VSNGmiFtFoQanIBinX5HjvZto4AQq4+LEcHuyINhc66o25ffXyrM5Kdd5PDeQgOCmcwNtLhQS37xS/PNDzayQMzvy890nvzJvwPhkG0fwemjGF9PwZFO7XHZkXO/q3HpBMmfy8Hg8ASTbXrEQirmyWfTCmdAxajMuzK0/nVZbLKJlvUi5SoWwcQ7SgsqYNqmrmPdsItbasXPVJcgsADt5n7VrHPZkjeOLxyPt6LXamBA/getuJnThpopzlLliEDcM72yQlyTHgHklFcSZlGkAHzm8O5SoB7c/RaQElbUVIcNz5OiS2nsTnLFVdUfuiRXB2yP+gbXzvEvkVI6KGNU67MlIWAA1gjkmpuLKpWOCgQpoJh5kRfVqGiv6YOXOm1THyxSa9oAxe9ZZOIUcncLcZ2KJPcnVSrkxKpCyHJJLJSekAvpDjHwPUYVdDc3JLyK5n7bDT1NrBWmYfBJCUKoxoJrk5CcjjwfOfVgJqWTYnVVYpp0aXK5Km/2k3FOq85VWQg5UIDHTLf/FAw0JpDly98uorWrlsmU4+CcU+8kd97MLnE4XCJjTa+SukCJHQrJTA8ZBSNNssNTdYtBSAqLKUCvGU7QA2O4NIh8XRgpIBtGHVytW6Y+ztisdjiiZ5BhdeieYcc8KYEMaMiCiVK6gsmlZ5U5NimZzqU+XKxVNKx4FHebVPF1SeJr8tp7WVCeViLp5W7MTgDMMu984L6LOcx59WTiHd9C8FJP5A8EntJGz6g9sfVGFj3m+mfA4jlsOxd+/eVqUdDyYa/3hR4RjDdyZZHA1wDMaWVyhC4g0Xr4ADIKF6MIZx8X39572RwfvompN3MmrUqBajkPe9zj6LxgOsYqPA/+xVtgAkYW9+W4YKn4W6QHvJvYHTzbNS+RWPAe/D76RAoZff3eqwDfG4+T21CXgGDvtwpfZi0BdGxzwnFVZJth09erQ9P7xSPJi0B+oX1+rXr19JaUNvlLDhEyEhMgUgac3gKl4ctIUxp/oreu69evUSlI6VK1faguE9Nk2UODBk26IVZAp5/fmpp3TPXXfq0T/8UdUdO7rEVP/y53sQUnVB4IjS6WabexyEhx9+mCliAC6pddC5c42N/Re+cITKy6uM121Tz4AAnjO3wbrQfkF1m1Zq1DEnqLbfENUO2FUctOSY5PHe8LcReMIwnZ2nFU9GLh+xZ0NG8blnn9Oq1avUa6edNGzPPU1eljVA9GvDhg2CORukDFphRVnkBaBD6qTjDM+bP1/zF32oSRMnquYzlEPi5x1rm7lmG9dW4agtQ8Wc8hsmewNzijHhEGU88HSSqwbdgX5BA5+54qOrpYwkX20Z4O5f2wLavM8a/fjjj3XSSSdZm2kDexf1cpDIZvxKPUt4P4AzjfOCPcXTlcKGYmt7B31BfhqRX9qNAh4/s86RQCV3DBpcqbyt4n6m4CrOmm0dQOG9k7VN7Q3uA9WLn9kfmZu0D2AByNvK0CsRUcUzi2eeSst8rq2IVtjwxoBmb+DwxMnlHRTsXVTsxhlGbkzxy0VC3dmRRWQ7L/365i9rv/7vaEiPxUqYeh5eZFe4TCTdWiJxQvlYQrDl8+qgt2fHNH78Yh17UIUOOqBa6xsKGjd1g2bPbUAMz7zGJx8l7b1btWL5epcUbYZYQY0JjAU82gWlozWaNqOPXpzRRcma/Szp3pnCRG0xX4jIOONoi9fa9TEgEqcbzif+JSeCMeGsZG4T9WDvDOcGfqI/gnOU/Y06Pm05zUqto3/m9y2AZNIzemzcY9qltp/tg3DmMbzw/qcTOFzyShVyqtmcVbeNdSrM/kAbevZVdudeysbzqpk7Q5El6xXPJbQxnlDjLv3V3LOb6srYXbcGc9wTgOYjJOwt/rkd717KRC1rQTETHgg4U8wFct3efFfTnpmoA0ePlPbZ30U9VizVsqee0oez56qququGHf4FxUcMl1KOzmeJ5XbprSM1NsXyeTtXASRESJxjzOEgEsTJYzAarwFioi1pqW6DNk56WjPnzdf+3zhfqumi5e+8p2njHleHhkZ1MKM7p+pdarXrty9WPgX1LeMie1AGI9Gt1hrrEMnocFK77RVGDQpyXyxHh7yLjJINGWnGHM1/9A/qOnKU2n1ufylRJs2bp9nj/6xVixarR8/u6n/iKMV2rVUOxSujGPvIgMt98dsC38Om4WxvLandh5Z8lEq5jLRyhZY+OUGrFy3RsJ9epUjl/9PDX7tW6yZM1bvvzlb79lXa+4iDpIOHK5OosnwtS8iPQrXk6XAMgAjIrZFee+N1LVm8WKedfIqLwrU4LIM16el8REFXLNPqv76gOW+8q2Qkp0GHH6L2Bx8oVbSXZr2r9x56UIX6qLoNH6ruR39Jhd69TQzBgRCiaAgjbB1xWr1qldWhq6iscOIJASAmOmJkvLiDb8lsQe2asuqxbKGiy1cq29ikpk5Vyvbrp7p2HdQYTapvfb0qlq1QZv1GrRk6QHXt26uJsQ9e/pwrZhIQIYGytaMOqrb2gH8ZIPGLmgMqTNkKy9b6hocjHvyOw4tqnxgb/nAHeFAgkPc4vCk8xL/khWyL40pbtlWHxHsUuT95Hxj/X/nKV8xrQqEt/zwMEp4DPJoYQh5ghT324QHZUdlf+osEcEJlbAjcG9CBxjj1FvCeeEOiFB3EDrEQKGlL9rcYmBWDN8aBCrD8HbKgAAMmKfQvjEDUMEp5dP21t6cwYrHxB38RCgkGJYYaz87B4b3XqIBQGfuuu+4yQ6zlEGnFkGUxPznhCd1795169I9/UscO1Y5XgdcjpMHtTBPnM2pqatYTTzyuyy673ArPMRfw1J1zztdMHADPDQlf3/3+xRqxz36hIXdpZuZ1MvUsF6Wu27hWo44dpQH9d1XffrXGMUeZxNwdGDjwxSNw0TGN8iorS2rIkKFGI+LZHnrwIa1YuUKnnHyKduq1kxYtXGSymMuXrzD994TlnPDJVJC4lnaAxDjTkGUTmvvhPM1b+KGmTJ6kGvrgM/bCeG+rMKIfYw5tigBiOGNwMRcBz6wHqmNjgLM+qZgMDQjjilcpAQfe2xHZX/6enBPmILUm0P6/4IILDKhjiGMEQzuCh48joLVXsbG3rcKIfn/ywISfWX8UQcTgBAAhXcp8oQ8xwnmfNfL973/fnDml9knflu2V/fWyx9yXYmTsUezxJD/iODn99NPNoMHIY6/ECeQdKW3t1Tsi++sVodinuT9nBRF4RBH8Hs4YYITTB/734bFw2YiOwpBVghJDuvfGL+tzte9pSPePTFLbWDhGiQycXuaajSsTKdfmbIU+mJvTL+9bo5dfl665sEJnnNhPSzdEddH1M3TA/gdq8C47KZ5bpN16zdXO3bnLJqe8hdUTlepTeVWwVKOUKuioVz7op2kzeihePcI8tbhQ8YznDJCQ3Or2J/qRcWDvA/DhtGAOUciWMxaAjLOIPmWt8C80HPbiUgDZAwLONb9m/ie3iBZAMnmKHh33mPrvUmtrFjdNIhcxydbmaEb5XJOq0xn1WF2vmhmz1GXW+5q72x7K7ruXGmNZ7fryNKXWNaumV62WJONa3K2z1vXsrLWVcet3qE5hY6yk7G8w5DBsmCOWJG60pYK0cZM0/QO9/8vf6cO3X9OJN/5UOvEEKZfW/N/8RrNu/4VGnv9N/e2laSr02lkH/fRqxbt0CBJS4Pu7XJjiF33QquyvO9Tdn1sOTYCNVq/Qhmee0eybxqipvFxH3H+/VLuLcgsWqu7v062ftGCmnn/sD9r16KPV+8ZblEbVyZSo8NpvTd1hbjBXWL+frNQeKJxhvFt0A0O9UXrtXc25+z41T3xatfeMVeWJJ0vRlJZcc7VmPPusjjrtdM2bOEXrD9hLIy7/oXJV7RUrQC1OWbyq/JMJGkZd5f7YeZ/sJBeRMCxFBOjjj7X6iSc0555fq1vHau0yeYLUvkrrJ03SBz+5VgePOkVzpr+rRYsX6Mgnfyf1HaCGWIUqDGc4YIWnwQMPINdrb7ypxUsW65STT9pC67J2BuMfBEhyuYjW/P4Rjb/man35xBNUVt+ox9/8u0bfdIOqdttdH9xwrVZOmqTDR52uR56eoKMv+Z5qvnqWVFZuanFRy31JusHkZQnuMmfSmNtvV2VZeUs+K3PP8k7I44lDWSyoLJ1X5/q02k+epF6ppNp1rNLSpQu0YkB/RXbfU5sjFeo9f6ZSs2Yr0ZjW2i8drmVdump90pP8WuneYJ79RwKS8MHsvZ942vCWmrZ4WZkdtgwQaNlL9GGYkwiKlzwcni51+G8LkIQjI0Qn8MxTmR1j+8orr7RNnIRs2oKRQ/TEA5JwpKH4/jsKSDDEfSFCgAkFGbk3BrGXw0QSkyJYbVE7theQFHOK+RwHG0YEhh0RIgwaoiP8zOHOgce40D944to64HhvewCJ229dEjl/D4d206ZNBs5I8GNO+GfCEKLwFBE3jNK2+t+NR8FkJO++5+7AOMEYDzIQAxKET003LmpOmjljjh566EEzZFCbwMBjnWLw3nHH7erbt58uv+IynXLa8fr8oYe6hEaLaGcCiXrC5ihuuBZsqtuokSOP1oDaWvXtt4ubs06qy6l8GRcZ7XwO3IKGDxuuESP2ss9idNOWhoZGnXnmGZo/f74mTXIFnzBEAKsr1yx1NDK8b4aBAEVO37HAwaOU5n44X/MXztGkKU+purrD/6StsV332hYg8Y4LokPwWpmHREnYA/DqYpyRmEpkBMoJhjFrBA8+8zgcZShu0I4CEl/siygl4IcDlOtTtBVAgiFMZM/npLRmeITXzbYAiV8fnh7GGsCDxv0pFoucNgCA37M/8AVowplAdJL9tNRrRwBJmLJJtBQjl2fFmwnljZA/Dh3WDW1BupNig4MGDWqzcj1t2xFAQpuJTAGimDf0H8CEOcAZgaogRhXrg6iTryPV4vhA0tvnCFhqaczUd+698Uzt32+mhnb/SDFBsyLZg8TzQJIU+hbc8Wg7zVmc069+uU6L0p017f01uuHiSn3t5GF6e8Z6fee6Wbrg3IO1a5+kenTapF7VcxSPQaBwUqzlGcfub4qjhtfsAEmkRq++X6tpM7orWb2PydZafSOjYtLerMmJxuGnZ7O2T5588slGN+ILMEwBOuYB/U6kijOSaCHnChQM5pxXHmttTgIA/tWA5JlJU/ToY+PUa2Ct0ibZixqTi5LAw09mGtV1Y73azVio2v9XuLfHknmaPWwf1e09TJsjWQ165jklqqqU6d1LKztWaF1Ndy1PJrW5LKl4fgcASQuvDzlfJ2hiSdvZnHJvzdRffjJGIzIFvfvxu/r8dZdJo0+W1q7XtEsu15CmjKpPO1lNZQmleu+swi67K1qGIhVqVJjhFUEa9Naj0BogMWPVbGaXdg1AbVZE5bmCFk+YrA1/HKcBi+fpg+bN2vehB6VBuykbzyqaqVd07SatvP2XevO1NzXy1tukocPN/iUqwJfLyNmSB9omIAlk5psjMQOJKFU1f7xIr1x2o/Zat1HpD19Ru+t+qvJTzjSp4TnnnanGZIX2/PZ3tPaB32m61uuLP/6RGrrvarQxj8fIOQms8ZbO2CYgybk8rfjGzXrvvgfU9Oyz6rhwkTKJmIZOe1Zq3Kx599yjinffUc+br5femavnLvmp9rrkAtV85Uw1U1dOGTK3AqpYmTGucCHGc1G9+eZbWrR4iU469YStWuewKV6KQBAgl9WS8RM1d9o0HfH986UPZuqhK36ks77/Q0X23VPjL79Cxx/xBenoY/TkV76poUN2V//rfqx4127Kmww4bahoycfJImetiFauWaVbb7td7crKFfO1YsxkcAIXsCAAJOXpnDo1ZpV8eZq61XZV++oyVf7tDc2rbK/y4Z/Tkg3N6jbrdfXavF7ZTEbLjjxaizt304YUqfWtv/we+R8JSMIGsQckHCpsjBw0GKJsshxuDAbGGUYHUQMqceIFLPaut7bRbguQcA1/2HuZOxLSMVS8sQE9A68o3jiSszGCPGUrzCMP339HAQnPzRcGD5zyMWPG2M9EJaCzYFjgmSdyQxRlW15P2rKtwojFY+D7AjoQyj/cj/ZgBEK54l88cURPoJR5alwpo2t7AYkHltzfGzbkntxzzz1mePnoCD8//PDDRk8I8/yLvc6+PRwkT0x40kDOH//0B1V3wIvqkIKjVfEVxGCDQ8hHisaPH2/VlwEk3Ouxxx7T1VddpYGDBlm06NZbr1dFFZQtF1ZF5cKnvpGk7q+7aeMGjRx5jPrX7qJ+fXc170jE5D+cqyeXzymeiCqdblI0llTHDjUqZPPae+/h2nff/Wwu0Cdnn32WGR5PPjneAAkepEceflhzP1pgO7xjjQXXtha5BHekEOfNnacFCz/U5MkT1bH6s6Oy5cdpW4DE03SgqACIASZEA5Aofeutt1r2Bqg6ABLmDoCFZHFACvOj1HrZUUDii3NCh2SNsEdwbfYO5g4A4ZhjjmmhoH0agKRlPgfAnXstW7bMQDbeRIBzeC0TXQQMAFh579MAJOE2QA1iTKBYsSf75EfaBW2MvYIkeWoxMWal1qe/5o4AEj7DffhiHyYaRSSTn6RWPAAAIABJREFUKBF7FYphRI94fgAJvw+/jGIZ8sy6POC87r3pTO1bO0uDe3yslFDkK8CMCfYKbhqVyFXIF7SusaBVG7rozSV9dfGVr+jm75TrtFGD9dfXl+u8q5erM36AgtS9u3TPrUPUt2aVkvk1dq0WfMO1TUoU7383vTKjt6bN7KRk9V7mBbcAqkmJe4oFye2uPcwzIl/8y9kA6OasJDLI2QAw5Cxl38Cx88Ybb7jnCOoOtDYnPwuA5NlJUzRu3KPqt0ut0lDUok7VzLTJ8mnFIzlV56hMvVkD165S/JVntLz3UGVG7KM1uSb1mTBRTZvTaqYQX2VSuQP21Yoe3bWyvNyS4sM5OMzJkhESD0jMK+4ACTK++VhEuXVrlVi2Unp3hiaMuU7H/egy6bjTpTlz9NLll6nzvHl6WzllKpMa/dWvqvrMb0jVVcrFkAl2Sc+lxAlKF0YE0JLO7nIwormoslCY61ZJDz+kqc+9qCPv+73Up7+yiWbFsw2qn/aGHvj29/WVSy9TuzNOk/CMm2Kcc7xZgCQkg9x2hISJSr0NoglBlGRTnUUotGyJPr7ofHX+0dUqO+FUi5Bowh817Zf3ql/33mpesUS9z/uK4iedoEyHLoqbFLZT/wrEaLcalzYBieWuZJWjBlAmq+zSZUpuXKc1Y+/Qkvfe014v/o3NQUt++1tFnpqgXj/9sfTWe3rr1l+p6owTNOiqayRT72IcUKGiMyA983wuL+XN11/XYgMkpwTJ8EEKkXPxGTC1ZUieUHOjlKaMQIPW3PBLvfjaazpx7A14GDTup9fplAvOl444WFNHn6KuHTpp2K9+rmj3HqZ/QKipIIovew4Y8t7SijWrNfa221WVqjCKplUbIe3HcpugeZG3k1cqW1BFJq+q/GZ1bmhUp1XrlXttutYMHqimoUO1PpZS33Xz1WXxIjUsWKqVXzxSKzp30cYEuUb/H5BsVWmc7ggbCeGEUL7HG41nDSMQyhbGP4c+Xk+8cRgkUAUwGNt6ea87gMInbpbiZ/vrcH8OcnIl4DPCU+bQ5+DD6wRFg4PQJ/yVihLsKCDx4IprEynBC8qhEk4ShSeOFBue4VZDmv8AZcuDAc+1518OMbxsREhoDwYH4IbiaSSgApbgukJVae35vQGyvYDE/73vA/oeow5gCGWLNmKAYWhC1YIjHb5vKYOTc+XJ8eODCMkfXA5JkEbnzvZQsp797LTkqXT7hz/+wTzNeBw52PE2X37Z5eZ5vfa6a7Xn7kN0/jcvUDxB9dWAKheE+L1yBm/UbdygYwEkAwaof5/Bxo2ORAEOSDNicFCkiOJQFFOE0yvlMnkdcfgRxuvHqF669GMddPDBOmD/A2wNNKebVVlRaRGAD+fPCzZ0V9vZGMoUCwtMKQ6Q+XM/1KIF8zRp8iR1qP5sJrW3RdkK7xcYEcwJ/h4nAfMTTzCRM7zBrFPmCcYZlD+ibW1FUncEkIQFH3CK4FHmAPV5ErxPNPPYY48tSUErNs63FSEpjgL6pHn2Ap6PvYm8Mv4OI53cJyIG7GFeynhbzovtpWyF90juxbNiALMn+33KG3qsG6JEvO/Xaqm9ckcASVhJDUObc+AnP/mJRbF9EV7ODvYo+gFA4iNkLQY5y8TZH4Fad1r33HyG9qmdq8Hdl6ksss7qP6Dtj3AE4MBUe0gcLmSVoxhctLMmTu+ib/5wlq79ZoW+fMpuev29FXpgYkHfOH1PLVqS0bU3T9Gxh0s3fn+AKvPzXP26kPed/kR9qynSUy/P7KVpszoqUb2nFVMzQ9wq4AW1S6IFxRIu+ZTzkHVA9Oess84yAMJZCQgnOjh37lxbG15KGicS/VOKusiYfRYAyZTJU/TYuEe1S21/ZfJZy+EzPz5BqnhM2Rxl6vJq15TRrmtWqvpvU7S6xy7K7r231kULGvzSq2rfuZsS5eWqe3e65nTtpPwB+2t++/aWFL4VMN1WpXYbJ1f4z3L9cjE1RxAUKSjeVC898zc9cc2PdeLll0knnSrNnqHnvv8DDdpQp15jrtfyxx7V6y9O03H3PaLIHrspEye6YLy/Vk2W1iIkrvQdJ0Taivg6elHOZKGRqFV6gxpuG6vJTz2jk+7/k9RnZ+USOascvuiW2/SXF17VuQ8+rELf3lYLxd09pGm8A4CkkM8qHw2MWZSqmcgkbr/zluaec7Z2vvJqldEPhajSv7pDLzz2pGo61Si1YbU6H3msuv+fbyqzU08lrG5JwmkEWJ0M5xz0r7YACU+QswwuqM55xUngX7NSC676sTa8976GT31OSqWk99/XsxdeaHOiprFZFR+vVM05Z2rgj6+T2lW5IYiQx8k3sUCW2DEnACQfLflIJ59yckubHIvCtdSAvfu4S5hfs1TzbrxRr/31FR1z4XfU6fjjpFlz9OQ11+iEiy6UDtpbz59+ljpXVWv3n/9c0Z37uDplUSjVAJJgbzFJ5KhWrF6lsbfdZoDE6rMEjL0EawHbxGruoKhWsEhZdbZRNfOXKjJjviKpqJo+N0JLa2pUH01o100rVDNztiLzP9ZKKFvV1ar//5Str5lhXyqHJEyZ8hum18THGMMoJDwNPQKvJHxlDFK8g9C5/llA4o2dMK0DQEBkhnb7iusY3xg8UDOIHHgp41Lev38UkOB1xZigYiveRQ4Sn7DJYcRhCyCBH9zaK9ye7ckhCXtW/WcBJIA4okH0MeAHww9DkJ95fqgRAKa22vCPABLmADQxD0gAALzwhNMeDC4fHQknv7Zq7BSkCU8+rbvvuUt/+uMf1KFjh62l/qxMaiCtGLCF2bQz2YzGPfqo6uo2WYRk+vS/a+zYsXrggQctQjdz5gx98bDDNHfOvBYDv8WpFpw3bgsraMPGjTp21FHqXwsgcVWg4Y9alKRAMT4n8ZuLNCkSK1jEBC8s3jLEHajivWLlSgNTzIe6TZt0+GGHmbFJxKhuzdpAkQclGWM7u2K2lvyYt0rGC+bM1cIF803jv0N1oHHf5sr5n31zWxESPy89bYi5j6ELNQevOIYZhhjREHLL+J6+Ipr2aVK2vDFM73BvDGJonT4hFiMdhwVea3JI2gLrvoe3BUjMaM375E9Xl4b+wFHD3AAU+CgAdFJACrRLjFOnGOQjgq0YQkHhBAdIDtARqGwF3PItfsEiJblArCGTyepbF1xgezO5DIBk2lWGQSDp3l//2pw5d955Z6BM55/4k+2YNWumnnrqaV2IylZlpfNIt2G4+T2bSBDjDfBgPLxRzpizTzMG0DuJrnvaH9e2miJmBjkZ2ZgadPfNZ2mf2vka0m2pyrXBOOqRKNWNUcSDvI1nMmW1jCJlEaWbqjX1vc765iVz9OMLqnXSCQP0wivv6LX3yvTtr+2mxcsr9K0fPK9hg6T/unEPVRRmmDSnGTQGiCDCEymVmtRbL83aWS/Nrla8eriyZiQFJpAldtNmK7ltwMGvB+h5AHEfIWE/BpQhdsDez/NT9JOzEtpWqcT2zwogmTh1skVIBvavVZZaCmaEuToilnRsdJ+CSd0OWLZMOz07VUt36qPM3sO1upDTTi++oi671iqVSqjsrb9rVqpMicMP1wcdOKe2TiRvK0LiZF4pRJezuic2U7JUIYfCJcVRT3ruRT115Y816tJLpVNHS2uW6S/fu0QHRCtUds0l0rN/1eNjfqnjoDoP31P5FMYlBQqDqHzRFtsaIHGxGZvtFplwSvNUXYmbQEKsfoMa77hdz0x8Rsf9FsrWABViOUUWLdC88y9Qt7POUbvjTpSq2rm8QrOk41a4EPVZfgw7PNrKIbH6OhC2AjCfRryLPI633tCs876i/ldepdToE6TlK/Xi+eer97A91O/8r0tPjNO4yc/plFtvV/PnRijpaiEG0RoobFurfbUdIcEmd5wvc0KSibJhvWZfdrkaPpih4ZOmSO3bWVK7PpglNdRJCxfpL2N/ruFXXqKOXz5bGaNs8XJywI645tYkz/b6G9P10ZJFOuWUE52DL6jXsiW5PRg4zIZVK/TWNZer89Tn1PcnV0lHHy916C4t+EBTf/BDHfmFI6RRX9JT531Duw7aXQOvu1Hq3FUZ1LhM+xsZ8ZAEeczlkIy97VZVlpcbQEE9E8XPpEUL88oViKRANJXaZfPqO2eBkm+9p55V7bRm74Fa1KO7lpVVKBct0+AN69T5vRmKzVuglUcfpmWdqrXpPylCEvZ048EhjEzyJ4eCz3vwNB8vw7l1xMJpUuORh6rD5+Gzscly6OL5wRhh0OBrY6y3HHOhRDFPo/KbDpszORlQrrw3PWy4h9tNezD0oMcQ8g+HuaEyIU2JZzRsKNiELkpUK65D4r2UpQAMv+cLwx9lLiIBHDQYPDw/z41HnD5Awrg1MBA20Pme9uKtJVHRy/7aUtxGFV76C0AC/YRDjOgABiAgAZoM/U8/eHnVUuYrAAoFHNTNLrnkkq3kOcOfKfYCe+UjDC7mAc/C90ROACXb/QKQTJigO++60w7lFvrKVo6q8EHlihHSbtReMHDxQDc0NuiMM87QzTfdrO7du+mpp5/WqpUOmAEWQzmHTorXNhEnIcw1Ro4aqf79+qlfP5eoh4cjajVDAvWV4ADkQvzH+KBwQYQEA3P1qtU67vjjjCpGHsnAXQdq2fJl+v0jjziFJ6sgv0UxJeqlaK2ye0Hz583TwoULNHnSZHUIkn+3uw//m/7QjzmXh45IxKPU2vBrza9r1gJGPw4K1iL97J0Y1PVAeOD999834B424Fp7FAw1IrLM7VIefP+58PoiQkIUkcR2D5DZ81gXXIs109qr+BlpL7Q8jGr2SP9+2Kvf2nVw0LAfMD/JI0ClCuoSBjo5Xj6ijKITRlys4LybVoTTFyuzVKOCUNk66JADdNjhCGdg7rEmOLBhV5c7IQj/K1f3TJmMdNEFF+ikE47XF475kl565RX9/Oe3a8yNN6hdZZWuvPpqHTVyVNAPCC8AxJnzTmmI+zqTO6e5c2fqqfGT9a0LL1R5RXmL0GkpmVvfH+xRgBCKqZE/4dZWwZxYRE08lau4/3KmNJRw6qxWy6FZd9/0Fe3Td56G9VygZL7OMkizWE9G8QLsJxXHI2oqdlJzrEp/eb23vv2DWfrB92I6+4Rheuvvy/W9a5fryFG7qn5TXq+9NE8/u7q7Pj9cKsutUjTbXpH4xhZBC/OwFuLKR3fW32Z31fMzOinZ5QAnNxxttNwRpMtTBFNJvQ3kqz2wAIhD6eUcpB+YM+zTjD/rAqcF+wX5PsxNT330/eTXoC+eiDOMsyIcLf9vWv5bXdYDoqkTn9IT45/QzrUDFIEvh/wxX9S0oBI6IIGE3ozUFyfNX5/Vxt59Fd1zb61Cwvel59UjklCHZJnWrl6mZXvspc1Dh2hFMhZ4w7fclnuGVbbCEsdbMhvSynkdQ2RayfmBepVOS89M0WNX3aSTf3il0qefqGS6XgvuvFOL7/qNDj37ZL07/V1FevbVHpdeIfXqKSURM2BN+SK6W/cs+xT5sdCLUemzsUEe2jTWIN66TxbUFFTQiirelNb666/XtGf+ptG/fVj5Xfu4+lavvq753/qBau8cIx2wv8kPcy0MWaeXgIiKi6R7oN4aZatlrwqcdvSFq23F/JdS+U3SO9M188vnqc9VP1PlyadIm+v1+hWXqLBwoT53wEFa8PZ0Le/UXgdefqk0aJCyyGH7/HDqcKG4BdILXghUkJfWGgPEpXlS/TzI7OdC61dpxmVXavPb72jf5yZK7Tpp3bMvaPpVV+gLRx2hhfMW6qPVG3Xo/b+UevW2hPp4PhbURS1Y/pjLKXO7zbRpqCcu0amnnVbCJRJsj01Zrbr3V3r1Z9fosD791P60M9RU001le+wlde+id6/9sRqef1b7HzVSj7/8gg69+ELVnHm2CrFKRwXFOWH96pyI7LQwPVevWKFbb79DyWRK8QTA04lZkH9mgFg5JTJZpZpz6rSpSf2feFo9mzeqc/+eml/TTR916a4NvXpreXlK/TbXqzsqlLNmafnRX9LK6k7azFwosld95J85wJogNxCnHqpvn9brX6Ky1RogIdcAQIJn2VcEDdcFKDZG6ZB9993XKBcYHBinbLyACRKpMUrxTAIYwi9vTHg+t8/xwKjHcLBDN5D9Lc77CNMNuA4eJuhgKNd4IMHfQFcioRNDvVhO1D+TL+JGZMVzmsOUhbYACX9HZXUUZOBmY+h4aUu8YXhTSXKHotKW8eQNJyIdGG4YK6Vkf4snHO3jOTnIeH42ai+1y/cY61zLGz1tTVi45r4OSSlA4oFYGLARIcEQx6jDw8fzACx22mknmxs78oLCQ8QLbznzp60XbeFefHE4Q4XgWRkHQBoRMsaBBYwB7Okg/oAP0+v8GDBf8VSiNsSc9oDYe/uL5zDjyjrxcqrMNy99TcQEIEo7mKOMRXg+hel3vl+5HsnPzCtoHMWc+h3py0/zb8PrngiJl/0tRS8KRzDx/kNdxEOOVCVrjueiz5gjgAzAOHQtPzal2s7fIp1bLPtbKrrhN3MMPiictNv/LfMCQIAIByCrrWv46wBIANuo1hXL/pZqM+MM0CWXiogx92W/AdCgsMQeClDGsOnarZthCfNsmlKLq0FAorB3Gv/s+ltsXX3pixxAQdZpBHpE2gxxjuqImk22FK8172TzWY1/fIIG7zJQu+05SJub83r5pVdVv3a9ReWas2kdf/KJSnGoWk0FjnxMSkdccYCHXCtp7pyZemrCZH3bAEmqpahY6+SWLREj5jSRU8As69KPNYAEw5rft1bXBLn4AgA+6IJEvkm/voU6JPM1pPtclSH7awXUQjUoLGoR1G4GkKBKtKCb/jxphQ44WDpw957KNJfrudfq9d7clWYAjtirtw4ZkVBZYbESVrsCoAEYcgYQRobVI8j30stzu+kvM6qV6gwgKVMh2qScGeFRlWWD6tOxWEu0jDFnjAHT7FPs9cwLRAWQv4bGR/I/+xjrwBsdfk6FHQI2GtmsnVfkAIX3kU9zzZe6lgckk5/6s/785/Hq1a+/spY7Am0tyI0zHOzIsMyLmk2b1G7mTNV1rFKibx9lYlF1XfqRMh+vtWhGqrpCa/vWalVlhTYnkVctpuduKYwINdkDEtcvHgrjjXZzFO90FoBInCAnZWZ/oNf//Iz2P/xLyu+3hxJEC5Yu19I/P62Vyz9WqqZagw49VLHdd5MSJBJ7vl5xrGZLrwBIENVBRMZNZqcERcTMswutmC9gCsqZYtr49JNaOHOe9j/za1KPTpbrsXHGDK2aMF67nPkVqV9f5awYn6u7wZO5iJOLAvk9yts3OHFwcnhWhp1j9ndEhxy9ydhaXBLZ3Y8+0vwH7le3I0eq4z4jXI2W2e9r3t9eVt3yNarq0FG1hxyo2B5DVKiqcDVVCkG0JxCYyQXOOx4ZBywqo63J/vpRAY+4OuR5xTZt1txxj6t5yWLt8cPvSslyadVarZ44WQsWzVd5+w7a4/OHS3sxDk61zpLFg+d3+6KrQ+LPffZ18jRLvXj+/KZN+nD8E8rMnat4Q7PWlZdrUzymPQ89RN0OPESa9Z6939iYVcehA7XzEUdIPfoYJdsASaRZEfoKB40SaopGxc63duUq3Xr7z5VMJV2+jkUJCxappQYO8yGZzSuVySm6Zr12+uADVeebTaJ6XbxSa6qrlBqyq9aUJdWpOaeyj5dKy5eraY89VF9RpaYgMS58NoXPYvoAh/O/RWHEYkCC1wZAQhiOV7h2R7j6cvHmyM8YWxywYTqEl38F3EAHCns1wpEWf9jTuVwHTxqqM3icw4ZascEQbj8buL+3NzTDQCZMdfIHYdirSYQEKUySLNvy/IYPCD4fpoWEr7c91zCDI6B38FlfGNFHSLwxvD2HTLgv/OeKIytttYl2YFhvT4TEH4C0K2yQ+r7YOopWykxp/alITifa5CVAwxGv4k+Enzm8UYcBZfFniudB8fsWIRk50gxFPPf+Hp6eGJ77YfBL33Ft1gBf9D1zmX/52edVhe/n5za/aylqFY1aVA3DF3DTmgzq9syHT/tvwkAUQAJwbQ2k+bXs1wZrnr5h/fOM9IWfJz6xnM/4vYFr8r2PyBY/B4ARylEYkIQjIcX9GwbOft2H5214DpU80IJoKm3i8AMs+yjy9qxR33etFSgNr0nnEXcAw3Igoq5qsMlB54is4YTO67qf3ayDDzhIRxx0oLwMDvabM8CcXzZqtTnigglv+wx0iRaJcXyvHKBxxYxXw+HpPNqOHhFTDtUqDlQziWgMtRUoCFrQh3Nn68knJ+rCiy5URRW/82ztrWk24f4MA1S/L/u15Puw+Fzxn/eGjadZRtWs3912nob1W6QBXeepPN+gaJ4KyC6Z19MvXZ1rF93JRPFqdlUkRl7aSsWbG5WIlqspXyGl2isNv73QoFR+g8oijVLeVcrO8WWUyiz1E5XPJJUr9NSrc6r14owKVXTZT9k0lbmhC7k6JCSwWv0Jn2QfOC0Yf1/skLXA3OR3OOF4diugGuRfhudqa/sea4rzCsfPtuT0/zv2AtbC5IlPa/z4J9W3f39X/xyDPF9QioJuVsMFwyxissjl2ay6ZvKqj2fVzLwq5NU+06hUmlobceUSEW2Ml6kxHrfoip0aRdOpuA5Jy3lrkWv3AZdnAKB3RiG5PRSpM7odczpfUL4sZonmhrF5j+g3PyQiao7FbNXEKHJpnunSvQcggeJIZMvOnJZq6l4ZLvAXBPdojkaUIqnaapSgCMcac+tV6U1SrIO1JRdFUt5BmpboaJA/4s82+oIzgsgvgGQrIG/KUhQidG1vqY6OcctDpevd/Y0OlJfyrsaWMizkhCtQyFcLJnQZ9Uxp6xP2oVzO5ipU+JKFEWlHrqBsHLIWUD2tFHtIs5O5t8R9KM/0XdonqnODmJTEGeCkcx0ICSaD8dZaeNZb1Zfy+/onHEu0g/WNtDL7HaELHsm2xqwyyUpRr12ZJtcHKQp3JpSNOHDrgGFaMQMkUDcTykQsM0ZrVqzUrXfcofLyCkfuiyDznbWq7TmizLGI1U0ihySezqpjrlmpbE7l8aQa0nltKiuoPik1xmOKpyMqywOg82pOJNRktVa2zqXytoLt6YHNRoSEyCvOrk/r9S+JkIQbj8EAIGGCQXcJ187w0QUmYTGlwhsDHhD4jbT4oA57cbie35C94eI3FzZaPD8owvhiZWED2Lc5jBJ9GLPYUPYGufeih4spFR+CJFtiCELF2NEXbfeKX2E1L99v24qO+PbjxYVWBCjCe9wa2GntcLIzN+BpegMnvHGFx7JUW/gcfQ8YRTGNXIy2PMa+zX68iwFBW89cqn/5DFE2oiTw6qF1FHsKw+MfNnJ8H/iFyr/+uRkbT3PwtDVn/G0p1OmBD95JPHDQrRBjCD+Hn6sefBT3NdfzxQDDxlW4Bo5vP7/zFZnDz8Q1SIDmi374LAES38dQnNqSpyXSFgYwfo/wfeKdGx7QFM8V+gVQUvx7Pk8kFI8y0acwmC8134rXRXjM+D4MZlq7hp87/jqMC0ARqeDWKFul5nYY+HhQ7Oecb4fbL7BJoEnkVKCWA8mcSgW0jbwKsbQeuO9+DR86SAftM0wZKESBxCRGMTKeVA2PRZsUycWtkGfeKohTT6fBDOe0+fbySkUipo9PMnhzJGfFkqP5MkXTccVNwAFDD4OByuNpRcjJUEGLFi/WCy+9pZNOO0kJKhrnEDHxgtxb90AYcPnvw/PB05nC+8lWVzCw4ysWkycCk6ZB4x6+TrU7LVffLiuUzKcVzTtQEDHCTFqRfMbYWhZdwaQwRlGz4gkH9lBhMrgSiSoXo84CnP2sYrmUyYmajzpGMbZKq7Scj2eUocZGAe95V723qELvLkyoouMQ5bMk/ZJXFneyxLmC0rkGZTD0gpffa+gDTxn0z1y8z4fntT9P/Fzx+xs/E3Givkx4re3o2fWP/D33o83kuD3+xBPaeefeDuxC7TEnHdpKBTUXckrztwVXF8SoO4mYClmyKgrKJ3KKQPEiP6cQVSKfsDTwsvKkslHmfaiQcqBWBvsC+4Tn9/sIEQgMR9ZBxmxupFYdbSpKTSzlVZ/Mo6JrVcnz8aQiNpbkJAEikSxmL8A4ZX5ErEI4xcRjzpr/RDdxf84Jal15uhLKSv7loov8P6m42A9ztg7z1MpBqdHUmPLKxMuULUSVBMwhARBBrSytVNa1DdwURamKfSGIuPl7oFKI8xYnIoDEO3EwYaFqNQB6sa9zWSUKDUpHy9QUTSgdy6mSwB/RvkhEiUjOwAvSzcx8XBWMF3M6jVKZFQSMKpmN2T5iUdsAQCP1z/2Jghe/UJdK5JqVSZTbHIhj9GdT5hwAdCbJmcuy7grKxxOKZdJm1BciCWUDiiZYMc75TX9GqIni55kDSYByouYY463Zia5NPAuFO+MWEEJpsxBnTyGsmlY+nqKHDaQkckSj2SulRsAi4ChLjZ1Adtnmi8v7TOXyWr9urR78wyOmqpVMpILimE5cgzVBfLq5ocFojHyuEVBaiBlIAaQB2Hn+OGAWgRx6IBJXeS5r7zOfvePCOyvCtjTfw0piTYRp/v/Iug5/5jMDSLxcrDfg2Dy9HjoT3m+W3sjyxn7YS+ONPQ5sjDdPy/IGjd9cvXHo6VPe4GOSQTHyCa4e7HgvtTf0/aIIb9b+fv5aftP3hqJvW9hI5LqE0TGkkGcMe65LGTrey+dpbd4wD7fVq/m0NTl8271nmEQ18jC89zjsVW3Ng+iNYH9/f+B5DrI3pPxztHYNP3b8DcCUvyGq1ZqXutigCz9bMSgNg4TiPmitHdyfOYPRycETnm+t9aF/Nr9A/SEVnidEKXg+noc+DYPTsGEYBqhESXytCD8+XJPx5Br0kQegvO/7z0cE/bxmDPyh6ed42BjheuH3/XMQfofSBCBpSwb2n910duTzvq/oByKXVCfm+Vp7hede8X6uL5EGAAAgAElEQVTh9xL6za9VHx3y1wobbcXX5zN9+vQxKpwv/FeqHX5N0Wa/F/nx8hFb3x6/flp7Hm80cx3mE/OTxGtP2QpHYVqb162BYb/HhA12a0sMvjjOUyxxlHI4/AEZRJfiamhep48Wvq2eHZvUo90mFbJWxtiqknP8UXTTab00OU9sNGY8bq+bH8MgyUll8bwK2SbFozFlM2gh4fzLWJKtmYXZmB3gZnxYcjcneVLZSIU2Nia0pqGTuvYmKTdlv8e4aknOCnWi33fC+1BrQNLPhVbXOcZqwkUX8vmcyhIVWjj/XfXuXlBZbI3VWkjFq5TONCqbpBhdTtHgrLL1roLKU+XKNG9SHK85NYBiSD/nlcD4wSCKZEw9L5pLKWaSs0GECiOQUkXRnP0e4zmicq3alNLCFQ2Kpdormid3BLMH8wPDGuPTOWNbDFTvuQ/ySvxe69e/nyN226CYIvPLz62wI8XPXTyj5Jv8T788IJn41ETde++v1blrjRlcGVgQ8UCoI3h2jN54zoHVjFVwp6J5XkmohDmXq5SwOQ+II0oXUTxZpqgpOrk8Tf9iLKH30S+c194OiJNzYjUnAm1cR9oy+owZvPmMcuZodrUsopFKpS2SFgQpojHF0lklOP8SBTXlWIcJxZC7tcjZJwEJbaD/ofV6qim0SqIIGaKNQSE/IpbRfLMRHxOY5NGYMvmMYom4mtMAE5wPOCJySkbLTK2skCiYYYwBW4jklCg0uYKbUdrjovDsQ/5779jZsq6gbOWcI6NlP6hXLp5QJu/WtWmoQDEiJySDYiRiEIDHjM1dqy4P/S3IFzFYZimUCHY477wfB86qcH5wyz4OlCpQax0qH3tITgmrPI5yJUqVMWWQYM/nVR5jrjfbPpLLo5AGyI+ZKyIRgEoPSMyuMFU754hFwCh8/+I92NayrdGoCqxnMu/ywC4QdE4NOWcjEBsz0BJpVpZkdCKerONsQclkmc1Nmz8APuNy4awpKFWWVHkipThRlUJezXnmVlTxSNRAV3NzkyLJuM05ItaRLDYxeT0uOhjJ5WyOQPmMxJImzlFG5AZgHzxjeP37PcLbMuydiLP8r88hCW9kbHIkpZNYSAjQe/9sLANPcthA9AeNN7TC1wobit6ICxturR1S3vCjHXDn4ZzbK1CWabl+8HMpD2zY0+bBh23qoeuEjQDz7ESjJlNLQj6eXztcfaiuRMzWT/qWg7aVvw8vjNaAjX/fb6xsMowB1Xsryp08rX+e8P0+cQBZcvXWifregAy3oZQX0j8DRjtcfvjMGH2tvcJ9Z58zD6R7+ecwAy4XFCgLXSS8rZcCeoBCIkWgfV9Doq0Dtxjs+jbYphVEjcJgLPw7/324j/ie/BOiI95LX+x58ZFC7hW+f7Fh6uc0bQl7QT348d7P8PPxHgecnws++fd/2ugovl94/kGXIok/7IQofoYwKPFj4Q9O/7e+f/x1wkAyvEeErw1lC28Y+0PxWLfWZt/vfu77Q9sD+baAeridfj2RnA5Nhj2S9RL+m1Lrpbhv/Lzza8b3ra2tKEaIM5RcAQIASTKoy1BQIdqsu27/nvp3Xa0RA+qVKNQFtAIMQfyLRAhyTmbUrDCuh3vVEIcr2hx3vGaiMLlAXz+XLSgWj6o5slnJfFxxDsoYHG6XWO8qkSeUjnTS7CVRLVzdV6efe4kS5Z2Vy8Ud66WVl98vwvPHO3P8fPBjU2pPsFIIUbycziEWj5Xpzl/9Sscec6j69e8SJPHjzcSgxbAKPLzsizErkWeed6OH2L6Ep5e/C2SYAu+o9bfxXFy/baGJYGD6JH9Xgvnl197WpGf/YhHMeIHcHaeaRx9jrOARxjjxz+TnXXgt2BkTeJr53u8zfl77/aV4Lfj9h3xFhBJK9dt/157hAckzU5/X5EmTVDugrzLZtGJx+kCyuRRxkRBqeRBl4EjNY2TGGSHnYbeCtE7CzBSy6EUSuonqAaOLAQl7Cs4a2BPhvdZiIkFtp62CGdCzOAMSIEqD68oT9sBbjcmIClpeTkmKuUHBW9oWjyljqlBEBloH2twfxTQYBVC2bBwt0aNgUQ1TWQvoUlFq5JhX3ZXAtRMT4zgaVcKWFtRMlOGI6keMWZbAWw6rLMaqdoU22Rj82cH1yB2FUUCeKhESP39MRN44n0mLbpjqEwa5RTFjiucoM+hmdyzKPMWhQbdQ9NeIb85csuKUwSwy0O7ns2sH5xciIUhZt5ZDAqBgFK1afFDgMYFarqlWYulH1AR4i0aUNMubscGdQpQCahSMOleImHFwK9Jn57BXyvKNiVoTpWntPLf1xqcoZBwlRhNVFnYC1ChL+0krG0XdMq5CzkisLWQ5OiFD5k8cEIWtsyVbydZupKBVq1fo3nvuUofK9opGHNjJmPgAkRUn95vJZa0mDnkjiQgR5bQBO/aLSJYCqkybJmXpL6KsOGCMthcAr6J6RGE7jnEg94zn/7eIkPgDg8UObcnnkGydNLbF2GTQvTfHHyxhI7XYuAvnlJQyYPzGaV6SdNrCkKXqkIS94R6U8PlwxKMllBuACd++sGeueLMmhwSqGPU6wu3xB0hbh603VvzfbEsVqzUDhd9tqzDi9hg8HoSFjeHw87c1Btsr++sPT3+tsJHnkbw/bMNzxG+mWwHCoocih8QKI/7xj6ZGtD0vPw/Ch39xZKk1oydsLPnP+hwSwvA+FB82psKfafHQxeMt0QJ/HR9RMbMyAGfbM//5PNRBRAo+Szkk4XHwSe2lnod5hNfKgxJ/eIUPDP+9ny/haFx4Dyk2tnakDkm4za1R/8Lzphi8hveAcBu2R/bXz/1iIOyv6UFSeL627DMYLi7WERTfwHTAoAr435G8fnXjVzWgZq4OGbJCycIaqygNiDEjCE+/SVPGjJbEQWumRzylQtp5JvOxRkUzCRf04FROWHKKGSvpQoMwBzHMiYzgmXXULUdBaYp214wlHfXOgiH6+ndvVaKi+xYlru1ZrIHhXXyomvEWorxstUe67ICgygOGYlxjxtyqkaOO1mCkUwMpUpeKH6QTBLk4FqVA1c4XOXSEcJfka8DPTFP7nNPMA3gEVwk87ta3wV84U1Z68ZVXTRChU4d2iuZ9yi59DZjDICyoKeNqkDDO3jGHo6/Y0dKa04nftRah9nOL9/7VldonT3lW4x4dpwED+iqHkRWAP+Yc9nBZIq5sU4MisazRZJSJw9hSM6A5lVS+ydGhkimMwbQZis15DPK4Eq1ESHxhRKhS4UK7WzOqAoqVORVdpCQdgxLl8L2zNgML2alDO0VXxjDhaHwGYlo+7fOjtp7c7B3kkJDv2JJDEswgf1/nmYcX5UqtQ8FJ0EekVmDcWq66A/vEbpyel1fII7RkNrtV8oButiOV2g2aR+JkjtmzlAf6DjKKVHJL6fdIVlkIZC5lLBAlCJVn949tClNBvxXVIUFli3zLVu2ToB+bA4BV4YeFPyatLck2BLWLCBcPSYQioojls7BASZ9za87yajzSc0NrYjGIxiBnXvp85cJsdvQ9NDhWMen6zo3gihmyVwZ7rH9UQ0AgKENrW2ZEAC75zapVK0z2t6qMwogBIGFHYs8B1DLQzhekfDyifDqnZIwdK6doBsW+mDK5jBIxooFEwSybxTxSOHtLKReGnVr/9pXaffGw8ATzG2T4kOV3IHOfhEoY1XtvoNzgzcA4J8wa9maWOre2B5CEDUKQMco9eJHR+ScZGSPWh7Lw9hNOhF7iDeNS3qQdBSTwFklCRy2GcCGqN6hCYbBAOePZeW5UVdrycoeN823VIQk/O9/TBj4DfYW+oOAZuQ94kQF13shh46Sd4VyS1sZgewAJ9/UAjAOCPvbjTmSFqvCeysJcAORiwFITxRuaHpi01oYdASRcn8WIMg3PB5UGzz2qZvwObzZt4u/w4NA3vr4O9/bAMTwGxYAkbByHjVQPynmfNYABzn2IbnhQiPHB73nx+9autZXhFSQd/28HJN7Q9wcEfcUcZZ0wx/g9P3tjzRtegI1SRrzvpx0FJN4LD9+ehHTWCC8OMeaul+NGhY01W7w/FIPnbQGSUiCHeYUByT7BfIGOiiS3jwqRF8P+YcU2g/p/vo6BndSouwSH8d3Xn6tBNR/o0CGLpEi9FGky76fZNqaIg6ceykOjJWY2ZcvUnHUe1EQso0SyQZWFcuXz5VqXTaipsFEdUnlVUe/DjJJGb1O1sPgDoSk1RjtqxuLO+vuCfXTud8cqXtnd6BOO49T6y6v+sQ+itohMPJxz+prnJzmX8SDqtZWhGYAAdIvwmrqUe2e43XrzWI0eeYwGDh2oQpDkajaTNwLNfnDGXSYvvf3OW1q7YrXRKBTL6JAvjFRztllvvvGM0g0J1W+q0+ChAzR4tyEGfpwBxD2hajivdtIrnUWkl19+XeOhVHZobyDGFLaCYnaAHPOAY/wEyb80i+fnmdk32TO9c48zinnDeeHXR7GTpXif+CwAkklTntGj48apdkA/YejGnT6qeaKdIllWqWyjqnJplWeyimfyysYrtSmZUlMsoo7pBiWbm80o35yIq6G8Us0xaIEuMuGnlN83SwESn+XhRFmd2pVFw2zdFKT6zRIlBzAq2Y8r29l4FdKNitRtEBApkkwqWlUtRaqC1ceFMN6JvG3JDQmfAcWAxBdGdL7tQDAYyWoogrms1FQnNdEOilJQa6XcEuktqheNK12/WtlMVhWVNYrEPTpIKJ+JtxSMDzvHStYhsXAUoNjK+DlDn6+GddLmdSrEU8qUVUkVFYZC4tmcGjesVyTPGIJMEkpWdpSS9IVH+BA/gTckelsv2wtbsTQgIZOoQZFChfVBHkpqw1plM3kV4mVKlJe55HUWbuNGZTbXuWyxZIXUvoPre5wCRl1zDWGvAaSZg0HbB0h4dFqezKRN5jjX0KTmZF6JiiolEh0s2T2PjcqcKWTVjEBFMq5U+45GqXNcNTeg7EN+m2Herlm9UrffepsxWgAkBjZt63GsnKhXPWMkIlLHpibF0vUuMhVJqq6sSploQhVEE9ONSlmkTdocj6khkVLaojOtv/xc+I8FJHSLz5lgQyTfgkMEHiUHLIY4ITSMMOQ1yQPBaKboFcbAtl7bC0i4Dve76KKLTOoW7hyGL5KSeCwweLgn+TCEFFEg4FUcOQm3Z0cBCcnngB/CxyhdYKicf/75lpROghHUrwcffNCMZGhw3jAt7oPtBSS2zwZcVg4yDi6ej3wT+hpwhOIHXjtAAbr+GFn0B8Y4ka9SgMS3YXsAiW8Hn6GPv/Od75gYAsY9xSXp6/3228/GgHAyakxInBJSbMvz7fvlySeftLoy2xMhwcgnAZ+ilFSlf+SRR8zoQrL4pptuMuOPtvA76DV8hSMnPoq0I4DEgylvSGLQ0s9EU5iT1NMAJGJksDaowcH9kb5mbZQCJWEPPdK4XkFle6NE21pbn+b724qQhKlXzAs8iChjUSQToxzACC0xLGkMVY8K1RjubeUT7Agg8fsJ1BZkIak5gneVecP3tIFnQSWGeeyljMOgZEcBCf3sAbuP5mJsszY++OAD+xeaD3MUo/Tiiy8WhgV7F1LCrtDgFtlfT2nxijschvdcf64GV8/Q4YM+kiKbrAaG/Z2xXyyl1TxsjbGcNjb30vMvNesX96xQuiCN2Fu68JxdVNO+nV5+faHu+f16rdsgnT5K+tYZQ1QRWSTFG+zQhTYCBnIRF2eYQNl6b0lXvbVwhM797hglKru2CUjYU5BERwaeMcBRABCjNhPrkfnAnkH/s5eGaXBuzjrXtqk4BYYe3uKxN4/R6GOP1oDdBgYWE97NwIQlrwZ3ryG7mF574y1968Jv6KH7H1C7ygpd/eMr9PXzL7YiqFMmjtfVl16vjxYu0IUXn68nJz2tnr13CpS6oOskg/wQeN6B4k1UmvbSNE14bIKqO1Q7DTIU0czznnOFT0MUVuYTezBAjDnPmcjeyLwgH4u9i3mGA4V9nPe9U6M1ry9/+1kAJFMnPaNHHxunPrv2lbIZy5EgMpdPJJUpZFWez6pz3UZ1+niFNs+erfymNerQvZ80YIAaOlaqw8L52jR3gQrptCr69NDmIUO0slMHrUtBnCH/YQvK5ZlLRkiMz8/cdJEEp+6FEZpV2ao1Wnb/o5r88O+VjGZ16Gknq/eZ50hdqlX/t5f00m0/19o1i9Rn7z118PnfkobvZ15ro02aUh20zE8qHdGeYkDi6Fi+/oiPqmUVJwzz7kzN+q/79fobf1e7mnKN/vqXlTjmeAeQyMWrb9CSu+7Vq6+9oVNuuFGR3WqVQ9ktVq5cNm5UKhPyCtkAbRVGpKBvxCRog0at36A1j/5Jz/76Hkts32f0sdr97DOlPn2tav2vv3WREpublM7nVbb7YJ1+zVWK1Q6y5+HpXQ+gjmUZFC3HSVuAxIC6GhTPV0oNWWn6W3ru3l9ozZz5qujQSUf98AIlDzzUwgfNzz2jR++4TWrKaO/Dv6QhF39D6tHDKExkkgBCeBirq2IRW9eE7Y6QUENo3hwt/P2f9MqTUxQtl44456vqOvoE1S/6WA/cfIuiy5epMpNWu2xUhV476di7b1Vq5/4BJZREeAc2/IueWG0RkrHmZLJIqxNyc74Qc1AUlIB2lsurIp1Vv0WLtGnGDOXrN6m6Wxc17DVMdZXtVb45q/SMv0srlqt9eZXiewzUip47a0Wlq9fU2us/GpCEDTHvFQYIEH0gSoH3mS/qUVA/hO8BKFQqJ/kLQ3NbxtiOABIMHTZ06hjgkQclYoBi9LChA1Coj4FHFI1mn5gapjL9M4AE/iaADOOC/BMOVMAPnnrahKcPkALfnorMralQeOPeG0DbomyFNyM2Z+7LAccXz8rBThVnX9+Aw50K7RhGgDfuU+qA8yAH4ICCEbKmYZnmcF95ihb9DODy/FHkUBkHjC28/Eg38z4GCcAkTNMptciKAUmxQRj+HHkWGO+EiwF8bNAAMKq0o35CVWxyQfB8F9eCKWV0+ggJz+Rlf1s2IFNBckpaPpGaqBw1S9gYSXQGIAKMACgYGhhcbFaAc0AWXtDWXuEQrJf9Bej+bwQknoJCP7E/4P3HO0x1bgxv1giyyrxPJJX3UQohf4ooSnHOju8v+ihcGNH/vtQc4TozZ860IqsYfgAA5ib7ETVziMYxP5jr7FN4+uy4C+WN/TOAhM8ynwDMPCeRS+7P9XGkME8x1HlRdwlABECyV1EeLcCANFWO+Htv+pqGdpytLwz6WLlInSKRJpegyctlp0uxnNKJlGYtaK/vX7pa/YdJnzvsRF159RP6xhnl+vyhX9A11z6l4fvurG5deuqxR17TrT8dqM/vUadoYa0p0BBtycNlhrEQuAWzke4GSN5YtLfO+f6NSlR0NoOh1AvDGUOb8WcNsmZ5Vl+3ib5hjjDu7FGs1U+8yAWAVeYILmZ03n7TLRp97EjV7jbY5ZYYoczlfriE18AtHJHWrF2jDXUbbc5hLYy97RazGM4591yls1nt1GUnZTande7Xv6rDjjpK53ztq9YE84X6GhBEjyzhFTMrr1deeUlPjfuzqtvXmHpSNubUh+DGR+HeB/lrXAdQxhxj/AHHnFM8L+uBQricY7xwYuG0oEaJP29bOzM/K4DkmUlT9afHxmnngQCSrJIFAAmaUkShCipLN6jb+rXKvvKW+paVqWOnKq157T2lBg9QU20vrXvzLdV27qVOyTKt+PADbRg2TBt2G6x5VSklclBetg67secyjz5B2QroWWlyEWzt5Ex+GeW0JU9O0NRLf6IzzztHHbNp3fOrO3X8mLHqfuyRevaOX2jAhkb1G7izJj70gAYed7wGfOe7ypVRdZsL1Suq8mBebT0rWwMkLekWQYizpbZ4Y7Ne/fkd2vTMc/rSWedq3l+navobL2r0H8epbLehUrpZmWf+pneuvkqNsYQOufc30t5DTQrZjFzyuYKavNsFSIKpD9WJGkORbE4bX3lDv7voQp0/erSS1TV64Od36LjLLlXns8+Spk7VxJ/doGMv/p7UsYPUs4u0S62yNV2cOIDlMgS5ZG6FtXRG2xESKxtsghvRZas07jvfUad4QUd8/lBNf+oprW5YrSN/9weprlGvXnihdtt/hNr16KXxf31ZB17xHXXZd2+lY0mjkAIwvWzEFtlfV4Nu25QtlAYatPCBh/XkzbfrW9/+jso2rtKf/jxBp13zM4nClksXK9KwSXr7fb1438Pqdfgh6vvjH0idewV1oMhH43kcLYsuBpatXrlCt429wwESy/Z3gJjATt7y3rbUIWnXmFbkmSmqbddR3dp30Ma5s7SitrcqBw/RhvnLVL54tgZ3qlG6Pq0Pm+rVcNhhmt+1W5v2AvPh3z5CgvSvp7YUe7U9N57fc4hzgOD1wojFA4QyEEYtxd048Nlwe/bsadr9GASljDGbbkEOCVSKUjkkxe3xP992221GwSAq4RWQKLBHoT6qWG4rcXJHIyRhY4gIAcURkarFY+5VUPB4QlHA8PCFwIqfP2zwbIuyFf5s2IPGNTjc2BwAPxjGJDohCUnbqCSPodNWhMQfnACHbQESP1b+X+5PdADgx9whMjBmzBgDpgBDDE7GoDjXprW5sCOAxPed98j/5je/MZCGdDP0F7ywgEM8snhfAQ6t5RGFx6AtQOKNBNrN4QjwGzx4sAG36dOn21wj0XHixIlWLIv+JtLB3wHaS4ERrvfvBEjoJ76InAIEMEIHDhxo4/D3v/+9xdjiuZlrzBMie9CqSlEq/e93BJCYSVFfb95kKIyMwY9+9CObA4BG2sO6YLyYO54H/c8CEh9F9vQc1gbGKIAU0MO8gMp5yy23WCIi+yLgGYfCMcccHVBNPGfZ/ejKJqTRXtE9Y76m3TrM0RcHLlc2SlI7eSMYHwFwCAjwqNWsXttdb78nDRhRqeayA/SF0ffri4e30/DPjdKvfvF73fGz/TR04N467fS7NHpkT13y1Q4qa14mFdKuNknMUWochRwJ0F569+Muem3xXvra969TorwTWROeZFYSmPg5wfizN5AnxtnB2GCEA1R/8IMffDJC4j28VmfFGQKkvYy9iQjJcRowdFej6APUHIhwXmECJFY1GaPA3ksYnYKv0089XRd++zwdfNjnhV8fHvn8OR9q5MhRenrqVPXv38/sUScswOJ0pK1AuJQyk3rl9b/p6XETVNOukwGSnAEShAIKiuUTxhpCSYnni8djGjFiXy1e/JEWLfrI9smams564onHbR8h6Xj06FG2b0+dMlWz58xySdoGjD/JhdsCSKZbQck2+XIlR+Qff8Pff8rkKfrTY4+q3y79VECF0BSlEsrFEiZXnchsVnXderVftlw92rW3Inj5R55QRf+e2jisVs1NOVVUdVaXbES5vzyrlQMGaN3wvTSncyclUOcsUrcqCUgCwRpoOVbGE284NCmkrKe/q6YPZqj9kQdJcxbo7tO/qpMuvVRdzztHuc31iq1fr1WPjdest97UgaeeqviJJ7nCiFb6Bxnalmo2W3VYa4Ak4PY5690S5INi701prXv3NXXKbpIGDlPdbx/Qi3feo8Mf/r0q9h0mLV2qd66+Ud3mvK2P83mNuPc+ab99Ta0LIWnl0ON2Brk/q5gbpSlbLmUiT90c5RSHLjZrkZa8/6Z6H7iftHKtHjvzHB186qnq9t0Lpbv/S1Mff0yHnfc1bezeRV1GjJB26iElqBPiyIt294C5Fp6RbQOSLVtZZPVa1b/wkipr+yjSsUqz7/yF6l54Qfv++n7Vf7hAjdddq5pzz9Gqdu1V07uvEnsOkbp2US6WDJLit2RxhQHR9gESeJtNanr9fa1euES9j/6i9MY0PXzJFTrz0qsVOek4Y8+pbq2W3/xzzZw/W0dccYkyewxVIdbOojLRYD905R1NwFhJKFsrV+rWsXeovKLSrVkTa3BV2gEkJg+czSnVnFVlY0YdFsxV506dVRlLKPH66/q4KqYee+ymlbM+Utn65dqjb602rKnXwkWL1TTyKM3s1d31ffFydeEy+y2AhD0Fuvqn9fqXyf76CR5Oam8NkIQpJT6fxBd5wvuLxxEQg0EJPWjGjBkGSPAEAlwwODAWvfHVWsdtT4TEfy7sKcCwwAt63333mVHICyMI7xtqURz0nq7lc0mK7w+VAu9Va0nt3hD1fPSw5DEUHeqGYPBSO8QbvFTQhTaE1xejuNRrewGJTcpQuDYMzDjMoW8BfGiD70eiJlR951+oIa2pOvnr7kiEhM+0KHoEtSGIzHCg4uUkSgVAA1RiZABIMNSLn6G1PtkRQBLOZaG/qZoLsMQTigEICGSukhxOdW2+8GSEo0TheU172soh8X0elnHlM6wdrss8I1Lz0EMPGQADiBMh4ncYxsyxUhK14XH43xAhoap2KfDg9wf+xeikHwC6rFPWmM8Zoc9QaCH/iYrD/N4bO6XA845QtsL8feYH6wSwCqjBS49HGm/1eeedZ4DA118KU/mK96tt5ZC0NqeZp+x9zAvkGYlo4uXFWcFBwvokmohThf3SHTOOI2WHb0CXKkTSZnjfdeP/0aBOs3XE4MVSYYMUNX0il/dgObIY5fg1MyrEy5WNddCmhg66f2Kzbrl3oa65tL82NNXq9w88q9/durv69hquU85+QMM/10FjvttDscxSox5RvI57+vAI6r/paA+9t7SLpi3aV9/43rUqK+ukaCHVpk3MmHraIvRV9gr63a9DVBUZG/qktQgJz+x6IuDDR6Qxt4zRqJEjNWjIYIuObMk48E1x6MOqWxt/O2b9/NOf/tQMhhtu+JlS5H1JWrdura647HId9aUv6aQTT7bK0FvhgMAC83nR/Pviqy9rwuNPqqZ9B6vgDLUEbyjypsmco3k5CpczJ9JpEtzj2mWXATr22JGaNWu2pkyeaoXUdurVS8cfd7ypnE2c+LQWLpwXFORz6onOIzkUbPIAACAASURBVOy/cL0WlMun9fbbb+opAyQud6MFP7lbBnMoyKX5tCyV4BxibU2ZMlGPjfuTdqntrxyqbeSOAO9iCTXnspaPQD2FqmxW3TfXqdP8Odr02kyl9ttHS4cOUDaSUK/NdYrPmKHEh/PU+MXPa2G3nlpVUR2IDWwxw5hDJSlbwfhT9cXEWU2WDRQf8P+xHld8pKV3/kLTpkzVF+75L3Ua/jmLImr+23rkvIvVJRHVl845SzrxNBXaV5jiEWDECwm31n1ENwHWLUnt3nUeePMZRDz7zLEkIKmxXpr3kV648keWj3TAr++XIo2a++B92vzeXO3VoVrPvvGavnjPXdLuI4TuBFQtGF9GmwooW94egaWB7DOKf54S7s+zbN5J7Pq0p2iGTmiS1q7V5rse0uMTntRXbviZdMiBWvrDS/Xm1Emq7t5FzXVN6nbEIRr23W+rUNtfkTyFT0NIpAgjtw1I6JCMpfNQ11wMUL5OeuEF/fnqa9Vxr711yJWXav2kiaq/8ida1Lu7moiQxmL64i/HSHuPUHOywgqNGioxgI5yV7DXbTdlK1gLmWaJfli+Rgt/fK0WrlmjA2+5Xqmhg6V0Vpo3X8+fdqIGXXq5djrjTKoVG+XTeTLwMHjxiy2iB6tWkUMyVmUV5ZY34hLknQKY2QtbEqFMcatDQ716NTSrYuFSRWfMU/3wfor16KJOqxuUe+NNdcrl1JhNq2lAf63Yc7gWVHe2MXTFWd1W0LIqgto/K5YvN9vjsP8kQOIXQVghhu8BI0RBWAgYfhiCnhftAQneUTz1JJ6XMmK8QbYtlS1vFHpggYcI7ybGP/fx1weQAC4AAxz6n0yW3HqLKQVIwh71MHjge6IxRH7wxAMEPCUKKUaenTZhHG/rmbeXsuX73htJtA1KEMYMgITckeJIEIYQXlkiFRjorbXFP9eO5JD43qMNgA02Z4opYuzh8WYsCK9D24OqgSHIPCk28Io3+h0BJL7d0ATxskKLgBpXXACTNtAmqCO0xb/851uLkHiVrTDwC3unwspiXBODm+clQgglyBu3PA8gGY84crFQiErNB3/9/+2AJDym9BORKfI1ACREknh+5jJGKbQ2wIKnrYTBTGtGwI4AkvDn2ZvI4yFCQiSSLw5TaI2AUBwqjB0iCLyK15q/1j8CSBhXno/9Aioh88VHbaCqYdAQzYT+t8cew4JDbIt52ZKsbUXJ8rrzhvM1qHq2DhuyRLHCBtPNt6KIEbzzABLkgyKi+lZDpL3qCv304CPL9eDvV+m4E6r01bOG6PlpBd17z5u689Y91bfPCJ161m804oCOuvaijkrllyuWoxgZClGufoDldeaiykR66v1lNXoVQPLda5WsqAnkW0s76nl+AMett95qEVQELrysPO+Ri0bkhPy7T+aQOKqaAyTuNMYuufWWWzTq2GM1cMhgNzTmMST51feb+9fqzOfzqtu40e49ZPAQfePrX1d5ZaX188Ili3XWmWfq4osu0nGjRn8CEAXsF7uWFW0L4M9Lr0zT+McnqFP7jmas5KBz2kC5eiWMhYNJLtGVew3bYw8dedSRmj9/gaZOeUb19Zssmp8qS6l9uw465ZSTzXFB9fN6vPfkMnwCkDiAms9lNf3tN/X00xOD599iqJi5FErAb0tw4B/BKd5p8PTUKXps3KMa3K+fstTrsKrSMauZQwG7WCyvynSDeq2vV/nc+YrMmql0/13UNHSw1rerUO/1dUrM/ECblnykdkMGa+XgIVpW3k7peJlJ3Yb9wm0CEiuc4aKIW9nLOYpjZqVVq/XmpVfr449n6+hvnqey0V+WEhVS02Ypu1EkUS385Z1a9u4M7fOru5UaNFhKkFAdym9vpaM+AUhaliy5FrSEWt4Bnm+ql956Tc9d9jNtTkZ13JifSbvuLj3/vCbddKOO+d6F0jsz9eZTT2nEHbdLnz9I+RTrL6pMPm5gZHsBiQ0/20HApKR7opFGafEy/f3q67R+zgINvuCr2mn0KClVJf3lb1K6TqrtI02epscefVwnj71JOmxfZRQUWiWdCgDnHQNBf2wrQhIUjXdqU4gLTJmi8XeMUbe+O2v/a66Xqmu0+k+PqjBmrLpef7X9PH3sr7SiR2cdc9cvlasqVzQGZW0LIDcRgOC/7YuQODwRSW+WPlqkt773Iy1duUKjrrpc0aOOUD5VpejmBr07dqyaJj2t/f7rt9KQoQEIIdThShugItdiOwTfAEgsh6S83MbKVr1pKNvCtb8i0oqjCKn1vnV1aj9nttLzPlRk5521adhgy/XpPH22MisXq3d1jZo2N2hdtkHr9z9YC3v2aVFQdBLsJQDJqafpsCP+gyIk3iPuDQYOFA5vEhV5j8Oc0BHfM0nxemKUU9UZQw2DGOpCW6/tiZB4Q4H7EHXhXlDGvIKJj4TgTaGKKIAE49ADqlLGYFsRkrCnlfZzb3i+5IwAiOCH8+JwAaCQxwB1Cq8F7SkVmbApGygr8X1blC0fDQg/PzQUPMwkSPrIEIAAMAANBZDEYU+iJIBgW7Sx7QUkvt0YUxjiSO6RJMyz+Gf1/UyEhMRyQGH4WUvNgx0BJIBOjFmMOXJleD76CeCL15tkenIwoMpgdPqkWd82/+/2AhI/xr7gJZ/jnowB8w9ghNebMTr77LPtPYA49DGen+8Js/+7AxLvLPCGC/MRGieABADt+5t54yNKfk6Z4YenqZViZLz3jwISKI0cXqwDqGHsDVdccYU5VFgfODWYQ0Qv/F5XPE+4/z8KSKiqDE0MQMKcJMJEzgh7E3Lj9A0RAr+XuGMn8MS12NgucfrOG/6PBnaapUOHLFEit1GKNlmuhyXi5inO5mR6s7GU1qT76Lfjlun2X9fr3DN218Vf31cqzNA7M+K69MqXdcWP9tfAQSN03nm/0DfO3UlfGZ1TReT/svcdcFJWV/vPW2ZmZ3dZdheQ3rsNa1REEGtsSUzyfSYx9t7FLir23qJYY29JRFRUFAGNAQU1sVcQqdJZ6rYpb/nnOffemXdnZ2Ex5Bfj95/fb13ZmXnLfe899zznPOc5a+GyKJaN62ShMlNCQOIga3XG50uq8d6CXXDSuTcgVtZuo7K/HEtS5bgeuR+QxkcbEZW6pY3iZ1hfUwyQCFVFtnddLP5PkaLbb74Zhx16CAZsvbWmLmiSvTYsIpmppTrXr18nGZABAwfijNNPzwWnFi3+Dqecdhquv+46AQu2VlOSzA37wWiXwvxWpbyqdPmdGe/gxedZ1E7KVp4vnktnBey4bSNgLYTlSE3Z//z6l1iwcAEmTHgJ6VQG3Xt0w69//Qv86c/PoL4ujd8coWitz44bh7raWq3uZEKsEaIMJVQDHx999AFenfhKASBR/cHlpZva/bsAyUtT3sD4cc9h2149RcqXEWQ20ot7LgLSjcIUOjSsQ+8vF8L74FP07dIRy3fZCd+1KYXvZdD97x/BXrgA3QYOwJL+A/BFRSVqysrh2azBMekGfSsbLWrXzh+FBSRTpEg9dpgSB/TF3x6NLjV12O3804BD9gfabgVsaMADl16Gn+04BF0OPRBz7/gDFn/4KfZ89FG4AwdJbwzBVzInmtPmeMZCQKLcVhHH1lLSJdoRpszb+5g26hwkVm7A7mP/AOy2s3iXM669HvOmvI4NdhbbrWmUtftNaQInfPAO0J4FzezpRfU/XSit6bCcWy1lSNSzN5fNTFEaWL0MM44/F9kPvsDeF54DHPFzgLL66RATRp2HNuVx7HvaKcCU9zDuqT/jf2+7AdhnF2QsaWso/VKkD4kJDOh1tlFAooGR5wCxVD1qp0zBG8efhmH7DkOH0ecDXQcAZWXIvvEG5l16GQZefinQoTM+uvUuLEjY+OXjDwOVbaSzO4MBIt6dQ3iyU7SyhkQv23lzMPX0U7HNwu/Q5fqbgN13BdpXIky2gbV4CV4+/XT0KSvBtnfeBbTfSquURSSQI9PAmOQVGpCUicqWUtaitpjlqOAF66Difii9bip9oMcnnyL2xcfo2bESNdtujVmV1ZL+iE9/H1uVx9Cva1dk1tVh7twvsHK3PbG432DJjJifaFmV7KMh6+CX4Yj/a4DEOJAGkDAKzYg3ufJ0guko0KHlpk8QwIJ3OmfcfBkdo7O9sUyBcUg2lSExn2Pkn7URNPQ8B4/NzYycdUYgCQ7oiLJolYXtUSen2HVsDJCYNKiJiq9cuVLoFXReSEejA0rHitfBTZfKT3RQ+XlSEBidb6k4ubWAxIy/+TzBAClKLKqngIC5Rjr/rFtgxJFdvvk5Ftaz2HpTjnBrAIk5PwEfwRjHmI6leTEaPmTIkNy/+Yz472jTno3Ng80BJMwksE6HNSt8znxxXtLZY5aK2TrSgqiqxOwN63sKs1ybQ9mKAhg+c843notjy3Hm+fh3jj3nA+cdaSIEJgRPBKsbA+U/lgyJoTxxzXEdijP2P/8jtCwDSPgsmDWh3eAzN1LR0XleDLRuDiCJghpm0AgGjznmGKF+EMgyaEJbwdozZtfoLBt58ugcjf7/9wEkvA/aQp6TAJ52g31mCFB4TtpPUrVkjUqwn6FeteWJcxUJ+rOA+54bT0D/9l9gxDYLkPAoM51R6XwWjwZsUpgFXA8pdMG7n1fivCu/wvz1wLCfdEaHZA226Q3stsdw3PXgm1i4KolECZ3IOtx340D0qFqCGGWEA0/oIozsCSQRsAOk7Y4KkMzfGSedewtiya2EpmNaCRY+M64L1tYRlNM28JkwmEWFIo49bST3B2YOCc74XrMXMYBuNqfKSpkhUYBkYA6QaAeMTrjetYlpPd/DlKlTJRhANTwen8+T516+dBm++uIL7CI0V9WEjXVEQ3beIefkR91iqSmRqLmPGe9MwwsvvoCKSgISukpaXYu9DqSYmFmMELZVgngsidPPOB1lZQnMmzcXvh9iw4Y6fPbZxxi5z55o174K69c1oqqyGu+++57soSI6bIB5zjlXD4OOrxdk8dHHH+C1V0jZ0tF8vilOk9F70rKvWxiRmEDDK5PfxPPjxmObXj1Qb2cQuCxEd1CSduBaAcq9FKqWLkTHN/6ODuvWw+pQikXl1fA7tkdF0kXl32aihI+ruh0WJ6qwcGBPpAb3xdpkPNJ1fdOAhF1g+JziOiOV47T4dai57yHMvvI2lHaoRHLrbbG6ogx9hu2Izj87ArMf+RNqx7+Mdh2rsWjDKmx7+CFod+LxCKqSoicVQ1Ic4WK9IIoBEtawcORLSI2SB0XKmAOsWIGFt9+G+nsfhLNTX6DnACyJVWK7k45DRaWL2pWLUe678F6ehulTpmLfc09H4ujfAKWaMpRJaA1hFcA0wdWWAAkpjizoj4lCmAfHawCefwVTz70SnZ0krD22xbrSSpTusAN2POa3aPzLX/DGo09iUNceWL9iNcr32gWDzj0FQVf2GCpRtkUXcRdCs40CEpGfYy1LAPvb2Zh5ziWw356BjkMGY12fnmjo2A97nnYU4DfiqyuuxZrvalCeKMOqVAOGX3cZEnsMgx+LCSZkdkDaE/LBKIaizPVWZUiYHknVYuFtd+GTP9yBbdu7CLYfiRVtO2C7XxyCtj8dCXz4KZ48/kTs9rufYeC5lwDJtlo6OXLHke6vUUBy2x13oE1JUjVfJSBhE0mb9WssfPOR9C2Useniihr0fX0SqlPr4LYtxcqScizt2QsVffoiNX8hkt8uQDuP1tTHhtIQa/cYhvmdu+cyJIay1cQX/L8KSGjE6eyZuhE62qwNYISRfzORe0btSU+gE8oNiP9PJ8Tww6ObjXEGowPcWkBivqOKBlXsKrpYjXMXLaTeWIR+Y4BE7Hyk63dU1jTqoJvIOT9vHJtiqlbRMfg+gMQ4WubY5r7NcaPgyxivjRWUm2toDSDhOUz/jmjWhn832SkzXtH73Nj5o5/bHEBivmeAovl31IGMZvbMHInOt0KK26b6kJg1YOojCDbpYPKcPBd/WCdBUQfOf9JTSMNgFsvUTjT3uPKbLo/z307ZMuNg1gPV6DhOHBc64nwRpBE8k95GAEdH0YztxgDr5gAS8QkYKdcUMZO9i86JqM0oXJfF5tP3BSRm7pnsUaHNI7hV61C/IxwDXUMghbWKQcC/jb3pGPRt/wWGb7cQpZm1cEw2SRxmJYnpUw3KqcZns+oxZ6GNINEWQbYeSacBlaU+dt6xD9asz+CjL+vh+Q3Yum8ZBve0EcMG6RzNHgYhMqoeRegwPpzQRsruiC+WVOIf87fHSefcBre0M12eFgFJsfEtRodr0TbznlRzdd2GRcXAb7/5VhxyGGtISK1oSqzymNmxFS1Q5qDOQtORZ2bBRLxjtqPKY3QBvGRFJLOSryExRxagaDQ/bUiGZPyE8aioqpRO127owQ3YlZoNJVl344CiAoHnomvXbhg2bA/Yjg835iCbDSQjQptAYv3uQ3+CZKINZs2ajTlzvhU7ShsruFTQqO5irfV9wqAEvMePPvkHXn3lJU0m4wDpuSMXyzZ8qu7GNH5sye5s7t8NIGEfElK2BvbpiUzoIfxn524W/cYolexlkfTSKF+3Gp2X16BNphGNSCETK0d9wpX51KUuLUqyoZNA2olhaUUcfq9uqHHohDbtv8BztlxDYm48X0cje5DXiCXTpyNYtBR22kcqHkO9a6NLnx5oP2QXoD6N+pnvY0XNClR374jKXXYEqjpJjxLV1M7WXnDxESpaQyKbP5+ZIhalWYmyejXm/fVNtF2zGl4yhloPaLBL0HXXndCpfw89HUtQ9/GnWLhwPrbeayis6o6qYanUwuj5qOsSNgVI1ILxgKwCMqGXxvJ3Z2DD3AUQMpwFNIQ22vTqjV677gY0plHz8UdYs3wZqsrK0OEnOwId2yvaGtc/HXGCYq4dmZR5Vb1NZUikH6EVIvXdAqyaOQMx9tqxHTQkS9EQj2HIiKFwyTBZtApLP/8U6XQKXQcNQJzqY4lS6THEbJlvq/yTE5Ec5jRvFSBh9cy6dTIXEmtXA5l6ZJw2qI+VouN226DDNn3RsHgJvn7nXfTbZjAq2TONNDGxA9ogFyCxFgEJbQxr5oSyaCNkQbtvIRnayK5aje7Lv0PCy8KKu0hnslhTVYF49x7IBg6qVtQgXrcBHrvHb9UJ66qqsTouMg05UPKjz5CYpcbFTuqL6dReTGUr6mgaoxTdWLnx01GLZhSME9DShmOca/MdRpIJaliXwWxHIa2m8PPmuMYhLKamJd/RShzGMS48Luk9pE4woh+9p00Z62L3ZQxG1CEqdpyo48XvsBCc2QxmHphRKEYpKozwG0cnCk4Kz7UxIBb9LOcAufSMXrImpaW6m0KH0TyT3LNQEyWXjYgCpo3Rcfg11lmwDwkpfqZh2MaewcbmVfQ6C2l3hfPWzD8WoZPLz0gpI/vm3gqdVfN5cRwi98rPRR1f4xBvqilldB4z8kVAw4LFH4rsr7k+/iYVkPOkpWdZ7JkYJ5TvGQnu6D23do4SkDCbQCroptZp9LkYECL+go48R4FKS8+3cO6xnxLFEViPEKUXFc6Blo4XtT/RMTXrWMl76p4iGpDQyTN1smHo4+6bTkW/Touw++CVSPrrwX7MdKBElpbuukToWG/iwg9LEILiDklxxinn6wRpuFYafmDDD6sR2mlpmGiHDfC8dYg5rvRVC11K2FJLxhaAY3NTtTrgq8VJfDy/J04660bEyjqLxpeSBjXbdP7ujV02a9GMk7GR0TEoOoYRQMJrYMEy+3zccdvtOPCwn6H/4EGKrq1rTgW4KeVN3bdBAY4oKFFsFhX3Np8Xk6WDWrZ2QooRdZTeFvDezI/w/PNPi5StFzpShO36DtzAge+kpNs01bdC8v9dAowUQqQkC2NbjJzH4DpsCufBZ/M86e7sSt2IUPV0QX4OZWilL6V4RvlxG3//8GNMnPiyzqMVAhI2k2TmZkvDERX4k6L2117Diy+8IKpkgQggUChZUeeYTWL3bRa1l/An9OCEWWTDEmRcSxzMEhbC+zFYlqq18GMh6hyg1lVOWOH6NoBk1KhRBZ3aDVJU/UPU883Cku7fWp6Nnb8pz8ZaKycG33aE3oi0LoB3PFBOKbCTOYlrOb8cr/m85lvcJ01Ru3w2il75LUu1EoxLqo4OvS5yNoUVcj2KFub7lExWk50UJ0saMqqKJQIjTknVay+vtEXJe1JRWdRuxCDUOtP1S74GDmYNMXPKK+K4cA7aumpeMDo7ymcAlyCM+T6uaZ1505QhNquUpcaaCG1DSXtljSr3yqIvMyasIfEzahwINnkzTlY9DzuhBAhYh0QEIwDIcNTUjRtH3NydWcGkepIOa1gaLQazeH42RpT5yXGhgeP4x1jcAfh8RhpsSSpG301EAr6JTdf/WLFyJe648w6UJkrgsubL1JtEdAC4FvjjBiFKM2mRpmYNWMwK0eg6qLMdpNwYKjJZlGoltTo7iUyM/Ve0upie1/KvCEZiAT0zvWQg7LPfvhtzlTbrvf+Yypa5Si52KkKx8JDF0XRGCQ74gA3nlxF0fs5sIsZhNdkPftZMiCgPO+q8cSKbugoDXqIOHP/GKCQdDhaEm8+Yjdw4NNFaikKHWJ6Zjooy8moarUWdHkbO+HdzbeSR09k49thjhXoWbaJYbJJHo/Jmc41Ghk0mqZCKEp0VRh7UXD/vm4WvBIWmJiTvqOS3R37eRJ/NOPNvdJB47XyZaDPf52d5PdEMTvQ6osdgHQQpd6Q3FHOio/UBZowLHatoB+4oqDLn5LVFHcToxsMCdBYfswbDgOJNOfObtdIKNrroPDXGntkyRvBJhzOv6Bjxc/x3dN4Vu4Zi88Z8p3ANRCP5BEXMqpDiFW0e+H3vc0t8L7r+WDNj6G/FABtpacYWFI6BoXya40WL2I3zyrEp7IFjjsP+DSwCp9wy148BN8UykeYc0YyIye6ZzCrfi2Y8zXVH17f5Pn+TgseML50Rc43mO1FnISr+YdZwtBeSsT38rrGjak5xw2ZxOnc0JRvps3O13sQoIfvOG+NRFV+Mnu2WIfQVZUt2V6OIY7GeRNGu2IdA1KY8B6GoIKnAqzROk05fCdhxTxxJAo+MXwPHjSNgZDJmwQ5I+3AVZUKi/5Woqa/AioZe2H3Yz6To1XOooaOusfBVmA0xzziaKaLNMmvdfD8HYEILMfa2sD2kwzRKbAtJpwST/zYdfXbcCYl21bAdUtVIblNdAoxcrHFixEHVjoUocuksCItUGc0kUBOOOjlqMs6+kgyOABf+PcNxdlhgHMfybxbiqw9eRdxep9o2hsyOKMqc56SEUpXNZIWeJYe1ffh+SgtuEDzQ62F9Ca+N0XTCOu6fBBvqGl03hnic469extlMOFSRjKExVY4nnhmv1pruv5KrHSDQ0UC22HP5V2yCASRvTZ4qqoaV7dqr7HAYIB6PIRtkFN3FI3AJ0SiBfh+lIQWTkwik8zYzXapHBYET/1bqZ+G4IfyYA9dRznDUvvAcrLHi3hS1wQ6BKl15AhudyrKRlfkasEO49PGwEbqeACHKthI8xwMLidBG2rYQWJSAygB+CWzWYVEw180K5aolyhZpgLQDZIkoAGlJZofzT7n0vtR8sZ8PZ6YosREgSn0Wa25U+24CMtK7KM9LiWqPwIjzkJkay0KMNTkE4szgMXNjE8D4IHWcGWf6a8YWic1jpspiY1P2zuFci8MKY/CcjJbxJsmNMtjq3qReTGxNKD55xlG9fBK+jZjPYISFrCyNULqtuxyvgM86LiqelG4vFjgTIMfePKSuqTSkZBF9y5EsFAvtZYwQgxdWwLYa9LhxLQXixPM6svJcKZbAuiQ+QzY+JcgPBYyQks3SgahNbTK/GQSTgI0Fz3bR4CZQ4tfDDflsmAFqRBhyTsTkHExIcT5uak+nXeG5p02fhpCAx9QDC+6k2paPbOCL7+UFAbyQvlgSrtybolUyyMNzpYQPyn/T/LMJbAyhz+cXKP/bseG4qrhflLx01IX/zmYyAkqH6p5W/8raztmasNjOviWOvJFjRB10bgpcYJRqJZfXbJIGCRsHjAvBON7GSBqnnv8urNUodNr4WQNKDNjg90wEmw4HCzzpELI42Rwvl8bW3zcOQ7EIW9SAGychCmzMdRpHxDhAPLdxlqMgo6UhNA65AWzmeNFrK8ZJLzyeuUcuahoZigWwHsE4Oua45l7NZm42d/McCqeQub5o1qqlRWYADZ1wLiBSl4pRjFoab/NczTwxcyIajTbXF50v0evh+wRiXOTG+fs3L4EmNQM8v2nWR2NLbn/U4TXOKw2fAZzFQMemrtk4oTwXf8wcMfOSwJK1L+xcHgVFmzruv/P9qLPN7AgVslrKoJmgReF8NACh8PmbfxvHn/efc0gLNgZmSJihIRWOzyC6Fordf3Q+mmcZBaFRkGCcZz4PHtvYKWPzeL8U7iAg2XfffXNKUWad8vzmeszmWGgjzbOOriPlfCqQLsQEBil9lRWhk0BAQmfJpa49Qrz45xcwdMggbN+/HRpjnkiUBkggDMh5z8IJ2cyQkfQYbIc5EUbsqXzESLQDmxRbqxFx8rOlYDalZFtDF65QI5TOvuemJYLN7ZXXwY7DvLhvFyzFp98swT777AcnbsN3fcR89qAo7vrKpsm+EjqqauxR1H6a59TU+VYOSSKModHx4NkeYoEPx0nikQkTULXjDgg6tIfvsG5G9QCg80RXN18Ib46oN3G9R4lzJdQK5W5KDNzIquusAkFGrqRZUI0vjd5KrQC1n3+Kjv4M7DXEgmOtUtkWqV9x4LkEiHTK6fj5cCTiq7IK6mXyFvy8kYaiQ6zeU3pe/E2HURHmzW++T7rWunXV+POfvsVDD78FX5ooqE+o1JBydgLVJrAoUPxXbIUBJFNfnYxJr05Gz779xNlilN0Ks4S1wi+kz+VRCCFkpi5AyCab7NGiQViZl0GjbSHFuW/H4JIWaPmwhe8IwwAAIABJREFUrQDxUBVTq1tSGQoTwKMYhLExYoMCqsCFyNJRF3tBhy9ARdZCaNtIuQSerIGi66si1fVUP6MQHYGRl4HHrADtcYadO9IIxWGOQbVabD6vOYepbklnnLWaco2OUoSjU8lzMF9Ex5uZD64fFmeXegp8cU27oYuslnQldZArld9RgNpCRihDDsrTLtKOjzCugIABJKS7sg6OjUWjgU+uAzrggZ3VqnOkJsbgEHiQymdnkHIIjuKIeTHd/JQZULUOzDJ2fQYD1N+YtUmLeJwt4JvXwB9maKiUyJrZ5i8GVzKw/YSSP3Y8lHhcQw48ZhMIVgjcQhtWEIfnUvTIBEEsxD0CE0vofGmHAY8AZdmsgEoez3Ic6bdGv83UpxVzowkCs7YjheWcHTwWQZgCBrxfOv4KhDTGQgGykj3b1MsC6usb8PmXX6BD+w4qIGJL6b0KIBGMhAw1BMgIGA+RCF3EeV5tS026IwyZ0SYgpA1jso4Pgwp9ShTJjLf5bXxM/uYc4J78X9+HJLopcoETkJxyyimiXBWtyzCLwDgl0YcedSbM8aKgxGzA0Yih2cDN76hDRmBEBavRo0dL0zI6BsVqE8zGH70HAyKM4eJ8ijoZ5j7MwzRRUn6PdLUvvvhClLPM+aL30dLcjFKBDECIAj3jkBT7fiHoIR/yxBNPFHUo1ucUOi3RceI1GqASPUc08lvo6LaEec0zZEaMSlQ0cOyXsDHKlrlvjjWNobmWqINuxpl/Mw6eAS5FDYdu8MhCeYoGRCV6N2Ubvu/7xikyc9EUwLPYmODIgBBz3bxPkxE0WY5N1YYUXlt0jKLOrPl/ZsqYrWP06YcCSIxjwPFgVJC0tmJZCX7OgDVz3+Z+zfrj301QIzofjH3hfIoeOzpeLJImGKCM8sbWljk3j2nmYeH1FgL8aPAiOnfNvfM6GJEknZDqcUULsFuoZYuCsOj/FwL8jO/Ddl1xBMxL7Y2q4Rv915tvvBt77LgLRu4zHIintfqUkohV3cW5+8d1g7YsYKXEOWXkDYzkuVnZHNlE0M7GNeed1Ai6tCndUY0hVjrJqjBaKBzSftjC11/OwqQ3puCMU05DIhHPRXJbsnHGzhmbER13M+cLbWZu7khBDJ0ZOnUBYiEBWAIX33svKocPQ9i3NxpYC0IHiwDAosOr+wUYgKFSJE2cW/K7WYRKjrfUldDBoqwnncVI9pOOiqJ2MZPFqGUjyvw61M54E70yz+Co/X3Ew9lqnJhx0k0SKZfsOIxwEzTTZ+b7cTgOI9PMDGTkwELfAutKUlL3opI0zDZompCkeQhIVEaFXjSd3NWre+Caqz7FAw98gSyq4PsWEoxsK/KTBiQqu/LvypBMnPga+NO7N/uQEEgIuQ8xOuaWjywLfGXOab1SZufM9BQVLmamhKyGtNybcuJtO1B0tiKAhBkSUraigSIji805oppZEkAzKSVNeRDo4h9pmqlpZaJEx3NTUI39jzjNqIrG3AEzaIQHfB6Ks9XsxXlLYMSeOtwvZe8PWfejlL7o1PLgPIZkASxClRAJAjJSH31VniK1UYJ6Q7hcm+Ko8u/8rlIMo5iEsnV5uhb/TSEIBm8p2BJV0FR3pq6f7j9BsRAvA84jvpQiH7MkPDnP75ppw8el67VUk0996xYEUAnYiaiD0ldkdL5Pnz7Nxkh68QjNUoE/jgzzYZIxIngXMKZkI5yQGRBmaqUVpLZ/DM5wTfO8aharBrHa6fc8EcSgQ05xGZPhbO5bqO9KaQ8DA8ywMCMiWUUGbnRIwvaRsfn0eC0bASSR+bBy1Srcefcf0La8QhW00x8iSBazZXTXlBCFPBWh5amMGZ9MPFDZcGZo0q4noJ3AlO8zGMPrkD1Ss4+ifojxNynwREBCEZ0t9fqPULaKARKq0FBxhpzEKAozm2gUdIjpjBpvTe8yvHpZ8NqwtuS8GIfB0HyIdk0NCYteo4ancPPmBmecHx7faNvzWg3djP9vHGvj2EQdD3NMU0PCJoeF91rsIUcdVbEfOt0vy53a5/plrqmliRJ11qhERkfP1JBEvxN1ymRh+ox2qMJNM8bRc5mx4b23FmCZonY6nOwJUKxJWaFzGRU0MEjeXDevy4DD1mSKeGwqEd17773SRI6NFltyVLbUwoseh+ciXYobDQGJ6dxtPmPG0UTYxchxEzObSMFFFT6z6HqIjlEUlPC50ellzxRKN/9QKFtmjvE3GwpyA2gJsEfv26w1Yyuim4aJ9hiwGg1emGMUjqFRpCKlM+rMbmw+RLMVhtpg1kf0PNG6uZZsAMEi5yZrSKL2RjabiNMb/X/TDJNjwfOb6zbglvPHgDBuvtIFWPYvzW+no6tj/r6VxdXX3oLhewzH/nsPVz5wzunkN5UjZP7og00TuQ7ZB84G6S12ghE70i/oBFEmOERoxxDaDmJxOkW6EFr2ZFVcr+pEGB0Fvv56Dl6aOB6jzjgHiZJSNfRyyuaemxkHE9E2z9yMV5RmYeZGs3XDSLujHKtYGCCDOEbdcy+SBCRbD0ajy1oMS3jZ0pwschkqc6EuUT0e7WiIIxJKgzo6f6Ru0R0S90j8ZyUOkHdLWPBuwbEDlGdrkZ3xNwxIjcXJB62HE3yk+8drIMRMiqZUQBwMApkkrLCN7pXCovdGcQz5Hn8CcYr4vHkP/FGgQpF3eEEmW2LBDx3UrOyPKy6bhT8+sgAe2gnljrNEyrpzgghq3rQi1rtZ5pTzmHP31dcnSRCzd89e4jCR6qYaSOs+DHSk2H9B6GyshVAZooxjI+tYEilOcK9ki4pYiWTxbGZIkIHPbF7kOfKYtBMM0BCQmIyAzBUjTKDpiQZCSiZGnoP2tvXxAkaco31aJBqtWveQQuXq93J9TYrURnHNUt2RexUFfMReqPyCoAyVcTNEJf7Dk7Un3r7UeakHY1TcCORIFdPpI8lI6GWlggxSV6RsjAnssIaEyoWFgMQsQ96PyrWodoIGqCgxb6XeJ5kBgjJTHEWHn3GHnNusspRijfR6EBCpx4R2kICkWA2JDH3BjwRaTE0Ksy+2al4qwRJd+MVKF8oMS12LxSyjUm/jF1lHZmSd+ReqJ1I4iYqN0X20yYSOmiWLa4pnUPQ5CcvkHgKzE1yTRsar+bLQjy33xopVK3HbnXegvCQpl8saEpflAJLxUI+TxyellAAvtH1kbcKymAByZmnk3qwksg7PnRFammcxM6euUIZF1rU6rfE3TKaMrJr/+k7tZkKZjddkSFhDwYLmKG2iSa2DnuGSdoeF8jblqGxbiXQmLTQj8mbpzFFukemrGJUt6uuxds1aNKbI1Wu6aeU3H4VSGxtTePfdmUIdo4pFfkkx0qn4kwbEcEGS78+U6ZIli3HFFWNARR86dOTfmygsARavk7xU811DGzD/Zu3Ghx99KEXt1JMWLrdweoubczqMPDcNJOlNrHlg2pAd6i+66ELsuutPUF1dhZNPPgWlpSqlXuxlAB35odOnvy1Syi+//JLIJptNW2+neoNkJEZFcEhpu+/++2SIyNsfdd4oqf9gFJk9FWo31IrTxKxHdbtqxcst8jJOfyqVkoW9555DccGFFyIeay7BKW4Bo2Ga1sL+M2x2x82CTiKNtFIMClBTs1rOzTGl7KdxCKKR8ujl8Ngvv/Sy3NOfnvmT8FI5Llt+S206CNE5yWd52GGHiYHt27ef4s0ycqcL1yOeTW6zbx6RaXl/N8/OfCJqRM24sE8G5zaL2jm3fwivqL1g5pKgraUggzGUvG7KH7PehHOC9sHIHtP5JACmY9GlS1esXbsm9x4L9Zo6t1yHahTYVfuAAw+UDImTK04vHgPmNbMm6emnn5JsG+0YCzA7duyESZNeE/GE/fbbX5RddtppZwwdugeSSSq76GhWZO2bNULb8tRTT2L0paMRo0St4Q0bYQO1hShnxLKE9vfY449JTRClf1l8yTXCa+HaYQ8ljgn7dJAH7SYSCpBIlJZRdNaVlCqOPE2Sm8V1N9+C3X6yKw4cOVKinKoHl8qgqMpdS7IWAVi47mPaGzMxeeJktK2qQjb0cfbZpwvV4a9vvQHLDVCaKMPjjzyF3/32KJx+9ini1AupiB4IXw5lRFVGhX//etZXmPja8zj71HOQLKkQOkxUkKbJmtZNIRnoIbgm5/uss87KSWVTvIQ2i3OfWdlC6oeqq7CQJg3NZuSUvVjiOGfs/YiPGI5gm63RQM1/FrVrh4lZAh3/FmeUznBY34h0YwMCP0BpshSx8lK5m2B9HdbX1cFJxJGsqkAmEdcBfUaX85ZH+bWkqQDlQRqZadOxXeZOHL/fcsTsT8SZFnutY9J8Liw8t2062FVIN1Zg7ZpSESoqKw9R3jYN2LWor7VRX0uHK47Schtl5R4cdwP8sE4cJ0bFTV9oLR3AXRcrl/bHmMu/xQOPzoWHtgJdlKQBMw3qCehkwb8NkEyaNBHjxz+HXr1VbxlSydTIO+KccQ4nsxmUZT2UelnEvRQaYnHUxuLI2i4qMykk08zw2VhX1gYNiTJ44h02IGsl8tQ7fT+MPtMeMlgmgETfqMcoslCxSJFS2SzOXfr+rFXHmvXIrqsRyqNVUQ60b6/WSn0DsL5egJSdTAJUe0qwU7iJcOv66mJ7JoDhe+0lgIQZEr5ypfWS0VNOfcwUjKcbgJo18OprYZWWwmlXDb+0VChZpJdJ08DVtQDBdZeOSLPmm8+U77HY21I1YHnbBMyeNRuvT56MU04+GfFEQvYomYP6wQsb0AANKcjQgFArVYmlkOygAb26vkPPHhJBTXbQSCMo06geCMf/stGX4bjjj8eA/v2Lb1PSo9PMCwuOlu2VZyOqXXlBAlXErzIkKi9LB51nUaIHvK+crZMLs6SHFGm0tKstAhK5XuaKTG8hElcFBuWEH0wmiBkKc/aW9t2oJ7d8pQIklP112cQyzTozW0rECJ44Gxnj4TygHfJiWWT4HBFDCamzQj+j+EVCspuk23I+ELCoJFtkMet9iXOAe6wpY6Af+F8PSMxgm42WGySpCCyoJuotVNni2Ob51ja8TBZ9+/XDvvvti+pqbvYZfPPNHLz33rvinKtoOYtTXWSzHsaNexYLFi1q/owV/NMRgFCcFGZIrr/hWnEQzMM3SN84h8ykXHTRxfjVr36JoUP3xEsvTZCGhI8/8QROPeVUnH3O2cLvvHLMGEknsnu8KJxwR2kCc9TpH37kEZElHRtV2dIbUjEocf4FF6BXz57SEJBRCqZOzzjzTFxy8SXS62D48L0wduw9aGxskGZsLdI7IpueNEY8+GC8OnGiABJzz7zenEqMdoAymTSuueZaMYaHHXYonnjiSXGwPvzwA7mOn+y6qyxSAi3fD3DGGacjRmPXwov3qDIkv8TQPYfiogsvbFZYXOhovPveezjt1NMwdeoUKfZl87sXXngRffv1xbszZwoQ+ezzzzF1yhTpldKa14sTJuCB+++X/iYEJFsmQ7JxUBM9BwHJIYceJnO7b5++OedSxWXUPG36yjsMOo4ReVspreRe5Fjn0ubFloIqYvxvl/2VUbIsoRGQ18pME+0JIzmkRjJAwTHn33bccScc9NODRAJ1xsyZ2hSoKGDzV4A1a1cJGDn4oIjKVi5mVvBkwlCcXHbHPuTgQ/Dc+OdEYpgBijvvuBNHHHGE1KPkigS188snnAeheeVHHp0ZkicefxyXXXwpYiUlWspJh9/No1axFfkZ99x4zPn2G5x3/ihxxpkB5dwmiCc19c4775RxoVoP6R9VGoDmHOrInFMBxBBXX3st9hw6VKhrTQtu8xZDOS4h5i+YjzPPOAv33HMvturQAXePHQvf9yTolExSgQtgyp926+qrrxHFpNxRIgYoH5dkhuRrvDLxZZx5+pkoLSvLKVoVW98MVDDIRfVA9mAhLZZ0TPZQIhhhFpQNERmAYtCClOFo5k2JBmndX4lCc7MGzrl3LNx99oY3cADStoom0rqxkJsFpKymoXPhhml4K5fi3ZvvwydTporCUN/tdsDRN45B3Yb1+PPoq7F44XIgEcP+Jx6FrU86Hh4pqHDQaDkok2kYIm0zmqlEBsqsAA3TJ2OHhttw8gFrYNlf62imKgY2zg856Yy1+ukdcffYr/HgIw1sS4DOnYDbbt0H2+xYh+eeXolRZyxA+47AnsOAK6/cHX36zEZgrVfys6T/8P5V4YV4mD4qsHRZP1x15Ww88seFCFGdi2LnoqjimCupAlU9veVeJkMy+dUpGPfcc+g5gNTWLBxS5WjfRCo6QNxPoX1jHbb6fB6c+fPhp9fCbdMZJdsNQV3bUpR9/T7Si1cg4wHlffqgZvtdsaiiDdaTxy+F+vmXyrZ7qKpihuQ85Z8U3BLFBVzhQOlEheUBX3+B9667Fqs/+1hGYtuf/wo9z7oIVrsE/L/+Fe+OuQn1dQ2I9+yMkReeDQwbCiTKlENo1OOKDB3Xw/DhI3DPPWMxZHvVd4tzU7wLpiZcCSeo8EB2PRqnTccHV96M+rWr4VdWYMTJJ6H8f48AqFCwfh2yb/wVE868CAMOPghDHvgDUFIq1CQuYx5DJW10oEQ/VaoxTp78umQoGPhRu1Nzb8WYozyQyO9kan6YVzGrU7jbqX8b0yCyvyefhH4SvGv+Uhk+dV2yNkw2S/5KQKIysBq+5bJLm74Sda7Wyv7mr9hcvbmPwhGLel2bXjNsjHi77tSuGquqACbplyb2nvM+5ND5Jq/5SjfzCfN8897Gxq7AgFMCMu5l//U1JPJotIOrAImS/c0DEr5vJlQoHNsctxrAQQcfgl69e0skl9kBqt+Mf268ZAz4WUYlqYhBBEcaUiPRY+HL6DOqi0GazRVnzsQN190gm66sr2YbveJSrl23Fm0r2sKJuVgwfwH22msYXnlloixQdmKms3HDDTdIFoNdkEVthueJNLgxl/PIw48KILl77F35K8xjpWaXXbOqBmWlpWIImDK8/IorJLL+5ZdfYdS556KibQVWrlgpk+S1SZPQo0f3lueWvkcCEmYZOFYmQxK1L2YYjLNGEECgw2gRaSRsBshC6E6dOuOrL7/CwEEDsHDBIsmWsIFgooTFws0vQwN5QfeH//JwAXgEJG68CICJ2C8WdNXX1YkjsUArlD3y8MMS8Rz//POorqrCBRdeIICka/duTZ9jC6Mx4UUNSJ79Cyorq3Teuxgk3LSxaPKJqN1tNgfzOIOUrUMOPQR9+/VBH0oZmjkTnaeR7xuOed6UbBz85Ps/F1sKPw5AYjj4XH/7H7C/gI3VNasFsM6cOUPkrR3HFXUa/m2rrTpg8uQpsrnQbhhaQhEGENasXYsDDzgQBx980CYnADOqq1fXoG3bSlkj5FyfeeYZsoGcdfZZuPaaawQ0lZe3wYABA3QQRm9UEdnY6JqZP3+ByP6OvvRCTWlUFKFoJlX4/0KbYdFjnbxfXtYGzEAyusv6MGZXx4wZIw45nXauGYpZmMZ9xW7O2GoCF2aPaVtayuCazzL7wuANI8v8LBXsbrrpJjz22GOSuaINYd0apZSZpWmpdid6PQJIXnlFgjFR7nqxa6atYsaW3H8KNTBLRpvMcxKYsBkkMyYMJtHJpO3mdRpQogAJo5aqGFoLmuKce8Yivs/e8AcMEslMjjFzFJ52BggeGH10/TS+njYNb512AY65/BL07dYVY359LA484xhRPl3xwSf4zUUXYerESXjjmT/j2NcnomLrgajTkX5hsJE/b1EhSLlW5VaAxmmvY8fGm3HSAasB5xsFSDStJLRIk1PmjpHYVGNf3Hr7XHTsujt699gPV1x2HY46ajsccHAPHHfkq+jRrQuOOrk/Tj95Gi4f3QtH/s5DorRGiqsJSJQiD09NQpaU9mLZsj648qrZeOTB7xCG1XqbUMAtz0bKaAe15UDUJhdRkQ8YQPLapMmizNmPsr9spKmzMxQKIE8lnq5H+zVrELz3Kfq0bYOyrcqQ/utHaNO1G1KdqpD56nN0GbwNsoGNdV/Nwpo998Ky3r2wNJmQe446y3zuXtZDZVUlzht1ntRZ5V9qrXGWuPkOmqK1uvbDj/HpM3/G3nvsiODvH+DhPz2Ln734IjoN6Im3L7kMHRfWYMCZZ2HafX9AvwE90XX0RQirOyFw4mCm1hFQWNxWU5p/bBNAEv2sydqSE5XC/KlvwPnkG/To1x8fP/YIvqvdgJ+NHy+O+Jxxz+K7J56EO/tbbH38cWh/0/XwEgTZdOIpE03wpW2KzAPFxZo96+tchqREA5KiG/wmH/Lm7K+RiL0FXEJAQtnffi0BEgN+NH8s6sup5ZSjukUkJDZ5xeYDrQckrT7kZn2QwgJ33HGH+IHGZm2ZIOqmL+P/GCAh11k5/mrKqJlE5QA3xgLCUKLeiUQJZs36Gvvssy922+0nwillFJEOByN42223LcaNe06icF6UFJob76ZRPZMhufG6G7Hn0D2aPRU6GSo1l3/L83yJ8JE2RuWLt6e/jaeefkoA0pNPPImJr05E79698tr0RdbfwxqQjI0CEp7CgJKiRonjEQqFY/HiJZI2Y6TzvPNGoXPnLvjoow/xmyN+IxmUfv1b0OmOHJeUrTwgGdH0jAW1dQZ9c4N/8cUJct/MSNDJY1T4uXHj0LVbF6xcWSOOw6OPPoI2bcqLz3J9j5mMh18efrhkSC688CLEWJ3Yitf0aW/jnnvvRe9evXDJpZcIAKQjsnr1Guy99wi5/27durbiSMCECS/h/vsfwLN/+Qsqq9o2DWy06gjf40ORoMj69RtwyKEHo0+/3ooXK+wb0xei+bEFfkRstOEva1ub6xqtvkm5S+OqFN/kfgwZEtoMrn8625WVbTFvHu2Bg9NPP10AyXvvvS+ZU0bMO3bqiDblZZj6xlT84+//UDZGNuFiNCwLa9ZswIEHsg/JT/MWRIOHwhFlkkW6/PqqsP3mm25G+w7tJbtCh/i3v/0tunfvLlF5BjAOOuhguK7m/RQDsBYwf94iPP7EY7g0B0gYCcvbI8EhDBRTclcHPrjR0k6QXsDsMZ15/iY9kvzzzz//XMANx8dsbMVm8eYAEn4/KiTC7xJ8sPiR9oG/CdKY2aWqIm02AQNfeTBQ3FHZXEASrZl57bXXpEM9ARnprbfccosUY1K5jPRO2my1z6hsNutCbKEtKElXE0sdNfZeJEaOhD9gMBpjqpRbaoMZhNWSvXSMncCDt2IVStduQNfqClQ0pnHGkOH46WlHYsmqxejsxnHk9Vdj1owPcP1p52H7Sy/EyLNPwlqpyXCUypBFyV8W3qqaiAr4aJw2GUMISA6sgWUTkPDi1JylipEiyqsi+SBsCy/oirlzS/DIfd/is09X4/IrTkS8bANOOWEcbrnlRPxk79kYvvvb2HOoi2uu744O7WrgWFQdokMr3BpdrM8eJiVYtrw3xlw5Gw//cXEekEifCVUIrWLShnTWOjveWstpAMnE118XQDKgd1/JShEMkPrCeh/WOrnZFDo0plC6ZgPaxxwkwxS8Z19D5149sLYyCcxfis677gqnpAT1f52G+QMGoHaXnTG7Takcq6UMCQGJFQUkEmVnvF1JT9OJl+JwUq/4KGrWY+0Hb+PzsWMxoHcvdLj4PKnnePXCS7DfdjshcdzJ+OyWG+DP+hxbc14NHCxqXVIJ0lJ8KQwxYvhwyfRtN8RkSHgNai6yiFz1HdEFCo1pYNUaLHj2eXz13Dgc/POfAWeeCa9mFab/8UHsU12NLx97FG1/ehC63XIbgoQQCnW3cNYZ6ePJNqIimLMlQ2L6kKgMicqitfZJms9tzhfMZqd+0+86+eST0KcoICk4bgSMFNsFNx7KK35P/x+QQChrP9IMiaFsXSqKItHkBHXpc8iPGUnHhZfNIPCyGDx4a3ESKMk5YcIEoWR07NhRnPFv5nyDqVOmqo1kY1FqHVEiFWnmzHdx3fXXYuiezSlbcgjtQJrp/sc/PoQP/tnt+Ybrr0djKiX0LEbayMlm1oCRydGjL807MLmWtvlJ/sijirJ19135xojq3eL6+rKgSMl49lm8M2OGFNp16dIJDz/yECa+8opkhripPvjggwqQFE1pqs6yZpyLARJzj/ycTzCmU4HG7jAazQgoKSD33nsfjj7qKFx9zVWYMOEFASeMTjIazKL9UlOA2mxtq3vMZLI4/JekwBnKVvOaEwVNtRYglUxgSW0Qs2LkiW8/ZIgsDvJZV65chb333gdTpkxF925dm1DQWjKZLwoguV8DkkrNxd9cA7t5nxdwpwdaAZJDBYxIhsRofrdw9SL1J1lEM7nzk1yamBWE+RV7teWahx8DIBHahFHbCkJUVVfh0EMPE6BKYEzBid132x077LgDPv/8MwwfPgxv/vVNid7LnioFnMUoWwQka4WydWCkMWKLnKEcHRS47957sXz5Cpx77jmSeWPmgHUtjMrTGT/xxJMkmMJaq4ih0Jt8/k/MxDJDcvGll6AkWaLWbjRoEb1ss3gt4NPPPsWtt94qtol1bqwVYyaaQQyOx9VXXy0ALdoMtnAWbw4gKYzSMfPHLCmzMLRVBB+0i6RLEZzQXpl6QjGxmqdcbCVtDiAxUTxmgbg3MAtM4NWzZ08pxiWFjc/zzTffBCkozCCx1sRkfhgAk14qcAWQmJV2Hh3HvUnZGozGOMWO1RLWIlVqtWoOveN7KHV9YM58PHXJVcC8pTjr4dvwzrvTMeOPj+Gw407AJ9Nm4Ou33kGfc8/B4VdehBp2WYaNMi0VmlEiUOLkVyKD+mlTsH3qNpx0wFo41iwdeFDSt3IhPtUGWKgdh4c6hFYFFs0tx18eyWL620vwq9/th+pONi4fPQVPPXkGBm87E3vs8jEGbQPc/WBfdK5aD8vaoLJDJKRLAzkGRkgsL8XyZb0x5uqv8cc/LkEYttPjZQCJWn/iC38fL28T5jOaISElsVe/3ixDl2qmBHvdSY+5EKETwvYA6CAwAAAgAElEQVTSiFtA9w216PrpV6ibPQdVO2+L1W0SiM/4DO26dELop5CY/w2W9+yP+mFD8WF1G7giApC3k3yerCGprKrCedIYMe/sioiXvmaZA3xQfkbqEagcR3yYmjoV8//yJBYsmINdbr4VHUpL8MLVl2O/kXuh4thz8NlVY+C/NxM73vMEsP0gZGOKKtXiKwRGDB+Jsffcg+2HbCMfk/7oShQO1DeTfUFqJFhQ4APr1mDFU89g3vNsJtkHW117LYLOWwG16+F89QWmn34ueu33U/S48Rbdo0QTnjTN3NykTpBg1qw5mPy6AiTJpK73/B54pOUQWfO7N9PJjPfFF4/GySedjH79ehUdKtEZ0I9qUyBkc2CROdn/ByQ/ZkAy7lkcd+yxmrIVV9EmmXn5qcKCR2qKS5Me35OoODdSOr4vTngx10OCDgc31xdefAGLFi4U5F6sCDZSQiIG32RIbiAgKVJDYhaCUZci9YAUJxaxkz7AjY1Rg8uvuByVbdvi22/n4syzzsSrE1/Ny8IVcQhbBiSaF1qw3EjLGDt2rBS1Merbvl17sRfpVEYK+Vm3QSedVAhS2jp17FhkwSr3Pg9ImlO2zMizaJFKMMLT1TkrUxTMA9CJY80If44//gR89NHHGDRokNDJCIouu+wyKeYs/lL3mMmyhkRTti66sIWaE2WSGMVmZoqbk6mP4X2++eYbuO3W22QsVq5coTIkU6ege9durQQkE/DAA6qGxFC2WmpMtXmwY2N7Sx6RKMoWi9r7aUCiFUVaomxx5CUS2hSQGFUMk7A2Zzd0imJXY5zI//YaEmlCppNK5WVl+M1vfoN27dvhuXHPSQd60pPYWfb9v/8d8+Z+i2OOOVpoXO///X2J6hvxiWYOOUIpfleUrU3XkGR81fiU3YSZlWEhe1lpmczdTDaLknhCir4JxOkUs8icWR2h30ikWQtbROwfazIef/wJXHTJGCRLlPykspBqu2UzLNbOmSg119S333wjNSyUcWbNFwM2zAoQhBggQJBAkMKs8sYUCXk/raFs5eZbSKGQRnH0u3TpIjQxIzrAuc4sEWsHCRbN/GtJdMIcc3MACb/D4zEzQiD30EMPybkoNsA5wDoaBk5I6x05cqTYSoIVA2QITC1R4onUDITAqLF3Iz5yBLIDByEVj6s9SbIjAeJ2TJZjIxWOHSDh1aF80QLcceqZSH36OY598lH0GD4cQe16PHXOWVj49ofo1msAFs+ag22vuBgHnXEy6lkD6ausDJc3ZWwpD8o+Dm2sNDZMfxPbN96Nk/ZfD9f+qoncrlLNobRrFjGnBF62L9KZdvCsErhOb1w3ZiJef2UJzrjgINx++yQ8cP+F2GmnjzD0J29il92AG25rj62qG+BYjcrTpoQzi21FeYv/rsDKZX1xxdWz8OBDqobEZESkkkabIkPF3fyI+cYtqwEkUyZOxbjx49B9QA947D/CBp6BA4eN/Ng8L9uIdk6A7jXr4Xw5C9k53yC++y5o6NkTaTeOTp99gdovv0C3kjjK041Y3HsgVm+/Hea2b6uzQXm/g+fMAZLzRimBFv22kVSVnIoxw6z38bOwa7PAulqgOgC+nIPnTjsHux16EHoc/itMuvY6HLjzLrBPPQuzbrkF2Q//gcF33w13cA+IdnGQoLhZkfClOs2IEcMFkAzZThW1S25K+0sGPPPa4ixo31CrnCk2Wxz/Cl654noMf/h+tD2Q1FMb/pdf4G/HHYV+I0ei5823AizaF9neAK5Up0dqEvRtSg1JDpDoGpLv49V/j400D0guwcknnYR+/ZozQApDdFTJU7bV2EzV0DPfhn3zL/7/A5IfGSAxc5HOLdOvxx57NC6++BItq6dl5vQql0yhJs37fhaDBgzGL37+SyxbthRTJk8RMMLj0KmgCg+jcaxfyEn0FbOMnI+6gJUTmN9/7913cd21BCSsIYnmCERTUOk9e55wkOngsLs8wQg3I+pCk5JwzjnnYMj22+PpZ57Bmn82uLv2+uubLLtcgZgONzBy+wkzJNGidun+a1KkJhRKIOZLFJ9OFAvJSbOQojsvi0svHY0jfnMEevfqLcXs++y7j1Ai6KRs6jV92jRxSl579VXsNUJTtgw3y9S96L4KqVQaN950oxRe0zmbMmWyUCHYOfeSSy/FDkN2kOgrnQ1GZI/8/ZG68VcLi57XL0Xth2PPYawhuQhOrIUYEaNAnidOxh233w52d2c9yc0334Tf/e5IUUHiM6qpWYURI/aWGpIuXTVlqwXVMjM2L/2T38sxJSChKtBGK2Y3NaCtfZ/zj1GoMETthg049LDD0JsqW3366OLqphTB6GFVDkRDyigo0eEgFenVUqyCHJVRbgmQ8O+c01TaIrD+ofQhiUbcjexvtPA8uk54d3R6WaPAuqp27arx+uuTsXjxd5IN6NOnr/ydGQaOObOxXDt/euYZUchjp+GWQCgpigccsD8OPviQiOBBJMUVGVg/8HDllVcJiLnlllvhuI5QTRctWohR552HMVdcgW7dumPMlWNEoILF7qSgKoCRLwE1ng//Nm/+PDz55FO44OJLUcqarFy4Jq/sxHMI398Cpr/9NsbedTeuu/Y69O7dWzkuti1UJToUV111lQQNmJ0hWGBmeVOv6667ToI9BDMtvczzYsE86+eY8eP9MSPE95gdomTmpEmTJFhh5Ih5vI1lR/g+a3EoSU2KlZEGb6mWhbWJrA956623JINKW8Tj084TqDI7c+SRR+KFF14QxbFrr71W5k1eTdFH6DBgwj4q6m4J+kbdew+cvYcjGLw1UnTemNGRLsucOUppigHqUjtAetEcPHfSGcgsWYwxt94Md5edsN4ux/LZs9D44QyM2Gt/zJw0FQ/deQeOmfIyqnbYGmnLQSKbQFqr5UjBskg4BSi3Mlj/zhQMabgHp+y/Fq79qahcmT3FDeJSeh/aKh+6esUgbLftVzjulM444ZTjcc2Ye7F43npcccOvcP6o8dh6wGCcceoOOPLIP+Pc86txwikhShINoGSz9ERgp2vSsXLR9gRqVg7AZVfMxoMPL0IIgkkCMioJJfKARI1WU1WGTU2uVrxvAMnkia/j+fHPoXv/HqqQXzqSq47XHKeyMIMO62rQ/cPZcOfMRfdeXbB+m4FYEEugLgA6LFiAwfEk4vUNmDNvDtbuugtW9+mNJaUlSqQ2ElmnnWha1K4KvsXBJRDi/4sdNy4vA0VpzH32BTw/+kpcdN8NwJoGPH75dTj4jNOw1f8cjpnXX4vuq9ag+zkXYOYf/oCunTuh5xWjgc4Vchw/TLZAHVU0XqpsUbiGTAxlM0T3VWVE9ItKS876NfjrXWNRNmcedjvjGKwb/xL++uIkHPjwAygbOhywY2j49GP844Tj0WfECHS/9RYgxv4+0jEEcWk06SBgA0GjpKXFT7gHm6L2Ta3bVjzaVn0kGrCgTSHltZjsr16tEUvaNH0sNSPR9Mn3yOZRAImKgQxuyDPYhH/RqhvcjA/RvtIPZcbZ2NzC52CCK5tx2FZ91NRz/6goW2YDMrK/xxxzFC6+5GKUlCSliIxccPK/sx6bOflwXNUAiJKbvzniSPTrM1Bk84yu/6uvTpSN9uijj5ECxmef/QtKS8tUcTALDguG2hSESm2K6wqVgpPsuuuux1DKjrTgP8//dp4cm7zodFpp7Ve0aSPZAb7+9Oc/CYWMHHFmfcrZSVR4pTqarY2ZATyPUmXrk09l08wVvZvsUG4jZLTOxncLFyonvKFBnHi+zQ3+1FNPgRd4UmDOqCQBFR0vfqf5q6AoxA8xY8Y74gy/NGEChmvZX23p9PjRz8lbaUqgEoQsXbpM6kPoIJSVlcstPfrYI5g3dy769x8gAIlqOC2/1LV46Qx+/otfYNiee0pzTDtWXCZY9SawJGLFiCafFw3BAfvvjxG8bm0U1q9dh4f/+DCOOfZYtN+qQ0QvvuUree2Vibj/gQfw9FNPo211pYoqFREhaNWK3cwPBVkf9Q31OPTQQ9Cvfz9Jq0ufBHLRWwCUEsAUS1hA21LoXTlGqrGBanBGpa0igCTHmQ8CzJs3TwAJqX7FO+Bu5o39ix83BtUYe8r+yrzWzZqiG4EqSKdMpQUWfYpaHOU4dQ8C0iJfePFFmSLpVBr9+vXHccedgL+99RZmvvuuzripRpvF1gyj+izm5jMySSslB97cULBGgep+BO+el8054lShW7VypWRWma2gIMcxxxxbtBFovpkf7yHAd98tkvV9/oWjJOOoVJUYRo04fuIYKUWoBx96EAsWLEJGC3pwLJkJYIZk6tSpUsjPgMbvf//7os3FzBhENzsDSDaWTTF2nRQpAlsGcEw/FDoPzIwQ+DIzwZ4ym/OiJPVLL70k1CsCkmhvkcLjsMGnsYe0iSb7w0J2giDaL27qlIon1VNlqPIvOtqB5SH0Hbhcgzp4QJWt+H77ItN/ABrZqZ1fyfrIuFS2cyWqXUq5zcZafDBhPN49+VwpckZFKRAvx6CjT8N+e+6Jey44FVi1Digtxf7H/R47X3A21iTYtcFG3I/DY68n8XZ9JCisGwBlCLDunVewY+penLrfGjjWh6oTtWxW6nuiBmZ5cGkX/N1wx20f47Y702jwgS5U2bpxXwzduxQP3vchrrtqKZIxYNc9gJtv2R7bbPMtLDcrHZ4JxRJSLE9AQgWfuDRTXLakD66+egEeEJWttmCA0HW4ZpRymqxJIbLx9e8pap886XWMHz8Offr1Eil42jgCEt9ywMaQFV4jKufPw1bTP0Hlug1Yn/SxoiSBdOeO6DxoMBq+mg17+VpYXoBkz85o2G0HLCpNIsUspjKqTeYC52/bigoJJrhaxdN8SpXmca/gyKvIu+U3AF/NwhuXXY1Zn3+EUjuBvrvsjhGXjQb6dMGGya/irSuvRl1jgJKuXfHz886Fy2BaUjVI9JGUjtlRocTcBekaEoJtCjPIdcSUbpKqH9L2n79StUhPn4G3Lx6D5euXIUgmMfRX/4t+558HVFSLfaz/4jOM//X/YoeDD8Z2t90mfpfKzLGZYErVUPlNAQkV61gDxgxFKSWLTVzGBDFbuaiLh8eKO/eyTxmJc8uSBtYUwygKSHgdUshnFOKifLLIs81P2FZecV6MiUFh1ieTpWN62bX6IFvgg7RdLGqn/2eaVefVaFWZw5Z+0W6aXnfcn1hYT2bMf31jxOhmpwDJczjhxGNxwfnnS0dZi3rJvg3XTSDwlMPFDrcED47rYuDAfigpictGbpohsj8HHeXBgwdLxmQ+C1op0acLsQofTlShRtKyXhbvvDMDV197DYbttVd+/cv/5SOhZmGoVGagnCOtWq046Kr43chVqugV9epVsaTBIyYQ8/DDj+Gzzz7HXXfdEQ2PKkNjMIDml5nz8D06KXSGojQVw/GUKGsLASq+pxwp9ZsA762//U0kfNmLg06XkR6NyhXnD6g4MXJ/TaIC6mINBT/6lkSuiwA8Ra8JpR/Dr3/1awwbNgznnX8+EuyzUPCSQJShBOiEVW589Hkl2WAel0TulCFSggTK0BWLgJM+Q0fngQcexDPPPC00ODX+m5/Kba0RUNdpHpJqjHjIIawh6aPqfuiQeJ6oPxU1LiGjcwkNSLSMoTgSqqmZ6dejhkyR4Ivde9ThpKPIH0avKX38Q3hF753qWYxst6zwpIILpGYx4k+KlCjWOI5QO7+dO1etzSBAZWU1+vcbgO8WLxbDyuCGNMgr+sxJ2arBfvvvLzKyXDM5G1ZkkGineBjZQLV7Y9aU2IImdSqcmM0DB2oNa1sShpIheerJJ3HJ6AtQEmeGh86im+d16ACpHJsa89T+CWy4drwoJaoQ7EUzUc1tpZpFBCRsGssNaFNrwxy/kIYVPc+mjhG9Dn6PQI+BCIplmOzwptS+ovMnWqvS0tzORRlzPHyCVLZjUA7nmfeMRckB+6Oxdz+kYwqQmKfHOmb6s5TwsFKNWDl/DqwVq6QWxbIdlGTjsDp2QKde3bB03mzU1aXhxG30HNQHtaXVyEocgV0QVINKziFRcPKl3z3Ksj5q//Eidkw/gBOGr0LM/kxF1OV7DlxPB1Hki1zzbZD2O+DDWXWobaxFx6oyDOhRjZLkSqzbUIEvvlov9Q5dulgY0CsJeEvhIYUwzj4JARIB+5So/Zdd6DNBAitXDcI1V83DQw8ulKJ52dEs3jnBkLKXqsUmXy0Flr6fZTEZkpdefVUo2X1695a1RBUyNtpkjwk2hivxsui0IY2qFRvQBj5SToOAlXXJGPzqNijfkIG9IQXfcVDboRzrysuwIe5Kn4YST3WpVuZZzXv6KEplaxRc0yNLFwDS/89QCU2eAG01e5GwliSLhqWLUT/3OxFpqezZDejWRXpjWFSgm/UNalevR0XnTijp2wdeWbnqttOk/qZYPRuw9wg2RrwP22y7rTwboY6x8ajPgAzHXNHnAmb4GhqB2QuxZvFyuNVlqNi2vwBjcQAcILNuGVZ8+THabNUV5QOGwLX5fR7Pk9amrM+xpDNhvtvh7C+/VIDk5JOVBLl5beZ+SWpYcS2x5vODWcgcyPhnpnP0xRdLhqSn1FsWvEyDVnmIkXomjdXyIhUqu0hSZlMpg43PT84LZnkZ9GC2dWO28/vN9KbfKrb/G0BiAjMbs2eyJjfz2RQ7nmkgbK6HQSUGcxjo2lKv/0indnPxvDEDSI4+9vfCuXYdNv2yEXPi8DymnhU6p1GXaCMbVBGcRBw1vq/QIVVtlFNiOoorJ6w5WjS+ICPQdEj5+WnTpuPWW27Errvu0sQZMG4pHXSZ0xoIRKPLyvnVgETNAHVmbdSUU84sj3IyDLB5+pmn8cEHH+CO2+/IHddkdMSJYe2MOEuqaZjcFxuImRSqvjtzh1HNcOXuF1ncGiCprIeFGTNm4KcHHih0iD2HDVON36KOlKYVNbknobxpd1ccNPUNAkSXBGrtb5vUdk4cO3o5eoyYBWNflz32GKo6tSdYmtf0pYyu2fDUb2n2V+xvkiEIJLuQC94YB6/IePA4Eye+ivvvu0+oZpROVlmGLR9lMDaSz1/NWRWRr62tw89/fjh69lCd2qN8/mIGiRFyW3qL6GJ/0iakG6yvAKV0jFPKN5IpacH0GyfNdGpnHQkzJD+kTu1mrJghISBpaWxsm7UZaouTxp9m/UkDPdoItdkqp9OReg7yz816JLWq+DOn1HeNOOIHHXRgXud9I3g1+lah82+moGn8WmyzUAzRvLIfFcPY24cy3y6zrdGpKcBeQVFu8urOtZilrwBZ9GWOa9SwjBNedJ5FNrIoZaulCFz0Xgo36sJxKN7zpeXNk9k71sMYQKJszMbXqLmeJrZaA0qThTLHMfNMjiljz2M74vBzTLmaLnvgfiT3HIY4VbY4xjLZPLjsOC8NsdWapHMYI81VnFV2gLYQZjxxgkkNZPfwTDaEk7CQtbNodMsR+qoRKp1nNjRjwz2WzftWBk4YQ5kfYNnfX0K/zEQcs18SLuZEGq+RYkUgwG7srHLmWZPwghi8eLkAKnhpJEhx8usQOkl4IRvJunASHoLsesRJz3JYP8B9ykVMOk/SLeXdE5iVY2VNV1w+5m946OEP4aCtjuIrNBxtQp6H4lvKVVHPms9s4pSp0ldoYE82RrQQMnAThMgyk+OyG3qINl6IRNZHXAcJPcuB+gGYUIjrAMRaK4DnULLYgW05yMoYNn2R1sm6wrPPPguxuAZZfNbRMoRcLYfs9DllNofNTgjQWNvjxNkmBFaQleJ32WOYfXNc+KyB0UaDHcvlLC1M7ZF7j8Rdd/1BhFyarGvBDKZdgtrDpd9ehk3zWEeifQmrRE7QQOaJ7SPBLJPslbSFGpBIh3RtQ8SQ5s80ezZVtqaI7C4dYpWUJ6U8gEXb1MqXJHNa+VKNCfMfvviii4UZ0rtPn2ZH4Dz0ZBbrRqtG/EN/n4qTXJdCbxRIztqv1l83bcr777+PJUuWCNX8P/GKZkiYueC6YLbE1Dhvyi5u6pqL7Uk8dpRiS8ovMyTMmG+p1w8EkIzH6MsvFZqTzewIO9z6NPJcYZxYjDiSrkVQkoYt3G8FPPgy4IP/X+isKAnH4jQMOs7MNMgyDliE2YAh220r/QmaRjLzERMBR6I4RcdHFVlHI5kGQIh8qPi0mmtKR0E2z3yGgR8gzYxcPOFlcwPTn+H3TRZEf0WcVzYZNI54bi/Wmtq8NvJdOWmUo9sCGPMD4c+zURm/Q4UnbvQ///nPUFVZJQBNOqLzWHGeT8mX8l7k2DQ88mzU37nB5vrE6IyE6ThPAEmHqCg0ymU8LOFxkw+5zTbbFDXE0tuIIIPHkowWucPq36pORoMjDfZykrgsyBfQSYDSQrbBsrBixXLpUk66Wy4Fu0XwSMv6zZLp1+pldE5nvvseSpNlciekpUUbtRVb8Dluu37+KrBHw8petxwnFbdT8rDFZVAMeFdj6klNFEHZDyVDwjsyc4sF4KQ58WWAVM7whlTbWQ/b8nKdg02AwCCIfLSe48G1pkgW4hdoJ5V2oPlLOaesQenWvZsG4kaavPmuaoVq/RjHNreX5tCxkidWlFSj09T0rOKYarvF9VVXW4s5387FttvtANuxEPgZiPmTyAqpHuR6x+EF/IkBDrPLagMxgMMAAP6OPneeuRC0mKsx3+F4syCc9XksBm8p4pYLBOngjBlX83cTZYtmKwqPVRygsbfLaqF6kaqSazSrKbmFzywazTOdhU0dSy5IFAn48Pt8P/c92jVKydoussR/TgalWQ//mPUN6jp0gldRLT0pLOlVwiCAokgqUQJGukO4to1GNhTxfZXx8EMBzK7UyHHeuAj8FJxYgIYgAYcBGu4n0gOEPiQJXFmJwFuBK00XvdXz0C47CwM6ETysgytxbDJ1VDaD/88aJpfF8CGzFg5Czhfuo8wWypnZr0Pl8B3fQaNNWwO4ZCOwXoABP86JgI41Qa7KulKBakNtG/zt3eV46uk3YYsjxzmogx+R/nM6GL2l/BQ5Tg6QvD4Zjz/2OHq2bw8/yEoWWbBTLIZUmIUf85F1UgjDBpWlDNhLhmOq1HIYzEzwjjxPOpOTohS3Yoh7FoIYnVWtjKHCFzJi7G01cNAgkQ3nvijZdgY+pYu3ylBLQ0iZjw6yTgzpMEQZgQ8pbOwo75TD4rr1MyAHoI7+jKxcG7GAtlqdmyphRDSKltn0xcDka69NEuEdKn9x33CkX4gCzlLvI89eA6OMj1I7hnqkEcRUjVxJ1kWGwJP3GjYi7olLDgSkl5YIncEPswh1kFUEbaR+05exJiV+6ZKlGDhooLYbOvceCVK27sG3HpHIpdikayvWAIO4FM8pL2veUoBgI3S5fl24vgvXi8mPEzKjqcV5OM7SLJDPTK2K1ryMr8esOmn+pj6vNd/dkp/huZkxZm1k1J6Zc/wrgGRjtt34RtwXqJbI/oHDhw/fYrf2gwEkl1x6GU477VTZbIU5QWNsMSNSi9q1C5CqW4aYkxY6QoymVKhcKo1o3G6CcypCkcYkHHwaIYlYiQtjyFN5h0aoPiYtaiFGhOn5ir7hKmeBURMeQTne/K2iZ7aOtvL4BAEyASSTw0gLPxKIYy/RMomAqJR/jgepHXqJ4suthPCY3RGHW2VihOZl0eip3gIEAur7ljjYcSLjQEXE6ZTQLDB66vmeRGi4+MzYmOUmMT+LG2OgszW20B/SqRQS8RiyGXUv0qBXPGYaJxpZ7byJE60itKZhGMFBnD1i+Dmmz4VryOfH8eJvdW3KAOhnQRoDx16DsKq2VSLjyyxYYWZHUdUstfFIfwBXPwfdM0Ci4aGShJbIFytCVT2B2siYSVGRcAWUok6nUhLhuMdcB6lUg6SzheYVMVKy0WgqnroD/V+zaci9Nf2O1C/JJqHOqTYYPQ/psHrMdinaHV9UDaNTVN9Yr5wMAVEmw6HdWq1nyGuRmLgsASP0S+czBsetQKK8F0pKt4Jll8L3WOjcMrqS5xaGUjRMQ8smlz8UQGJABK9v75EjRUaXjU/NvFHNANkcrR7rFj2P8ni9iD/knhDBqkbuJhslDiqVcGTsVTBCOaJN2VP5IeNz43c491STVsluEZibFabntmSuNF2QhaFi3IXObAkzi1FEXrOAZNoGaR6ijJhxfmSecH3I4uW6UcCDmdGsXGMAL0iLII9yCOlwlcLzq1BeNQjxst6w7EqkeUTXFqCZC5QUqSvbFPA13GSV/VTrvKWX2bDzAE8FMmS15NajGu/Cv29sM40CUH7PXJNQE4vQEaJBKgPIjFNrAAo/wzXH9w3olUCMx+AXnTcHGVKVOL9iHtqmUmKPa60YslZc5FVL6FT6aWQZHbBZdxGDxSJ0Xzk7qYSS5LUJDqXJoorSc27Y7Hrhp9QxnFKpAzSZZkb5Q8tHYPuwnARCz5HG8aRDJdgJPAiQtVl6Tp5/AM9mEIJ2Nil20A9XCYgR9SmG9IIAMTcuc1wiyAz4WTZKCEjiQEZAkwubgMROI7TSsALmU0qUg27Xocy3sHp1Lf7w4CO4+757hVxm5p88O05lVdmmqylaH3VujUdjAMlrk15HuqEB+w8fqsaB4D2WEPu6wV+DRan5mG/NhROrg+2GSHu2ZCZoF/hcAysGh9kp0rFsD9lYiFjooiRjw5NMs2kGqPZs2R9ssi6yau9nAIDrU4yvoksZ7iRtsWu5at7YQAkzJLThNvfcLBw7Ace3hGa2LmZL/UeMNLM0wZEHP+SIu/D188yPi9nLmM1Qylc8v+woYnMENav9QIIyaVgEIJxsvK+Yi6xF+OMjGTJz5sGyPdhIww7jirYUesgE5ZIlC0jdsxslqGVbZK1YyHoMgqhsqwiCZDPKzEomRV2LWN6oecj5+VqKXjv/4hcZ8R6zl+b2ZUk7Rv5qIXCUb2dMj7IvkTCn9kfkdLSVtOleDOVoi06xruhc0gNJlL3oQ30AACAASURBVMPKqjWh9nJ1cVxjxbkkzWdlSzarNfP33/EZsxdxPAScFmTDv+85NwVKaCMpCMJ+VqzZ3FKv/xggMRsXB3Hcs+Nw4gkno2b1CpSWx+GztC9IwLaz8MK5WDfrSYQr3kaFvxwpFtAxD8l0o1UG1yOXnmlubroZcIllyHwUz5iLyUI8k0LWjmsnnelvPd358EjDCmiwHWTtEthhRiQWQ8eXokIn6yKWdVV9HjcHOvo+HWMbsCl+3ogQSYR0VGisggRiIQsBM/CsNFxmykMbfqxEnAluAqycYxTE8ULEw5iomaSsNFQ3rKxE3SQTE8bheG3QmKiXQkE3EyDGtHJYQoYvElYWaSeLgLleP0RMIh0hLNfD+rgHN+sgEcTh0/AEKnJHnfaYn5WoX8ahc6G46IzGJbx6xO0Kuc7A8eGG1FQnPY4ZjqxE07iYuQ3GLQsNoYcGjpFFHqaHkADOoRQmgWAcfsaHE8vAynKjTiJwGuHFqN3BnFcGTlZnaujupW1YFC5wCEKzsDS4kNhvWCIp2ND14DoB/AyjHSz1TEskSYwLB5obs2fDsZNwg4wo33h6s+AzVk3vCBDpDnhSwGj5pQho/P0M2rC7lssCUE8cjngQU44JI8qZLLy4iywNI1Vs6PSyiDQsUQDPSsNmY64swY+DmDw/H2mHY870fAbxbFzGJUMHyI0hkVGUIVIJyNkmCYNUjgY7JQWylB21wgxiVluJ5gVhA7JuGk5YipDP1fHkubkx7TRZJQgCC7XZSnTc+QZYFdsjsNrBYoSIzmsRDoAxPFQfolIaf1j0/EMBJGLoGPm1bOyw4854843JaF/dTlwek/K3sR5h7T8w/6ML0d5ZgRICd8dCVlR34rCZERRAT/UgtfUEBPoCSChxSujOzJ+DkH0jNHgUSpxxphFDI9KIlTgIJCrpwOFakHVFW5GRTT5mlyGW9aUoNF1K5yeElbLE2fPtRlnrjMhxPqfoUFpAIvTFEeEcZvDCTSXgW3W6/0NM9bkzFCxSTBg9JdDyPSQYBQ9I+7FRH3RCm/5HI97918j6FRKcaF3cb0ttJz++4zT1rUx2WwUBtIuopqgOd5lAhXlPosyR6godVtBNT1WoxYCQYn5ck0CCzrCZOakuIP8t9ba06BPXMBpQyYNIPSN0pEpjXnX1cijjDBoJavN5RpItrFyxChddcgkee/zxZvf17376BpC8/PJrKC0vw/4HDNf9X9h7RdWQLMM3mLHuZXxs/Q1eSQqelZIMRtxqA8+j1QfCuAubDV4YEIrXoyRk1oPgLwZPAjoEHVSY8pCyXVhuKewsMy110tuEcrj13Ptd7uUWEpQbtggI1fOk6liGGQYHiEsdjgpI+i6j+yS/WbCzBJFJ2QsJWEuDFNIEkj4E+BGccA/0fTbZJKhUgUrPbkSWfogdh+Mn4XpZybbw0TW6tFf0h0JkkEJMgjGKzZCWTq0BSkjJ8mOyLwdBWvYGSktL0Ez2klIVmJEWCxmkJFiThO0lEFh1MjYMiIZeHKGVQuh40l0+mVU02DrHkkyTY7vIBAFYiSK2i/5aQEBfDSuIIWaHSFl1sISlYiHmxZElCZL/DhJwEw2wCeB8AjtmNiinzIxhTCQTaNscz5P3ZE+nFRYqa1ZLYfPZOOiY7YW92xyGHbAHkqhQmT9Zfboj/b+pZ86/ey38p4/PYA7bOrBm+0dRQ9IUkDyLE088ATWrVyFZVioo3qajzmUWrEDjt7cgvew1lFi1WJ3ph3gsjaS7FCV+DUK/BBm7HdaF1Uhma9EmUQeELPizZaMWKUZG0In6Ja2akWiC5C5sVzq8Wk6AbNZHymqHtNcHvu8g6a5Gqb0cLoGCbSNFFC3I24JDh5sOrR1HY5gEMlVw4o2w3fWwGHkKqBJmIbAZDWU0i0aJC5gOMCP4lkTdMmF3ZLxK4efGSxfC8taijE4EsxSSUqSjygZXHI8QCe41AVN0cTGSnp9SGvFiTNgoT8tO2gms9TsBmQTKYuXiYCcTS4FgjcgUxpm5YWaHOIa0Az+rjp3KAPEKrMt2wtpsb1gOZSQ5ho0ojy1FG7dGEg+1fm8ksykkY+sQOsvgxTJIBC4cj45SIAoxAtCYHSGlKktqAIvofNR6PfH/2DsPcKvKK/3/djvt9gpcei+CNJWmAlIULNg1lljA3ruAiCIRwWDDFoNdNDZUsGBUFKUIhCogHaTD5fZ7T9vtP+vbF5PMmIzOf54Z40geDHDP2Wfvffa3vrXe9a73rXUyiUYPksFBdLkePayKn0DaOUCkJOiIprx8XyEnEhh+qWowpXi+rplJwm9Ird2MlC9yiS6WmyKslRE29pIRKlMBVgq1kOsF3HpdvjUIq13YwBVJQy2F4+eR9BoRd5tgsZdoqBRTP4Clks3A/VqmWqQwEyMu308TlSFOQY0kiKvzrB+YF2Uny1NFnaXFMOwAlRKER1cVkBkwVw2bkCPPRQRffmgm1ecIgzAUjeHaqXpvCQEew6qI9aRQFh6JokpIManwHXVfHS2N5kYVF7jayaOwxxOQ1QtflwH9f6es9jfR7F+pIOna/QjmfvoRhfmFagcOpFbl/lRAzSL2LL1dWPPYbjFJP4tcaxdRbZ9SGCv3G5F0CzD8KFn6DqKyVr2qYH3LBivcC3lupcBXaYWggoIbJhUY4GsRqmlBjd0Ax8vHl4TB0wlpLhFzJ5qXpbjsmaHviFCH60vxraObOnpaeMoGruEFCqoBM0YlUJJcGvVdWilKPSOHuqQM6xqEzEpioe1o6cD1TIosQVrlaLbrYYR9LC+igADf1Kjzm5HR5gr0kt8oGz3x/P61JPnf3rr/Oz7/h4eb/zuO/FOOIfFOuOuihCjeLv/Tvw4VJO+8P0upOg4fNPSv9AhZUwZs19bzVfVsNiYWE0pmqD24NrMMLyLgnaxJB0f2UompMo9pCqgl3UdZU9K1k41QEn6XsG4RPdCQrGQjNCeCqdVRk1nKwbwDeJatQC2J6SER+vLDeNJF0SWRD7ohIhMdwSIr3pBQZQ4Z6aiaI1EdO5KUZx7AzrTV0L1n1mIbAoyYZNgGnurspBSAaQnwIUaXAm5aMu8aV9183Q32MAEwTd0lIUm6MkMUUEzyAbkeL1Brc8NBMSEzRl4EjCSeQLdupqL4qeJHmAeKKqyIfui2FGxhRSuTwsYRYFOYBvK5AgTLPmcnscwsssrzCTkWfjRNQgq9DJe0VYOtp9S9VZ0lT4o8kWcIKNauliQzWUCkvJCMRINg/tEUup1HMlJOWAQ54ho1OfuxM6S4TCvhBkdk1FWRL/u6eNBomLIXC8grQKBr4qejxKoKyI+XcEzjQRwR6UvYzwwKbyXCIKS9Q4DAr7DNT13Lv/iC5PJRF1N6sJxIpgwUB31lJYJnl5HeOom6/fOoqnW5bvxqMqMwbWJnCtiCrTVm3d4Mrp+0itYZ8OT97Yn5G+qlXq36//fwxORKFSQBmiB/MkXRSxJlP4mrhzgYz+eWe/exeAnceV0mI0c0BG8XruWQsDIDzXHHx1Soaw1pPZ/F69K88fJBRl7SkE4dpeCoRpMEU2bIQj62lwwQDuEwhiPKYV7QAmnTlKXaM+Lc5QwbAdde1gLLqSAqyaYMJIoChluHH7bRXLkOQQIEJUkQMoNAI8mw8GLlTjloKkh5Egi1KF8u1XnzzVKOOTqX3XsrGT40SrtWlkKL3bRGSBTMpFNjShdHaEqBwqMbyuOl9yu440EQxV6Z4XNScFx/uPWyNhTmRbj/iTWsWwzTH25K4wZlxLEViq9L+8CvQjeETCTJs48jAVM0YjyZa4FV20q45Mr1TJ4Aw3uLSkscx8jAdeJYathT6FfSLYqSElKsoSl+rSFwuLSIQy62nyJp5vLmJylGT0wQjoIYxnoJOPwwGDemE20alWG4qfoulCgP2QpBseW7UFKeJik7gRW1qagt4bk3tvPoq9AwA9555TAKYrtVcPekpa2lsRwXx5QNTpSNbMXnludGuh+eKLMQVQmqoaXwwilSkkPYmapwkSJOUG70OoXsCH1C9g3Ni6j7opJhcVW2DFKSaOqCqDsKLZLumijOKVaPPBayeUiBekj1xNMVd1ja8aYgQOJp4mZR0PURyBf56oJ6ytg/58n+K3RI/mNBEiC6hipIlrDtq9/z5fwVPPhkmSo8LzoFrrrgSOKJUu5/ZTvvfhyoF11+XoQLTmlOo6zdaE5tIN2reNJBZFD/VV1IE0OrC4ARI8LSba0446J1qluqqMsyeAzcfpPBwvkuO7fA01MzyMsxMS1JSqQgtwj9my+Jn47jC61Rui66dD1MTNkY5WeK+mWq7zqtN2TGrIM8+mgVf3yiMT077Sai5+PakjTJerLVZ0osi+vC65dESSEV1HgNyG13FXrJ+Xj1BckPKav91M3n19f/b9+BQ12U/93z+NkUJB/MJDOWxbCBw/4q5OUq3I9S9vDVnjk8+Pg9LJm1U+3/Xc4o4aSb+lGXeZBUqFZ1IQTHE+pU1IrimwZx2eRMiSVSZkji7BNOR3jhovnUzAOyAlyn86gsel/XHc0SFoMg9tKlTit6m9Dm0qJsJbmLDM9LwitkjvV5PHHSHEgAOfVjfkloe0Ymp1w7GKdhDcloHaaAj2mBIC0cQ9ghUpD4qrOua+FACjok8KUMNwmw6pNQ+5GrGAqSyIv4QVjmx2QfcS1sL41t2QJ5qmtSVG3JL8IJ1T3S/KhiUQgA4+oWId0lLYWQaaEnNbEqIe3F8YwUnh5WuUlMi5AScM0K6NhOSue52+bSJBajaZt8lm3axQU3DMQsSpL204SsbJyUdKkFmBNGh2gABp2Mooo23D/oHdiD6FqLenRgN98RTjmhD7MeXMSgiU3oPvxwUnqSUFrAZZF4FhAupYoQU9ghKaF0B9LTuhvCSmUx+aS3yI1YvPPKTPo2GkBI6GjqBVKQSPc8MIAM6Ga/FiU/Jbr84guSqy+9iNKD1YTqfStUN0GSPX8vifWPsmTuh7z0xgbeXQ79esLT9/ShwNnE1yvC/P6l3Xy6Dc7oDU/ecxi5/lpIW/Wmc2lsRecJeOCBAobMSYiUoqD3gjBbpMljxVaNy8fuE4iaIztFefCaxuRl7iClJdlankuGpeGnUjhejIIsjZTRghvvmc/y1fDgvT3o2zWFny5VBq0iOZyZkSI3JsNVog4SYX+tNCFsQoZPgwyLhNaeRau2UlCcQdfmGlXlpehGFvFEYHAViSXJy69Qch618RAVNWGFNsQiteRkpJU6RKLOpKoObCtKZkgnOzOFZqTZcqAdZVU6tdUJQppJ97bVZGdUEE8nKa8N4bsZSgWmMK+OmFGpUGRVb1lNmT7b5Zape5g6bgCtSww2b9nH1Oc3cvJRLmNvGM6G7/ZRU1nG4e0jNMguZV+ZoDnZOA7kxWrJzxBt+qRK2KXlXetmUlollU2YjWXtuPbmz3ningxO7J6LbqbZXuOSsMOEDZPskENetBzfzeRglUGcLJJeDQ3zPXKtcnTTI+1CndeEP32cz4T7V3PjVUdyTI8IG7ZZPP3yXPr1z+f2C9uSKD+gOOIOtWRnSSsdKspTeGQTDtVQkG9j+VGWrstk/KOb0Ru25JyhIYb0ySNVtQ3PjRAJ1ZKf5agO0IF4mKqkgekbFGXYRKMOrm5TWik88kzFW82L1pGZWa3a5X4qj33JDOqSDpqbJCfXJSdmkEzYlNXIBiB0mxT52SH8pENdwlFUvuy8FLkWpByPMjdMbY3QAUzMsEajDJ8IcUyhGknR50hPIIfd5Wl82VxMn2hWA/K63wf5PYOCxJEh538+t/evXpD41cv5es4srrvtMXoNPIomOQ5/enk5E8efyq4tXzFhehlXXHc0YS3O448vZ9LtxZwxoJawH1fIamA/YGJJsSidMTWXIcVwPNjE/EyW7e7HKRd9zBmnd+PsE4swtQpFEC3IS7H9QAHJVIq+7TeQ8mLUJm3MkEkioZOl2xRneoRCHlXJMOVxGVWOEHWqyM3UicRMkkmTilpXdWDmLraY/vIyHnmgHb3a7aEqlUNFPOia5oU0ijMSilZa6mRTU2ETJqJAECOvkKIOl2KVnAsEtLZff/0S7sCvBYkip9WrbM2eLQVJNoMHn6DiZf1ockCDtMuZNetNbrjpBk69eTi2DW8/9hHHTW5L59ObUKMfxLDCmK6BV+njHbTwjRCpWBqtyMa0kor+LUBl9GCYl89bTItIN4befAx1xh78khpokhAJNBwZDFcqagmF1AvrQg2pC7W5fmZM2qDRLc14ZMTrtGnZluHXD8DTkiyfvZSFb67n7N8fS9PTotR6lVAuNO4wboaJWShU36TqdjilJm5KMoI0GcURwkSpLK0iIxLGzA9hJ3wSZSmy8oUeapBW+YCGkYyghVzMhja2UUcomYV9QEjdBlq0imiRRjKkYe9z8RPSwheFsjjhrBziaR1PCBhGLWEZK8my0Owo6fIUesJFFOcNOceQg+VlUr0gQQOrGbsqSok1cCloHyYRrcSuM7ArZag8REQMehp4xI0KRUkVaK1RRXemnPgahbVZXHjPSaQb1pK2NGyrlgZGYw6urSXcpZZIY4vy6koy/EzclHR00hjZadJFEYy0DfsShJMNSPhJYllh8o0sJp3+Nk0ixUx/4Sn6NB2K6YkvnXSZZeg/YGJIkffjR9p/CbHkv+cafuEFyRtcPvJyyg+WE44Fkq/SOZWF61JGasMfeGj8fWTmN+TludW0ahDnyXuPxqpdyeSHamna7Qj+8NG3HNWqjkfGHkZmeq1CnoXSkVaBQSgvUnoLzzSNL60/zyUslC7RL9eg2mjG5Om72F1ay5G9juHF579i+oROtG2aIKlFaHv8t3Q9DLasCxo4ZwyD/kcPZsz4T9mThq7t4ZarejD3iw2891GdSmJOGlTIfbe2QKOWhasqmTJ9H1u2gfFv89b33tyCHv2GcfLJT3HpuYVcc1Vf7po0i22lGge2+8ozq9dRcOf1rciMNOXJZ+fxzlxU0t+rKzx8/1Cqy7/j1Vc3MPO9gP5x9slwxUWdyc+pYPq7WTz1wnpqkyAmzJPu7ELnDvl8On89E6bsR2bHC3Ph1utacnxfnbzwbnRXI+nm8afPfG6ZvJd3Hj2SHu1twtFM7nl0L18v2MKkyWcyfcZbbFsFjz7Ul7RbysPTN/HFAhA/w6EDYexl7WmauQf8BEmzHc++8x0PPVNHTgRaHtWML77cwQvjQhzbuyMrNye4ZfJGyvYLxQku/k0B553WlC3bLSY8uJRNuwPFwtuviPDbk7MJhcsJGdIlacr0DzMZ/8A6Jt47iGH9C9myI8JDj71ITp7Bb04bwDXXfEb3brBrG1x9TXNqkz7Pv7yDigpo1xpuvKYNndrpXHPXRr5aHlD2B3aDYcP68vAzC6mqhaM6w7gbBpBpJrnvqa/5fEkAyp3SH6669BiS6QPcO20Dy9Yq6XYuOTnEtSObEAnZrNsS4YlXNvHVouCZOeusGFdccBRbt+1k5J1byM+G0L/xnq8Y1ZSPP9/JoiUBy+ymy/K5+MTGaq5g8ivf8vY7wdCTFOLjr2tD2+IqDLNcvTild+aNPx/goecPcOBA8Bxec+WJDL1gIlZ2S1xiCn3/zzCgf/2CZCWvPPsaTz7+R8aNHkzrBjbXjZ7H4d0acsbAXBLV39G521Fs229y9m8/Y8yNWZx/kkXUrw3oEbJB6VmEbVFOEtBCqA5pIm4KTZR7TI3Fu/pw+oXzuPqy3lxzXhM0d5cwt9GdCq4as4N9FfDswy346NMwz768geJm8O1aaNgAxtzaiiM7WMz8aC8PPlGtkEAtDo890IEenbN57vVdvPSnPaR96NytmM2bD/DUQ0dTECrj0Ze+Zc6XgQz/KccajLmiE42L4c3P00x6dAPVNZAVheuu6815o8aQ3bQPDlnKg+TXouS/ZwP+9ShBQfBzoGx98N4spa40aOhQFbSFAquotNIlZDfvLH6eJZWf0bBTC7S92Txx8Su0vSLGgKu6UxMqDyjS23OZ+/jXrJtRocAaqztcMvl4Qu3TpIxqLKH9fBti+iVf0bHgMPqe3Ret2T6yD4d4XrnKIxzNUgpemWlRYwvEJ2SvkrwibaSI6zZRJ4fYtgZMOm0GvY7owjnjjkfXXZa9s5qXp33GORP60nJgIz5+ZiEr/rQXIQccfnxTTpzYHzsWZ9c3u3lvymISa4POyuAxrTju6KGMOe1p2o/I5oIJp7J87gbeGb2Y307pzV/e+IZ1s+oIdYT0lgCXuOju4bQ6uoCFb67g4ylrlDJ0oz4Wv7nleELdNOb9fhWL3tgRsCRicNJFfXj/tUUg7/egz0VNOf76ozmwtoqXHv6QWsmBsmHgze3oflpHasvjzLrlE/Z9GTQeivqYXDL2VMzcNJ89tZbFM7eoz2zQ1WTYXX3J7WqRilRR56ZoUd6F3534Kg2NCNf8YRTpRtUkqZGGNGtn7ufdmxdy4nOH0b5FJx46403y2kPFVtHJhy4n5XHGQ8PZvmoPf7rrc5LfBpjz4ecUcc5VQ5g86lXytAa8NuNFekiHhHAwKq8EfwJBBhna/wEbqF+X+39yB37RBcnrb7zBJaOuoKKsjMyomL3Vm/2IBjuV2BseZ/+GDwjHcjn1ys9pVghP33cMOdo3lMcLKKc7o8Z9QMfCBI/d05OYt0KtXlvLYfNejX01jZWJnFJSER63X03TojpaFNahJ5OkwlnsSrbioltXMXxgEwYNGczdk54jz3B4aNyxWJpPy8FfMbhfBpddOID585fz+p/28ocnf8uMGW8zd2Ud9919GhWlG3j8pXWcfcapMg/Ha6+8y5TbCujasyvXjplLfpHF+Wcdy86NC7FrEhxzyuWcc+YzXH1uc867qBe3TX6LOfM9nhzfmbidx5jxX/HbC7IYftwQZs7+kmYdj6Oy0uT5Z17lgfuOZe++7bw/cwdXXtqHSKiKxYvWcdKgTA7vWMTYaaUUNe5OfoOWvPjGZww+0qHXUZ0ZPeEzRgzKp/+xffhk7kI+mVfBI/c0pU/HKkJOinSoAS9/mGLMlP3MfOJwenWoUypE097VmTFjM+PGncKHn3xOzZ4axo4exu4D6/ng8wo6dT6BvXsr+ejPc3j49kb0aR/H8lPsqOnBmZctpHvfJpx3Snte+WAtH3y4j+fuLqRTt17cNO4DkqFsbr2sD+s27OH3j3zDzVc2YU9ZiDfe28q1N48kWb0Lr2wel55aREFRNZaXwPUb8+ycGKMfWEunztCsCJWQ23G45cbO+OFmXHblh5xzZgvOGd6cdTviPPPCUs46oz1Hd2/FtKc/4kAl3D+mLfviJUx8eB4dO3TktMH9GDN2Ot379KPLEd2Y9eaLdGmdRd/uESY9vo3fjryATKuKdWvmcsbwzhzc9S33/aGai684A82r5cCmb7n6/GxFr5nwyFrKK2DUqH6UVVQwbuI6rru0KV0OP4yzrp/DnVd15YiuDZn10afM/LPLyFGXkKyr4oOZM5l6a0saF8e4+p61DB9+EvlF+axd8wkjBuoc2yFN1CjFNy3W7e/ImZetpsOR3ejXqz9z3n8LzUjy4uw/07CBSORGcTRTFVH/TPPmX70g8apXMfn+acx5dyaTxvWnJG8fl9+2gZImIabc2pFYzGfHgSjTnl/Jd5tSTBrTli4tD6oHJq43YfnGJEmaBMxiUdPSRLGkhg6NbfJilWp+Z+nuXpxy/le0aA6HtwwKWGnojru5HdeN3UhtGh4a34kPviziganzuOLKpnTv2p3Jj86iV5/GXDSsiLc/3EEopweZeSXcN/ElRp7TiMFH5XLl6G85/zdNGTToCB6cNofv1if43T3D+PyzuazZkmLUpUerofyJjyzh5N5w0xXHM+7RT6lINuKYAYPZtXMVtbW1jJnwGE3a9ML3M+o9Bf57lY5+3an/796Bn0tBMnv2+2REYwwdOqR+5jBw4ZHZ0P3aRuaXz2atsYj4gQizp3/BloV7uPylYfiNa0gbCUVp9r7J5utn19K76bFYcYOnX32BoeO70OGcJiSMCoy0QWqZxfNXf0F+rkm4cZS9m2o4/qq26jV1ZhWWESMSz6H6L0KJiqCJeEa9AEd1dgUZHU2iIR1zUxFTTn+DqKtR0jMH3/GIf2dT0DXMyaOGs3X7Lt6bMJ/zhv+GSCjM8zNeoO/othw9tB/Txj5HKBXinEtHsGbPMvZW7+a8QaMYd9YTHHluS4bf2Zdti0p56aY/M/KJwSx7bj0rZ+6i/51d6HpkD96eMQut2uKsywbx9PjXGNpuOC3atWPGm8/QrF8OA+7uzvrnyvnwma859Y5+NDoyk23L9uPvzKJdg8NZsWAlC75ZwE1Pnc4jt86kRetMTrr4eL7buY9t6XUMObsfB7buYc0r2zm6uYCkSV586V0unHwCu6o38/m0zZx7/bE0bdWYl6fOxGub4qzbB2M0jlOnJ2hysBMThs1AK4VGfcMkc4UaBiPvPJW9C1PMuO0jRjzegy5NujFxxHMU9gjx28vPYfFnS1g9ZwNXvnEm27/dT9VfDNo2b8eapWuZ99kCbpoxgj/e9T4NIk156YVn6FHSH0sL5ngFLZZpUCUAIRLpv4bInxzUfvEFyW8vH0VlWTlZ4YgaXhJVCaXv7VXibJpCfM8Haihr0Pkbad0EHr7rSIojG3BDEXbUtuSSO5bSPs/jsXt7Y9lfo1vSHSnh93/YzR/eDBgrqjzWIGrClRfBqHNCRA2fWq0Jn6+NcsHN6zihF7Rr15j3v9rN3j3w6kPHcVjjMF1O/ohbRjbm0nM6sWTpBm68ewePPDyCP3/4Hh98CZPvP4e5n8/mD+/EyZL5bU+NZHDJ8XDKmcdz1eiPGXv9UQzuEyXLPIBnZ7DX78qJJz7LDecVMeKsXtz50AeUxnN4aUIJjtaJ0y98i6Ydcrn1qvP48IOP+HLRNjaKF5YPd9xxHGs3bSKTLsXZqQAAIABJREFUndw48hgKY/uEPELIFyWfNNPecVi2bDNLlvqUOTDynGY0aFjCs68tZ9YTx1FSqLNqcx3nXTOPu66OcNnpmVhuNXVmAS/Ndpkw9QCvPNmdnm0ThKww979Zxbtvbue+sacye/YXlO2rZPzdI6iq2827H37H1wtL2bkT8kvgwVuLOK6Hh+YkWLCuPVffuYIHHzmdHi128M32fK68+s/8YWJzQjkduO6Oj7l41HFcPNxhb3UW5135Ae2bwBnnXsCdd7+iBvmO7K5z3BGFnDW4hJzsXWpo2PEa8uLHmdw19RsuHdWfwX1zsKilYXYFRbkuizYVcf3Nn3HXHd0Y1ttm+rsVvP/JHh6ddDQdimyefnUXk5/ezYyHG5PXoCP3TP2U5l3acVjr9twzbrZaoG4o6EjJwP+L0/ow9fFFrF8PHVtBlz5NOeOELljxvYyeuoKN21AzRL2P6MclJxmUVVRz08SVXHVxB47pXUhGVg7Dzv2Ubu1inHraYG6Y+B6Pjz2M1s3zGHv/XD5ciJJxDelQk4IpNxUwYsgR3HX/18xfUKXua9fe+Zx6QhOOblVBjraTVDjEzHn5XD9mn5ISFQUYmTURIdBVO5fQqvG/DdS4MaWopgy5/knYEbW76dOn/6xVtv7ZDIlXs5JJU6bx0dvv8MCYEyjK3cX1t6+hdcsMJtxYQq3ZlNET57JuE0y6tTMDujrE/K1qjqos3Zn+J6+iWujLUrkFI14U5cHUCWGO6mKB7bJsz1Gccv48zj6nN+ee0g7PPYChVdO6YS3Xj15N2oPJY7vwwaIMnnnuax6a1IUOrQoZ//DnhLI7c/UZJcxfdoDP5m9hxcoayuJwzkmN6NnG46kZ+3lsykBaN9N5ZdYB3nrhG264/kRmzJzDCcc14Mzj25GdEWXklDVUbtnJy09dyEcLv2XipL+gGdD9KJMOnY/mypsmUNK0K7ofE7WOXzskP3mr/a+94ecmB/pfu4p//q6fS0Hy3vuzlGfVsMEn/HWovd5qbK+1noUVH7Fo9+e8M+1Lti6p4rzx/Wl0UoxqbT8hJbeegbWpMctf38yaRWupWFEHmTDori4cflELResKOWHy97eAnSYZVgZ1sTpevOEtkrmVnPv0INIFcUwZWtkd4okhc4PN/pBqszQmu8AlTx9LdkGa0OYmPHjKWxzeoi0Dzu7Hs0++gFWZwU1v/oZQfpjXn/yIlU9sDVrvQuRIQsFZMPLSC3joxlcYcdFAOp/WlER+BUYiSoPK1tw4eBL9LuzIybcey+YvdzH95g+48Nn+rHpuO+s++46LXzqBZl2a8+lri/jy6dUMP7Evn/5pIfYBEKsRda5N4cYPj2f9SzXMeW8hVz5zApntoWxhnA1v72Xx15twtwddlkvvHs5zN3/IaWOPpdOFjTEIY2sJIpZO7ZZylryzgY0Ld7J3rUz4w4jbh7By69dUb6zhhqcugQyfuVOX8+WHq7nq9ROIdUxQQw0NpSA5+RUaOhlcfNf52LkJ1bGONPfYvvAgr935Z06Z2o1uTbsz4Zzn6TmyNaddOYBN87fxzq3zueKlM4hXu6x4fzuLli9BxoflPl7zyqnMmPApxdFGvPDCE3Qr6UNIj9bL34s3jMztycxr6Ncm8n8hWPzCC5LXGXnZRVQcrCYWycDWlXAv+Cmwd2JveIBk6RfoZoxhl35Lw4bw5KQOFNq7SOkue732nHfzSjoXwiPjOxPT1yhKkmvmUJvOJGU3UtrgMmSKchKtIss4SKZ+UC2eCq8PZ1+7iJ0e9O0QUypZlQmDhcsTnH98M66/9Bi6njGDW0dmMvL09qxcvpErx9bw0NTj+eKjj5k9D6b87jzWrF7M21/GmTD6DLIiNstWfsdxLb9DC5cwavRn9D8ywuWX9iJevp3t39i06juCs857iivPb8wllxzNLRPeY/6KJH96oieu34HTz5tBn+OK6HZYd958/c9cePFAsvPymPTATK697jR279nBqsXLuOeOQRRn7eab1eXkZ+sYps3Zt5VxzlndObbfUTz5x0V0aV1Fu06dGP/7OUy+sSXH9u7MFwt3MPHBlUwZXcLpA5JYfjlxI58/zQkx5v59vPTHfnTtGOFAeZpbpqxEr6ph2gOX8fBjr7NvfzU33DycWXP+zMw/O9x886lYWi1PTfuUKbc1YWBPSeriLP+uO+dd8RmXXN6Dc4cV8PaHO5n29Hoe/V0+LdsezSVXzOKIvu0YfXVTvtnuccUtn3PqsTEGHHsse0sPktekIYtXbOWL2euYcE0+Jw2NYLr7SbsNeHVOEfdNWcXv7unAmUOrIV1N2PBIe1l8sa4dt4/9irG3tVdF5ptfejz6xCbuvuVIBhyRx32Pfs2cr6p55b4WZGWUMG7KQhod0YrjBvbjlmtf5tpRZ3H0sGasWrOUnLBP43AZq7dAg5bdWLdhGVMf38BvTytiWL8i1h7MoKhJS9av28szTyzg7stzGHxcd26aMJemLeDqy4diJ2s4e+QiRgwp5vihfbnt/ln8cWw7WjUp5L7H5vPxMnjm0esx3TKWrt/FoB41hNwUi/6SR6NWBaz/row/PD+fzu2l4OtI89zN2KbD8g1duPSq1Vx06YkMH96NNevWUpkwOfvq2ygu6ARuZhBwD6mB/oPg869ekLg1K3n9gzncdsMU7rh2MB2amtxz7xwu+E03Bh2R4sZJ33KwCm65fgD9uvnks50MvxScOGm/kOp0HrZWrMzUxNXaFdlwI0Fm+ACWX4VpZLN0e2/OvuDP3HRle6491ySs7cX1TOJ2jCvHbifhhZgytg+zFsV57sWlPDmlI20a5TD+ka8x8nrTr4PLlCeWMnBYP3oeUczNt77DacNaMOCoBtw9YTF33d6HAcc2Y8qTX7Ng3neMHXcaL73xDnn/5qp8+xXDCRsOV/zuK5rmJ3ho4jDmLtiAabTE8bP48OPP+eTzKqY8/QjnjxwZ8KUDk4L/wnbzS32LuiE/4eJ+/OyGDHwrNsgPeKL8hA/8Wb/051KQvP/+W0RjUQYNHaH08JTgicwVWlDJThZv/YzxY8ax47tdnHPdSZQMyaY8fxcJowxTpG/rCvn22Uo+nvQNF950Js0LS5g4+TGOv70b3S4soS5UjuGGObg0zXvTFnHGaSeT0yXC9Mtmktvc5Lxp/anJqVFd00xiGAdDRJwcXFuXMUkl625nJPAyqtWQeGRtM6ac9ie6927MaZMHsm31bl677nMKe8MlN13CsvnfsPKpdVxx72WESzJZs+w7QkcdoDBazLSrXqHNYU057cYh7PW2s/PbfQxoNYw7T5tKj1Pa89ubRjB/1te8Ne1LLnylPyumb2PN7B385uFjOLxXV9564QPWf7GH8y46kWcfncn1V15Esz4tWbZ6KaEGKYqPcVk9rZqPPlrGTdOHYWcleO2OL2hUWczAcwewaWE5H3/6KZc9cDbPXPsGXc5owfG39iFRkWbtlm/o328As6Z9woo3t3HxVb8lnV3Bq+Nn85vRp7Jl12pWfrSVyx46h6KWxbwxdi7r6tYyaspQYh3ipN0UxaUdmXDaSzQwIlz2wunUtthHykiTlc5my3ulvH3HUs7+/eF0bt6Tu89+nu7XFTD0kv5sXbiT929dyoUPnsrctxYR2ZXH8Wf1Zes3B3nnzVlc9soI3rt7HkWhYqbPeISeTY9UXSw1QyxKq0r2VywmRInwp0WFn/Ui/R86uV90QfLG669zxaWjKC8/SCgWwxV9fqVpWgfOPlIbpxDfP4dQxGDIWdtp0wZ+f09bivW9JHybMq8NF9+0ltZ58PB9HQlr3ypPAZGNVQ62ZKlBM00GVY0wtlum6ESWtFd1nXlf53HN6D1cdmcTzhvSjDC1JP1cRj/2FzauijP9sZEMOvtZrrtI5/Jzj2T18nVcP6aGRx45hg3rvuKeJ1GzCkOOa8pbc3ZSeSCgc8Qy4f1HOxIJh3jmjVU89QJkFYCbhu6t4fbxF3LmWS9zyXk5XDRyCHdM/JCPF8TJiwYorQynPXp/E2rqihlz73KiMp/sQLISRt/UnRbNHO584Btqpc4SMLQUnpqcT+OGBkMuLSWUFahkVZbDyQNktuAcRt/7Opu2QywK8So44RgYfX17ijN3YrkOca2Q1z6xuen+UpoWQiQiw9WQSsKDdxVwdK+OjHtgPru3w73jh/Dxp5/xyHSP/KLg3DQLptxcwIm9LExvH5WhI7lq7FK+XAZ5mVBRFZjJPvVAjGOO6slj07/iiT9BQT7YKWhcCA+N68Hy5fv53dTdxBqKeRUUhOHB2/M5or1PyEgSdwp49TOT+yZt5/67G3D2cWnCfgJXnI1F/WxtS66+eQkP/K4DJxwRZ/Nui4mPbmHxWsiVa6+Fc04xGXt5WzbuNhg3aQ3tD89i1BWDGT3uHRYvh4xs8Grhd3e2onmOzfWTdqpuk3BOq/bDxFsb0SjX5ppJBzEyg+887MBDdxRxRI+mvDZnHZMeSpJTCOKPlRmCJx/oSzxZx/WTV/HUHc3p3jaHT+Zt4sbJCcJZwTHalsDD93RE1x2uu3sTWw8EKl1VZXDtRRpXnNmEotg+JYWcNDtz5ZilfPoXyMpWYztcfXlXRo19mFhOB6BIydf+Z3nYv3pBQs1SVn85jd9Nep8l3yj7EVoXwu8nDOHD2Z/y8Ms+WgQKC4I1ceEJcP15eeCKKlwY3coibQsn3EY3tXrjMFHJqSMcEh8Un6+3H85ZF/6FGy9vzDW/iRDydil551ormxvGlJKog6l3dWb2/DQvztjIo79vRuuSYiZO/QtmZgsG9Mnk/kfWUBkP5qWqSuGkoTqXXtSTyY8sZdW6QL2rrjL4uqY92peyg2u4655qsuVUpWHsSuzLpU+PIh5/ZhOvzgIrB3VMUTB96/0Z9Ox/cmBQRkjJQ/+oX6qD9h+TdVXO/BMjxL879j84xo/6/B/xop/iPvzDhcFPLUh+vNzurwXJj/gC/z9f8r0Pyez3icUy6ilbIqEbFCSO4XCQfTz24lQm3fKImoewMpWWCq3Ph5Nv6k+NUUY4nsu2d6r48NZv0HODmCt71zE3tKbfqI7EzYN4jkd6fw5/vPYTfJlNiCkhRE5/4igaDDJImUlCWoaStNeFQixeZaYlFh944r8lErwyJy6+INsKeeysmTTvlcE5k4YpR/n3H/6KNc/tYuj13WjfpxVP3TUTZ3e97k4MLn31BPLzMlj08mIWPLgLLS8wtJTOy9gxl/Dc1BfY+6UPeUgVpn7/9u0BrHxxK6tlHqRF0CmQbkuvS9py6vnH8fCtf+DAYohkQdKCE+/tSscTGrJw6nYWfryBGx8fhF6gM2PcJ+z/BLRMsGw1/sElTx/P+k83sejVrYFSWAoK+sPV95zB3NdXsGDqVvQM8CTPr4Jho4+guG0mM8Z/gVNer5yVhkHj29N1RBvqjEpsP02j6vb87pRX1P559VMnQMu48mSLJXLY+kE5s2/7Cyc93INuzXow8czpdLg6i9NGnsDm+bt48/ZFXP346Sx4bwmr396l8p2UBD4bzv7DQN6e+DkNrWLeeHUGPRsdpbzQlBuXqIupgsQKzGn/0wnL/88H9xf49l94QfKGKkjKKg4Qyojii8OsgptEfm8/8Q33k9z3HhnhBG/OTpKd4TP4mAaEvYPKgyHuF/PhF3VkGuUMGdAEUzuAJk65vq2oWynXEIU6dPFuIIRnxJXxj8i0iindkmWwfadLj94NaVuSwvBq0PQ8PlqbYsvGck7sP5C5X66gfVvo3qWYXd/tZ/6iKvof3ZHsLI/X5+0lK+bQu3trSstMNnxbjq+n6dA1Rs/GNiEtRV06g3nLfHaW2phmioG98sjIKuCTjxfRpmUTWnXqxOjJn1HndWT4MRbx6jJalpgM7GFTXpfDohWl7C2zaNOmJZV7tpAfTdGvX1O+WG3w6Iur2LLX4NHbujCop43m7OGLNbls3llFSUlTtLRL9YGVDBvSjYQd55NFZSRTFoWZBscdkU1uThmWVoFh63h6lJXbLD5fLYpNMTxfTODqOKx5Ft07JDAsm3nLaqk9WMfR/TqRtF3mL06oQNCmXTO27djC4c3q6NlWR9cqqdNi7KxozMKlYhynUVRczIFdq+h3OLRqkkvCLeTTpSn2VMTJDtn061JM84a1pNLFLF5RzrZS8ZtIc3jbED1apsjQK/D8NGk9l7W7o6xYuYPuHYvo2rIukBV0UjhWJjv3N+SrJZvp0rmE7i1rSXohdlUUMG8FpGrqaNHI49ij8oiym9LqGF8t2kOjosZ065HFgVqdzxbX4SQsWjXyOaJTBlkhm+XbNVZsqsVxQ7RrFOeojqK85rNok8m6rUnlfnxYa4d+h1kYWpxaJ5uVa3U27Uxg+x69Ds+kYzOTfQcrmLOijhE9IzTKEenlLD5dpbH+uzqiYZNjOufQslEdaDab94b4ankdHhkU5esM7GlRFD6A7pYFNitWPvvjJcz52qEu7tG00KNLp6a0OvpW9Lye2OSJjWUAlv/iKFt/70Oyb8loqiuSfLmkCsfI5KjOGi1KoixYsJNdFTHRqFEItksVPdvU0fcwMewSY0TR7ZeOrBIaV/8TecyQKX4vPr4tZqmwvbYZn3y1g8PatqZH+2osv0xVp9WayRcLkzjJGCf0LmTNDo9NW3fRv09DcrNDLFiyD9svolvXXNZvqWXL9kpKGjVCt03sxFb69SuhrDrM18v34ziZtC7MZk/pGnr3aUZBfopvNueyfnO1Mgbr0iqH7oeJFHUF1bWN+WKpUL8MPMulc9s29B1yLeEG/XH1aCBmoIxPf9yvH0rileHfT2iy/PAxfrio+SndhJ9UGP3DTsV/tgr+9j79cHfkH59HcOyfck0/7lv5+bzq59IhmTV7DrFoBicMHRgoJtW7wwsRZ5+zg0nP3832+Fo1vK5pJp6bwuxUQ+uBDYmHatHtGGZ5FlsX7MLfq9OyXTN2HNyKWejTamAj4lRgGiLVn4OxJcbaTzej+xGKumZT2C1Kbca+YBDaj6ALLdKvxhapXwE7cTDFm0qMbQUMcCy88jDL5n5Ds4ISSvoVKEqSURFl+VtryGoUpXP/9hzcUc2epQcwbZPGXRuR3TtCihoiVQalC+o4uKNOFVZNBxRT1CCPuv11fPvFZuVD0rZZOzZt/JbWw0pYMHkde+dVMeS63tTqFYRKTFr0aYaWk8TdpbN93n78hE20Q4TGfYpxYpXsWpBg387dHDGwLWaOT81Wk+2LKskOy55TwJbydRT0itC5sCsLXvmG+TPWEM3J5LwHjiPSMU66yuTbT7eix0M0blrCzrLthJpC+16tiW/02PyXfWi2RpOWUXKPyaA6Uqkk7KUYyIgXsOz9bwiZEdr2bwD5acV+i7pREhs9ti7cS6M+xTTIaMDXny+iuGMhrTo3o2Z3gu/mldJ2UGPMuhC7Fh1EMzRyG2Wx+cB6ijvmUL4pSQO/BZcPv4FeBccGsr+i7q7Ve7mJ4NHPZ3n9S53JL7wgCYwRSytLCUdiGJ6pEgBBBBz/AMkN4+HAu2To+3DdXCyRrXNFgUs8GxzJJ3D1TAwp25UpkYvhpFXQELWulBlV9BflI6LJcHvie3q1a1h4fqbS7zacajxDDM+kWLFIx0zVhjXTpnJITxs1uKaHKy7hnkFY3Fkdh2Q4gukkleMyYk6nZZAiTTpcqWZJTNcmJAZFRgTbCSs3c41KDPEjSIscbYRKvwV3TFpGVRw11J4hbWNqMTVRARKPAmk3ZgTmerZLyAyRclNs3p3F6m2ZvPLuRiZc14jDW8mwXRW2V4xiSnoOMV0MlFJKEcgX7wwtB0MPqcCJK9Cqiy3nqGhynjL8S5nF2NJdckVm1sf0JEEOzAvTmkVIVIhEs10Td/EcPOXjoOO5YSX5q/s1eE6F4sR6Tg6a00B9nyLTqOs2ulONYbj4rqDS2dQaPhHNIWTX4Bq1CKnX1zORsxJ5wJCXJOLWKAF539ADB9mQuMFbmEq6L47hy2ij/FwjLcNqpihMiZRiJY7oq/vCIS0m7KYxzLiSHhSVDUukQRzxaMlC18qwDYM6sghrYXyvBsNM4Yg7t5VDyjbRrUxC7n4soffIs6fl4RAFy8OwduHbot4mhpMmph4hjfzWCJuVCnlD3NpNg6yUFMYutm6QMHKwvQhhM4SZKkM36hTRV2nJI3QiHV9PKVUokaYVJF9QOks2XC+LNMV4YtipxUm6YfK7T4W8fjjkqQFtuUOBi/MP//qX65BIGlI/FxMYIy5g/+KrKQiVKlNVkbXGFFqFtOez1VpQplxaiLRXjSmeMF5CJRS+MkYLvDwc5Wws90pm2CTpEO5noHKGmYWyyBTvH70a3U+pDU38QzTTUkIWpmspEzZR6tJsGZGvwjNFmlnWfBpDjDBFHlQT754InmsH3kKWjuOFlQOyOL37VhrHSAbS51oBviPPqXQX0/WmZmKyKc9n4I2TFsccP4OC9pdDw9/guTnKOTmgbP2QB/g/eBAUDCumN4ek0v99kv43f6+nKf2dY7gE3L/7zL/d8v9RZfPv0gIlyfmP6FKHnKQUYlV/MoeOq7LE753P1Z/Vj+Sc6gcIlfHdISrb3772kHno317/3177oc+tP2a9A7t6hboP9b8l0/peSPTQef0y0p6fS0Eye/ZHZEQyGDrkODAD41lHWQpalLGLeftnskz/TMn9izqeLSa0ekrJ/ad9F1+zcA1Hxc6MeAZ1fi3RaDAnFrdkXwhsAcSrKuZECPliC5Am5fhoIv3vp1U+kNJ8bM1VRrtJGWi3wgrAwE0obyNb+RRFlDqeRJSYa5KwREtX/H01DDMwHRTGmah1hV1T8FWVFySjcZJeHHEsMNyIsjAQM2U/pOPbPlEjrKgLnhZWuYzjJxXb4/NbV7P+rTIue3MQ+YdnkFDXAylD9o2wSvQtJ0FKfM50F1MKA1fyHPmzr5RNdSMGnrjAi5mvh2umSFq1hGqzia+2qFzm8+niL7nwvhPxSg4qARcxPhaDQuk2WJpOXE+SDokJsSgX6oTlJvjVVOk2tqjQm+IJFkisW4Qx7RApvRosH9+LYHo2lqMTltyIBIYmdoo6vqkrY0uBjkSPtU4XU+YoRtxUMutCx5IWieQyIsicF2/OgJwz6GYOwPIzFdNA5gMPRQ8VZr7fFv8+5skzcOiHIpsQlC/BpvOPVnRwhF/Wuv+hneIXX5BcPnIUB8vLiMQyFKVHwAUJM75bB5vuxdn/JpaxCzcVVcO/EhSkRyiOp+Kh4Umy8f1mI327pNonbF30vMVozsWUg9ox8OtUOzOtySMudBZBUVxChi3ODsqN3RTDRDkRcVTWdZVg6I4kgj5JyyCq9KwdbN3BcsLKg0KyFnFvV+ZquqNMgASlNCUiePKYiv61LCOTeEhkhxPKnEkkieNujI27kqS8CB1bRYlo1RheXDmPqiJLlMc0cST10GR6VvgnvsG3pT479jkUxopp08wmK7MWz60OBu58K6BbmGkc00JyYUtHzddIQBWtdFcKBCepzt8z5B4GyYAyWVKJr5gmGfhGXBVXukJcxaFPfC+kOJOXGyrRd4wS6vSi+sXuB0WlWpxyLoeQ2kNLWa4hoEQEvrDBQhazpMCcTjkJqn8JgoePrgKEfKD899BxDv1cAt7fmpIHRwveG7wvOKZI4Abf1aEkJaBbyEF1ZXYVnEXQyA0sNIMAExwvOKZSnVfno86svhUsfxN8px4tVefz12sIjvXXlEmMrdR5iUO4ulbljxsYZx5KyNS56eo1wRmISpzcW3mNFDQiaS2+NSaeLoS1MHE7l9adz4ecLqDnKX188QD+xXRI8sTsUdnzqOJZ/ECoXkjZoivJix1UllsmYQwnodQllHGkJOeuSUgKVVVISnIRQhkVKL5jfV6pEpbgz/LEmFJlSOEtb5diQXgM4vBsCCCSQnzJHBdC8ijIi6SmN+WOC+1SnnsTX2KQIW7K4pImm6YUl47a8KW4FmeciKg3mAYpWxS+xDVZvjGDkOygel1QECk5YrUtq/N1FeIiRYesP4sUEWJNTkVrfEr9Z4u2sMSpdOAQrzIhuRB5duRYGq6gtcrtWcw3hY8v9yetQApHkiwZAhYXZLlQLYkpppzK5dMIeIRyc5ViQjJQPPJzApBDD9ydbStSb0Ln4FhJ5f8gny1xJ+WkiRiBOagKV6prHRibSXHv2nUYchy1iEURp/5zZSJXvn89giHBTG6OJGy60OjkpooJqsBWTn0xGVVFnOKP+zKd6OGpbMtGF7NVkYWXck99hxJvJdGTBDamvIvE/M3XQmhizODZ6rrQBHiSP9vgyfuD75rMBqCVBH8WEEj8iOTYUsTK8ZVnbuAR/a/26+dSkHz43ntkRrM4Tsn+ynMg0I2sOZ9q9rPiwJdsYBm2RGkV1lNYhoOtaNxRXF32VXmOfSwnhCPAWP2slUQCT0vgaSItn0Us5RIxLJICXLpBp9RxXVXsy14pf08bTn3u4ePLMyWps0rQRekzjWbJ8yFgnYMp3iVpTxkdCthnytrFwTES9fLsARjraD6+ayt7AkMzcTQpSHwsQwW978fDJAbI+2WBa26I9CaL+L4kRZ1M/CKRH5ZnNNjbZL+XPVSzHQzdICVGrGYmEV3+rQ7TT2HrMlchbvM6hh3FE1lzQ4weIxhx2LPmIH5VmEjjTPJbmHihGjQzStoWerw83y6ZdhTXrCNpVAXmv7L/SDdC8gQBkAOYUPHSxdle/h52g/3JE8BTzsALE9IlH/FI6iIgIHmSjm3pWOKZJsCsrE1xHZY9UIvhmsF3qgBlOaqvke82pGduf9qGjsTwQ+reKtESFfCTKi+Sv0lMCESUBFAIKg4pbjQ/pK7L1dKEJHbphgoREsWDSlJpCKv9OngC5WcSkw7F5n+1Vf7jzvf/QEEykoPlFYQyYqqTIQEi+IpT2JvHkd79OhnaXkW7Ctw2xbU8eLSD1oerNrRDG4PuQWfvAAAgAElEQVRId6pgpR4sX1X6UmVLUqJIhmYIW5NkIaU4nxGBCjRbPWzyUBqObNLiGK5he77qKIhPhyfeDyGHiOygonyuBUZIKkEQVEQPYbkiQZjGkwxeWrniznyoJFeW25AI6URcMWCSjT2iJJYcX5yhI2hJcXWWqsFBc6Til0Bn4KpOR1pABBXw5H1pQUrUucmeHUfXUmieyCVLclEv9qqLgZ90SwKXV98z0CQAyyGUi7qYGHo44h6tkhYfV3cVhSvYfD0URVbunW/hSK3mJDANcYmVRMqlUm9LbofzIdYrGCSpLwW+f7xVDvX3RUSQAfyEXz92D/+7z/p3x/8hPryKUj/p4D/+pP8R//4Hh18PobQ/4vAqc5NkSBx4lXd3kCBJ8iNdukgLMHJVoioonHyvv5iCJF9M//5jQVK55GpyQ7vU5uCkdZUnq+fXkoJANkQtAABEWUXWgWziklAq0FtSbQNDFpLaGINCUjbpQ59lKMBDVFl0XCcedGB9A0PMZA49c56jXITV8lIFST2wocn6knOWuQ6NkMQndQ5BkWFoAoWA7QtEIlRS2SB1TFnDWiq4jkNoXj3q7wo0qr5zWcoWtquTthrjRJrU1+YSIzVciUHfNyfqY4AvyZqOqwfJsSTekmzrQjGRsleACkU/kQjrk1SbriPwCqYXVtcoc35ynQL6SPyVP7uOQcgQFFkSD0kmBCO2VMxKGjaGXLcYTauOqoYlYI/nKWBHdyOqU+1LR08KPS+F66XRTVPFMsMzVKIo1yLFVFKctQW1lkRCEh0tjOVJQS8Ud/lGpTQVMEe6UpK4SCIm80F6oG3iORjS+ZZiixAhSVhI4boplZRJgWh5Gp7rk5Y3yDl6Hpai9klyI14G8sqQopHG9TxirUeQVzAcvHx0ORG1pA8BDYc6M/X71I9Y5j+nl/xcCpL3Zr9HLDPK0CFD1PMSbDWyjnVSWoJqv4xarUzlD8EQs8A4NoZI86pB5hoF0QT4VfB8B685BIHJO+Vf5GkXgR2ZowgSfxmG9pTkjjxbauWoBNpUPRDVY1WIf+AALu+T/VuJiWOQDABQtVqE3BWkwoegpr8OV8u/yDqUM3IDZ3aVAgcGuQKECPAlBHQ5l+As5F90In5ErZOUUVd/jWlZvfhk1UNn8qmSeqdUESfXI3dIzsOplwkLIpBco+Q1qofzvZeV7guzIoat2CgysynAjJyBsDhsVWDJik+pf08RVd4fwT0OALkgaQ9mNwLQMYDc5LsKcj5PQTTZ6phyDHm1wIgBJyOkDK3FJFJeL+yGYArEVKyUQ8c49K3GyCTPLyZMripIDF2uVgqX4LFxFPATQHZC4VdhUv1HQGWx+gq6rrIvKJzQlBgkKZIUL6oCU3E9uJK/NqOVj159r/TntIb/u87l/0RBUlpeqWZIDj248ujI1pLYOAZv/0wytFLlSu0K6uimiFo1+I6jkmtRxZH8OHjaQzJZFqBqatOuR8RVF0OeHnkE85UakxY6gCZtWbWw95P2ZW7CImQIAlIZHCcUVlSbgPLlYpue5OCB22f9Ru/pPrbqpISxXNmobYVYS94o6GNQVMhylH8QVAVCag1mKrneVD3CZnhSqAjtI07KLSVmxpUvgnyOq0sxECRQkmwJ/UNWiSAp6pclRZS80CMtTQwhtynEU8JfDp6gydRiqPuRCPjyapHaQRLnGSqgBB0ZDyMt5+2oHqdtSN0hyZRB2tQI2XJOUu15ELI5oHWj+MjR+OHBASL4g4Nif5sS19+Ln7BCvs+pftR7fjj9/mFk8qcd+ae8+h8OCv8DYv6PL4sC7X1NPbfy3KnwWn9npL1oquc8CIyHBvf+8Y3716Js/VBBsoDypVeTH9qrCrSkm49l2WhCNXRd0kZxgKhLV6DOx4rUglGKqdBOyfcD1E5XHRHZa4JOhindgvqNxvOz8I180n6GAgakw2VqQvESx3ahFUiBKF1SlSGhK0BAColDRY6haJASRyxF3asfqZSkSugkWjaenklEhmT1OjShm7ny/noqUtDmqK+dJZKE0dSA5l8/xhOgxjBVGiEJscQo8WASZFLmG9Rz4sp76h2bBYRRG3wMzc9SqbPjyT2RNLsm6JZIfJV4qAn6KFWVhaPORX57Cs0NOnfCo4/gOYWKAhIOpXD9OpXUSzSyrUD/XyUDgmr6Pp4AO1YWtZoUHFn4toFnSte7ClOvVVRM3bDQHVMBO67q1AapmxxPfASCVEyAGIk78mXK2Uj31sAzskn5Qr8sr0cuLZJkEnbFz6hWJSRYIdJOBradixWuVc+LZUTV0G3Eq1HfbVp12gTIkVRNU53yYH8S2qrQANPUmc0ItRlJXtHFeDRCk73JkO5KkJwEPdf6Nu6PBkB+VLD7H3nRz6Ugeef9WUSywpwwaACmzIWpr0G6BFK8C7ogPFoB+oLOmbrloTSuAIuiduHF8VRiGqTE0mWU/VsSdNU/k+dYs5QkuLAEFGtANlSrDi8kpYh038QwVT5P1o50DiWlD54IoSIFtgWS8LroTkB/Cn5YP2xuSPfQwTdslSBLQSzxREoA9dnqWEGCriRqlYmfgJICMEk3Rc4iAEgE+BDqqYSKQ1uAHbFVN1LOztPjAd1bGAAqD5HVElCCI04U3MCMWvX7ZS2rCkG1H4TX9T3tQHLzAGMRgFeebQdXOpJaiLDkXOrRlrzHUuqnDimyhKIqHR91NVLWSRkVXJviBAg9X67LkLIuiClyhZqi2cr1S0wNus+W0GKlm1Nf+rleEteVjklQrtiSlEkESxnq39yQFIAeuiQvWvj7e+9bdUrgSGKHOLXL7KnqNEvTI2idBOWqXHBAYqin7NYvM4VFy3sCUEU1VeWWBTXV9107+WuQCf3yfv3CCxIZar+MsvIywhlR1dUIloG03B38LeOo2/M6hlnF7CUG3+2q4OieDejRvBZTLazgOVDPo9r8pOWfCkBFtSkJN9xX6jq6o1FHBgu+rqW8PIfBg4pZvaaazRv2M3xADq7RiI8/Xc/Rx+TSpnECUxahq+MbEnQCco76vEM0a1Uug21ItwTCaeF7SndGEkZp2woiGLRMbZkxUMinNBYkYdGo84qZ9XUlW/eG1SyL8GA1zyCmb2XE0OY0zCkj7ElAOVRvS4FQX45LC1RRzAL01DfkvfJ5Po7UKor3FrSLV66LsGJNKYMHF9IqS5KxpIxNBGyH+muRxEQoWRJwpEMSFgkhCSa6TtIIEXWEAy/XaaKrnwV0Mtn8q4xe5HW7BbJOUijODxckhxZm0JEIxod/XHr/U3oYP3X5H4o5P+Z9P5fzCPLSQ5D53yDgf3sx9a1kmTeR4c5/Zkn7SyhIDiy+grxogvLqTN7/qpJ2bS26dcwm5Ng883o51V4xnmWT4Tr07WHTvWOcsFAVXTvodhzaVOrpW2rFfd+WN9lZ2YQ35uwg7rfA1KTsrqNxkc3xA6NkmBVYvsxOHaJWybqRYXlXCWp8v3zraWZqWL7+YRIQQya1Nu/N5oNPdjLwqBjt20UwjCo1ZyXxQJNdTzIOiTN68F7NjQbIotocg7UadIiFPuEq/rwiftmCXsiUSRAfZahWqibp+EhSIQnFwZoSXn17F50PKyQ3wyVm1NGhdRjfr1RdFF3oS/JZbqp+c5bgIRfr4NSzHCQmOn6UrVvbsHDeN5w6tAFFDeKBrKCvkwxLomFjuRq6LZ1dV/kJzfxsD9sSeaQlXnm+onE1bFTK8X0LKGKXSvxE6EQ6OmmrjrDchnrGhCYdZUlG5bdj4eq22j/EzyfhFLJqg/v/2DsPMCuqbG2/VXVC50RDExuaKDlnkKBEyQIiggTJCGYRUcw5gQlBMGFkVCRLliw555xD03QOJ1TVf9eu08KdO3NHnzv3jvrP8UEaOJV27b32Ct/6PnYdNOl1azjx8dFs25vB5n1Xub19CcrEXw6dyCA9ryjzf7pGbKyflk0as3TxZlyRHjo2jSYmIk2ZhqCChohzI/bY8X1VtUb5J2FkaeXQKtxNfJmhBK2kUC7c8VucjLsDj/tl2f4ag/M7+s7vJSCZv2ABEZFhqqldiWqEst1qTagXBVm7YfO2AwRNP00bVyWutktlACVINbRQMk05oQ4USG3KshYk0aZLgsDJhGuXYcuS42Sn5lC5ZizJzcphCjOX5UBt1eFkhuoUksRwvARVgRGkhObCl2qxas7PuNOLE9DzVXVBIJyRST7adW+KESsbsNjnkOsqe7kkPBVGWib6daY8Fdzq+aHqTxgueQaBe9o6+ZeC/LRgM9XrVKdE80jcyrsO9XRJ/6ckqSSiELi6LtBuF3sWXuLCgVzlO+l6LpERcaQ0SiK5fqwazIObzrL9p33UrNyAc9dO07JbAyJKOfGKbUsa1cvZPdnsWrOX5o0bKKrfrIBJk46NCItH2R7LbavqhRNcSdVJ4I+yDPxOwlTZpOv+v7pryZEqR8mSRhFWLtxBXJES1GhZAq8wnslHmNVUgSyAYUtlWmydl7Xz95J7Ppxb+1XEk+AkALKOFrBy6SYatWpC8bqGU6mV7liVRA7ZZ5XfEG9GKsNCa2mzZtXPWGY45VOqc+byflrc0kAxODoRYug+FAxNAisnMLZ1Ye9yPn9WJag/f0AyZBRp6RfxRgnMIFxlBxVnnQC0j71AxpkfCbojqNJuq+ohuXdgJOMGJxERuIRLC5DvchMhFRCBKOiCufQoSJfKwtnSaBXEMAwKgpIBiefdWUc5cQ6efbwW0z4/wuwvC/hyWgQeV1Weemo7998fRbN6kunwEBQLZPhw6/kqepfIOaBJmd7JgghUShx4mZTuQJRipVL3blv4BYNohzlOhTtXukdUJsSp07pI81dm9PMHWLkeYiMhUlBRASgTDy8+mUi1KgHcuktlCYNBC5criGkWKKSUpUWqgEu4QL1SONbEUMnHoxqzpYJiiiMTrjF7bpAZM1J595ViNK0iuPIcfLoYzzAn26MJrEsapKVvB1y2R1rNlNMh1ZIct064WYDHckqoEEPQlDKvw7OX7a5F0YYPgqdLCBLjuMzOzn3DzzdusL8FoaSiwH/C7vy3zhGCgv6as6tH+S338fe++7fSJr91PFRK63pfjWR55HIB01JtEc7+Jj0Azgby54ZsbeLCxofxBWL4fMFV3p95gucfjaFvlyQCAYNmPQ+R4YPoCIe18sn7oV0zFxGihCibk7RWCCQjFJw7e5RsXE7UILCk7eeqcfvduxTcJyLMgYxl5sCogXD/sKpEWudxFURgheeo6qjAG1XwLix/Ct4kxBAFqh/MJ8mDYKzT4G4X4DXC2bQ/kaFjDvD0gzCgW3kM0pBYwqc7K9EtVVctSFBzY6tKrAtbMOqhvg7pO3Fb0g/mUwld24pAVw2iLix3Lrr0kogboLwB6d2QCZeBLxjG/qM2Ww9GoXkNNq29wKNjkqheJgfbMLEE8mRFqGqM3IOTjRGPSTZiE1OcKYFyEk6+FsvKLXFMn7adVyZHUTNFIISSp/Xi9+Tjtv2Eq0yxTNACMrTq9B61g+1HoEgkROjg90GWUIQ2gpkvJuByFfayhRFQdKtZGFIZtuIVDl48AekJkPnvEliMJpUZNzk5pRj3wCGGjStJo5oJ5GteZs7dzmffwAcvV6FOSi4ecfj8+VzMLcGAiQeoXwEmjO/IIw/+SHwpeHyEkxQSspOAWUwFgoYrHZct1TdxN7wErTDFcpZBESIq9ieq+FBMK0nBQ2SsxHF1aJhlRoWi3T+gXsnvJSBZOH8uEZGi1N5ZrSXH+VMydxgFGrm7g7w9di3nLh0i2hNPIC2cN3b3IFjGafPSrGzcmtQXZBGHqhZysGQOxGF3UE2Kdv+tAUtJ25UFEedI92XzwJv3Uq1LgtODJPCdkFV1QgZJzjl+gBn04ZHuadEmOebh0T4fEnk5hUDxkxREZ6s0asnqMUx4bhgRxUIOsdOS6Pwq9GRF0yQoWXzHQVeVTmWcQtB1ZeKd+lv6bnh21HT6D+xPw9HRzrMVFuRC3nFhm63s8fo1mD/mNGvXbySsqE6+Kw0jNZr45CjGvtwTK9nP1GdfZ3z/iWxYeJItP6/lkbcGE93QCR7EFrn9LvbNucb0F7/igYljWXPsW3LTMxg1YQiuEqGxVHB2adYXOxtiGnIWxPW9NLT3SU+J6tfwSdASyhKlw1v3f02llAZ0eqgihhhwBx+ncs+qGGYLeM2EfDc7vz3G7Kd2MWF6T5JaOHD6fTP9TJn2Dk999BDFGzuvurAiYulBB34qnM3Olqk+OSevsn/neWJjyvLetFk88tQgytRMVE35bsn/hM6hEkseSbY4opBO32gIpvlrnIo/4Hf+/AHJ0JGkZlzEE+FCF75owWErp95P8PiLZJzdyrKVx5n87jkaNqrM2SNHmPpSNW4qXoA/oPPhghPUT7aoX7c8Jy5ns3RdKq0aVeHU0cOczw6je6emnD11mp9/PkG3jjU5dNrm+EUXg3tE8s7HR5n9tSiTJxBdvDmLF6zk1oblqVHZx6HTfuavPK9oW1OSbG5tWgktkMXs5ZeIK1KMjEtXaPIfwmYWUWzedlyx5LRunES9auGE6ansOFeSRav3KyNSMjqSTm1LUiw+Fa+eoRbA1UANhj2zk4OH4dPpoymbmKagBeEII1MWZ66kMvfHM/iCGvHRXnq0K0digkZmrp/VG7M4ciqVcC90blOVKikmqek285aeID3dJCwc2rSuS4UUnc/mFfDRrP2892I56pSPZ8f+s6zddZV806BGuWjaNK/O/sNHWL8zleJFo8m7nE3fbhUpMKOZv3IvlwIWVUu66dCkPDGubDYd11mz9YxKzFYrl0jjNh2p3OJOcLdVOM//6v7+PXf413r3//PC59+Lixzc6W/4FLIL/YpD/p7f8felHX7dnaiytdqHxDI6eH3ZCJ1is4OIdkbM6SMqrOz9vVv+41dINnN85cu8MXUthy7A8TPw+OgEBt5eimOn0+gy8gJ3D7+DHh2qUNRzigTXbiLtwyHssjC3OD1aAmcUqIb0dmiCh7aEYteiQDPYcb4xfQeuYezwjgzuX42TF30MGfMeVVLggXGtWL96DYnRRchKT6NW7XiKly7FvMX7VPKgWLyLW1qWo2yRfAU72J/qZsniMwSDBsnJUbRtWprDZxO5Z/QannrATf8uDTl99iKL1p0kPR9KJ7np2LoqefkWPyzeR41adTi0fZdKELdq1ZiDO/dz8bKfelUjuaVlCXKCsGr9BQ4ezkTHS8NG8dSvVVT1i63eksXBw5dUkNq2TXGqlCtKakYE36/K43K2SbGYIB0aJVCleCoZBWGs/vk0J8/mKFKMzm0rUic5gFeX432qRyk3WJot+4Os236W8MQ4glpdls5bzVtPl6JSmXC2H8hl+aaLarpWTtbp0KQMpcKvYrt8XLVq03Pkdq7lwKy3xpBc1Obw6Uwef34+0e4cvnm3HNfSE1mx9hAX0wsolhTFbTdHUSRaY9N2i7W7zlO6bGkunj+H16vTu2NFShVx8cb0A9SpXpy2LWtx7txpvltymFs6teSnDbuZ8U0Wg/tWJpBxhMQiCXRrVRq/kcCQyT9RPxkevf8OvvthNUGPQb8OJYl1Z7N+Vwbbdl5RmPJmDSrRoJaHjEyNxSsOciVX+gmgUYtmNO10J3Elu2OThC2JJOkRusEvLCQk+CMCOX4vAcl8pUMSQfsO7VRfhzO+hmKk0vN0Dq85xao5p7hnWGuMDJj60B7qj4uk1dAKiGsRsPx4cj2c3JrPrlUnIE8jpV4xqt2WiDvG2bokZj+1LouZY1ZwT/depLSGIycyKFonlvj6AoVwGulVs7Y0ZKtkaKhbWip9qlSarxAKwX0Gk+78mtsa9OPmJ3G0Q5xY1iloZsP+lVkc2nsIr9tNwwZ1Kd5aNaBwdnsOWzYcUD0S9ZvXJLmBJDLg7E4/29YdwPDp1GiZQvmm0WQeh9fH/YU+d/Sh1njIOQJblp8k7WIm0eExNOtVnpgaEBA4tqajX4YVo3M4cGEH46fdDHEQ3ADPvfQtAx7tRZlbdH6avZ9aJauzc9t5Dm08SvueTTidv5vw6NK0uKMU3uJwcE42n720kIcn3Mnh3LME/UFu7p0iKDGurLPZuGkHRqROw5Y1KF7bjZAi/rzwDOdTLxMWHkGzttWJr+2o1Et+VaCSnmsedi++xJk9qZQvkcy6RXu5qUY1Wo9PwHcFVizagT8QoGaTalS8ORo7ziHF0KWh4wy80uNnqnaModuEauTnwcpnLpNun2XgMw3IzYFNPx4k+3ImFavUoGbnKPXsh3akcmJFBjHRHi5dO07H9m25cLSAg7vPoRmRNOycSInGwuAIp9b42bNtn0KTNGlWn+JNUZkuBXVXcBUHOvoPN95f4UP8Hr/ypw9IRgwdweWMy3gipAXSif4VexY5+E6/zPmDu3jy8SWquXLkvY9w772v8fC4CnRvE6+Ukns/sJk7W/m4+65WbD1wmYeePsTbz3XFl3mSh17bx4hhHZj+zlJua53MxPsb89aM+Ww75GP2a62Y+cUJPv7yLJ9PL012WHXuH7eUl8aXpUWTEoyc+DP+2DKUr1CDDT8uYUjfstSo5OWOx44QHw9dW6RQtHgUC37cx001O4HhZsOP8/h4SiNKxx2nef80qjQoR5XKZdmxfD1d2mqMGVqOaI4rHYLLvsqMfH4/u/fAG882JaXIRQzyCXMFiE5I5oX3d3HkSjGq1biZzT99S3g+fPzRbUz/aBHzlsGtHWpw8vg+VVl56Zm2vPvhKr5eCHd0Ls/O/Sc4ehK+nN6ILfvD+HDGWqa9Uomi8SUZMHIN9VrVQo9MZuOShbwy+XZ27d3LazOP0LxRFG1qhtOuTQXe/2wzpzMrUL52Y9Yv/oJuLeLo2qoMtz+6l5Yd6xEbHsH82eu578GGTHzhFSxv85AT/I/BTf/ISb5xIf4WWNVvXcDX+bj+8ZHOffzPg6O/daV/PGI3HFU4ICqJJOVwJyApTDsJNMZpdZS1JGnB//7Z/vABSeYWjqx8k0OHjhIWX4+HHv+e++5J5M6e5Vj/817umeRTWF/pUBtwOwzvXZYycVcVE5Jfi8PyFCPfjMXtUjw7BPwFeN1+vFzC8l/FNsLYerYpve9eTf/eVel3Wwl+3nKUd2ed5ZZbvHS7427uHPQhFctDm3olqVChDF/N3UxGBrRoXYWffjpMhTLw5qQ6GC6b0S/s5tw5aNOyNmuW76Zfd6hUuz3jH1zGk+PC6NKhLbf3X0xc+Vhq1mnPulV/4a7etaiYUonxj36n3me3W0rw7dKLeL3Qtmlxjp+wSTt3mblfdWT9z1uZ8mEarTt14NzFLDas28TsGe3Zt20TU2Zk0+7W8vjyTnLhss0zE2ryl+/3su0Y1G/dm52bllMr2WTswDp88tUWPv/eT7c+pdi257wS3nx7cnnqJl/C684j3x/JvpNlGP34ISKKGlSuGc/8eVep9B+SAm8/U4noaI3hjx2hSMWqFE0ow08/LuOp+xK5vXkBHlc+6dSh56jtXE6HZx5oTpliGlsOZzHl/T20bAQvTKjJqHF70WLKUrFWfbZtWU2PptkM6deGtz85zNSPz1CtpodqlRNYs/ES7RvDxPv60uGuJXRrXcAjoxpxaPd++j2Uwbtvd+PU/h08+c45GteNoHql4ixdd4K7O8Zya/s23Pf8DzSrDGNGDWHA8I9JShZR1BYcObCPJ17PoGGjEgRz/Oz/OY2pb93E0p+OsWZHkDo3t+Tg7qNcvnCJhctnUrZqN7BjVMVZUgHX2f7+4TL8xwboX/iN309AsoTwiAg6dGj9i7+ncjOSKvdD0CE3U5j+Kxvh3UcWMeat9hRvKqlth3zy1MZcnh/yPj3rDSHBm8jyPUsY8HoLyrWNxq8HCA+6OfplOp9PXk3TBi35ZutUOndtTZ97b4UKIVI26SNS/SWOUGAIUOD0Koih8TqIjcAeeGrQdzSo1I4242MoiM/DdHkxIgooUTSSw6sv88lDO7i1ZWsKCjJYuXYFb64cyPmTBUx78Htq1qqGbXj4YeV3vPTJULhSijeenEWrps2J10uxYst87p7QhXKVY3n1gbncfntPaozIY8qYhXiulqVmSmN2bDxGYvMMBkxtgBkhVVoXnlQXC8deY/+5bdwzsb1y6s+ttPhp7SrGPHMr/iR4c/BiOjfqzGX/Odb/sI/KlUpTpkIsBzZkUL6ri66TqnJgfiZfv7yU8aP6smjzZgosk5FPNOPM6XzeGzyfBk3rQEKA7Se28MgzA9i77iCHlmTQoH5zdu4+hi8ii3s/rgfFQgK+Qdg48zxfvLmMW5p0RS/IY8Pa7fTo15k6nb1Me3IBFUs1JqpYFMuWzGfYS12p3CvSGXPZF9Nh+YQMDp3fy9inWnLVB8/f8TnDJ3al5p2xzB6zHz3PIKVEefZuOUTDEXHU65XM6iXnmTdxH7XqlKJK4zjyTJPdaw7SuGobzh7P5Mdd7/HZ0mfYe/Acc55dR9MWTckL5rNl7QHGftCDsrcY+COkNVCa4EMJw18vA/UvXNm//dJ/+oBk+D0juHItjfBIYYlwBsjpGS+g4MxUNixfzsSJK2nVrgxdurThnXc+U1m1955qTGREBH3vW0fPlkFGDmnLlp2neWjycaa+2IA61QxenXmKj7+6TIXSMHVyNW6qEMfz72xkzyn45JkmfPj1CWZ9fYWP3i8L4fW4b/xcnniwNC1aVuCnbamcTE3iyvlsflyyjds6VOKWFjGMemw73dsW4fFhtflw8UU++u4gdZu0VrCqrevXcktDeO7BcvQfd4rEoqWoV7sykbEBGlZNp375dBK4rDDhaVZl7nnhMGs3QONa0cS6slXmMioSHp3Yh7c/WsjeQ5HUql6V0kXTKZ/opmxKFe6652u6d3cxtl8j9MBVLmVYBGMqMuyRH7mtez0e6hTNvjOR9Bu1mOEDEkgoVocvZq3inReqkVChEly357kAACAASURBVGt+Psq1zBj2HA3y89pt3DP4NrLzL/HR7O28+mQtujYyOHIun8deOUQwrC4Vy5Vl09p1xIRnMnZEXV6ftZXa1WtQo0wckXG51KxfjXbdB4H35htauf6BF/zrigHXV8v/ThwQmmy/clH+b96DmvS/8j7ka06l/gaK4FCJ+0ZcWSHxwnUKl795gT98QJK1gYs77yPClc/JMzHcPeoII4YncWefCuzatoeP5uRQv8HNeAyT9z/awPh+kQzvFU/AncvVYGXe+HALuXot1R9g2D7VWJ7oyaBXh2gql8lRvQ0bLzSh08B1lEpxUT0RIu0gpYrp9LsjmQJ3Q3rd+Rf6di/G6FF1WbvxPE+9sI8Pnq1DnXoprN1+lidf2sZrk2oQX8TD4Md38NKDlWhTvwRp5y+oYOl4VjlG3r+CFx+O5baOzVnz837OZRTjwplYflq3jQaNK9KzQ7IKtgYOrEPPtkEGjd6HN0Ljrdc7snrjBaZP3c13n/enwDrDzt2ZpGbGsfnAZdZsPMJLk/sy79M5FC/hYfLYm4nRTnE6tYDYkskcO5PLiZMGl/KK8+PKNVRIiaVvp0p8+M4aOrerzh13BNh/phwj713GoAHFmTQwHPzn8blKM2uByZefnOa5SS2pXDmTGT/4WL/iMFMnVSGhXAKrfk7n7OVinDsXYPmyTYzqH8/oni6iPTmkUY2uo7ez7yzUqJRIRupVzqfHMu7OGPp1K8O5SyfoM+4StWrXoELZZDbv2UFU7iXmfDyU2d8v4JPZqTzzeF1aNY5i+neprPjhEDPfe4w7H5pG18Y5PDm2CYf2beaO+4O8/HoHTh7ZzIzZGbz6eD0a1i3DUzN3c2TLKSY81oeX3vsLDaXaNXYUg4Z+QIlkmHBfZ5YsXsr6fQYvTr6FWCOVzAuXiIoL42RmEXacdJOREWDFxuOcvXCVxfPepn6jwaBFKxivtA+LF+yQCPw7IPkN1u2/fLVQqX3pvLlEhofRumMnh2EwBLkVFILTmA3BfIuLS3S+f3cD5SuVpNuLKSC9GoYPywoj+3iQA8uPE52bRNrOONZvW0fPiTWoNjCeoNvE5TM48XEmn7+wmYYtWlGivcm8N9bRqk9VWt+fBFFia92INurbzy8jwkpU7HOGy6lNxyWbdBlcA1e8jf+gxrP9llAipzGe6lfwRaVTYJtUvNlLj7sacmqDn++e2EX9BuUpWtFDbngujTqUYPU3Fzi7JUif55Kx4+Hi+UwSrTCmP7qOpKSiDHyhJnq4zlfP7sB/JpZej1TgracX06tvZ2oMMTk57wLahTjSL3rYsvwS0XUz6f9eLYg3Md0mRrqHH8alsXX9UcpXSSbgTsPIiiEQe5X+D9fHFQ8zRyynXZ12XLIvsWz1ZsY9353S9WHXW7Bs7zIefbs9h3ZkMPu1hTwwegArNm0nL5DB0Adv4Yd5Ozm9Mo+xbzcnkAwnLp6nRHwxco7nk70/gHYtng1LTlOgBxk0M4WYm6SHLABpLj6+bydZ2dnc93orVWiaMmkt9crfTOkyPn54fwsVb6pBXrFU9q9Ip2bXYvR8IQWjuIMmNfLhxOw8Zr76PaNGDiDdd56vvlrBszMHKaTbO113kVQpmoSkWM7tyie7+FEeeactP206z4q3TjD6mZaU6gQX9kDanqu4r8axf00GW7at5Jl37uDZd2fSrFFzuoyrqjoKPn/4Ev6ES4x4qw7IPUgJS9F9/3fKX/+TlfCvP/ZPHZB8880chg0bSXraFcIjQs2Sv+Dp/WQe+5b335zK9Jm7cIeBfEXKbmYUvDyhHvVrVmTwvd/TvpXFqCHd2br5KI88v493Xm1E7aouZnyfwzvT93BTeXjjyYYkl/Dwwjsb2H8iii+er897Xx5h1jcX+eL9MgQ9Nbn//sU8/nBFatSswePP/YDpLkO96kksWr6NZk2T6diiCPc9upMJY6rQr2M8T0w/wLYjWfTt25so28TQfRSJvkSLOvlsPlGJPYfS2LVjBzt35tOlOUwYXolikccUsPKavxrDn9rLsRMwbUp/SsVdULhmw8hVbDlX0iPYclBjy64TbN18ijgDRt3blQlPLWDQ4FIM651CnDtT4am3n3YzZsJKxozpwMCGGifSS9J5wEd0a+em3E0t+fzTVbz7cnX8RmkmPrmUm6onUDylJgvmreGu/l3Izr3AggU7mDK5Nu1rZrNpT4DHXj9Li049KV8CxTzmdeVRvbLB6QwPu/acZM+OQ2zblUff2xvz6tSpEF7XadBTnxu99//qyf82oNT/HnP/b4kB/vqp/pmm4TffRyHm+G+WW+QfpWriwBn+e9JfkeMIMHPmTGbNmsXy5cuJl/Lf7+UjYp2aTu26DVi1YgmJf5P2dwNXt44mPDzIofNFGDTiAGOGFKN/74ocOZTB8ctuateshuW7xv3PrqdB+VyevV/EOjPJN0uyYt15gnpFJZoqXP9CDuE1sqlXE4rGZeKxvWw7U49eg9czbEQD7u1XEvJPo0n/R0QmB9Nr06XfUh4dU5IBXcvy/cLjPPfuFRZ+1ItSpSLYfyyT/sMW8MbjFYhJ8DL8xQN8/mpj6lUUZrsgtiuMlbtcDBu3iufuL0GDxo0ZNu4HEstpNK/XinUbt5NSuTy92lXjwQlfMWliK9rVOs49D5zDIwHJa01Ysz2fF17cxexPBrNuzUa+mnOE+k0roYfF8PVftvPUY/2ZO/tLqtcrxsND6pEclUaAKC7lRfDaB0s4fCaM+nUacvDYCYwIjU6tSvPZjI08Or4HTeueID23Hl1v/4RevSN5ZmQJPOZFAnpxpnybyeJ5V3nv9T6USrrEN+u9zPl4Be9NrE+WK54nXlpBZHw8NapVZ+G89QzolcjIPjbRYXmkWdXoPno76dkw9dk+ZKad4OVZ22lZI5J7h93Cjp0rGPt0HgMHtKVqhQhM3UsiR2lUtxzT56zihzk5vPFCB5rUczNt3nlmTN3Jt58/yPDHZtCmqcVDY29lx/atjH7gIlOnduXwwQ3M/OIa015pS82bonn184Ms++oIr7/Snxff+ZK6FWHc+FHcPfwDSpWG+4e3ZfHCVZy4WoLJD1anaGQqYbqLLF80L03byJYDfm5uWIlDF2Hr3qMsWvgWDRrerSokQk2sIFqKltvB3BeSnP4RQ5PfS4Vk4fwFRERE0a59u+t94IqRIpSbKYA9iy0+f/pLWrVpRIdxlXGlCIOSAFpNUUrm1OI8pj/xBU0aNKZisVr8ZdFy7nrsFirdoWN7A2hSIfk+jY8nrOKxx/oQ0wkWPnqNU7mHGPFpM/TYfFyaBzNTZ6UQIAjBhOVW+h6iGxKWALVbVVAwpIID8Gz/r7m9Tj8aCWQrIZR4EmSzuDtX4OoWOL7vJKcOXOHYjjxGvtaGPVsukHs8mq6vRUNhn8kleKH/YqrVqUnP58qoHoofXzrBgWUXGflic96aPJ877+pGUjeYMWIRJTxJVKpbhINr3JglLjN4Wn1I/I+SgehvXNWZPz6Dw6d388g7raAomIdh2tStpFQpS8vuxZhx33I6NW7HZesya9bv4NEpnYisD+fegY+XfMsT03pzeFcGH782n0fH383KdTvIC2QxaHxr5ny/jrSNHsZ82hhKh9yBDFg2dR8X12VRtVkKJ/YFuZSax9BPqxBTQegHNcxzFh89uJOgVcDoKc1V9Wn6wyupXe5mouOz+X7mZnrf04nssseIClbEUzpI6VYuPCLELtA5kWc4DpO6fEOrat04de4gye2j6DymMqcOFfDN4JM065FMkUoiahlGbmw+tVrFsm7JORZN2cdTMzoqN2bD2/nsXL2BhjXrcu1qNssWreOplwfy4ruz6NWzO01GJar3N29UOlvOLeOFeXdASVnnUjIT5q9/tOv+XjbY334ff+6AZM4chg4bRcbVy0SEh8p2SixOrIyfU3uWM3bYIBIT4rl/VD3cViZp6QYvfryPm8r4GHJnNyZM+pR8C+4d3p7F3y1jw35484UOxEfmcN/zG6iUXIR9u9O47baijB/cjFffXcKBU24+erYmM746zadfX+TrD4oS9NRl/LhlPPFQFcJjYpnw3Ba69e1H6SLZTJu1iNatk+nYNIn7HtnK4/cl07eDlyVbNV7+4Aj9BvYg3qOzZ8diurQtQaWiF3nl8wKKlatFxco1WLT4AJknd/HRa2UpFXMay9RJC9RhxNM72b7H5rWXelEiIR2PrqGbGXhcQdZv3MPFnBQq1erExs3bWL94C5OeaMiHn2zFFQZDBjYj49J+rp3NpEe/W5n0/AolrjjujlZsO3SJaZ/s5s1nq3EmO5FPZq1l2nPVOXgim9lzztC7f28ycrP4+stl3N2/K3kF5/hh7k7efb4KbW5K5WJaIvc9fwQSynF799Zs3bCIMsVsqpTVWbT2ChVrtiEythTTpn1L5fKJzJn/PYTVdpho/tPn74GRfgvL1m8CNP3GFXZdW/UfHeiEVb81dPhHZy38919/H9ePCP3017cUElZ0AhLHMP65m9o3kL51JGHeAvadiWfQ6BOMH5LEgF5l+XHRFh6ZCoOGJVMiPo5Xp+zhgSEwqm8RMNPRtBgCZgzoCYqNX0FshBrc9uFxpWIH0nDrEWw9VZs+gzYxdnQ1xvYRRYNzCiqnGxa7UhvS9a6feHxcUQbcVpK9hzIZ/fgpWjSNoU2blqxYtYb9B3J4e1I1omLDuGPCDuX89uzcjF3bN5IQC8UrNmfcAxt47v7iFCtTnoee3kiX/q2pkpzEp59+Q5Wq1bm9Uw0enPgNz09uw62VDzB0gjBFwXtv1GbVliDPvbyfWbMGMfeLHzh6zkfHHv3YtXcr33+3nzeev5N1y79i63EYO6gW8cZVDu65wE21yvL+7NMkVGxE77YN+OzLz3HHhjF6YC1mzFihmsyHD27Knp1XWbTgKI8+XIruLWw8VhpBLY5lOwwenXyBrj3KUKdaUabP2YWVZfHOpNrsO53LE68dY+QDg9ACl/jkw6UMuj2R4X38xITlk27XpNfIHeTlwqzXW1C6WD6fzT/Fu9PTGHpXEj3alKX3iC3c3P4mWrdpxM5d26maeJpOt9Zl2pw9zJyZSe+epWjeMpnPfthBZIGP154YxJAJn+KNhLsHtmPVyuUsXAjT3u7KySM/8+K0VPr3KsWtrWow5dOlVI6GAf168tSbc6lRFh54dCx9Br1H2VLwzCPt2LJ5PW9/kc+YYXWJcGezeeMxateOYsHKHGKKNqRVs5LMWbCdvcfOMXf+FBo3GQREOXZCNR87jBLCAOaoVfyiWvBrDcPv4nu/l4Bk/oLFRIRH0rH9LQ4uK8RcpvgNfHBtF8x6eA/JsXG07paMr6KJt7xFYhk3mtBY+11smX6euW+sY+TI/hTkwFfzF3Lng52oNsDA8pqKfjpjX4APRsynQeVmVO4Yz+evrqFRz5q0fqQkrugCDNGvUcxV122w6PU58gChnggb8nfDCwO+oFWFztQZHk9BjE9VU4jIoniZGHZvPcj+hadpUasderbBdzP203RMLHFRCSz6cCdtB9fHE+tmw5ZVNGldit2Lszh+8Apdh7Yizojl+6/mUbdOXRp3TGbqxHnc3rs7Ee2z+eDupdze5nYSKwZZPPso4eXyGDK1AST5hZkBLussfiCN/cd3MfTRW/DH2vhPa3z56UrqNqtJky7F+PDR5bRr2I5r5gWWz91Cq17NqNC4GAe+OUd20RMMeO5mDi6/xsevLeT+MXezeuMWcoPZjJh0C6vW7mPtm8fpM7YrRqkA2/Zup0bVFPYsOkZSZlXq90jkx3nHSbtWwN0fVCO+mlIcVBWReZOPsn3dAQYO647hK+DzmfNp164T5WrAjGdW0a5zR0q0CLLox9U071WL2p3KoLs0R1tK6mT5bpZPvsDPXx3H5TK4c1ozyrVS5p43b9tMtdplaNq+JJt27CC6mpubb6vJunknWfDefiZ90IXYSvDtxOME04Lc0roKW3ccZ8mC9bz43iA++WEBXImly4Cb8QXy+PGDPdTpV5zWY8pBXJCAHcQlwpe/0L79LpbvP/Um/vQByaDho8hMTSUqXDjzQ+UR9Vs+8+Z8wOjBD/LshGrc0TaXMC2D3GBxXv46k++/vsTM97qwfdsWXvjgCuWTodFNxVm26RKPjGnJ17PX4Y+Gdyb3YN2aLbz5yQWmPl6D1ev3seMIfPxWFaZ/dJi5P8Ds94Satz7jRm9l4rg4mrVtzISXlrJpN9SpDD4bstLh4RHVeOzpAzw8Npy7u0eTllWEd784zReL8pRzcOdtEYy/qxrFXcf5dFUM7312mpwCcP1HQ92ke8vSqYmfWNdFJWx4xX8Tw5/ZxU+bIC5WSYkoNo0IC+4bnkKpEj6eeeUCV7KFxhLGDYqgT4/qpKam8/KUY+w6AuEeuG9QaW6/rTR7jxQw4bldZGZBZDTc3b8cfToU57OlF5k96zQzJ1cgOqkok178mUOn4eY2pdmx8RzFi0Cz5uX4ePYpPnyrBG1qZGEF4vlxm4uHXzlFgQbVk+GJ+xuRXDSXr+Zm88lfzijBRGEHe+yJO7j9ruEQ3jxUISl0fwutc0hL4T8tixB13i8Qo7865hcnWzUUhRxr5y8LtY6v/+lGQpEb6Tt+xTos5F/9FV91mpv+9wIShwv2130Uw3UhZ3ohbuHGQ2/EiPyZekj+plL7etI2DyM+Io/DpyO57a4rPDI6jCF9y+PLzeXl+VeYOSdfwbqH9IhkeJ8ylIw5p+S0FDuO1N6l0VMTlhypLUkuVVdU4Yp63PDy88kK9B10gLHDkxjXNxyvcQXdMLDNIAdS69H9rg08ODqSAb1KYpoBlqy5xoRXs1RVNykB7h9djk71xKiZfL8xyNMvXhAJDMqXhUfHVCS3II6HHtzGxBFwS9fbePqNRazaDrfcnMDZU9e4eB6endychyZt4NlJ1ehSI41uIy8Tnwgz3qjO2k0BJj9/hDlz+nH+0AGem7JH+nWpWz+WlUsz6d/T4K4+lXl+1gk2bPYhuZ8hfUrQu0NdvvxuNR/MzadKHJQt52XPYR8fvFaNzIJYps7YpHrRRNLl4dFJ3HFbDJHuM4R7Apimi+y8okz55hLTvzGplAJFihTj2tkrvPFMKTyRSTz07A4OnIVm9Q0unjQpEgYfvuwlIcIim5voM2ovudnS1F6JiiVzuZIWy7jXDnJoD3z4eDku+2OZ+uluzmdCUiK8ObE6VcpF8+Znx/huwVXKVS3GkTNXCObAh5Pr0qJqFLOXn+b1988QGQf16xVn2Y+XeOeVZhzdu5EPvoeUlAjOnc6jSBK89mBtEuOjGfv4em4qCY9MvJN+Q78iIQree6kuuuHjpdnHWb5a4D5wa5tE7r2nLstWnOSDmccokwLFiiWyfstVps9+is7dH8ZEKJkDSj1bNbgqRfF/s2z9Osv2t79VCNmSgEQgWx3atQolv67T4nIN5r22jqWvXSUyzsYfnk6WN5X2Y+tz573tlNhwwAqQvzWc2c9s4OjBM/Tq2o0t+9ZTsVlxejxZm0CYA4d158KFufDmI58R8IbTonNVuo+rgauyMGUL25VOMGBhe4Tpq7Cpz8Qj2iWqM96jeGmDB2BMu5eJ8VcjJ/YattBfB2x8CZd5efpjFElwseitA2xcth0CXho2aEHvZ0qqoGbd7Cv85bPlSqqwVddatH8whXB/BEs+PcnKudvR0gO07lebdqOqqaD+icHvMmjwYCoP8bL21eMs/3ITDW6uS6yrBJuOLeb5L4aglwsJ+10z+Gr0blYv3Ux4TBhBdwGeQAIV6hVj1OSbyf8PqaCnhs6gY7PuZPtOs2nOARq3vpVVu9dRJiyW0W93Jr4ZbP/8JG8/9QXPP/0E85YtJDU/jSffGSQyH6x98RxLFm7EDLPp1Lcp7e9MZv+GbL57Yz3Z3ku0adGZH+bPY+Ln3SnfPElVfFQl8YCL6U9uZef6U9zauDYHzx6kZqvy9BhRk0PzTWa/Ox+fkUa9ztXoc18z3CkOQYAp2k5KsNSDuUVjZOc3aN6sFXe904DwZKfX5/wP8OFLc8nJLCClTikGP9uCyBSdJZ9u5su3N/PSZ+MpXQuOzs1l5qvf4rWiaNGiMV98NYfxLw2kequirJ6Syurl6ygI5NK3Tw+ajo3GkHtwhSiAZVcRxXhh2rshZ/jXXtFvXQ+/F9jnnz4gGTpsBBmpmapCEtKoCWV0TbJPvE3emXnE6xfRgmdxGzamFUa+nqhEeIQRI8zUyDc8WIaGaYnqsZvwoEiH+Qm48/FYBehWJAGzBJpxzWHmMEQJ9Dy2Fq2UST1mKj5PArZpEGHaSnAwoIeTL3QYLmHdEZVgG48pkXgQr5WNy0pXNHD5FMdPkhLaCeciYaTisfMImin4tGil9OuSZifXRXT9Ki6Joi3h544lVy+LZoU7jpDgX6XhzBSNhEzcWhp+ShMQ4TLdJty+jJssNY8DVhI+LVZx+4dpl7GEgx8vAaKxrBhnQ7Sz0IyraBQJaQ8I/afwsUcTsOOxNVEeFsEiP0FZyLpspLl47Su4LD+2FUMORcnxxOGVjLGdhmFcJBAsDVo8lq0TpgXIsEtQvP5Q8HbFknHVRGVaOL4LHEsh6u1KOchpEJL3I1oMimZYxMPUf1LmlG/LMSLCGJI71YNKOVvkzzy2X0EhlPii0zOoqEzlSGE9UUrzwsf6J20m+60G7Nd+/w8F2VIBiSiNh1TGpYsxez2ZP99DtCcTvxUHVnFcpGMYGdh6HvlGSXxWpJopEVYOYVYGGjmO5k4o2BV6ViXKakuzqqParP5T8a2LAjta9Qbopgu3sEzpfizLwqVp+OyiBLQYbE1oaa+qcMayIynQiqJZXkUTqxuX1dyW0wlFbtAsrXoLdFtogjMVy5coq4eLOrzQ7doRmFaiEgOU64uYl6FlOkrRtkmEnapsiwROWlBU1hOx3UJxkEkkoscRj18zCLoyFZW62Byhtzx6pSSvT9/FvmM5vPdmLWoW8WGYeeR7oggLitK5PLMfXdGXS80oggItjggrQ4klalouQc2PSymvW+CLxHQVJw/53cAtIoZ2JrpxxVGctmPUOQLyTHiUdlQE55U+TFCLJldPUPTl4XY6XjtH0Q9lueKUiFq4P1dRLlt2EXUezZuGO3AFv5nIa5+n88PCK7z+QkcaVc1FAP2GLWOfjyncoGasEo+U64rNNshBEx0Iq4TSNhG7ie4j3EpVtjdXj0cXMUYl/+DB0jyEy3PYPvINsZcJWDI39Bxwi2Ct0K+EhVTCw8kxSxBZthsRZbtja8UJKrp5mTsOnahq+fr1+YZfu3T/z773e6mQLFywQAUk7dq3L2yiU2OgzL5Q9sq0zQ/p+dniFCpdQPBq2ELFKwx6kocQZM0NYnYqOy86gaL1E5Lfk6WnvivnldcozFjKaQ4JJaPhN2yH4UttbaFkVeg32fc9wt0t15KpfUNxzNJs9LDQXiVLXCmBO+dX15H9TXRJnZyJUz0QDQ75WTQ4hHnYaVFy/l6a6R1tQMW+Z+fdINYnx4jDLoLJ8m+iZSTOhjxfviJqdD6yb8r15Zf8LOcMXS8k5K6ok4X7Q2R5TLeNyy/lvxuo5ISGV6pV8grkuUWGSH6We5R7lXsWKZ8bVQOlIV3uT3MU0l3CEyzvUFwBGVd5dhkTlSByzhEwwS3nDGmYKPZxh+gezbSFL925lox5REjHUJ5R7keuLxJMck6ZG4WilfK7aLY6WrXOPYRooFXOT/5e7lv+Tkhg5Z3JWIXu46/ziTfmWuUQmSdynsKfr4umFt779d7QX4KPwrF1XdfVdGRQRMTyX2NQ/vwByfBhpKdeJTJCKH8djVJxNC3ZDE5OIe/c90RrZxU8Qug4FVRQzIYlasouDFOnQLRA3LZy3GVWC/++otxX/PtO5BokUm22iv9ErRpx4jUsS7GHKydHmFFEGEeh8MUnVnTyciJZDY7wmFIcDt2jqJXKAhfxRVsPx2MXYNjCECbZMTemoSFsdG7T46imarKRe/FYoh2ika+LSquIEopWgSzIALrmxTJNvIafAqXcKlqwBq6giBGJahCYdoRSjZfVJMrPIpimxk75VRG/iBfZhqhKh2Ob8qSiOVJoCUIrTMZGDwpluqIpFGfK0PJxBcUpEhVVD0GXC3fQRjdFidWPZkRhWvIeZLwC5BmlSajeG7ytHGvlSOA6wkYCWxDOfqMgpF8g4y4r28k+q++LdSmUEhPFa7WJyxfEIqvo0bGSshKNothaUWzCnSZGeSsOdNR5J2ol/2sW6v+Zd/BPvtAfKyBJVO9X3rcDgJGAZCPp2x4kwiX0sgKnEiy3rFvT4czHgylri4Ba2yJsKLzxcg6lj2wLmMYJFZy2VMcCKT0RCX8t0dJwqiZSwbWtoDq/2BHho7cMoQ4WMTQ3muFzOOkLQ2Xl/IoTI38fck2VqnuUcro1WyyZcPQ7wbrhFzsRcpxETdglytKmCtAluBFNDNsOEm56KLALVEAvu7vbtBVOXoQPXdIlr5TLLWwjB0v4TpVOjZc1P1/j4CmNsxdzGTG4BBXixZjk4/OIWrqjTO2oOktwJoEf+NwB0ZUL3aJN0BAmGfGKAriscCzdg0gvmq6gciZErFDYxOyg7PhyJglynCBSjbgdxGuKrbKdgEMCFQnaJK2gufCLIrrmxhOQTbgA9HAs20NAz8ajcDHFmbMqm40bLjH07gpUKefDo2Uq4VlLhNZMNQOcwFXMkSJ38KtEkmlHOvhuW2hbJcki+k06BVqUsk+SKBJb7BfHSyVrTAKi2WRJn4DcFxSIErQdi6bHE7A0dD2MPCuJ2JTuRJRuq/5N9gpHhM8RqHOcFaf+5qhm/LE+v5+AZD6R4eG069DRyUiFPkHNCQzwydqSfUIMhOxBdsiDDrHlqOpFKNml6HpD+4XsGbIulSethDZC8YVsLGIjZN6FjI4pnrpzbRHnc0SZ/+p9iuMpc8gR9IatoQAAIABJREFUIL8OZf5PW1Nhtf3G3LlzP7ZlorndKL5tuU91T6IKGrq03It4tup+LUcgUT7yZxEuKSQ0UfdVqDbtaLM5qp6h51PCiuokznkcdVdHbFUErVSSTzlSzt8Xjk/h924MxNQ5Csch9IPiuA+9B4c+1Tmnih7k+6H3JNeTj7ovR0zaGVP5PeBs8jIG8n11ztA9h/TmnGcKRUJKLDY05hKcCETNvOH9OarZ159RLcvQXJB5ox41NC7q71WGKjS+oesqMTi5vRvWcsi+/aIPVrjk5V7layH9FdlDlI5J6FTOvYau/8uUCI1fIW+4SxJW4sPJxiMaVDIU/xo/508ekHzDPcOGkX71ChGiOPbLGJsEAplolz6AtCW47PMh71MmV2FIG5oU4qzKxiybpJnvqK2KIyxhs0wcmQlK5VQ2BtkQ5Q+yEQsjghwX+p4lm59MDg920Ak01HxTk9JRPVcyomIYMDA1yVrKrMsGCQ5EIl0MiOIiF2Vfv1JuV5NHLJfjLYNs1GrBBxyVHrX4HCEtEQxz2EPkGUzlh0v2VglxFRodNdEllRCySEEP6JKOkD/LvcpBToDiLPiQLLtkX9W5ZTXIZimpCTFCIbVjXVIJMjaOurIaUxXVFTgev4yBnFspPIfGRTOx9Dj0sDIU+IupCoYwzJgi4qTE5RyBOQlkRPVZYfTFAZQgzvRjGBpeUxwz8RwMgmI4lANjYeoSTEmwJs6YqMjH4i3ZHlfRVthEq/ehhr/QXjpuZCi988fa8P+Vd/tnCEjyDkwmwrigtAk0Fch6VErJUnoQMqVC60MPrQ21wchclLUf2sAL1a5knRZulGozlahDvmMpUTRbmleV/ZBTSBJFuEZlSUnQHFobios+tPkrx6gQiio2xx8KGJwEhxOJhOyKGR+yEzKpRaVUbJLcu5w/GtsVIGD68AjxvSZOtiRh5ByytgU+Is214VJqdTZySYLYksLTVaURvSSaHqXw9FbASfLIZi3PJCxjCvsswYzyI5zKpu1OV0kOzZKxC+31YgeVUKx4ZGIbJblQoII1pVIthkvsnDKQoQWqjgmdV42N2EcZRAmYnN1bKWCLiKCSOBebIPbTxpTkh1tHD8hx0QSMkqpabpnXCFqXnUDFJbZN6F/lmo7Nd5yckJ2UoFFsaaFiuswJub5ydCT1rRQlHeV3pfEjQZPYIRtDgk25HxG81KPRY5tAokBUJcUqn1iIrILlKa0CKDWFCtOrSixNPs57lJD5j/b5vQQk8xfOd2h/23d0fOdQmKdkH3wB8q+mYeXlqySgzBuXJBAk2R+QKqWjoi66IeqnQucvdJagHcDlkuq9hmlaai8z3KLAruErKMDrcWNI8iEoIqqOU++ToEO28v90Lmc6S1Ar27v8m3JD1Mu/7rQ7vrqtRJydnlnn37wut9oHJYAXOKlT+TdxuQR9cN2UiECf49c4yQJl5mQlhoINeT65N+VvqxhAUhKaMg0SwEmSQAImuT+5Bxkzuab4PfJtLejAz0TRXM6v4gOXSx0jiARZp0okMBSoie9fKC6rkkbKl5IblJSqEywU0q04+tAaAUlqGIYTZ6hEa4juRhIjspaViryTaJZ7dMIZCdhCw6kLKsZCV8xWNprLIF+SG4Xuj4pH3aqaLe+/MCngJJktggqqKxgZR7Vd4HdBSV6ZJmESyCh/TsZLjjewxLbJnFDvLRTbhdJZKgGkxtV5nypGUnGNJNA0513IM0pMEfpZtgUVi4Sg4Cp5csOnkD1Orh20nGR9ZJEiGHFx/w5I/llGVE0sTVNGYs43cxh+z3DSr17DKwGJ8wadzcC6Qt6RydiXFxNppmG6HCo1S4IFVxiW7sMl2Fxl573qpfqNgFLwdSMKyc4SNRR8SBalKIFqaLqFbYuDbCL7m8vlwQhKpaJAnduthzvCRxKVKscjJDqnYE15uJWx8lJghOExJTMn9kI27yK4pAtU8+Pz+JUCulpAEqQXZjmkEmAJ7Mulrh/UC1T1Rqom8ktNUN2n9CUE0iHZUVn4suhlEcgylknrFcfdinCUYcUJMnJVRlPO4WQQlKXAMsIlF6wE39wSkJGrMrBBRUXpVfAPyQS6TLlvp14s2Ui/K4DbtjAsCTj8mLaGpnlwaZH4yFKL2LA9asPWBS9pWap87ZbMDkGVRZWqi3PHIcdPqku2CJvaytcJEFBjp96fKFBbEvmLcSpQzy1q8i4RPJL7l0ytmUJYhftxJw/ClkxnYYBXqFyrDGCobv3Pmqz/H5znjx+QbODKpnuI9WapOe2StaCUzHV8kgU33BgBEc5SOx6WxyJgyLx1nA/1X2iDVA6OOAIqEefg002jAG/AqxwZ2+XH9OjYdgAjaKEFRcXcEahUWTBLFeQVfFKcaqnQqiql/HWhV6L2RUfJXSVETMnC+9EFGhpwE9RNdSpxZlS1JCT/Jg6S2o6VLRCvwOFyEZCJLCSp7lryfLpAr+TepWriU/1qtgQWeoGCGnnk2QIBbE2gkZLhlw3bwHIJriSUhVMVFTmHbPZ+FXspuJjlwo3AybKxDLFRXtWkG/AH0bwWtlK8tnAr591hnBH4k64SCiKm6NhEZ+k6AUhA82JYAkVzEhdB04dXggtLw2+Jo2SiCY2ubeBVAaQ4AwE0CQZVFSyIEYhWPQKmliOINycJKzBeS1jmBHshh4Ur2yLvXQVS4n64NPwuqTAHcAcjcKlssFPZkHE0jaAaQ0msuOSZBNSqR+EpNQx3uTHYRlE0hauRT4yqmKjcmHJAQ2lQFZCIM1WYWQ+pQv+BbMvvJSD5fvECvBERdLy1Q0j2NZTAlklV4CfrzHnM7BzVsyPChbJXK4dP9jnlUJroIWx/YV7SiYWdqqnKP8iaku+GvGRZ91J9kT3O0DSClokh/y7OvxT/CwsLN7xPObc4+LrpQECVc/5Xn0IeJhlb5+PAUNXakDWuS/AgCVQJGjQV6Ct3PRR5FK4h+a4qIChb4Di8jp9w3Z1SV5C91pR6rNgFBwUipktVetU9il9TmCNxKoUSIAQkkJN7MFwKTeIVu6T+E9/KiefVFi+9NyowEv/GeX5xot0u8W+cSoNcNyBIFEUG4CRT1OHibFs2htuNTxLFEqRIgjIQDBWmLMViJr0Zsv7lnRjKnxETqhNU/pUzXgG3U01SdW9V8RTz6PydjJ8VwpjJtU2B0osIrkD5JPCwLVVNLwx85DiF1zF0FfioUEPGztAISJAoal+hgNRZ5Q5aRZ5fErEq2AsFhArWFwooZdxU2PdLQHL9z+pdhqaEsw/JMzrPLg0J0WVKoyUl/Tsg+WfZz/8SkAwbxrWrVwmLiLwe5gsdpnUB/4mn8Z9bRLRhk15QBK/uI8KVBYEsfOHFyLXiIZiAmwtE6OkYZiaEh8p8sggUKNBh77IMEYwT5zlU0pPSvCuJbH8RNL00AU02WB3NbxETdhaXmYohamChLJo437KCNcuNrWBd4lDrFFgWljeRbLM88YFzeOxUbMl4SuATCngdoygz0KUCFVXLkKyO/FK4ZclKCkTKT66RiEkRwoJRGP7jeIxMVfuVIon8T2UqZXx+KRGG2EYKsz5iJVXG0lIwjgKrKKYWjeRPvdplVYVRC0YFaoZjzGwxU5IdEKMWS5A4AiQStGOwLR3blYdLzyTcvAxk4BZDaWkKNiYKxmrxa4Jld6o3ouKs7k8qJTJmEijJ+MkyNDV8WmUFfNP0dGyRSrVzcBsZ6GQqzXGVlVDNoQKBEwPkIaAVxVXhPrTkexS1ZmFGyfE2HAHAf7eQ/PZV+mcISK5uGkVMlJsMfyJBzU2YdYkYd6YSGs32J6GRoDYPT9glTNsRRXQJ3ObGjFTo58KARBxg6W8IKCrgsuQHRbskijwzqHqnovUcwuzzau347AhS7aLEGWl4SUcXTRNZh7oT/Bhq2w9VCJSvKmtY1kkQnxmOT09AqPPCRYxRy8FlCz47TGknqIBEsRhIgCM5vNCG7i5OXjCOAlcSppmLK3iFSO0ahjjlIby6QKIU3EuOkY22EAIg9lCWZ8hUqAyBq7CC4XLgqprh2CaBqIgtUY6LVzFv2e5E1dsW5pYEjfSLaORppZHajWHmEGmlYrglGApVaaVaotKW4uwXQirEcdEJ6AKxlYyihxwtAfRotGAWUa7LmAFLwb/EFVA+nUJ3evFZPjRd9osk8gNxhLvSsbV0LNuP2y5CvnSdGUE8Zg4uqwBNHBLVYC4VkZCXYEZguvJVBUT5eapXR4K5UBZWAqhQoUsFr/Isuk0gWBRXmSFoFUZg6yUdSKD8U8i5UkXnQsfxRhhLKAn+21fov/6I30tAskCU2sNFGLF9YbbLMf/KyTVJP30Wf3aWEyhIUO8LqP0tzC0JBZnBNn6/3yHPUVNCgntLJftcuuytslZlXer4XTo+3ZGeVX0ikh0PBImOiMT0SZVTetCc6VSY174RRqOSizKvQw6pg7Bxvqn+r2BB148tDEzE0Q5YpnLcCXMT8AcIM9zq+qG4Re23cn65dzmPHFPoxIpTLRu83IuTfQ9VN9S9Cixczm+jGQIrFPi6E/CoDH8o7S+/u3UDvxkkIPoqoeBMgv0wsScqcHGg9YXjYOoSADpVEaci41Qc5CNjG5RxF2fepeMVH0HuU9E1a2iBgLqeSqh4XGrM/TLeLgFfSk+v0GY74ymJVZVglkSoVKwUKMK5V0nwSCATkMSy21CJWHk2h4hXbIgkw1WqRlXBZBDVGKhAUBJRThAmY6RJACZfNgwVJEkVRZJQ8l4E7O/yuNGCQmQg5lECRzlekt5OAOoku355Zb+8H+V7hUxQ4VxQQUvoOAlWVMVNXCVD5mdhQCVz0SK+XDnshMR/ByT/LLN4Y0DyzZxvGDp8CNeuXiMqIjoUJsrMExaXC+SdeJZA6hZy0w0mvbGbymWEVaoqLtJYsd1mzoJUTD9Ex8Ho/hWpXVoqKeKIhDbfQgiWLZG57CcFqhFVSiOWy0WWVoMxE3aF+Hacywt0s3PLWLq1SiDWdRZD94TgRhKti/ES51cyL1IxiSE3GMXu4wFmz0vlgbsqULFYBpqCUwTUBFU62rLYpA9DHHnJmsp8U5uYW+UkBX8uhlA3skmlPI9MPkHNcjCyf2nC3WnKhEmDrktmc8CF5YogoAXQdL9qWJWNVClPyPlVkUAssmRzgmQFajDlg30UKwWjepZBt1KdxjNLHA+5Ex9uFeA4bGK2qySr1pt8PPcy+TqES0ZEgxIJMLRXKW6qJI30WehmEFOa0i1Z3CamSyecqBA+MoimMh1uxJSIQZcMqVSPZKF+Pt9i214YOCCFt94/SZMGMLB3WSJ1CQTFoIozF6FKpc58ceO3ogmrMB69zFBQVK1OGViMnoRETjnYYQH/16Ar/1kr5P/2PH+ogCQhUa2F/9xDspljG99k5fKNrNmcq/Lh9SvCgB51iQzP4KNvz7Fjn4MP79AumttaJZJgnFeEDir2VYGB0/ug5pNMdj0MlyQuVDrfYP+ZMrz03hHyC5sSLSiXBHf0qkD15DD27DnO9LkFTBpbnOSkHHTyMMww/FIFMCy8tun0njhi8MrZt22v+nU5L5oZX5whpXw4vW+JwO3OUqhIVyAav8uHW4J66d8S6KURIKiyjQlsPhjJvNVnOHFZKh5QuSzc0aU89cplYgcyHKiTgqxJb4iTVUQlMxzoqmQTheTCEBvgCzpIT8uDZoYpuKRYLpehowct/ArSLdlAXVUeDp728MGsVFo3gts7FyM9O49PFuSQngOlE+GuLrFEePNVFVMcfd3nVpUpqdJID4m4hjIG6lEIx235sC03h8+7mPFJBvVrwd295KIuBSeTHj1JVEjvh1QwBA7j14uzYn0+X36bSe/uxWnTPIqIsCCffHmF9Iw8xg2vQ5S5D9sIU88iLGrqeMXEIw5mHAEpz0qQogIiJwsp1V+BtxliuVRPo/SMeDHlHUoSiiT0Ev0wKg3H1ssJwMwBioag+YXoGwckE7JFIQfDmU//t+v7n3G130tAsmj+QiLDI7m1Q7vrj6USURb+rCw+fm8aSxfMVw3c8uY8aFStUInHHnhI9Ze4VTo/BAsSKFCoJ0ECEknJeXRJHSjvgTc+nMamfbsIuHQVDEifVhgar774MkViYhWcpzAA+SWYkMqJgnQ7MCjlcDq5BGcfu14MUceqLL841jdMCrk7ydKLjTt26RxfffUVIwYPpUSiCJI4Trn4AflW0IGhqeqOcwapCsl1pJJhuARuJlM7FNCLNo7SdZKAweDoyRNMeWsKzZo0466+/Zz2lBCErDCO1r1uTqde4umXXqQgJ5/uHTrTp3svzGCA/8feeUBJVW3r+tu7clfnSNM0DUjONDlJULIoImDARFQkCwooIEjOCCpJwJwRUUQQPIIEBQQJIjQ5NbFzqLyr3pmr2nPuueO+N865zzGu5w5rjNa2rd5dtWutueb/zzn/32I1IzO0Kq4IsVDWiiQsq+wUAQJG0KDE7WLdu2/TvHETqlavzqJlS3FarDw/cQJjxz9LarlyjH36GWIcTnV//BYzuw8eYM1bbyqlKgEr9WrUYOCAAcRHR4X9RsrAvapi6jq38vN45fXXuXHjhupkl7aqh/o/zOmzp3HYbOrzu697d6IjIsJdNrLPzSY1WiItXXJBiZG//VziTX5pCe9+9BEHjhzBFwxyX5duPNC1B3mlRXy5dQs2uxXD46VP954kREYpolsAjQAW1ZalmVWLl7TaSWVOAJh85hJfhKhRrW5/L3gpkjpoFhGEMPiR5/rK5gnD1R7whAIkVK4McQl/ApLfI7D9tlF/a9kSQPLE0IHk5uYTbXf+nQWTA1G7SeHphZw+9BfWrPmFd3ZC1xawZlZH8vOOMvqFXNVlNHhgH0ZO+JR7O8C8sSnY7QXYJCAFpA8zbEglbUiatHn5i1TQkRXjM2vcNlrSpNMuqtRLZ/r4hyguLWLFO19w4fh1Vs3LoEXtAATTCFkEW3sw+UsJBrMxSZAyJ+LyJxPQUvnxWBHTlu5m8cRmNKkZ1n4KBtyYLD4CwVL0UBxmmVUJudFCBZjJkZlQNGsG7pAF3exA85cQaT7LrUAtrhZkYDaSSU/KwmYuUQ6zinn13FaVCa+9qgIACBsauIZFKkNlQ+DShuUNiXFPOVU5KDIaM3T0OqrXTeblAelYtBIMSzy6HolPKyYYuIozJL4KEDDbcZsq8MEXdp6f9wvzlj1DnXJw6aqf58asoX83mDCuIZFOPyHF8pqw6CX4DRelpgSswXjFSOraFSweUbxJxGtJQZOf6fkQEpWxfC4U348rEIPTdpv2Pb7ksQeieHF4FaJDJ5VqkOrNt8TiCiWBLQaP4VcqRJGVHseW1g9Cwo6G+3vLOjQU6yFf5j8hyb+0Vf9dAYm8SRP5hIoP8e2X6xj02Af0e7AmVevXYt3yjfS7rxIVqwR4fvpVut/flmLXbfbtPcUHSxrRJC0bLXBblQgkfxCVKy3oxWQRxs2q4oVNaAppZdQt7L+cyQOD9vPIYx25t0ddTp44yZIl20kpD8untyAlJo7Lhc2pGLOFKPsVJXARolyYBDGVEOW9HJ41E5BjQJ4pHpsjA3MwhaulNsa8sIlWzcox8gGzak+yWZLQAkm41WR3NrbA9bAKT8BNkBiOnotg8AvXMEfDmDE9uXW1iKVLdtGsPqyblkRkVAQhUxSBoBPdLPMi+WiBUnQthZAlGq+MkAc9WPQQFolHoWxKLEkEQ0lYZWA7mK9ilBEoRDPH4jPHq/TOIiqGehG5nqrcKkylnDWbePtNXIaNC95W6OYozL5TpMecxBwsxWSPJmA4iAo68NkCuDyXiday8RGBjyhM9hQMXyQ2rRAt5KfEk8jNwhpE2nOpELUVbyARzZaKoUWgh0R9MBt815VaUIGRwQdfB5ky7zLpifD2yuaULxfghQUFFNw4x6r59xIb2ovPXpVSvyRsLqzBfHQjH5vZhi+QjskWgcvnUX03cnulGiRzAi6TA2sgiDkobWDSthWHSxhbWxCzMNap3bFWfpSQfkdYuUnNyfy27aTyE56FCeMPYV//5vb79wHZf2mX/s8++Y8CSP6hQvK3WxJmtnWfn8unsii+fVsBkm/3fM/8RQuZ+eJUenXuhuaRSoOIsfw2gFA2I17WIiPJnyR9QgwKWTlx9st8snUzcxYtpH71Gtik5dhvkBAfj81mV+e5JMeqPUmSUSOI1WpVgEAIurC+jlY2uxJOTEtLSrHb7Or/26xW3C6RfAKLzK4oHlFaxcDn9aprbdi+hefGP8f2LVupUC5VJaFKJsMbQIu0qWqPVB7sdodqXZKcx2oyh2dQJOm1COEZfj3SbqZ5RVxGV+2Ix7JO8chjj/PAAw/w0pSpqq1KWpfU6xeTZwE3Jp3NO7czaMRo5s54mU6t25OaLO1C4XargCFdEZJo60plVH5fkZ0WM1qpV13jQvZVOtzXjSXzFtKta1dy8vNURcEeFUHztq1p1rQJi6bPIikqDPICNjOvrn+DHbt3s2jxEnSPl8QIIRts2MpaXAV4qYqIxULApHP41xOMnzSRFa+vIla3odstfLfne06ePsXokSOYMPZZBUqrVxGXTFEZCylAErRI23kYzBk+ETwKgzqpUG35dgfT5szhuRcns3vfPg7s3svbq9dw/vJFvt+3m+cnTGDK8xN4+skBNKpTVwEaj7wmqwmLAB9DZmQC6rO0l80imQWAygySWceQtln5jCR+yPljNqn5HlkJPpcnDGQsJlXJUvHDCOIyfMRXqIApLv5PQPJ7hcR/qJB89DEDBo8kJy+XyIgy/RHVSyAH71U8Zz5hyUtzuHAxkp23i2hYzs36yXeR4/6RDZtL6dS1PqnJGm3vOUr9GrBsWhJJTtkIXgLSX2xxKCZfCn/CsksLEJ5wTzERAkjakNlxN7UaJ7HmxTYEgyW8+5eLrF51htnT6xPjLGH5yvPcKAr7hAzqlc4jPU14/TYWv3GOjVsDpGZEk5IeR9bFqyyf+hAfvvcBB8/aCRS5uLNZBD261GP9+yc4fbJEBan2HZMZNaQSxcVuVrx5kT1Hi1Wy0b5lFNMGOQlodejc81vu7pFOy7YdmDj1bSpUspJ/3secaS0o8Vxn2buXyC0Jm64+2T+Zx+4yEy1tEgEdv8nKjiNJLF13npvZUKdhXY6d/IUOHaJ48ammbNr6Kys/vEFpKVRIgv5dkxnU2QxmASomXHoyH291MHvuEd5d34s6aae4UJjGiGe/pX3DKMaMeoAZr3zI/nPSvlFKnYwAnTvUY9U7xynNhcgIGDgkjY7NajN76XZ+OBEWMKlXzcLzo+6kauovLHrXwoYvr7J4bivuH7CPwX1ieGFgGvH6WTD78OLg18vRLFp9kxOnwWa30bXLHQx5fhbJVdpgEb0+UQ8rW5Rh0vHvszP/ljTk77XB/sXr/PsDkp/YtmEBWT9up2+PWhQEbYyddIQ7aqURm2zwwZs3eOuN7ththfR6ci8zRifSv4OItsrAt0c5BKtqm+rxlbkBOVx9SupaRkLcVjOHs1vzcP9dTBhchyF9ZG7Lz/tfnWHBO37mTm6GJVDMrMUneW1WXZISnby+/jhbdrqUvGW1SjD76SSqZrgJBd0E9TQ+/dnKstVnKbwNteonk5V1i/73V2BEL50ffrGxdM0ZbuTpBExBHusZw5B7ncQ6bqJJY3awOpPX5vLVzhu8tqgVDdNv4NO8bPsmW7GozWpb+SU7htffOsnRYzrFgQCdO8LwJ9tx/qyFKYt3UK5aBW5fvY4712BgvyQe65PCjPcvsG1PKYbHSvUEmDA4g8w6dr78y3VefyuHPDekV7Iz7vE0DHsFxry4i+F94cH77mTbrtO8/qULT0mAO8r5GDOoCcmRCQya9BUJVSpScvkW5296ePAeJ5P7m7BEpvHZzkIWvHlNeShklIdnBjYjKULjmUn76dM7lRGPmvlsi5m3P7lAbrGFqCg/LwxNo3MzHWvwNm5TIu9ucbNobSERJp3udwUZ8nRbXnr9HCXXLrN8Vm+yDm3nlbXFXLkJzkh4snc8vbtXxO83WPV2Hl98nU1kOR1LSjSHfizgzdef4OWpbxGMMxHKN2hSJ45KteLZ8Nk51Rpij9QY9lg17ukzlPg77iGkVwyrZqkKiPxb2sLK2mnCte8yRcaylrH/2ML1L+7T/8mn/1EAyWdbvsDmjKDrXV3/PkNSpngpgMN17Qa+wkKu59xi9PPjSa9amXnTZoZV4sRvKDxNjdTo1NC6gIDfZkDUbIaoe0oh0cKk2TP5/OuvWLtmDU2q11EVEtXhaIJPtn/NsjWrcOcXEhUfR68HetO/f3/eeustPvzoQ6xmCxWSU7l2+ybl0lIxPB5+/vlnOnbsSFxMLNu2bSM1NZVp06ZRq1Yt3nvvPT766CO8bg/OqEgmPz+RSmkV6NirpxKhFNmIsWNG8cYbbzBr+st0vrMDX363nU83fMri+QuZOXsWly9dJj83l7vubM+wZ4bz+upVfLdnt0rcK6ans3jOXDJiRK4/SMBk4vi50zwycAB9H3qYU6eyyL1xk/LlUjl+/BhxSQksmPoy6WkVeODx/pzNzqZCSgpD+j9Jbn4+W7d9rUBLYnIir8yZz5kzZ5m2YB41qlYj6+I5cgrymTx8LH3u703j1i246XNj+Wsb9uSJE9m48TNa1mnA5GlTaNa2JZmZjVkyYxZJEdGqWBmwmxn+3DiyLl2g/6OPUSEmjraNmuC0y5ytodqkbBYLfplblXY0m5UPN21i5oJ5jB41hijdSvO2Lfn19Cn27d/HY/37s2TufF4Y/xyV09LVLI6E+p+OHGHh6pWcuXiBqEgngx57nL4971Wgx+VysWLtWrb85Vve++RTNcPRuEkm48c+S606tfj2Lzt4avBgFs2Zw4inhqn3LXukwFXCvCWL2blnj2p/r1GrFnNnz+bdN99k247tVK5YkbMnT+H9a7V8xktoom0bAAAgAElEQVQv0a5NW0pdpXz4ySfqS/5uRsUMnho6lDat2zJn4Xx27tyJ1+ularVqjBw7hg6dOuGI+nOo/XeLh//VUHtO3m0czgjFgstDdPD9oRsYp5aTf24PNlt5uo34kkpxsGpma0z2QxhaCi5/FTZ8eZnZy87x4tgkHutu4NRd+LV4ctwpFPpqKBUtX8DAZDbhJIc47TKx1qsErSXkGe1o1OE7PBaoGB9mTPKKoclfTcenT+rGW2u/Bls69e/sy64ffiD77A8smNSIE6eKGTvtLI8/WIHGDevyxltbueaOYN7UB/jsk0/5YrubNxa1xWyyM2/BdpWkDx7YnctXbvLaykMM6V8RR1QS7225Sp8nHiO3sJQ1r6xg8SgbzTv0o2OPd+jerSrtuvXkmeFLGNS/Ar1aRVEhNZn5r+7CklaNJs16sH3bN5TmZbHipWrEW7MJBTRlaPbCgiv8cgGeG5vJr6ddvLbqFPf3rcqD97Zg1PB36dKpPHd1qsGHG39gz7cePlyQTv2awnoUYVgSWbvVztS5v5KYANFWKBY1Xj+smN6Wmg2rM3XJRt77Io8PFrYlPtZg3fv7SK9amwb1e/Lpxo/BdpmHu7Zl7ISdDH32CZLiQ+zc9j73dUyne3MP898NsvHLmyx6+W76Pb2DgX2dTByYSrz1GgHdjVvPYOorF9n3KzzUfxyFefmse2Mdi1cv4d6+Q8N9r7o4ooaVOP4my6dkOf79ZDV/t83137jQvzsgofgHrh+Ygt3ipjRUjrUf3mDdupOsXf0gmzd/y9df5bDh474Y/ot0fuggE55yMqxvpPL0KQmmcbMkGZdWGZPIYktLj+HDppWQ6rxMlOW6Sin3Xs7koSf3MH5oXYY/Aj5/ISevRtNr+AkmDq9F+Tg7s5f8yqvz6hMMFfPWR1lktuwDlhRmvvQqC4Y76Nk9HquthFJPIi37niOtAoweejdHs87y5vsXGfx4FYb1NLF45RlKQum0uLMH+34+T9ahb1gwIZUaaVIFhdveykx8LRd//g2mjmxF1YTz4cF5qXqEHNwMRDJ22klu3BLTxXpcvhHN6nV76XV/FTKbtuapZ96hT58K3NWyEm+8t5/8W34WTGxO76f3M+DpbmTWr8LebzfRoHIhd7dvTu9BO2jUyELfvh3Yt/sbZZLY4M52jJm6ixEPR9ChbWcGDPuctr270qFZZz55dwUOUzZjhz3IwNHrSUk3M+6ROnz67XUOHrzFO4syiE+txwOPbaZa3WgG9m3NTwe+5tZt6Hh3Pca8dJzePaMZ+5iJCXPyuaN2G+6o1ob3P95M5ehfeGlULRLsF/Cb0nhrYxHrNxo83LcJX2/9hmdfeJI3N/1McfZRpk8ayax5yzE563N3l37s3PEVv+z7geVLWygZ8ieePsKQRypSs1Ztlq3bxa8n3axaMYJpU1/F91eLlUkjGlK1cgQfbd2H016dzMa9mTd/LfWrFfDCjNlUadyLYCA9zGAqNaGyuKMGV8NKO+GR2DBZUqa9o+Se/90efxRA8sXmTTgiHGUqW//hzgqn4A9QmH0dd14Bn3zxGWveWM3alSupUj4dm1QzQsJ8ByjyuFQrpQAL4caVGlUIHCGNGJszrKJr0nlu9nTe2rCBhCRp3bYpL7GJz42nbmYjHh06mMpV72DU4Kf5avs2PvzkY5YsWcLRY8dYuHgpi+fPpUHN2sxeOJ/v9+3ltaWvcOLECV5dsYqH+/Whb79+jBwxgqeeeorOXbqwfNkyKmZk0KhRIx4f8CQP3ns/E0eO5ZOtXzJv7lzeefNtCgsLGfXsGBbMmUfXNu35ZNtmNn3xBYvmL2D2/Lns/+FH1q15g8ToWPIKCli19g0639MDm9PBpIkTeWHsOB7t2l2JCQV0nSNns3h48EAeePghBUiOHjjE+GfHkVEpg/lLFvFAp24MGjCAjzd/zvMvTWP5osVUSU1n1Vvr6XJPN+IS4hg1ZhSTR4wlOTGJR595mlEDh9C4RTOWvLoMqyfI2+vXc/riefoOfpIXx46nfbt2DBs9kqa16vLiy1PIbNOCps2asnjaTBLsTuyamYDdQtfevbiRn0f1ajW4ePo0gx99jIf79CHaKr5OYbkN2Vmq+d1uY8nKlSx87TUF+M5nnSY+OYEZs2awZ89uzp08RZO6Deh37/2qgiOD4SV+LxNfmkowwkGfhx5kx9atbN20iY/Wv0n1ipUJ+P1s2vo1sxYvYub8eVw4f5F58+Yx6PHHGD1qJJs2fMaFM2eoeUdVeve6H7vdjj8UJOvCed5871069+hBXkERc+fPZ+rkyZw+/gvLV69i7Ijh1K9Rk1dWvEb92nWY8sILbP3mGyZNnszw4cNpktmYdevXczsnh3HjxjNo0CBGjRlDi1Yt1Rpr0KAhTwweTHTinzMkv1sM/UdA8hHDBg7gdt5tbJGRStlGDXsjxoL5BLNm4r+5AyOk02PYadITpArSlIiokxS6KrBjj5+l687RvpWNYf1rUjHyHFbNhUcrx5oPr/HFtrB6pBCLsorFBb1/d+jTNQbNUkqx1p7MDjtIrBLNkIcbEG2+SaTVRe16sURGleOnQwXs/8nLr1eu8+vZHNKTYcmUNmzbdYGl67PZ/Na9JEbb2bnvEkvePcKc6f358MMPuJgdzYbXmvDr6QKeGr+XMUPr0qFdZezOJPoP3UCUuZDyGVX5fNdVUlNktsKMNeTnnobw0NAhtO+6hgd61KF5165MfXERC19oTNemBbgCSew4EGBvVgmnf73OhbOFVK4Sw9rpqZSLuKLe5LVcO6Nfvkmz9g15qJcdt7sKY597n2p1alG3XlU+e+9LZk25j0oZeWzbF+C5CT8waSAM6V8Jm56DEYpl/Y5Ypsz/hWFP30n1pAKulVj56NOfaNvIxpBh/Vm8chNnzrn4aFYTQtZIvv7hBgdPujh3JpvzF0uoXc/MtOH9WPXGR/yUZVAh3UntGpXp2T6DpmlHmPNegM+33GTRtI48+NRfGNDXxqQhGTjJRrMGue1OY+iLZ/npDKSUkyAkySIMHTuNAU9PLDvUwwO7ShxF6RaEx+j+Ltb+uy3Z/9UX+vcHJPu4uX88Lp+FNz+/zEcbC3nmiVR63JXJurd/5P2NuXzy4YOYjKv06L+XicPiGNJbFKZuUxS8g0eHnaFUSuVCYpfJYCZHweThUdRKl7ZLGz9easTDA/Ywekh9Bj0kc2BBDv6q8ejEX5gwohap8XamLTjOq3OakZQQz7ZdJfyalcXxs7mcyfIx92k7fXslEOF0cfGqRpfH83hqUB0GPJDOlTw3U+fsov2d1Rh4TwT7f03i+0M5nL10muNZLtJj4ZXJlamdXoDUDvMDGUxdfoNbF/KZNfFOqpU7rwbSvL6gMgU8c1tn9NST3N/rTvp39hJytmLYmKXo1kQeeaw3UyetYvZLrWlVX2P5Bzls/uoUb8ztxlsbD3Hk2C1Ski2kZdSga7tkNbsybMJuFr/cllaNLVgtMjvmZP8pB089v5XBD0aSmlqfF1/eR2wFSLBY1YycMDvzJj/JsLFvcm+v6ox/JIIth5KYOWc7a+bUwh0sx6gJ3zFxUmd6ttAxaQVKEfCXc14GPLuPfveXY/TDTj76LoFTZ0vJOnWeX8956dIsyLyJjUi0n8JnVOKdTUWs/vgWi2fexV/2/cSRc0Fw1CBUfJSRw57g+SkrKPLpRDhs2HGTZIchQxpxPfc6b3zgZtmLrUlPieP9zTdYuuJblq0cxUvTllE3Q2Pac3cSGW3w7U8Wjh4+zekzpRw+VkC7liZeXriE6pk9CGmVFOxQrVm/eVGokBSeCwh7oITnRgyZK1QR+k/Z3381oP7WBrX5y8+VX1mnzmU+JOHpcFXtEECSd/Ual8+cZcS4MVRMS2XZrNlYlUmlzAeFyCsqZNqCuZy4cEZ54Kg2KRl6DoZYMnM2dapWJxQIYZjNTJo3kw++2MiIESOoVaGymm2sUbM6Z65dYfykSaxft54Gd9Tg3NXLdOjShWfHjFZzAp9/vom31q8nJSaekeOfxeyw8dILk9m/fz+jxo3jtVdeoUXLFowZM4b2HTrQp08fdu3ayYEDBzl1OosfDh/m0d4P8PKzE9mx73temDSJTRs/58q1bJ4aOZy5M2fTs91dfLxtM599vpFlS5YybebLqh1s/Zq1avA6Pz+fz7ds5pezZzh09AhXLl1i2oRJDO/3oGrzMkwmDp8+Sd+BT9D3kUfIyjrN2eMneffNt6hQMZ1pM2eQHpfA6BEj2fyX7YwYP443Xl9Jk7oN+XTbZk6cyeLQ0cNcuHieGaOfJ6NCRca/NJm3lq+keu2aLH51OQe++571a9dR5Cqh0/09VVtWsxYteHTIANrUa8Sk6VNo1LY5TZs1Y8m0mSRHRGMOhPBadL767lsiE+KpXaM2s+fOYsPGTXy/7SuqpKaheYUwCsv9iseIgMcDx49zPS+P5q1a8fnGz5g1Zy5Lly6ka6dOWA1RBpM2NxG6MCvPxLPXsxk58TnyCotxRkZhNmlE6BrPDRtBmyZN1MzvtcI8Xlm9igNHj6qWutMnTzHw8ceZ+Ow4ValRymuGKJjKrJ6GLxQkp6iQz7d8xenzF/jhwE9k37jOzJdf5vr5i6x//13WrV5Ng5q1WLbyNXKu32DW9Bm8tvI1Dh05xuJFi0lJTGLr9m94ZvQo1r+xjj3ff8+u3bspl55Gtdq1uLvjXXS8uxP22Jg/W7b+1SDyf3v+fwVIpEJijYwsMyAM+3EE/IUYWS8TuP01msVExwHnqJwEr05vgW65whffBFiy9iZ39rqHUX3NpNuzsHmvgia+IFHklsZT6r2DgO4nZA6EVbQ8IRIchcRF3FK9wcVaKzLbf0vtpjZWTGtNhYhzmI1beGwhTt9IZcCIC6RXqMq9fVqQdWo/J3+6wJJprdl18BJTl1xk3dwm3FEljY837eOLnbeZPX0Qb7/7HreLYvlg9h1cvu7hifGHuLdzBH16N8flMzFswrc0rhtNfFJFDv7i5/ln2qmB2qL8m9SIP4qzfHvadn6H3l3uoOU9PZg1fRmLJ1Xjrqa5nLjqpN8zV6jVuCL33tWD/fsPcjr7ImunxFMx6qpyKc1x2xgzq4DESuUY9Eg6OTfjmTx1Gy3aVKZ1+6YsmvsxE8dk0qRRBJ9suc3SV7JYMiWKu+90Yg3loYXiefubFKbOP8q7bz7BnennuOBLZvVnh/n++4vMnvIQGzZ8TW6OlxUTKnPumoWHRhyjceeWdG5Xj13bP8fvLuLZJ1uQX+SnKFiBi9kG773/KfWqwLLn41j+pY0NX91g4fTG9B96iEEPmpk0tDpOritzyKJABmNnnCDX6+DpYU8p9bSCQj/1W91HzUZd0PWosERyWSIgQUZUxGSqRMYS/xxr/+d3678DIGnYqDHf7thGohpq/7sWv4k8KDrA2R8Xs+6dvWzf6+LR/nfRu62ZaGsxb352grmrCnllyb1EasU88/x3LJ5cnXuaF2EJ3SRgLsflHDs+c2Vl9hcWhRJJ61KS7BeJsd3G0J0cOt+Qh5/Yw4ihzXnskRg8boPX3/iez/b5WTyjBe7iXKYuPsOK2Xdx8pdLzFx0luHDO+NMSmHOnHeYNkinb88kLJYCcoudtOuTR+/7ohg7sBFnLl/j5Xlnuadnde5tZ2HA8yfQY+Lo+2Bnzp0r5Jfvt/Lq5KrUrJhHIFSMO5jKu5s8LF99i8mT69OuhQlXoZu33z9FQpLGXa2aMXr6fuo3qMwz/dIptqQwbuInVL+jOt16dOHlqcuZObk2bep5WfaJVCov8Mq0xhQENLz+BHJzovhk2zHM/tOMeaYHo8ZvYczj5endsyK387LwFRnk+TPVvRz6aAQ167Vj1LivGTG6K20za3Aj5zxevZSq8SkMeuYD+j1UhbEPh/j8YEVmzt7F2hm1MUdW4bGnN/P4oPo83i2OgtyTuDxBSo0Mnpp4iAfuq8A9rUL0GZlN9+5NaN+mPh9u3k+y9QSzx9cnwXqSQKgm6z7LZd3Ga6yZUZWQI4HR0/aTdclJu8wg40f356UZb1O3SQu6dG6Or/AModJrVKvi5OTZ60xdep75o5tTq2oFXn3/EB9sPM2ilSOZNmM57avB8yObk1tQxPiZ56lRPYPWbduzcu27ZFQMMGXOUmo17kmQVBVxJA4pYz55KFUjGdsvawNU2qSi0hxWMrQom+p/r8cfpUKy+cuN/wmQhCVmlQqbL0Dh9Vv8+P1uBUjWrXiNzIxKmLWwkqRUQkQhr8DnxqPUkMJavEoWNhQi1uHApgacdQyziYlzZrDxq82sX7WGVjXrKdAi6kqHz53i6VGjeHbsc9x3dzcOHfuZIU8NYdrUqdzMzWXLlq9Zt2YNCRFOho97lujEeCaMGcvBn39mxOjRLFuymOYtmysG/M4729OwQUPGjHuWuzt3ov2dbRk46hn6dL+X6aPHs2PPbsY9P54tX3zF1ZvXGD52FM+NHUevu7uxbN1qjp84xvKlS5k+ZzYBn59Vy1/HX1TClm+2qxamp0aPIKNyJSZNmMSzzwxnYO9eBH2immfh0JmT9H3iCfr170/WqSxuXrzKG6+voHz5ckybM5O0mARGDHuGb/bs4ukxY1n96muqDX3ivBk8M3YU1WpWV0Ppzz42WAGSKfNmsXruImrWrs3C5a/w4+49vLV2nWrx6v5AL5bMmkeDzEY88fQg2tZswMRpk2nasQ2NmzTlFamQWB04dDP5fi8PDXiSfo/2p3u3HsxftoS177zL3h1bSE8qh0PENfxiqyCiPTI5q7H23be5lpvHiLFj2bJ1Cy9Pm8bSRYvo2rEDJrdXqXpZpPoicx66ztWCXMZMeYHmjVtw3329KCjIw19SRK30iiRHRSvfk+vFRZy9fo3IpAS8Hj+P9O3Hglkz6XF3J9W+J7SCzIMIKPIKIRQSkaVNrH37bQY+9RQmq415Cxfw7JixZJ+/wGdfbmL5kiXUq16TV1e/zo0r2cycPp23332HTV99xbRpL1O7anU2bPqcNevXMWvWbJxWGz7D4EZejnqPou72+aYvSK1c+U9A8nuF0P/csjV04FBy825hjxQ1lHA/rq658RtXCWYtJHBzB7pupl3/01RNhyXTu5B94wTDplwl6xZ07tmZjBg31eLP0autn+So2+ql+jW70t0XXwxNCwvQ6UE7mjLbcmFoNvL1VjRq/x0NG0Swck49UiJOYQ4VKynfa4UZDB5/CW9kEk3rV+PEoR/AbWHZ3DqUet1MmHWKUgPqZtZn1/fHiP/rHPasKY/w8Yefcrsgmvfm3oHfX8rqj07x6dYANTKrk5eXR+65HBbPaEphvpsps36havPKeAM+rp3O5u0ZkTjLd6d5l4/pel8GXbr1YN7U15k3sSbNGuVyOTeSoc9dwJGQRqMalTl84CcMIlm7KI20mMtY1UB7kDWfulm61qB9x9oUuj3s3H2eRx5MZmT/VsyY9Tm3SqK4o1o1Dv94mNRoWLkgiZjoIsxidBhI5r3t5Rg76zD392tPFWc+N312vt6xn7ubmBk36mFeW7mBnLwQS6amcfWGlYEjfyWxRk1qV47l2A8/khyRyLBxrXn2hU3UrF+HhKQ0jvz4Dfd0jObJPvGs2VDEps15zHu5C/0Hb+PxB0y8NLIKkYHruC0u3CSz4ePbLHjfoG5mDYJeLzdLLvLqynU0atwbXRdjuLIMQPwLyqT85HOXocQ/H//8HfjDApLffE+1EI0bNWDHN9+TkBgbboBRzKiw0HlQ+Atr3nyd0eM+oXxaMp3vrEmKo5iUmAJq1THx/JSzxCan4fGLAt01Vk6vS/UEGTKXgVIprYmktDikh40G5arCbFsowRQy8AXjOHypPvc+uYu6LarStFEaN29e48c9Z3iwI4wc1ILd+7OY/Eo+r89rxYXsXCbNy6Jn5xYEfS52bT/GkAdl1qs6sRG31aD0c68U881ByGxRC1fBLfbvymXU0Kr06ubg6anHKfZH0qJBC46fOI7/9k1enVqXutWy0cgnoEVyOSeeqUsu8+tVqNc8E19JIYf2nWNgPxj6QF0+/PIqb24ooG7jytwq9nErK5sF4zPJ1aoxY9ZHzBQgUz/AKxsL+fTzbJZOas2keXuJTomkVu12nDxxiprp5xg7rDOLFn7D3pPQvHUdjh88Qb3q0KF7F55/cRsj++rc368rg57ZgkE8jRrW4djx3fTomcrdzVsw+JmNPNCnEuMesbLpQCIz5u3j9RkpVK9bg2lzv2f/z9CqfTOOHTxAtQrQ576mvPDSQe67L5ke3W08OfwKNWpnUKFiZbbt30+DZDevTWlEUsTPuLRKvLnRz5r3c3lvcSXKpZvZ8N1lnppexH0tTCyd9jhvvfk2az8zuLtLS44c+IHKlaRy05iAT+Ppl37GYYsko1IN9v50gttXSlmxahQzZiyjaWUBJE0o9RhMmn8MS1w1UlOSObDze1LKmZi7Yg31mncCI03NjCg/gf8rA1fm01A28fbvSJb8UQDJpq82KEDS9a6eZeVMadsJN8HpXi+F16+zat1bLJk3n33btpEWZcdrMmExxLsL3CJTLwPwQQ2rYcYrfhLKNyKopOxFZtqiW7EaGiNnv8Rn27fx9qp1NK1RU1zBlOx2qdvFC3Nn8/FX2+j/+EiO7t9FYoSFJbPn8M7mr9my/RveXL2C5AgLI8ZPwBkTy9SxI/nu2K8MHzOalUsX0rhlPcaPn0j71l1p3qAlz06dQPU61SgXH8PHGzfSrkVLZk+awi9HzzJm4gt06tmVlk3rsHDhQqLiE2jUojVfbPqcGpXSWb5oAZPnL1JJ+uqFi9BdXjbv3c/0hQvp2KkjRtDNho8/ZcSw4YwZMgCHJ8zq7z1/kgEDhnD/A/04c+Y82ecv8c6aNaSlpTBu3lTSI+MZPXwkX+7ewTPjJ7J66VIchlkBkk6dOiok987nnzLu8eHUr1mHiS9NZN3yV6larRaLXnuNXft38dEb65U61yNDB5NW+Q66de3MmmWLaN2gGS/OeZnM9q1oXLsxK2fOp1yktOyX4DZHMmvhYnbu20PTO9vz808Heej+XnRq04qtO/dSPaMSXTPr4zN5McwOApqDbds3M23uXHrc35ujP/9MoiOWWVNfIi0pFs1fGva9E9UvUbYS0RJ0Fr62lDfeeZvefR9h/4+HSE10sHLBfFKiopQP2r5fz/HMxAk0aJXJtcs3ibNYWD5jOolRMapCoroxrCbVJi8dPN6Qxuc7trFi3TradOhASX4eW7ZsYciQIQS8Xj784ENWrVhBrWo1WLVqJdeyr/HytOlkX73K+KlTsDojqFGtOls2b6ZH9x4MGjiIJ594gvSKFWncrCl7f/yBKndUYea8+SRVSP8TkPzzKc7/+5n/KPv7MYMGDyU39xZOMUYUtklK37qbUOgavrOL8F/fgoNS3t9SQkKcg/YtK3It+zK7j5dS4E9QBoJWk5vEyAI6NI0jyZEXLuPqIqspOuRlDubqp+KYLqpbPrWeSvQqfPLFeZLikunUyoJdv6G8QUQqz6+lcuR0gP1nfcQ5I4l1OsnJKaRrK52oSAtZFwIcOO7BGe0gMcFKUUEOLTNrcirrNCUBK/e0FEMwFwUuJ4fO+Dl3Td5TiKY1k6le2VBKPsdOhjh9WbxBgjSuk0rDtGu4TVX44IujpJevQHrFKhw9/D3NG5WnQvkiAsFojv7q4/hZiIu0ER3l5PqtfO7taCXWkYdJHJhDGtdKU9l/3EveLZ209PJczz5NlXQHmY0SuXLTzYEjebjcVsrFWmhRP55yMZfQ9JKwdCBR/HwxlX2/5BI0ReD0luIyaVisfto1LEeF1HgOHj5NkcugS2vR5Y/lyGk4et5LcpyZWJuDguultO1akbOXbnPqjEsxz6nxGk3qRJMce40fjmlk3yilSWYNduzJ5o40gzszrdhD+YTMIknqxF2Uyu6TLi5dcylTtFrNa5HZahBRqd2AFEKmsBFRGIL85ob2/8oMfq8V/L/rOv82gGT79yQk/AZIwjqqGoUYRb+w+Z1xZF+6jD/oJCD+IEYxyVFe7mqXpkQRTpwpJqjbaZFpolr5AE5y0X+T+VU9/1IVCSslKYWkkJhyiolfCK/Jzu2iNLZ9dwWPUQ5NzPI0H6nJDjrUiCAyxsOl64UcOGymfctYdGskO368TanHTUpyHN7im5SLdNO0USoOaXnSXFwrrcjuwznk5OskJ8XideWRkeagbnWN01ctHDmWi9MaT0K5ZG5lH6ZjsyTKx+VhMgUxvKKdH8e1kjT2nyzgYo4Lhx4kPQUa14mlnNXNbbeDn8+VcDo7qKQsm9SIoXFVO5fzHez/8TAtGleiYoqL/Vlw6UouXVpX53ahjQNHLuHy6zjsIVo1iqJ8gk5erpVvDl2mJGAhId5JmzoxeP1WDhw6Q+00nVr10rmR52ffT348rlKS4gI0aZSERY9g+85j3FG1Apk1ijiXncyJExdo3SSKuNgIrudZ2HUwF1comkSnn8b1UtHMXvbvO0fFtFjq1XGw70SAs5fcJCalYdH8+AtP06VtBgm2K/g1JyfOWfj5RJAuHU3ERBl4AnG8t9VDenQRnVpXo6Awnz0nXOTlGURZoHmrSJJj7RSVJDFzxW083gC162dy/sotvtr0PR+/24vTxz8n0QZtMzOwWswcyPJw4qIbp91BotPgeoGXTv0mUanhQxBK/1tV5H9XVPjHd/NHASRfilO7I5KunTr/7b6HI0EQ3fCSm32FH3ft5/zpLHp3706cMMwm8cwSUGIiILNWIQEkolxkJaBICElPxSsDNSQtlRNbUGPLnp3cLsyjQ/M2lE9KVN4+AVGANOncKMhn687duA0HEVZo37wxlZOS2XfsCNev3+Tutu2JstjYdWC3Mhxs07AJV27lsW//Qdq2bklCUjQ//rCflJQKVKlRk/3HfuLc+XOkx6cq/Wifu5RO7WzzKCwAACAASURBVO7E59PY88NhCoqKaNGiHhcvnCH75k2cieVITUmh4PoN2jRtxp5jR8Uamk5t7hRlcG573Oz96Ufycm5TvVpNbty4TmJCLC2aZGIPyPsIcs1dzF92fk9aekVK3R6K8wro0qEDToeN/Yf2E2W3U69efS7cuMGP+/fTsnlzYqNj+PHQTxTk5FClSgZXi3JIdCRQOeMOdu7fS7fWzUiITeDgz0e5WZJLZ3k96Pxw6CiXr12nWrU7uHb5AinOBNp0bMd7n31MXEwcHZu3JPavrW2hkJfSkIP8olL27N1NgddF+dQUmmU2xPhrpWPOkuVUSa/I6AGPo5n8+ENmZfLs9pdw6MgRLly6jDPaSfPMZqQlJWHWwkp5whgox3RR4dRsGMEQhZ5S/rJvj2rbMutW7m7XknKJ5ZSKqdnwUBDSOfzLr1w4c1pJC7dp1ZrK5ctjM7yYRLtMeZaEZeGlFSwY0sktKWHvgQOqKlQ5oyI3b9wgNjaGxPgEjh8/zl0d71KiBidPnMDjdtOqZUtl/ngp54YahLeazSTExqmfOx0RXL16lYOHflImjFEx0TTMbES1evWwJYgh6/+Mfrgotq1atUqJMXTo0OF3C3ta6O8Wob/bRf+ZC/1nH5IBQwaTm5tDpMMZ7rlVajcyV5FN8ekFhG5+TVToFh4jRm1WxYmErPjNdgzNKp7sBAwp4YmvQCmRIq8pahgqVxW28+8VEq8uoCeE3RRC9/qUoZlui1N+XbqRo9x0dZOYKYr8nbipOyjVI5RTr5IRtmjE6MWE/GIuaMOr5HxFnMOjHNFFOk+Co98axIELEd3z+vwE7fH4gxHo4gpq5BISwKWLWWA8Ibm2eBToHiJC+XhCdnRLjPJEcynzHwmYLiwWv5IrDgUj8OkJmDSRjRMXdR2HlgfBYuVzILr/Ls1GQI/E5I9UbvNWCcqhUvxmlyrX+g0HPpLRRGfOV4LdVEpIHI/1oJIMdAXLE7REKrbYETTjNwWUhLHJV6AYAUziKh9UajdGyIGhxyl1L60M6FmVh4jMo0ioj8KkmTEF3ejBQiyavMdEMEUQFP8BUyRayIOVEvRgkdpo4oegizmjKSJsshjSKdEcpGT0xZbWG4wUghZhtmQ9qHHeMpWbsOHVn49//g78YQFJmXeYvJPMzAZs376TxIS4sIGPqojJIeOi2HWK0wen4Yzwqqqn3xLCHPRhDrrQtWL8ATO6KSpsKkq2MswTUVZzyK+SD6nKin6OVcy3gmHJ7oCsVwVyDfwm2dFOCMZgCsXhFz8LkeYJurEbpWH3ds1E0BeFXXfjD4Vwaw5MVit+vw+TZijPE1NQyBFxL/fhkVVrjsUwIjF0i6raipCHJViMpjvKfC9s+EIhrCYx+yvCYnJj+MX914xdg1K/E8McpRRzrHJAGsVYxfHdHSBgNRGwROIOxWIR12pDft9F0LCjmyz4PC5sZh9+LTpcOdaK0UNR+A2bkjzVTUVoAZeSmtRNTnx6FIbsSzxYPSWYdYdybreZBAQUKdnkkBavhritZmmiKCEQtFNmboKm3UYLSsyyKNlzIX3knvmwETTJrEqhkhjGJnKZYnLnx6obuE1ODE0GjU04tQB+QxQSxUvKo2KHRgSaFkPQlI8e8hMMWPBp5ZW0uB4SgsWEzxqHYZiwqeJ7DoFABFdvxvHYsG0kxEWQkZLG6cNniI+CDe/cg1M/jgkHDklkDC8+sxi1xWGRdh5/MaVEE5n2ALEZ/QhZKigK538mNfjn9/j/7zP/MIDkyy1EOKLo1LmDcgj/zRtYzgE/fq5cz8bjERnvsOyunG8B9b2mjICVD8dvQz2qrOVXAEXctuU/fSYNj6xhiQOyXkIGNvl8xW9LyArxgggGMJvDdXiTnI1l1Vq7kJhm8bqRM96izsmQzRDVcEIecXm3EAjp6ky0SlVGSWiH8IhFgbJzD2IP2ZUgQjDgU8m06LRpWDGbLXiCUrEVLyMLfmkYCkpc0Qj5g/gt4rhiYFIu5iawCWsv5o1iMC3NRZqSsw4FPOF5GsXog8Vhw+X1hKWJlU9bCC0g1aKwx1fYRFHDYbbgU5LjAVVBUsetBh6TF4uAAmUgK0qfpWiiYqVZMcwauriLe/yYbU6CgQAmm/iSGaoCpTx/zCaVbGMEEAsO8ejwmOxqPsT+17Y5jxDKeoig30dxUSmz5y7kkf6P0KBOLXmLhAxldU3QGpZDFt8TMaKVD+o380lzSCwYDMwmsyKopTokQhTSQCnWCSKvG/IZKk76DSsBv060GNbKC9J0rAFZF+JRoimgGusSSXSfup+agNyQmLeaMQLS+6ciMbqYScr7krVlsRBSFZWw7bpZ/rY40Jf5oYjUsyvoU2MJsp6VNIa8BZFqloROKrDyJTltKEhC2p+yv/+/8ewffv8/A5JBQ54kL6cApz0yDEbUCSkI4TIlZ1+B2zuI1HLCJTLdT1C0vYMRBGRRmGUDil+AzJ8YBG2iv+1HF8MeOUx1JyFlRCjb1Y7bHDZAcxh+pZohcwei1R1SDuhhwxzR6C7z7gz3Kcqm8Jfpbtt8aH47Jk0WioE/KJ4ZsrQsmARICGSWXmFxADbELbVs2FoTcy0JYsJu+pWhkKh/SfAQ8y1ZxGJWpAk6F+07NamtE7CY1HMlpPi9NiwiSWp4VfJv1lxYlc+TABsBcGK+IwHFpBIEQSchMVQTnxN5T1oAI2QRjIYRsmJEZWJ3VsYwHGU33aIYyqAmyYG9zPVUgr6KzMpEzTBKMGmx4SAi7m1BubZVuRQbwSIVHCSIyQYKGzaJtrkETaPMh0WWggRLQ2lvy/OtKhCI06qGbvFi02xKhSCkmdH8XuVsL5vVHYjCkdAeIpoqkPMPwEMZmMnjf39y8LtuRllXfr+Sk1y7di3bt28nLi7u9/4T/43rlTnJKVF7aJTZiG+2/4WkxLiwl0eZoKpHD3AtcIWvz7+JN0LWrglL0IRJ13D7fQStos9vqP5yu6hb6AH8so4FVJS51ogigoB4W5kfgTBpoqkf1GV1BlTlJGAuayX1GwQEPAQlHTfjMpuVAahZpF51UeLxEzQHKDF5sAUcCjzI9fyauIajDu+gmP1ZpJIZwKTZ8IQEsEvMcqlpBB0BCuEDUZpRbIYkOBrFmheTyaEOcrPFg+ET8z6zUi2WxElVfJQhWthg1i/ePSJnLLoyYi4YFOJCx6cLs2jgDIgBYlhiKKh5Mbyih29TaoRo+RC0C3WjXNEdZht4faptRXqm/QqoCCuoERQD1oCfCAXuDLyaQcAqZmBgk6cr30FhEcNRWJJCvybv1C9UkgJlEi/kUw0FHWh6IWbZ8wFlB6ZmM2TwOCCvIeRVFdRiJdmqYwlIK44o50gvt8QgCbgRBE2lmPBjC9oJGPL5GXjw4dSiVfXLa0STdc7K2V+uk+7XaWuD+9snEu+4gEW7TkB3YjLk/oYwTF6CIVH0E+jqV95KpshW6PFtQBdAJ23B/7tZkD8KIPli82YcDiddO3dShFj4IYkh5Jvgh+vXOPlXhTSvTYaMxexOTI2F0JPE2cDij8AlhnimABFGiQLMIowie9wQ+lC8PEIis2uW/m6VwErK61OO3lZFCHrN4lZuEB3wkuAqotgaTYkMVwslaSd87gelFVTaw+Q6MkskRqMC2u2qM0K8usyal2DQB2Zh7MXkWEw7gxhByS8kukjPql9lp0bIj98exBzQsGoODMOKHhBvrzDx6jVFqApO0PAqcCHXCYQ8BMVxyBIBATEftWIKlqgOEekqkQ0nxsPK30jNz4lhqKa6GYK6WRGZIncrJ6u0s+khaY4T4kP8x2yKoDBMLsySM4mNqG4hOlik8hzxGTIJWSjxW3Z60MBqlmhq4JW4qoylg0py2YKNgMQ03Yw5aKFQ86BZ5O9JPUNMKQPYNJ38ghKuXL5KrTq1lQKJJaBjlpRQXN3NmorDqqItOZ4huaFF+S3pRnhmS8Uf8WeR3FJZ2EuOIXFEwyLeJJJbCrnqNxGhXqeXoBC5mji/B4nXHJTzGHSI0nEYbkwCIH1WSYHCIhZBibSmMpd6OSPkow870qulWga41DC+UGASL38z0RQAo+znhRoTkY8woJFPSmU2wuCYdAXUbNHRmCKj/6yQ/Deyiv/yV/4zIHly6ABljBhlF6Y8nBtruh+CV3BlLcZ3YxtOcx6BoK9M7tWMy+THqvmVooTZiFAfnCQaAVWeFaFxQbyCiIV9FD5SmElpvwgnH2LQKx96QIzQZOWEZAGFdcaVSY4KAnJAWzDLNYUGEUFwQcryJQY4IUkMzGL6rpRWhKMIGLpyJxfnZ4t4HIgDrLioC4CRxDzgw2YSr5CQKhtaBagYUrUQb5MQDrNsdvlTXrUhdTEakUVZtrhl88jv+UJimCOHuV9SFnSzuKVLOdJKyOdXxju69Mf6/ZisUkGSrEDQd9gqWtokous+j5YsjrcJQAkIC6wQodwrNaYZ1tUXExGE7RRmujQMBtT34U0tJcswOijbdWoLCXspMEqAVRlok8hplgqVPCT9KHsIo6Oup8pU4YRTqkfyWtUlJeMSgzobBKPDf18tFPl5mfRjmbJNWMXmT1Dyr+zVPy4gkZMxLKXaqHEm3+z4VrUdKGle5XZupliHU7gYfvIgt+Nj0S1WBSx80t6jgr6wbQEsqlIqazHc0qcSYLWuJB4IcyoJcTj5CANpYVnDbKok1LLM5WASx1+RzBTAI868QgwYimsLJ90O1fLlw6dijgVh50J+OdCFJPAptT+fxB+TRSUhUl01+yVRMFSVT1hN3RyhDuiAMJxSdRTCIyTkihqTJhBwoyHVIKek6yqe+Aw5+GRPSZ+7BYskUMKO6m50n658FbxWnZBP7oO8z4BKzOXQllRMDCF15WQddheWio0v4EeTqoDJqsBOmbEwmuZXW1R+3zBZ1UEq9ygyYFIgSl6HVHAEAGgmA5/fj65HhKeHVcwIb3GR4FTxVogUSW6UIpUFk9kgoBhNh0qC5OD2+0Kqci1xXAiKgGbgM5nR/SEiDZOaDVC5j3JzN2HDp1yYvZpU1SUue1SlKsKnKW8XkQoNBOw4AzqtAgZTy6WQKhVmqbJLHBJTTBV0JQZKbCqT6lVtfQ5U5qnZw0ZQaoLhf7fU+B8FkGzd9AUREQ7ad+uCwFB1NmKWvgbOAO/nFrAx4FOgWMCAtGkqtKKF17ysDZ8Y+smalT0l5IBIoSjDwfA+1mVPe+WwlDNarixGdnZCQswFJfH14NQ0UgpL2P3wo1gf7Ee1h/pSGCEgRICH7AHp3LCqVyikpdUkhJwkoLJOrBgBcUKRaofUYW1YdIktbszBQkJyvplt6tWE1PC2VBIEC0mMMKs8wSyu5j5v+D2IwpjaVAJmDAQLyTP9ks5bdKxGEJMhRIaVgMWt8gfpWJDERY7uoCmIT5kqhxRpYxLTaJtCViqnsQQN3HIPJdoEZRZDAIUYOOoELVLekaqQdHIIAeFWe1VIEYk/0hInBormgA2PqO9ZTWqfC0FpkpZric0BC7pNqgZBTD4LQZuGSUpWUp2U3EnoXtnrQZkBkdgrQMaLT4CZL4i1zIxR1qgk/5LXqfZbXccbCGGRGCr5lB7Ea7Vi8nnUbKAQ2+odSl4mBrhqq5tV+5YRcKnXLZUPsa8R1/W4wmLamnUmppUjSSrFcih4rajymhAihqArWW+qlhE+NJTvjZoBCH8vYPE/mqfJzxRHK3lUGalRlgP/7QwP28mXJcZ/l7r+s2XrX8ly/h/P/c+AZPDggeTl5BMR4VSLL9xpZaAFsyk6uYIb53aFi6zqMAth0QPYHUXEmAsUA5lTlIDVnE90pAezXqgWbtgZVwKDLEz5PoAm7UiSjwR0TNJOoJtwa0ncKhTXVIixF2A3ucsSYmENBUhI4uEPK6jIAgtalOa/IuIkEASkPKnjl3kVzUFBaRIlXlGAsuDUComJFHfkHLVBTCaf2kwE7NwoTVNJUZzjFjZB5uISbZaSqrxsCS/CGITnI2RHSPKkWk1UtcKiwEfQJIBFV1KlwaAEPItQG+gmnwIgaqMJ+yNOoKrdQA5TpVVHoS+SiAbzsZTrhiGtW2qQN7whJFgrJlOYPznldTmcpW1KsIdXBdTfQIUhFR5dqk5l0ke/3SZhOGWHy+2Xf6iAJge33Lgw8xH+J5j8wlzLN78BobBivzR+CE8kecxvm1bta5VTesIqNqp0HcZDvxXjw5o3fz7+2TvwxwYkYYatYePG7NjxjZohEcDwGyAp0OEwIYafO08oNhpbfj4Ov0ZJdCTu2BjcmhnnzRtEBrwq8S5JTqTQHkmxyaqqB2pmKuyVphhXUVdRym1SYVBVQWHh/CSJw/LtWyQICNGlBSCoXIxzoyOx+vzqkM1PTMFvs+OV1atLQiSqb7J/5SA34ZWkyBKu4UkSJcDJUZRPufxCXA4nBdFOXDZh7QT8h1Mt2YURPj8RxQVEuXyUxDopipQBfB2/tDKqZjMBL+IuL3LE0loA8b4gcSXFROZfwxZ0UBBh51ZSJJrJiTM/D3tpIYbNRkl8Mi6rsMQeUi/fJqpU5lEk+RGCJ4hf2gssMVh90sIlJIMkBCBbtsRioiSpPGbDR6igkNiAleKEeEwlxSQV5lFkN+NOTqBEM5FYFEArzsFvgdKEeGLyC4nwBrEEdfxCWAgctFnJj4rDHuXAyC8gutiNxeshEBVJcWQkfnMEEXl5RPtdagZQ7rldYl4gSKGAUU8xEX6BQZIYSauOhTynE09MPJaAl4i8W0S6Qph1qYsL+6hTbHfSzO5gcmoKGRKhFBkiQUwStPAOCqnUUKKN9N7IV9nOUiSIfELyif5ZIfln481/53m/yf5+velLIiIi6NCtc7hNV51Uoq0IR4D1JaV8ZHhJ8gQIlLgIREdTHBOpEtBoj5u4mzn4ggFcDjvuhGQKbU7cQi7oksxLe5B0LAilJV0EclwGVZulgHw5jh1+g5RbN8M5glQGLmeTUKUyhXIeW8wEoh24S0owh3TcCeUx+7x4SvIIJdiJK/bid3nxR0ZRFCOtn7qqcEgeK3/LqqHmE/wh2duaap0UZl3SF1VkMSSmSKVTiFENiyIBAjhK8oktyMMp0rZGUFUQZR+VxMbisppJuHEVQnZ8scncjgy3OMl7CV9bwJmQLGGCT9zotUAo3JlhBIjx+0nOL6CEEP7YWIpsDtVmJqSDtCiFVKtYGWZXbImBxWRS+VJkcTHReTew6jq3Y8pTEm3GLe9ZkIviJiRWCVFgCZMSClAIIfF/2DsPOCnKrN3/q7o6Ts7MDEPOGVFUzKKAoph3zRgIKigSRRBUVBADiAnBsAYMGEBFxYCoSJKcc84zTE6dq67nrW5g9+691/1+u3v5+HZY1mGmu7q6ut7znuec5zyPA1NMKKXwoUlskuAcVRQ6UcnK8PvJPXiY4sQ0/GlpKg5FhYIvfxStToo38VqmjhEKkxnwEykrpbZuPVJrQuhlZarTXZWTS7XUioXtIrmSwy5ASPdWgKowZ6RYJblFtr+G8zWTJxKTqUtEmVVqUUPVzCTHkeupJMBjFL4YF1Z1QWQfiX/FSqmx2GI7FMWZHXGdnmMxRoEVO22zaco2vpEf/AeQ/Fciyd95zt/K/t5z992UFJfiShB6lQ0mZRFqkcNU7ZnF/fcO5MdfIUGYPNKZ12HkoFwu75JJNBKi70NbOb01jBxcD6e5D81yY0Zs2oalicKCQ7mTKslFOUZQZACTVWWiNNSYy65ZxDW9YMBduaR4a9WiEApSKFylFoxKUFwOXK5EorUONKMWSxJuQdBBEQJ0EHblsG6PzvsfH+Dr7xUuoH4uDBtYh7M7RklUCblfcRej0TRu6LNfJQ4vPKXRICcVKxpRN50hCFuqpNLuVcBbqhhOpYuOVanQv2r/SfXTcGPqLhUbrUiNGoiSoBV12EO5Uv0Mh6sVocChOiqJCshg+QmSjLvVUziyLyKqFyjwEE/8pRlkD7errrXdeladEDv8218xbp0YgBzn2R03B/ub/VldL/VYOZ6wdN0qMMr/hPllv6B8E39MVJkeSUNVifjGmi9xiUeLGjsACSCJHze2eP9Jt+n/mMOcrIBE6V0J8kenfadOzJ/3LekZ6baks3RI0CnVYZkFz2zdyuL53xGe/irUWtCjJ+fdcy+lbhcbxz8Fvy6A1FQyhg8k+dLLOJCQrooNqo0ut7bwx6XrKdVItXlINVM2T3CaIQrWrGPHbbdAoCZWBXOo6rj26MNY386DsiqyXpgCuflUx2gEutAoZbbCcFIrdC1pt0ciJJhhqh0JUgdF27GZg7ffgmfwELL+/GcOOu2ZFuFHG8EATtMgN1DL5vdnwKyvafTicxxpXB/N6VVzFpp0jQUcaF4iQl/VBaA4yC0sZv+HH8Kbr6NO6JpetB9yL0HTwZb3P4DiYnSfiwa33kmwfj1CZoCjt/SH9eshJEUZaYpKydMDvW6CBd/DgT3gkoTcZS/aFg2pP2IMjXPTmX/9dXD2JZw/5hEWTHsN3nod6tfj9Hdn4E/LYs9Lr1Pz1ivQMJ9Ob7/FpmnT8H80SyneqC6DdCW8TrTxE+jcrBG/zXgPPvrEbqQ2rEe9vnfgadORbWOfgHVrIVJjW2Y7pYOj0WjCBHZ99hEs/Bl8vhiNFTinA+2Hj8FRVcmqYYNhX6ldiZRNRL6uvJa+9w1gbOM61JGaiBRyVMc81tFW1D5RY5M4o1KQY4mBypP+h7genSwdkjlzvsbrS+DSbpcoSpDsEPG+/FrgjeIifiRCzXc/c+C5SXgeGUnKZd1xBsNUL1hE+RNPQ1kJtGtL85GjKGnXnmKXroqc0kOxZeQ1NctgAxKZmRARCwfuqEmdUJBdj4+HZUs564N32ZGVScrWHewcNoqEM87mgn59+Gb0SEhOpO24CZQuX8bBH76hbr9bqV2xgdLpr5P65GPoHU8nanhwKTASJeJ0K2qhzLHJ2goZDmoFODjcGOEIHtNUFfla6YYakhZEcEedZAf9HPruC6KjH1JFQyFAqQrlVdfS5q47CTQuYMekZ2D1OhpNfplDOVnKWNAdEaBlEnG5qFYdZV0BAcXeksKGorxHyKmuZsfzk2HNGrImT6aiUUOcVgSX6hw5qLF8mG67V6XYCRKaTUgywyRt2sCBB4dCcSlZb7yF2bY5YXeCqm/K/IpPFM/CtYSkW2kJ4JCutYUr7MQRiaBLl1YxJaRTodldLzNK+sZtFN3eD269jeZ97mSnz0nEKSUeh5r9kQ6IxHNhrkhwzzTDFM+Zi//beTR6ZhIpZTWsvvFG6NqF5qNHUZzoodq0u2CEwmqWJCL0MrkPgpAgKlquKJ5AJWcZTp5JSKWuXH/pesfuP+mzSZf4WBtZkjmVxP7vaUS8nvH3EoxjD//bBx0rjsRSqP+P2ckpPdT+8cyP6dOnH0WlR/H4JHWWyrdXtVIJl1G6fy4D7xcN7yLemnIR/oojLFy0l1nzahk7qAUXdM5j5eqjZPhKaN0yhYhZRuFRF5GAV6nk5GZXkOwT6pTwgHUsQ6M6nMxh8R4IebB87bn6T5/Qt7dO/9taE6gtp7wyBTNskeKtoE56ADOisbfaTXXEh8u0yE2vJdkjHEIZMhNOcTK7S7N4aNJBqsr83HFHWwxvMS+/eJhMH0wcnY9XZiACXsJWCuGoky1Ha0h0VXJWowAJPp2jJRpVNSlqUDQrsZj0FIvCCouqoBMML6GQUNT85GUG8TpKFd+yqDKVitokohEnWeklpCbI0LvOvsIsAoEE5UacmL2P1ASTUECjuNiLX08jwRMiOSGB9BZDcedeSoRs1ZJUm3CcTBVbAHFgEh/tsR8R9xyO7cjyIzX3ErBpX4LGbNBvQxd1LAn3MtBqAxJ7YlASkePIX+GJExaiLeUrPSLZGaTu6Yppzgu4tJ2pVdXS5mocX/z/aZD8Q+Hq5AUkwkFW/E0FSH76XgBJpuogSnVNNoMyDVZF4a3PPmfms0/R9NqeOOrls+Xll+hwaXeKLRcHPv2MS4eN5re1m6hcNIcWk5+n5MxzCYnshNAn5dZRhTHVzrPb7ep2Es44eB3QcfEyFt10Mw2vu57ca2+g1KERckKoTjZJO7bjqKnF3+kMwkE/YX8tPqkS1tYQ9PgI5eRQnOomu7SKpINFJFZVU5qchSc7A/+hney6+joKHhmN86bbOOjyqGXhC4RJP7oLZ0kZjcJRds/5li2fzeWMd99lZ+tWOGoDpB06jLvWT9jtpqJxA8p9Gn4F6l00XLeG3c8/T/0u59P4wBHmv/0W5z/7JO4UDz/+8DP33HgH3740DaPbeSphO+hJI7JnJ/UqKzBWr2HpU+NpOnwwjgvOw5mQzPpb+oAZoO24IWgZDdDWb2TtlBehUSsGPjKMl2+8jrQrruX8wQ/y0yuvUPnGm+B102L6VFyndWDnfQOp+fVnKKhLtw8/Ydsbr7Pnh584/5FxlNRrSMApNFyw8rNJ+ORjdk6ZQov+95LYph0rPnwHNq2m5UtTCCT9Dipr/ByZ+ioHVm6h/eDBBFo1JC0hgaXjHoUVyzjt3Q8JOVzULFvO7ief5IynJ1M/L49PBZDkNefikQ+xN8mrOkABr4/LMlJ5MiuVLB3ccUXGeGxS94M/1hmxiyUyW2R7sMerzLGq5T+06v57PfhkASSffz0Hjy+B7pd2O0aSi3fNdwCzd+7imY8/pmL2x1B8lPxnp6Bd2pWEqiq2PjMJX3IGHXPzWTTjPRJPa0fGuHHsTRMKsL2XSUItg+GKVqSoT/Ipy35lkGBGqe+vpmT0oxQuXckVn33KgtwUGm3Yyppho2nZuiMX3nsnU0cOITc5gVaPPM6PD4+BdRs4e/IUnE4HB/3VeFq2IJqVSfmhIjJkwDwaotxpkZidQ1VpNVqoFjMzi/KMbNWdyyguJrmwCHcYCtNTiRQUUGU41JZYLxCk8ouPKBrUl1YjHsE49xLKNu5k/ytTSehyOs0eeZDQLeMW0wAAIABJREFU1i1UhsLknH4WexNS8B0qIbWsUoGKwrx0yjIzqfZ61PHt+ZkIiSXFuItLaVhdy8ZpUyk6UkiLZ8ZT1LgeKYeLcZdX4DQM/Bl1KM7JotwQJobMyNnIJDMSJPj6Sxx96R0FkjLuvp78u/pTI4XSQ0ewfC6MQC1WKERpThahzLqEpc5hlZG89yjumlo16F+VlUsoPZ0amZ/QBBxAg1Xr2XjtjaTdfTeNH7iPTSk+/EZE3Q/JwRAJe/eQIMIGhhNHZhpJJUdZPmIsrN1Ch88+JTUziT1rl5Pn1Alm5nE0LYuaugWKPuY4eAivZVLeIF91q3zFJWSVVFJlhPClJNIqJZ0nUutQTwka2IbbNk1c5lPi7Qs7R1KA5P/w9b+DEkX0+4NBIZ6V/cGH/5MfdsoDkn539+VoSanyIRF1FkX1UVOZhRTt+54B9w9n/aZKfv6kK4Z/P0dLkhk+aR/NG9Ry0/WXMfaxzzi3jck9/bry7S+rmTC9FH/AHqbse5OP/tdlk6SJYaIY2NTlu5UmE6bvoqoYWrTP4pdfj3Lf7U6uvqILb8/4hW8XqAYEzevD049cSdGh/Tz66hoOlECSBTddo3Pvn1qR6timOKNBPY/FmxLpO2YbE4Z0puvpGl5vEduLXISry2lRvw5vf3WEj2cXquJMs2ZwsAzSfeI634SqYBKTp61m+Tob1Z97GowZ8SfenfE1PyyqweWDosPg8sDYoQVc1NnN3v3w6js7+PU3u513cRe4v2839uzazePPbaeqRhVnueY6D7fffCnvvTuH2V+IKgY0qQv33dGZy24Yg17nbNBlhkTSshilKrYuYuMZx6gjdpIW40fFbnIZUFVZnPJvqEVXsyYxPnVsPdpgRtJHaX/KQez5G7uzIZQwu3sl1S6hPtigJM69tIFGHJzE252SDti0vFhpRs0F2PSKGDP9n7wMT93DnYyAJP6xytyHzBe0P60TC777ltTMbHv2Q4HXKOWag+W/MxieWLiU3eFa6jeph6O2moWDh9GsoCG7yquIFB1k0CvT2H+omFm3X0/6mFG4+/SjwiFbr9yVFkbEVk2R15PKoFTWqg3bwwCtlnOWrmHR9TdyYb8+tLz9VqoQTrSHLV6NDY8MxWGaNH34KcLffc/Od96B9BTYvQtyc2kz4D4cZ3dm/yezKJ02FWRmLDGbFqNHQd0ctlx/C/XGjMK48c/s9ybhjkbJ2r2Tfc9OJLpkKaSn4fS6CBeVcO6bb1NWN5+yWZ9x6K33oCoAeXXJuO1PZF7Vjf0ZqQQsN5mhkEpkXJu3UTn1NXYfOciZU54nEIqw9tMvufOSbsyf/SGR7j1J7N6Dw04Ntw75FTUYi35jxbCBtHzyKZw9L6Na87PrvMtxRuCmlydh5RVQu3Y9n02YAA3q0/+hwUz78/UkXXUd3R54kAWvTiXtxx/ZdeQAje4dQNteV/PZNVfTOjuPjVXVXPHpx2yYPpU98xdw/6SXCTbIo9oJxS6DLWmpVL46nfIXX6NDr+up1+0sLK+HveVVlJ91OuHUTLIrqymbOIF967bS+pFRRM5sR1pZEUsHDYXf1jDg+4XUOkyOrFzB3FFjaD5qOE3r5fLVkCEk129Jv2ee4YjPo5SJ9id4aPa78s7YzBTq4MAjlJUT4lZ8bDo+Wyj3pbD/7QKLhWHFZuJO8SLIyQJIvvjqS5K8Hrpd3C026OuQaR+VDO51wGvLVzHpy1k0C1ay7cvPKXhqIvTopeaNkiorSD60l+pPvmHbp5/T/ImHqbq8J4cTEpQwhHyEjkANCWpmSOQLZEuMqTFpHiWXWy9Qy5GxoyhcsZyun37Kb+nJtNy8k+WDR9C+TVvOe/A+Xh4ykEYpCSRfdyNr7hsElX7o2o2GDeqxe+Vy2j76CMmJDhYNexhXVn1CG7ZChpuWvS5j89JVsH0HXNmLtvcPRAsUs+ntD4jM+spGC+1b0/S+e6g8uwtVuk6+FCS+/JI9A++h1ZRXMK+6Hk+Nn4qXX2b3D19z3gsTOfTdL+xcv5kLJj5DaVU56196BZYvg3AAzjubJqNHsrtRQ3TdTUIoSMqBvex97mVYvFgJ47jNCMH0bM4b9wgH/ZXsen0GrN+gSpfJ3S6hwbAR7MnOodKQ3myU1KBJo4oalve/TdkWpOfUYfuSBXSc+KIiOC4dOQyS3bDvAJRVwqVdaTH4YaLJCYSWzWXvax/Atl0qp3Dd2ItGt/XmUE4elS6P6hQ1WreOTddcTVL/+2gw4D42JyeoOZs6gTDhBQs5MnEiHDkE6Rmc1rc/kdoq1j06FvxBuPYGrr6nP58PuIeE01rjwktZRKPLmLE4ghX8OmosvjPOpEH/3oSWLWXHW2/D+q3CKyejV0/uvrsf9zdpRR1bC0QRuxRTRv4bK55JrhInqP/xrCE+rPBHnvH/lyJ6igOSmcgMSUlJueKGSrJqp7hhiBRxdOdcBg16iA0bK1n4yRk4QvuoCtfl4VerqCnbxsB772TE2Jlc3K6We/tewkuvzyOacRH1GnXmu69nEy7fxl+ebEle4g7FU6wOteWh59eycAs8P+Yy5i/azVvvbqH/HT66db2A196ay2kX3kcg4uTNV6YwuF9Xyos28eOaKq649j5CBw+wceUHjBvUnEYZuzCNMOXRfOYuMZn4ejmvPtyOs5sVoZuHCTi9OKTlaGUz+XOTV1/ZwOSnr6FB3WoGPvSD0i+f8kRT9hxxMufHg3Q8907Wbilh9gfv8dIzN/Dr/GW8//leHhl5PnWSLEY/8yu9ujsZdt+ZzJi5gY8+LWfw4ItwO2v5ZvZv9OiazcZNRewob07XblewcsXPbNu4kkEDevD8pG9p1vJizutxFst++YTmdZPoO/BxvAWdiToylNKEfd1jbnRqUD3edTheEbSXoK1aYeP04wAlZikXW1HHUsq/s8LkOTHfkNiQvTzXFuqzQYuaA1OKPLGuzQkdG7utfsLLyLeK9y5HCWGoUbxTPEP4I3HrDz7mZAUk6s5SgAQ6nNaJhd99R3JmjpoDk9+JbG+l5uQ3E0bs3YuenkZKeTlrP5xB+Tfz6DV8JPOXLqX64/c5t28fdu7Zz+EP3sc1bAjZI4ZSomlkBkNUrFpNvWBASXsqZROHQZXTRaBlK8rSU5WDe8fFS1l87XWQnQUtmoGeBHmNaTt8EOsfvFvRGJo/MYWkuV+xZPx42ve5h/adTuPdiRNocO45ZN10C+v+8jpds1Opn+hi6sQXSe59J42uvpo1N95O/TGjcNx8A/sSvdStiVD96WyKH3ucMwc9SHadTOa8OgUqK7nw9Tc4aMH2vnfT6OrrlEHa17O/JPDzjzScNoXic8+mxkjCE42SWlvDkZ8WY776EtSU0n78Y+jNOrDpp2UE16zB2dBHvV43U5mRQ63I91omDWujJC1cxupBfWj87HOELr2EkOGn8MKesGMvzk6nK+5suLJC8cVzhgzl0ib1mHHl5ST3uoZuA4fy0ysv03DjKooiQfyZ+XS+uBvfT3uRS9qeztw167hs5ntsnjaVPTNn42rVnlBKIoq7kp5E8tjHaFMTYvHkl2DBAvVa7pYtaXj2OdDrSopTssgKhih74hGOrFpLw8cfp/r0jhSUHmHVA0Ph63k4Lu2p9o9wTQW+jHRaDB1KRqCWH+7pB34To2N7xfbC4yXxT9dxQ5czGZOVo5IMl9B743HQ7oGoQonqjcRijuiWmGqMOoJDKGdqIPXUjjcnDyCZQ6LXS/eLu8Ys1nXFqZDZh82axqdFpXzrr8L1y0/8MuFJ6o17nHCPqyh1u0kQ+t2mDZS88gYsXUHDO25Bu+M2DqamoJtR0g4dgl07yRD5b5EL1gxqXC78dbKgYUsiYYt6oQCHx4zgyMpldP18Nisy6tBs41aWDx1G21Yt6DLoPqaNGEy+z0e7R55k4VNPUbViBVdPepnqjWuZ987bnPHsROq7LT69+x6aXHUD7c44h9mTxmMVHeT8KS+xZfobFJWWc8lLL3Fo9QI2TX+fK+4cQCQrkW/HPwYtm5P79LPU5OWRG4wQnv0luwbdR72XX6W21zUkRUzyZs9m0ZRnOOfxUZT9vIxN6zdz2aTn2b1rGwe+msPNHdpSunkDn37+FfVem0rxFT0IWR6yA7VUfvcV1cMepu0DA2nQoAFzxj0BmXXofm9fvntruqJZ9uzTj6NHDrJs4hMYw0eSf/td7PN6lSx4w3CE6Hfz2ffww9wwdAiJOdm899AIGo15gkYN6vPtA/eqDfyqUWOY98NP1CxZTPNnnie5YQHLRw6Ew35uHfQwG7dtZfWbE0l8eCQZt93FXqcPnxWl4Ya1bLzuShL7DKTg3nvYlpqswkfBgcNsGzqcent20uvqnixes4ENh8q4+qGB/PrOWxwWEPnDfPKr/Lx7443Uu6YHbZq15Ju/zKD7Q2MIVxxh/ivTuGDMOKoa5rNqxHBFme8xcCjlO9ax9NWXufXeAbw0eIgqTAu9M6rGZO1pVkds0EOowAJmbTmiE9Ko/+t+/Nfdkf8DY+uEI/z/izenNCCZ+fFM7u53GyVHK0n02q1TIR1IoqsHj1Kx4zuGPTiE9ZtKWPjxOUQjBzlcm8moqUW4Q4fpe3dvhox7mwvbRhjQpxtffPUrH3zpp7gCysqhdXN464n21M/cQcRRw6FDDRj13B46nNeCPj2hrKY53a7+gpvvSObK7l15dfrnLNtkUVILNZUw4sGL6NAaRo//icoyyHc4qJMV5aUJ7clL3IjpMSiPZvLD0hCPTypi6pjWnNu6HAflRKxUlbxH9FSe/yzEz99uYtqzFypjwF53bJP9kClPNeNIaSIvTl/Fln1QWKXAOJOeuok1vy3l5yW7eXXi+TRMruSe8fvIrVPN0IFdeeaFBXiNGgb2PYtUXyFEQxiOfL78di8vziqkrBoqS6FJPjw+5noWLV7FOx/uwpkIKQlw+40Xc2e/B0nI70hEy1azGNJdUAPhIo+qcICtiHNsWamGhIzsCq8zPk9ic66OdStiFKz4p2gTruPTWHFOlgAcGwBJX0S4nwIllOxnbDBNnYYCF/Fx0XhvRHgd8Ym1WJYgLRXF51TaaCKE+h9A8gfBiDzsZAUkdqNMpDNF9rcTC7+dS3KWABLRywGXFaJac7HUhP57t5OpOVkxZhysWk7BgMHU63kl/poK1o8dQ3jFUpz5uYQPHsE56AHS7+2H36nRqKiYNVf8PkB2tMQemFLzBS6o34iMp58i2LYthsNDq6ULWXzTDXS49BIaXdqdKncqNUlZVLRrz8YH7kDqtC3HPYcx91PWvPE2XSa+Snrjhnzz9JM08XnIuuNutn/9GUVfz4ayMiitJO32u2nS63qW33o7jR4bg3bbn9mdoNHuaJBdL07Du2IZbSa/gNels+nDd9j18SzOn/oKS7dvw3rtdTq98BzOhvU5vGghO/oPInXMSMw+d1DrTaKOv5aUQIio6aVt0T4+GXE/5KbRZvI0Ss1kJRVanVJJKCICp/LXpAaLJlVh0hYsY9nQfhRMeBqzZ0/CVoCi8y8iobyaS/v0Y+vq39j8y4+cPm4clTfeQfMjB5nT7RLSrr6arvcO46c3ppKxdiF1LrqIBe/NJD0zh2jjXDol5zD/l1+45KO/sHPam+ye+yPXDXgQMzuXaj3EkUQXped0ISuik+KvoXbfNpyb9rN25kxqtm8hZeJzJFzWi0TLpHT8aIpXraDR2CeoPOMcCooLWT1gACxawpWPjWPOKy+qTtQZTz6CeWEvvDt2svDO2/Hk5NOr311UeW3/iIrmzWiXkcnoOnWRSTqJSqJOFNfNsrf9WLyJU1FFmUhRuUSlKUbT+IcByYkpx4nJxf/t5/HHxR/z70tKThZA8vlX3+D1ebms28W2ap7Mfon2lGmxVncyo9KvVLZSv5nH6scfo+H4sYQuu4IqA9K0KO6qMHVqq1n62quEvv6edrM+ZE/9esqjwjHzI44+9jiEIxCQPUWUbpKh959oeP+DVFhQPxLiyEMPcXj5YnrNmsWS3IbUX7eBFcOG0LhjWy4acA9vjBhOWkIKTZ55hRVPjcZa9RvnvzCd8OKfWfL2m7Qf/zTtnE7ee+IJGg8ZTHqr1qwa+TDR7ds549uvMd59jyWzvuDKceNY//nHHKp1cNWIR9mbqbN11AgqViwn962/EGhzOmm1YUKzZ3Fg1IMUTHmBYI+epEQMUj78kBWvv8yZ4x+h7NelbFu1mqteeIGioyUsmfI8bNkIpcWIhnGTqVM5ev11SvY4TaR1P3wLvvyYs154AVd6OuvHPE7Z4RIu6NGdX96cSuOhD5N54SWkuV3Mu/4qIm3a0uHp59mc5FP5QUHhfva8+BLRV2dgNGpExG3Arh1w3fVce9UVzBo7Gs7uwsUjRnFwz0G2/t6x6DB+HFpyAqtHDqfTwDHkd74QKxBkzk1d4ZILafXMc2xxevGGwjTatJb11/Qi7a77aHT/QDYkefGYDtKWrWTP4Adh60bwGiKxB850LnnzBVZ+8RllS5dw+k8/0uBQKZ/edDOp1/XkvGt6MufZSXRt3YnN61ZxSPdwycRJHNi6hS3Dh3H+oCEUX341bc1yZt54I7c0b830N15Vsj6aklW3/ZSkZyESI3Y1Q+m5HVNsVSHkj7KxTty3/3a5/73f/QP7/D/roac0IPl45kz6xlS2PAligmXPEajKe/Qgpdu+ZfCQB1mxuZaf3u1KOFjC2h0hRj67iX7XNOXSi7tw+7B3uOgMuOyKixkyaj5ntk7kwu5XMXf+InZt3cN7EzqQl7xdyfWWVtVl1ORt1LgKGNO/Cbu2exgwdC5/viOJrKxmvPvOSu7q3ZbGDc5n3FOvcP3Nl9PhTBeBihBW0MWyxct5f+ZBRt/vo99VOhHREnemsXZHAjc/sJsbr8jhzpua4DB2M+0Tk70bjjB++CV8tDDEknkLeOGJztTJLOHC3jtJ9MHkIW347MciFq0q4qbeZ1JUXZfXXvyMCY/dyool81m//hDPPNaZuhnV3PHkdhqnh3n0vl68/OZqFm/ez8iHLqfAVcrWnRamkcf4SbPJKjD40y0Xc/jAXuZ+upVBg6/FtGpwu1MoLqnio09/ZcvOan6Y/zFN23YX5qVSqVBNajXbEVO9+rt3cBwY/L9u7z/2uBMf9bfbrE3i+tuv/xcv0yZ+/efrj1+BkxWQKAlXewCJjqd1Zv4PX5OalaYoM3aLHMp0FzLM+tyGTXwz+Tn44QdajXqKtB49qPK5CR/eT/Lu7bTNy2fPzj3MGzOMBi++QMkFXTG1JNy6ic+I4hPNflGnNuXIYs5lUeN0EhQJXUunxZKV/HbHLTTqfzv5ve+gUGRsHT4CkVr2DeijNp/mT72A8fXHrHv7PTo9P530evn8+PRjtDZMtNM7se6FKXTu3oPEc85h/v0DyL7uzzS7+gYW3n4n+WPHot9+I/u9EVpWhKj+y4f433yHps8+SXqSjyXTXqN04zbOfe0ldh8tpHjISFo8PJa8Tu3ZPG8Oe559jUZTXqCk1+X4ReHm+7mUPvoYHcY9TZs6CcwYMwYjpx75r7xAoVfibFzpxt4rlZOApdOouobEJb+yYmA/6k98HvPKa6jRdErP7aK6l5dOfg0zycuCSRMIfz2LhjM/5bz0PN694kpSr+9Ft3uHMW/6dHxrltFl9FA+FpCwdw8NJo8nd38pS+Z8Q88P3mbHtBlsXfALl015juKmzY9JsZbqJodHPgbrNtP5medIrpeKZ/0Gvho8Au4dQEGfO3E74ejTT1KxaiUNxjyOv+PZ1CkvY+0D98CKlVwyfx2hw9tYMOhukjLSaPfsJFwVNfzU7z5o3Yyrnn6W3Z4EHLqhKKydfochY7PTEYtDEZANEVQQTc28qVRD0osTap3HKKkxGenYoLvtZvY38r/HnPuOz7nZMU+IRvFeTLzAI4mLQG1JtKVXHaPQxrQn7T5NnNphM9f/7tTsH1/6f/iRJwsg+XrOF7gTPFzYrbvYBap7156airAKg3cqg8yJOkj55mvWjnuMxk8+gdb9Aqw9W9nZvy91bu7PGV3O5dsPZxD+5Qc6fvYxW+rkEXJ6yY6GSQyH8EQVWUvNc4Y1N36HQaHMSBohckLV1D77BiVvvMG1r09lU5tWpP22giXDh5HX+1Yuue1W3h36EBnJ6RQ8/RTrJ4wn+vN8LnxpCtaylfzy1tt0ePZZWhs67094mubDHyKlWStWjRpF5PBBmn32CckfzGTFzI+46slx7Pv5e1YvWcU1ox6lJCuBBf3uUXJcedNeIFD/DLKDIfyff8De4UNp/PTTJF95NaF9Jex4chzBqgq6PfscOz54m11r1nHlM5NZ+d57HNq8iguv6YWrvJrvX3mRps8/R9lVV1OteUipClD77Ryqxj/KOU+OI6N+Pr+MGUlFOJnuvXvz3cvPkdPlPNreeCvRQJTFd9xF8NY/02zoEPZ63SSa1dRZvpKN9zyIMy+XtNatiOgOwjt2UbXsV24dOpgP3nkPs+fFnDnoYQ4dKGP/3b1pN+FxEutks2TYCBLbn86lve/g6NEiJavseXAAecOHsM/lxrBqqbd2LduuuY26t19H8/73sj0xGyOqk7R3K2tHjaBJUiaXjxjC4YpiqC4n0uR0fpryMuXz5tL6p69pVVHFJ3+6mfQb/kyn/v355S+vEZ71Ptb+Iuo8+jR1br4Dx/bNrHzgXhqdfw75d/ambslRPuz/ALddeyMvPjVa3W8SHcTbJdZItedoFYXdqbr4MXmeP7zG/rs88JQGJKpD0vdOSsQY0Sc+GPEkRFDJUUq2f8rAgQP4YTF07wjhath/GJq2gwfvOoO01DRuf+B7up4GN9x0CaMnzKPwMOTlQ2UtlNfAjAkFNM0qxjKd+CMpfPBTKY9PraF9vvLXYd06uPlmaNu+Hc9PXkd6FmRm+Fi/upYbrqtPvWY1TH+9WER6lMiO7AmPDSvgzJZHlXOqoKhAOIcPv4f3PjpASqpdaN24He68Du656Qxen1vE8gV7mTK+A6kppXS/Y5+aeZr6eFt+XVnBO+/vIzsPrETYuArGDLuAHZvWsey3MiZNbEtuZoC+Y7fTKBvGDOrMsrUHmfzmQSptKXY8Ueh9cyt++nkTa7ZBZj54XVC5F4YNP5cvvlnI1j2QlgxHK6BlxxwenzCJug26gbimK3VVe5g39o/Y9/9J7v+7BIr/6nmejIDE7p3ZCZ7kdB07nsn8eXNJyUpRnTBJF6VMXa47WI/FsL/MYPm4sbZSW/NWkJQO7TuQ3KkdlWNGQ1IaVIfg7E40f/B+DhbUI6IkvKUrLz4ZIQwxSVOeOLoaXBYXdzvtC9N0xQbW334bSX1vI7/PQAqd4olh4gmGOHR/P5UWNX5qPNa3c9n1lxk0mjyVvNz6LJz4JOkEqdO9O5tenKRoThQ0g7XL4Owz6XDjLay5pz9Jox4h9ZZb2W84SInUkrZhI3tGjoXaAGSkwv5d4Emk3cuvEk1JZNvTjxGWlmpyKlSUQ5cuNB88gN05meiWh4Jd29n+7LOwdSc4w0oYo+WgURRe3IVKUcpSYhPixWAbeDmiTqIOk7yaSlxLl7B16BAynhyPo0dPRU4q63aBGkpr++JUwnn10FevYdPDI5QC1rWDBjKr921wxVVcNWIEX0x5BTZu5rzxY/l19CPw2280eGc62urN7P7qK877y1Q2TJ9B2WezoU0bpUikBt5kXudPV9MRjdVTpyvlMnLyoLhQXYMGD48i3LoNRijAgcnPEF20jIInxlPa6TTyKkvYPugBWLyUJis34dQi+Jf8yp5HxsD113Du6aez8OFREPRDq3bqeig5oIYF3HnbbYxq3Yo8kQsWazPVlYvNt8lMSUxq3MYkJ6oF2rNxtmynfNmUU/tLfmb3fP86pgq0sY9p+5vEZd7tQtwxKqp9e/9VaeV4JLYh5F/H6f/q6v9jzztZAMncL79QHZILe/RQ0rp2J90upq3GxbSqSmaLD813P7D/8cfJHjsWuvcgIVDO7tdfha9/gsQ0KC0h9bbrSet9NweTEpW7t1gIiOyz+G4o807dICo63eLMJWp8DkiK1JK1cgvbn3sGdm+Hhk3h4FGom0/jQffSrEk95j4wGBLSaPPsM+z64G1qn5sIV1xLQ3ciu+d/T73J42nqcvHjY0+RM3g4WS1asGHoMCgqpN7XX6J/NIM9H33KuROnUFVbztpp0+DQEZBOQyRKRu9bMf58JZXOLLJDIcq/nEXF/Q9B6yaQkwElogQITfr0IfPc89k06Vkq163lwslT2PTdXIo+/AjSM8HlgjWrSXxkFO7et1GtCaAw8WzfxsHhI1QyT2oi7NsD2U05a/QI1q9fQs3MzyEhCfx+SEuiyePjKW/cGL/XIDMQYO+0GfDyG5zx3ks4mjRSAgHa7j0s69sXZ04dwvv2wk3X0/bBByk8fJiiu3qT+/gEctt1YN+nH1H81gzIzrc7yU3r03DoEKratqVCd6pOdObGzRz4812QokNBfXAkKKW++tdcSvnBPVS8Pwsy8kFc4y/pRIfre7NuxidE33wXbvwzva7qyZd39lbzJKcPGU7VhrVsHXyfWlIt33qX4pat8VSVcvTDmQQ+nwvuFCgvhHq5DBk6mGFnnUWGwGBRONREPCm2MhUgkUUsO8a/s1zwx9bwP+tRpzwguavvXRSXlOHzJmBIEBfKkGYS0oqp3vkGP337HhW1TrxBHa+o1zj8NG0BuRmmmAezcEUVub5SWrZqzfaDAbbv95Oa4sbrgSNlVVzcNki2txwiYljopNDMYvHWEFZFMpkZKZQU76Rupklu3Tps21lFaVUmufk+yov243P46XBmGms3VVN01ItmJdKooJoWDcJ42Y8mGtNqY/FRE85izW6dg8WGUr5K9VZzeisvWSkhftulU1W0nzPa1MHlreTnNQbhsMZZbRIJhtPZuLmS2qCH7IZOjhw8RGZSMonB8qazAAAgAElEQVQujcIje+nUPpdEn5+F65JJTiinfQvhNeus2JjFs2+sZVMhvDj6DLq09lB6ZD8rt5q4klNJTUnAv7+Q1q1TcPicrNhSRLjaizsxTG6TbNqceS++jItBbcWSh8Wc62PaVjERxH/Wffyf45ykV+DkBSQS4G237tM6dObHed+RkpWmAIl0LcRJuNIBGyyTu957X3VOkswgEUNoN25C6Tm4zz6L0NLlOIpKcPl8RDt1pCo/hyKHuCaLZKwNfYT1K6ZjcYU4SQbVyICo7lhBCvYXc3T1ajLzcwi07kSFU8MlOWt1AGPFcjzBajizPe7tezl4pJjUjp1I8aVQtWEjzqoKEtu2wtq5mfChw/jS8ghHaqlwGfgaNKBi3Rrcrdrib9KCCo9tVJgZqCRh42aMHYdIcLqIeJ0U+WtIOPtczKQE0o/sonTtZhwBEyMpjVDnDpRnplAh8REXdfx+kvbvI7pqNSFxWa7bEEfbjuxL8iiqkmyhUXGHF5pmVLxWpBIcIi0UIOVgIbUrlqOfdhq1DRsq2XHXD9+ghwIYnTpTk1mH9KoAgRWrCJcX06hVIzbu3EpSWg6ZbZpTuG0HRmE5CV06U71hA86yciId2+M+UEhlWTE5551OzepNaIeO4otECRkCBg2qHW7KWzelWf08arZtRd+1Dy3ixe9242vVlKr69ShzuvBFoyRsWE/xwaMkdjyNQ3XrkB2tIrpwKa6KWoJX9FQ+Duml5fiWLudANESj+gVU7tmFo7oalzjMm6YyyxR/lsvbtmNY0xZk/d5pSxT5T8n3xYlOLtIJohkKPKh6vEiyxdUB4/qDca5q/Enxn8cXvfxcqKq2iazjhOMKMJQ7UNWE4rNxkmjH2AJxNtgxBUKV//yxDvQ/K+ScNIDkiy9J8Pq4qEf3E3wYpHARZaXuZGp5CbPdXhL37KV0+zZymjejuGFLJUKQVV6Evmg5VqWfUEoKrgvOojBBvDqk8CBeM6rMoT4h5dwu0r8KucduA6l6W1E1PO3cvBFz61Z8lkFQd6k5p4om9UklyIElv5EYNXCccw6uooNUrl+Nx+EhXXNyIFyDq1NzUtHYtH4bWU1b48tOp3b5cnt+TaiR636j/GgJOaedS1g8VLZtxrF5My5ZI3Xr4+3cie0eGab2kBiKom/fTtLqzfiitUTNAJbLQ6hJQ1wtmhP0JWEuXkRxdTX1OncmUlVOaN1WvLUBnNlplJVXUFtQQPC0jkTE9yRqkhU1SVy3meDOrfgkDvoSOKS5yWjbHFeSA9/KjVQc2E800YOjRVPCTdpR6hSD2BAJVbVEV23FcbiEhJ7nUOrxKKsDX1UF/LqU1Bo/QR2KCvJJ69iG2qoyjIU/o3fogpFbQHLVUaxVm9CKyoiKJ0jnVlTl16PEmaDsDBAp4opK9PmL8IUqcEbCSiHUb7jQWtQnp0kDjixZTrCwBis9EVeH+oTSs3EeKqFq9WasxFSaN6vPhk3r8WVlobfrhKuqkuiKpVRJZ/nc8ziSkqzAZ/7RCqz12zH2F+F3RanbogHtGuQzMi2bAsnArBAhzWUTxNVyVCYoyivmb2dI/lnr8GQ4zikNSET2t//dfSgsLcGd4LMBiXKaiRDgKMFtT2EW/YCHKoygB4dDXM0r0AWNyt4gJoFSzTKDsTkGF5bHh2lWq8FGK+LBULJ9MaMroYAYFmHdwmllikquXSFVLseyS0sjOBHNKYs7iik/16vRrUQ0MwFd8xC0DuMSt+OIYZv0ycKR89YD+EWVQ0/EivhIjEo7xXaNFe9gl2Q5ovHvDBORaqC4NMvuF3BjOdy2oocVIOwwiJoh3JofLexTRk1RAliOdKX4o1nV6CEHG/eks2ybi9m/7Gf8A01oXacMZ7QEy51GyGERFs+DcBKaVo3piFCr6XiiKWiOANW4SG78BFp2D3AIWcGuAklVWkgrNivyP92RkyEA/KvP4eQEJJK8xQGJzmkdTmfevHmkZslcli25KImCcMM3EKLPkf0UZ2Qpc0BxDLMsjaDppFZPICGk4RYNe0dAKdOIs7ohcyiWU61v3SGEpbA9e2TaU0sikBAn/8mYs24KMBIiqcQO2QTtTEV6NQlBAyNqEXIHFQ9bZInF9V0SflFx0cNSQKgiQda8pREQh2AxV4xKMUNZadlrTTeUM7GuXNiDyjjVJ6XOsBNTpiddARVLZF4rNWoQtQLK4ySkuwgos0gHWlQjYgRxie+JLpTSKA7Th6lFCYqfhi4xy3ZW1sXUS2RHNZfyNwqbAeW/oFsGPjGDI6RCrOnw4IqIi7uDsCbeAxFl4uaKRpUxYdQyCVkWEZe8vhiyimkXyiFezF2l0CF0EInulhkmpMv56coUUUznHK4ywqaXEIkEDR1nuFKZPUpCogloNJ2YppOAdHKcYbRoCI/mU9c5JB4Kyr05hCtq4RTX9pifgRhPJvoFvrrtoXM9oryphGbrcJpEw36coSgX/u7W/WhylqJs+WREWgkp2F40NmKV8xDZ8XgH+QTBDnFtFwPav0Iu8jj5K1SsEx5ra/Koe0ben223JveQDS7kj23qatMGlYFdzF1c7pu/GlP5N4fmkwmQKGPEHj3U9YgtQ3WZ1zrgrQo/7xniIK4pk1C52pVCwzTEwFfDJfu5bPq6QbUYHhsOtc/LZ22rM8YaXWJqKlt6zAdJqTwqqTWLUDSAx3KQ5HChR4TiJ/qSFmGHE58II0h90tKpVuMEWixW1GCIIbNhENLFu0xqHx5Cqg0WIVFMWUNi3OxR5xjWggTEVwi3Gp52iQ+J6SGkaQSke+YyEeNz2ad1zcKphfBGo5jRCDU+N2YwjG44CSrBBXmcxBCRqbVIikYUsKqVRSzlHUtiiRirys919Kilii3KgFZ1UuW+NAmYIhkDiZaOoZlq3Yfx2Pe05FESVxwaXvE5MS3CUQhohm3pY5kkR6Po4iYvDuqGRsiyDSh9ZoBa3VCmhEa4RnWoxTtO4l/Q8qPpSYTFpT3mgO7RdbziN2KZmPIZKj84jRrdSUgMI7UAXoeLkGlRY8l102zTaA388h5FNl4BfgGdcg6mcpg3Ih7lfRYyZNXZap9iEuuMVhDVHaT4A5z9+5V8KjGNRsKqVAqroiwmf+L3otw0mpprOnGo/V+9h/87j3/qA5K77uNIWRHuBKdCm7YAU4SAVkXFpjfwH/4Jl35UyaxJkiKmQEFNBg+9Sq3W0Cz8zhrcomoVFGdPg4gWUIjdobkxlBlhWC1cSSyilgwjRdAcXsKi76sqIm5CUXAZDsUPlG6+hA1xMZVTMiJOnAJ8xOzMbRAOBdCjURyGC/GANlxOtFCIsOUiojmVg7o3ElDnGjF0jIiBS7OIhEOYuoHhdCrwYeoBjLBPsWA1ASSRGkyXPfDtMTWsiIAUC9NpYUVkU5LAamCFLQ6UuimvScTtSic/5yhJLtEw9yvnVzFXUkJZEadiQkiiZolJm/BjxUgt7KN+m+Ek5J0FZKhkRoJKvO4Wqw3FRrP+nbf7f17r330FTk5AYnfrBBpLAt6pYyfm/fBjDJAI1cgWSvDrsN08wrD1s6jOFsKNOPx6CMluLZxIMdmyLAxNaBghHG4nITNKRCQaleS0sgxWG7Om5qdkEYhb+vFUUug7wvkXB2On5cZy+23jVRKVVn40bKqEXryOlMOzwyLklIQmqtR63LpbJQrKeVk6PgEI+SKErKhyKXboOlYooEzYQoaBT7quUmCRpEPPIBwSk1R5vmzSutrUfZGw8lTymxaay4sRDajYJgUa6Q6ErVq16TotF3o4gi4KYkoX3yKqR2yHceUyKjRZBw5JuHUpYqBiWiRaoxj6AkKiER3NJSazJpFwmLBLnJ4l+Ze0WbrGYiImxoY6Wtg+z4Bu4Q7qWJEQLpeTcMQAcVTWwkTMEA6hX5gOPIYkAdUQNtXHEDYi+KJu5ZgdFAppyFLKVxK7/TGpXTGuDElXWmSaJZhJchIWA1lw+VxU+auUkZphGjgCTlE/IGhFlbu9Fo7idjrQzKjqUsi8wPkuH/dl5JNmCDS0FGjSdBlblY1I/kogjdOv5BrKniE/k5RDHhdXDZT7KD4bIr+X38l/bZng45Qu+bn8W1XUTqB5xY8jBS7hpovqZD6QKmVq++kxIPJX/ZG/Hb77FwSQkwWQfDVnjmJSXNKtG1EFOOS21dDDsMsF7xfu4+PqSrzOBCKBCA6XAGbbdFjXHUoQwxt1EA2GiXiUtbiiCoqRsGyc0q0SuqZ8LgJw5dhSqFNJrdOhXN4Nh05QeU6IyL1t1idS5AHpToqZnmhVmhJzBNBbaIahXMh1KXbG44TQQSVXUPXXMJqqcGhKiVdZBgtlVBIeTcRmxLlcjFWlWGARCdXidpoEXZLUC/By4YwG1DnI3u8SGCu5gyThugPDaRL2BxXYMDUpEshrWyrBF2qjSMEEpIggybVcS1NibwiXkUAoEMYh86ViJKpuOp2aUAjD48aKmhgRSxVMxdQwLIBf5VhiqhhW10u6BYFIFFN8SgKSX/kIKSZuCEdEx615CVkhNIdJVMCFHEcBN5dyile+dA6XEuHAMIlG/Dgdcv6aUrgzNaeSEvbIZxuVQk5ExWRXyFQzRoKGTI+DUDiq8iZTl7gnXqpifCtx0cAMBzG0CA7LS9CSuCvxWMxpf/dZkI47ZbjcCbgr/XTyJjO4YQNyFeiUGKwcSNSKs+eexctKIyzX+RQt6Z7ygKTP3fdSVFaIxyftLwdEBWVGVVVPD+0FswgcUm+I97Pjjphyw0l3RKpfYsqnynk2N1ctcJlStUfelIupVBnl32JQIhOsunhmxAYTTY+gEnvjUb+LlUpkl1PdmJg3ilZtH0vchSVKqGqLPMYCSfY1kfk1Ys/32+csVQo17BRXm5JN1LBfT6u1vxf/DjmWZCsqIEqsjA1CSiIh7UpLnIvsip39mmJC6LafZ5SAJr+XJON3YwbZByUKS4KluAAxtStVdZZF4wW9EejpMTPDE1xFVa4W30BP1dGsf8Gu/d/0kCcvILGwVMcAOnXsyPfz5pOWKR0S6Tja5jQh3U8hu9hifkBIP6w2BSkk2MZ1tq+NpH92QikbnEBtOaLoSoVj6aJdIbVJM/bzYsFErVnpGUoTXr5z4iVClaqgidqcxKt43VyOKEcXHbqQeFootSap0Ur3RfRn5L1Iz8SFX/kwxycMpA4q8qU1yDYqotVyrIh0Soi/35AaspZzUcuZakmZ1GuHiajug/0l/GV5TbsyL2coQ9nyypJ4SO0u/u5s7x9RxpH3Lmcsj5CIJWer0ip1FhJMbCEBW4XKPo5UAKVzK9fU/ooLgstry5WwdWfCOGMWptI9kueaAu7UK9ivI32C+OdjjylLKuEkTECZU8p5qI6JdIljQMD+DOVVbL0+2TnkVeWzjwuK22LlbnX28rr252oDC/njwaN+l0WQZgGlaIApQEXofJJoSahVSk4CiITmJS7uUZU46VJ0Usmi5CDiKm0nSRKDxRPBdnB1o6nEU7pG4sMkd4NDJYOmdNgleVMgUcMSqod0ZtR7kjvASzSSgivxZjRagZVq7x9qrsm+A2I71F8r+PyLOicnCyD58qsv8fkS6XZpNwUeVCKokmiocMB+7L+y5mVFSEU/fj/EQVwcJsYh5omwMx7CBVba0yPHIWMcWsrP5Pfyb3mN+OvEdvgT1vVfw834sY8X/Y5/dPHdNg5PTyQA2pHrOJxVufkJcDb+WHsUX2UStodKrMdnj1nHaJqxn8kdFJ9ziPfw4tcj/nhV1zzhGsi3Kq04IROTaxlfvXFcHCv1qOPbcg1Ib/bYOchxT4T08rj4Ha1w3gmvKz+Pn18sA1P/lufEr7f8Oy7vEF/h8n7j5yqf1YnXPL5EYrwWdZwT31d8Oit+TvHnyjFTgAaqSxTvIAnws9+j0n6MeZEI3c/udp56X6c0IJmpnNr7crSsCJ/XqypemlTbxOlIKcFItVIYnvYgq1QcJGxL09t2thT+nhGb45AWnB1ebOKRvRQkNXBIN0UxQBTpQj3XtDwx7ejYLanL0e0N2RYTjNOWpAcim4/cYGL+JzUMe4OXzVZoHvZXQJ2z/NQOGrE2v7ovZaN0HUtR7JApX7KNS8LgxmHKe42o96t4zKpdLIBGqpPyu5Bd1bQchHV7uShSgVpB0myUR8v7thnJKh2TzohstLHt26nAWzwgyLWyQ5UKIgqcxcKOgBtFW/gb1ZhTb339j39HJycgkY9F1qh9j3fq2J7v5/2kAImsGbm7JfhH9Sr8bCAcfBSvsR8zYuFxG4TClRhOWVlhomGh9PiwTOkuBtQak/hiWbWq3S+vI8mivfHFdhfruDC1JJWG/N6SemgCYel2SNKKhkcoltEqRQGS5r+clyTLEiWEuqFrySoSOLTDRCSKCQ0g6lOAX5J5oY44whmKG41DFPtkq7VXspqVIYlwWKhUsUQ3lgQL5NE06cbK1h6CkAOn062SNDsZEeDiRDd1nFoW0VCEqF6D5axQ0UmX0qxdB0UzbNBiCRVUqEGmi6jmwnA4Car+r7xTJ7qVgB724nCVEomEMIVaYQRVVVRijQ0C7f93hHVqpUCrYIdQW9KIiIyqXH+hvMYKrjaksKGDnYpEsMJZGA4vllatziNiSTGqCqeK7RKHBQZ6MU2/nehLt1yKRAJ2hB4mlLxYuiiJvYDIqFWLrtUqSOQnqKSOnVEnYYdc43gctgGZ7BeWmaJEUARkCFAwrSCGM4CpVdlVedV+tj9tia5q/kilX/b+I6BFOnWWaSoai8wH6ELLlWKbFiEilDnp2Byrotr7nXx6puwnpptoKAPdMxZDvwisrBgYiXdmjsflY7Mldlb0L/k6WQDJnK++iAGS7se7mDGTOkWuiNkGuIOxQqB0Aw3jWEIvTuJqycQp2tJ1jGX0klmo/TVqEpIqvKqi27VN9RhhUEhnQT5btQ/HhnwU91p4SYqIhVrkArSNWF4ggFXuF0XtsxNpoTfZq0P2aDtjEXpXVOhO4o4sRUMzGFO8FClyjZB0GKPgFqQsdA71mjGgoUt0kQKOiTdepBV6lNOei5H3KzR3gfjuqHRqNUIOyUhE1eM46gpLPTiWU8haki/p+ohqlNRPDQHTUtBVeZfQmizVdZEvRYbVbBES+RvSheVhF0ZFzU7eqxxDHi20M7kaUgSJz+7IMeJgS46rPpZj11iuh33Pq49IzbvaZRN5Lfnc5ViS74iCoDzvWKEk9k08V5IUyO6s2a9nGyrbMCTGBP4rUCmPlc9dDHrt4lMs1sc+TFtYT85XDJ/lpG3K5b9oKf5L1vc/ctBTGpCI7G+/PndSIk7tCUkx1CsVOOlU2Lw/udmk7uhSZES7LiYbrWo4qN/JhiQBSLoq8lvpUsQSC7lDYtKhtnleLMU+sexgSJtWkhz5oWwG9uuqLxU4YoOMainF8bpiuCswoXiecY6HAjWySGI7ri61RTm2U3U21G1/gjqkLCZTgIbSupfOh3RVjnOXY6gqdh1saU45SCimzGvXCe33ZIe7WFCMDU8el4lUS9COEnIdpEETa8TIpYwim3W8tiHAycb3p+qi+kcW4Kn+2JMXkNh7u9zbp3dsy7c//ky6KE6p9RTzyNFKCbEGf81Utm7aw8rlNYoacd45Bs1bRrBcNaxf72bxL0dwmyl0uyyNgqYhIvpBdPzH4bYkH38zKqzEKuIZhJVMdTCHddscrFh4BNNKIjFZp9sFbvIKynA4S2zpXOlYygKT7mQohcWLdNZvKudPt3jwplRhGAKEhIMtW6B0OLLYvCqTXRs30PPKNlipO3HKeUmXM06Sj0hm7yWol9vFBlPDHUmK+aYEbWUx1f0VupjQp4SKIb/2UHLY4JefAtRr0JTiyg0UtDRo1iARpy6s9yCmJYm9hdNhAyQJozJHIpQGqenbLHzpnmSyZYPBtvVeenSvxpdWTVgVigy8ojQYjtUhDVuuVqhpAvwkttQGMpjzmYOS300rr7mmFXWz14MVUBKHKjJKJ1gSROHzaz7Wr0hnz65ymrVOZvumPZx3UQ4pGcUqpst5qXCsKGDC15X4amJF7URIl/evRTAiQnlK4UilzoefFXLxhQW0alyr+OXqQ1XsKLlmtUSdQrEwFP2GsEE4kMPSlZmsWVmIobvwuGs5/5Js6jYUkLvLLprF471pq2xphhtCXrv7LvVzocCp5EQ688L5jRWXFKXD5sfLva1LB1BlSCamzDmqj1HU3jyYoUws9yAc2sVg5cUSHUlyBUId71z/TwIk337xBYneBC7s1kM+KnvGCfCasQkfPYJLCprb9rBu3o80Pf8cvK2aYjoEUBtYERNz6y7W/vADHc87A61DWyxJ2tWHIUUHuw4XiYaJ6LJOHRhikmjYvUdCQSgtpWL+r5h7DpKYWxfnpd0hJ1Ml6npZCYcWLUJ4SXmXX2d/TEKIcMh9Igm5ndBYRliVIiXTcVsyuxZDBcEoe956g9SKEnxKgtpHtcPAKsgj99rLwOkmcOAQ2xb9SkHnc0hr3FjNZEivVyifzrCJUW2y7bNPSctJJbPrWZi+THswX+ZGDI2EqE0xFVqrZkkHUbfTHHvE7XjIi+3/AuJOxAVhx3ELZKfMiThsRUSPgAjl1RNTP4vlW3bGJnFE7uwoWiSE5bBzLDWnIutQWCgST1QybwMhWTEChlTxSDkly8xbzBYi3kpRWMBSazgeqiUSSRRW4DMmTmADEPuNCOiKd0EMwTkqpEjXXf5rG6NKpiaFG0uKv5rEWzkhobWGlPKa6mJKsSJ2ovZ3iqCnLuSpPH97ygOSPn36UFpcijdBBhXthrrCl3E2VcwZVygCx1aMguRqK1I4W5C3dBaUJKhC0jEYfEyzUQCLbF52Z8Lm+8nCkUAkz1JsdRuBK6Rz/F/qNWOIXNVrY46cqisfbzeqm10RVY8Ry2zTLKkgSNiJ+f3GQIAMeqoqgzpADPDEOh12AhzzA4n3QRVDRVlAqRUUl4SU9y/vyq5ExuUkY+yw2DhODIooBG93duJypnaVwObQy0YtVWKpJtmVgPjWd6on5P/T39/JC0gsJRkpW5QAkrk/LiAjI00pYtn+JLY0uMVqtu+YQ7eu0+nY3k4otm2BWbMux2I311y/mbw6UFMFMoM8Y8aZNKy3HZ1ytWHZNQbhQdsVfnutxqqUasNx4w835PNZZTz6yBE6dISEFJgzFzq2hKnTm1GvYQlYybgiwvmPYEYPEzGTGDV2A/N+go9nZlK/gROnIYlmHTXPErbK0Nwe3pwe5ZOZW3nn3T+RkXcAl9CxolWqOOG0ftf5jvoISxHWKMTUAkSibgyzMQ7VkT0CxiFCIrBBLjrZGIbElX0QrWHl+mKqa1tTeMRkz47N3HBbHvXzgujRcjAE3DXGUtSio1haIVGq1PmruqqVoJJ6U5OEpg7vz9jMRx/sY+pr+dRrYGJG5FEN0CTZihxEc+y1B1gV/VRK1dIBymbLvlw6nbZCNXK+nH0GF3fdhSZAgASCVh08kXR0oxicxf+Lve+Ak5rq3n6STNlCr0uvUqWLogg2sILttWLB9tpey1/FhlLsDayAgA0VLIgNVBBBkCpFEBWlI0jvu7BtZpJ833Nu7m4cFwVdZMXEH+7uTHJzc3LPuec5FU4iF2+/vRsNGx6Pbxcth2utx3/OqYtK5Xd6SeAV4ToVYCbSgDCDc7YCobhEqZpMlhNYlQbEasJ1a2L5qj3ofMxMDB9eBd27RxE2y0tFRNdykchfj3Bkh3SipZ/EctOQmVUXQ19ejJdezEWL1kCNGsDX04CsXcDLrzdGh85xIF4eITdNLM6Ou1Fi9V2nNIxEeZjRbXCwGTCz4CTSEXKqwQDLGm+DY2yCYdKrkwLXrgfXKQOX+TSR9XDs3XDcKEyjjhQwsOgts3OAyI2wjC6AU1ti01XImrRlKxBbBRV+CtS44pdoJcVD8unYcUhPK4UuXbsqJdYLSJQd344BOVkAK2wNewUTPpmAMwYMRNnTu8BNS1NK/44N2Pj0MHwxYhS6D3wE5c++EEiLqjBEz4hoUjvPySbDAWEWjWDuhgqjRF4Opj4zFN9N+AxdmjbCrq9no8ylV+Dw665TnZQ/n4AJA59A1SZN0eY1lsdV9lCleYjlr9DQKZELjH5ghIe3Dcfy8eFR7ZGSnYNqJ5+KXWWqYE/YQjSjEo7reQEiZgjrZs7Erl/WotmZZ8Fk2W+OS+Cb4B6eQP7uXEx/6WVUzqiK5ueeDbMs+YVh58yC5xyYPBWGbebBYskrul1owXAicMMsyuMZfVVqtwfAlWakFBblEyz0avIpVLyGbrtTsBR1KwFXNSIVkCGhqDTickgCdB186UXNi8xVoMeD8SKiBYJrfUjbTvUY+sbSJV2FSylpLmYiFdopsl6F16uSKSqIUquIhaG3XEvei5JcNo/jJHyToIOja4+6eiYNhzimyiI6dI9DGpC8O3o0rr7mGuzcth2snqFwiIqYlNoFBQo5m/Z5UZ3aSWGpyGBaPpTnxHP5ecGFujy0XixK2VBeCl1NSi0lCeDynGzaD6cjSLUA8bhBmwr04J4LkXc2ZMF6SU5awHgeHtWR3JukRvwS7qW9MMod6RgUAgqQ6Fh2bQFzxbpH6xzzV5RfVQV2qPogysvimTjECkAxWFjKkJY7xXQqqlvztOJlj9CezCRjSfnDQ5evgifzKFAyAYlicrW2HRzRuiXGT56BihXLycaiGybC2gS487B+wweYN+drNKjbEdPmZOG1l8dg+LDLMXv+WNx/9y68M+pKmKHNuPCqz/D6iJY4vet2WAat7qqPEJjAKDyjjQe8PV3w3DDDWL7qcFx15Xy0aFEPd/dqjPQyKXjr3SmYPzsTvXs3QI1a6Zg1w8XiH7bBNBM49tgGaNKiGu69ZxJmzdyN0aMao1r1apg3dwMWLcgVY0qHY6qhZesMjHg1FyPfmoyeV3bB7qzvUb4ccPKprWBYW/HBiJUoU7k2tvHhLf4AACAASURBVOesRofDLTRpeRTGT/wRm9ay4mAcbdqkoP1RQHZ+GUyduglrVgOp0TCO61Qa9RuUxtpNCXz++U7E8jNkQz+lex4Oq5cJxPZg6U8pmDY3C3tyDdSqFkLXrhVQptw2hKydMBwXsdza+HpOPhZ+z+i4MPbsKYVZM5djyKAGqFE9FT8uzsa06TlwnBgOb5GCjsfGYIR3IIXKjcioPOTlH4mbb52GH35IQ52MDERTVmHAoHooXzaEn9eFMf6L7YjvTkXVyvk4qUsdlK2wB4u+rYhZM7PguqVRrXomTjgpHRUrbUHenjC+mZuLHxfnIGFH0KpNCEe2T0Fa2nplMHIZ7lQay1eUx9Qp2xDLr4zy5arj1pun4sWXWqLrKVF8M3UXFq/Ihhs1ccKJFdCycTYMcz1sk96tSpg0qRQuvXwZbrouA5dc0Q5lKriYMWUZXhm+Av+9oRo6nlAbbw5dhorlayAr+xc0ap6G9LTamDNrhRQ5KF0hByedVgvlKu3G8u+i+GbWZiRiEVSrGcFxp5ZCanoOtm5yMe6D7UjEKso77HRCGhoeVhXfLvwZ876OwzJTkFHdQufj6qJilYsQMjsDdh3leBMLcmFkv1KGVKib8qwfGFWopACSseM+RVpaOk4+uYtU0ZQ9U4x0VI9t5KxchkkvDEL12V8ja3smOj36JMLndFM9N3LyYH/2ARY89hR2rluPY595Cmln9wDSWQzDQZgAeu06LPnyS2Ru34RyVioaH38C0Lap5JtSjzfy87FpxlyU3r0DpVMs7BzwFDZ16oKm116HhZ+NxZZX30D5HZtQ4/BGqPHaGNilUsUgSa1X8mM9g6QoNtIEk15NFeIte3heLqa3bIHq5SqhwfNDgfp1VP+RsAX2OHDmz8fKmbMk1LxG52MRbd4cm5Yvx56vFyKUGsLGeC4OP6krMqd8gVKVq6Lc6d2BvBhWTZ2EXSuXoXSkNOqwHHHTRoivWILvvpoBI5aDjDrVUP2404GqVeCEmJVlSNqqyhqzPMOlMn+qMCoGP6qDoVL6N2VO9kLAVXCaZ/CJiP1XGXCZQxbxws+ZKqu0Db1yVYiZGpGimYd/VavvGUKljMfCA5K7oejJcu4KpPN+yritq+AJ6BRgpeNevDxbOk3FsaOBiw6Vl7qvirO0Luo9baF+WahK6Nd7KEeXHOKAhI0Rr8aObdulvjhXkvJX0IVGtmBCOlceV4MEJStTgsReea9fEsuZ80CwoRLcuHq4zPXpGgtI3GCBZ0OnYar4Ry3aFTNw0eo8FC5ST9EX7vDComRFWlIWT2Vj0FnIXYPhWd4iNQsTzISFmZguHMXUMyVOVZyaruyjo9gVU6uQMBUC5hqcLy8PwZBWoCoJkncW16ckzqtYbFaTUGm00k/U43CvAgxD0ljyVMILPGFTsJ956WIuS2UGMVv/BtRScgEJ4TbNEjbatW6FCZNmoWKlMoq/tVEitAVwZyIvfwCcxC5MnLAJt9y1Ax3bR/DkgNvwzPBBGPViNubPuhqOsQEtjxiP/g9l4MYbqNBvQ0hCaih3KkhoJe9IhrSYdGzuVkUnXAPTpx6BS6+cgQGDmuC8MyhAspCXx1KacaSmVMKXkzLx0MO70Pn007Bl6ybMmD4Fo8dcgRefn4Gvv1qJ0aPaYdWaNNx11zScdtp5iJkhzJvzDp594kIsmOvirvtH48xzm6N8mRS8/+E3uLBHTVx8aXsc3eZDNGuThhNPq4RuHcMYP2kLXh+5G9de0QPrtmzDitUT8dLQU/HlxF/w+JOLcWGPzli1Yimydm/GY4+fjuHDPsOmdZVw9NGXYegrr+DcC3Jxb6+jsX3DRtx583KEq1VEncOaYsJHM3BWN+CeXq1Qtuw6YfxZ08vgsitXoXLNqujUqTHefmsaWhyegiHPtcPOnS6uvnYWjuh4GmpUrIp33x6BRwdWQ7dTy8J0N4uakB+OYdWyE9G5/Vg8+WhXZGQ0w613PodX3jocHY5qgWtveBvfLATO7dYFEydOQss2wCU9W6DXLd+jZdMjUbNGBl4dPBYDXzwMJ59bHeM+WIOB/X9GlxM7YEPWNsyduwKPPFgN53RniH0W3IiJhFsfl1+wCEuXA926nYQFc2fgy1n5GP7aiUg4S/Hco+vR7ZwrsWtPFn5Z/T4GPtoE9RpshhHeDTdRGQMf34k3R+RhxGsNcESHcog7uUgkyiI/biAcLYXsPSloUnMsmh9u4aTT6qBKLQMjX1+JZo3aon69+nhh8Bg8MrAFWrQHbuv5PTIqV0D7I1ph0KApeODpMLqdcyz63zcFyxZHcULnnvjss49Rqepm9Ol/OS6/7A2c0OkUVKxYCRMnjcK11x+Jyy7rhUioHZCo62lFSllUh/bm6RTlA5fzV1IAyccEJOmssnWilFSQTC+XvXcMqXa1a8MG7F6+BLWX/IQJLwzCCf0eQPTs7mpP/mk1fnjwITQJ2/hy3gwc+9ADSDvnYoCGUOZw5W3H1w8/BWv+YtQ/vC6WTJiFqm2OQMPnHwYqVRXLu1RoYtjdmlV4seel6Ji5By3u6Quj68nY+uN3qIwULHn+SaSG81HnpRFA6dLilWClL4v91bhvS3gY80u9+LBwiuSs8Ijk5mBB65YoZUZR63+3YVfNMtgVtdC0VTtg8c+Y1Pd+HN+wIfIMA5MWLsTZ/fti5YZfsOL+fmhw4omw27RFgy5dMPGma9HkmKNRt/f9WDLyfayeMBanNmuIHas3YWPtmmjZ4xL88OIriCIPVculY+b8OShz/mXo+N9rgVLpno6iQq9USDfnx4AmNlKlh44VuzygUNBQWZXiUBEYyvQrepXoTiyH7uXiiF6iivNQjMcMB1HPO5XwokXEG8IwPFNl9OqoEK3hqN5vnJHS3FjiWylHHhLxfmg1kcNTxWEYl6dEefNXpeW9XAFPt1OFMZQnREXfeOzmO88LYxNgqVw/3i0LtqYDYxo4+BrJIQ9IJGRr+w6kpqYKtaUgVIEbzJ/F8HsZDXo57NsLK3r8fbu2cHXKbAvWqhdR+BstvsDJU3Bm4XV/fEf/c/lGKvj4957bcxX5NrDC+yXR8lfj7c/8/vgJgjNKLgWoaCQSCbz88svyb/LkyShXjmEAB/tQnkrG8HKTadumJb74YiYqVizjBRSqKluwNsPFTOyKPYqwuQXb1huYNzuCgQNX4dobz8a3P07HByO3Y9bsy5Dv/IL2Lafivj5VcdtdlZCPTYjnNcJjD8xGyG2GuJ2rylYacaSlZeL8S6ugdsNM8XxO/bwRbvnfXLwwuA5OPpkJ4Dsk/ovKUFZmTQwY+D1GvZOGrqd0xI6dWZgwfib69msKNiWePXsphg49Ch+N3Y7Bzy/DRWd3QSKcivfeHYdH+hyPsqWq49Fn3sKoMTejRu1t6Nblbdj5Jp5+ugfOOn0krri+Cu59sCnKRTdixcpa+G5xWaxZvQcLFmTh+0Vf44nHumPUqKUIpazGCy+eh7y8xYjv3o209Nr4aW0YSxcC638pjVfe+BRHHR3DYw90x5wZUzBs2B4MfLErGjWuhztvfg8Tv9yJ0e80xdFHZkuu2auvxXHHfevx4ZSj0LxBLbwwcCzmfm3j6SGdMW3Ketx9xzKcfMYxqFimEka+PhbXXGPh0afaIRRZo4IlzFQ88cgOPPHwbrw+8gpULJ2Bu+58HKec2ggXX9IV3c4YjN73tMMlV1TErh1rkZ0dR2rFqvhuYTmsWGxhzfJMvDZyGu7v3wAXX9wGD/SeCdPYjj79r4AT3YlOR7+HDm2BYc83QNnK25CwXCxbWwUdW6zAw080xcWXtMX0KT/gkisW4eFHu2DhwhkYOzYPZ5/bDdl7cvDluC8xeGgFXHARjUObEHer4eF+6zHxM+D5l2uiSaNKmDxxFWbPrAYjZKNGTQNnduuApoe9iSsvKYsBT3VGjpGJhd+m4ofvwlj7s41hw8fj1l4tUfewXDzVZzlGvHk62h6ZwIb1ixGK7EHFKk2xaHE6ln1vYd3KdHw0Zgac0FY8PvAi3HrLO2h/eCe0aFsBGbViaNGmKg5v2g0RszXgsLaPlzgtG6Ru4+5H54e+h4Rlf9NTU9C1SxfxXHoplTBclr1m3pAp+RnGmDEY0/t+nPHgw0ilh2TjNnz//HDEsnajXas2eGfQ0ziz941Iu/ByuNFS0r+HYVqx+bNhLPoW4V82Y9m4zxGrXgPNXx0Ko25NxKWQBRBhaes9+cj/fhkyn3sWW8qlouUdtwJ16gJZezDzlptQOxFHrddHAaUYIhSHG0/gl48nY9vMuagsneDzpWx3lmmgbMcjUaPrSUBaOaljPrd1M4S2bsLWBg2wMa0MtkXC6PXQw0h89gXmvTQcR7dtgXgq8PX46Wh36dXIqVcHS5/ph45PDgDOu0i60H9xbg80bX8Eaj5wL2KrVmHP3IWosH4TMqdPw/oq5dDsqqux7PXRSI9no0bT+tidUQnRDici0qot8tNTJONDCvb49BulFRSlb/g1HOUh+bVmlKxP/FYjKoTYavzCv/3BiYVKv96dfj3S7+9ZRWtKRT+PHtc/F5+id7A3x4N6/0MbkLz7LgSQ7PADkiCV+qCuuODm/xoK/CMACVy0bUtAwpCtsh4g8arQWVvg4BvMX/QiViydjtO7dsWebBMXXzwG6WXS0e6YKhj2zGpMnnwtwmmZ6Hz0uxjweB1c0TMEO7QNsVgFfPD+aiRipcXbGDJVxb6UlDwcc1wZVKiSLTkkC+c1RvfT56Jf32a45qaasO092Lw+gcUL1qFpi8YY8MwU/PB9LVGCoynsG1AKhzfOwbvvLMSMGSsx7KWWeOPNTfhgzBbc3/tEWGllYZq5aNmsLr6dsxVDX3sfb4y5FbXqbsEpnd/G9k3AC4MuxHlnvot+j9fDNTenIepuxYP3bcGECUCnrhXgxFtg8sSv0Pd+ApKfULNOFp58+lREUzcgkiiDtWtD6PvEZ9i9aw/q1WuLj8YtQOvWwMN9z8OXE8bjw49tDBlxKqpXL4Pet3+JV19fh4/HNsDxnXNg54YwZEguHnxsG6YuPAN1q1XCq0OnYNKEbXjq+aMxftxqPNh3FR54qjuioSjSIzHUqZmNIzpuRSi6Bo7tIm9PU1xy8Rx8OQWoWUeFpGzdBDRskIa+D9+AW28ZiIceOgdnXkhbZAKWUwGzZ69A3/tnoUa1KjiscUU8/dxP6NOvDs45uzEeuGsR6taN4K77/gM7uhntW72NapWAj8Y0RflKmxALu5j/XQrOOn4Thr3aFaecVgOLvtmEU06fgIce7ILZsyaJR+aOey6AgVykJirhyGMWo0HDdYiEs2CbZTBowE488VAuBr/RAl1OrYXFP/6MWTMr4vWXp6NqZWDoSz3QqtVbuO/OOuh1WwssXLwD/frNQumyVVG/URUMfu573HhzK1SpkY2hA1bgvY8uRP0m25BqpsJ1d2HTZgsPPDQD27baaNqwPRbMXY+t2zdg1Pv3YPvONZj2xQYsWfoDli/fjk6dmuHhxwcgYjUG3Nqq3LtUiPO69Mk2qQEJf9eVyopffJUUD8m4ceNQioCkqwIkul4NcyAdm1X0+JmN0JgP8M499+Pshx9HytknIuuTCZhye290Pr4TyrvApEmfo/7xR6D+w08AdZuofNKNmzF34JNIWbMU5ZtUR86EWQhVqI4GLw0F6mQgwd4YWXnYMeELlK1cDmmNGgLDX8V7n07A+QOfADofBWzPwqybbkat/DzUevMtuKkhGCH2trGxbc532LJ4CVTGSkI6zbMId8WWzZHRuhWcUIrUtJndvCmqliuF+hzzsGYqXMt1sfWpZ7Bk/GfodP6ZyC3LJoIhhGs2woYtu7D0hQdwwsuvAZ2Ph719A7447SIcedTRqPB/12HtG29h2bw5OPyw+iizbguWGwZa3fZ/EsK2c+E8bF+xHGt+WoqMDkej+f/dDNRmi1CvsE+gihU/M/3DRwwAyT/8BQbTDyhQUinwzwEkrfDFF0xqL6cq8GldzGIS8XdY9M1oXHzhy7ju+kaolJGORx9ciJ5XtkOVujvQ66bVuP22dshPbMXot9Zi9Fvt0KrVesDK9CqzMDyxFOJxG+EQq85QAWD1qp2qEaqbio1bmqJPn7n4Zg5w1/1tUb1aNVzd81OUiQIDnm+MX9ZtxrNP7ULfBy7C1p3r8M7oGbj3jtaYPHETpk3bhNfeaIbpMx3077sED/Q5CuWqVMPgoR/httvaY/vaqrj59k/Qq3dTtGlbDv93y2y0a5uOXr264pQTPsKDT1ZEzxtKI5a5FZeflw3YFXHrPWdg/PifMHHCPAwbejFGj5mHqVNW4LlnL8SyFdPx2ccbcOJJlfHOx1tx/jlHo0mzNrjtziFo2QIY+PjZWLX8R1xy6TLc2qsqOnRog3vumIC0ssBLL7dGndprYNhp+OzTdFxx5TJc9t8Iup96Km69cSwa1A3jyefaY+0qF9dcORs9rqmHY47qiAf7jcQNNwA9LmuAaAoLDYTw/ZzD0L3bHDz8+KXodi6VamD2jBXofdfruO/BG3Fv7yE4vHk53HbXyRg3djQWzAeO7xTFsEH5eObZG5CZswC97pyD+/tXxvXXH4NnH5uHwc9twPCXu2Bnzkbc2Wsxbri+FO64vTLKls+UGjd57uFoVG06OnQAbr75HLw98hOMGh3Hi0NPwOpVc/DqSzl4cuAFyM3dgPdHzkCfB6vhyA4RuE6WVChbt7IpLjl/JrLjQJ++bVC7XnVM/HI9nn78WxxzDPDCkLPRqtVH6H13BdxyU1u89/5S9O3zCx57/EZk5/+EXrdOwW13NsURx1bC1T2m4/Ke1XHe+R3wxEMfoO0RQPezOuLaa2eiW7cWaHn4sXj6yVeQtTuG/97UHi8On4frrjoJrVp0wJDBL2HJki34+puJiIQOA9yaXk8pL2ilwENSaMtVTHFgNMiSBEjS0lJxStcusE2VH8nqSXGD1SlZXVNVm4p89Ale690X5/Z7CGXPOhHL3xqFHwYPlTLRZbLzEcvMxJ4UE+d9PBZo0Q6sGpG3+AdMvq8PulSvjOhJLbFgwDCEy2agBQFJvWpw6SHZmY0pvfogb9s6nHH1pVjzxjtYaps4+eH+yGlaD2k7czHt1ltRNS8bjd8YBUgYutdqgKBHSgKzlrBq6Km8vCYcS/kerDwbk1q2QbmMCjji5cHIqdsQISuESCyGrFEjMebhR3DVlZcjXrsaBox8CxddfRPyt2VjyYtP4OzhLwHHdkR8yxp8cualOLL9Uah46X8wv8+jKB+x0Pz8s5E5fjx+ittoc+4FGD3xC5zYvDFqVK2KxS+PwOK8HFzw8hDgcPa9SfOSWkrqzhXM62BRIAAkB4vywX0DChziFCjZgEQ1RuTRti0ByVcCSKSrOq3EkgLFcrvfIXvr63hr5Fd49/210v34qLapuP/+bnDTvsNjj67EzBkJRMNAz4sr44KLMxBNW8GUM691murTo7tmMI9EV2iR/Kt4GK5VDUuXl8ZrL/+CubO2wbUNlCnj4rKe9XB6t+rI3JWPwU9txOx5m+FGbHTt3gC33NIKQwZNwtezMvHU0/VhRGtj0LPT8f1XloQXdTmtOq6/8UhM/mQj3n5rNqKRDGzdvBWlq8ZwT9/uyMjIRI//TMPV14dw/mUZCCOKt1/PxYjhG5CWWgG1GpTHtp0rce11rZFRNwNP9v8Kn47ORZWqwJ33NMLpZzXHq29Nx5Sx21C2fBRp5diLIIG+fZuiWvUUvPlmHJ+OWYrs3Q4yaoZwb//WaNaCHd7XSM+WXTsaYuigRZg6KYb01AgqVSqL1PRM3Hn/YShbthpefWkBPh23Q4KzW7RKwd396qBS5VwYZibCZhkM6Lcdi77NwQvDz0Nq5flwHRN7dtbEo33nYvnPeehxyfl4+qn3seQ7B22PDOG+B09HxWqb8MwT8/DLKhf1G2Rg++4taH90CDfdegy2bN2FV59bhEVzXcQSYTRv7+L2u1ujZo0fYTg5cMwUxJ3a+OxjG6++sBKJnFKoXacClv2yFr3ub4hGTdLwdP+fsWrJHoTDDs49vzEuvaYsUkqthIscyR9ipbIVP5XCK4O3Y+m3mcjLdWGWctC6XWmce34zNDgsBWef+QWu6Fkal15WHxu2mnjikYVY/iNQu1pl5OXtQtO2IVx6bQeM/3gHnn9iETavBc44sxQeeLw1Kmak4OWXf8SnH25ApQplkJ6eij15m9G7z+X49JNJmDlpF/JjuaiU4eKaG09Fl663IGo1B1DNF6Yl2e0HCnsUKfFKCiAZO+4TEJCc2rULEuwsLgnN7D/D/MoIbOmUDhiTJ2P04CE47dobUa7zcUCIJVvzgXgC7tyfMPLxgTj/mouRckZ3JNLSpV9MeHcW1r8yCuvfH4dQegpqVCyH73dn4sjHH0GZJvW90rcWMO9bLB08BPlLfkJK7dqoft0VKHXicXCsKMzd+fjq4QdQLpaNlk8+CTeaDtNxkDDyYEkiuOV1OGNvC6//sFejgF4TdjmffMmViKSG0Kn/nUCthnCNFBjMcdm6FmufH4JdsxdIud54x45o2/NKLJ0zD6tGj8JpD/UDWjaDu20Dxva6H7UbN0Czqy9C/POp+G7UhyiXF0etBun43jVxzKXXImfFRiz57APEtm9GuEJ5NLzsKpTtdhrySpdBCnNdpQZ1UNbmEFcB9vvxAkCy3yQLLggoEFBgXyjwzwAkDNnSgKR8EiDJhO0uxp6d/ZBeJgeuVR52IgURIxuGswOumQU3lIG4nSYJ7EZ8I2xnIyKpubBtNkhVRbFN1sV3HMRicViW6sDtuC4iESai5iDB5nqoABdVYKIMLDMC186DYWxDIrETBv92qyNipUkCq2PkwExshGGVAYxUGImfETNZYKICok4N5Ds2wtE9cJwtMJ1KcKVpYBhuIhW2uQu2ux0hKwcRk+FhLAG8TYpaOE5VwMhAgo0RzHyE2YvD2YPcRAy/rKyKj97ZhLlzFuO5505B9do7YEdDiDqlYTv5sM0cqc4TMrYhHs+EG60D06ksZXod9hpx18A0dsB2smGFU5GIlULIqgIY5RF3VOOvsDQ23IS4HYHjlocRTpPCGZaZh0RiJQy2hDQYjhKBaRwGJ87SxFmwsQshy0SCJYbNyshlLqlbB7O/2o0xb65G1drb0Lvv8Qi5K2AaqglgKMISxyzAsRN2Yot0Rg+jlnQttw3G4O+B426RJHppcMlqB0YEMZvhbDUQMsupvk4sTGDtludCrLqAJdemArsdRngNTBmHVYVSha7sMeO41RE1ysBhz4iICSfO4gk7YBr5sI26CJl7AGezrAsjVBUmqHj+f7eKbcO19iBm7EHmrur46nMXzz4xCdfd0ByX9KwM11iLkFUJsCvBYPlRd7dqhujaUl3LcMrCMNkEMyGgy4heh7B5FIDKvwIkurqQ8Pj+BNLvi1Ao4pySAkjGjftUit+czBwS6e1CRmXNZ1ZziorzQRKZYzkA1144FQixPwy/isMk30hzSl6TB1il4JqWqrLFMKrcPCCPPMVGXapUplOqDEypDctXEIKRTWCTBSRygUg6kJ4O16LyHoI4aliu2d0NpJN3vMpUrEUu6QpeWB1/l+R2r2APK3HRgeLYsPJ5f9aaTYMTMtmnERYbG3J96e9okElR1UXFAsOxopaUKRbmYoljVvGi/MpnnyD2uAmpjoTpUa/VewKIkT8MIKz617tpKVLmNkWqVjFn6VBNzf6TjBBchkMOkOh3yuo+7733Hq666iosX74c0Sjr4RvK+hkcAQWKmQLcVHlwfTmOA8uy5Kd/zfEcdlDmT/2d/il7v+vKdXosPZ7/b/+0OTa/S/5e31N/x3uS0Tm2vo8eh+focfzXFRd5yIdvv/023n//fYwfPx5lyrC7eAk4pNmp8lV0Pq4TXn55BMqzJq6rqr0zrtows+EYa7A7axjC0c1yvmmkwrVZyUV1N2fjY8P0Gn3afL9KgWH4Bjd+1zEQYuy5lO1WAEUaAroJURpNhw1XU6TUJfd+ghFV1S6BUCiOBC20tCZaKTCpkEoFGAdh10aC4xsmogYbrXHxWXDZ0c2MwnXZVygfhhEV8MO9X+YgWgYVVNXrw6SiI0niVB7CcBzONQwzxLj5OEJGFLZrYtKETdiwtjx+3rAGN1zXHlUzcsGqNZZU30vAZWw96xE5MQlriYXYwJDzUM3IUqVEZz5c00GC43uVbxyTLeFU54GIN5aqQChtzmShmOy1xMpkEhXPV8MKOgR2fC7W/+d3qlSnzaqERhRbtqTiy883YMemdJSttBMXX9oGqeYOr4M9K93EpGu8qEROHCHLhW1HpfQtQvlw2eDN5LziQEL1BXFNzpTvjoCJINFC2FJN5xyHNXNYItaG5fWGcoxcuKI0kqdVsXnWB2L/WMO2YBkWEoaLCBXTBAGoDccsLe+foYO2YSPBKk9svGfHEaFyaxP8hbB4SQzfzrPxzdxVOOX0mujaJQMpKVmIk89RBo7LIDNWW+L1FuLxGEyTgCgGwwjBTpRFNO0SmEZzwClX2CHHYLIx3Xu2VH+UvIlEXDrCq6qLvz6KYz/lGFu3bsWAAQOk+IWWSX+XlOD9KB8//eQzJGJxnNSpExIhviuW/WfjPNJC8YZtsRpWNthPhMV2WeEpYbLpXgJhqe2qmigTCIYSUVnZCTbWcwnKWbyTVS2j0u+I9GRZ3hSbvWoM5Fth6X3JsSlbbOlrISteqly6bipHg8VKUg5L3cbhyPqPev3VVLM+6fMnjUW9Kj6akAarhBrSqJGFcNktXUqR8xaO6h6vyjgl4Lj57OUIl31SHCais+aUAysRRp7FNeIgasfFEGJzvRssbc3mgqpqUMRxELcSsNk+gAYAO6w80vI9n+9vdcL9XUvpV/fx7+16j+Ve7N/7+XfyUdR+r68rTv7z6yf+e+rftS6i/9Z8qXm+uPhU04bz4Zjv7ZY0qwAAIABJREFUvPMOWrdujeOOO67Y3pvh7k2LKrZb/P5AVITGjBmDxx57DHXr1v2VkkjhU9RC+JumFtzmH0wBDSrIPFxDfmWfjMW1pRmVDM2/9XrT1/Lx+VkoFCoAKJrJOa4eg+fxHH6WfPAz/Z0GORoE8Xq/0NBAhBWveA0PP5Dh9fp8nlMcSobmL46Vl5cnYOitt94qIVW2CsszkhZnnnUmGjQ8TCqCSblTVUoeQC4MaycikTVSple19NS9RFTCr+rb4NWpd6jQMuKF6oUCNiyprerTe3u91/iHncbZbNVg93XpgaS6BrOSDzd+UVjMfAEj/Mduwqrrtpg/YUqDVlWZhzZYWm45npQeR1R+KmWKN1aKkmNliXKhymQ6Xq1+b0M081UHdJdKRQgGvUAskG6HELbSYcerwzWqIp/ljLENJgjWXFjS70BVk5F5ex2GGTamDhW/Hk3QIurANhOwDQsWeztQETQNUejYHC4sPVtiioYCOpj8ShBFhZBrlKXF+aVq3sceBvLMBF5yO0MUIgIe264Ay6gm+lzC2Q4gU8CDSy+MNI3jHNh3SdrkwkSegBmpAm/asKi4yTtkfdAK6qdcSw8VFU6Cj9Je3wMaIbxGtG4eIlIJ3UJCQp9YltVBOKLaNsfyHRgpao3FYwmJ8advRtrYh7ghkz8Vjzry/tlBnqF9joTcGOzCzvAcIwOOUxmWFYbtLoXp7kIkRCWWyqvX5UnWHd9pDLZDIEKDHEFzBI6dAsetB8euDNdJV+uEQJCVpDiGw2pvBsKhVDhsCmhwrSfnlBSPINfGki1btojxQp7dk6/Fc4ffH0UDkvHjJ2DkG2+iVo3qcEMhxPPzERHlnjJdNfalcm2zCzlXkMOy9qaUj41bbJpMHlTyIUT5bDMJ3kSMGNdS5f3JY4r/1LpGwkHITSBhsru5Wo8EugLRDQMhN67KhMNBnpkioCYlYcOUeXAt8n2neG+Gq5oAmHzGsrZeLw3e1+NF0wgj7NiIODQOJJAQAB+C7YZlzYfo5XTiiJtx6Z9DnnDddISdGEIuQXIY8XBUgHzEiSNBI4YMThrlwnAjsOyw8HJ+OB+xEPndQWosCssmDU3EQqpkrzQTPIQP8hv3Peqi4TABrVK4/XtzsrJPcui9k/uR3tt5jf5cAwm9h+vx9gZa9kZibQBN1luoI3DOHC8Wi8nc9Tz88xWJWwwGfq3L8J6k1549e3DppZfihBNOKLbVUSIACT0kffr0wfXXXy9E1Yvh7xR2xUbRYKASQQENDrQXxK/c+60gfo+J35OhvRB6HDKgUoR/7V3R4+4NOOvxNTNr4eUXdnqj98/FD6j0M/AaDUQojIrDluAXXEuXLsUvv/wilo8S4SERg6MDg94quDjllFPwwuBBKF++onoPondxs6QSl4Bre319GCfOcCmHvXkY0sBu2tECMEGlQXJLqfiJUuh5zUTDphLNU1nJiOOoGvq0vDLUiffjta6T4vUpjqswKhXJLlZRAg1V9pJAJuJZY+mpoVeCHgOqCdSKGL7lKQmm1yWaKoMZEwutdEYyTPW7NFIl+InD9MARFRGTFlOZUwJhdmo3oohRYQ/H2aJIAAX7Hcg8dENX6WskdmWl4BZQgBZSggcqSQk4VkyUNyoujpsCW7wMQNi2YFv58ixCLzPHo5Ns04p2pLtYmL2uxhKZkifWWSnLSo8EvU0SFuLACmcrJc/mzFSZZyqYbCgXZkd2751QGSNQonLmEiAa7OnEf7wn3x3HI60VKBIgKsqlqk7FLvcWu8/TAi7gRQXq8Jkd5MEy+a5DsOOGVEZi+WeHsftUMgWIEZwRCKmmtQRWsp4MerkshOwyqp+FeLMMJKwYHHaNlz5RWaIsWgSznKtBz4gu36s8aha9Iwl6rJRXiXOiJ88VLxYLLyhPDuks8ooARjw6fBcxAUJFwZHikhWshPniiy/i2WeflVfydxoMNSD57LPPELcT6HhcZ9VzLMH34cBgrw9TAWCltCvQQT6ng0J43uT6VdFQfJcE29GE+js3BITYI5X9yxiyxGgmi+8RiDoh73Pl4Yvaqhx5wgjJOWGHXkgFjPm5Nm4kLAMWQwHZNk2AkLeUxZii/iBYV/JMja26unvtCF3KF3ov1LpnaGTUBiK2g5DjIjes+ITrzTYiCmDRw8pS7vSaqW4h4iFV61XxJ88V/iEQln4ocTGM0CBB8EYoEpOuiP4KbiViaz8gk/Dv837DojZk+hV9v2FQdiAvwsIPNPz7twYUev1qw+O+PojfQKp142Q9Qs9zb7pNcfA/76Hvy2f+8MMP0axZs0PPQ0JAQjBCZSg9Pb1A6fOHr+zrywvOCyigKeBXtrVAkQ3AZ/3Qf/s3Vr+nRAMHzeh+6vrH2ZsFQgs3PwDRgivZmiGbkheuyLH9rloNSrRXRQu5v/q29Xj8+eqrr8q/iRMnokKFCn916GK5niE5BCOmZaFdu3b4/IvPBZCYnsVHqf2eAiittnRzUAKKsLKQc3P3GfnYMFTZJHXPBn6pmiEaUqXHm7pWrL3qwiYYHM5zmW8hwRRed2xaFJUCQaVQhZjxvl4IkCgc+V6/YGXnV+VrvH7GWkuR61WomAYqMH2dncUlRMXba3zqhVNIvw/YCNlUclUTsxhiiIDli/kspEVcKexsiCrP782jQHtVsfLy7JIcnBBFXVUbo7LMBFdVwUimyY89UGjId6oRrHKAKPryGcUTI9EhVHHofSBdFGhQZUW9+PqCylBesrYHbByGvRSASS85wCRoIp28zskF70uF4Sgln6Ampmglz6zeqWBKyTWwhNcSLvvOsJcMw1lUlSY6QQgMhGwCSPkBvSNxySmQ9+N5swoeWgCSConxiOABYN6VXhq9pjgBDszJEJx5Gqo0g1NNapEISYoDbynPI8+kPW26LZx3G7HKE5B43ad96STFwoC+QUivjRs34u6778Ybb7zxt3pHtJxWIVvjkFoqDcd16SrP7fmZhCAEEppCHn5Wa9XziEiYpecpVO+xsJtdwjQFOIj3zeMQnc7ttQqW16Y+86ELgQ/as6rSTvQaIADgWiVrEbDIlQYbCupO5moNFxpX1MUOveEEnXrdSGNC5fuil7KwY7gGDPRgEuiq8DXlyaPXVgWf6ubKEI+tMkQUNodW99dB8jIzL7SZMVsHxt9W3Kvzr41XlEfE79HQwEODAz/g8Edf6HGSdQytB+jP98dj4Y/K0HqK/z5ab/CDjuRwreIAJMkgi2GbjRo1+ud7SPwvi64mhmz997//xebNm5GWxjhgzx3919ZYcPW/nAJE84sWLcK6detkTR1//PFi+efns2fPxrZt21C2bFl06NBBcpd0LGYy+MjPzwe9B02aNMEXX3yBo446CpUrVy6grvbkFcX0yWPR3TlhwgRh4lKlShW4Uv3xqrt370Zubi4yMjJk7vPnz8fZZ59dkF/iFzbF9Yp1Y0QqGswhKRmNET39X3ZLA23btsWEieNRqVJV3+Ypqoqy/kn8NDdXrx2wFwohgER2VWWNp/pQ2D5OKbZKGeQ/5mpo9UIr0FIRVBJelaahLY/KY0IVRekNzDWRGCwFOrywKInyklh0jq3BgKfqeLu9KphERZkWz7DqRK+juCRkgid4Lcm878RxotQXBUhi9AIYElmWkBh2hpXxBK3UEpCYamraK1TQxEHRxiOUBEHREq/8PrxhngAxBYZ8ll75Q5eh9bQ40Ww8WolnglQiIPEeSLQ91WVZKM+wMIbF6R4aAgKU18JGAiEJj/LmJ7o5qagUN5M01QqgqcCrAnRUAj2lkQNpR5i8LuW1oc7mGvnYkxXDgm8WIjNzGypUyMAxHY+CaTrI3R3HgvnfIHN3Jpq1ao0G7M1AvCChPqSjorxSDi38sm49MrM2o0H9eliw4Fsc1b4DQiHmHXnV4Lx1rLQ/WqU9r5VoFByLoJGDhbBl8w4sX74CxxzTAaZeT0J3z+btACtWLEW9ejURMiOYOWMOGjeqj6oZGQcsCZnyjXv0XXfdhddff10p114eXnHJod8bR1uYPxn7ESIpUZx8ene1fmwHYeaMeGxCj4PmZNGthbcKLf16heg8Mc9PIeYIjcnJFoXdv+kVE7OIkhvemBq0sCGjQryqLzkBpDhgPN4S8CwdzckT8o3HX0rSaNCj5uUlznvdxgX4ejdSkaBqTYsXk6FGzGdUVgDlufU8IhISKsnoCqDEGVYm+NYzRIgHkpW/JNhQvHYakBT+QgocuL42f8ea2Zd7+CNxuMb0Ht2lSxdp1E0QvHLlSvz444+oWLGi7P86jFso7xnHtAGdOi3Pr1OnDlasWCF7aa1atQryVvfXq8j9+Mgjj5Rx/PmlWregvkC+5P3mzJmDVq1aoXTp0gX309EZ+0KL3zvHH4LGZ33ppZfQvHnzf76HpChAwqR2KohU0vQRhGz91SX0777+gQceEK/bWWedhSVLlmDBggUYOnQoHnroIUnOvOKKK8AmWzVr1sTNN98sQoZMrhlPU4+gYPDgwbjllltkPFoFCGx07ok/D6MoivvX8c6dO9GwYUMRHPXr1/9VvKke57XXXpM5cH4MkaBQO/roo5Ui6EuO31/BtrfVoIUwBQw9JJMmTUL58qxkVQIOT8ngxtqmbVt8MfkLVKhQqXDPLDTLe+EFSmH29nMPZPBq+k6oxlIRZLiVVuZ/awGk8lLQ50TCGiBVZ/ib6IbaglqgCCsFSEK2/OZErbFoMgp6KLioQNGQvBLZ+mntjjN4AmGkqPwFg2oOVWCe4/Vc8AESWRPyZAlEWGWHyrtlIm6wbDGVDKpR9HaoUDR9d5X4nEDY+1w31+OTe74M74mUSvLrlE4FBxSdiDa8Sj+kglcQQI1HBZsKGhU1QgTPe6XdKxYBBJNHGfpDZU1M2WCZIgP0WiiLd7hA0VSv2GVyslBcgUOOy1h35vDoT5V6WICvZBx5Mu+dSCsIA9i1azt6XnYlTu5yGho1bI7X33gd7Tu0wA3/uxovDRuB/Nw4ateri5Gj38QzTw5C7Xq1hN4RL+dGKb4sRAC89/57mPfNfPTp0xtr16xFk0ZNEKGbQzLleWZcEp7lccRDpD1laoEor5RK/P98wlS88cbbGPHaCEQjXjEGWSdq4tk5ebj6qivw4tDnUb5sBfz0w3JUq14Z5SqUl9CxA3VQ8bnnnntAGaVlUXHJoT+ac0HI1icfIy01DSecfIosM4ZqkSqWxhwsyCAAT9FNfAJeHgSVdFJesps8/tLrWxRyH3t6PjzPQ+iBCQEIXtJ3AV+zTxE/V15CpmEJkBehoIwpfNUCZLW8KvDCKIDCqWtnSIEHRhsNvAIbImEKPCasiad8Y3K+5KRpD5FaIwXyynUQp/dE00gQlRJUpJMKNfW8MVp+SUirCi4t7Jn+R2/on/m9Xx+l8fGJJ54QoxxzKevVq4dvvvlGcqYYMswwJeY633nnnb/KMdF7M3khMzNT9IUePXoIj1CnrVSp0q+Isz8ekurVq+Ojjz4SUOI3fmpjwMiRIwUsPfjgg6LnNGjQQICUnlNxGQ38dCJoo4fksMMOA4FbcR0HLYdEPxwf7F2vU/v27dsLQraSXV7F9cDBOP8OCnBdUaiQYZo2bSoehyeffBKdOnXCmjVrxENBi8L69evRv39/3HvvvcLImolzcnLw3XffCUghKGAYE4UQP6MFokqVKvj5558FRNO7kJKSIp9nZ2eLV4aePs6hcePGAl6014/CivchIOH9OReue37PMekVuf/++wXs3HDDDfI5QRA9OAQwBApMJpsxYwaOPfZY+fynn36SpDYmpRMs0YrDea1du7YAZJEGPNcPaPisWpnQAuaVV14RL1CJASQeCOO2LYBk0heoVPHXwn3fV7RW5wpsgb9zqd6Ztf20MKRh3++372cqtUBpQ8rC77+vmsuvyrwmDa2uEpXFO9c/318jo0LMVPSIfkxVOGJRz/JrGv32jD/63n+Ff46FvydjOn1FYeK2fupCCuhz/G+5kILULz0l0TCwc+cOTJ0yFV1O6oJSpUsLz1x33bV4cegQXNLjUnz4wYeoXLUKhgwZjHJly6PHJZdIJTR64bjRb9m6BT+vXi189PWcOfjll7Vi8FjwzQIc0f4IOLYj1SMpI/Lzc1G9ek3UqFETGzdtkPAnlUALHNm+vWf9VNX4Pp/4Bd55+x0MGz5M5rt48Q+wLIZyJUSmbN68BVdddSX69++Hli1bYunSZYhEIiJ3aPBgLiafhf9ozKBsoJygPKPS1aJFC5FZVGAo63jPqlWronbt2moVFZEEy3OY0M6QrREjRuz74i6mMzUgGTd2LNLS03DyKafsVVn2r+Fkbk9eaXtb43vjmt9Kgn2TFXtby4VrWv22L9JJyYPfnr+35947HyWN4Tvxj+ZbTK/1oA+jPRvcAx9//HEBIPQ6UOEmP7CqHEOYr776atmLaZhkHhX5Re+fOhqDa5T6wqxZs+R87ve8lvvpDz/8IPzHvZp7OaMsyIsLFy4U3uXn1AmqVatWADzIhzVq1MDHH38sIcu8P3UWjsNxCY4IRKhHUG/gd6x8RZlDXYBgiDJm7ty5ogvxWLVqVUFSuo4O4Zzp1aHcoKw44ogj5NmSPTL6ZR1yZX8DQHLQ+fCQn4AOoSJTr169WhiWwINuRh5kVAIDhgzed999wuA8l4Kpd+/eosCffPLJovx/9dVXoCWic+fOIoyYzHX77bfjuuuuk3EotGg1HDt2rAiDiy++WAQQBQxdvJqxd+3aVQBIqAgQDP3vf/8Tt/Dnn38u1sfnn39e5sHPp06diiFDhuCkk04STw6FHMc988wzZe5M8Pzyyy+lbDaVDwqsnj174s033xRhxXnOmzdPrBicy69UQF8uTUkHJJw3Q7YIlpKtTYf8Qg4esNgpkByDreOjP/jgA7GGMqeRVslHHnlEDApTpkwRPmS+oyiDnnJ+ySWXiCeTysULL7yAww8/XBQW8iMtrDSKfP/997jssstESaEy8H//939yLpUBGg8Yktm9e3fhVx6UBfRS0lBHWUN5QIWD9+EYDN1gqc0rr7wSDz/8sISSMqST/+iB5dypxBAYbdq0CY8++qh8d8EFF6BNmzYi76isnHHGGSLDOF/KIipP/ExbV5OJXlIACWUsc00pm/fH0lzsiygY8JCggPY6EBAsXrxY9n16NwgCuM7I96eddhrat28vhgUCg6efflqMmjrnc9SoUbIXc8/++uuvMX36dAwaNEh4l3xOQyYNAN26dRPeZkgV+ZcRGiy1T2Mn5QQBxIknnig8qMemh4Rrnvs/oz7oqeF5jGigkZX3pnwgH1MfYZQDx6XOceutt4rBs2PHjhg+fLhcz/QIAi1eT72Cz8rveD/OlfoCf1KW8TOdU+vntQCQHBJLP3iIv5MCWumgt4DCgQx9+eWXF8R/cvMmkCDzUSHQIIXnU1hQ6NAaSSWC1xOknH766SIEuLFTkaCQIchg2WqCGlohaaU4//zz5VoKHloatIeElhcCAyoW9LrQQnLNNdeI8CBY4lyoGPBvChcqSM8884yMTWWcFhzmeVAgde3aVQASBQu9JRQSFEocg2FeVNx5DuNXKWT95YeTwyEDQPJ3rszgXgeDAtpAoX9q66becL/99ltRyD/55BMxYFCJ6NWrlygH5Ffy/7Rp0wqmPnnyZDFU0IhAxYUWVQ04CFSo+G/YsEEUAvIXDQYEKMzBoBJBYwE9tgQP/lBlzo9KCwENwQTBw6effioyh6Gm9FAQKFFeUOGhpZZKDOfBuV944YUCUmiE4N8Ms6IiQkWF5+o5EuwQOFFmEOwTHOmyp0VVAgoAycFYtcE9/04KcF8kn1IfIM/R48i9nUY+8it5gKFTTz31lPAcZQj3/4suukj4mp+R3xgazn2dPwlgyHfc6zk+gQc9jQQhlAc0eJ533nkFuR/kQa2L8H4EDwQYlEkEOjSsUu8g/zJUi8aJZcuWiVw499xzBUBxTgQuvA/BDM/j/Am4eF8+F+Vbv379xMjy3HPPSRQJw9tpGNGeFZ1Xmxz2FQCSv3NVBvf6x1NAKx1U7rkR04J5zjnniHJBJqPCrq0cBBlkUJ0kRg8HhRBjSanUU6GgYKHlkRYOfk4lgtfT+0GLJUMYaMFk4jwtHgzdomDjRk8hoRt+ag8JlRl6XGh9PeaYYwQs8HyGc9GFS0HH+xGQEDTR+kIlh0KHwomWGD4HrTRUigi2KCSolFDJYfgYz+O4FFb02FCQ6sNfwYufBYDkH7/kgwf4Awoke0U0v/NzWjUJAKh4kGdpbGD4Io0PLHxBLyRBBEGHzjOjJ4WeBRo5yN80MNCTQqskP+P3NCKQ/7jJU9GgckDZQuWEgIX8T/6lwYH31Qevo3xgbhuVHM6FMkwrNPR2UD7QGMFwEJ7D0vlUJGjtJL9zvpRLBCW8B72x/J4GEyoefEYCHyomWl7SesrnLeoIAEnAYociBfyGCvI292FGIHD/ZNQElXXyF0MfybcEGNQHaATkwagE/k7+pxGShk7yHvWNYcOGiaeB+gb3a8oB6iTMS73tttvkMxa5Yfh3VlaWhG1Tj6Bc0PKKgIR6AGUQryNYorwhQKHxlIYEhl5y76cnlPxPfeDUU08VYwPlCL2ynANDwygbqF+wUA89pHxOgijmx3A+zLXlOXxmHkV5IQNAcihyQvBMB5QCBBLc0MnA9FjwIMPxc4ZQMPaSsZJ+pqMQoGAg8KA3gkKIDEprBJUTghcqFBo03HjjjQI+aCG56aabxCrBe5CJeR3DCghwdE4GrRD0kFAZoLWVyoFOkKOLmAKQ1gwKjGuvvVbADa0xVJhY+5/X0M3K56K3hYKQlltaRZlbQusJARDnrXuV8DMCsb59++41ETUAJAd0KQaDl0AKaEWEvEiAT4BAbyIPxlRzQydPEgiQB+mh4GcakNCjQp7UMeaUF+RBKgEENvSq8jvmgtFAMHPmTPFoDBw4UOLENX8SjDBMguBAgyQNSOgdZew3QQU9n5wXQ8kohwhIGCZK5YXKA8fhfWiZJT/Tu6PlD70lVGgYu855c1yCKwIcKjdUbAhyaF1lvlkASErggg2mdEAooKMFtJGOSj8Ve3oOyC/kce7p3N8ZAUG9gbytQ4dplGA0A6MRqFcQXDAk84477pBoBvI5dQedN0oAwlBs7tv0rJLnud9TF6CBkd/TMKllAWUS+Z96CUEDvabkWXpwCH44N4ZxE5AQBNEASx2D8ox7P/Ufyi96VzgfyiQaUSlvaOggYNEeEMpE/s3noa6idSMd0qpfwCEHSPSDUXCOHj1ahCjdSwxx8cf+H5AVGAx6yFOAzMsNm9YOXQWCXhBaN8ikZHaCBx5cb1Twde8N/k0BQGsmLYr8m9YFlrqkUsCNnMKIAoVuUCohBBEEAYwz5XUUIlQeKFiokNAywYPzYuUOCicKIcZ5Uzho5YRWTIIONiekFZMJZhQ0fA6dsEbrDAEW58VzCZA4D96PP2mdJU/RgkJ+ooWWVlvOXR/Jdcpp+aFw4j96b0pK2V+/9YrvLsghOeRZ94A/oO4JQP6j0YCbOGWETuimdfE///mPbPgMp+DmTz4kr/rLfdMgQOWABgmOScMDE8xpjWTIJ62kNCgw3Is8z3wOJswy74PWSSouHJvWTXo+6W3VPYroEaWcYR4Jf6eng7zNEDCCIipMDNni+fScUvnhGJRpvIYKEMEUn4lz5z0Z7kXwwpAtGlKobFF28JkYG08PDsf5vYIWtKQe9KT2ceNEkaMC6DcmHfCFE9zgkKcA9xvum4wyIO/To0H+pKeDa46J3zT4cf/VgIE/aVBgGCULSpDfCPDJg9yr6SGhLOFBvYCKPr2SBAfcmwluaEigPCDvUQcgn2rDh05qpy5BMMHrKW8YbUHDAudH/ma4KT2mBCI0YlC3piwjv9Ibw/Op+5DXqRfwWfg55Q5lBmWTlg8MIaOM0UDE713mvDgGPTEMDdWelOJYHAelypYfcJBoVL6oPFJgUmn8vb4OxfHQwRj/DgpQUdCAQz8xgQHXXPIa05YKfygTGZ+WAG7UXLOM26Q1RPcsoeAhY/I7jsuf/E4LDDKu7quj49Q5D46hk9aYSKfH0HkeHIdj0/JBhYPj6Z4lVII4Vx3jzXF5PZ+Jhw5J42ccg2Nx/hy7qEMDE15PYUYliNabEtGp3Zuwbt7IkBYCsJI0t38HJx1aT+nPnyKfkL908qbmK/IYz9M8RIMBeVwDBk0R8hf5WVs5delwXXmPa5dgn+fxO/5NOcKxdXUr/k0e5dh6HjyfPMnv+DvH0DKEn/E8yg7OXZ/DMXgP3pvf+ZPTeT+OoYEHn4XPqsEUx6OM0Plue0sWJyCiIYZWWJ10+3etDtJBGiN++qnIQHqKtWzY3+7Xf9ecg/v8MyjAdcSD64i8Qr7gGtO5n+RFvSeTr7Si7pcbWl/Q1anIj+Q5nbtJnuT5uqIWdQMeWl/gfbnPazmgQQD3fJ7LuXE8yg2OzXH4j9dpbwav8Yefc84cj7ytDTFaXnEMna/C59dykOfrBuXJod16Tvyc+gINLfTCFtdxUACJ30JVVNnf5ITb4nrYYJx/DwX0GkveNP1In9Twewr81gD9XXJ8qbaK6FKB/vP0Z/oeGgxpoaap77es+BUbfX6y98I/T32+Vk7899IWFX0//7PurVeAPkeHbNHqwTj4kuQh0c9FDwnjdP1W6n/Pig6e9K9SIJkv/fzilxe/dx/Nm1oR1n8XxdPJmznH9RtCtLzRfO+/r/87//f6GX7vfn558UfGPT2OlnN7kxN6DjoZlx6bgwVIdPUjeoOS5d9fXSPB9f8+CpBHkj0BWjb4gbmfV/Qeq88j1fa2z/spqsdI1i/031qu+Mfz39c/n6L2d/9nmqf9eodf3yhKN0p++365oOUZP+M/6grMmfnHe0j8ApaKEN3aujGitkz5X/i/j0WCJy4OCuwNIGgroZ85kzd6LSCSlQp+I7etAAAgAElEQVReq61xfuVEW051VQq/EPArL0UJJH/8pv97LSSTy+7pOWjBoOfzZ4C8Fji0vFDJoNWDseZ7S2wtjveyv2Pod8MY/iBka3+pF5yfTAHyj/ZWaIuoVsS5H2mPqJYBtGxqS2JR/Kl5SIMaXldU/f5kWZLMr37rI+ej56nHT1ZGkkFLMqBJ9nL80Th+ZWZvHhLdGJGe1L/bK8H5URYyCZdWYFpm9ZyTZXqw6gMK7CsFNJ/5z/dHNPh5gefyb78Xww9m9F7uNwT4wU1RfJWspxRlOPF/lmzQ17JJ69VFGSv0d/65+vXwZIDFe2gZqeesdRytd1BXOGQAiSYGhT1j6RjDT+snXUv+F7Sviyo4L6CAnwLJ1opkZcDvReB1RVkSk60jyevSv4FrJcQvyPR8ki0wfquDFh5aMfIrJbxeCz7+TmGohYJWoJItnNrqkTy3ZGuJnhvH0YCJybK0PjLmvaQ0RvQ/Bz0kTCgM+pAEvP5nKJCskGue1woDeVCDfc1rmj/4neZtvwHBr4DoPU3zsl8R0bLD/5nmYb/BQisMWung3zoMS89B/6Qiwv1T55/5FRUtO7RsSwZSe7MA/55Rg98xlIWx8dyr9dh/FzDRgIQx8qxsxDh//RzJ8v7PrI/gmn8nBfy6QTIQ8RsFtbFRywlNrWTDgJYJfuOlNm5oGaF1Aq1j+L0VyYbIooCGf55aJ9BjacCg7+n/nL8n6yh+3cCvX+jn0DLQPw/+zspfTMJnj5biOg5KyJZ/8oxbYxUDVgjRFU7098kvvrgeOhjn0KeAZkK9mfstDP6nT2ZGLRgoTDRDJysy/s08edyiztXn6Ov0OVqx8AurZKbXwlKf47/GLyiSPS/JwtJvvfU/v9/6wVhVVu1gWAZLCZaUQ9OLseNMxtub9bakzDeYR8mkgLZs0huof9d8leyF9IdO6HP9SgTXpFbedcw4/9bncFw/4NDKTDLg8CskfqppQOT3uPp52C8X9D6p58FxkuWX/3l1vHxyeJZfnuwtdIv3Za4nk173Zok9UG9fAxIWEGElJB3n7gclB+rewbiHPgU0P/t5y78f+/d9fU4yENZ8k7zfJhs8NT9qOePXCfw6iX8cv6zQ5/jBlAYizCvhuJrPqQPp5ygKfPhloD5X39cPZvw6BT9nMR96SJjIX1zHQQEkfiWOgpMPppNykx8sUD6K61UH4wQU+C0F/EKYfElhxnCIvSXBBzQMKBBQIKBAQIGAAgEFAgoUNwUOGiDRqIw/kxFpcT9kMF5AgYAC+0aBwACwb3QKzgooEFAgoEBAgYACAQWKjwIHBZAUNf29xbgHClLxvexgpIAC+0KB34sj35frg3MCCgQUCCgQUCCgQECBgAL7Q4G/HZAUFfP2e6AjACT78zqDcwMK7D8F/CGUOg5ex5Lu/2jBFQEFAgoEFAgoEFAgoEBAgf2jwN8OSPxJv0X9njz9AJDs3wsNzg4o8FcpsLcCAH913OD6gAIBBQIKBBQIKBBQIKBAURT42wFJUZMIFKBgcQYUODgUSK4KdnBmEdw1oEBAgYACAQUCCgQU+DdToEQAkn/zCwiePaBAQIGAAgEFAgoEFAgoEFAgoMC/mQIBIPk3v/3g2QMKBBQIKBBQIKBAQIGAAgEFAgocZAoEgOQgv4Dg9gEFAgoEFAgoEFAgoEBAgYACAQX+zRQIAMm/+e0Hzx5QIKBAQIGAAgEFAgoEFAgoEFDgIFMgACQH+QUEtw8oEFAgoEBAgYACAQUCCgQUCCjwb6ZAiQEkiUQC7H3Aqj+2bcOyLHkvLPurv9Mv6mBU5Upu3BiUI/43s03w7AEFAgoEFAgoEFAgoEBAgYACxUWBEgNINMggGDFNswCMFFWW9GACEgIR3l/PIQAmxbUUg3ECCgQUCCgQUCCgQECBgAIBBf6NFCgxgITELwpo+D/T3hMCFg1aDsZLOxiA6GA8Z3DPgAIBBQIKBBQIKBBQIKBAQIGAAgeaAiUGkCR3bafnwXEcCdnioT0T+vcDTZiixveHbXFuOqzsYMwluGdAgYACAQUCCgQUCCgQUCCgQECBQ4ECJQaQxGIxhMPhgnCobdu24ZZbbsHRRx+NG2+8sSC/hCDgYHgoxo0bh88//xx33XUXatSoIWDkYMzjUFh0wTMEFAgoEFAgoEBAgYACAQUCCgQU0BQoMYAkOWl869atqFatGnr27IkhQ4YgGo0WeEnoLWGuifZSMHxLgwN+xn/8W3+uw7v4U3+nPS7aA+PPXdGeD30ux3r77bfl34svvog6deoUJN/z+uTwsSCvJGCwgAIBBQIKBBQIKBBQIKBAQIGAAvtGgRIFSPwgYcuWLahatSquvPJKDB06VJR+7ZXIzMzEvffei5EjR8pnEydOxJFHHimAZdKkSbj22mvl82uuuQaPPfYYPv74YxxxxBH473//i88++0zOGz9+vFxz+eWXC0jZvXs3pk2bhgsuuACPP/44ypYti1dffRV33HGHUPKGG27Ad999J3OpWbMm3nnnHfmMB8cZMWIEatWqJWMdzPyWfXvtwVkBBQIKBBQIKBBQIKBAQIGAAgEFSgYFSjwgueqqqzBo0CCkpqYKxeLxOPr06SPg4YorrsBPP/2Et956C19++aV4Ltq1a4ejjjoKZ5xxBt544w0BHpMnTxbPxg8//IDbb78dy5Ytw9dffy0ej379+gm4eOKJJ7BhwwY888wzGDNmjISIdevWDVdffTVOOOEEAUCHHXYYhg0bhtzcXAEqxxxzjICmXr164YUXXkCPHj0E7ASApGQs7mAWAQUCCgQUCCgQUCCgQECBgAIlnwIlHpAQEDBki/klVPazsrJw3nnnYfbs2ShTpgyYe7Jr1y4MGDAArVu3FgBBbwVzT+g5OfPMM/H666+jb9++2LRpE8qVK4f8/HwZh94Sgo8FCxZgxowZWLt2LTp37oyHHnpIPCYPPPAA5s+fj7p16+K5556T8QiOypcvj2+//VaAzvvvv4/169fj0Ucfxf/+9z+ZYxCyVfIXfjDDgAIBBQIKBBQIKBBQIKBAQIGSQYF/FCAhyfbs2YOLL74Y9erVk9AsApLs7GzUr18fmzdvxvnnn4/BgwejS5cuEqp14YUXCui45557JGzr7rvvFi8LAUnbtm0lSX3dunX45JNPBFgQyPTv319AS+/evTF9+nQ0a9ZMQMqcOXPE07JkyRIZl+CnU6dOuOyyy/DII4/gpptuCipvlYx1HcwioEBAgYACAQUCCgQUCCgQUOAfQoESD0io8DOPRHseKlasKN4R5ncQkKxevRqrVq3Cu+++iwoVKhSEUZ166qkYNWqUeDimTp2K4cOHY+bMmTIWQ7NycnIkzIrhVgQin376KTZu3CjXE1zUrl0bJ510knhYtNeEuSIEO998843knhDMbFi/HqPefhsPPfAgbvu/22CYBqAqFbOzyq+WgfvrP393iXjVjlnwOGmsgsH/IUtM0cH/7O5vnumPH2V/nzrwUv0xTfd2hsv3BReGW7j2+Kv/b/VWvZLcvoHkEtfHApoLDI7H8t2q6Wkhb/z2zZJN9vd9//mnPdSvVELHz3OGR139Db//s/SWdQL9Tg91Wu7r82lBX0jV4lrTvx3Hv6n82be4r8/17zyPFC5oS1BMJBBZapB7VEuD4AgoEFCALJFc3uogUcU/DTLojh070L179wJBwLwMVsKqVKkS3nzzTQnRItBgEjkTzVu0aCEzpweDeR4aUNx5552SL9K8eXMJ2yIoYcI7gQU9HwzLYkUvhmIxkf66664Tz8dpp50mIV28D+9x1llnYeXKlZK/wopfBC3z585Dj4t74NvFi1Gjcgb6398PsADZnw0bAP+5gGnAhQnD5Ze/I3xcVgejgOJVcYjuFrfghvmBAyPhAFZE6XL8yHTAG1LR+9MaRTG+bxHc3uOr3zg/73D4YBZsw0DC+8iQ7x1oBalQUfotcuN3pmPCMYWSSgVyuVE4Hn0LVS7bdRAyQsX4ZIfuUAnHhmVaCoCA69RFAg5s2Ai7EYQcGzBt5BsGIgjDIL0Rh2uYSMj5BiLyugw4Br/hinQh1Of7MSDvm+OGebYTVsvCypcxgJAAHW9/FkInDMVGJWVd/xPeflFi3DUoT+KwDBNxROSdhvjPjci7onRS3Kh4Z39gBd+8IyuFRwpC8rL5uyXvUokkvm/PQHOI61yOx0GkoYuYUMVACDE7gZAVAcWfaTgU2mp7KJCCanUVlJAvQjl1YYEyTSmwlH/8j9zqAORPsQCw0iTL5gMmmSc4/hQFbG8vlffo7cV8t2rP4hvlCrcRd1yYhgnLW9c8V+CF64EMD2gUgg0yhT7Z2xpNfuTCFmONSTXBu8ufmnpw0d9IAX8l1wBQFh/hSwwg8TdB5OMRfOjSvf4Xrj0l/jK9/pK/TDwn4CBAWbFihYRXEWiwahbP0/fRief+yl78PrkzvJ6L7pHib9CIhC0ekbhpiHByEy5CFrcJrWgr6WYbpqjdFhs9Jr87756cj35Oh/M0qSCYMEU785R7F7BNC6a2QBP0uCLVRLAd9MNQ8EKmKzTwzUmZgpTS6jowDQuWWwgi1KastNiiGJzKDb9z5DmV8iO/CW2pABswSQv5jJt10RpQCcHfB/1V6QnYXnls/beimg1I+ewwLC4vJ45YKIwQlR15R1RE9boGoo56O7ZZCCbkXAewLQ3LXUS5fqmKOUDUiqnV4YbAxU6sLviaUNxUa0gpdyVgXZeYt7X3iRTFM1SiHNtBxMyHg5DIpRD5J5EiBgzKGINvxHNfFjjE/uB5ZY3EbSBkwqX8i4cQtlwYJteNpUQSOZByiu9UdLFD+z3q56NiaRg27UfKd2RynVuUikomOp6hxNRmmWQ/+m+Jb5BHXBoG+AbjMAn/HBqiLM8QlRCjgetGvYsPbVofSHYUw4gYQzxU7a1f27QRc+OIcq+344ARgUO5J0YV5o0qwKIORX+9n+lPZI2YlID8wR3KguGhR1cQq7LCKK3Bu/+BfNhg7P2mgL9NRNCLbr/J94cXlBhAohhYKaMaGOi+IbqfiAYoPDe5vK6+dtGiRfjwww+Rl5eH9PR0qcTlL8frv4e/27p/vKLmoQGQH7AYDq1WBmKmCyeewKofFqOMTcXLLgAfrmuK0KKQiXo2Zf9b0SBJPvPCXUQltGjtshBJmEDIQR4SyA+HkZVeGlYkBaZDaydt1AoE+HwRf/jSD+QJfE4FSHxKiEhmF4kwkGMkkEcLu1ja/Y9c6ObZC5SQJ5V9wgMjtmmI5TGCEMohBamklSsqFizzt/Zeva4O5PP/08bW+y4BNQ/mV8EKIQ8mdkdKwUYCVthAjuEi5IRgitkwDiII2mYdw0DYs4LbtLoTSLuA5bjCA3wl/JzvNJoAwi6QDhtlnBzJ/7KMCEwzBXEjId4YgtR8qxCsBqrVH6+ovRXSSBD427tRGpvEKGIR6FESxSNIEMjT20hAWsBPf3wvrW+F4wYcKwW5ZhoSqAgrHIeBmBhleC/a8WlLtgg2qaCLx/gQPizP2OVYCLFEvck9KgcIbYJt58CixkoHNyIiq+2Qnx5aYP4WgItnOGHBoDJrOXDNOBLxKMJmVbixyjAsE46Rj4SbA8sqJYY8ZR4Ijj9FAXoV4YgHynLDMBMu8pGHHaEs5KbnwowkYNEQ6UZhGxYckZs+s4nnIVF7mxfS6m1oDiMgIgm4joNwwkJqXjpKJUojnIiIl9oxE7CdhBg3PR/xn3qE4KIDRwHdA09XU2VOc5MmTSRqJjj+OgVKDCDxgxBRZj1wwt8JFoTBfe5s/u73qhR4F7xzNZjxX5fsDfGTryiw47emJ3dll/t5btqY4SBn00ZcduxxaG9GUSkvH+nxOEKOK9Z6AgZaR/L37PjNZqGsxGoD4ZzpieE/24iKg9iyXdghF5kpYczdtRNd+/WHXa48bMdF2LBFARTjCv9XEg46dOR10YLuheKYQI6di7GzJ2FLKBfZKTZsy0YiFEcCcbHiJuwE7IQNCu2iDssII2qlqrLKBq2QFghITNtEqXwT9VAOxzVqi8plKsomQQt9Ufty4CHxUVdMgUQLasfkRmmaFqatXIVl4RRsr5KBWMRAwo3DDllwaBgUI15CPHPctgk2CCKETz2ru+kaQv8Iw/O4Pg0FUlISQIX165GxYyv+c0QrFZLlWojZJhyLgMSRsRL0FmqrfUmIRSwJfPU7c9hbyEDWjuVY8f04tKiVBctMCBihx8J0w4jTiGK6CNkWCB/4KhI6ZuQPnpfWY9NNQVa8LGZ8tw2nnnMPDHpLGB7mhoT/CEiUtdnzlJYQ8XSgXqUAA1uF8RDkxfN34IcfJ6Fh812IRrfDRI4Empp8C64Nh96kgjWuZ6XD3vyzNEDZp7zBNLYk4NjVsHp5FBVKnYyMavXhmjYc5MNAmjLauAycDI4/QwHasWx6o+h8MkJIJOL4OXsN3vphNEJtLGSnZMmaNpwoGBIpYYsEGo4CpBJU5+kushYoy8TjayGUiMCOkEeAlLwIKm+pigZ2Q3Sq1wkhh+dR16FRhiBTTAfBUcIooIFIIpEQXWTs2LFSBZZNvIPjr1OgxAASpZcrZvZ7RLT1T8fs0U2mw7nYK6RAlPu8K8lhWaIseUCFv+twLX0e70HLMMdLvlZ7TpIBCcdhvCk3XUbcY90veOw/F+DYzbtQfcd2lM3PheUSMFApU6FGKWbKb9Qr7SGhIiheWseFbSckKMayqHDbyIWNHeUr4JPMLDy4+megcnWJaWX4RYJKP3/fn4z5v75u9joCn9OiBurlBZA+VFq3xTNxZq+eiDcuj02puYhFbThiNVWBuko39hTjIp6Fdj9a4y2XVl4qrAZsAriYiSq5UdTc7OLRnrejRe1mAgAjOgfhAD7roTA0lRx6q5hsrtY40GvUO/i2Zh3sanE4slMs5DtxWcfcoCUYzk3ApOIpIYRerocoTCqCkECDgIT/+L3EvdMzEgcqTJuC2j/9iBH/j73zgLOrqvb/7947LT0okIQWElBASkIvovgsIIhKCIQqIoi8pz5F6Yi90Iv4FJ5SlAckAXw+xQqoSLHgeyJIlRZIKElmUiGZmdv+/+8+Z83sHM6duXfmDtyZ7MMnzMy95+xzzlp7ld9aa699+mnRmgXKHrKAV4BNXD6UobzFoo4jfPHBEE6il5/9vW747sf1sQ9OVFt2jbLFbjUT1aVqKwdPS3HWKwoCRFmN/g9KkQrZVi3pnKLTv/U7/eSODqlpnMgGZ0qxHmO8LDzEUaa8aGSv6bJoOIEicoerVz2tH1z7ec05tkUbbrxYKi1xmRNXyAWgi2m9ztpJtGDKdM+7NVs5ZTPk2EsqFbfVLTct1jZbnKW933FwT0kcJUQuvhBc2f4nccoZjvQoIkB0E1Y9o0516f6O/9WJ809W8webtXz8UpVzJRVLLcq5tR/5qOEO9sbLyhtfCfI4MFkCxLe6DAkBu/FrxmjaU1tp6oJpOu+o8zQ+O1oZN3dyruyR6THSyxwHxKQGuMj3U37wgx+4xkeTJ09ugCcb/o/QcIAEkvqZjCTgMODiTwoDC2nX2fmVxk2yMA14VDrHKRrnT5dVXrRAF846VAe+uEybdSzVBt2dzjBYGQvOGnWjPQvbvEHTOmrh0xPOJJqCU7do3Fjd+uoanQkgmbK5Cs7hi9aa4CA0wjpGt46AOvWoiLzHuPIuS/IrdOBZH9Xyt4zSso0zWp1b69Z8YJqTpVRpEV+3dgRixGsToGMpm1FLoUWTVjbpLS836VtzPqNdt56horIRIBn+8jnkb+BH4Wxh+2k336o/brK5Fs7cSStamlRw60CoYW+O6p8BMGW3jNkZTX8MW8OM0Y3mbvQt4GRst7TJ3Xdq2t//pltPPzuKnlPSGGdRcu5vV/TXi3ICFwc8B1586k7Nu/J4nXBwRuNyq5UrdkULR7IlFXLdKgFIipThWVayekBSzI3Wi2um6swLH9JNv1wstb7JLYtnDYUdLi6h7ngJ9sgGJM7OUMHr6t/KWrX8Mf3gmk9qzrGdmjzlJWX0sguk2OI36JTM1qZmugh4ucANa4DISjL8DM2/8VVtvdk3tc87DlLZraxmDQmlXUHvDVhguNAt7cG4RoCkW3n9seNPOu4nH1Pp0G51TFziyg+LanWZRVe2XcURZbcAGlHDg/Frx2i7R3fQDs/O0IWzLtSE3OioUYFjMM5CMGBVkPV1P8V8Fft59dVX65BDDgmApE6caChAUqd3en2HcYikrAKAZPYsfXBRhzbrWKIJ3XkXKY6TBZGOwWBV+XRu+bu1Ss1Kz48bp3lrOnXW8wtUnLRJnBWJlWFPK9UqBx+i05KAxBYIouDb8yu0/znHqeOto7R0w5LWNq0Vqz9YmFlVGRWa2urQ3WJ4IutZZfPNmryyRW97uUUXHP5Z7QIgcRHI9MXxQ/Tqw3ZYAxP2k/l5xryb9ZdNNtfTu+6i9tYWFWnUkClEneKc20kmsxcCGwiJTXkMWgAu5R5A0lLKaFy3tPEfbtdWDz2gn552lvPgXGlP3DLNuVvuQQIgqceEWvTU7zX3yo/qEx/Ma1xmmbIlnKEmCV4SiCUrFScpq1ZM9mDlUXpxzVY66+KHdf2vlkutE11zCbdazqXJrK0F4QG3EqIer9TAYzBxY31czmrVssd03Q8/rcOPWaVJkxYql1kadxGIF7dXu8g/Qv3xmoKsWFxdKu2im2/q1vTNLtRe73xPTO6ojLK3rXYDk6qRHy1mIWDdAcBSSfe136eP/OxYFQ/vVPu4Jc6ul3NRprHaA4sVNY2Imhm0FVq148M7a6cndtalsy7TuObWKNMVr22vWR6rfZBwXl0ogM9Cpc4111zjOrCGDEldyNo4bX/r8zqv9yi9CxW6XligCw87VB9euESbdrQ7QOIWdFpULBN116g+mx61CKbhIHjjuXETNXdNt85+/lkVJ28cARKUmxmrapHOkJOITjKR88H6gcjXLGs5gOTs47TsraPUDiDJrlWZdrNxE4P+Hss1KCErkokW4jrK5LJqKjRrkgMkrbpo9imasfXMKMieDYCkP5r609EHJGfOnaf7N9lMT+22u9pbIkCCI8ThXCPXLYvOQfEM9Tq7WmKMNSDMfprEcV5bMaPxXdKG99yh6QCSU89yNdgOWrqSh9ih6wEk1Tx9OKcvCix8+reae+VxOvmDBY3LtMeZkChKz/oRDsfWuOzTZWWrOFzZXnG0Fq/ZSmde/KB+9MvVUtvYSDadUx7BVuuzt34Ee/2uglmtXPa4fnjdpzXn6Fc1eePnlXGApEnKkikqqhxHyvsnd0aZAvneKMNUzrGGZFfNuymv6ZtfqD33e4dTsrQRjtpkQ+2RDv76p9pAz3CNOiJKR/O4JN239F595LZjVDysU8vGLnElV4WmZqfbqpUZbFYzNd6Ub5dLESB5ZGft9PiuuuyQy9XWytyIKsaiZv6BiwPl4etxXQAkQ0PlkCEZBF0NjmDb8y8s0AWHzdKshYvdot0J3YW4jWmU6YjaYUUuXDWH2xGCcpi4Lh9AMm9Nt77w7DMqT5kU7yHQ7RaRxhapmmGH/hzX7zKKkHbHziiuyYruFXrfOR9V+zaj1f7msroynS7DEbm0VYSaHPCK00w9pT1Z5YrNmrSqWdsCSA47RbtsNdOt7XH7U1ZH6qGnSQPfIS1Dcvq8efrTppvpmV331DIaLFCyFWcxIkBSdmVxzqGNy66N1L3AJmrpHEGOqDUwgGTS3bdrqwcf0E9OO8utYXBtoqPCvdgViJxZzyVoYOo19qO98PQdmvu943TywWWNyS2NAUmsUGKAGbVAixagAxCrO1h31KrFa6bprIse1fW/tAwJchdpxWgeRDK7XohhPPGjKHhJK5Y/ousBJEet1eRJC5XJLI5LcZjptfRFNK83BhmU/pR217yburXlFhdqr/3eHu3lQ2Gc2+sp1GxVN4crnGVGPcO6z2jtKYDkmF8crcJhXVo+pkO5YkadLVGBa7X2HJmgyU2cH1NLMacdHtlZMx7fVZd/+NsaRZemeL1lVKAXAMmg+DjEFwdAMjQEDoBkEHSNdhuJ6uPzLzyv8w+bpUOfX6xJy5dofD7KkEQ7shYHAEii+i63gZnLkLxJ89d069xnnpambOw2UyqqW82u7KmBjJADJACHjLriSA+LPFd2rdB7zzleS7YZo/YNASRdMSDp3QW3L1bwjhjdkmvhRZeTeG1CsVkbrW7WWxdHgGTXGJC4/NJ64QkNYgJ7CTs/Q3Lq/Lm6b/PNtGDnvbSiqdklvFhH4gBIuRx1worLBHGvrK0v5E5CSzPbBkimULL14AP68elnKZ+N4Eq0h0zsCTieRfDEXNrBveH6e/WLT92hed/7qD5xcE6jckuVQyJpGOA2IIk7MbnGHBEg6V1L0jfN3KL2DBmSLXXORY/o+l8sl1omOl0VNR+0beR6tjAd+UzwAAmaecWKf+j66/5dc47Ma/LGi5TNvhS3LY9ygXGCqiq62NquyIg0qVjcXXPndmva1PO05zv3ltSsLP8sORX0XlV0TT3JqaEo20UWkQ0p722/V8f8/GgVZxe0Ysxy5Qo5rW0dWCezprhEubmc1faP7qSZj+2ib3/42xrTzN5AUVYRfQogCWwcOBuH+soASIaGwgGQDIKuRRfrYm+FjLpfWOQAyayFL2vS8qUa392tphKbGGKU6Zea1tKxTxe8x70r5HJ6bvybNP/Vbn3hmSelKRu5XdpZcNeMIYozEoN4lbpd6qJ/bu+VaNfuZrc2v6DVXSsjQLLtGC3dUOpSt2smEu0r0n+GBHBHO8TuXBRdjFrN0ra0WW9e3aK3LGnTBYedot222sllSFzKO2j0fvnqU95+P/VmAMkmem7mPlrJfjhZqdu1wSQ7EtG+OxOVbGFCKV1w6wTWiRJH/EE+iO2yhmRilzTlrjscILnljDN7AAnulAOYLkq/LtMCC/tlYcUT3KL274wNL0cAACAASURBVH5Mnzi4SW1N7cpqbSQUbKqn7mhvi7jCEjmM2nVXd3Rrgl5eM11fuOgB/dcvV0gtE7wEsO3+TnetKFs64o91AElBK1b+Qz+67jM6Yk5ZkycZIMnHLZEB9dVSJAIw0UZ5APXmKEMyd62mTf2G9njnnsq4BdYtAZBUS9I+z4vaMbvukARbBCC5T8f+/BgVDy1q5eiVyhWatLaNcFuxamBppV0ZtblNZ/EZtn90R818fKau+PBlGgsgiVvTFOhUGa/Xq8srhUHqToEASOpOUjdgACSDpGsUvSqre9GLumD2YTp00XOasqxd47uj9R1E9V3f8iqc7kqPkm+SFo6bqFte6dJZzz0jTZ7kTBQ124wbdWdpFKsfuaCRvYU2UdvDju5XdcDZx2npNq3q2LCovLrdrvPVriGJN61w+1a4jBDj5opqpmRrRau2eXm0zjv8s9pt6x3FTveuGCykSHqmVH8ZB6tU4ILT58/TnzfZTE/uvrtWNLc4JAJeAEBG23BG/49aAPd22nKz3XB3nC6JyoDKailnNKETQPI7TX/ob/rxmadFYAUZicLzsSTZ7GmU+TxIBfEGXv7CU3e6Re2UbI3OrlJWnVE70RI6I+KjLflwSdaqnWQpnxmtpa+8Redc+KCuu325Mi0T3NotWnObNlo/OQgRi1q24hH98Ief0VFzuqKSrexi150pWtxfA6GdGuV8Yubs2M5C65kOkGwx9Tzt/c79HBhxQaCQFa6DtBkqR+eR6yvovg4WtR+jwuyS2sd1RK3Km/LxWpNaZnl0LjaxLd+qHR7ZRTOemKHLD7lYY1oo2WqKNv311uTV4YXCEENAgQBIhoCoAZDUi6hFdS96SRfMPlyzFz2rKR0dGpePyhYwIK7j04ABSUb5prIWjpugW1/p0pnPPyNNoud1vOmg6zXZmIDENkXDUC7tXqP3n32c2rdtUfubUfMAkqbaAAnObakpLlEruwWezSxqd4BkTAxIdnCLBl3EPgCSvgFJFHqNoWOvm3T6vPn6y6ab6Z+776blzc2uc48Bkqj+3ZZ8UpK4LiAh8mudK+07zmaH9ok9gOQB3Xrmqe6+WVtX9RpAEpnucAycAhEgYVF7SaMzr8SAJNrrqWfXkbjMJ+5bV9XNnMudGaUlDpA8pGtvX65sy/gYkESd2BpJI1X1UnU5yWB9qQeQHD2nU5MmLVIm93K8dmQAgMRlD2mzje7LqlyaobkOkJyvvd/5rhiQxAGq9WXNTl34lTZIb90b60cKmaLu67hXH/npMSocVtJSAAlsztF1MAq5VXfYeVEAE0Cy48O7asYTO+myWesCEoasdtTq7h3OqjcFAiCpN0Wj8UKGpC50DYCkl4y9GZIASOoyueoySGqGJACSutC2UQcJgOT15kwAJK83xet/vwBI6k/TkTdiACRDw9MASOpC1wBIAiCpy0QaskECIBky0jbswAGQvN6sCYDk9aZ4/e8XAEn9aTryRgyAZGh4GgBJXegaAEkAJHWZSEM2SAAkQ0bahh04AJLXmzUBkLzeFK///QIgqT9NR96IAZAMDU8DIKkLXd94QOI2jPfWTCAw9nfyd17Z/46/OSfr9gXpPfzr0j6376m1tfFc5554UftILdmy9/Z/Jmnq8wL6QNtKfLAuY1xj5xq90/iYvD87xnJtkn/r8Cz+Y53a5AYs2XId0tyC62gVQtocTNLdn7tpvEnKgT8m9PaP5LqjSjLE5z7fkvLhz4e+ZMe+S/I9+bn/vf97JRnl+uEASPwOe0na810ab316pslW2vdJNd+XDPt87ev5Xms6hi8g6WseVTPP+9JbZl+SNidpr0xmKt0vOU6S/pVkqDYT39iAxLe5vr43G2x6KU0/Jed8Gl36mgecX+k+aXqyL7ozDvfK5eJ+8vHJdn9sGu/nv0+aDPt20rexSd3hz53k/PLp4uubvp6f88JO7bVJVjVnB0BSDZX6PacxAAlCjoD7itkX7O7ubifkTU3Rrr99GW6uM2VhTpvbUTt2mrk26WRHq/1GDiBB6RhNjR5pACHPnjO5XKqCNUXIOS0tLT0KvZKj5dPdlKopbjMGnAMPk3zpU4HGXzYsIMmU4paoNNyKuxHFANs3gr5RNAfG6PDa+Ri9tM/HNBqlOVN2nc1zn9Y2BrLgy5c/tn1uz2jjGd/NoMHHpKNQyblLcyj6csIaBZCUSgQ70pfpVnKwfPpXckrSnJek42Fzx5w3n4b+/LF72HlJ/lXn7A5PQFIoFJw+SYKvNF3nO3pGk0ryY3oq6eRyP/Rlkq9pug9+WMAlbf6bzJtcJQFqfw72a/XB8AAkvl4zGqQFpIy3ftDQ5r3x29efNu/N7vm6zpctn24+jfsKnJjO4zntWQ3I+M+QlOEkyOKdmpvZUEDr6N9koCYJLvjb6OHLfrWB2OQ7B0DSl8cxsO8CIBkY3RJXvcGAxPXtiLIeCOUPf/hDdXV16W1ve1uPA4zQvf3tb3eGYOXKlfrVr36lffbZR5tvvvlrMisLFy7UmjVrtO22274mQm1KzDcOPY6gk/KRA0hQOK+88oruueceR6PW1la98MILjo5bbbVVj0E1h9dAghlRP8LjO6Zpij0tapOm9NOiyL7RqGSAG75kywMkKub1m1/9RqNHj9Heb9/H0d0cIQPFvPNLL72kX//613rf+96nTTbZxPHDzzItWrRIzz//vPbcc88eA5g0tL6DZXT0eZGc708//bRWr16tnXfe2T0Tc+S///u/9da3vlU77bSTu48PoOx344sfuTSD2dHRoX/+85+aOXOme9c04M+zJZ0KH9wk5wXnNwogSdIV3TJ//nxtttlm7n3t3SZNmqRtttmmJ6hidDAH1gcpf/nLX9z1/OvLOULfdXZ26je/+Y223nprN36lgIzdz3fUkkAmjc699x9+gCQJ0HiXp556yvFn99131/777+9e79VXX9WPf/xjzZ49W2PGjNG9997raLnRRhutoweNPn/84x+16667qq2trceGYHd+8IMf6LjjjtPGG2+8znxOZkv4+9lnn3XP8s53vtMFc5JRfx9AJfVnUt9Wb+YbG5DYezz33HO67bbbtOOOO/Y45k888YTTdegRfy6bTvR1kNHHbNf//d//OfnYYIMN3HhJWqNnmQPjxo0TwTV4wu++rHCNHxTygzWVgizcCxv73e9+1+lU9AGB07/97W869NBD9Za3vMU9T3Ke+nrZBxT+c5teMTtsf/OzEghB19j5fcm66f5rrrlGH/7whzV5Mp1PwzFYCgRAMlgKRuqgIdr+msPykY98RDvssIP+/d//fR1BxpAgZCbwKC4iDUlFggE3B9x32CopgXWjGyOnyxbK6YYbbtCqVaucIR41apR++9vf6qabbnLGOS0i5QOCNJBhDnHyPFOkfvTHV+J8zjl+BiwZEbKpnKZIGx2QlFRUJptzLYPzXWt12SWXOYN34sc/7ujuZyhsTi5ZskSAZwwZdDEwYEYRmjHXR48enVqimOa0JKO2fhSY+zIfli1bps997nM9jgCAFcfgTW96U8990iKFftTd7s15/COAgNOFPNrc8MFMpbnWF88bBpDQCppW3HG0GwfkyCOP1LXXXquxY8f2lGUBFAyQ9SU75sRwrvHdnA0fkNpn0PbrX/+6A644UkZLmy9pDgqfmXNi3/tAM91sDD9AknQaoTt8WbFihX7/+9/r1ltv7QnE7LXXXnr44YfdPIeHgI1KmVqcV+ayRbIZd+nSpS4Idvvtt2v69OnrZEgMdBrIhtY4yQCfT3ziEz0yXClwYzovaa/6BpBpXGx8QALP/vznPzsn/vvf/36PHiLICJAkQOLrFz+IY869r/ug2dq1ax2fkyVURiEAAgED9C36GP/C/Aafin6GKgkkks9hOp258i//8i/u2QG4HLwD7/Of//mfmjhxovvMz6zZPX07avfzKwhM1rmXzS2eA1Blc9OniT1/f/MmAJK6OM6vGSQAkrrQ9Y0HJG5DpXivkxNOOEEzZszQKaecsk70CoG+4447RJR3ww03dAJ+2GGH6aGHHtJPfvITF+WdMmWKi5IsXrxYH/rQh/Tggw/qf//3f11UjGgVjvnUqVOdQ26CTcTzxBNP1Ki2NmXcMpR4k65oRwqXvRmO+5DgzJ5++uku0nfAAQc4Q2yGlYgIyuuxxx5zGZTx48c7On7+8593juX555/vIohWpmVK8sUXX9TRRx/tIioYFWiKIXj88cf1r//6r84g/Md//IeLDKFMAYfwExr//Oc/dzzDweLexx9//DrZg0qOlVO48Txv9JItHrOY79IlF1+iCeMn6vgTPubm7N///neXlcJwMkcPOugg3XXXXe6t9t13X0efG2+80Tku0Hr77bd3Bod5/eUvf1kvv/yyfvnLXzpjigHce++9HYiwUjv4CsDhfBwtsiCcA+/5jvNw0s4880wHUAEkzH8iwWRn+A7ZYB7gcCEzOF3wiizNlltu6Yzgm9/8ZvesHDZf+BwnEHkl6skc4R05D1lj7iGzd999t5tPZOnmzJnjxu/raBRA4jZMLEUloPAG+h911FG6+eabHb98J4bviMbi8DL3idq++93v1v/8z/+4iDlOEXxBFuANf+M4o5+4BnC6xx579ET0uR/j/OIXv3CyDM+hMfdElrbYYgu95z3vWacEBLrjiJsDhKy+973v7QneVKb58AMkycAI8vWpT31KX/3qV0Vg65JLLnERd3gCz77zne/okEMO0Ve+8hWnl5j/u+22m3bZZRc3X8mAfPSjH3U6jIAYNCQ7xX2QKYAhcoscwhMA6fLly102Hj48+eST7nwyKI888oiTRbNjzAFkj8+47uCDDxZZ0DvvvNM5rcgggIdMJYcByDQwX5mHjQ1IzMbfd999uuqqq1yAxHiIfBx44IHOJgH+mOfIHHyBP9DoRz/6kc4991wnd+gf/hEcuOKKK1ykH3sPjaEZ1+IDYJ/gP5lc+MbYXIPMoZvRm+hadN2xxx7rPrfADp+hDxcsWOB0I2N98IMfXOcc7od8/fSnP3W6lPfB/zjiiCPc8/Js2EPuzfvxzNhN7gP/sYPMJbJD6H1kHiAza9YsPfPMM0538nzoFmwv9OBeBLyYk+gEsoE+GDPwUmmeBEBSF8c5AJKhIeMbD0hYAGw1uB//+Md1//33OyFHcFDMGBkc7C984QtOwHFsEPZp06Y5YT355JOd04fQ47jhRH32s5/Vaaed5sDGdttt5xw+FAFKilTl1772NadgUIA4AW1tlJuMHEAC7aDJSSed5OhCFAc6oBRR7ihNFDMKHoVGhAeFfvbZZ7tI7Lx585xDCe1xoFGQF110kVOu++23nz7wgQ84xYjDc9lllzmeHHPMMe68//qv/3LO66c//WmdccYZTrHyLPyOQTjnnHOc08Dz2NFninmYABJcugIZkksvd07HJ04+2UUBcTpwdijTuu6669w8xinFiGBkcJwAdQBBjNTll1/u6Hveeee5KCtOLXw8/PDD3XkYsE9+8pOO9mZcoClAAAPHPP/e977naExZo2VdMHQ4UMgGBhNggmMMkAEo4DzBOxxa5AUHC0CEvODsIZvMF6LN/I6ThxPN/MDJwJH7xz/+4d4ZI844jMmz4GjxHpzHs/L+ONSVjkYCJP4epTggyA1yYHOWuY6eIQIP3S644ALnLEBfeMpnOKk4u8giPMKxgV7QE3nCOUZGTj31VCdXzBl0FOUtOFvoO3QV//ic8XHqCMrgVFuklJJX9CfnUGaEE87zwrO+ndvhB0iSWR/mFk4u8kQmGDuADODsouPQbziNyA1RbPh35ZVXOjq2t7c7XhG5J0gAgGA86A04IQAD/373u985mlL6ii1BHhkDWQWUfOMb39C73vUux1voj/yQmUZ3Ig/YOe4HMCVyjwzAQ3QkTiZ/m0OZjKD3b/8bG5DYHP3Tn/7kdARzlXfEtqMX0Qk/+9nPHO0AaOg49NKXvvQlByIpgyL4gbxgn8j2/tu//ZsDnwQ5CLiYTSIbgv0CcMA/rsPewzurruB3eAfAwa/AHmHD7CAwgxyhv9DV8A09Bt8tQ4E+IHvJfGFewfOrr77azR3eD7DKswI20IkXX3yxGxMbzDPx/nzH+1tFA7qV50Kn8FybbrqpswnMS+Y08xk9wZxlPhEwItuXzJAHQNK/xNTzjJAhqQs133hA4m8E/7GPfcyhfhwZixQhbCgwovlE4jGsOF3XX3+9c9TOOussp9A5MNwoMT7DWGAMEGAMPqlanDGiYxhxHCkcNu7XRMeMEbSGhMg1dOMnTi2KDRoRmcZY4/ygOHEqLdL7xS9+0X0GqCAyRCYKZc/nKGsULAoXHuB4wg8caNLTRB4xIPDvlltuccb1m9/8pqMtjijPQBkDvGBsANA73vGOEQFISuWClGM36qhk6/IYkHz8pJMcEMGI4KRiZHFcAGpkDJjHOJs4JMxXDK0ZbSLnOLQYKQAiEVcMHhFzaIyjRRaLMTC65tgC0jlwrHB6AR5WCoTRg384QxhGjDmROgwboJ61DQB67s0cMUCCTAFkkBfkCWNKtJg1EPCQaC/yxRzDQPIdz8S7I2c4c8wZnHKel/lGJBkDWwmINgoggZZWGoTzQCYDpwVZgA6WPcQx+da3vuUykbwXDgzzH+cFR4QoL3xmDAACfCcQQsQdXYY8wl9AI/KG48N9iIjiYOPYfPvb33b/AJHQjTmAA8t8sOeEpzhiOMUcABvGgCcEDSofww+QmKzwk2wGTj8AgrnGmgT0Ek4k0WWcUD5DpwEgcXzJqsMjAlc4w5xHlhj+4USiCwngMIfhO/wiGAAdkV/WTgFCib7jIOJIYnMYH7CBzoM3fMd9kRP4hkOOPKEbkRnkFDADyLUSn/5L7NI42diAxN4JRx8AATiEb9ACpxuZ4jOCYmQXLVuE7WdNKYdVNAAOOZ/5j47DX8C2cx70RDfaOtK//vWvDiBge5A37BS/Q3PWGSGrzBXsEo6/HfyOXFJ2x4GcWskzOowDuceH4F62XhAdhw2El8wxxuV5ABnMHeYE5xCgwn9h3jJHmG/MO8ZEBxBYQK+SJeH5P/OZzzj7ja0gYIvuRa/4a6Hs2cMakro4xzUNEgBJTeSqdHJjABJbn0D0EOOBgvHLIRDmP/zhDy5KbPXcOERE+nF8MDB8ToQXJxmhJxKNYUZoUSZEqDAAOAUYDBxknDQMPsZCrkxrZJRsodSgBe+F0kZBUfoDGEPho4RRgER3TJGi2DAEOJ4oaAMkRKcwljjHOK84tET+cH6I7uDAYohxoBkfOpMhwPnG6OKQPfroo44npL4vvPBC9zsOuL+Qmhk6HNeQKFNSOZN1s6fQ3anLLrlU48dN0MdOPMHRGIeFKB9ggCgsBg6nhHfFeOKg4hQB3DiIGAL2MFLwEMMD/TDWOE3QGAAC7RnDsk44qjj9fIbho/TRXzhNRI5nwOHCeUaWMKzIA8CE+3A/HC14xE8cWWSEd8A5A5AwL/gcJ4JrcLoxmMgWcwmDyTPhSPBMGFbemRIlZJo5ACDxAWlSOzUSILFnA3yQmQAozJ0714Fum7OATaLjfMacNx7giKCfyFAA2g2QADJxlgGCyAH0IvqOXOGMwFuCAWSmkCOCKYBMspHoM8ZnTgFADZDg3OGMwx+cZztwlmzB/UgCJLbmgncCiDCfkQvKoqAPtEJHoa/IkADqAQvICBFtSqRwOjkfmwF/KJ3hc/hLwAvHD94x/xmHUj1kGB7wHfMZ20QQBz4gp+hRbAtAnEXwyDb39XmCowpfAEmAGgARji1zyOZUcjF1/+a+sQGJPT90gWboI3QdTjhZWviFvsI+ke2lzJUDHUUWAH1Dph87g6OOXCBvBNUAksxx6A49AY6MQyYDmnIN11O+hY7CJuEbYOs4oD9gBV/A6I8+A8wQPMBO8Q8dBkC15hIAVeYBz49+NtBla+uQY0rDsKtkWphrgCnsL1kcwBE6FzuBzqacHIDC/CVwxTswT/ic56esDDDFPON5CSLh+zC/LKMWSrb6l5ShOCMAkrpQtTEAiUVxETgUN4DET1kTkSeaRYQQZUAZBMoARxnlhqPEwecIOgYCh4jaa5QAzh3ZAow4Rp4oIkqBqBaGbNYhhyibo2ZrZAAS3hXHkMwGChWAAF1Qsjg8OC+sGyBSjuOKcsMI44hSLoTDSLQXpwjnEzpTuoNDjHIlQogRgIY4VThGKH2ULYDE1qIALq1UAkeOiBOON4YBg+Av6IR/qQug43k+HNaQ5Ls7dclFl7i1TB874QQX8QYIEs1mvmJsoJd1PyO6d+mllzoDCUjgXAAANMaRxUnFIWL+EmHHgaG+mlI6jCMHvIYXOK2AG0A65yMvRBnNccPBYo0HThrPgGxgxJEdnAIcZDJXOG44amTUkBdbKPz+97/fzZMJEya4Z8Wxw0EAVBENpgQCfuJUkyHBgUaeuS8OIeAXR4J7Mw4GvNJC1IYBJKxv61nFJAfomMc4EURAbbErDghzGueAkgzqz6EzDgXODo4uDi8HZXqAFj5HdyE7RHsB9vaTTBVZNWQWhwe9Bl/Qg3xOwAG+QHscJAvSwEOcFWSWaLKVeiDTVtaRbjaGX4bE7APzn3kLKAGQUBbHd8w1eIEcoAMBzTj9zFtkCOCBQwePcIzJJmErAB44gFwPzZEtovrwjVIvMoaAD6LxjINjzE/0GvoVmcD5JHiDrmVewD/kGb0Lj8mGUfYFT3C+CbYBdrBZtuB6pJVsGcCCrsxT9JzJP3aI9RXQCBsPT9FxZE+gO9/DF+gJD3Dg+Zt5j/3mXMAJGQRACEE0MiDwFXCCHNj6EWwa9h+9Cy8AKNwXOeReRneAEyAJnvKc6DGCEgAF5hgHcsh9ACSAKR8U4GdgfwEk2E9sH+AIG4t9YDwy3vg6BEiZpwT2yEyjR9DLzGfoRqABPcA85hqCjGROCBLxnOhSO/qbN2ENSV0c59cMEgBJXejaGIDEUD0KAKWC4PnRBhQ5Bpy6USKA/MShRoBxnlFUKCcUO0oM54n0Ko44n3M9xgWnDmeaaAOfoVBwCqNo58jJkEA7aERNLUYWBYgzigNKhByFD1B44IEHnIG2EiGcLHhAehjHE4caOnMOBhsliyEHnDAWTjbKmQgiDheOGsoTQILhgM4AG5QrUS4cNRwHosJW2sI07isa2OiL2ssqSnGXrXIhr5/9z0/V2tam9+2/v3NGmGM4sdAKsEZUjige8xIa4ORinDAqGDycJuYtABEjRWofA4XjwrmAPP6ZMUd2iPBaFA1e4CxhsP1uLIAZnAFbewX/4Q8ABscWJwnjzd84XPxk/vA7zw7gwDnj2XAAkUMMLs4FUWCcaBwsar05n7Ew1jwzwIp74VBTrmHRz2T3GlNpDQNI4geyBbk4+bwvpRboDKvb5jT0jgVGAO5kgpAJ+IIDASjhwCEh6ALYQB6QD8bFgaVunHtBd2tagLNCpB36MX+QZRwtIvE4wdZtkOugNfezjl/wirIUc6Aqm4zhB0h4F94ZWgN+CUJZq1W+43Oy5MxfIufQDb2DUwj/iDyT2cLhZJ7CH/QWIIZ1B8giziT6ExmGD8xz5AbeIS/YEOY0WUt0KuejK/ke/uAsw2PkBT4xFueRucYBJwvJ3EB+ySYSHLKjv25Jr+VlY2dITMfjcGNLyJraHMdWAeLgA7qB+Y8tgu6AB0AeuoVsKzYeOYGf0AhgwXXoGHQkdIYv+ADcE1uFnkInIWNkg6E/pVTIEbJC5hMwgpyYXrWGEuhT687GHEOu7cAeklUBEFm5nQXVbN0rgTp0O+diZ5kbnEumg3nIeyC39v7MQ54VW8r7MH8oQycLwpo9gj/MGa4BBKHnmbfmQ/WXWQuApC6OcwAkQ0PGNx6QRJuP9e607guUoX0DJ76yNiehUrs7vrdSsOSYdq2/EGwk7dTuv6/9nqQBtExbCGcRdVsMnTSMyc3I/DGMrj7fjLd2Xl/8Go4lWwCScjbetbdcVFbsqSNlslGzBmsvuu5ci/bd8R1yv0TR5q0fcUvKv9HK35TNzvHHTuNFJT7ZfZPRtrSom8lXWkQ3KV/JcgL/+zS91miABLr4NEjOeb9Fpy9XSb3Gd1amaPLl893OrxTlTJNN/1yfzpZ19u83kgCJ3/bXnCwrpUm2RrUNCn0+GX1MBpO6Jzm+n831aWs0NTn0r+M7v2W2D2Btnvg86S+63bcP0NiAJC3wxNz3ZcJobPT157vRqxIfkrSzsfk8mYn175u8zpch32am2SZsIYcBq2SAxZ93vj+Spqc5194xrVLA1oWmzRt/DtrzVJorAZAMjScdMiR1oesbD0josuUfSYSfdF7SAIspO1Nudo0vvJUUT+94jZshSXPgqqFL0llJc6qSNDJemFHwvzeD6t876Vj7RjepxNOMhinxNP7EGjr6sY7l7v3AYrt8ffq8+frLppvpn7vvpuVun5qsSrRuzVF6U3JjuI04gQ2U42SigpyMMspxHt9nov4GfMfZzWVpYqc05a7fafpDD+jWM0+NjGiJ0TJsz64yneLKUpO7xm7y2h2+kw6l/0q+oe3v80p0NUPrG3b3OF7nCB8Y+lmW5HnmMBv/k85upXHTnLVaHa1GAyT+uyd5Y9+Z8+HLj88nH3gk5dBkKA1cJNU85/hrr+xvnx9pcp7mUPWOPfwyJEla+XRPsyfJfUvS9FolQG609YGoARCTrbQ57gdffP4zjs0XX18mAVPfPEvOjMYHJGank467vYkP/H2n3PSm8cy3TWmBM98+pdlAn/dJe+frzqTcp/HDD5Ya6EhuYJo2V31b6stzUn/6787vBn6S71CtjuU85l7YGDEpP4P7OwCSwdEvvrrxAEldXmtAgzQuILHX8TdY8iPjyQxS0knxnV37zlfalvXwydZXhLCSk+pHCf2olG+MfQOQjCb6jnPP+8V9VxsdkODSRSuQHHX6nIH2bkm+WUbFd3KS0TIzYX9aoQAAIABJREFUUGacfGfJ6GzRNON7EjQmH853joy3lfif5pz5TnmldSG1iGSjAZK0Z/ejrPa9GXsckjQHwZezZGYr6bAan5MZlUr38J3ltOdNy6T1njc8AUmaY+nPT/+dk8DBlw1fxoxHaTrLeGqAIuk0pzna1fJ1oA5mLw+HByDpD0j6IMAAYjJIyTsndWcSTNo5SfCeBBz+dXaftOCCnZeUa99mJb+zeeLrxCQw9gFIWjAHXc478F1/GdRqdGwAJNVQqfZzAiCpnWYpVwRAsq5Cb/xF7b7CTmYjfJDhK20DIUnjaH/7Cj+p6JPRvDSHNM3xTYsI+5EtM97JaFbyHeINYho+Q1INIEk6sRZR88vajL4+nZOCa3Q0/ifLctKMph+R8wGqb6DTgIlvcH3H28+gmDOV5jgMRE01OiBJzll7x6STm3RWOM+P6BqfbF4kx/H5bDT2gYrPZ4sum/OS1BN982F4AhIfhPmyVQl8+DTw52qlAIDPn2T2wueHr4eTPPTHMH76UW7/fNO99jxppTuV+dj4gCSp2402SSc9qVt8WvvArZI9SwM1/me+PUzaoTT++fotCSD8ueNfm9SxaXMp+VmarvV1bjJDk/y7Gl0bAEk1VKr9nABIaqdZACR90qyxMyS+8mUBLQtjWQCNcWOBG/9YVMlCNzN4SQfRV5J0QqJjD12PaEOZBip8JZ50iPibhZl0KmMBHovck0qY+/OP1ox0fmIBXtJZNpb4UXy7zkWa4xNGSobEf38WOhpdWYzpOyCVjI1vxP3d2n0jzoJe/mZMzoGeVkaQpLM5U3xOdJhFnizI5D72TGnPknSmfWAzWNXU6ICEzko0bWCxK3SgOxqNBOgQZPsC+NHdJG2SoD8NPPjOdlJG4BO88cuG/POTTpKNX9nBHX6AhMgxC5zpksW7I0s0h6DhQ1Lv+Q6+L39+XT4LqWl4wiJpDmhszqo//42v5kSzaJnGASyi9kGLH82u5AAndS73tblRGxhxV8aZ2Wh9WiFT1H0d9+ojPz1GhcNKWjquI6pXzRXcD8pMqzvsPK4oqy3fqh0f3lUznthJl826WGNaWqUMGcHo9pVGTYIR39Hmdxp90PCCDoQ0zPDP93lmc55mAnTMQgbRcegsa1JAsxCOSnbQBxi+3jSeWoDHBxj2DEkbx33RrT6/kpl/xjEgYGsKfZ3Md/yjcQgd29g8ls6HdBdjEX5yLqTphup42fscoWSrWopVd14AJNXRqZ+zQoakl0CNDUh8J4OuJHQKsR1iUYp0FaMlJS0I6ZCFsTXHEicTB4Yx6B6CwqTjCA4U7UkBEzixZgzpBoMy5zy6fPjOlXUi4XPaZjIeXVBsfBwDU8hcx/mmtOkGgqHnGg7+5h/n02nIjAj37zHoIwiQ+BEwaEPXKnYmphMQHc3SAEkSwPmG2qLC5jiZ4aPrC92goKs5Q/ad/TRDbMbQ2j7TiQuDSJtKuhfhaFvJgR/BTUaMfadvsKqp0QEJ3c/ojAR9oAPyyO/IEF2acDpMDmyOG4+QhaRcwieTCeQIeYXWJqvQk/0YLDrL2HxvnZv4HHlE5vnd7unPnUqBgIhXwwuQ8O7ICx372BCPrkO09bXNI+lqBC3QPUZH3xG0Oe87mdASGtr+MvDSZAd9BM3htY3JuXzODuGAEXSg6Vx4gMwYuOcZ+I7PuAYdyN+Mb/qUc7gHn3Een9cWAW9sQOLrBN6R9+UnsgA92CsMgEEnKjpK8b19ZzTyM8kAEvbzoRug6ScAKq3nATXW1RE6mx2yUkqfT7YxsAVj7L6Myf2QQX6aTeNZ+JvzLaCEvMFr5gTn2bvR5S4p79YRyz63OcX92FARW0wrXwKOtG23e/McNh+ta15t8yOW9LCGZLDmKfX6AEjqQtYASIYDIPEdWX4nG0JfcgAJWRIOFDOGkc9oJUhfezIpKF9aKbNHBa1/aXvJPheMwcZP9GhHmRIxoW0m/c1R9OwTgmJnk0RaxRIFpgUi+0ygVIngoIAx3AAgWhgyPj3dbVdx2l3S653NxGjVSEtD2jTTbpjWh7Q3pMUwmRZrx2y741rGZSRlSHynkDa8vDv8oSU1xpRWpBgqnF0zRBg+aEXUEAME3+ipz1i0oLQd0H3nCieNPS7gj19Owu84z4BRxsf5YlzmCe2aaYWJMcSgwlfmDd/hrNF2lmuYBxhivqNdJnPCHDmycwMxkklV1uiAhH0+aMUJ6DPnFv4REMBRxrlCnojWwyvamNPOFJoiD9CN62jziiNLu2BkAkean7QGhkfID60/aZVquzPTwpY9SHBYaEGLXKEDyA4wLvQnS0NW0pyn/k3F8AIkOGe0z2Y/CtrCGrgGTPM3LVVpjwqwpnUsrVk5nzbc8IZ9cZAjzoGu7OmDQ0irarK97MFjO4czFm2A2bcHPtLCG57CG1qiMzb7vLDRJ58hD4yFnHEd+hNdzL4jzAd0IPOEc9CXfMa4bJZKe29a1MJXdIO1x+6ff5wxfAAJ+gXHHTpDCwCl8Yy21dgTeAGv0HHQ8owzzugJesFvbAZ2ChraBq9k/bFh6DD0Ffu/oL8AgcgRLckZi+AdoOf55593gT3kkrbO6E2yLFQNsI8X+wVxD2QNe4TuA/AAdrBjPCObH/I+gCn2ACLIxP4g2Fg2jSXQA6+ZM+hR5gTPRACD9+R+BxxwgBuHfWgAMRzIP8+DjkbmeWb2msJWMAbPMBBda5makCGpTqqqPSsAkmop1ed5AZAMB0Biz2gRaowpgAHjiTFFoeKkAEoAGEQLUeyADxxa9lrBiUJBYwDpuc5mX0T3MKIYVQwmRhujbo4O1x9//PHOUaanP8ad6DDOF8ad8gbGR3kzJvvCAFbYEI++8PRtB/Tg7FLmgvPLnheUlmGEMDIYBBwHMgUofRQ1ChwHwEWV45bQI6Fky/iHMcZQkZInqotBwpHFqNmeLhhRwAkGCMcV3kEXNlcEdGKUcTyJyOPU+uVbGEXoCNjxDwww5+OIcT5zAX7iDLBHD/OKvRM4jz0SKB/ASOIYUKIEPzDqOMBcB/8pdcHQYkjZMJHylcEubG90QIJcACitvAcnB34CHNlfATAAHfmJnADsKS0C8EEjZAOZBXjAe+QAnuJEsYkmzgZBBZwuZIPxOZ/AACWSOMDIDaAIWgPmCRCwTwlzBlliXwvOMUDadwnQ8AEkyBCOIcAAHWdlc75zhqPIXhfICkEPaMqeMOgdvmP+o6uQE+QKvgEamO84yPCNrCX6kHHQh/CMzwm8cH90L7qRfZuY8ziL6FPkAh6wOR/7xxBcoKwL59tADzqWZ0KfEkQCWDEOvAWwwFccUQs2VWfqGxuQJMsUbaNi7A40QA8iA/CU92fDwBtuuMHJAXziHOwJhw9I0I+W+QDUQXdAIDKBHADyuDd2kTE4H+CCzUIu4Tn7mPA7gTNkjaoB9pxB73J/nHfABfKLTLLvDLuswzN0sG2aCIBhzjz33HMOBNlGtpQrs58Uto/9muA3pVh8TgAQO4BeZbNIvqNagP1xsKOAUs5jbiDTPAO2nmAIwahajwBIaqVYdecHQFIdnfo5KwCS4QRILFOC0mSDQhwaFCIRapxKFB6GDEWJQ4lDghFEGWMASAHj6OPwEKUBiBBhBchgrHFIiUgxHoYR0AIQQblilFHYAAucKowtxoQDhwrjisOE0QDA4FjjYGEkACQYaqJBOLdE/4je4mThSLBzN04ChoVzcBAwLM7Jjhk0EgAJrwIPMU5krIjm2YZYRPAwNBgjaIgDQ+Qc5wWaYxRxhOAljha0peYaY0uZHgDPnE4rBbPSIGgM/3G+MLbQlugcRhdeYmD5HENOKQTGj3I8+MLz4FxjKIlE8jvPhYPGeAAcA5c4Ehh4MmSDORodkDCXyWRAPxwUoqXwAmdkwYIFzvnFOUU2LauIfOHsIldExOEVMgjQwwlDnpAJ+A2fATDIHg4RAIT1VwQf/B3eicQCKnkOoqboBHgNX5g/X/rSl3pq8f3SvdfypvEBiV+qCE0B0NAOXeFnHnl/5iBAAlkhawQd4Al8Yj6jH9FD7LpNmQyywPxm/qNTCd4AGJjXBFzQh9AaB5HoOfMcJxTQwljwHf4Q3CE6T+AFZxR9TPAB+eRZAUc4n/CdIAJzAMeYd0E3k9UkGk+wifEA+dWD+8YGJMnyQTYIhObYBjKD0AtwTjAN/sELdCTZe0AF+guAYgdrTshKQVtojB4loAVQwIYRNMCWAEKwK8gYfEE3YbegL9dhg7gnAAb7xtzimbBpAADkj+8BGwRqmAPoSyoBAJrwB9sLmOB6shrYXngL8OHZyXCgrwlaMCcBG2zmDK95LzLO2HTABlkW5Jw5RgYOncsYBCb4HTvLmk/mN89U6xEASa0Uq+78AEiqo1MAJFXTqbHXkFj7PxQg6VyUN84JjqyfQaGcgWg7zo3tFMy1GGKiUAASoi6kkFnUjiMFQECR4ygROUTZkUJGkeIYkfXA8cIRRtFjtBkbw4nixfnivhhwjDPXotj5G6CBEec6DDLABiMMyMEYoIBxuHAWcNCJkhFhOvfcc91rjURAgjNPhJcSJxxUaGRZLsAcfKAkirIR6Mg5gEdq5omoYXyhHw4VhpaoL7v42joFy5AYIIGO0B5gA8/hC/OI8zH6OGwYYQwfDjVzAseKTBjnEqGjBIF7Uz7E/XCC4T2ABhDMgkzOIyOGkzyYo9EBCc4qpSLIGQ4CkViAIfxg7lLWYWUhfA7tkVNkgKgrkXacIRwm+EdAgGi7rcNCXomO40zjqDA+AAPn2crp4BPOLc405yBjyCMHzjK84jnNAUnujbAufxofkPgLhZEVHE2AF3SysjnbEZ3oM84dzh+0wZkjg0t0GjoAOKAna62gKY4/gJ/voSmA3QAJY8M/9BoZTOQEwIhDSjCHe6C/eD4yZoyDbJGhxEEG0ABGraSO89G/ROVt3QjyQwkRzwrfkFP0AM+AQ973+p8e7d/Qi9qTLZjJHCE/zFt4iG4jEEOwAxtAcAyQju3BYYdvABfL+JHpYPE6wR1sHYEUaI4dQ2fh8AMo4Jut18FGAWre9773OVDCM6FfCb4AOgAU2EVkEfsDYADEAFZw/pE5AjdUHMBTdLI9D7oWIALPCOTwOQEm7B3zDVlHLzM2702wAVDEHIDvPBf3AaRxAE732msvB4gAXdhM5jX6Bl3MWhuycrUeAZDUSrHqzg+ApDo6BUBSNZ0aG5CguCwCToQNpWrRaFt0blFEHEmUIYoQZYyjiAIEaABmcCZRwChUwAWRPKI31MtiMDEORIHtOxQjY3B/nCqcVQwsAAfDAcjBMQXAMD5GhoggxpvPKHPgOgwKypxoEg43nxPVpfwBx4zxiUxxHlGkkQZIbDEnxgXjAxiw0iwcHIAAUVdohLHBEcVYYbhI0RM1g84YL4wuUV+AJgYLMGdzhCgd41kGivsyD3CSMajMG2rV4T+8hwfwCueMyCWOAJktgBORW4wkz8L9iQoCUgE2RPyZZwArjC1RTpw6/h7M0eiABIcVRwjHAprj1CBT8AA6wEPAAXSE5gAOSlBwYpArK61CvigFQY7gKw0EkDOuJUoKz1jjgNziKAMYoTeOGPdiHMAhABa5pWyL50GG4CelRJYZ6dupbVxAYjrNz/DwO86nlcCxbgRHFjCA3mAO49AxZ9FlOIGAe+iHYwsPcPzJKlGqBSBhjhPggV/wD7oTdOEasinwEGBi94X2togepxedjPwwJ5AD5AyAyrPybMgKv8MvyviYQ4Ba5gW8ZQ3Dfvvt53Qfz4Ijy1i2CLr/9QKNnyHx17kxt5nzvC90JtNKRh47AF2wV/AJPUfAi5ImgnDOJpTLrvTK1pBYEwj0IIER5gEBNPiPHgTwATDgCQEwgm6AVHQVmRgyEfCe57n//vtdsIi/CfKQgcN2MScAwGTL0M8EHeAhwTcAJD95VnQjASZsGeWuABz0PTxHJrF9BG0MeDK3mEeUXwE2uIYsKe8PTQBF2FfsPVk6goIEhbAHBCNqPQIgqZVi1Z0fAEl1dAqApGo6NTYg8bMgRFtQcgCOZJtRziMqh9PJAnQMMI4nyhslye8YZ6J6pIBJPxPVJVpIxAhnFiVJpMnqfFGgRBhxvLgnURuML0qd9DgRe6L4KFQzCDjLGG8iVxgWxkO5YhBwaokm4dRiDABDnEM6HScBQIVj4ZyREbYxIsYEg4bjyU9b+4Fxw9iQKcJ4UlaHQwLgM0CCw0o5FWCBaB+8xfEicmvZEXNIoZ8t9uU7AzgYNww/5xHBxYjj0DEvMKyUAxBxxKnC4SMyiIMHP3G6MKxcx3vgJPDTgBDPi6Ee7NHogIR5jVODI2E0RoZwRnCeyIbwO6Ac0M3vttYBehO9pYQDehPFRb7gObKBXLMOBUeGzBUOM+U9OFdEkgH48JCSFUp9cJYYm+wAsmkOFM6tRW8tYFGZL40NSHxn3Jxa3olINE4k+goAgb6DRjiNzEUrp8JRRP9BZ65HxzCn4R8RbRxW1kIBHMhymN6DVziB6CZAC7oSZxOgwd+AeQIz8Af54jzmBpF+QD5zhEg894VPVjqJ082zokdtvQ8BInQCZUFk0BiLYEX/QGR4ZEgMSNhP5AZ7Ylkl5jxZE3Qg2SLogX2BT9CKUikrX4OH2A+ADMEx68qITgT4QW/sEKAC/poNhE/MDQALYwP8+R1ewgfuDe0Zj+AQwRjsG58RnAGUwCPOp2ST38m0EQBAzq3hBHOAbKc1kSFQwPtxHWNzHXqb4AVzBTsIPZB39Cv6nIAR78vv0AD7AIBCv1rmbCB6NgCSgVCt/2sCIOmfRlWcEdaQ9BKpsQGJb4j7XqAavVGliKg/DueZI2tlDzY2oIZoIQ4p0RsiO5QaoKjT6ppxEAASpNdxskgpYxwARv7z+k6yPafvMPnP54zxCAMk1BUThdttt90cALP3JWKGAwPowABh0MhMkQGBlrvssouLmhOpBeRxwBeieNCPw2hLtBWHlr/tO0AGoJHrceAoMSD1zz/ozPl0OMNgcvA9pVc4uxh6DDDP4i+gJ0uAE809AMYY8Opr3iurp0YHJMk5an/72Qh7uzRnmu8MxKXJqcmiyaaVK/U3Jt/3de5IAiT+u/j0t899ukLH5KJqP+PS49J7Wejk+KYr/XslO9hZNqeS/vUBovE2OW4VRrvCKY2dIfFpkrQ1RlNsji1QN7qk8SEpB371QJL2Pk+M/sZ7f06kfcbzULKFXaPU0i8b9M+vZI/t3qYD/GdBlwIsyJDavilJvWDvUo29r3beBEBSLaVqOy8AktroVeHsAEh6CdPYgKQu7K5hEJQ1kSZKBzASRBnNGU0OYwaBKDERK2rfqXellMR6ppvyr1W5jqQ1JBiDtGi1b7h8o2VGOWlwk85sJfBZA7t7TsUIW9amug5NA7lL39c0OiCxDfV8RyPN6TX6VR/ljuiS5sjUOkZtXGncDElt79FLP+hl6xZM9/iAsV70NF6l3cPXdXae/UwGZgbynute0/iAZPDvWNsIvt40/vigkNH8AIrpZz6HP+hC67BFaZkBKf97zrPATy22jQwP2TUyIVQfmK6v7Q1rPzsAktppVs0VAZBUQ6V+zwmAJACSvieJ7xz5CxP9q/yIVzKCaBF6U+K1Os8jDZCYI5RmLM0Z9R1dM3LJqLnRP+m89ivy/ZyQdKwGO95Arm90QOLzKQkg7X0H6vCavNj1Ax2nNrqPHECSlnlKi5LXi65JR9fPvFSK/JvzWV/ZDYDEn/NpADHJm6QcJwFkWgbMDzz439cKKCiJJbAB0CELzZEMPNUmw9WdHQBJdXSq9awASGqlWOr5AZAEQJI+kQx8JAFGpWnnlw2Zck06ZwNxAkYSIPFBhB89Nxr75Ta+4UuWBxC5w3haFLjvDkoDVxQ+0Bz4KLVfOZwAiTk1xkN4Ylkm42EtkdNaAXvt1E27YuQAEqO979wl9U4953Uyu2n3Mln2neAk5evL6wBIfPr6mSs/4+s7/vCIw3SpfWfldEnbl+S13a//NVqvlTl/ftYXmPatEQIgqY/GTI4SAEld6BoASQAk/U8kv9a2EqhI1tcyqn9uMlPS/12jM0YSIIEGGAQzkKy3YT0HtDOjZD9ZOE7Zmx+Fo+MWCz/psGQLOetpzBiL2mbWmbCnjO9kV8uvepw3XAAJ9KGRA+UXOMK+EwT9WLheKwj3nVR+h+c0NqDJgV/mU19ndmQAEpou0JqVOWy8QLZYJ8V6LXhR/1KpqMSORc+suWJBdhrwoFUwXe9s93WT674AS22yFABJJXpBY+ST/UKQJzITBiJYI4I+pRsb3QFZxO4DEl/OksCDv1l7x9g0sqgl8OADEuaozYd6rMHra94EQFKbVFV7dgAk1VKqz/MCIAmAJH2CJEsROAvF2Vc03pR32rV+tKkWxT2SAIkDWOVyj/GhQwv1w6y98b+DfnTzwVCaoYL2dFmhdSXdhXCy7KjV6e1LJdDRhsXtdB2qr9NbvcJqdEDiZ7JoOEAnLLrT4ZjYgYOCc1orb3zZ4Xfaklo3KVvwO5Ca9b6pPzIACTJDJyT2sTCQzxwGjNAAwhzNZDa3+plZWVciM8gkDm1aAAfHlQBEcvf1AEgGS/3065NAAjBIRyu6ScIn+56udJRNAWRpzEEnLI600lr7nGv5B59pBQwARi/XcqRlX2rVFbXcz84NgGQgVOv/mgBI+qdRFWcEQBIASRXT5A08ZaQBkjRSYtho+Ug7X/rms0cLzi3dtHBwiK7iyNCmmWg8HbfIrGA8yZhwPd3QaAfNXiFkVmhDSqcuHCFa82KIiNjT4pcDA03DAsvY0EWGaD97NnA/+uHTDpU2mYxP1y26p9GwgG5gXEfXLzIBVvJQLwDT6IDEwCPvS2tk9pagxSyAwc8E8jt8whHld7IcgBR+p5MabUHZQ4GoObwkwk+3NeMV/KINKP9oScp10B56E+Vl8zz2qWBOcA8aSJBZg++1HSMHkBx88MGOjr7zaGV08MKyJ0TDcUAt60hkmrlOxJwGHvAAWaIrHuCGdtg4r9Cd1rxcB7/ZfwIesncE/OB3eIj8ci5yiNySdaRbHUAVfjE+37Oome8Hf4QMSZKGfoAMfcfO7rS8R9eZDFvAB57AG+YO8wBeIVPwD33KgV6Ej8ghnyG36Gt0I5sLvx6AYrDzJACSwVIw/foASOpC1wBIAiCpy0QaskHWV0BCmQ57K+D4YBTJpOC4EIkDuLCvC0YU8EK5AVE+osAYTFrx0rL53e9+t9vrBAMLuMABxiDjGNPPnqguY7PJGECEjAyRfoAJ/e8BMzjD7KXA+LSpZMMuMjrsoQAYYkM+9pdJ1mkPZkI0OiCxciB+sm8M+1Wwp4hfesGmZYAHPmf/CkAhAI4oLZF8AB/8hdZsksleJWyuyN4KgAx2j2bTPGjMPdhEkT03cHTZ5ZsN+9ifhpahtOJm53KAKvttmANVPQ9GBiBh7wr2VyLziLNvHZCY+8gIoI59fCjdweFkY1LaWTP3oT1gkRav7AXDBq9s2Ap9kRs2p2SvF7IvdBLkc/aCYRx4jDyw7wwbVyIPABV4RBtvNsRjryXOp1Mh/KTdK+NQ5gXvBn8EQJIGSOwzNrVENtiEkuANsgugBGQCKNCv8J1W9cgfGxGy+SUgk31DyKAgo2yayIH80iWLPWUALsjqcDgCIBkaLgVAUhe6BkASAEldJtKQDbK+ABI2ywNosEszIANHlZ2JcaZwdIi8stEXG+/hHAEcyIhQWoXB5Do+J0oOmMC4UpqAs4WxJPrH5mwAEDYNY1MwHFiACU4v0WLuZw4bNfFswMcGXvfcc49zrNhQEeeXexOJx4nDKWZTMQy7NUIYbKRwOAASe0dKqthUEjrz/lZnjuNJRB6nFvoDAuENTjIbqcEHrgF4El1nUzXWBUFzxoDX8JOIPxkYHCn29AEYkgFhrxkcZRwkdoSHX1w/sE49IweQQC/mN4DEouAAOEAIYAIQQrYDuYIXlNxBc3gAfwAtyB4ZSfiJLOHEMc+Jgt9xxx1O3tgjiH14yGIiS3RKApiSQST7grwCKgH9gHbADBlJsow8C4CECDvOb33WDQRAkmaELEsCTwnO7L777o7uzA/4zXwBmCBHbJbIhpoASPaJgnfoW4AHfLUsCtcSnEHHEmjguwBIhswFGBYDB0BSFzYFQBIASV0m0pANsr4BEkoAMJg4qkTpcHbOP/985xTh/OIM4RSxWzQZDSLnX/va1xzYICJPBB1QgZNKmQI7IbPLOo4PjizGl11/cWBZk0JZCpkQwAhAgwwMGRB2rQZwEEHGIFPqRfSQXa6p08fhwiknMsw1ZATWl5ItvyyLki3oeMUVV/TIgNGB8iAiqETbAY84uew4ffLJJzsgCGjhIEKLU8zO3/Cc6+EPDjSfMb7tAs53lBUxnmWycJqoZQeQDIwHIwOQkHmCXlayZbX+zFNkAZCHjHAAIJARgB2g8aqrrnIygkNKxorIOA4rjikHYwPqyT6yDsFKFS1bxvwnK8l6H/hMqSU8wmGlnI9oO61eufaWW25xsgMwIdOCfA7+CICkEg3hEaDBdmZnM1kDq/ABOUUuASToOjKabPJKVo0d1pFhdCS6mcAMmWp2X0fu4C9yyK7rw+EIGZKh4VIAJHWhawAkAZDUZSIN2SDrMyChlIPNJXFWiaKSDcEIEtUlikdZCJE6wAgOK6VXOMsAEhxeaqWJ/H3ve99zpSFkOnDEMKo40mQ1GIPo7Xe/+10XkQfgPPTQQ650BQNNPTzfEfVlo0xKisiIUI/N+Yy3zz77OOdtsJkRm0SNniHxF55DRyLj0DjZ5hdwSJQdR5foONH2+++/3wFCQCeODyU/AEwcY86jLITIPU4r5zIHAKJcO3v2bMc3rsVJIqvCGKw/wqkeePvnkQNIiHgDBHwwYu2x4QWgHMDNvAc84EyS+WBuM4cpi0PWWAjP32QE4TdZKrKIBAeQR8qQ/1hpAAAgAElEQVQYcVLJglAKxLoTeAeAJyPC9TfccIMrebzuuutc4wPAEPJqzjDyA7gn0zL4IwCSJA0tW8hcoGQLnUUmmSwVn1nHNUpajzrqqB5AcuKJJzp9CSAheIBsAfjhP3qVEq3DDjvM8ZvyQAANAaJamrUMnt8DGyEAkoHRrb+rAiDpj0JVfR8ASQAkVU2UN+yk9QWQnHvuuS6CSySVzAdOFaUmABIcTgwJ35900knOUSXSShSP7AgghSgs0VuMMBFXnCaMJ+CEUisitpSpEOVjsTQghmggzi3rVKi95xoc669//evub0oTyKDgTJEhwajzLAAY/iYiTykRxnt9XEOCowtYgF5kk2wPDBxfHFQABiCS0jkWsfM9II9SEBwjaMhnLJzG8aHDGeeSdWItEDwmqg7gueCCCxwIZRE0YwNwWJNAeRL35hyyVhy1O0YjA5AAMJAX1nHYeh54hCPJ3OdzwDNzGpn49re/7WiIjCBXNBbgO6LdgATWWyGLAA/4R2keQJ01IGRQADYADwAN60/Y1RvnFblExlh3QEkXmS5kCL6TwWHtCONSJob84cwO/giAJElDA6X8JEO23377ubUflG3584OgAGtI0KPMEeYD58A7gAfZYsq1yBCTZSGzRdaSecK4gFpkcDgcAZAMDZcCIKkLXQMgCYCkLhNpyAZZHwAJxpEoHf9winDucaQo28LJNEeT8yg9wLnCiBIR5zs+w7G1azGSRIKJ8HKejQ0o4Rq+A7hYJJl7cS3fMQ7AA6eWv21BPNdwHn8TIcSw4XBTvuC3yLTWqoOZEI2eIbEIN+8KaIP+8MwistAQvkAbnBX+hn7WTQnaQkciq9AYPvE9vOIfB59BX8anpAvewVe+51zux++UCsEvfnIMLEs1MgCJzU2be8xReAIvAM/WYYvPWfgP7QExgHOyGdCbzzkfnlmnLHiAfPC9RdvNoYUv8BPQYntYwA/jIc/EmDwH4/AcfG/ZNGR54JktX8oCIPGpYWAEupteQ07hhekyy3QaT5FPZIyfnAP/kV+TLfSeNUtA/oxvjFOfTmmD0ZrVXRsASXV0qvWsAEhqpVjq+QGQBEBSl4k0ZIOsD4DEHFyr/7effTmXVrtuhLf2lfbTd5rTAIMZbP96v8TBnFu71n82n9n+/QbmDL926jQ6IEnSwpxLe/8kL3z6W5mIz7/khoc+sLBGAb6T7Y/vl48NbP2Imynxv5KWrXhEP/zhZ3T0nE5NmrRImdzLKqukjLLeNqVVinupLGWaVFaTMuWsyqUZmjt3rbaYer72fue7lFWLMuWMSpmyMu6/wR1GU19+7DOfR9Z4gLuR8SC7SNYPIOLvIWJ88Onqy4iN7Wekkk0FkqVjSRkbOIhM0ioAkiQgSeo9o72V8PnBE5Mpn9eV9LA/p3w5rpf+G5wU9H11ACRDQ90ASOpC1wBIAiCpy0QaskHWJ0CSdIDSjGPS6SRil9x3wpwgc3QrgRYzzL5DlWZU7Z5m0PnpO16+g1wPozwcAIkfXTX62n4s/O07nml0ThMYn3Zpjq1PZx9wDqyz1jru24gAJPZGBuJ8x9Ev0TE5g26WqWItVBq49jfB9OXI6O/LbBq4sCyN30kr7bPBK9AASJI0TAIHH6BY5sSXVeMp1yWDBDan0joJ+vcZPB+HdoQASIaGvgGQ1IWuAZAEQFKXiTRkg6wvgCTp4PjGMc3R8SO+SRBgXaDMsCavN6NkpWFpzq05TXxn60N8Q50GntKecyATo9EBSZI3BujSot92rp3jR8yTEfZkhN/o7UftfafZd6x9B6p2mo+MDEklkIAT6W9amcxk+TxKyxL646Y5vZVAuC9/lTIv/jm1882/IgASnxppICEpX372158DyayHBWT8z32dWY8gzOB4X/3VAZBUT6tazgyApBZqpZ2LDcr0ApJDFz2rTTo6NC5fUKZMEj+rrMrKlM0lrPWGGeWbylo4boJueaVLZz3/jDRpMjdVmdx8uRTXOw82UV/rc1U6H4XOG/OE/F7m7bW0+1W9/+zjtHTbFnW8uai8ulWiXpwCg2poAzEzJalM2QLvWlI5V1BzoVmTVrRqm5fH6rzDP6Pdtt5RpXJJWUoXMo1Ck3rRduDjDASQPLnbblre0qRyxs1glbJw03Es5m82muOZkvue/3JlqQRL4X/8HX+1lKWJndKUu36n6Q89oFvOjBYvZkpxkUk2midcZ7MnvknVL+1HYQ1o+A6sX5bDoFZyYs4tn3F+mjOVdISSGZa0qLsPPMyZ841x0tjbmPWatz2A5OCyRmVXKatOZeChmwzIiPuBoDpdAr+qOTitmBmlJa+8Vedc+KCuvX25si3j3bilDJIHD+MjUgQVjyQ9KmWJkmDCHBmfZkkHiHP8iH4az/ysiAFQe4baF7UbQVNKtrKLnZy4gioIVa1qchgnKtmSmh2jysWZmjdvjTaf+i3t/c53eyVb0bDVDt0Xr5NzM5mp6mFvuez0LHQ2+fEj6E7GMxm3ZsR+9+/r8zvp6JqMGh/8cUy2TObrC0jcm6hUKquogu5bdo+O/ekxKhxW0tJxyxw7srlCbN2qpbZxBjqUNCrfqh0f2UUzHt9Jl8+6RKNdI4WmSDaRxWoE8XU6x2icxkcfZPgZTF//+uf4MuhnSSrNj9fpFWu+TQAkNZOsqgsCIKmKTBVOwpjzL1dQ14sv6bzZh+vQRQu1aXuHJnZ3rVst7JzoHjPd713LmVjBUxuczWrBxA00d81anfvMk9LkyZEHobKKbsiMcv2O+HqcEClb2dPEjg/PtyS/Vgc4QNKspRsW1K083l+keasBJHinTkvnIm9XRSmTV2u+SRuvbNPWS8bqvDmnaI/pO6pcikBavRy714NyQ32PWgDJGfNu1l832ULP7Lyzlo7OKp/LqlTOOeAdgeusyhkfQABIIvZkyxkVY2sKCHd8AJYXCnpzV1ab/eH3mvbgA5p/1pkqUvNepqo+8ob5z83msicnNVhmFpezq/Pzzz/v7ssmenTjYcGr7wz5BtacHnOmjA8sxCQajOHxa6bTIrRcY6DGnCdaB9NOlj0a7B5+JNEvA0sDT/WYuy88eYduvuoEnXiQ1NbSrky5U1kQSalVGcHLvJM9BzQzcmCyqgPgoVFasnpbnX3RA7r6jlXKtYxWiSCBmp2WI3YQHcgp/K1e91X1DA12kuVGstAzU9DKlY/pumv/Xccc0aVJGy+Ssosj3WhovgZboHgNSY9eLe6i+fNe0ebTv6Q9991fWY1yMuOwZYM5sw3Gpn4ehwhKwZ1TVs6t9ymV8rq34y4de9tR6jq8rCXjV0jFZrVkyipkiir1TvR+xs4qV2xSMRc5Dc3FVs18eHvt/PgOuvyQS9XaSjOFKNDGHIrkpQblN7wIPeyfNgCSoWFhACR1oGtZ3ep88UWdP3uOZi9cpM0cIOnuUSfExYj+RiajtiPjHMGsFkyYqBs6O/XFZ/8pTZ4UK00iOM7VYrljbQMPydk9Zrl3fWcMNjrya7T/OcdpCYBko6K6MvkewJBM4aY9mlPPztkFesXAJ5tXC4BkVZu2ApAcfor2nL6Dc7JcPCpkSHpIWQsgOXX+LfrLptO0YOZMtY/KqpAjwhl5Oo6uLvMR48LYbEbwJOO+I0MST1Bl498dIOnOarO77tT0h/4WARIHbsiqZEAyXrg+dl5rnNLsHk1bSVpM0smFPSbY24D9PgAXafXvaXMtLXPhZzucw+JFfJMlC/xNC1LaB7MxH0dyEW9f5Un1mrcv/fNO3XzliTrhAxmNbl6ijNZG/Cg1R0ABfRSlpGrKkLj3KY/Rkle21dkX/p+uuWONsq2tKouocU5Z58x5a7dd6qVGZg6Jfhq6QSMwHWXCcVIBJNde+2kdfWSXJm+8UJksi9rRSXGKqtp0lCM2F5IhiWlY2F3z5q7R5tO+rL33PVCZTEuUPEY+RzaZh46BNnI50mSmw0qlgu7ruEsfue0odc4pqn3s8jiwaLZuYI/UVByjnR9+m3Z+fHtdNusytbRM7NGtThXWK9U1sMcLV/VDgQBIhmaKBEAyCLqaC0WkseuFF3XB7Dk6dNGingyJBcNKGYqXMmqivKrK+5m6c9HiTFbPTZyoG9au1RcXPKnSpAiQmM3HEYwKJd7YI3rmqGSrpxwkdnqW5de4DMmS7eIMSSavcjYqBaoGkBC9zZUyymfjXBBlQpmCWgs5beQAyTidf/hntcf07aNAJNH3YJ0HBEg+f/Mtum+zaXpu5kwta8uqlM2oXMr0gAvH554sSO/v3MzAik1OY0G2WHQZkk3/cIemPfQ33XzmmS6eTkbFARIryXMlLXHmrIbpzByinei73/1uXXnlla696BlnnOFAAb3u+Z7N2NhUjZ2i6X3Pxoaf/OQn3WaFZDRo/8o+CuydwH4U7BTNfiEbb7yx27yQ3adZ/M7eImzExr4jbM63aNEid28212OH8Ntuu839DiiiFz/tLmmVaa1n2fCNPVDYKJFMDNewfwatTH3wUsPrp5764pO3O0By4kFNDpBky2uiwGsxynb1KJCaAUlGhUyrAyTnXPB3XXvHq8q2jJKUd3kXwiPr6qdacsODfes36nro6Wp0XWnWipWPO0By1JF02VqobHaxg4ARWHNFb1U/aFTGQ5ctaFtWubCn5s/t1NQtv6K9932/GzNOLq4PhK6abgM6sRxxhiyvw+7lkv7Y/gd99GdHq/PwgpaO7+jJZAxofHdRRq35cQ6QzHhie11y6KVqbRnfC0giEzrSMfzAydcAVwZAMjRMCIBkMHQ11EBUeBEZksN1yAsLNWVZh8bnO11GhEgLyg0o0lIiglbdDUu5KNJM5IuSiucmTtBNa9bqy888JU2aEmkrvnD6rTHy9OhRYqTRupmowCDr4uBSR/cavf+s49S+TbM64pKtQlOTAGvVlGwReSRyVHSRQlufUlBbT4ZknM6b8xntsdX2KjvLHwCJP9NqyZB87ub5+uPmW2jBzjO1vDXK0GWKRL7LDogUHJCMbabLiFixVVSy1ZM9gWdxyVbGZUikKXf/Tlv+4wHdfPqZzoHrC5BUG1c3QHvppZe6HdLpkb/LLru4zbfYmZu9KHD6yVJ86EMfchur0RefzdeOPfZY3X333WJDRUAIwITdhgEYbH7Ipm+UfR144IEO7LBxGxu9AVQoDQP8fO5zn3O/A3wAI2RiPvGJT6i9vd3t/M4O4ozFefvuu6923HFHt+kiG4yxqd8VV1zhNhMD5PDsHANbv7Cubln49K8076oT9PEDWzWmaaly5TUOVGZKyFChp3wIfOJ8IEOZ/amojJTPlbV09Vv0hQue1HW/WaZc8zgnx8VMc09oJFKPEUSJQxT9jTyMv4/ASLTeo6jlq6IMyZFHdUVtfzOLVXCFQNGaQvRitUfBwZDm+GoEcA/Nn7tGW275Je297/uUzbTEWZS4PK6WcrBqH2I9OQ8WUrQVgUe3RFN/XnqPjv/psSrMLmnxhPao1DSXj8o0q6S1q5FgbSMZ/mKTRneN14xHt9OO/3ybLpp9sVraIrnHP4irsNcTig/P1wyAZGj4FgDJIOjaW6BUcBkSSrZmLVqkKR3tmpDvcjXZ65S2VAlGIoc7DpAASJqk5yZM0NxXu3TuM5RsTYmiyM6BoNylgaIpsRcZvWpUL4tyby+8qgPO/qg6tmnWMha1l/MqZ1rcgulqAEkpW5Sy8foUR3h+L2pUvtmtIZm+dIy+Oeez2j0u2QIMhQxJ7+SuBZCcPm++/rLpFnpm15lqb8u5NUzZQpNyMSApkvGLMTAgsWcROyC0JLeuyd0P42qY2a0hyWjyPXdq6j8e0C2nn+nWjJAdeU2GJF7WbqCnLxH1s2sAjmeeecaVav31r3915VIAC3Z4BlCwoZvfUvahhx5yu6qTMWGnbnb4ZidvdhYGVJDdOPHEE90mX2RUbCMw5hUgh92K2fWbe7Ab+OzZs90O4dyDtSOAFDaM4x6//vWv3Q7xABA2j6Oki+yIlYJNmzZNv//9791u2MnF9wNVUQufuU3zrjpeHz9wlMbmOpRza0gQGxbQWn63pGJTtAaoWkDCuflcTktf2UrnXPiErrt9iXI5auBpUpFzgYOefK3LxNS2fm6g7/uGXucFp5QtaMXKR3XtdZ/SUUd2uwwJJVuEZuJitpp2C2FtTlT2C5hpcoCEkq0tp52rvfZ9n3Jqkyjtdet1GskYvKEcGdDNSy6kxgF0zKhUKuq+9rv1kduOVuGwvBaP7+hZqxPdoNq1UbGMxaBjVNc47fTo9prxxA66dNalamsdFzWXcOvuQopkQMx7HS8KgGRoiB0AySDoastwM+pW94sv66JDj9Cs51/Q5I52lyFxwf9YAfXU1ldZWRUZ9YxK5axz8BZN3EDz13bqnKefiBa1Y6AoTbIi/SrHHcTrVnepdU10qCoCJPx/SeFVHXjO8Wp/a4uWb1hSd6lLxSwubnUPThmEKzMhQ0JnJvfyBbV1N2vjVa2avmS0zjvilBiQYL5fu8x/fQYolQCJm8MYQbpLOZpmdPa8W3T/5E319O67aMnonLrdgucWZR0IjDrH9awTSawh8QGJywY6e11WtlTSmzqlSX+4XdMeflC3nn6WK+9zEWM3Z+IuarHzaqutKpl769ZizjslUWQt9tlnH334wx92JVLXXXedy1CQOTnttNPc2pLjjz/elWaxa/c73vEOHX300S5j8dWvftWdy8/HHnvMgQXKqAAWAI7zzjvPgZUNN9zQ7RDNfXfaaSdXErZgwQL99re/dQvqyZ4ceuihDsw8+eSTLvty6qmnujEp+WKhPYCJ78nQbLDBBi5bA8DZY4893E7FyW5Q1Qnea89a9OwvNPfK43Xi+1s1tqldTZmuaKlOsaW3Dj5TVKGJ2L3U5DO1Z7je7FfvHWhqMFaLV03TFy5+UFfTZat5vFt77bJpUYIyOizNVZ2YD/RV3/jrDJA4vVd0gIRF7UezqH3SQim3JF7UHmWEo9LW6g6ywy7+5EqzcsoU9tL8+Z3aYssvak8yJGp1qtEtN6xuyHBWKgXI53U625Glo1kpo2K5pHuX3a1jbpujwmEFtY9f7vSf322wWmL6AZaW7lGa8dhO2vmJHXXphy7VKDKMrloVQJSPeFo12Kn2CcJ59aKAARL0PSW8BLXCMXgKBEAyCBpGMUbUU7e6F76ki2cdqUOfW6RNli/XuGKXXFTf+Vq0RyWqjENd5Q3pPpRtVr6YccboxQ020I0rV+qLC59WefJkFzHDAWiydp3Vjlvl7QdzWq/za23IpI5ip957xrFa8pZmLduwpEKupILzRKs9KO9hwWiTywy5OmzWkHRlNWXNGE1/uU0XHfV57Tx1Gwp/45rr1xJlfQUl/WZIcHriBR9n3DTPAZJn99hVS0blXJctSkbozOQ6Z5VyKloY3HgRO585uv3YQnbkw7XzLaupXNbEzpI2+8PvNPXBv+mWM89SoZRXs8i8sGZkXUCS+rzm43oLyv2NtljU/uCDDzpgwnqMr33ta3r55Zfdeg2cfdZyUJp13333iY5cABauAZBwLmDkW9/6lgMZzBPAC/8OPvhgt54EgLL33nu7tSic96c//cllVhgHAETW46qrrtIxxxzjAAcZj+uvv17XXnutFi9e7L7bYost3BqVgw46yIGTI444wt37lFNOcSVb7HJdr+OlBXfqxu8cp5M/OEYtmYVqyna5pCVrsdj127r65Jui8q1ma4+2zgMAWJNPlFGmMF7ta96qU8/7q35012qpeawDn34+xAHS9QSQRCDS3res5csf1bXXfErHHd2tjTZcKGUWy6Wn4pblaqpB9xVgGk0ZpBwpx+JemnvjWm0x/Svaa98DXDTftfoYWC+Iek23ETAOgGStcg6M8C8qQb53xT06+udzlJ/VpWUTVqpUyChHow+vM6D/8q61c8oR5ccin6C5MFrbP7KdZj6+k75zyLc1umlsnEgsOkCSUUsAJA06oyxgRNDq6quvdmXAm2yySYM+7fB6rABIBsEvak3510y38oUv6ZJZR+qwhYs0efkyjS12qpTN99bax2tBqr5dnF0pxUboxfETNW/1KzpjwVMqbTJFRWeCMmrurRureuihOtHqb80HaYpgk3vOZYVO/cvpx2jpdm1q36isvANneb8/aJ+PFe09klM5Q4egOPtChqTUqje1Z7TNktE6/9BPaY+tdogASTOOXQOhtKEiepXjVgQkDthRmlByDhMZqzNvvlV/nrKFFsyYqaWjMio0R21/cbiYdWRBbG0U41ppIg6ofedIb+VcGfUAks3v+q2mPxh12SqUisplcsoymAM48X4m/XhWfpmW3xt/yZIlbq3Gww8/7ADFpEmT3OJyMhkLFy506z2effZZ1wb4s5/9rLbbbjt9/etfd8CAtSTXXHONK7FiHQpAh8XnRL9YO8L6kFtvvdXtSE3nLsu0cA6ZEJ5p//33d8aJdSasG6E0i+wKZVxLly51i+ytJItF8mRIoDtZHe4PYLL2wf6O1FWy+DWn0WVr/ndP0kkfGKWW3EI1Nb8i16TOrb+Oou3ISDHXHTU6dd23EsdrwIh9n1PH6uk655JH9Z+/Xim1RBkS1r5xA5N76/830iWx7JzIqNUVZajLVzyq6677pI49eq0mbbRIpdISZcGArk87ALwWikSNTYqlgnIIW5GSrS5NnfZ17bH3Aa5zF6PS3Ssq4q22jGigM2sEX0cWGP0TL/HpzBR176p7dMxtR6g0q6Bl45arlM8o18LCq7gmO0GONEDCOjuCMyoVlM3mlOtu0/aPb6+ZT+6kyz90qSZkotbkPd1grNZ1BJN6OL+atYMn6z1r1qyQIakTMwMgGQQhqQl2pQ7lgkovLNE3Zs/RAS+9qDevWqZx+U73ebQhIkYqMhUV7XvyOVBg2K8y8WM2ZJqon6x8VV9kH5KNN5Kamp2775IMziscxIvU89L4BaMusVGGhI+WF/N6z+eO1uodxmvJxG4VykVlnBNaLUWi7kssmnV4hHEzeY1Wq8YtLWl6xyhdfOzntcvUbVR2iwc5rxajX08iNN5YfQGSEovPKdmKw9mnzJ2r+zefqo4dd9FqwEiOxtY5lcoFV6zQ5CLp0R44bi1JvBjabYxY6m2Z6brUEEXMslaEDElZk+++S1P/8aBuOvtst+mY68hWyirTZGUslOP1vQ9JpZImS6MTubJF4fy0f5RpWftdWw9C+RbOP22B/TUdBnq4lu+5justw0Ymg3O4hoPvGcPWqABo+GdrRDiHcWz/ET638fiM57GjXmtIXn7qV7rpOx/TiQe9WaNalqucWaVyjr1H2FyUrG1W2XKTCtmii/bmrElGP9M3aovaqsWrNte5l/xV1/xqqVrbNow6TMWsowUwGizal2R9cJFjRVymkUlZK1b/U9///qd15JyCNt2kXWW1q5yjw0lRzZkmZQvVgQZEq5RrUp6GKMwf5VXOz9CNN3Roq7d+UW/fd/8omk6QgD0ssusHtYdMw8ZABKxRzNGevqC/rPiLTvzJR6X3F7Ry7EplMk0qNLGoHbPb21HOnimtayTyBWDM5otqaRqlTGertluwnbZ56i26cNZ5Gt800enOnkq+KFYQjgamALqfrDdrB0PJVn0YFQDJIOgYJSdKrj5+7UtLdNrhR2if1e0au3a1RhdoSUuZEU50TiwEjpr/VueAR637s+py9dhdemXsBP1+xRqd9dvfqjB2rBvHrc6wSEp1ww7ibfu/1OUwWNScoXsWYINa2JJzfF7N5/Vvl3xBq7Zs0Yqx3U6NR+5ttVo3esGSKx3CCS6qlMurqdykDbraNLmjWZ856FhtvelUF/h1yr0BaNI/1V6fM/w2vRGgi49MxjnV2RwF6JQBlvS9O3+jR9+0gVZMe5trs0ylSb6pWcUM/X7Y1AsHk45KdNyKRot40gtILEtmkcFcqayJXSXl/v53bbRggS76yLHKg6azuWijxdgpjrIsZuQx4n0z0c+QuCeJsz3+xpjmIPhAxgccXGd7lNgY/rn+mL7T4e8ybaDEAIfd3wcXlv3wN0XkOnsWrrGd4usxK154/o+6878v0Oy9x6s516VyplulHCAp3qySstBSkyu/i3JT1R5R16eVXZN02TX36RtX36sWtai5xJowMpMEC4oqUg/PmhLuM9JlEXDnZKFb3eWiVr/6on720+/o4ANymjBhhbK5NS6Hkinn1QRIjna0repAnxUc0suqKZtXqXuabr99lTadeoK2n/E2F6lvLjW79YasBUtb9VPVjdbzk1z7/DK2q6R8pktlyupKzXp02WM6+2dnaPR7WtU1uksq5FRo6Xa6MpMC4lPLgl2AsaQW1/GDxg9t2uKFLbTlS5vpU+/9VzW3NitTZGuAFuWKrS5r6Uq8w9FwFMBWEEBCt5MFpzyX1vDhGDwFAiAZBA1Z8FYslVy157JlK3XKSR/XzJaSmqiNL8opn0ypRflsk/JZlsp1VQ1IWso5lUtldTdnlC2uUb51lJaPmqglG26kXC6r5kK36AjithTA6BeqdycG8cp9Xho5pQASABg11QW37qO5mFVrU6teHV3Sc8WleiW7VqPK7FrQGm902P8TRdmWqE8NVQv8XcgWVPz/+0u0FVo0NbehJhbaogXL2VKDbBTZ/3u9XmckMyQ2W3BgULDOMYZ/uayy40dpcbFbC7Jjo30T8nmV20apm71jykW3+JmMhyvbso5a8aaIOJ5kA902iVQosIaE6LvKGtdV1piWNr2pVNLGy5epC4MLIFFOhXK3mzwRILHwYDogwYEn22A7rvtgwN9J3bIkll7nPEqo2A+Ew4AGn1l2xN/k0H7nXn72xICIDyQsO2O7u9u1dg/jc/Iaf4NEK9PywdFg5kepBd20XOPXPh3vYEG0PatSMSqpgkvQGll19fBVZyulXLGkTOtGWlWcqFeaN1YrDQq6kXd2Dae0kgxawY3taD2YFxkG15bR9TUYP1UAACAASURBVJQ0NuUj4JGVRrcW1FR6XMX8CgcUCM9kKFOtYUG722xRlLY2R5nD0hpltZGKpc1VyG6rrtIyZcsF5YqUbbWJFQiuAUg4BkQBdBeBl0Kmy9nZtsJ4rS12a1HTQq3acLmzOc3FNhVb8ioXi1GHwMTx2jVXkQBwanMp2h65uyxt2rmJNitMUvPqjLpaOh3fsuXmCJC4DONIR/EDYtEbepEFqiyoRHnwjTfe6JqdhGPwFAiAZPA07B3BpUwKvZF5p0+iUq3IItegYNbxIOM/MjmV465avWrQ9siu54sMfqy0EiGeNCpzi6Kx8X7qVd4sjXbRSFHscOTvdFAloQZ9mrUioBjJ5lmS+rZ+t5qbWbbEYsJuHUo1F4ZzBkWBeM9pt2Fh+mGcqfU2NhsiTkaLdT2JT60PrPUew/V8o2mUPydjEm9Q0tOPrvY38/nE79CdLCKbJfqFwCMd9tVOuYFcEU1fA9K2jWVR/BdZLbc95UCGtqV1jmu0InDNhW1j2J4RAx8HRNxw0bCnQAAkw56F4QUCBQIFAgUCBQIFAgUCBQIFAgWGLwUCIBm+vAtPHigQKBAoECgQKBAoECgQKBAoMOwpEADJsGdheIFAgUCBQIFAgUCBQIFAgUCBQIHhS4EASIYv78KTBwoECgQKBAoECgQKBAoECgQKDHsKBEAy7FkYXiBQIFAgUCBQIFAgUCBQIFAgUGD4UiAAkuHLu/DkgQKBAoECgQKBAoECgQKBAoECw54CAZAMexaGFwgUCBQIFAgUCBQIFAgUCBQIFBi+FAiAZPjyLjx5oECgQKBAoECgQKBAoECgQKDAsKdAACTDnoXhBQIFAgUCBQIFAgUCBQIFAgUCBYYvBQIgGb68C08eKBAoECgQKBAoECgQKBAoECgw7CkQAMmwZ2F4gUCBQIFAgUCBQIFAgUCBQIFAgeFLgQBIhi/vwpMHCgQKBAoECgQKBAoECgQKBAoMewoEQDLsWRheIFAgUCBQIFAgUCBQIFAgUCBQYPhSIACS4cu78OSBAoECgQKBAoECgQKBAoECgQLDngIBkAx7FoYXCBQIFAgUCBQIFPh/7F0FnFVV910vJumSFBDpVJAQUEK6O4fu7u7u7u5upAVRUREElBYEBES6ZHrmxf+39rnncRkHBGX80P+87xuZee++c8/d5+x91tpxTqwEYiUQK4FYCfx7JRBLSP69Yxfb81gJxEogVgKxEoiVQKwEYiUQK4FYCfzrJRBLSP71Qxj7ALESiJVArARiJRArgVgJxEogVgKxEvj3SiCWkPx7xy6257ESiJVArARiJRArgVgJxEogVgKxEvjXS+CNJSRut1uEa7FY/vVCjn2AWAnESiBWArESiJVArARiJRArgVgJxEogegm8kYREk5EXDVosUfnrU/p58n0Vmb6ONl7lCf7p+71K32KvjTkJRDfurzJPY65nsS3HSiBWArESiJVArARiJfC6JPDGEZKXISOv6+Fj26EEVCQKeF4kSn9ujeZa/dkLqaPxPV77omiX/lxfo9v+s++96N7R9S+6PvC9qNdGva9ZTubrzf193jWxM+11SiCWkLxOab7utl5FX//s2j/73Nz36PT1dUXXn2cL9P1f131exh7ra17mnlFte3R/v0w7r3uOvGx77C9/uPa8ynO/bPux172cBP6OHj7vDub1NuocfJn7PQ+3/Bme+TO88Hf1wdx3l4F5zG1Gp4N6jkcnk5eRxcuN4r/hqjeSkDgcDmzevBmJEiWCy8VBjX29TgkoQGcQDEu4oTR2wG2D1QI4nZEAXLDbvBDpCIXVaoXbGRewOMCv2iz+cLkj4HKHAxanfJ9t8sflssJiZdsuwOKCxe0LhzMcdrsTblh5JVxuF1xOfs8Gm9WurrNGwuWyweL2gdvtgs1mhcsdCbclHG6HLywWKyy8P+xqkbKwfSUVThGr1QY3nHA6ndKmzeqGwxEBm80mn2vCwXZcLjdsNj6v+q7LZYGXlx1ud5j03+V2wmJxwmrxls8tFhfclgh42b3gcFrhdHmr53YDNpsXnE4HbDYH3HAAbivg9jFkyhvz52WI2+sc4f9GW5xPnHsRERHyL8cyODgY/v7+KFOmzB8e8k0nKv/pNFTPOkvbQR21RPF1uJRuPLPe0/Z4Aa6o7/Pr1BvaCNqSqE4KDr3N1L5xrdtLvcfLLRGqH7znM7xBX6D1UrctXzL01fhdLjX1w20zusJnVHZPPaupL7zXM8+oQTU/MOwi3GIL4VYXqqxkfR3bpR3xU722KLvJa+Uy+Y9D3dNlAaxGP9xW3Rwsz4wFP/cyJKA/YJ/5Pm9rlqNJpfjcZtnxUuO5LPrZn5GtlqcNRra18VymNp/BVuZ13QK3PJixlsg84cWcH3xWQxZi7I0x+Lu48Q0ykdouaKxDOxeTL84+Y3IpMXvmn0nPONiCk/UaptZLNSdlIKI4KPXc5phx/eOc1dfzF15vzDXPHDbmMfWWHfFMMLbhrf7WaiGQRbej9YX/ci7rl/5cP5SWY1RQb/5b/85/2R+Trjyd8IZdMT2z2IKoMjAe2DNHQ9RzyHNr5aHtoGyMvomdor77AxZtVyhr4iI+F9/TfeL9TPYshiYJ5yHXWz0fNbaLods90+wbRUiomHz48PBwzJgxA9WrV4+tIYmBWUBQbqxGgBASKoxSGgHrQihIMFxwiZJaAJc/XAiG1eo0SIFa/EkarDY33C4qI0mBAQJIHqxhQmS4QFm4cBLYO92w2b3kPm432yYZ4aJMg2SDy2mBhbrqdsENKgYvoVJb4HYZhEQMAVkI+8vvWnk5rHYSHfafRIIfhEu7bpe3PIsiMjRyvKEiHW6Xj1xrtfJ53UJO5BK3CxYxrJHSdyFaJFxuJ2BzKdnwWnjD7SbRIlkzDAaNiWeBjSUjf2cKa2OobcNPP/2E06dPo2fPngpPGTZD1sk3vN6Mdo39FYLv5vxX9u5N7/dLjR8XXEE31GkqrfEjC7HWAeqdQy28/FdsDu2INyzyfWUP3BxHWaj5VcMBIfpkgHi5jjbJRzkGdHvyN+9lgG3FTJ7aOg+aMi3stH/iQOCl7BPvZ9hHAR0RT9930w7RhvA9DX6MfniExL7z/mago59fDJv8uMTeeRm9o+2gg4OfG3Jw+dJ1IzbMJfZaATzllCFZsAMuP7itIUpefAZLqLLbIlP2nXKifAywJ33m73wOgxB4npfjEqE+kzFyis1XIIn3s8EthloRJgudSxow0o7KOHBOc0z9FYHS39WykPsacuZnQmg4PiQxXtKGPBvXBHl23V8FOklb5P+i5/8dRsL1x263g47Yf8IeuLkOCwXkvLF7ZG5i82psYVWaK2PL+amBsdYvQ084X2SN5rWcL2pMBYTruSSOOl+Po/Lp/NNzQEcTtBPA5DCQ7xl9kB4ZesR7ic5rp4GJgEh/9TpssGmNG4Rs81qNgww8YdYTeX5DH8UOkfwTK2mbZOAILR9tWwy5KT3RTgt9H03AjHtbwgwdVfhK6SsnuNFvkTttUhQ75tEjPQ4vZaFf+iLlWHbJ+kQHLx2A/9Qa9UYREs3IIiMjsXbtWjRp0kSEEvt63RLQbN3wxgmJsAkQFxxPtXACVhOx1wuJmwAdNGJ2CAehYWOEg38b+sF1i2TDaqUy+QohEVJC+8R78HfaHfF40APItcfwdBgLvUvIihVWeHm+q4yBIQuTA5ZkhC/21+EAbHJ/o//CmnhjZSedTpcQLrZvpffHUG5FQvTCbfAW3W+5TpEeIUvitXDIsimkRbyXRtRGG6RnOvu6x+//V3s0igTxNIokI9988w1atWoli7h+mYnJmyqdXbt24dq1a/Dy8pJoD1//3giwNhSyIptE/owb1URMDODBRV3IBnWKuqMWa4sABKVDbk04PKCAH/E6s1dRA2szwCWxIJim3eHvGtQYuikAzCBOHvAf9jSiKSDZ7CGll5Lkw7ATHi+nthMkVtqGmL2zWiYaSJhlogiaekYNxggODcBnOEuUh5SODxISg9wYdkYBSUZIfOG2BavoAu2YlR5ZEhKSFT4H5UVDTqKhow60hxrEaWJmkDhNigRMMXQcx3h+Be4kUiORaQcsLq4BMoM9QMpNQsI3XX5yP3kmc4SJ7wvhotzCDNBKGbBtDSb5nQhjPmhQ+zSaQseP9OM/Qkho02gL6KzQUeCYtgscJw8h4Fou01MDfi6ehkOS81TmoUHCPV59I3omuqKdB6bx084DUQOuldQXtqsJvbGQe5wYmrybSLKV80M7+DR5MPRJLtfzTjs8CCzYHyPzg3ZG2wz5l89gAHxPuzoSwT4aOiv95UuDH63DfM6ohMRYf+RemrzwPoazRea0mWiR5FMGBrG3KH0VXffYK+Nv6qzWH3EUGJFYj93UDpzXv9pxfQoNpXMDSJw4MWrXrv36b/KcFt8oQmKOkKxfvx6NGjX6xwTx/+pGnoilwcgZEjTxvhu/PsaZU1cQ4bwnb/v5xUP6d9Lh3XdTC9C/cvkOQsPvIHuOzKJcjEhcu/IYF85fQb787yDpW3EUUXH7ICgoHMeOfY+g4CD42JMge853kDpNYrjVyiVREGZvHdjzI/J9kAtJkzM9SxGl8HDg268uIDD4Jmx2lSLldABvp3sbkY4I3LlzR1LCvL19ERkZivDIUKRM+TZSpHgbN25cx/vvv49DXx/Ce3nyIdlb/iraQjoRCRw58j3y5ssDX19v3LvzBGfPnkVw2APE80uL3LlzInEyZcQckcC1a7/h50un4Yi0IVHCZHjvvfcQJ64iOUK0xDtvgAq5gxHe/u848f5n6qEjCTqqcObMGXz77bdo3bq1WkLe8KiIWXAbN25EhgwZkC5dOo+j5d9ApP44+FHBtwbgRiqCBrTyRXpZ1Y+AfWuQ0hcnwS6BKX8MbyI9oVx4CUaMqKha3Jm+YUQuxKtoikAIyGV4lKDAnNqglc8AFEIsjO95PKc6WkqAZeitEBrdvgHoBT+R4Oj0KAP4EKDo1DBpQKWpKiBkgGZNYkRECpiJh1qAD0EPgbtKd1FeacMjbYqWuBlpZjTF7SPXqEiBAniKkPB/OoqgIygke4rUqMiJTl/jMzNFRkd+GEnRz2XIXp5XE8CnZEriFfIMfBQV1VKRDIe8zwiHEC163engkmdRUS+VYqYiJzLmAjjVfKHlVPLg32qcVdtG2s8zIFFH2cwpX/8z8/Rabkwnxc6dO8UBGzduXPFK097FxMuIORlEUY0zJa3HUTFKHakjQdcZD+yNTt/i94gZNAEg6dXefkNXtINRf0eTILOOCtExInAu32f1U0g09cOI2MnvRuRA5o6RzkkSzjY5tzS4F3tggH1PepRBFDzz0Yh06OiojpYIUTZIgYdQUGrGvJMIMF86PdR4drFD/CpJi4p+Kj3TzgRjbmuC7umHoWdaXqLXhh7qCKc8C8eBdlCne1GPYlYHLl++jMOHD6NLly6eyH5MzElzm28MITEvzGFhYSAhady4cUw////P9lVI4ml6hcfzoXRpzaq9+P7oz+g/uAVCw8Jw4vhFDBs8BUuXz0DWrMmwbPHXeBx0DW3bNYSf4h7o1mE6Nq7fhwVLBqFC5YKyRD555MDgAVORNFlCNGxUHcePncLnBz9Dr16dkSFjCkP2TNFzIXO6Uti8bQXez5/aICoOPLgXioA6fbFo+Vj4+rE+JAIupxVx48aRuo2IyHA8eeRCixatMGb8EGTOnBF2ux9+/OEndO/ZDXv27MGM6bORKuU7aNmmKry8VaD67m9ONGjQEJu3rsW1a9cxZtREVKlaGfk+yIYd277Dt99+g6nThyP12/Fw4vsbGDxwHPoMbI7kyVJjyeKViBsnPgYObqmcQzoaI/xEG6uo+bb/P6fZ331qHR3V/3KRJiH5+uuv0aZNGyEjjKYyUqJTof7uPWPy+1u3bhWSTELCyAhTNLy9jVSHmLxxjLT9NH9a5f8bP+ZsKMMTqUDQU4+HACDPdfpTw5MqIMCcGsILTbUhMICsASAs5rQKnW8t9s3IvfY4XwRlG72I6ikwwLDHS89rVRRU5aibUlyjdTbQm6nHkYTAlOrhkT3vTRBlznnXH6poiarNMMCOJjjishGko9KkzJEBw44LoPfcR6c9UYYaQOrxMef18zP220hX+0PEgZ+bnl+CQmrM+XwiwWeCYaqXinyqDzwRFC1Xk9PrjwEO9kWlCT0lc8YyJeLXsonZ+ooYUZUXNEq79csvv4C2gU6WOHHixLiTxTwMz4JBPWiattBhqMiy0gfK3tCHZ8ZeE3g9drpVXRNBR0PUoJaRMuZJHdTpX/q7GsgrXVYRNF6j5wE/V3WoHp3y3IPOUCMrQkdDPA+q7ZauT2N0zvwyzTNTe55ojaGJT59HE+6odkLLkP8a9uCZ9nRKl/G5pCwa/TDLKlqd0foVMx5PjcUvXLggGKpz587/2Pr6RhESPS1YxLpu3bpYQhJD1lGy4DyERHnp1ArCnEEL1q36DBfOPcDQ0fVUXZkb2LTuFLbvWINFi8Zg9YoTePD4Etq2ryOE5M7tYHTvPBaDB4zA+AlDMGX6ACRI6I0vvziB6hXb4tado/CNC4SHAZs2fYrChQshfYZkSqctQGgw8G6a8tixayXeL5jEeN+J+3cj0LbZBCxfOxhx4poWQJomgwgEPQEaNWqN0eP6I2Om9LBbgS8OnkOPXn3x2YHtuHv3PsaPWoSxkzshaTLmoloxpN8y8eb16NEcXbsMR6PGVVG8ZB5J+aKKz521BRcvXMPY8V3Rvcs0VK5YB6UrpJS+3rsXgW1bdqBF6xqw2phnyRQw7Z3Uxu6/tWjG0DT8S83qlK22bdv+IZ3zTY+WmAkJH14XD/4lQbwRX9JkQuWaM2Vz354TeDttQuTMlUGlfrqA/fuP40lQBCpX/1CW5scPIrFz65f45fppxIuXAOXKVkbWXMoeXL58HWtX7oMT9yXqYbX4IFmiDKhdpyYSJ7V59P7g59/j6tVrCAioBW/B1G5ERoZhy8bP8fPF63BYrktUw9c7KYp9VB6FCr+LwKAwLFu+EjVr1EeK5HEkvfPggdP4/sRBuF0u5H2/KMqU/QDc78JTZscqOqcVWzYcxE8/HxFHCGskkiV5G3XrVUeSZHY8ehSMNavX4/6DuyoawXozWPDRRx+h2McfwUajZHHBiQhY4IvICAt2f3oC5386h85dA+AXx4G7dwKxcuVSBAWGwuZ6C25LkHh5WaPXpfMQzJ0/G5GOB7IZiNSIwIYCBfKhbJnSGDtmISpUrIRc76dQBswFfLr1MPLkTQdfP2/Mn7NG+sU6OG5Ikj9/fhQrmR++fsAvv9zGjz+cQZkypfAk8CHmz96GQh++j9Jl35PaQDZ467dQbFr3JSpUy4e4cXyxfu12PH78qxAWqbWzAMWKF0e+vEWxdvVeFCv5Id7NmFDeD4+IwKYNu1G2TEV89fVunDx1EjaLH9wuP9i8QhDpCEOdOnWRNUsmhAQD69Zuwm83r8NqsaNihWrIlfNtePkqMicbmvwB2L4RivCXO0Hwd/XqVWzatEmcLJqQvC5bZnb0Xrx4ERs3bkJ4pBtW1vlIgCRQ7Gif3gOxbfMeyW4oXbqYJwJx9uwVfH7wINq2b4zxo+cjkikDFkbsLLBZ4qJAgYIoVeYDqf0cO3o+8r1fFBUqZ/dw+IcPgrB29W5kypQZpcrmkfn57aFzOHr4Ajp1rQ6bF1O+VY1GRDhw5PB5fPnltzKJ06VLiVp1KsLXn7U1TLM2CLlbpWYf/PwIvjvyDawWL+T/oDA+LpZP8EhkpBvLFn6K23cvwOUOMwieFcWLfQIvL1989tlnEslQNaxerFRFy5at8PDhQyGGfJ/zmrYnfbqMqFS5PJ4E3cTSpaskMmizqI13XJYQeHm50b59ZyRMGB93bwdh1YpPUbpsYeTMxSg48PvvIVi3djPu3LkNtyUEFrcfsmV9DxXKl0acBGI1JRJ09VIYNmxeharVyiBj5reN+lYbAn8HNm/ci+vXr4o+VqhQAXnypgWzlWOGjqipzDnB+aIJicDDfyAb4Y0hJFoIuqg9NmXrL9u4P/+ih5BoD8NTDxs/Wr38c1w6H4hBI6t66g5/ueREhw5tMH3aLHxz6DQeB15By7a1EMffioMHzmPTxm2YMK4vpk3agk/K5EHBDzPg8uW7aNdqsAD3YSN7IHv2LPDzgyiTOEiNzXWCg4BMb1fB9p1Lka9wYqUQcOLe7Qi0bjIRC5b2h907WApbmB7m4+sHPz9Foh4/BBo0bIkJk/sjS5YMsFmA/Z+dQ+8+w7H38zXw97dgaP+VKFEmI0qVLYT79wKRJ2s17Nm7FYmSeqNx/X7Y/OkEJE3mhNNll6L9Kz//jkF952PgkA64cP4aOnXsgXYdA9CoSS0kTBgH8ePSkJOIMJ+ZyuutEjTEQmjPiym39c9HJPaK50ggakqTjpCQkPzbXlEJyb8zXcuQusdDSg++sh/E6n17zsb7+dIhIKCi9nFgQL9luH0nDPOWtsHVK/cwdMA4fPRhWTQIKI0ff7yKtm26Y9io3qhSvRAOHjyOtcsPYvyUzvD2deDRgzBMn7wKwSGPMWX6IEU+nEDdOr3hiIzAlBlDkT5DQlnYnwSGoEXjPhg5YiJSZ2Aqhy9+PPYrpk9ei74DmyJlqmQoW6YKVixfhyyZk2LUyKW4dfMu+vTvAJvNgpnTF+Pbw1/i4Jcb4MvsIqMOjY6UpvVHoP+QxkifITkiw72xZcOX+OKrvZg+cwx+fxyMKtWq4pvDB2CxBMHKegu3G74+XvDyYjG4qrNzIRwOlx8CH9Epshz79u3Ezr2LkSFzHKnZCwtzwumwYdKorcieKxkqVSsCtyUMoU980ahpayxcOgQJE8SDRYrGbbDaIuHn5Y1MGSuhVOnSmDq7C7yY4eIG2raYiroBxZA0aWIM6D0Tq9dPkPH47cbvmDZtptjijp1q4dDXl7Bu7RYMH9kL1369gGL5u6Jq9TKYu7gbfPxl3xAc2HsBNSv1xba945EqZVLUqt4ER45tNkCdKrTz9vHHk0c21KnRC7fuXcKPp7bA2xdCAps37obhw8ciQyZ/SbU9d/o6Vi3fg1HjusFtCYWvjx8ePQDq1W2BShXKo0Gj6nhw/zFGj5yIjz8qiTYdS8t6YGMBX0yisP+RQWGEhISENo0pW6/7pe0MI7JhYREIDXehZ7eRqFa1Oj4pl0u01983Dtq3GY4kSe0YNaa/ijC6vbB18yEMGTocR47tRaG8tTFwUG+UrZQXLpcDP525h/p1m2L0hK6oXL4Kkif5GFUr18P0ee2RMIla37/+4gpaNOuKgMa1MWh4Q0SGWzF14mbMmroBXxxejPQZ/WR3SofDiU+3HMX2LV+if7+BSJAQGDVmDHz8wzBu/FBYpd7UKpFV2pkJ49bg7NmfMGRoD1isNqxYvgaHD3+NtRsWwdfHhqYNBmDY6A5IkzaRsUmCHV52H8ydsxIH9n+BVWvnqfQqtw0Opxvx4vpi86YvMHr0GHx1aK/06dHjR5g9fR2CQ55g1LiOQlDcTh/07D4MHxbJg5q1Kwi28fdjmjmdMScxYfQiFP4oNwYOaQkvH+DqlceoW7sxdu/ZDrvfIwT/7oPJE5YgQby30K1PdfjHUTU8yxd9jw0b1qJ8pSJo3aEK7DYHHj+yoGKZFqjfoA7qN6iCm789xuhR49GsVRWUKVtIdDOmXpqQ7N27F506dfpHyIiQHvcbVDUeW0MSU9MrSrseL5PKm9DYggsw31m76gtcPBOEIaMrST04P7/1qwu1ajTF7FlLcPrUWTwMPIuWbWtKDUargOnImz8tGjaqhlmTPoOffyS69aoAmw9w6eJdfH3oKHbtOIiwYF9kzZ4OnbsFIE167iLD9cWK0GA3Mr1dGdt2LkbeD5MaQdFI3L0dhlqVB6BVh9Lw8VW5nfTM5MqZCzlyZpHoTeBDICCgHcZN6omsWd8V5f5s3zn06jUKB75aifiJLFi64HMEBt1Cm7YNsWH9PqxZsQvbd07F6TM30b3DLGzeMQqJkxqF6xbg7k03Gtfvj1ETmiNX7kz47vCP+Hz/URw5fFpASv16ldGoWRnYvVXYVQiJRIgNj8d/qOjyH5qRz71NLCH5X4/A85iiel9qB4x9eug87dtjMQoVyYA6dYqrRCcX0Lf3SgQG2zFychUM7jMDhfIXRp16RWGn98ANXLociuZNu2P+kgm4/usFrFm+D7Pm95M0TUYCfrnoQq/eXbFk+WT4x7Xhq/2X0bvHaAQ0qYKQsNvo3a8tLLYIhAQ50bRRV4wfNxXpM9vhdnnBEQ50aD0JteoXQa6c+VGpXGMsWT4Dp0+ex7btGzFvyUAkSZREniUw0IVWTQejRMmP0KZdWZU2bnEjIsyC5o0GofeAJsiZO6M8V0QY0Kf3eJQs+Qmy5UiLGjUD8N3RvUJkGFiQTUHES6GK/0nbXIgg9MOXn1/E8cPX8Pbbb+PC5cPoN7AZ7MTaVjdcDgsG9tyEvAVToFbdIgLEH922oXHzzli1fhTixfOGlVujM03e5gIcVhT7uDXadWgDL/+HqFSlBOw2O9q3mInaDQsjaZKkGNRnEbbtGSYVe0xluXb1CQIatMTuXetx8tQ9rFq1EsNHdsNvty+hWqkpKFXmIwwcXg/p3gWCg4H5s3Zh65rLGDGpIlKkTIBa1VrgzE9bPTsAqV15LHhwz4K61Qdg0rQBuHTlKKrXLI7QEAeaN+mLYUNHI1seb6mPOHPyBhbP24Nps9vAya3TrcD4MVslItajV11YmEIP4NrlEPToMgbjp/TAO+8mlDoFC8JgBb37/9ZUxz/qU0wSEm0/9a5JVm6dHuJCx7bDUb9+Q3xSPpOsW+5IC7p1mop4iRwYPrKHbIRghw82bzqKgYMG4fipHSiUtwYGDemLarWKqN01XV6YOH4lrlw/ivEjpyNX1gaoVq06agZkw0fFcohdgSi5vQAAIABJREFUWLbgEPbs3o8s2VJh2KgWOHMiErNmErTnxKfbPsfKtcPh7RuBoOBw1K7WFd279UGR4u/C39+G23fu4uzZ8/ikpI7YcKMFLxzcdxF9+gzArr2r8VZyL1l1Q0IjMW3iKrydNgVq1CiHFk2HYNKMrkiVmjnlRg2T2wtzZq3GgQNfYsOmebBYqY8qCdLp8MLm9d9g5MgR+PHUHrWpls2NM8eD0aRpE+w/NBeJEyZBeJgVnTqMRZGPsyGgcVXldGE9fSTQqcMElCtbEcOHjcPiZeOR6/3kuH7tIWpWD8DBL3YhbnzWgvjj3m2gcYMuGD2hA3K/l1nu3yxgFFo0a4+Rowdg3uJheCdDYpw78wA1KnXCN9+vQrwEgM1uwYWfrojTIXNG2qGYYySxhMQIE8VGSP4BABIlL1Hl/KotdKm669eQkARj0KiKQkiIG86fDkXvXv2xcMEU7Nt3FA8eX0artvVx4cJPaFx/IHr3awlv3xA8vB+JTeu+woIFs+AbN0hSwFKmjCPh2MeP3Jg/bxnixvNG+y7VEcfPFy63G2HBQJZ3KmH7ziXIlS8R7DYuNk7cvR2Cds0nYvm6YZKyJWXmBpliITwLKIN/t4tnbfKM3siQ8R3YLd748uBP6NVzCD47uA4JEgG/XnuMmtWbYenitRgwYACGjeiFXLmT486dCNSu1gWbts5BitTc/UuRknOn7mL8mMUYOpJpQS6kSJFYPLMssr/40y2MGbEAQ0a0RrZcKWCXtC1lGtS2v8/mXcegzfgHJsr//haxhOR/PwbR9sDQQwW0lVODhGRg79VIlDQUZcsXhBURsLq9MXXKHnj5pMDQsVVQtVwbrFi6HFlzcOtvF6x2njMDjBm5ATlyZ0a8+D7YuGYHZszpKR72yAjg870XsXzlAixYMkEIwtgRy/Fe7sLIky8NKpSrgW2frkKW7InBSGuTgG6YMH4K3uF+Gy7g1g2gc8eh6Nq7JtKnzYFKZVti8dLJmDlrNooVL4CA5kWNbczVrlE7t1zAuvVrMH/RUHj7qHOXHBF2NG04EH0HNUPu9zJI9CMywoqNa7/AjesPUKVGUdSp2xRz5s6Et99jWJxW2K0WpEr1FlKkZK2cOiPEiXCEhvhgxdIdSJUyNd7L8z5mzZqLTp3bIEUqbnceCmekH4b324KceROiXoMSYvQe3gbq1m+HEaM7wtfPAZfDDavFhlSpUiF50iQoXrwZZs+biouXTiNz1jTImiU92jafIRGSJInfwuC+C7F1z0AhEByrwEcWNKjXAX16DQbs4Vi3bjWGDu+Nm7cvoVyxvhg+fCgSvRWB6nXy49drD7BmxWe4dM6FgOa5kTp1KtSs2gYr1oyCxaLSYTiOqVOngc2aBDWr9Mae/ePx6c59yJcvJ5InT46mAb0xfNgYISS0sT8ev4oVi/dj8szWsmshx7hH16moUr04SpZ6T+3GCBdCAq2YOGYDMmRKjLoNPoGXT6SRKhRdjc4bqicv0a2YIiQcFzmXy8YdNOnMU1GG4FA3OrUbjoYNA1C8DLMKLHByDLpMQ7xEkRgxmluqh8uW9ls2HUG/foNx/OQ+FC1UHcOG90OlqgVE339/AHTrOhQ5c6dBmxYtUaRwAwwb0QMXfz6LNu0bwc/fgu6dJsDbnhTx4nuj98BaWL3sK9llsFSZ/GgaMEAyG97P/xYiHeHYvvkIBvSdiPr1GqJSlVJIlMQbadPHg90oKSNxImGfOnEjbty4gSkzukohPIk+d7vctfU0fvjhJLp2bYz6tQehQ/fKSJacheWAl90XWTJlw4J5G7Fjx26MGd8bTncwLKxPs0Qga5a82LX9O4waOQHHf9gMZmETs+zafg4zZk7G1t1T4O/vC2eEFzq0G4nCH2VFQJPqav2HG79csKFxo+bYsHUu9u86h8eB19G6Q1XcuX0fNao2xqFDe+Abl6lgNoQG8RlWI03aJKhbvyyu/nJfoi5Ll83Ahg2fImG8dKjfJDcePXRj4rhF+PzgXnTp1Ae5cuVC0hTeSJbcIiQ+ZrY9MBxNRspWbITEOIckNmXrJSzZX77EfAiRSo+SwkgeUGYFVi0/gEs/hWHQyIqizOGhwJJ5n+H8xeOYPKUv1qz8Fg9//xXNmtfFgvlLcfdOEMZO6AjYnAgLC8GwAcuQLUse+MePwNxZy7Bu/XIhBtzdauvmg7h//z5at68mKQ0EAcwdzpy+LHbsXob38r+ldqKBG3duBqFT20lYtnoo4sRTNSSMRKjMdeINB4Ie2tG0aQfxNmTOSm+PF/bvPYk+vQfhwMFtSJDYguDgcMyfuROhQV6Snzx1VgcBOwQw82dz56O0KF2mAPzjuRH42IJFC9YgLJRRnsbo13s0SpasgFKl35P81Lu33OjfZzq696mH7LmSM3Nd7ikbhjxzDoP5EKi/PFD/778YS0je0ClgpH3Sdrhk21ZFSAb1WY+kKUJRomQeWHhwqsuGuXO+gNUrBQYOq4H2LYZg8sTxyJTNiCZagEiHHbOn70W8BHGQLn1qTB43B+0710VIaBB+OPYzgoLC0KpNXWTPmQxXf3mCgPptMX/+fPjFDUeF0q0wYGAP1G9SRKIWzRr3QuVK1ZE0VQh+/ukxrv/yCLnzZEO12gVEtyuVaYMFiydi1qzZKF+xOGo3yC8CdjEFCnZ8/+19TJgwBkuWT0Lc+KrYPSLUhuaNh2Dg0FbIliMVnG7uAuaLHVtO4OTxa6hWuxAaNWmN2XOmwdv/IRDJAjcX0qROjlSpUkNc/iQ2cOHOTYv0b8bMUUj+Vhr07zsWDeo1QZXaWeFGKOD0w+CenyJPgQSoVe9jAef3bwH1G7TGgMFtEScud+NiczakTJkGqZInQ7ESDTF/0WTEieuH06dP4pOSH6Fzuxmo27AkkiR5C0P6zcfmXQNkJyv6g4MC7WjVrD/q1mmCpCm9sGbNegwa0gu3bl9C5bJdsXHjenTq2hhfHtqCdWt3IXmyd7Fz27eo3SAv0qRKhxpV2mLJimEAgo3zmBx4Oy3r95KhRtWu+OzgDNx/+BhHvjuMEiWKo1XTfhg9aiIy5bTL8/xw7BcsXbgT02Z3lPUm8EkEBvWfi7oNyqJAoSxSv+N0hcIZ5ofFc79AuOMO2nasAz9/5enWJfpvqGa8crdiipBIBNM46+hp2pYboeEWdGw3FPXr1UOpCpm4T6aQ9y7tpyB+EgdGjOoFtxASK7ZsOorBg0bhxMld+OjDeihbrgQKFsmCWzfvSMpW8rfSo1mrirBbLChatCrmLhyNBXNXYviIYbhw8QxOHD+N279FImGCJGjeuhw+KVEFc+ZORcYsKTBy8EqkSOWPoaNawWJ1ITTYiovn7+Lwt6ewe9cOIRo1alREo6YVJSrAsCNTvkYNWwp/fz/0GcgaV0Y5ImCFL77a/xsIoPv3b42GdYegbZfySJpcHbBot/sge9bsmDtnDXbt2ovR43qqQ5edPrBYIpAtWx7s3nEI/XqPxfRZoxAa/hgnjl6VlK76Dasga64EEsGkc6JD29Eo/HF2NG5aGRZEwOH0xrjhW/DFF19g4bJh+PlcMObNn465C8ciKPghalVvim++2QVvv0hxCIQH27BgznaJwDRpUhUDB06A0+VC774d8dUXR/DFZxcxZVZbxI2vUtLPnbuEtau346fzlyTDJKBxTRQokFGiqjH1io2QxEZIYmpuRdNuVEKiDhpzOW1SM7J29X4sW7QXDZsVRWREOK5evouwEC+061QdadO9hUXz9uH+gxuoUaMmGjVqhg0blyN9BnWSu8MVhmNHrqFrp75YvmIxDu4/iTNnTiLXexnwJPA2LPATz0yKVEYhuBsICQHSpSyC1u3rIkuORLLYR0SGomL5GihToik696gDL29VhGa3eyFBwkQoU4ZpXFYEPbKjWLGyWLFuInJk56Luhb27jqD/gIHYf2AHEiX2kW2Ff/z+LmpUbYJ+/XujVYcSnoLNG9cfY8/Or/Dr9Wt4O31CXDh3D7ly5UClqh8jSVI/XDh3BxvX7UNEZAjSpkuJS5cvI0+uD1C3IYtV1cFjLpe3OlhRJG0+lC0mfRj/4HT5H94qlpD8D4X/wlvr9ETGSJ4Skj7dVqJQ0VSoXack3O5Q2K1+6Nt3MR797oVhowJQtVxzLFwwFzny+EiqiMttQVgY0LXTFDRqWgehYcFYtWgXJk3vitBQF8aMWIx3MyVHi9aVET8BsGzRlzh/4UdUrloSXt4u/HQqEhs2rMfiFaMlH7tZ464YNmQ0Ur9jw7HDN7B44Sp07tYYBQqnx81fI1Duk+ZYtnI65s1bhBw5MqNj96qqDpwHVbosmD9rD06fOYbpswbC5kXPq00AhCIkLZE9V0rZccjh8MWU8euQIllmFCqaAbVqN8DRY7vg5euAVc4I4WGrOjdWnV4e4QKmT94oBa5VauSXnPbvD1/DiqXbcPjHxQJu3A5vDO65FznyeqF+45KS6vXwthXNWrTH0hWTkCixXU5n8pz07AQ+LFwDS1ZMRcZMaXHku5OI558as6avQf1GnyBBgsQY3Hcutu4eapyhBNy/F4G6Ndtj9uyFuPv4Etas2o7hw7vj+m9XUKF0C5w6fRBVq9fC+LGzZIvt5s2rY9CAmajXsAhSp0yH6pVa4+zFjZJnz526CNToTb9314GaVbvgwFfzhXgwVZeOnYXzN2HE8NHInEPl2p/84RcsWbgN02d3lcgRN0Po3H4iSpUtjKo1ChuH9rmkJqVl48Ho0KUePi6eHVa7kmcsIXk5m6C3TDcftsgzwEJCgY5th6Be/fooXT6TkDyXAxg/ejnCHQ8wZGg3Id2MrGxe/x1GjhqH777fhkL5aqNPn14oX+lDnDlzUSJn9eo2wofF4iPoMfDRR5WwbtNcnPzhAqwWPxw7dgJtO9STepEE8dIgW450OPr9l6hSvYTUh1372YJ1GxZj2cqJsmPmqVNnkC9fAXh7WWUDnLOnb6BX9yGYu2gUcuRMoQq93VbMnroTe/bsw6e7pxubT6jdwBbNOYi7966jW/cmaBowFFNmdUeK1HGEWPHAZP47c8ZSHDz4FTZtXSQF77RP+ly09Wt3YNSIefj6208RFByIhbP3IFkKfzRqUlHIAQmSI9wb7duORbESudCwcXnJiLh6JRg1q3TGoEH9kDq9DeEhrFVZiIDG9ZElewrUqtEEX3+9A35xgwDExe+PgA5tBqNJs3pImSItqlapgZmzxyJxkvgICnRg5rRVGDKCzgc77t9/iEKFs8lOpIwkbt/yBc6du4jevdsisco0jZHX/3tCwvCiVhweEsQIScOGDaPdj9vM+jkaOhyp3zfvBqDb1dfp0TPfzzyizyupeZUdBl7URlQj8WYUtipDrw8vDA93IvBJKCKdIbBarLDZvKTw0D8OTzwHQkMiERIajPjx4yM0NAzx4vmrXSlsDN87ERnhQkgI348Hu92Chw8D4XBEwNvbLmeG+Pj4qMJ2F0+ttsDhcCHwSZiQEJ4Xx8MLeZ+ECRPLghYU9Bh2FofKCYgWeHt7wc/PHz6+yvvx5Pcg+Pp5wWqzwsvuhaAg7ijjQpy4zDVWp2HTexscHCpbxPr782A6RR/4zGFhkXIwFfvI3V14MqmPr/JqOh1uRIQ7EB4RjsjICGkrSeJET08RlqiIFdZ/YAeKmLA8eq5G1aHn6ZLeH1/PY/PfZh2Lbp5H1cFX0TvdH54Xw4MR9Tkkuo03Q49ePELbtm1Dnjx5ZNvfV7EnMTHuf69NiYcYe+OrkCUdGc5IoE+3JchfODnqNSgj0UMekjeg7xI8fuzG+BkNsGvrCXx/5CzadWiCdO94I/gJsGPbGSxfNRcLl0zGuXMnsWbFbsyeNxh2bxcCA4NRrlQ9tG3dE1Uql8CMmUvxUbE8KFn6fdkpLyzIJiDi449KoGjxTGjSuCXGj5uJd97xE7D71ZenMHv6Woyd2A8+3vFQrkx9rFgzWX5v0qgdxo+fiEJFk0u9x9kzN9C2VX+MnzgMHxZ9B16SKqJqSJo1HI5+QxohR+60cDttuHkVGDxkMFq0roNUqVOgZtWGOPr9XilkJcAhGXlqEiziFHn0MEy8pWPGDUeBIu8Iqbh1IwyVKzTExCmDUazk++KpHtBjM/IWjotadUvD6rZIhKRZi45Yvmoq4iV0wm61weFgWphVCnyLF6+JhYtnInPWlHj4IAI7th3Gojn7MGJCAOLG88Pw/muxeUdf2X2UUaTvvr2CufNmYfmKSThy5CLWrdmBwUO649bd66hQqiVOn9uHPXsPYPmiz1C9Vlk0bVoC3bvNQf2AgkiRLB2qVWyPs5fWCVlimqrSPTse3HWhdtWe2P35FPj4uxEY6MSqJV9j7pz5WL1uDrLk8hPi8uPxa1i6aCumTu8iqTGcTTt3fIvt23ZgyJDBSP6Wr+yidOjQSWzZvA0jRg1EoiRWA3zqTaZjLn/+7+nGq32bsuM5JBs2bEC7du2kqD1mbZkbIeEhaN9yHGrXCkC5KsxtVK/jR8+jV/dxWLh4Et7NnASBj4FJE5fCy8eCXv2aSFH74KG9UaVmfqlh+urAVTRr0hEr1oxHnlzZUbhwJWzcNguhQd6YNmUx/H3jYsK0LhjUZzHgSAxvvxB8UjYvPimdVeZiWBDQonlvNGhQF4U/yoWWzXpIHUXJ0tng4wucPnkfHdoOwtqNE/F2OtaCqJ0Jb1wNRZNGbTBk2EAULZZV6rWuXgnE9KlLUbteMRQolBvNGvbB5GmDkOrtuBIJUQeJ2jF7xmocPHgIGzfPAaw8D4hpW3HhiLRgw7rPMW7cGPxwirtwOXHvbjBaNO2JiuWroVnzCvCO45IITce2Y1G0xLsSqeCOep9uOY6dO/Zizrz+gF3V5W7f8i0OHfwRzVo1QLMmrfHFofXwixcKZ4QfThy7iaGDx2L2vLE4eOBbHD36PeYs7GfsFGjB6mVf4OzpK6hSpSY6deqA7TuXIWUa5dTY+elh/HKZ9bA1EC/+q821l71a7/54/vx57Nu3T7b9fdHa/bLtvsx1b1RRu+4wwSG3/eXBiC9auM3EhL9HPUzIDIrMxEUBUQVU9eufAgjRAbl/6t5/NiH0RIwOTJoBanQglrI3fz86GUd3/6e5rU8/NYNjfSBeVBnpPup+mcfePLZmcqjb1W2Zyap5fkQdoz+T2z+lrC/Tj1e9JupY6pxws6y0vKKTq/k6sz5G/Y75Pq/Sx6gOBRKSQ4cOyY405lfMLuKv0uPnX7tlyxY5hyR9+vRykVler+cO/2ArxgF4ns3zSd5JSHrMRqGi6VCzTml1wKnLD/37zsS9u4GYv7QXgoPsOLj/KDZtWYfHv9+Gr3di5M5RFI2aVUWqNL7Y/9lBrF+7B7PnjoOXtzrX59KF++jTeyQSxEuKh49vYuHiqUiWnM4Gl6SZzpuzDtd+uYV+g1uhSePmmDJ5NtKlSyIOBeaBz5m1Hjt2rsPMmXNQq2YAVq6ej1y50uPs6dtYs2YDLl76QaK76dK+g1KfVES58gWMBG21O1Y4i9ob98OjJxcRJ65NUk+TJMiGqtXKya44N27cQo2qdZEpYyZYrOHiXbZa3MiVOzfat2uPZG8lEw/t1q27sGfXF5g2YwJ84rA421u24h0+ZBaO/3AYGzYtg5fNhgG9liLfh2+hVp1ysLituH8HKFz4I2TJngZ2Hx5yyGiODblyFMCA/n1RsODHWLd+JTJnSSvyunolCAH1u2DUuPZIlDg+qpRviw8KpROCGBbqQM6cedCoUX3ZmvTrr49j5YpNGD16uGwoULFcY5w7f1xq5jK/WwSr1yxEgYLZ0L3bSNSt9wlSJE+L2tVbI2vOxHAhWJ3abrHgg3wfol6dVmjSsBv2f7Fctup1uiz46fTvaNQoAMtXzkaO3MklmvzjiQuYP2855s4b5dlQheO0f/8hbN60FffuPpQ2P/qoKCpXqYiMmZLLluwkjU53pNpty3zg5D847V/3rfic3PaXh6aSkNAZFqMvCxASFozG9XuhZYv2KFMxl7JDRg3pqmWfYd/+rQiPfASbOwk+yJ8f7To0ho8f8G76DzBl2hhUr8nopwXOcCtWr9qP+QsnY+XyzahYqSy2froEaVJnQMvm3VCndh1UqfEhOrebhH27j+DjEtkxbuJgJExsVRkKbgtGDZ+Hs2cuYd6ikbh54wGWLFqH8+cvwe4dCLvdG61adkbpMrmN4TYiZG6SlVtYuXIFLlw6ISnTObLmR9EiJVC8VC5xlnDjhXkLpiBN2sSSfkY7YbN6YdrURZgyeTryfpATFmsoXGDUIh5aNu+ERw9DMHbsCJw8fRgWayRcLhvOn7mD7l37omWrJqhdvxgiI2xo0qgzypQvgMaN60u7dJbwXLPiJfICVrURx69XH6DYxxUxY+ZUDBk8HGnTJ4fF6w7gTITUKbMgoGEzZMvxNhrUb4JJkyYhc/YEotculxcuXbiDPLkK49j3P+LixQvYsm0NngTdFXuaO/f7aBTQHJkyJpXIZEy9OC95Dsnu3bvlYMR/CqO+MYSExVc6QsLt6UaMGIGkSZP+4awBPQAEoDwUjWFFFknxO/qlwQ//JaChVzw6wKnfYxv6/s8bYDOw/bNJ8LzBY5/1Kaxsj7+z7/z3ZV+v0o+XbdMsB8qChJDPoEkGP9fEQF/LPpvJAOWs5WgmEdGBezM41c+ux0i3q8dUF+TxbBq2q3/02JpBXVRSosdey5ptaSCoZWMmJ+a5xbb0nDKHvJ/3ff2cryLzN+FaTSi0bMzz09w/LXddKKmJgpa5lpd5Pmu5sU0zWY1OP553MjHlyr5xLDhHAgMDkSZNGnFWmF//FkKSO3duvPvuu8/Yqn/K2L/e+WZsGe7Z/tco7NKBExCocpMIb/Gm8uWyMgXKW22na/iCpM6Wu/txtyVJyaEXVH3IWgJ9AB/TesR/ZNSQ6XNCZHNtow2HSx2SyY00ZNc7K20sd5ZSDcmuV7wXd6gigXLxnuoeEh02zjaSQnYWjttYyeaCzcIduwzpGecyqU0sFC5m3xhwlb+N2hpGee3a3iirI6BPb8ohXlumurlUrZk8j0Rk1cZcVkZnuIMZTyyXmhEDg8s9uFaysyryouyzaoPf57EnErXSuU3c6Iu34b+G/JQdN87CMYTpYrvgyemqPabxmOWmE9CMoLDazkBOeae8mEjG4mk1liBYsqi+s42nW6Jzm1Wjv4yuGOE1bgsio692ETb6pncqM9oETzBXqTfqdPv/xos1JMwIoZOF55DotTCmnk5mtVNNBIudm3arTSk4Ao4Ii5A//i2b4BnzSHaicqkt+53uUNEJObCUKm7or5wNxqE35oCaa5GwOFWNJYMUT3WYB4haJNoo+uOt9EhqRI35KpFGrVMy3KqXdHywHaqXTrfyMFvOW+q1YT+URaG+2Dx6r+cXFc3l5oGcPJ/Mc4SPSrsW26WeT2wQ/2OlQthkp7qnfFjptdPlhs0q+5UZ97GILooJ4LOzCRt3ifMVvRI9YWvUWd7OHiq2ysvGM0740HTwqs/1xji8jmOjXzG17a9eS0lIGCHp0KFDtJlKMTE/3xhCoh+OwiD4nDdvnhwsFR0AN4NcM7iNzpNLIKRfUYGl+Z7ma6IT9KsQgRcBjKj9eZMORzt8+DCCgoJQujS9mwoUmPun5a7lqGWiiRaBo34+fY1nu0FBA+r1Im+5Wc5RvffRjVHUCMufgbuo937ZcY0aCRAbZYqwvWw7MaHEf6fNqEA+qjz1c0YH+M3E3zwnzLLQERfOkeja/jO900RXE6Bff/0Vd+7cQatWrZ557H8LIcmcObNESPTzsN/PI2N/Z1xj/rsqVVFytQSUchFVW+3K/v5yurIDVouvAuGycYZK8ZFdlIw0SquVZ/9YBBiwQJ4pom6Ll0EArLI4263eciAbgTi3vtQrvMWYU0wT5Y/UMhhER4EIggKVQmG3eUkNGiMXkRF2RX4srH9wweUgSbLAYnHAamfht108+Sw0tdlY58J+2eF02MVrK04ThEtfeKCi20VwRgCj+ucmSnLzuVgwS8ARLp5TRVhU/11yzgN1guhPpWPwc3l+/i2HDtLpQ8DI9tVuVl7e7JvxvkXNHZXiSjKgYL2qzYkQDy+3AHa7I6VGRgAgs+2N2hbVF7VDoMNJcsE2WPtCO67nJe9LYqT/ZoqWPr+KsiVJUH1WkNaQldMpO6i55JA5bolIckE5c4zYC4I7NYcUKfMyOb1U6q/YFCvvzXvIyqFIo5NP8t9I2dIRkp07d6Jp06bw9fWNcXvAGUXiqdA2ATlTsTkBI+GI9DYO+lUH9vEQRJcrUg7jtNgiZe44nA65hvNCHVbpDQvP5JItnH3Upg8WOjU5T7zhiogrKX1u2wOZYwpo0xGr5pQixuqHKddqznCeaL1wws2DRXm9heSBRFbNH4uFxweQmJOlsH920VWXU6VXqz6SZNEZoA4uFv4tTgDtiKauO6Vw3uFQxwvYbD5wORQbEB2jDOQZ2QfaOeMkeElZjJB0cZmXFuVwUXaITI26oSKtjNyIHMThwiiR6jdlSn2lfvB8F96HcqV+Cv6yeEsUSMi7JQROl0N2DVN25/W/9Dr9888/S3p0+/bt5SZ/hq1eR0/eGEJiBhS6hiQgICBaIZi94hQCvadRoxwUntkjbgZDOhqijWxU7//rEOyL2jCTkjcJjDCPNSwszFO7E7XOJiroi45MPQ+4RgfYzWMSlUxGnfxR242O1DyvLijqWJjbMn/nRUQppufE/6p9HaGirujnN5NIrRv8zPy+1q2oaXracNGpQE8fx5H3+Ktev6i6fu7cOXz99ddyqrH59W8gJKtWrQIPdiToMM81sz34X82DV7+vdr9zkeTp5QQ4XMC5aDOSycXUIYssQSU9fSzMtFpdRi0AgbtacAni5QRyiw02mxUOARNchBXoIeFRNWcEpgQbRuSAgNXCSHmEHEAoUQMBWSr6zNo3Hrhr0lnsAAAgAElEQVSm6rsIhCINYEDwy929wqQejfVl3CyD4MDLy4LwCAIunsCo7i1nLgi58VHgwMroSZgAAz4DT4pW0Ry3ECc/vzgIC40Q0KDIi0OeyW5nPZ4G+zZEOkIVIJO+UUYKsPM8Dp4ILWTBSv1RJ2NzpyANhAS4SASFax/lpLyqQtoM8MXnp3x5b/U89AiTcCngI2uP2y6Ei20ISLVw/ATCCUhSERPK2Y3IyDD4+HrB6XDC7kWCZux6JePgQkQkPcBWFaXi80i/mPpCoqVIFT3mHGPOEXXqrkvAHskbkRyfX51sQwKjQB/HXSK3FhvsdpuxAUHMpau8ui789W9oh82DBw8kI4QRZh2F/uutvuib6swYuxByh9I/m58Qa6crQnRGIhY2jjPrQjUBNcC9heNqgYP6SlBt5fxQJFOie24f2LwiZQ47uZewOw4sbl8Zt0jnY9FRbuvPhBaJiNg4ttSNuDK36SDgDmuyc6VBxBXR4FwxyKuVeqwyNFyySxY1NUz66oy0ix653KESMuScUfESzlUSdxIqRlJZf0oyr2yJOi9I2QfaGEekG152P5UeSb3x6BsjOpzj1A/KgM9gESe6Wu+UHaLsVCRY6Y6K/vH5iFfV8witlppZhzhMVGTWcOQwRCpEho9hlbpc2g4+Y2QkCYu2d69/lug1m3MjRYoUcjDiP7W+vjGExCxWc1F7dKzM7L1/+PAhFixYgFq1aiFjxoz47rvvcP36dTFgH374oXgjNfHgpOHnP/30E9KmTYu7d+8KOKhQoYKESl+n0KPmvst8NOpWfvjhB8nPq1+//nNT0p43zWKSpTKP9cmTJ+KpiZp2ZSYMum/PixqY5fhnIP9Fn79KO2Z5a1Ac9ftRSU9UQPtCM/4n0ZCYHJfXb3KezsW1a9fK5gTUARL748eP49SpU5LL/PvvzP9WdVzcTpHyZJok/65bt+4z0TPznOBYsIA7SZIkyJo1q+gZ/zWTEgEehtc1Klk1j1tUubKGJDpCEhMyet1tUr94dgR/okthi6oLL5q/L9LB6D7TqXhmHdDy17bJ/Hd0uvGs/uhcAnorCVwlx4inR8jBdbIYSwqU7GElC60G+Tp6oe7HtAuVKkTAIf20kZz4CGDhYm61E7SEK/DjIiEhCOD19MA+7QeBgEQUjBwn5YlUEQkBCvIvwYWO0mpQS+CiInjqLCKxICpliukeVhVldzkJ2hlpccJi465/7KfyePJZCLTVLlAqBYbAXUC57pO8a0SWCCisbMM4tE1AONM1KLggOWWeRGnMmHEYMLCngBHtWVXpWgZwp3dVyJzyxOrnkJQPw9OsoiD0yPLuTiE72lus5KdyuSSyQ0DGtiS9TEW+PKldAk55qU3ImIqoKC8tozD0nHPnMP6u5G6MkXja6fFle4xKMe2FfeD3iWIZLTI2EaH33cZ0FR15MeoG5PmUdD15fKZJ+rx1JKpDQ//9Zw4v83r9srjgz9a66OwJv8MzNT7//HPUqVMHfn5+f9iq1/y9qBkLL1qX9Tr47H0pQc5JI4opMlVpldQpp4v1T3ROcb6RcCgCQmLJKBbBMS9mREGRBM5D6j9/J4nwgcutaosEQ7h8BYgrRwPTFKmfKvIp35HIgYrGkHxz3KVN99OUcYJ6pYFaR8NUiqIQFJIPzqFwVZfi8hWnAf+W6AjJgScSo5xqKkKr+qDzoWgzaBtIjqVlQwYqWsL56BDdERnI2SU6gmn0izNTIo9KR4ToMxIktTKKnEtqloXREEZ3XLAxEqm3ZaasmYKmddmIdJIM8Ue9VLSY7aqUr5dP9X+VtUzPY9Y20YHGlC2dAfEq7fyVa99oQvK8CIk2FhcvXsSYMWOwZ88eyXXLli0bhg0bJoD60qVLouj8XdchUMBz5sxBx44dhfkRfDMcVa1aNSEHUT3+wsBl+8an6Ubao6EXeLNnOSoQ0AYhahskUKdPn8b06dM9Xme2q++jr9eRH/PAxiTwZYSEKVvNmjUzFplnC///ygSL/c6bIwFtaPgvPXKbNm3C8OHDMXHiRJn/1I9KlSpJPjNPke7Xrx+qVKmCZMmSyXWctyQVTZo0Qbdu3VCsWLHnGqpp06YJ8K5evbpcY9YTrUNRa5QE9EXRt6hggAaShCRqUfubI+Xn92Tr1q3ImzevOEPMQOlFgMcMoKICnqikRtsLs3zNMtVtRY0kmsm88piq1Etta6KCHg186QVXOeH0hKrUKyAELhdBFUENPX8Eouo6p4OePe6G9zQvWpLLZb3VKaKQnZc8tR6SMx0Jp6Rb2SV1xJwDTpCiF2j1rE+BrOq3qtswcJTypkq/zbld6mR1yTozrhXPvBAT2n/VhsrtVmRGwI+AK35mACUBPvQeq3xy1lGozA0LIh0ueHmpvnpyvwnE5cUHZgd0CkaobF/OQu8unbtjztxpHiDnSShnswYwYbqVBk3qfuwPfwhmFHB7JsNJF4PoNkgKWSBgeIcF6ggxMCIpQrQoW6atsB5AES61vj3dLVFuzWasjArx2ek9VxsPEFTKbS0OlQpH0GjUJwiglbQf1aYneqNrewwy4qkv4ePo+hej1o92ic4SHZV9kT2IjqQoQvm0xtBsh7Q+6Wui6qu+NrqMgZexS7S75l229Hd4H+0kiNq2GSNoR0909zfbDE8/CYyZeuUIg51bycnBvobwJfLAea2Itqd+whjHp2OuppSqfeI81hFSXsE2OBeUPIUIG3NVR7zoXBDiIfOFEVKHpD2pgTVIp/ElRkQFG3n4A6OWKnVKOSeoq+FqjnEeGebEjN+0XTMUQsgBbyepicaOm0/HSqV2eZwdHn1R6Z+6Dc8vHmVQ9kIZEpN9iS6YJ8VVur0o6Ycm/VRKJu4No13T+WYxmLVI2RFf/78+GFFPiD9L2eJ1TC2id5fGggCFxIIFoz179pTfSUgYKTHnmv/4448YOHCggKtMmTKJZ5hFsoySsB0aBX4nUaJECA0Nla1Ft2/fLoNCIMEICwE7T5+lEbhy5YqwR7ZD7yc9yto48L7Hjh0TT3HOnDkF7BUvXlyAXv/+/fHo0SM5NZwEiW0nSJBAvNTM2eNEIAjkv3379pXfzcbpZYzcX7kmlpD8Fan9O76j0xQ1CaBHjgA5derUEsngfD1y5IiQDhJlRki++uorISeTJ0+W6Anf46Lfp08fSS/gPNYLJsn94sWLZeGg/h49elSiKyxA54FRDPtybvNcA77HCCHJTvbs2bFkyRLRGy4afJ/6mTBhQk/NiZmE/5cJCZ9t0KBBqFmzpgcwc9xy5MiB9957zwOYFGhTxOH27dtYunSp2DzaITOYUeBBn9D8x3nKz2jPpk6dinLlyuGDDz74Q82YBmPRe5Q1iGHKlgLAQJic0bFr515cunwBiRMnxr179+SU4/oNaiNRwhQqE0rABYGrKp4OCQ2T56AtzJ+/oIB3qW1wOLFj12Z5jkoVq0p6lMr/5prPbHg6jZQnVG1Bq77DnWuaNmuMFMlTSoqKql0xtjaX1CQFHnSNhqpzYbt8zwAUnmJsDbTVluRDhgxB0aIfo1y50qbqceD2nfuYNXM2UqZMjsCgx6hWvbLM9XVrNqJa9VpIlDD+02JtyfUwQIaAQdMmAay/cfMEeze6dO6BOXOmqYCNABONVhQ5evQoCNOmTUWytxIjNDQIRYsWRYECBREeHoHt27fgwoWfkSRJCtz47Qr69umPs2cvYNOmNRg1agx8vNW5IGybmQabNq2XqMz9B3dRuEhBfFKyLG7duolFixcgcaIkuHf/LqpUroZcufIaKVVKXkJeJef96bgSRD35PRAHPt+LMmXKI26c+J46HRURY0RNzR852M6iPL+BT55g7rw5KFGiBPLnzy9jxvMpNm3chPTp38GtW7dQsFABFCpUQOYtI7XMjNDrI/9lWueuXbtk23muyXSwcc2m05LRX673/KxevXrw9mb9BOfHU3Sn29Lv8flYX0mbx0ivmdibU1q1bX3VNOwXERL2ITg4WJxGtJ/cfZT4hC+OGZ2r7FOfPr3hza3RTLbBDMj1ie0KLAM3bvyGfv37YOrUyUicOImqZRJ87MK9+7exdMkyxI2TDFd++Rk1a1bFhx8WMsi9UQxvVHKcPn1CHFs9e/WWObFt+zbpr693XFSrWgvxEzJaamzCIClZQGhYEFatXiW2J26ceDh+/AT69u2JlKlS4bN9n0nfeN/27Tsi7dvvCCC3uFXtiYpWqoinZsWMQDItkmlS3H7350tXED9eXPx284Zsm5sgQTzs3/85rv5yHb/9dgutW7dB+vSpPRtMKL0y7/agiYUi956XYvueqKunAx62b2Yemj3peit+V+u7bl9HR02V6h5yE4UU6WiIRBvN/YgZ/BFLSExy/TNColk/CQKJCYFRy5YtZY9/GiICfQKcNWvWgEWk+npeS3DFHyp1oUKFxNPLRZBEhKCJBIF7gROY8V8q8urVqyUKwxPGCxYsKPcg+enatStq164t52rMnTsXU6ZMkXtxMWRfWKjGVLLy5ctLNIaGikBr1qxZYMHQ6NGj5TqSGUZ3CEhq1Kghxo8gkQv048ePhWTxeV7kSX0d0zKWkLwOKb6ZbWjvoQapOueVusBFmcR68+bN+O2336Q+g4s2F+8JEyZg+fLlnkX75s2bQiSoDwSbekEm6eC8ph6wPS723MaSIJmOA5Ic6hrTEgoXLiwk5eDBg7KBAoEC5zjvScBBksTfo3ry2ff/IiHRY0ISR0BJEMVccnNtmwY72ourZxmdFi1atBBbQ5BlBlZafpo0moGWJjS0S71795a6MW4iogGNmcxogKV3OlPLIVN/1EIqaU4SSeBfDpw8+TMGDRqM+fPnIGnSJHj8+HdkyZIZS5bOR+VKNYx0CYJXlQdOYEoS8fvvjxA/QQJ4e/EwU5Uqws+XLFkg5Kthw8YGkDV2mzEIiXouowDa5caCBQtlbq1atdIgcSp1SJKcGAGRlBWCGEZTCKZZv2BADaYQCTgxCmo1HjFwCGVQrVp1NGvaDDVqMvqnIiD8Cs9kCgpkdIMbs4QiRYokMoa7d+9H1y7dJVVYASqmhBh56x63r9n7qjzMERFOg5DMMAiJBiJq9Em0evToCW8vLwwbPhTHjx/Dt9+yCLWdOMBIbA9/952AqnbtW6JTxy4IDg7H9BmTsHnTFnh7+RpRC2D9ug346cI59O7VH6fPnETdurVx6tQ5tG3TCsWKF0NAw8b4/tgRLFu2DNOmzYSfr5+KOvGsGdlZSUWuZDSN7UjVjolGvr6k1xiET1J01A5hNrveX8uKs2fPoUKFiogXLy6mT5+BkiVKCAHs17+fOC44R3/++SJGjRola/7QoUMxbtw4vPPOOx7HCHWHAJ2OQBL5mTNnig1q3ry52C2u73T+0elBopIrV64/RG/NOqCjIlGjiFo/tB7+nZQWMyFh6rg5Isn7h4SECL6h7aNDlSSM1/CcCOps2bJlMX/+/GfSztlfGRfZcOApUJa23cAvv1xFgYIFcO78KSRLqpwEEr3jWTWRoQqvwA+PHj9A2rSpZaxV6hbrI9QOlCtWLsbgIf3x3nvvY93aDfj50s84eHA/OnTojEkTpqJatRrIlTurEW1j8TujHG6cP38Oo8eMxuRJExEvfiKZi18dOoCu3bpg7JhxGDtmPHbt2iHpwzNnzTacHYowktwwOsKiek1IhKa7nbh58wY6d+6GWbPmIkH8+GjVuoVkvxQsWAA9e/bClClTsXfvZ/jqyy+xZOliT3sqsmtEPmRgtZ4ZUZJnIiDaKfAq67wmu4ZtMdJIVQuqNuaP0RYjlc2T+qjTtrTzgt+NuaPaYwmJaXz/jJBog0Fl05EGLsr58uX7Q/6lWTH1Nq5UcEY96K0lsOrVq5cQjy+//FKiIlz8qPwkJTRa/J2GjClg9CIy8kHQxO+VKlUKzGtntIQgjH0isPjss8/AlLOxY8d6PMH0+tBTQ9BGTzDBHj2fBBNM46CxP3HihCwkJCAkQOwnCQ4NVUy/YglJTEv4f9++eXFib0hImLfMeb9jxw5cvnxZvG4kFZz3nKOcl/weyQqjI4zkcW6rBcItTgGScUYC6WknmOZ32C49xCtWrMCMGTOE4JCIsF2mLFJfSUSoI/T2lSlTRiKXTAVjG7r9/3qERD8fF2B6hWnTKDv9/LQptBcclwwZMkjEgT+0SRyf/fv3y+FVBF0EJ/Tk0sFB5wltC8eHu5NR1g0aNJBdygjqONa0KwQ2tEkEbgR4dILwO3TYEPgxMqa9rawH4n2PHP0GYaEuVChfFd26d5Rdq1RKuQU/nDgrTqHuPbog3wd5ETdufHixiNTiRGBQECaMH48zZ86q7c7dwLz58/H48SOsWbNK5hft9KSJk/H119/IPIwb119sYrny5TFy+ChcvnIFkZHhSJgoAebPU44jvXsVn40yoJMnZcqUEpH+5JNSchI0b5Yv3wc4cuQ47t65jYmTxqHQhwWwYtka7NmzF5GOCFz55SImT5qK0qXLYtWKVViwaB6SJUuK+/fuI3fu9zBhwkRxMhGcxYnjj6tXr6FunYZo0645Dh36ClMmz5Si9qCg39GjZxeULlUKT56EIHu2XNi8ZTPy589tbNlLT6c5N8P8uzpsMCLCgS5dumHOnNkyFzw79xhILCQ0BFmzZMWqVWtQpEhRhIaGYPCQIWjVqqWA/3r164oceKgtwVm/fv0letm9ezdkyZJVsgA45nPnzsP69evw1ltvoWrVakIO8+TOhb79+mPr1i3o368/8ubLJzUxAwb0R0DDRnLobLXqVZAlSyY8fvQYmTJlRbJkyXHi+Al8/c0hHDhwQCL71OmDnx/Exk2bsHv3Lvj6eSMoMBBlypQTMqW83S6Eh4dhwoRJEgX5+edL+OST0kLOVR0SiaRKnbt9+xYaNW6CMaPHigOEz0NPOx18gwcPFucio4UrV66UtGySQJISzn3O5YULF8p8ps7Q0UjHIs8H4rXUKZIYyoT2iTrA3T5pw7p3746SJUuKHn7//feSLcG5xrlAHKAjka8aHeG4RiUkZr3nszPi0LhxY7kXMQqfh7rDaAltMu0qo9Osj2WqLPtABxRtAm0y+04HD20sn2v16lVInjwl3nsvN8qWK4XwMKccZDx79kyxL4cPf41Fixfh0cMnuHvvPmrUqI6uXdvLxg+SVui24MZvt7Fl83oUL/kxRo8ehTmzFuD6r79i796daNmiLWbPniOEPVu2DHBxkwupS9K7R6nop5rUwPFjJzBq9HBpZ/yECRjQf6AQSvZ3+LARksoVHhaKdevXYPu2T2VcOObz5y9ElsxZTKmVitTTrHCeELtRBnT6cuwZfd61exeuX7uGyZMnmRbj6NKzBGUa7CRqblSUSOUzy/qznz2lgqa0K48T4mVyrqLaCEVMVDJdzG19HUtIXpGQaFJCjwi9BiQkNEZmT4YZ0PB9pqlw8eUk1USFKSkEAvTakpxw0df57hwUGlZ6IWkEqPwEUbyeRoqeRZIMeo2ZIqbPRqAxYNSE0RmmVPCHRo9kgzvtEKARDDAMS4PIw2e4cNKTzHAzPUFqAeJuGHY52fllcmP/LtyNJSR/V4Jv9vc1GTGn8ZCQEPwzOsj5yUgGF3oCVc59Alpew4Wdn9HjxDmvCQOfmAsE064Iogl4CSJJQAgI+UNwwMWAIJUREs55knimjI0cOVIWSwJdplSSGNERULVqVY8w/+uEhA9KEE6iRvtCkkH56vFiFIkgg84Pgg46NZiuwogIx0JHSGjTGI1lZJgRYIKUIkWKeDb74LjSxvBgSabjsd6ORIV2i04PnodAoFO5cmWJVPEejGqR3OgXx5KgbOCgPggOikTnTj1Rq1Y1VKtRyThJwobwMAc+/XQ79u7bjSNHv0OaNGnRq1dfFC5cRAD/mjWrhTzFjZNAwFylypWQK2cObNi4Hp06dsCxY0ewfv0mjB83QZZe2uQyZcsgR45sYsMDGjaEw+FCx04d0btXH3xY6ENja2Hgm28OCyGhhzcsPAyZMmbElq2bRa4dOnREgYIF0bBhAJYuW4pfrlxGn769MW3adIl0v/VWMuk35TNv3nxsXL8JP/54DMNHDJF0pU9KlMOOHbvRu3cvFC9eBG3btcVvN25h+vQ56N2nC1auXI5CBYshT+73sHvPLly+ckHAoJ9vPHRo3xH+cXwxadIYQ5TcRet5L5V6FhEZgS6du2DOnHkmQqKBkgs3b/0mY3P06DFkzpRVQGWr1q3Rt28/ZMqUBZMnT8TpM6eQMkVKAZbTpk3BDz8cQ8+e/XDgwP+xdx5wVhXXH/+9to1eFJQmYMMudoMFFQXUxB5NNRrEEhV7x2DvoiLGAiYRWzRBjL2AXRBRsSB2RAFBOsuWV+77/79z34Hx5i0szQjZ6wd39717586cOTPz+51z5szzaty4XBdffFHBqDZJO++8s9MXQuB69dpfe+21p+bOmavTBwxQl85d3N6bAaefoaOPOVpt2rZ0YZ7/+MejDpz37r2/hgy5XbvtsqcGDrxYLVq2cMRlv/0O0JgxL2nkyH/p9Tde0Z13/kWzZn2vG28YrAsvvEBt2q4XpoeNWfaguAsn22uvnuq5916FGH9oSxheN2zYPfrmm+k684yz3PshH9QZ4yJzGMYNIhg4xwwPLoZCwCj6hpGQ+Ya1mTBv9Irv8JbwPETcIhswDKCbjKd99913CSEB0EO0zGMBaYdQQGh8vLEiK0ExQmJztBl8GKPMwxh+8GYTQfHvf//bEY7rrrvOjXX+UX+8PrSVOZY9tDw7bNgwd/4Rc8PE99/T8ccdX5Dba9p442666qortH6blur3xxMdUWvTZj3ttNOOeve9STrjzAF6+pnH1LZNhyV7TcLzb/L6buYMnXb6KRp2930u6cTzLzytL7/4Rhtt1EkHHXyAyspIJkEqX4gnKYbDTHFhOmw5mffcZy9dddU12r9XL40d96Yb/7W1GZ180p/UvFkTR1o+/vhDFzr2xL+fVfv27fTYqJF6/bXXNXjw7YUQTsrHAxHXF198pUcffUQvvfSKw20YezESvzV+nKoWL9JJJ5+oFs1bFkIMw7TDoVskCvBtnwffeweChD1d6GIv1MuKsbCugsdwKfvyvRwroiH+veFZKEZJVraU5T3XQEgKEkIQWG6IS1xe2l8eYeHB+sHkxCRS7DLywcBHQVl8GJywbMKisMpi2WWjLHs2WPABRZtttpnzUrAAYxWEeLCwEWuPh4R7AQlMUEwUAK5UKqmbbrrZhaJwD+0hxpVnAGkMdtg/8aAAAqwuEBJIB+9hgsV6CUGhbjzP5mIL1YjGci9PsVbke8iZv6ndnl2T71yR+jXcu/ol4BMSSwKBHpOdjoQRkGNCIgDJhBPi0QMco48WXoCOslAzHghDhDwTzghAIDwCEGwLP8AAKxxlM7ZY9PEIWGglVlGAM14YW+AtbIK/eQ/gwdL+Whjjmg5nXB2Sh4BxUjtj3drmlwshZA5j/gM0+ReGFIAFYBniR1kYSgBMhMYxp9AvkBPIISQPOfEc1mP6C8LHGIdYYrwhgQFkkj0REE36inBRyoWYMF/yHSDHyBHEkrodcMD+blH8xz9IFV7tyrSwg6rFVUokEw6ofvjhBy485M9/HqTLL7/MzZeE6BHeMXfuPH08aZJ+f+yx2nWXXdwevgEDAOB/Udu2bXTMMb9yhiNIMdbS3n1669lnnnXkuHJxpSZ/PNnNjezNcwt0jNO+X9SVV16h0aPHOI/B5pt305gxo9WlS1dXNmE7++yzr5544t96/oUXdN211y7x2jG/Y0ziXVjSCWGcMuUrZ/BCRw8++OdubqcdWKyPPPIIzZ49xwHxY4/9nTNY4dWZOvUbZ/Fv1aqlzjvvfAeMWR/oCwC5wy22g7sOxaLd1IVTkll7wmd8i2peM777znlI6Gcs++gNaxhepu+/n61rrrlad919t5o0bqKhQ4eqabOm2mzTTR0ox/OeKkm58YqVmbEIuN1zzz1dyBlEt0/vPk4HWF8Zs+jAWWed5UKGWPMgZg8++JDzbkFg6CcSWeBtw8DAmrzfvvtp9Jgxbi8mYdGXXTbIyfLKK67Uqaedps6dN1riXXDnyfx/OM7ll13u9IRwpBCYh7J49NF/OmIzePAtTlfpA+pPiBYGPtZw5Ey/MV8RHk39ISfci1EQDyAeEjwNeFQYO9Qbj655SPCAMP8xD0LSIOjMZxBdoiN4H4YVSDtzI+s29xuJWNH1clkhW+gBXiAzGoAfmEPAB4Bs8AhzKWQEgwahihgZeIb5GTyBUQFDKDLDoAG2gShDtN6b+J7atmnrPluwYL67d+LE951xCuMo88aoUY/rmWeeUteuG4d7vty5N+F4QwdPPfVPGj7sXjVrFu5hWxIhZqFPhUQQocov3fDNOENXf9bjZ/rVMceopJTMeqEnzMmyQBNIc8t4feihB/XHP/Zz/YcH5F8jR+r+EfcvmUvDc36WnnPGuoNRDWMLXi+r89IhVx8PxeqY+VdnGdEd76uz7LAsW0vRa4z0zEE/1vWTybLlh5IwmHA1W1hIXcLAqsg/JjssFTDhYpeVzSLLYstgwz3Ne1jEmXxZwJlsGMxYePmbCZHPmHgIGWAiJZ6eLENYILHEQFp4LwOdAYbSM/BJOQx4YvEkhILN84AAJnYWLhYErFu4W5ncKI9Jl78BEAwgFglAIJZQLj+Ge00oCGAF97CfZes/F8I18eaGMv9bEoAYMwbQV8YH+spChP6jjyzyLNBY2/z9WCz2LIYWo8y93EcYA+ONsQVIIpyG8gDOgGl0Gt3mfjyHjD3KtmQQgCreCej190vYYm9pfy3L1tpOSPyNs3hemceQAXOQzVuAEuYtyBzzBvIDRCELwBLAj7/pP+QCmKYfAGt8xxxFqnGAC6AfwEa/Mc6ZswAhzGmAGsA95ATPMws5HisICfWkHoSE0Dfmwfr6/8MfqA9WWS7qQLc8yNUAACAASURBVFgengzIDJ4ePmOORtfQCeZfgC1WXn7yTogYcz7Aj3upv+W/Jz7e9Iz3ASKpA6QUKzdGHdMPgCbrBuQaOQIeqQsGKBZWCAlADAKHlRxwDYDmO7zeGIeQJTLEKMb7AKZYcskYhwyRKwCXNYHPIWMQacAV1mpIOwYo/iFbxgqEHMAL8KsPeV4+IZEbQ4QQY+GnP6x8rOLIwcL0kA36A5kE2EJOAOf0Dc8ie8Yl/QShpe9pA+CX9gBe8UKwhtF+5M9aRIQAFndkAFhHpgBlykev0C9CtpA/30H40AnuhxQBlgH0/v4L2gSBoI8gR1x8huGE56gLZIiwa8qnLzD44d1j3kC/LTkMxB+dY8ygJ4wFgDmEnp+0h7Loc0g88xF6zDxGvegzn5AwV7GmY8DEE4yOcR/rNe+iHUs3j9d/Ri9GSMIwtdAKjx7Tb0RU4PFh/KJvYAn6kD5CDowd2sm8DFmBnODJQS8hXOASyCvjib4jNBYSgwwITcO4y5hC/rSVuYj3MTcwJniftc/qB5Zh7CA/cIqFrFmIJ3+bXPxN/zxH3dA35rCoAcb34lMWbeEdjEXmG3AKpBe9NIxC/dEx5jueZ+yCn5hP8NSvTDhd/Xtx3bmzgZAUFjILlcKyxuJEKtL6WBv8TWDF1CL6vf+3LbR+yl373gcL/qTps0h7n6XU8xcbfvcnqCWp5zwWat/7G3jtdytzee1bXUMBmTNJA3z8dtWnD1ZXHRrK+XElYPrv67ctNuifO+TMHTJX2MBcSMvrL0zR8eS3wMoyL4cPsm28+5ZFP6wsuimbciHsWPHXxoMRi3lITD7IwggJQNIOSLMFnYUWAAbYhyyy3wdCwoILsANUY/gAdAGmWZyx7PMMQJvvAVqMcQwsABBCV3kXoACABmhh8zB74Qj5AOgQ6gFZtXkNcAdQB4TwDsrnb4iG9R1AAEs0JJRnAR94hyED6A0AEG8a9xF+AsgEfFIOJIT6AfgpA2IGYOF39ASrHc9AcnkOkGbeNPQDLxAEBXAJaAacIDPAFHXGKwRIBpDzOeAdazrEiHchM3QewxP9RR2pK22lPYSxURe87JAZQDJgmTKRPe2EBBE6xFwKqaNfDjzwQAdil5XK3h839SEkyBs9oG9pAwSLekKCAJp4H/HC46GBCAHesC7jRaBt6ByEBOAJKCUECI8oRji89OgXfcLf9AdhfugobaRP8U4Rfsw7aT91QdfwcCJ/9JJIAfZrQEhCD8ll7n5+0o8QRX/+oM/YrA4hARTzNzoIsUCWZrjgGeYAiA2GEkgBMkZv8SjR7+yhoi60G6MffcvvRC4AuikPIwnPEIoICUb/GSfoC/0OIYHsoTu0EWIPITEPCfehkwbWbbyuyCxeFyGxMiBfth8VQyreIwgjJITxS9/TFsYzBgQ8XfQ7+ocs8XAB5tED2gZhtHBzCBZl8hnvsTA25ARRhZTyHX2IXnP5WIf3o2/oF+VH5376mnFlSTqQD3MZZAT9IFSeC120pBzotZEXW5cgf+gEcxIeInQQ8osO2dqETkKWqQ/fYShAFoxx6tBw1U8CDYSkICcTBIQEd5vtySgmxigB8Bl1XaTEFn+fcNhnPnv2ra7+M/YO3wpg7NxIiv00i54NLn8g+/daXX1QxmeWptUGpN/e+qnVit+F5YWQLTsMb3kyXfE3NDzxU5NAsT72LVqmq6aHdY0hGwf+Hi4jO/53xTJH+YDEvo9ayKwMQBLgJEpIfmpyLVafYoTEbzsgDgCAR8LOAqEcFmpAFIAPAsDiTvgPwB3gAFCkHMA/wA+Swj14IghlwUuFFxcwifeDvwHuAAPew0IO2KIMgDqeW4ArYALACBCx/mduxvrKOTZ4wbgXEOcDMXQEIM/7eBcWXoAq7eJ3wA2kCisn3gPqyr4iwBEgEvCAp27ixImuHtSRUCCs0IBuvudZfvI5FmHTNepkVlc8GpAsyAMyhIAAXpEF5VNHrMTm3eY9WNshvYBQvkcG1Il5EdIGOcLzQTkWJsXzgCSsyZQLMMPiS/9AwgBTWN4BvHxXHwNPfQgJukF/4IFAroB32gO54HnAM54R+gA5YlWnr7GSY+yjvViesR7TzxAP6ohHgnIIXQakAtppP+VDMPDmQ8R4L/pE2B/EBdlghUc/AMOAeT6H4NK3yNJIBsSW+lCWPydQb8Js6Ae8D7wXCzefo0M2/6BzvAf9h/DhkYFsQ6iQBUYL2oE3xCIg8KIAyNEbdABQT5vpZzaM8y6IKMSReuFlQr+QDW3lGbxQtBGgS3sA4hjwLE25rdMrMh8ti5BQHlgADwURG3gVmSP4yZilv2gTZJn+RgepH+MLXWQM0Mf0E7JAF+lPwD3yYq1HNxhrlsgCgoVc0CPaxe+QPfojinOQGX1J3xfLjEgUCfcwBk3v2W9L2CYkjnFCn6KjzAF+GmbfOMXvEFraCCll/qHP7EBrqxfzHfdQLv/wvtaVsXFF+uh/6d4GQhLpbQYG1gmzzkaVAcVmckR5GbC2R6Suid4mPDs4zH4asbDn7HPKo1Ms3ICJm8nNFl0faHGv3Uc9KYMBwE/fKsyzTCz8o11mHbYJx8r2iYeREkv5W4zIrM6BwkTOZRl+GgjJ6pTuT7cs84QY6HfZjwopI01f7TPTCdNtG3s2Ds0SxniJHhpqY8BIum8Y8PXePIlWNuOcOcGsZoQ+Ekawtl117SHxx5nNLdHwAjuIlTabfGzhsO9Mnv69Vrb/jPWzTzZNliZz63//8ygpNfJZzCrs65D1tw8wou/2PcTFjER+PaKyiXrVIFpYeiEQBlh8vbX2R2UT1adoPaJ/++TbyozegxzYtwgZA1DW14JeH0JSzEhVTH98A5v/vT3vy97XJdYwf82L9lkx4wT3FNNHI9h+3/nvLaaL0X71iYv1XXQtt7ZG9cXq6uu+jxf8frMyovI1Q43flpUJ0Yrq2bL2kJhcohEcUaORYaLo8QAmQ2uT/5y1P0qiokTA121fZ/yDJG2M+xEf1BkDB59BHnw9NBn49aorJN3vD5uDfBlG6+uXWUyv1rZ148eubwMh8UKYEL6l22MCN2WLKmB0QBpYsfui5MQAlC3odU2uvoU2uhhHF1a/TjZQjMz4BMMmT6ujP7lYPQwAWLv46U/A0cV8TSgplj8sYoQ8LI/krYn3N5T535FAsQk9Chx8F7qNg2UBOH9RiIIBHzT4i76N2SiA8j8nRABrqB9W+N+R2oq/1c5GYAOsD2ajC3W0/QYIfKAX9aD6wMPmkihgtnvM0GP9Ej2ZvVjLokCvrtYXm6ds7gVw+HOh6dQPzjdx2XjCzaY2B/nENjrvW9l++/kdCzkWWKz80bVgRXsu2qYoMKV+UQJmYwRPDhZbvAE+YSxWJ5+Y8jxyIdyGfTvFLl+W1pf+O/w1Jaof9p2tP8ta22yM+mtsdHwXW09Nb+2nv6YU0yerY7EIhOh4sTKtHDOc2N/+u3y5mhyjeGFF9Nv3Xvr9EgX29dUzPDTMDYT8Ycy0tlFvDDtmeLXyfFLp95s/z/rYwccYPk4xjGLEM1qW6Yhv4LDxZv3hv9OXrY1fvDR44PC02FVMTr7++tjHdCJqUKmrjGLjqr59W9/++l+4D/nibcObTRjtqs6h9ZXZT2ZTuz+h2TkkdYVsRZXRj2ePTlTRCaMuhm2D3Aal/e0PYN7rWyD8yc8mAP8zJi6z4NikuLxJ1y/HLMq+N8Xf6FvfTq7vfQ1pf+srqXXrvmKW1ug48gFNdFHjO3/BiAKAYmOL8uuyiEWt5f5kSMgWIQe2qX1t6gk2jVt4lc13dkK9LeAmR3++8Oc7+zxqsDDwQAgP/QGIMZAclZH1h6USB/RYf6+qPG3+tLnSgCHlmqfZ2sy9Rqxsz4zVw583fUBlcjId9MGSPUNZduZUFNyaHq9sO31dNnDm62cUENt8XswbUawOhJnQH5RjZ1ERgmNX9F3+OLVnosYkZGTt5nlf/iZPW9es34x0WVn+9/7aGAX2fj25z/rEX9+L9YG9z3SS9/Ks6YW12597/DpyH7rPT/vcZO+vnza+kLGlLo/2TbHx4usd5RlZWFWgRh19Quv3pz92eA+4yEKcbB6gb6Njx8rwn/fbxDttfNAX/n41m3tNJja+/D7z5ekbquzZujyYdY056xPTEZ/s+N4o36Br+rEm8dDKzhHrwnM2txHWCCHx+2hNtm+tJCQIi8kHiz7xiXbuBzGVxMzCyhlkhHbAzn0WT+w18ZJs5MLSigWNWFfClKITpW8x8CcKf/H2gdqyvCs+yCKWlThNsoLUdfnv9kHImlSGBkKyJqX70yzb118WKcYP+wvIZIK1jlhyQAIWZ7KaoOPE8jNR2STlLyA2Noi5pgys1ITQEG9v3xmg4e9oKII/zorp/dpMSNijRbw7c1KUZNhi7JM0H0z7QDdK+Gx+80M7o/f42ueDU/u8mMVxRTXWB6oG1Py51wCztdUMSfbTB5I+SDQ9se99cOqXESVpRpT9M11WlZBY3a1OvoHJ2hqVvbXFl0kx2VofmyGLtrExl837xS5/HC0PGPuAIgo2rU32fisX/fMJlb1jWcYHv57+mrcsfbRn7P1RkhM19vlro73Dn0sMRFs9zQPgv8efd/yEHctaj+29USywouPEvx+5sA/E9uNYtqlof/qy99tqMvOJw/J0we9nX599PS0W9mn19kmIvcsMC/4c7+tVXfrL5/46Umx8WV9ZP0bXnVWRf8OzxSXAnGl74kg+YDqzpuW11hIS3ODsMyE+lwmFrBGkhGOzFBu82DhlG7RtkLChi6wbbLACKDERUAaeGDaC+gPZFhcfFPgTtQ0cm2ijDLKukAruJ+0eWWLIjGHl1/VuHzysaaVoICRrerj9dMtHX4llJlwPSz5ZasgmxOZeNnWSvYQMJ1ykwyS7DpbbuhZOwkwg/WSjwXjgE35b2Bkzpt8+KPCJfVTn12ZCQlgGm5/ZHGvt8ucZv6387gN1H0wVA0TLAyFRzVvTc4kBDd5jfet7sqPW1ChR8MmoD2wNNEVlZfOxD2Z94rI6R16xvouCaus/I0l+n/nA1q+XycC+xyJe9zkkS88LiOpQXeDPJ0xWHx/Q23NRQ4BPDq1uPhmKWsStnGJ9VVc/+HXz3+/3c5Q0812U7EXfaeX6IN4HvT65Wd4Y8uVQV5tXRs/YiM1eC+ZY9jzVNdajRNBvh/Vnfd/v67DJ2/TPj8zwcU4xudk4N/n6YzX6juXVrVjfFdPFNTWul1e//5Xvrd8wTpKwAELyY3mi1lpCQpYPJmwyQXBhRSLzBJ+R+o40gAx0frcLjwppGyECxDQCkrD68pMsLGRw4Tn+JvMEmSXIzIJHBU8KA4bPCYcAZHEuCYCL+8lkQZYcBgv3AuyId7fDongP1mbeawdtQaAAKcSUU3cyhqAEZCQhGwvlkVUHS/OPcTUQkh9Dyj+td9iCzU8OQULfSRlpOs3hnKRKxasHOMJywvcsnBgBbCFk7xHZcfA6UhZjjYw8ZGhi/GAEwEhAZhzGGhlT+J7MLaSBxfpFUgWy2LAwM858gGS/r+2EhM3NjHdb/H2DBvKx9KwWFsH3pLAkq4+FmBgI4DvmQeSOt5VMNfUhGvZu5jP26z388MMu9SuZi1b1MiBOhi+80cxdZMShDeyjMMDlg2/aQT3wIKEPZLUyYkEd0Uksx7YPIwpSfNBk7wfgkV0Jj5Qv61VtH/Whj8gIhMwMHPEOdJ/skBBx+oo+Izsa+o2u0z/1AY42JhkThEuQ1te//HcyZmgrn7EmkWkNYwIeeIxeFr5GmCOplSHDZI8CZJjniPdx9gif8050ClmTQY3fWaPwvjHGyc5kZ4csS5aUSRYqMnqxF5T5xPYsFHvO+og9N6QfJiuZpZImMxgeBOYE1lyyqiFbMmKxRuNx9McRERJkeLMUwdyDHqKTpENmbIEbyMBkSTjoVwPV0frxHV5jdBCZ+PPS8khMffTNNrXTJ5ZQxupiY5QEDcx9pDlGDrwXgytGI4yrZAaz/SfLeyeyxmuNXpEi10/Xa7pAAg7GKpni0CnOuzESyk/7Hf3Di2dns4GD6CNwjmU3q4u8+WTR2kt2NrKqIWv6D6zFu+k7dJS2U67NI6tD/suT1//a90YqwcJggoY9JLW17kThOtP+cl5QPghP8ozH3aR5xJFHOrIxadLH7mTeXJZDwvqre/ft3QHCboJctMgN4JGPjdTPD/65O6F27557O4Aw+/vvdUL//i5/PICJRYeQr6nfTNVf7/2rm/Q5PIrDsPhuu+23d4P5hH793P3kw6dsFlasw1iWWWAZTDwDAGOyIXUhXh3IEu8i9AXQxwTL5jbyvfO3nR3Qtm1bl8bSt7StqQGyeghJeJiTO5E1ctk3xb+tZ6sixdf9tnqWt+S2uk9A9b9ZkfdFS4yW8986J/YH9ciHPRXkA4156SWNuG+EbrllsBo3aaKnnnjCnQHAfo3XXn/DeSA5RZfDzSZN+kiPjXzMnYzLCbwQkKuuvtqR/UQ84Z750yknq3mz5nro4YfdonX+BRdon3330R499tBTTz6pzz/ndOUD9Gjh/AmAwrvvvKMePfZQeUUIYKIAbm0mJCzyjHfmG/8yMAaIInwUYGuhG2Y15G8/htqIB6CfeYixyyJdnwXaBxYAAIw5JAkAeKyOC2LFORacU8E8Bvjh4Dw8wxhqoh4w3gkQZgEEwJsBxtrIGQo8A+gCpNjzfl19ksIiSmpUdNcH3fWRzfLaT52Y25mnLXOQxeRDCGg7wBDDGJ5FfqffSQ3MoYLLsqxTP3/vDOVxtgTnQPgg2K8jawnkg/MmIPusKxB69MaSCCBX1lLkwVrJOgXoMwBLmziHgxANdAFigtEMfeSsC/SK59n/xHd4Ss3jaXIvJjfKZT1Ed6mPEYS6ZIwBj7YS5cDZLhjwuDizBAJBHagT2IBzY4husIMRrUzIL4SWNRRCw3kjGProM86swKhC3SmfTGzFztYoVj/bZ2UHltaH+C9Pl/ieciAk4AtSmZtRwZ/3IGmMT8JmOWOIc0iQO7oGRiEihPTW1ie+16dYHXiWvoZQm7GV+2x+gWTYAdHgFs4jMULpt9vIOToD8WT+5kwXzkzhnCNSDvvnE9VVF5MDZUMY0TEIjukL8oHUg4M4Y4b2Mo/ac/WRc8M99ZeA6Q/zih0qaiS0/qWs3J0/KQ+JNcE2tdd5iBTGjABYFWjBooW69PIr1HK99XXeuec58hHkAsUVKJWMKx5zbMQRGJENhRz506brjiFD9cZLr2jO/Lkactutmjtnrv71+Ej1P+EklZWWacI77+i2IYN12umn6Z333tHdd96laTNmaMcddtLb4ydog3btdM7ZZ6t3r15uYgAY2EGOZCZg8sAyxADl4C6ICZMH5IVJlwmBhQFLELm6ASmceosli8WOwc5CDqlhQfYXgJXr6uU/teqExAlfcjgyrrziQvzuiklZ12MhAE4qWEpZ8jGJzDphl4ZXiEVDMln4Peb6fen3fB4mqJU4ts/eRXF2o/t1CRPiL961tGz3XZxSeFFM+Vh4AKBTm1hYCrfwqb2en8lCFR2YV14x988aSDkxsVU4VWiv3zSrEvfTtCUyKshp+T214nf4JCRbqGtcsSV1Zoh8PWO6Djv0EP3mV79W584b6aLzztKO22+vG2+8Wb8/rr9+9ZvfKJmMacitN2ujjh014sF/uNZlais1ZOhQtW3XzhkGYrG4ht19t9Zv0ULt2myg+0aM0OAhQ/TZV1P04ujnNX3at3rvrXfUpXNn/en003TOBedp/TZtdWCfvtpis27Owqt42E+u3oWsS7SaBQtP5tq4qR1gyhwQDdmy3iQMlXnCTmr3QTaLA/MG4BDDBfMBJzATPgeAA7hyUjMkgLkDqydeExYU5hEAFYeRYeHGskrIHee5cN4C5xhwWB5nP2BYIbQVcIGVnLnIyBD1xPqJR4V5CsDAORucceCTDIAxgJayOK+DujKncz/1wNprGf0454E2ACSZB/EI826s3wBgs4Qyl/IegDPlY61n7iQLlZE3FlLaBvgEcPJuPHN4fgBYeGkgPOgQQJn3cg9WXc54sdPKOVCQfkB2WOsB7gAzADJ6B9CCNJn3hwMSOYeBNYA+omzCGTkTAzCH1w/LOmsC76vPRR8iq2WFbEFY8LhhiMMDA3BlTQG4oWP0iR12R79D6Ggr7QaM4oEnhBC9QeZGllizsIriFeAMkYEDBzp5UBZEk3WZtkMKeA/6BUBE/ngn8GgAHJGbESoiBdBvZAMJZk00gyPPofPUyyzjEFcs4b4nDf1B/5A/7YTgcj+hgLTFDjK0Deu8y+pOexkbkDLqRX3oD0g4/UzZRDHgfeGdtB3vGs9AhiBhyBod4Zwa9Ix3QhToe7ss21d9+tjuwfvMeS3olnnR3BpROKkduQPQ8XARPYGOMTfgjYOgMV4ZL0RXQFjQN8YNBAdvFqSVejEGkAkebogV44fxhgEEjwZtZXxAaiH0zDO8B91Cx/2QMerGvEOfIR8MUeifzc3MJ8gFmXHxfvSE+oF96DfGB2PKQsR4F2QTjy/1oo7MSYw9xiH6RrnoBoab1WFgWJF++l+6l/61kK3/WQ+JdfhyCYlDd3l9N+s7nXHWmeqx5x76/R/+oPLSckc+Eg7JcFMBaAIX4zE99/IYfT31Gx332z8oDqrMZDVs+DB98sVn2n7H7s4ifOAhh6o0UaLSQIqXJvXZl5/pk8kfa+iQ2zVj2nTttNPOGjd+vDbs0EHnnnee9tl7b2ehgpSY9Y92MGGziDIJm+uLz9nDAhigs1mwcf3D/rEkslCz2GIBcdi0EP7FomYxfGtyEK46IVmC6x2QdFjfA+TGCxy/gCBiWndX3oF6ALKCQsrPeEgA7HnTDQPv3JYuAP6QQhQYxA8ZyBIuEn4cgtylWhESjVBXDLIv9VvkCtzFall4i6tXwnP35B1TKvAcx4YgJGH9w/uW0gE+j3pOllR5TbpMrB6xvDKOLIZtT0AgC1XMxKQZs75zOpuuTat98+bu8Kwbb7tVn0z5WpM/mqyKVEpjX35JG7TdQH885RRl42R/qdHQIUMcSTnykMMUpBL6yz13q3Wr9bRBy/X0wIMP6pJBl+riSy7WNtturZ/tvrtmTJ/h3MGXXjrQ1WXC+An6+KOPdMftQzV82DDt1bOnIyVRS+S6RkhY5G2hN0JCGChzoAFEPFKMf7wMAClOigbwY33E+gvRYMHmYu4AnBACygnOgHjAJIs8QAYQg7UeQwcgC3DA/jmeITSK9wCCAQHMT5AeQIFZzQAMPA/QAxwCOPHQMPcZiAJAYSEl1Afwh6cA6zTWaOZK6oVlG9JESC2gl3uYf3g3fYyXGaCNlZ90qIBp6oHRhndTHwAXIMpAJPKibtQFwEg9KBdwxYnQ1JXwHtoEmKX+1OuSSy5xPyENWNaZgwHUyAjjEnICrCJbQodoL+/kJ9Zb2kof0SeAZe6j7ciWxZwwE/qIUF7aXR/ren0ICQAPsgWwpu4AQuRJKCXrCmsF4JkwH4xa1AOyAQFhzQFIUj88KhBlZEb/IhtkTqgm4BWCRlgQF8/iGUKOAErIKRf3ch/RAMiS9wNiAbPoHmQT4A8gpd6ctE3Z1MGANzqP/lFfCBTrp12+/kGGkTf1hnASkkX5gFXaxdqLJ5U+hPii8wB5CC5eKsAwZdB2ADVlUUf0BaDLWECHAMCAaog9fU2IF/KEYNNGyACygIgy3kz/V3R/ybIICe2mXyEkkGzkhh5DePFyQXBpNx4S5InMSO6D7kIO6SOehUjSNu6lPMigkTHIJN5v5hPGGRiFxCV4IjgUEdLP/AJBQ6cgF5BO9ATvCP2A7mNUZazZQaEYMzB4cEESzdPFyemMG2RIHxEdYjrA+GaOYxwxDiF9zEMYDPCcoFeQFcpdk1hoieL9j/7SQEi8jl8eIQHozV24UFcMGqQ999hDB/btHWbSUqCy0tIQHDrTdiGeRHll4wmNmzhBN1x/o64bdKXat9mA9A66466/KFVRpkOPOEwnnXCCbhh8m9Zr3kr33n6HaoK082hM/vgjDb3jDs2aPkPdt++usRMmqF37djrn3HPd4GcCxArBQsuEygBicDKpsQiwEOEaZYJjoWLQsjAz8WK5AZhhvWPSZLJhUeQZiAuTCtYgrAVr+lodhMSgvdXVMLYjEvzhAXlcA0v/xGMCWg+9JXgXjNDgjeCvsGx8ESGp4F+pIzLmx/Doi/N2/NDDYXXAU2PViXpWlpADNhXHPcLiHjZ3TYGiuELQMWtHSEZ+wImcDhbaXmBY9liRqLaioW6rpd8LL80pr1xI/RzZS+Sq8dU7ejL540+1x7576fVxb6p5sxa69sJL9YvDD1WLDdrowsv+rLuG3KHq+ZU67aST9Y9HHlF5s8aqxQAQi2nC2PG67JKBuveeu5VsXKFjfv87HffHftqwdRuNuO/vOuOsM3TZVZfrwgsuUMf2HXT9TTdq6tdTdcH55ysfBNqoQ0cFuZw6tG+vu+68S0f+8qiisf/rGiGxhZg+xlMBSDAyYsAGAMB8AbjAAsmcAkBgbgAIAh4BZNwHCMCwgaUVSydgFaKBBwIgAsEkfA7LJZ4EQBjhPvwOYeB+wBnWVIwsgDPutTShzFmAL8AK9SMBAuACz4Wbgwv/uB/AD4hg7gO0A4oBqAA5gD6fY6wByOKNAQwDEgE6eE4AtFyEsxBqxN94dSiTtvNeP7SHd0MYAJjcQ3sBWbSf+Zi5FfLFvIy3ClkCUJEtYJW/qTNEiXYhK95he/7wBmEJhlRAoviHdRkAR98AkOgH2gdIBeRTPusDczjypG31AVL1ISSANYgI4TIAU/QGkgaApM/QB7wGeDHYn8B76VsIHT8JZyOkiRAnPBZGjNl7AiFAj7Dc0z/Ijz6F7EACIBKUDYCkb+hXdJJ1DDIJuUEXWR/pE8AzskR23I8e4cmBUPleEN5BXl8z4QAAIABJREFUnSB1eAR8QsL4oG30DYQI7wTl0HZAPYQdosHaaRe6DgHCEo9FnzBp2o3MKAudoM9Ya/Es2AnwtJd+RzYQHoA3dcJzggcXowFjBMJLvwLgV/ZanocEjxJtBV8whtBfdJSxwHxBm/ic+gPcIWF4N9B9CCTAn7EFiYEsQAppDwSL+RR5MT7pF/oaeSEfdAQd4x7Gq53UjmeOuiAHCBseMwgNHhf/TCNfzykbwsQ4h1TgkUL+GArARf4ZSxamijeHfqMNjDXzGBdL9rGysm94rrgEGgjJChCSqiCrF15+SS8994L22nk3NSotUz6fVUWLJtp5992UUV5JpRw0BGoBF/k9ncnojTfH6oPxE7RJl66qqq7S3OpFOuzww9S8WTM9/dST+v67OWrcuKmqFi/WkUcdoZdHj9bXX0/RCaeerAWzZ2vQpYN0/qBLtUHr9fX3v/3NuaoZmBANFnfLg87ixSDGksAkzcDGqsZCwQLIBI3lEhc6VkH2iuC25hkmbv5m8sMygzvVDjNbk9kOVhchcYQw5BDh5TkfjLA474FyikEmggKRcMA9cN4S8zkkjaRYQTGs+yHNMX4TUhSjL4XXET0WISRxq0/BS2FlGLmxv1OUlcsrSEB2KCi/NIQMjcqHPpmQ8BYKdWUWCIlVx7khIAAhYUkWnDiupo6c+OzM3u77Y1bfdAkJCz1DgRKKhyFu7rOM8yjG8nHlqjJ64rl/a/7iSuWCmMrzCf3i8MOVS8X1xDNPK6jNKF2T1oadOmnPvXq45yknlZdqF1XruWee0bxFC117v/n2GwdGmjVvpjdff0O/+91v9cDIR7VowSKt33o9LZg3322Y7NO3r8a/PV4tWzZXkM1p6tdfO1DVtFmz0Cpf2EBpklgXCYkttGzcxIoJmMOKaws6PwG4EA+MF5ANIyQASeSFVZGFnHsISwHEYP3Fgmv70wCDWLQhD5AKrKFsPMZjAMBi/GN5xHqK7Nn0ChCysAusnBhbmIMAoBYiBeAm9If38xmkBsKAZZb5EKAMcKXvAHiQAUAGoBLLLSCFuRDiAUAECHPRFsAHYJEyIGKQBiyygCvAMWEuADTzOjCfUmdAHnIElEFOAFOUDYGj7tQB0EVbAUqUCbgEsDE3A3qpD14OwBbEA9KG1wZLL1ZevE8QGKzWlGngDys17QdA8xn9RTtZC5BpfeKx60NIAGysP1i9seID+qgL/UpbkAlrE/1tIS6ActoA0UDHaAvrkp0ibyFDeN4AgcgbOeOlZ31DVpYoBr3BuIYMIAPoJuAWQmL7Hugb+gSZ0n68UegcpAOZWwibbaRFx5AVQJSQLS50AGLM2gh5xlNG2yE86DQeQ/qJsYAHCKJMPdA9IhEgTngHeR+ysH09jCn0gnIZMwB69AWvAGs2dUVugG7WaGSMF5P3IRtCpXie9bw+G/3rms2LERI/I515NBh7tAfSRX8whhkHyAsdgGQgA0A+96H39JWROMY2Y5O2ci/yxQhqhIR+YTzRxxAzdIIQNeYXxosREogYXkMIDe+nTxjrkFjTO9unZqGclI2hgPFPn6Ob6Cv3Q/7sft5H/1ioJnqAkcKMEzxnuoI8V9QbtfpW1HW7pAZCsgKEJIRWgQIX/xJTLJ5wVlZn6HUYL658rhAR5O9JKOA/ABNW3SUG7yDnykjHckqEAV8/MOTbXy78xpndw3CjfC6jWEl4CJcd+mWZcPzNfgYsbNGMHpZoblCLpfQ3/9nE5KfTW1NDYVUJCeJZus0jBPOJJZs+HPVw/gzbxJEA0LtNJTHHSRycL/RRuA+k4OkqOE4c5LcvCl3xA/JjxMcnQ+Z0sc9+4KEJq7JERQrcyJGQbBBuFPGCvqBPkA5aENKGsLDw/1DeAtPxiU+hfOeRWFK/wr4mL0Qr/MpcKWugh40kEegWT4SkyjGjXEgIC16pRJBWPOGCuaR0TkpAwAIFyYSrv+uyQjgdz7NHhpA18245jrakI3PKIV3nRaFMb18RLjBThUS4vyhW8LbksznlE2Ry4d1LT+5GKusiIaFdlskHoEE2mSghAfSw6GPtZ7HGqkv4CCAZ0IE1n2cAD1hASWkOWAN4EA4KmMGiyhjHcwIoARRiDcXizTOAZUIlAO2ASIAM5ACyYYe38R4spzxLPQGcWF/x9Br4AOhhuebdWE3xzvB+2gbgBKzznUtGcsQRzugCAAYks9EYgww/8SbgGQZkcT8EA+ssbaQNkAKAEcTXjcBYbMmp6AAgADTACpkBfAA2GIogD5ANgB0hRoBUQCuEh/dAfvBS01bAF4SENkBAAH6AeDwikDiIClZ4gBP1AXgDsJAP7aPdAEEALPdQ9/qAqPoQEtpMghWs4hZyx/jAys06xO94hACmdh4X3gq8SrSfdYZ6AroB9ISl0ed4SJAL8oHoAogJk+FZ9I5+QW+4F6IJ+cVjhrzwFEBI+AzCAFHhOQx26CTeGeQCiKXfAbn+2sbaiO7gHTGiCdEBEGOVJ1yKfqaPkDfgGS8R9acOECSANHWnz7H8U3/AMJZ4CCjeHbwf9CtGAMon5In2oy8QSdrB9+gs/Y5eUCfGHJ5E+hMZ0NeMTULa/MMWV2QGX5aHhPUfQyXyt2QCeGogA+gsRh28dnhJ0G/kAeCnfegsbYBQMo6J9sB7QpgUz9Ie85DwGf0CIYHgME4Y94wNvHwQPciteUB97wcEmNBJxnoU95i3g3ZwD3qIXhASyjyDbrg9g4XEFugO3+FRhPyhL3h/mMPcWlvYV2PyrY+3cUX6ouHeUAINhMTTBCYbJjcm/eJXRgqyCgAssaTy+XiYhYqbczARwn7iCrCwGuI0w7MZ5At7FrDHO4tVAbA570o8HoZ8xaUMgCoWU4oQoDz3FtCYga7ChttoXPCSvwsIrVjcsA3WaBv/W4MOmVu86koNTC+qKdy8nlecvSIFDwYbvR1Wd/3ieRrYDxIjkAgvQuh9YP8GT6acdyIkM9BQrPHOY5HIq9Y5IPCGhcA1DJ8KPSzxXCHELYrxI96aJRMbn/MCIyFB3m2md0Db/c47Qj4KyOY24xO2Pd8RDttlnwzDztx9PgnyyMoSQuORFtcEbxN3XfHm9YlD/48+hKUHmZCQLGlBRkEQUyyRdKQgGaDjobcnxr1UKJ6Uo+rOxZLjJmUVC8l7LqYcpCZGjxbGETLiPueNCfvblRdLLE104MnEcXy3X6cwXgthbq6rIuMLsER4zdq6qZ1FHuurWckt3Sh/A6pYkAHgtsmYfgZIEL8NiQDIATYBTVhoASeARO4B1HMPlmDKw/ILacDiiBeDZyAvEBoIB6CdCyspIAEAD/CDXGCBBmwDyAixsEWKeyiXORpywCZY25hqfQWoBEwAdgi9sjpQV95JfDsAw1JEY+nFcor1FgBL2/FeIA8AKEQEkIVlnPoBFgFbADU+t83PvJ/5CwAJ+CGcBVIGUCMVL3sJ8AZg4cYKTv0A3gB6iA/1JhQGwoSXBblg/QfoUi7AjL0gAFj6ESCPPNgbgVWaNhMqQ/8CyGkfaxjtR4bsa0Ae9SEk9Dvy9Te1F5uTkQEygVxQR/oCcMzz1AePCMDfTvgGUAMCCeNBzsz5yANgTb9a0gTahtcKkIo3jvKROQSYvsOSzbPIAxkQtoZuoafoI22mvyEEkEvC2HgG8ks9IZ8QSSIBuEwm9AEEF2KAzNAXSA+fW1pq8/wgd/oGkEvd8ILQ1/QBsqYtkAzeCSmkDoQJMhaIOgCQ4xFDJjxHnQHjEC1IC6QNWVIPiDxywstDnRkXtAfyhCfS9pCsTAQDes67kB/jeMmFN6CgBxAmjAW8B0LJuIMQ01bGMmFT9Cv1Qx7IGGCPfjPe6CfaDfmBNGMIwAABeeVzSCv9iBeIsYeHhTFDv0PoMYb4KY+po5EPyoHA8F6/L23OMDyDBwqCixeO3yGOeKT88UB/URfugfDhnUUP/fc1kJCVQmf1fsj6C6LN/MH4rY9Xt94vWMaNP5ksW+YJoK4sdrjrYc4Wu2zKHSp8IW4fQ3YOvBNTHC9Jjsxa2OQDBbGcskFGyXhCpUGpapzLBIsuVloybrHzAIt7CIaSQUwVaakymVMiEVdFPqGaIKu0A2RxleakbIhJwWNKF2JeXOjNOnJhbcHKw4LKJGEWnyhBqqu58XxMJdmkMgkp59B54ACu8yjFpawzykMgYirJSVU5iEXcWdiDkoQSQV4pmIhiqonHHKgluUCQyyheWqZ0kBDHRuWzaYenq1JSPJ1XaSzp0tbGCEDKZxRPxpWqTSqfSKgW75VZ9wHb8Zirx9JsX6ELhepCbrKJcO8JnhhHaAtegVwsppJYUrl8VtlEVilAfIGgsLGb39EtpTNSKqmaeKDqWKDmsTKpFgKdV456xeIuBCHHM0bVCo6V0H+wdHEuZo3yx8GKqF06qFVZKqF4NqRTtdnAeULiyioP4XCexhKVuk2LWcUTyL8mdKZwVybhnCklScbcYuUSyCylpEpVQ/8FOSULxB0Z4oVMKqGyIKZMJu3248Dl6fJUqsRlu3PPJJJh7Lp5xBzfXOp5skXP4tsBYFg+WWDXtgvQwb4CG18WfmDnM9jftvj67TM5+IuxZfTxz1CwsCk7x8TK9M81MYu0P+f6ls3oe6Pvjp6YbN8bSba/o6c9++SymNHF2mPf2XusPJuTaIuV5RM7+wyigUUcIGvnTNAm3zPtE0F7ny9PHyRZu+xnVG5+CImV5csT7wX1IAtjFLAV02ErH0ICGLAwr+i9y5In91rCBD9Vst9uP7sRZfl6wTM+wbR3+4Abedp9fogR9bZ3+nsDKMNkzNoSTQNs77efprO+fG3+K5YC23+X3w/F5OTrtG/c8dvkjysrO6rjgHiIjxkX6zIy1jVXUR6kAoJmaX9NTrYfw3TXoi/8dYF60RbrF9Nxv57RccV3yI9+okwrw9dNX37WJpOj39d8Zn1pc/Sy5mWr+7LGgcnd6llsPlzb5v61sb5RQvJjtOEnQ0h8oMVAwWVu2ab+UxBE+ZPCN+vORcCI6uyz+bibGIBQOdUqlgiUd6gRwBW4MBCAUpNceB/A2Vlu83GlAqlRGpCbUW2Se+NKpAOVxVMOnGYgPzhHCtZcfhLCBbBeVy4sz1iksHYUW2SX205n6YcMhrbuRD6mZC6mRBB6RpAfQDTFYpdDxjkHShOxpNIx+g8Qi3ej1lnLOc8Cj0N1Iq4c//J5lePNyuRC8A9xccQyprJ8UsplHelMB1mpJK9cQsrkA5XE4krBRwNCg/JKJ8P6sKejIgP5ySlNZ8boz7DcfIx9FihI4DwieM4SznMWKJkPXNscaSGdcSH0yIEYslYl5Mgs2aZiNYFKEuhrIZYJAuzCC51fZ4nXxfG3Jd6kpdYnk/mqes3yMRYuSDshiQnlk3gQc2qUl9J5vI0x5SFZpAnIBUrCtBNZBfG8ajNZJeJlztuRRIhBrSOYaXYAJcuUzcdVGuSVyGVI26W08yIlpSCh0lwyzOQVyyldGihG+Fc+UNoxr5AIJrNGRMPwPS8qzzXfB6RsIGUBXxsJCZZmLOtYN21xt8XeBwD+XGjtt/Foi3QUpEVJhJXngwQ/NMYHYQaAfLJjgNwHP1HLZF3fRcu29hT73AfuBor9FML2rA8g/bZHyZC9A/KH1wWrrZ0T4pOyugiYr28++PXHn19Pv1984Gu/Q6CxMrIxGvAX7W+/3/z+4XOAHvteCKepzxWVZV39EC3L71f/mWK/+3rlE2nKiJIPn8jZO33i43/mkzz/OdN307UoUfTv9XW2WF/4c2l0/BUjEj54NuJbbB72Sd6y9KquPowSEr9Nvt77BL8YSI/Wzf628VRMt61dxepmzxfTI19eUXK3LF2N6lqxe6MyLPb++oyHhntWXgL0AYSEUD2MIitKtFf2zT8ZQsJg4zIrGJsv6zwYEc5BfIkLFSGshFAU/i5XHkCJJ6MQxYM3Je8CTOzMBTYsc1ZGMnR3ECPvHihsho6TTDbrLNpBnLh5QGZcmUTcbZMHLVk62DUY8b+y/blKz9keEsI3fAtUFIjU9RI8TwTzhOdbhHJdsgHd9jBAGlwYXF75ZInb1o5B3IVioQJLUHromnDBPvQVfQKBcZQl4ciFOz6Ez/nDWdgLeyP4NJl2/ZyMYdIPz6ChPLwZQTwuvDl4ulxnJvBY5JWJxVUCtTWvF8Da7Y/IKZ4JXCVDAlsSxm75V1yqzqadNwb6AXEJN6cAsHOOUCUz1CumbCyussJ+FJOPv+G+rsXBt9jVt0+sLDwTjjc51xCyRW7odmGDPiQDgQRJNzaCAlmAcLkjfGhPIpQzowkSETbQBXqFXrBkyj3nLkgX+0ZcvwbKxuMK8Kq4MK6sG7Jh6F3cPeO2ZTmtKZyOUvBGUppv9SMUg5ACrIlr20WcNzH/BuToT98KGAUUtC+6GBcD4HUBjigAif5tY7zYe0y2vN+sr6Z/y5P78sB+lExZPaLP+RbyYm2x9cK3Tvtl+OWaN8C3OlvbfIustW15bfDLswMIrY4GuqN1Njn6FumoLP1neQehZITP+ZcPtqPviJKSaF1MV/y5xO/XaNn2Xl9XuMfa739uhMAvz/Ye+fU3nffJiV9P/51RchKd94qNGV8m9QGzUZJkIN0HYcUMAtFxYXVZkbmZewmZIkSMvVPoUrRNPpE2nGT97MvfxkPUm2Pyjva5jYUo6fPHQDiVF8LavfBZvFu+3vvetqhOFyOmVtdi9/pEyt5vfbq8uafh+1WXgPUXCQsIdyR5RX3G0aq/2e0jjewSWh2lrkIZVAcPCYQEYFyserGFlfro+ReVnDdTTdJVKuVshXhcs0oaqeUW26l9953EmQpJwkTyOQXJrOKAnwW10sSvVNW5hSo2JDVgQsSKBDHCvEIglcxWaf7bE6Ups9W8z25SM2I62fAeV4kFu0cPx1iF9v6UHsVtTBwt8dPLm1yLgqcY1C/nQH24KSAkbwkQbU2t9PW3mv7OBKmqUm3btla8R0+pUSOpZqGyb72vmV9NVapJM62/+25S61bhNge+G/uuZlcuUNt991S+cTPl4myllhKZWs1/4jllv5mi6rKscvESVZS3UJtu20rdOrg6vPGvJ9WpXXu123l7qaJUGYA2PgJ2Ztt+EmfBz6s2wR4H/AfsXQk9FkE8o3gmrewL4zR59lRtdXBfqXnb8LgUQL7h8nhe1fmMC2VqzJBanJa+/V5zpn2jVt231Ceff6L8lNnqvM+uSrRqrqQj1JAj9sfEQ3JU2GPjy94HCKtCSBxft404i2Zqwf+fvJ6pyanVIT93nF7fTtXcd99QsLhajbp2VflOO0olTULSQt9NeE+ff/2JNj6gp4L1Wiv+fY0qx47VwhlTtV7r9ZX62c5S2/UUBKWKI8/qKn372qvKLlqkjfbqoWzr1sonSh25SxJyN22u3nntTXXvuYfUtqWq4uG+opIAIwBKU0jZnMv9IMbYNrWzT2Jtuxhf7Hkgq41v6a0LwEQXcp+M+AaDYh4DZGPP+1Z5A5N8549hK9vKioLLKPC0MA0rJ+rVKNY3xYC01c1AlO/RsTZYnSxUi7+jnonlWXH9tkbBdRRsGkAz4uDX239PVH7F+jH6XgufMWAZBeoGcnnOMk4Rfha9DDSHMoLYhp7EZREpH9TV1f++XkWBvf98lFT6XgIrm7r4oURWP6ujyStKCOoa1yZL0xFfV61frEyfFPl9FpWRGQUM9Ef7w6+bPy9H9dQfbysKqdjrQaIINsrbAcj+/ODXySffJmfIgQ/i6yK8Ud2IEi9fdlGZ+SSnGAmy9xfFa16mRP/75YFcf06xflrb5vy1tb7oAnub2GOFl/bHun5ShMQUFIsQG9vwkBSbYGOzZ+n9+/6mRl9NUfnHn2rqe+9p01131Yz/P2m4cY891KlvXylBCE8BLZYFUiYnjftEr596hTa58iSt33NXKZEqpHaCuYCAUlJ6gT67+R6lHxurLR+8Vuq6oQKsuLGUC/Hxs0I5B8uP1VM/wnvYpMgGUjaw2QRb18RYrDrgXTaal4V7y0NrejxQMlcrTZumZ84eqEZz5mqrNuvrm/fGa7PLrlLpXrsrPXa0nj3vUm3VcWN9Ob9SrfbcW9sNOFUqk2aNe1nvn36BWmzeTTvcfqvUroMjkM5ZVbtQ43sdqdRHH6h93x0VK2usGZ/P0Mw5Veo1/HbF2nbUmL8M08ZduqrDL3pLjVJSis0shRRdibhqUwmVpvGmhPuK0iWQkoRKcmzqxiuTlaqqNev0KzTyzRfU/+nHFHTsrGzh0ES36Z54PpdNKq3aUqmUL7+v1Pgrb9KcWbPU+5Kz9cGH7yiYPE3bHnu41LGNVEO8X8oR4jB1VZiIwV1sjHJsJy4laSuxbjl3kKfjzcnk0s/r1At/Jz21iynO/pYFc6UXntTrN9ym0ooW2vG5f0rzajX55iFa/NqLatuimSYuWqDelw1UfLc9wj0xH3yszy+/We9N+0JH/G2otM1mqnn4OY2++Xbt3L69pk6dovX6H6MOx/1OQayZ4pmMtGiBXhwwQNnp03XA4GukbptK+eZSKitl01r0xEt6+snndNQ5A6TObZRJ5t34irmMX/RTwpHZuJdli/mBDE5k0FkbPSSEEbFBkz0kXFFQ54OKZQ33usC3PRP1mPhgye7xyY6BLt+jUBe4jpIiK9vAqt+maD2LAaJi7YySHLvHr5MPDqNgMAp4fUIWBdnR+c23itd3yo32ow/cfflEQXO0/ChxxDDHZms/ZMuXQV1EyW9jlAQWa1Nd9xQD9z4RWla76wKbPlnxwb79Tv3q0t/lyS+qi/67ou322+zrS11kIjoe/PETBe/11Ru7j5AtohOY0/xN7dFxwN/FiL9/X13jydcJfzz5dffb7o9Vfo/uG4kSi2UZJJY1VqNjxeoWfd+KyrTh/lWXACFbJI5oOKm9ttYREjJHFF2EAIrEq1fXqvqBB/XATTfp+JtuknrsL5WmpAWzlHnrbX334SQXqtNit13VuGtnfXndtdJDD0gHHawuv/6tVNFYs19+SdW11Uq176C2B/SVmpboi9tuU2rUs+o44u9S143CcJ8gTE2LD4C9Bf5ZGKve9T+NElY17W/I1jC3pwoxc1JtXCrN1ajqw3c16pwr1PfEfmrWtZPmXHSxPu3cSbudfLKeP/9ClVZntOeZp2n2l5/osxEParebbtNXn32uL4YP18Yzp6q6y8bqNvQuqUMbZWKpcBN6VVoT+/ZSSfUCdbtzsNRxU+n1t/XywCtUs/76OuDWW/XOqEe1cbeN1HT3A6SqWi0c/YwWT52qeOMytdltF2m77aWP39P050arvDKu9CYbqk3vA1Tdpl0hQ1agZNVCpc88Uw+/Nla/ffwpBR06KZ6CSGSldKWyYydqxtsfKJbLasNdtlR8+12kcRP05TnnaW46pu7H/0bzN2yu5JyZatpzH334wYfqGJeaHnSUVFWjqU89rsqaxdrioIOU+fxLVb06QVWxjJpttakq8DwkS5Ud964WTXhfldlqNd5hG7XYs4eyjZu4fSGWCYwzO3JBzm1IZ5dM4MKy3G+KByWKzV2gSQ89oJnD7lCT775Tq25bqfO/RkqffqF7jj1Wv+53vMp32E3PX3m19thqC5VdcYG+H/2i3rrqOm00Y6G+adlMvYf/Reqwnu7rsbu22f5n2vbU87TokXs1vnKe9hk4SFqvkzLZrFJzZ2vcaaepbOFcbbv/PpoWlypatFKLPodK5eX6+PJzVdVxU+1wzK+l76brq9FvqHTRXJU1LVPLA/tKnTaWkiVhyJ6XdWxtT/vLHhI7RC0K2sgqQ8Yk0or64JR9EHhWkIOFexn4woDAeUVkRbINxr53I+oN8EEmv2P8ITsPZ5VYvaIA3qzBPrDwwZ4PFO1zrGtkq8Liyz4KMjORUcc20UY9RCQyIbsOGYzI5sN9VhbZkfjbTh8vBiZ9kEV9Ia3cbydFF/OCGAjmPb5nwidtPkA2KzF7gci45B/qx330BbIkBIesVhxISNYpTpymf/isGLkqNvtTXzwkfpatKCjmHsJmCGFExvxNFjFkSLpiMiWZzvA7SWLwzpGpjpSrhIOZXNicjR7RD/xOFinCiPid+kOOqA/ZxMj0ZM9FiYTpJTIl0xOZyugHNn5Hdc8nwiYD3sHZJ6QDRn7cQzYrsmOhM7ST9LK0g+xSjCc7CNG8ImSaos7InvIYP+geGaYI+aQcsp2ZPtpzfhiev6eF3wFn9B8JNfw2mn7wM7qHpr6rel3nkJi86GP2IdGnGAst9TH6hhGRfmK/Lf0ZJRJR0mjfk+WKbGhk4bK+8XWBzFqQI/aU0mbmJJ+4IVeyuFEH7kGW9Blj1Q4Xpd/N4xMl275sot6mYgYJsqiRhY85jvvJ0EX2QDt3hj5mDvMTXtRX/g33/acE6APmjAZCUsiytWxCUjisLp3W/Pv/rn/ccL1OuOlmab99perFmjL8Xo177Gl17ra5amqqlZ30ufY5/3R9NeYFxR54WIsOPUIdevbSqH+N1Mal0mZNmujZl17W3hedr3YHHaDP7rpHiVFPqsvfH5A27qycC+UJY/DJSrRkk4qj9+uOOq86IYkc4OKyUJHJDPJYLX1fE3opPp2kr86+WKXHHKYN9+ulF/90hlpv2k3bDjhVNV9+og9OP0073XyjpjZqpDbVaVUOvV3fZDPa7q47nXchq1IXchWrzuq9vgcoXlOpLe69U8nOW0jTZ+rjq67U1xPfVe+rrtTNp/1J+x95iLbsf4befuSf+u7px7Xltptr2sT3tWHbdupwQj+9euddapvNKdGyhZ58bbS6HXK4+lwwyKWUcqFOlQuUGXCKRr41QUeNelzZrp2VZBN9TbUWj39D4y++XJ26dlauLKmZkyfpZwP/7LwZk86/UAsyce3wm6P19sypWvDKq+oz+HZ9PuljzRv1qHa6YbA0b75GnHKCNjn4QO2y5dZ6ZOhdatW+i1pD+HRDAAAgAElEQVQ0LtMHH72rvfrsp0779NZD5w7Urh27qLJpXm9+M0VHnnOBmu+6r4JSMvFmlcDDU1UT6iP7ovAI4gEsTSldSkhYQrHKak17e6zaZxbrk5sHKx9LavOHHpFefV1/PesMHXvTNdLWO+rVcy/QRosr1eH+4Zr36SdqMeM76fU39dSYV9T3tlul5o10y07b6hf9T9dGA86X7r9Tj738ig655kZpky3Dw0lmz9S4U05U7XuT1GW/nvpKOc0d87r2ufhyNemxmz66+ny17H2oNthmGz1wxSA1y8S0Y7NmGv34Y9ql3/HqctoA1TZrJijJuk5IDNCTihbgCvAAXHCx+Fra3mLWTMAMZySQyQkgbBbHushDdLYCUHB4H2c6cEBh1Ltg4CtqzbZy/I22dg/piEnByoFydpI1GyOx9JOKt5hlHWLEOSmACtKN+m2lbTxDCK8POKLysLojR9LNckigpbv14/CL1d23ePuEJ2qtpx6kFeZcCH5aH3Ef4a6c80B/ASLJqEafcDYG7eNkcrNyR8lFtF/qS0hI6UraYs6dgJhAIMhQCbGgb3kP+sTBcmTrglhwMCKkys/aBBEGYJJ6luQmJJV5+umn3fkV9CdttVTMHBhoQNNvh687Vn/SH0MKfQt61BJvz0E8AMnUk3S6HLTHvZz9Qr3pfwAvwBSrLWSNc1SMrCNDgDL6Qh8A0nkvOsDfnNHB2SYQKvZy2Qn00Q31UdJIHQDdlAV4tz60vo+Gey2vb6N9vbyT2iF2jE/AN2lzSe/NhWeFtMTE+dNftLGYcSAqe+qHwYCkD5BTCE2USJIinNS7GBVIBWz3WF8xViFJECTKoI9IsY3+k8CBFNvoHKm6fTkV0/PoGIvqB7rM2T/UhzmF/uf9nH+CvhBiztk47HUgYciKRHWsO+ht9bakgZB48kQBl01IwoMbgkytFo4Yrn9ef52Ov2mw1Lun9NXXevL4k7TDXvuq7dFHurCXyuNP0pQtu2qr/Xvp2/MHaoNBg5TYaRdp0iQFn01S7tNP9MwzT2mrk05Q5+OO0xf33qf4qGfU+e9/CwlJMuHs/ti3YlidvaPxGgjJDweCf6h5eBg5SQJcnFEYpvThBL10x22qmD5bO990vQs/erH/n9R0q6200znnqGbyZE06+UR1v/k6af9e7BTXV8cdp++rF2vnu+9wHpIchIQUWtUZTTzo54rVLtYmw4aofOMtpTnzNOn66zXt1ZfU64JzNfzss9XriKPV4YQTpFkzpbFvaPa8WZrx6utqmU+o3Vmn68mhd6tTRSNtuNWmatm6ubTdDtL2u0plFcoEgVLpKmVPO0X/enusjnpspGq6bupCuuJz5+nb+0fom2uuU5tdt9fiZo0044WXtNEZA7TpoYdp6oUX6btFldr50oH68KknVT3yCe1099+c/ow/5Y/a6fRTVTtntl68faj63v93vTXkdlXMX6it/ny5VFGi6ffcqdmvva5tLvmz7j7rIvXuvotabb6eKsjdv+ve0mZbK49Spqv00v33q/bTr1RKOl1S7sZKVZmVuvfprdZ77xyeGeI2juecR+KdAWeqtLJKWz74sDR6tEZccqGOvvU6JbfYWq+fd6HaTJ+hjR/7l1ReIS1YqHl3367XHn9SB99yi1RRoTt67K6DTjlVHU4dID38N4166gX94rpbpE02Uy4VKDF/pt46ub9qP5qiPQbfLLVoqg9PP1utex2gtr17a+JtN2nbsy90+0407hXVfDtT+cmf6ZVHH9XmvfdTpyuvVrrdBi5ttL/ArGseEt8aCNgCJABAzJpu4Ic4c0AkgIDvAUEs+BwaxqGGHHRGWlmAOBcgEOCCFRmrMv84QwKrJfMrli/C3yA+gBzAGtZmTkUHWAPSsERzVgT3WD15Fi8A/YC1EoBHmb7nBus056UA+rBecx9WawAFgA4wwYF0vIONk5zVwZkdxCtTRy5AMeUgB9KRcyI5h/xhucXKTT0AY5yn4KePpZ141gGrnKdCPfDOAM6pC1ZzQBYAF5AH+fnss89cDD/3AKSpD94i6gPAArgjE8gSYIsshBAtwBYEADlDtL777jtnsaYM6sQBjIBl2o6FmcMc7dyN5cGH+hAS5EcIIKAcjwegmUMaaRfvoQ60E6CGrADxgEjAPnLmOz7nd4A8fYxVHO8SukRGO+TL85zZAbmws1joN/qXn3xO+yBhbMymLyG5XOgjJAcPB8CV93AfxJszU9Bn/lEXQC16gaUdEMzhf8gB6zgECN2hjbSVQwI5cwcACunDKg9JhGxwPgf7biiHwy5pEx4B6gHBQqfYzwXRou8A31z0P14kdJm+4jlAL3pLuCV6xHuQC/WlLpwNYp4732u0vP71vy9GSIxY0MfoOuHrjAHeSdt5F+eJQBo5K4ZzSpATBJUxwPwAeEfn+QyZcx8/AfD0GV4wzuthfKMr6D3zBmeBMNcgD+sr+t8u3j18+HCnY5BuxgfyYFwxL5x88snuEEvGip1hxLPIjjpTPmXgbcPTgb4gXwgpfYw+2nk99AX3c/gjRJsxB7lnLmB+4jwZQt2Y/zj40g5ZXBH5N9z7nxJoICQrQEg4dwSXRSZbo0X3QUiuV/8bh0j77i1N/lwvnnCKNv3t0erwyyOclbv2V0fr3Yom2vWYX2vyoMvUZeDFKmnRTM/eeL02LWmszm1aadQzT2rbk/pro9/8Qd8Oe0DxUc9rwweGSV07unh9sjO5M/PYsOsOqrCjxdcddV5VDwkEBPpR6vxJgUsLW0p4XWGLRfDmOL161SA1KZG2ueBcJXfYTZq7QC/+4XiVt22h3c86T+kvvtW7F1+iXW6+WfrZHlJVVl/0P0bTqxZrj3vuVbBha5H0N0U2tcW1ev+gQ5Sunq/N779NjTfZQvriW42/9ErNmzJF+19+iYb366f9D/m12h/3S0185GGVvDxWzdp1VObbKaQqUPsrr3BeilmvvK7459P06Tcfq2TH7trx0sukVm2VTyYUW1yt9GmnauQ7r+mXj41SpuNmSpEW6vvZmnXPcE2/5y/a5rDDNK95czWtWaxFe+yllltvo8kXXaBv58/UfpddoXGPPKbk46O0w70PSRt20KQzTlLj8pQWTPtO3TbeUsmzTtWrAy/Uhsqr6zXXSeVxzbvzTs0b+nd1+dcDyk+Zrlkvv61g3lR9PnWGtjn0SDXr93vlmycVS1dr6jPPK/jkK5W5tNd4TRKqipeo8149FN9xC+UTFcq7zFmBNHOu3j/xT2oyZ646P/aI9P4E3XliPx139ZVKbbelxp53sTZPlKn5XbcrW95MyeqM5t15q14c+ZCOGHq7tP4Gum2zrXXQH45V5/PPlO6/T0+Nn6S+g65VbuONFMQySs2ZpYkn9ld1JtCu114nNW2s1/ofpw27d1eX7rvqtWEPqsftd0gLZuvtKy9VRTahzZs113OP/1PdDuqpTlffqoCDtvIhIbEFel0jJH6IBWAMoEZKYwP4fG9pFzk0EPIBCMW6y4IPMAYAsNADQvBycA8hDIANQAagCxJBohCAC+CQnxzoBhjC8gxQI1QG4AYAhQTYqeTsebGQC4gM1nTKBgBhFeU0aA4wM8swAAMrOu0BkEAMAOeUwyF0kAXALOCRQ/vwHGCBBczzN2CQE5oBvwAiADZggxCeIUOGOLDDRTmAa8Cw6QikjoMSATeAJEApnhk72RoCgkcJDw4gDFlDYMzSjqWZZ7HI4tngEETqAdnAS0D5ACCAPAfoYWmGxJFBDYJIWVisAViWIARQDHClXpCCaIhKsRWkPoSEk88BYBAIyBJAFF1ALoBXLmRJX2FBBmxy+CGHijLXA/o4xZvvKQcASt/ioaANkBI8L+gDekb/UjaAHzDKT0gBckQmWMsha9QBXeV32ozuQXohAegmHhtkxiGEEBrrOwArVn4ANwCYPvO9DcwBECr6hZO8IT0AWupBv0F06Vf0DL2gjwDs9AnAnjrYaeeEB9JuDohE5yC66AtjClIHWaLdEAHGFDqDx4awNsA8+gjZpw14jmjHyl718ZAgW3QU+VEvgDt9BeHgM9rPnEDIHnpohIvxT/tpIzKlvjyDLjPXMCcwn0Dg6Cv6jDHNWIMYoO+MZcY94B+9pJ+QL3JgXHMPxJB3oTvoHCSO58zbyXM33HCD00HCxPDGMRaQIaQPXTPvB+XRNxaaxjxD/dhcDcFnfmE8QTAZn5SNftJ+SOSKeqhWtt/W5ecaCMkKEJIssfLY3WurtGDEffrn9TfqpBtulXrtJc2erWeOO0HpL2fq5+ecKVXN0xu33qStzhmgpp27asIJp2uHk/pL2Vo9P+wu9TrpRKmkQk9cf6O2699P7Y87Tp/99SFl//2iuv39DqlrhzAEhvS/7kDGwm5t/uZqCNlaajnhjI/Qf1E4cDLnzuqIQeK+/UbvH/V7NS/JqOMp/aWO20gbdJDKEnp90AWa+8QTOvjkM/Tl51P0xbQv1evOv0jt2rtQrynHH6tvFy1Sj2HDpQ1bKefOCJG0uErv9zlczWbPUacrBkrt26n6qaf17+HDtcXxx2qrww/XX35+iPY/6jfqcuDeGnPrbeqZLpV+92vNGnaPYosXK/+73+qpoXfq2AMPkrbeTPMfvF+vzJmpn/91mNSReOG4VLlY8wacpffeHKueNw927wnT5gaa987bGnvJ1erTv5/UuZPuOvlE9bz1Nm2y37769JJLNHXcOO036DJNfu0NVT39lLo/8KDUbXNVPv5PvXL2hUomSrQ/e5v67KMJgy7X5L/ep6MvOl+JRi302t13qvVm7bVZn3111XmX6qJTzpU6tdOkYX9TzXobaIsbb1K8VRMlU7Ews5XbHE8+ZAg7+plwp7LnU/BoQrjYT5JT8ttZeuf0M1U+b666Pfao65vbf3GEjtplH63XfRP98/6/6uAT+qnkuN8pnShTSVVG3996m17690gdecft0iabaMxhv3Yelt1//3tN/+dIzd1ua211yUVSeZkyiUCp2TP14clnamFljXa/7jqpSYXG9e+nTbfppgXlJapu3ETd/tBPNW+N1yvnX6D9j/mte/bZKwdpx4N6qdU116q6zQYqDeL/E4SERRSPAFZDLIAWK+3IZT7vYthZyAH5gDYsmHg4AFAATEIXAF0AF8AJ4AGAyYKPhZR/WEQB/YBTFnZACaAC8M0CbyEckBUANYCAwwXNykn5AEEAH5ZzLgAe+wQAQFZXIy8ALeoCgMRyDpgEFAFIuZ824IGgPrybzwDIEAgAHkSJd1JnPBEAHsrkb54lZIWyAVJmnQb8AmbwbtB+iBKhLlhWATS0Ga8Oz3Mv9ec+wp5GjRrlACz3ALSRGYQDUA4IA6xB0gB1AHayImF1vuWWW5zcAXqAXkASZXEP4A4QBqmhvngMTD7LAjT1ISTsOWK/DW3lJzKC3EE0sR4jO4gSRAUAiR5BSCCQ6AX9S99DGPFIWKgMITF4IegvPHD0ie0vAsADICEkAEBCc5ANnjRkim5wajugEcAIqeBd6Cc6jDzQOcA1gJRyfYMDBJTv6FOetYu24B2AHKBT7N+BqNIX7Oehn/r27evIGSAY+dEexgvvJCsf/Y0nEOIO+YZQ8g8yDyHHEk+5hPzRDvqdMYM+QH6oE9453kffI39OuCfWnnYUC3esD2iti5DYeEJe6BchiHgKmAfQKbx6yIi+pZ9oL7oOUUEH0Vf6jvmBiBMMALQb+Vl7MPCgt+glugzZYf5hLhoxYoTTZzwglEu7kStEGEIGoaEciDfjl3GM8cM8hD4xoF/pQ8Y7JAiZ4y2D/FEfPC7Ug7GIflEfCDNt4j5Op2e+gxgyJzE++Un7fe+ssxlz0C77fhuulZbA/zwh8WOeLWQreg6J3WMbyoNsjWY89bSev/8hHX3qAFXssrNExqSPJumD+x7R11O/cIccbrP1Vtqk33FuE/xHg4fqg2++Vs+f7a4Zn3+mqd/P0Aat2ijLAYidO2nXY3+vD559VgvGvq0eF50vbdg23NTuNtYWDtNwHpLwcL11iI+4hd6ybK3c5Fo4l8Kd04EjKRDkMZGr0ZdjxmjytTeqUTKuynhc8+MlSm65vY45a4A0f6bevfEGzZw6XemmLbTXsb9Ssx57KNuoifKLFumdywa5U933vuAixVo3d5b+IMi7dLxvn3ehqj6YpAXlFVoc5NW0vERbbrulNoIgZALdd/pZ2qrHHtr+sD6a9vxzmvr4M5qVKlWn9VqpcuFCbd3/VC3+4ku988xTqq2tIaeBtjv4IK136OFSRVOH62O1aX12y2B9/PIb7mDN+aWEC2bVpttmOuCoX2r686/rvbfeVG1Qq226d9fmJ5woNarQnKdGacyDD6vDZpspV16u4Ksp6nHRQKlrV+Wnfq7Rg65URaPG2u2ss6SOHaSp0/TpiPv14QfvqrQ6p9YbddAuf/il1KGdJtz3oKa9McGd3dG6dRvt/qtfSz12DY9OdyuXN/cUTn7nuJFQQcMvc5z9QvDc/Hkac8N1is2bq72vv8Vl0qoc/arG3fewqjLz1Ga7LbXzcX+UOm4UnkeSy2nyiAc1fswY/fbii6SuXaT3J2nMrbdo3uxZarv++tr5+H5K7rCjgmTSEZLShXP08jU3qmZRjQ44/TSpokyjr75GXTbfWOMmf6yfHXiI2u+xtzRzpt4bOkRffvKp2rZoriZNKlRVUqJdzjtPubYbuCxbtjCjk4R9sKiujVm2AAoAZKz2fpvsd8ATAAgAaXsfnM2j0G7AJsAAIAnAQxZYFQllADiw4AO8sJgCTgFbACysyFh/AcVYxgEvAChICPcBUAE5gGg8I4R0EAbDfAAJoM7MvYAKACxgE0ssCz/Wf4ADRIN6Ugc8MIAWrOQAA0LMAFMAV+4DwNMWrPqQD0AMoR8QAAAOYIP3W1ITwBRgFEDFdwBdgCBAEz2AYBgQAfwCdAGOvJfNtgA3LKgQEqy+3A8gQo/wkBDuQV0JWYMsQcYASNQHsIh8AGuAdAAhIBiyhMzwpgDA+Q6AjhUdedNWrOl4FCBXEANIGRZkrmXFuds6R58ta1M7czXEA0CHXAGGECxki3eAi/7nndSJC88AbYD8QXoB/1jIsXTTf5YYgRA0wmJoA+CT/mFdxlINESDMB7ALIaRvICToD2FNeCmwalMPyoUIQFYA8Hi+0B/rO4ixf9FmZGUeEpMFfQjwRvYQKO4DpPMZ3h3CqCDn9D+6g14iYz7nPjwyEFV0H0LP+MErQrsA7+w7wQuGTkJI0C/uB2jTt76HhPfhhTBCAtHifgPgK2qhN5INccDCT5t90soYRd/wMOBZQLchA4wtQhAZ1xBl9Ji6mf5ZNkL6j/ahh5BXiAPtYRzgscSbio6gP+ibpZnu06ePkyF6TT/bhn4IEvuQMFQw/1Bfxg5kjznF5jObu/iJ7qBr/IQ4IiPGLv0J+aB8xjdlM+cYITEcgo5BkpA5cyS6R7vRf/OerzT6bnjwPyQQJSR+X65Jcf0k0/6itFheGIRFBzcbFci/k88pVlUbpiZtVCaVlLuz1tx5C1WLpfTi8Dj18sYuY48Ls6qsslMVw0PxYoUD4lwe2Zyz0rrPsjXhOQwcygfIcrmMOEkcCh6TO9B7HUv7aws/CwkXAMQWqHopIeDRnZaeCs/pIO1vjCS6OalygRIc8JUhYxknIaZJuySVN1ImEVNq7sww3W2iRGpWoXyyTBl3eGFc8cWLQkxd0cSdHB4jDXPBUZVYNE+iXDqEl3L4TEWJ8k2aKlabdd4Nkd2GPcK5mlAvSO/s+i+QGq0vZaqlNHWLkbNXKq2QUo3dPe6cTdRk0UKOX3cb2ZVIS/mEyxbFfgp3NHm6KvSelZS7Nrnf04vYZVnwWhQ2mjdqEaak5vCPxVXhqYONGimIlYVVWrxYqq4M0/qWlSlXWuIyA7uUv4sqQ48N57A0bqSgjBCs8LDOMIzQ6yWXEQ7qzmYrPHtxBex7ATTGA8Wr54bfpVpKbNDn8MjKeVIsLTVqLJU1DuXpztzJStXp8J7yMpfkIZGulWoXSdkqV0+VNJNiZcpRlAKVcPhhFe2LSSnGUExaUFUQJqOoXCqjU/JS9cLQu0N6aEf++a5CKlnaJgMmLMaEZkQJydqwKAHYAPeAl+gFAAEI4SGBkAAEfMsf7abNWLjNQ0LMNqCBzwF8XABsQDv7FgCGgCosjxAC3g8QBYRgEQZIA4YAEfwOqAG8YHVk8Scmn/sAG7aXBWAHKAJcYEkFXLBPA+Bp5yEQcoGlFaBMKAeAiroQZgKIAtxDGrB8AiKpP+1mzudzQCTEh7Au5n/COfA2APIBmxAmwCOhOgBbNi/71n3+BqyzjgB4Aal4SLDuA7IhDZBD9Ij38zv1bdmypSNE1A9CgqyoC+3jM2QNEAMEA5qwkgOusfICEJk3Afy8k/pD7gBclAsoBuxCEv0wPV8PTMb8hNihE9SHMDW7opvIKZ/3UC8AKN4NwCY6gtcAogCYNw8H+gOwpc30F22BkKAHEDjkwHN4IvAaQcrwFkAO2WtBnwBokT+gEGs3MoDQQfK4l76mr5AHoBdCwvvQSeQC8EV/AOBY3a1NRnoBxNTb9pigb7yTZwHgXIwR9BMQDAinzvQP3j10EeBNP/A3lnXAK++jbHSIcQGRp38hJwB2SDQE1ggJsoD84Gkg5AkvEt/hjUIf2YOCcSFKSOq1Vno3RU9qp98NALIGo8fIH7JJn0ECkCv9jOwJYbSQJnSFdiMXwDvjmXagz3hV0A9kSd8xzpkL8HYx/hkzyAQ5g73QV/qf59Eb+srGGXJl7xVjgxAtSBvGkmJzG/0L0UDXGH+QQHSF/sALR79RP/ocHcMggBHAwuBoP/MC4506M9cxV1EnS8ywojJvuL9uCVgf4/mjT5H9j3X9ZAiJnzIP6wcLIa7SYpYkFzkFfonFVJrhmLtANWW14hzvVD6hVI5Pqh0ozOc59LCxO0OcjE/ck4hllAhIHVuiTCJNgJFiubySyUC5WEJZd0J4Tgn3bEJ5QoQCwGk+xGh5DlMM67DkhO0fq8fW4HtYgJiUAABctpG1vhYf/+R6oHCeNKXuxC7kFlOQL3EEIx9klU/VqCITVyafUGUyoUaZTCEyLq9sjDS1QNWkahMlSnDiOiFSQVpBWUppNo3GEq7vs7EaBfGc8m6fQUhK4s6tERIOLPwZejgec+8lb1YF5yAGWXe+TE2i1J2TgsakAfpswud093yZyrIx5RJZpWMZlcZLlE+nlYgnFEBs0Y14Vtk4VLVEiSCnBDqUK1c6kVGWU9057A8ykIMnsam8SnmVK5ZIKptfLOUSzvGWp/5KKYlOZsk1n1FVAuKQUiKfVFmQFf+l+YwzUtyh6bR5qQ4WtlUVuEmon44UFrwjKdIkwxZyJUpzgHq8RslYViWZhOK5UrcRPpesUSaRVD7gcMjw1PRcLKOAk+rd7vnAhTqWu/NlOHmdbzJKZeOK5SChSaVLw/CxfOCSDasUehLPhcQ0XxESNfQhn1cqG7jT26sTeaXyGdcnMRdq1ljJOGM3UDYIN73aBYDAagvwjoK5+urpGhxCyyyahZbFmPhs3yNsvwNssHKyZ4SF1oAJQJ4QLEAVHgXAJpu+AZEAAUAhgBMQCTghZIcLqyPzJ0AE8gBIY6EnvhuwjZUbsgBgB6AAMokVZ9FnLwkWfQgHgNUyCWH55lksuTyLtwZPAR4d5E+dARCAYxY0rKo8g4UTQMEzWD+xcvI+vqPuWMSpByCftQDQAdii7ZAxwmUAf6wLgH82+QPEAYzU0QAcHgsADnLCOwAJAWDhxcEKjOUfgoX88EhBFPgcIGXzHUQPEAY4AtQBBqk/oBQQCLiGQCEnwDVeJwA54V7Mn7QZsMp3kC3aw54OyIoPwOtSFiPXgG4s1gDIYhf3US/AHFZuQo6wjtt+HuoP0IaAoE/0ISEzGJ4gMvQ/BAPgiWcDTwEEkvazLweyBkgndAf5AZz5jPvpO4gvwB6wCSBGd7kPfUR/AO0AVkgj3gjKQh7cjxcPvYHA+N54ADh9h2eCfxBBCA4XfWf9/H/s3QeAZFWVPvBT1d0TyIIoIoqAcV0xIGBO4Bow4MqqoC6KIGZBxYy6ZhFFVEAwYsKEuipmVARzVjBjRlFUJM9Md3X9/79bdZo7b6tnuoeZoWd4pUNXeO+Gc8+97/vOOfdcBFO76JSxowtIjn/6SD8QcXMqN/nTL31DSAB7RFy7yEl4Fn0z94QHkac2Ih8ZjqTfyjV/6av+8EgiAfqdz8z5rkPIlLWB58/czD7mmJu7xhARF45GztpAlklmEFfjSl50zNpgjOiucdI//UZArAvqMmaIrPUBKaO7QjHhAPfSBWNlTbA+IGsZGolw0nsyJlNrBEPAbHrqPnXoq/Git+aLco2F38wb7VZOpvDNtZE3GHmxBiBAdCvTQl9d6/nGXq/125rAs7y+DH4LhpA0Q7Y8ELhd8/t68Lsd4NNZdr2Y6CwqFuhOZ0Uxvvem+zHWnShgjfG5G+Mx3p2IyVhWgBUvh5PDx2I8pgDOpZ3oTAFcneiNd2JRL6LbG7hMy/XdsRLnL43q5Bhg3S8bqtXlxQGzsbwsSF714Uy5AM2pjwhascDbzg6My//aKcSNlX56cLJHGZjyO64y3onlrOmdbnT+f/zwGOtgtxsrZF8ZG49F0YnJ3lQsAtB6QHg/VkxPxVh3PJZOTxTyMolQdHuD8KXpscIpJro8WkgQL814LI5uLIteXLE4YvMpXpuIK3orBqekTy0vXoipRUuj21tR9r2M9Qc6NN1fHv3+VCwa2yz6UysKqR0kOFhcCBePTJ+u9C6NiejFJtOL44rpAbHtdpZEvzsdU5O9WLxoccTYFdGbHCskuT+GEA1CqBAWaXu7/V5M8P5MdWOKI6nbiy7h9buxYqpXHHoT490Y63QL6Zru9QsBGRx7KL0ygZbHWfldP8wAf6Y7UzGhTSs6sYIHa8jPp9oAACAASURBVGKSNMoYjU12CmHqjU8GF0d/jE+rF+P61+3HssllMd5dXMjYWG8qlkxPxvKx8ZieGI9lk5MxjsSsGNRvOnbHJso5jlMrerHJIhl0lsW4FMTT44O9P92IFeO9GDfPolu8j0v6yMhUOcvUvhWkZqy4pgYb2vMfqzo3PZBRv9bXgjmneTDLRUBHfQ5JAhcgDFj0178kImkxRyo8tPUdGXGf916AJgLgHgDT95mhS1mMO673m+vcXzRmeIZF1pGWRtckIEoPjd+SbBR1HWb+0WbXZIri7HaOlbpzXLQ/zxbJ9ioziY7ftbfZdvdn2zJrVIazZIhYZglSv+sB/8w+pq15PoP2aK/yyKmWmbprOWXIXF6jXMBQWTleuc9HuXm+Sp7AnmOrf6zMQsEQmlXFtqes8pmXlmGkYdQr5aBdqTPGN/dkaIu25vj4vu63NqZMtCszYPk+CaZ6XZMGw5p4+l596k7ZKEe71ZVlqt/9+pUed/f6vU7jnPs+avm6L/WolkGWSe7ZX23I1LfaoD7l5/jX8yEJWuoy4pvv9dF9uZfL+5RTyrwee+Wv6Z4F5eWeqiQkqQdZl8/6o07/tCvXhFwvtFn7/ZbzMnXXNSkn1xjnzIzlvtQL9aR+5xiqzz3+1h7b9GYp2/c5b2cjY+n1y2xuWW6OA/Jdj5cy1VuXp28++5fr2FVZj9t7R0vAONAdHjAkECGZy763tSHPBUNI8iGZD1suQR6SXGhXAh8D+FVCSYp1ZapfwJaEvCzhENhygDdsfh4G1APJrLNQZtkR343O+FgBt4spuQdOJ2JRAaPdQbBLZ0XZqyCSa0woUEn7GzE+3RlYmQd4baN5cYGysIiPTbnPl5BILzs1NhnTnelyVkjBn8WiT3gTsWJqsshybKIb/V4nev1eTI9NRj8WxQSiCMzHRCwHhpG/6eUx3eUF46XqzljbC9WcBpwNBLC9onhDpjsT0euPx5ix7k0XvejwRPR7sWI84uKx6dgUWEcinHwbiAO/WcRUfywWdZQ4APLTxYsCuE9HZ3JpjCtzbEBIliCwvU5MxUR0ihJcjuJGt9eN6T5qMjEgJTE52GMe/bK3YhFStsL+8vG4YvyKQearqYlCMvzQ7UxHZ6ob/XE+G0kBZCnrltPp1bJ4DEFDF8gTwSu+qOLhyf0WAz0dnJpTCEnRZXQQme7FslgcnUJILo9+Z9MY73WK3PudyYE3qTMeSH+Px4K3qqPbykAnEPpeTOl/8BK51neDlMLT05dFr7u0BDMuIvvpZdHnFdNvnpCpTnT+f1zyZWPLY6y4cbox1l0U3c5k6as5dQXgMrYoeiumYtwhj+b4kJSw2rDIeXhvaIREmAILH2tqArwEH7WVOL9zTQL2fEjUoMA9CaTzQV0Th5RPXXZzsUpQn57oJCgJDpvf1+Sw3oyc9dZAoglOaqNTrve1BzzLyPYmMWqSzRqo1e2t2+P5wWuRh+ZlWbUu1fLJtmb/sqz8nPJN0mNcEjDV7c3fs2xhUMbd3pU8wyLbsqoHRwJ4Fn9ehlFArwYJzXGvZVm3uW5ffX9N8nLsa53Kscu/+l+MdsO03PWY1P2r78s2JXjP38g6nzf1+7rdzTGv29sc0/ycuphzpqm7Kf/UoXqsa92r25nvE6Tn87E5Z+cKCtzPmyasznOXEdZ3qV/KqdeAWg9qApv6mvfWfamv83t6X5vzqu5zhms3x6iWVXOeNudBc32u7x01trUsC24YZlesx2nUOjlXWbfXzU8CvFm8jbyGsxHN+ZW4+qsXJCGp95CMCtliCJ7s9aMz3gMbiyW8pIIdppfVbcdUIBkgGatr2ceAWXRYagG8wSbfiWI+tu8BihOeJdRGqb4abmIXulIgc9kZPJBqia1fvYA3pCu4YLlouYbrh+2clTHT++J8Q8s9uaMTA5cVoZHvdEzF8piIpcWjNdlZEYvKHgpjZM8Dz8pQvt1lMd0feATKHgYOMZb4ckK50mXxGp53wpkwNlG8K0iE8RrXpsluxPhUTPcnY3psPIqd3gCXNg2OSEFmC6h2wGDhI0PiOj4Vl8VULIkl0bGRviuYDzm6YrD3Igb7ZQYaU6hLdKfHOWpieSdiSaEDkiH3Y9kM6Rob7FdZ4vp+dHvjRV9Lk1ipSrjboGkdKjvUxkF810D3yBcpScoB8l/5csfgrvy25Nwq6rwiprqLSspjwWxTsengLEVX9oSKeT8Riyc7JTtXGYYyJlyHPFLDepH04Xagsq8qN9B3Lo/pMq68SDyXWjlR2jLZmY7FyNVUP6acVYIMuq9XHDNDTw+J+J/wuYiJao6RjXjw3KzZfODNWU+vpkkp9Ib1vgZytUU9yYF+pgU2LYn5sG4+pOsHdIKkeu6WJavXW8m6WYPIBAkpkhqI13W5rgbhCVTyviZQynUbsKnBRfYxLeUJfvOaJGHZ3/w996fUBCrblH1IWWY7azJV15NlJWBNEFfLym8Jyop6Dwlx7u0Qqpbj2ATAtSxHqVpTds1r8ndWYKEts1mf6/6nDFig0/OQ1uvUhwT7+bcG0enhaeqTz7UXI4lSjlcNQlNXa11J2aUHLMurxznLSvmXNacK08wyUk6jdDE9jO7L/tV6UIPvJgGp9TxJk7HV5nrs6z5nW/P61LUmMZzLUpO6lN6rLKs2BqZO1OQrSWG2vzZy1LjJvcaXPmQ5KYOaCDZJTD2363FzXS2fmsCO6m9NjuvxqdclZaYnJ2WeOpBtrNeR7Pvq5tJc5N9es7IE0hBBh4QrXiNDtmqRzHYwYn0NS+kee+4RN7/5zQZx/f2IP593Xrz8ZS+P/fd/RIwNF5PBBE5yMXiwsND6bqo3FROuqzP5DH8bLIpX1lh2lUwV+Btj4wPrkPCkgsOGF+YEq9vZZPT1QpD3LRQgdVXPIan7nUB4IKEizZW0frDhevBd/f5KZDvz+Lny/pmQpJmlsirz/9Y4U2sZpNHtSCA9MmPa8L7Bb1e2f/B5VHkrl3Llp8G1V/a4AvBVrrZZWjjrerm665vOu5T2YCwGZBtlr3s2uKfubT0OK5cwumFNSTakMJxrJpfSpJ184xvfFD/68Y9iyeLF8exnHxH3vd/9ypQsltRCPq9s4cZ6DkndxwRrTYDRJBb15wTHCR4TgNV/V5qfw3HIh0+CgNrCmt81wc2MRjTGpr43wVQN1ptW7iwniUHTcj5YgwfesRqI1d81iVDe02xjc22ugWQCsZlVpaqz7lPdhpq41TJURg0k13Rt1yYA1R6S3EMxW1k1yMz+N69tjkcNEptjn/fWYK+pT7PpQBOQ16QwgWyto/V4jdJZ5TVJaj12+Vv2oe53beXPsuu+NftZg/NsVy231N8MKasB82w6OeviXf0wW9rfrM+lzbnfHLPm3Gp6nZqEptbTWg61lzGvqcew7k9zzUpPVLPPtedjlEGl2bdRJKMp6/yc4ZKz6VHKZU3n4VzGb2O7JueK/Vf2kFiD1tdrQXlIstOrIyQEZnOrsA1x2bnnwXeyn8gmY1MaZRV36MVdnhPGxsoMdbDRyyu/897Gsnw4im3MOGwWq4y91EYTifUq3azqymuVkRNZ2b5ncXF9xmSPWkTX18CPqmdtEpKrsx9t3QtXAglKEoTapOxQPJlxxKza9C2TjQ3JzYejXm2MhCQfmgBo7uPKvlunrDuZxrQGdfk+94bUBo5RILsJ7vOz9cm6lF6ZupwaeNagJr9vAvtc07TbepigUPkZy9+0jGZZGUeur3W9GTvOkty04tY6kr/5jqc399vUe1NqgFvX0ZRN/qZu5eYhbaOAfcqvBm41iVuT2ThXQlKTEeFhqSfqzOdftt8YkDE9y2dmTSDcn14mv2cf6GTK1vOyCeprAlb31T3GITdq5/O3HsNRoFYbc2+B8pShjvQAKict/salJrLKM97GxD36nGOn3/roevfnc7gG77XBMNurnDz9PPeo1LrT1MH5gt9RhCTJkbJyXUjim2NuvqZsa7kb95xrTXCf+q8/9b01yWrOsZwb2mQ+pMzVk/LMDHqz6box9FKG+7VPWbkfptbHBMSuz7Wilke2h9wTW/kuMZe+ZX+0qyZ2azIXr2n3tISkMeJzISQyLci0I+OLLBFelFAGFjG7FhvZMvx1rYwoCAxAI7OEnNfSEMpUkWnycsJINygDB4WXplEcsgklw4UyAHehIxYney7kTRdvJ3uMBVsWINdJF2hyyGwDdMlcoX2ZznjUA/7qVP6WkFyd0r9m1V2Dx5wH5pL9FfYyyZ6UD+D6Ab+xEZJcc4AkKTllk5IBKUOarEEyNFk3PMSba4asPzY9S+8pE1dNWJrg0OcmWCJzma0kEbHujbKGJkirAUKCgtrynG2zDjMUOcFaBi0HJzoXwwneuVbXZSoXsJERy7ora1aGEPnNuuplTa3DaOr+JbD2F1Cy70J9AIvUlVKMZt9qwlV7Tmog5BrPIWmOlSfFbG7Mz3oT9NivIkuV7EC1Vyv1d01mNhClfOESsk6NGrtsL1AnSxFyLyyQHnjuyP4E7ALl0uUqi45JCSvjVIJrcnEdOfvOJmupZe3hlGlNSlht8bwUT+7cmNoaPoqkaZtMTIyDUr16Lja9TRlSluPid5mrbP6XtEKaXZnKZHnyPXnKjKZM3zmkUwY1GcFSn4B3v0s1rE73yzrHQOl7GaSkYfbPsz2Be+1haMrab7JxKU82Ka8maNa2NSWhqzup3bk+UlSbE8bOfJVhSoYy49T0ijbJdQ3I/cbwIzMby7eUv/X4pa42x9T8lF0OtsqzXMwr2fDIQptkeBtFxqQBN1aZ/ct+KnNF9jV9MkYyCJJvLcNsd7Mt+VmUjFTI+iAbXrbBWTfKQaSlGob1ak/amszHa9I9LSFZA0JCGaW0s+hSZIubPPaE6SAfmU2kgMy88nLPyxdvQnnwWuykkwR+bCpThtR4FneERZ5vD1EPekqNUCAlJr8c2NLjITIe6KxSJpQy1WPxlM/7yCOPLAufPM4Wew9jD0gTaF7ne6yn2dASkvUk6GtwNbnYNYE1AGXemZPmSm0l39gJSYJpniFELA9GrIGPh6tUquRmjWL5YyCRvlbqVQBD9jFpQNMbC4RJh5rATxrPlKuypDkF4KQUBfalVbUWAh/a5EEOyNYWcfW7z9rqhXBkxpscW2OIVDmAz1pnjbQ+OuhWOk8ARIpawIJVUzvVycOtD0CiOlyjbms0C6p05MqSKlhd1tPmpnVlOnPFOpsHugFN6lePtTnli/yy1tqnoT8pN3JlPFIH4K492q6NvvciF88E9QHtnh2pt7XFfL7W8pShcjNkazZCoh1IE4MYI5h0qp455KJNUv5KU+waJAJhIT+poRnr1KUfZOiQSHKVRhqRBBrJHzngtSR7qVcRHvWRG4KiDPrlOafNxtZ3UrgCgYAivTOe5JsZ1sg470mrvTbQRZ+lg5XGuiau3jPuSWusnYyJjJLa7x79N7ZAO3KLJCKmebK6ZzI9IB8AGSjWN23ODGPkoZ3kZI5pu/Eki9y3kJZ98ldHRkg0Ce9cl/lRhCTXxybpBrrhCWmnUzZ0l15rn77RS7I3l3MPFwLjGvPC3LeJHmF31oe+wTb60Uyla0wRS/NZO81Pxgt1I3r+wWIMww48rfU9+2BtMtdgo9Q/bTQvZXHSH3hKEop6zaM7xgZpMQ50LsmisqUv1ma4i9ED4dZOxgfzwbrobJM8iLFpBJnr+FzTrmsJyTwJicuxfFkpLGAWOQsVKxbLikmIRFggTCAKbSGyKFtwbNrO05JNEJNBXnwLnRdrk4ezBQyJUZbc38CC75GaXAxt+nFiKauBCZEPKQsiy6YyLK4OGjvggAPKJiH15OJ2Vaxoa3uitIRkbUu0LW+UBNKyXFvjGBDMKwaGPBCrSVpcv7F5SJKM6JsD4KwvAECm2SQD73lkeVxZRFkinX8gjz/gCYABrQwk1jjrGY8K4AFE+I6ln/fFegSYWDfzPAnglPUTOQAwHGjH4wvQWPt8n5Z/9THIOJ8hCQ2AkmDBddqKDFhngUprYobV6JsxBuSQFeU7ER4gYlBiQAIO9YkFWHms4QiT9luPtdvark/OXsjQE+AJSLbmi38GeJ3BQE7qAaj9Iw99cAaJZwgAzoqPVCA++o5kaTcwRWYAMJmpQzghCzxQCyjl80afyM6YNvcZzHUlmA8hcS0wyoJO/vpqLNNTpk7tQBB5O3itXA/Uel4ik55bPDzIp/I8S50jwiuSKT95EpxBYQyBPOQEEHTei+ctOZMrme22225l3JFI8gAykTpjTJYMfHSSHpBferyQAN4bz2dj6pwPRsEagCLfso55TrnP+NEbz11EDPlCHJPgII8IiTkDEBs/Z4tou/EjL6TEHh1zhifJHNTXPOfEPUC6sl3L2q8dwLx2mmd0PUnomoDeVe0hSb1JnABD8FLlmSz0nYcUBgHg6bLzWcgFpgHW4RZz5LTTTivnyJAfGZgTjCB0wJgimrwWiEOuS/plzquHzM1R9+mnv+YPI4hyfK5fuX7XMjHuiItxdnAqj5W5TcesFRmWR58YNBAK89FaAd+NeiYgofRL/5Sjz54TPEBwGAN0zqu5zsNr8nUtIRmOfgoiQ7YsLrO9EBKkAJABYLhyPcy4cLlVHXZFiS2alNyizQuSrkqLDqujBcg9LC0eeNpgArK6eCBa0E1uizpSg4F7IPrOJLUgW8yUxWPjYeUeLN0CZqKzrLHCWcy0ywOAJWNUjPzVOREssPph4tdu36uzTW3dG6cE8sFC3wBUljAPWgCv1r06lML3GyMhyXXPGmbtQg7qE4itVdYQ64lrPMyBKeuaUFSAmRHFZw9jwNOa6BpgBNAS8iFkBRgBNKVOZmTJNQyY4E2xJuXJ1wCD733Otcr6ieiwnLMUA4PaZe9ejpv1TzgHq6kXow8yZS22tgNAQrP0ibVeCKt10/WspbKoAbTAJ9kAsUiEvpANkGI9tRYDoqzF+XKv9RgY1WaHQQJRgCW5AKbAGZAspSXgjbwAmKzGQB2CxbsAgOm/tiEq+m6NNDbIs1BgbQPUeR+0V1n1a74ekpqkr85DQjYZW88iDFjrp2dLzi/PSZZopIwHB/g17gA5EoOA8oaQr/HwPNQXZMKYCokBuEULqMu4O4zQ8zFBOUBobHlPeBzIjM4ZV+BWXYAnwuH5xxMDbAKM6knPAv1VBzl6Fvvn5TvrBICtbOOrToQEAEUKlI0MAuR0n157ry90BAnngUF0ebyQCmBV/xEjhyPyFDAi0j2kVtn2tvmHkPhLznCFuoy16wFy363pM3M2QqLvNZD2Hp4w5xAS9fEqai8wT+eNbe7LY/ykxzxE+mo8jJM5Yi2AeegMrELHleXAQfqSh7cmudMW+EXZcBDdQRTML9eoPw+5zHY3n1zmPh2Er4yJMeOxcT/Cn2fa+I5uaDfds97QCf22FqXem3fKZOxFNK2T+qJ/8Jlx5h1pzyyZP4YgY54vxiBr8pquY/OteUFtas/J50HHSmPBGfVynclgQiEkFmCLlgcMRcaWLRwsaCxG4qwtrhYdlkQPSA8di6QJi+XnBKHIlNpDzAKNdVt43YPJIx1Yvgeqh5SHo+sRHoqPFHmwmbQWQAu8f+618LBACCnIuMYaeMx38Nb29eRm4Sf3OkxjfSnj2u5PW97ClEC9UdH8BGA9eOr0ovVDrbaKsb4DE+bchvYCpuuDEbNfgKeHpwc+EGHdqUM6XYdApOUZoEZAyML6w1uShMSaiEgAhNZQVk/hM4CI+Q308w4AoO71QAfyEBnjAuQDZqzo9hIgO0CX31wLpFnfgA9tBEhYswGcJI81MbFuWn8RJ5ZRoE59QKo6gBN1I2LWcoCXTgAegLKycg8BSycvBmusdTiNUGkBBWwRIWAXAPcCek455ZRSN0Ki/crWDimYE6QDpp4HrkHeyMiYqBu4BYq0y/iph/eINwAQorfq9eAGUhNg54b+NdHTuYZsJWD3/NE+HqSakOTv5KGNPBZIGFl79gB6ZM9y7kUXgX0Wd7H4ZA2M8xjQAc9NoNXzi+ffcxI5JE/PSoSP7BgYzFGkAvkjV2SP8Y9OIAZ+NxY51/VZHZ6dvIDITGICOsfLwytH77QRwE7CjHghvfZ6aFtGINAR88Eznv4jbMYVaNUG88UYuwZpAcz1mfdI/40xDwu91EfluYYM6IVIC2OOsDUJxFzHfVWEpFlGekiQcPLKAzd5FMwn5EToq/FC4Kw59BFhYMwRtmh+w0a8nORnjqUXFFahK0hezmc6QeaAv7mUXtPUrdwblPM+PSK5vqVcGJ7MG6SJFy/Jjr91YgJrAgyincbBPCJ3axevmfqybWkogcnonXUmr6n3Oc11LNrrBhK4xhOStPRQojyHhFLWSl0riwcE1yQvCSKQCxCCQdk9gFkCTS4K7zqejSzb5GKdYZXlOTFxLdheHvA2yrnPxEVkLGIWbcoOEFlgTVQLp0UCq7c4W8y0+cUvfnGxInnPcuSBYdK71kNtlOtxfU2G2WTKegoMkXu9ubUlJOtrZK4Z9aT+0TWAjiUmQwT8Zv6xUI7aYO3Bi+ibzxvaazZCkg9yD11AgFzqbD5+1+8ETwwhrJi8tiyLgB0wCMyRC88IbwfrvYc0QgLQMYZ4qGuHOtLQwtrLkAO0A/oPfehDC3AAPv0zFgkeWFTF1iNH1mzEQmhThrtaE6WKBOqtgXkStHXYP2uwfiIN1kMeZkAPEeN90A7EgPcB4KUPrPTq0GaAVLiRurXV+p2hPa4FSJUJ1HhpByCKiOi/6wExHg7rMlkBhMAnuQBtSJznCMCuvwC+kCJGMGDZS/mIFqDn2YP86S+S6JVr5pqunXMhJPU6TqbayuPk+Ud+LOa518AzjGfK2CItZG1sgEugG/ADOoFtzzL9oh+ec4xsuTeSN4EsGQ3pBoCKYCC3xo2HUzt4QXjaESC6R1/plBAq1yNCymcFr72g9AcpRmQQzQRHyBYLPg+LF11ASOgGMqC/rOHqoZOiK4QlIflIkPGkL/YdsO6LUiA/c4m+IiQAMP2EDRBu44msITpkoE0//vGPi/4gOAiJuWXM7V9Z07GeDyFBOng7jE/uu6N/2ocEIkp0gFytJQwFCJpnOtn7jo7DKoyqiKlx0F/GWOsDQ0AShpS/vwy+9JzOWAPyVethyqDeiG6szHfGTmQkE1vU86Qui+4YK+2Cucw985r3LTFVrj3G3j/6aH7zkpBRtrvGWWs6Phvac2ZttPcaT0hSgSgNBTRhKOWozBV1JpNk47VFP60q+Vsy6oxXVVfG+NZWvVEDWS+W3iszD9bKNtehV5nNoXYr1u3J8kZNxrWhSFeljJqQLMT2XZW+tfcuDAnUc2FUiENuwPZbzmlzKj8nIeFx3NAeMKMISf0ABxqFYrAkA4u5VlhvWEIZWfQf0EJAgCMPX0CDdd6DGbkAroBKxg9hDsBGhiZpA+ABdCMVQB7vFIAKoAMLwA3gITYd4ATK0pPL4MICizTmXhT3ZqidNgPCPM6s34AhwIZo8EYADgAtgMhIA1DywgC01nzWeKRDG4TmAIzAFECjbbzLvNxpCdYPwCp1ibUa6CJDckLa9IGcgGBlAi1AKtLG4OQvOQGy5E4uADgrs3YARoA9GeuP+z2bhHBlNjjtS6BdW4jXVEdXR0jUUdcDLJINUgmA8qgJ79Eu+iPMClgHWo0Nr4W+Iq2AtvFlkENogVjGPLrCk4BgGDNeOBZ2gFiYUnpIlIlUKp+uITx0gEyVTa6AL8OD9rBmA/t+Z/jzyme6+a99wgD986Iz9BoBoSde6SHh5VCG9vC0aSPSKSICSQZS7Q+iI/a/GFP/ci+EfmaGMoSEZ4jXj+fD9TyJQDG9RJCAeYSEHtExRISsXb+mJHQ+hATh4K2hj2RlrNIT6j3Z80RYRzLjKJJpDugrTyAjRe7lQNDIjo4jmLyh/tYputN7kaFR5n8mx6gBPzJprDL1dOIlBhNtRTQRGff4q476Ves0fUGg3SPahRGYbmcCAbI2/4wdYwJPKF3VNsaL5ry7Og3AC+PJO79WtISkkld6MVhzRr1SuZIINJl6Ppx83zzRM4FNAqMkFQnAcxIpuyYjdWpCZficQKlW9iw3iUkNumpXY1qE1zRV4PzUa25Xe6CwYljM67bO7e72qlYC85dAk6DUc7cm7zlPgVtWTw+5NQV782/l2rljVYTEegHgA5YsiukxJh8Ak1cVgAfIrGmIhLkKHJEHqyJPgbh5IVQApjAW2We83A+sAzI8E+5Pr21axjOURd2Alr/qtlk+xwmwMAbKdT3PRmYiqtdOHmzkxSZqFmleFuUALNqLYGkHLzVwqR/ax1qv7bwPCJoxBnJ5sYFh9wK72oWsuNY9ua4zZgEoLNeIjrLJxPesqyzpZA3Ekg9Z+QxU8naTrfLVra9IkLqAOm0W0uL5xJKOmGQGJgQZoVNHfc7KmmrO6ghJzoecA8AxwG888rwW/eM58dJe/3h2MtEB2emPPhpD1/oN6EMkyFxfjKPvjReSYNwRXt+z1BtTYBB4BzRT5xBkHioy5l3SJ4DfmKiL/JrhZfTMb7JwGXcvQNcYujev9536kV57qpBYc0d7jJv2mB/KQBrpuDnCu+p31nYkQrv80y/zDtEV9qOvZKMddBQotjdFmeSib0LVhHshYzwKtVdgPuM+H0KCVCANEgnoE+MCAmWekYOx4V0lK6QTKfG9Pus7HTaPjDHCps3AvPlKz417M714rsnupWdkZ574V6fN9rs9JsgjUuBFpuoltzy7zX3WIWtMk5DUazoClAkmzM3cd5v3aLuwS/NVf4y9PiS2qo1a8xmP9to2ZKvoQAIQDw8LPEtG7Q5sKkoSg1wImp6ImpB43yQZSULcZ4GzQNcsPRU77/WbiZ3WQuX5nBPWRKvbW0/WfF8Tmbrc9TkJRslUHzxk9CEtFzXxW5/ta+vaeCXQtKg1DwmtHzY5X/PBkSMlTwAAIABJREFU4jPLHjCQhKQ2LCx0qa2KkNT9qL2suUb5rl7P6rWsNpxkOaMMHjVgalrYZ7u+NsTUxpP6/pR70wrZJJTNdub6l/1NkF2Po3bVAH+UpbPZF+CKZRwxqc89qS3YTXk3DUO5pqfM6t+TLOY1rLRAOUt8bfDKsVsTvZwvIUnZ1R63GtzVIK1+7s1mOKu9/k29qXWyjv1Pj02tD6OMdbWONp9FOd6pG01daI7/KN2pjRopl6bxspZBc5yyfc1+N42L9Vi7No2f8zUyzoeQNOdI0yhTy6OpE6vCUqPGrpZLyqKpL3mfv5lOmDcu9280SVrdhlqe9TiPWpua2KupV/V4jjJUbUjPiTVZL9b2PeR1jd7UnhsAEQMKxY0+6gG1tgXfltdKoJXAwpZA80HKMp7W8YXd8pVbJx6fkYXFNR+6zQdx06pXP0hHgfEa9M8GRpsyagKrBH+rAixXRc41gM9yagKU7VZ/k8S4vgY1Ndisr62Bkff2K7CWZmhJAsb59nGUl64GPH4X6sN6nqmPr4qsEjgzymmrcDzkahQwrwleE4RnObMRuOaY1zoxiiSoq5ZhraezybRJFkYBxdl0M+uqxz+vzTkxG8jMvoy6riZDqVdN4N5sUxNEX5XxHXUvr4PoBCFpvBtNOa0OTK/u92adq9Pp2a7POdYk5KlrPF/+ZQppWA5JWxVBS9mOMhavbTm35c1NAqlPvMm8b0Ig5zJ351b6qq9aUFm26oUhlX6+1oa1IZS2jFYCrQQWpgQStFoga6vn+lowr4pUJOEQKpUbQpsW2NojVD/80/Oa3tgEg77Pg88SYDa9xaPaWwOstGQm8Lsq/ct70wuc63ndr3rMsq28ZMI5si21ZznBZV2GcmvQmfXWoLy20DbLm2sfZ5NlDd7XRnhWDbSF4Sgzx0j4k/Cb2cYx9STbRB9y/1GO6WxkLEnxKO+QNmhLglfgMq/L8a11p9k+7UkjozKynbPJviYKrslIhCRCtacuxz91oql3ee2occ8+a18dcrS6NqYMk0jXBHiu+jTqOm3lXUNKGCoSwCeZS12oxyj7vTqZztau2pvjmtrr0bynXody3Ou1Nn/PsR7l9VgVYc21LPUs17Qsd5Rn66rIu713bhIwLsil0EB7xuZLeudWy/+9asEQklGuvVHWsjXtaHtfK4FWAhuPBJqAdEMwXAjZso9C7HQ+cGswUG/e17+0MDZBQfMBn58BSJb1OoxmFFFzfQLOJA1rg9A1LdLaA6j4PklVAsImkKlDWhMkJWhM41TT05I60IxlT3nUXphmGNxcZkINaBN8JyGuQf7aAk01QcgxkuY4M3uNGqP6u9Sf2tqcMssxSOBYE/sk93ltAv58JudzOOtSj7Be+jkXUNwMI5qNXOV4pmzrMMV8n/NcvZkaO9udpCnvr6/1XSajqY2dzT6uijClDLM/tYdlLvo06hq6a5+EDGWSNzBWNMlPPUfrNiRBqJPszKUdOfbuTxnlXGnen21JclvvyfU+1xvl5FzP9jRJZrPsmnykbiVByaRD9Vq3Ntaoucjnmn5NjhvjWZ7Xs75kv+AISSrD+mJk13Tla/vfSmBDk0AujjWA2xD6gJDYEOrQsXzA+1sDJ31LINw00mQfs/9NQDTb9U3Z1ARnlEXzqsiyXrebBKLuZ7MvCTxq6+0oq3jzwZj31X3KsmuL7pqShqZRrAbNTRDVJIpXRY7KzoMnM9XtKFBQE8sc/+azsyZmTYDXJJHphauBatML1CR8sxGlnJ+p46uST21gmG2sahKYIH22a+t5NBvBqsd2dWtJ3ecsb22NtyxXMtXJXIeQ1F6Deq2r50xTFvPRteacSf2YzXiR/c01K9vX1LNaRnVZs8lptv0/ObY1GZpP/9pr144EJMWQeU8GtloH1k7po0tZMIQkm9d6RdblcLdltxLYeCSwoa0Vzr6Q7SqzB+VI5INZJiGZYvJsCw9yFkgxvNJ9ppchQZi/MsxI8yujlNjtfJivzqKVYELKVulSpdfM8zyuioYksJPq1ZkDwofUIW2sNLQ+14Aj+yJky/khsh1JrZunKwPI0g8b60xkkIAo25l9STm6x1klYvK1QwpfWbyStMy1fyzuZCt0Qd28AsYjLcDGgwVRliJpja/qidA1ocyxV24Sktnard+yQEnXKp1tZlXyXopYGY/8dS6IrFD2pWh3ZuMiT1mQnAnEGyNjlHTIDtaTSSrP8XC2hXTNkkrkuK1Kz2SNq7OPrcrImKSHfKUDds5H6qM2KAdwNybOEOFlpC/6IgNajq2/Yt/NGfNJel5nmMiMpc/uoYNAllAU7U+rf1Ov6vlJLrJSSb1dh7LNVZdWdR3gZ22gY5kWtyaRdFg6W3PEe1nl6Jp03NJe18cZzKU96pPK2RzJA5rnUoa9Ug6JlF5YNjlZsKSJJk8peo1D/VqdgURWLjolg5Zxte5Jr6x9uW+B7jPitK/1J4Gcp7IeyupmrqTXfV23YkERkqb1Zl13vi2/lUArgQ1XAhuaF5WHBKiRbnTUS0pbaToB4Mzkl4DPAzvTASfwtrEfKAD2nTPA8yILWRI1IAyYS5Jg43VmNZNRT8pQdeWJ1dK2Ig/q8rIhHGhtWju1wz+gFHhVZtapLq5+QFG50u+Kj3eeh3MrgCh1AsBegJUUq9oj9S5Qo07XaLs6JAMAeqQjB8r8pj7tS4tykhx/na3gjJY8BwO4RgQ9VNWboT3koW/koDxERppXngnf+ewwR31y7oi/+k3+6lW/75zrQHZS7tYW7dWRwlXNvCQk5AY8eo3yDmk30OZAO3tNhHgBmcbAAXmIpn44l8LZDtLjai+SRx5kTf42VZOZ+py14cBNwN45MWQCyEuri+Q478R9dC3DbnIzNtlpp9hzciZvemrMyC33RPguD/9M74j9Ms7RUK9zSqQLJgfplKWadoaJdiKAfgeGEa0MgaSL6nOQIf1DqJxdoX/IB0LmHA798ddBo1Ihk49/ZKlN/uoHAmoO6SN9SOLiWnros37UJHvUOK1uhZWK2RlgPCTa2iTaqdvkhNQ7DyfPv4l+Py4fbiYnWzqpTd6by17aSyf0wZiYj9YiQNM4mWcZIjXboYX0xhzwQgjJia4hEM5GQnSRplyTlWeupBybBy3qi3ktdbPzgVK3cz0SvobQGm/jviZyXZ3c299HSyBxuCxbDg21jl6VtWw+cl5QhGQ+DW+vbSXQSqCVwIYkgdlOas+HrfMXAHbgHBjKkCPAB1gDFlmngShA0cOC1ddBaCy4QAogCYgph2UcUOAdQFh4LFg4AUmgVB3ACMAOEDmtG8BzABxAy9Luc8a1eyg578AhiyzZwAOg7wDGJFD64nwT4ApAcd4HUJeeBfeoz5kQQBKZIBCspazE+ujl8EMnYbPc+qvd+uYwNGBHOQiMz+mZAMK0D+kDWgElXhLg1cGILK9AEHlIMACUOh/FORKIIPKENAHArIPapxznYbG0kyF5u4fcHCpIxs5CAKyAs2YY3ZrubVIO8MhDQhazERLg0iGZQLkD8uhFZjlK4irjGC+R31m5yQQYdx2Sob8Ijc9O6SZfZ12woBsTMjHOviczYJHMee2cW0E/6KixQlQQUXIDQp2eTk+Nszp8BsABX6QhASyAbx8FQO1e5ToPhM4hZEmwEETyltKZVxDI5rUgI+QDKQegeLYQD/eZHw7/pFvANNDvvJGPfOQjZa74i8yRF3KhbdphTtCT7bbbrsgA6USM3OugRW1B1OiGdq7pWM8n7S891j8EU53msjlA9nSBXpIFAoHQ6R9954XQF+e28BzpoxPXkT+EgH44DZ3HJQ+rzLEx18jP/jfZT60J5OMAS20hY+vM0UcfXfTUfYwrssMZQ/W5Nj0oCW6tR9Y6+qT9ed4RvXCWCV2VUls56wsQb0jPk3XZVmN4jU77uy6F25bdSqCVQCuBq1sCs51DkiA2T2oHzPLgMW2WKpi1UTiTg+Zk4wH2AUggycMbKFUOcA1I+Q24ANaAVaEe4tSBasADsAYcgVWAQFgL0gMYOHzRwYSAjWvSo+MhBdQC9gAaa7QzB7wX9uWlDciHA9IcTofUuA+hQJKcVQC4AO8AnNOw1Y8MkA+AAyQLDWIZdS/wDPQhGr5nGQdg3QuYAs8ZbgP83Oc+9ylAlcy0C+AGygBbYEtd5CE+GhgjI/0CiAA5ZMo9QBcgJpSEJRnY52XwvXYAsEKJyApZSvnVMflrCqTmSkjIB3FBvgByskUEMqwMsaJPZGqMfUakhGLwEAGK2i7kSygQffKia4gpgocUIcL6AowaCyDduPCYICpkrn4gWOiYkB4WdeU4oI+l219hYcIMXQuQOqQvQWx65nh1EBL1e6V3BJmhUzxRvCDIAF1QZ4YIvuY1rykkyrgC3TaM0xHeEcRI2cizcvRLG8gAgDb2ZEAP1UFOdEPf9FsIGbJNp5EhHiUH/AHp6VlYE1IyH0IilM0cyXEy7ogekqn9vB7mPy+J+SaUiu7TYzJlPLBWIBDmIH3heUTI9U0/3W9ccl0yp4RpkRNZmnfWFzpD53lBtIehxMu8I1fn8hhDB0zyUCF+1q6cE4gGPbVmGT+ys5YhScpWv7mNDM8WTnd1r+kba/0tIdlYR7btVyuBVgKtBCIK0PFw5YlIEFaH+HhwAwZCLeoN4DwZrFVABzLBwsvSjxjss88+BZQBGQAdkMg6zGoNdAHaHuzANkAGbAi5EZcNiLJ+Am/eAzHADZAD/ANzwkO0OUNtgDSWWBZXYAIAZK0FTOuXtrDeAmvarhyWagBFG/QD0WJdZZUHnvSJFVv77LNhgfdiJf3Xv/5VAKH+ANeIBXkBlay7ac1NkgH8Ii1A2Nvf/vYClljWWYkRKbHrQpN4lpAlAA3xUr4y0isBuCNRQDTLPYCNLOqTNqU1GljWrvRsJTlbE4Ca967OQ1LXgcySL4CJPGXMN3JIDmTOK+V0dGQWwOQNYCVnNRceA4wD2HSSZRuZy3A7hISMAVtAk2co96wYZ6CdDgKyQsiAYySAvIw1Iof80jX67a89E8bBK8O29NlvSIZ7tT3DxuwtInft570RMqT9yqBHxgCJ1Q7jmoSExR15QYroqzEyN5QBwLue145FnvfLOCOtfudhoB/0kp4B7eRFN3n1zCttQvrXdE/bfAiJkC37KxAA42F+abvx54GgrzyYdNlakgTa9UiX8XEPg4G+Id7mN48XXWWAsE6Y/+a3PiIT5Mr7xEOGkBj/ND4YP7qUc5A8jI328FIhrMiMOcaL65Xhe+lZI3tE19zPMDrl5SHNazqP2gfPmkmgJSRrJrf2rlYCrQRaCWwQEpiNkOSDXNgPcM+67wFfb2xlJWY9BBaEQLF6+w4hYaX32UMeyAPAAWiWVBZhFlJgGdBjpRQiBYAcdNBBBRwCZbwC4vdzUznLOFDne+Es2qh8YJAFXhgTMGGjMdCQYR4AJWsnS7y2ZCgX0KftQJD3gAfAqI3ITRISn7VR6EnmvweaMq4ZWQJuyIeVmkx4dHJTMyLie2QtPST2S6hL6BZvjP4ApNoAaAHYSA8QJxyH/ITBkD/g5q/2+IdY+UxuiA3ZAm3pZUgiMJdUt6tS2rl4SOrwMOSMBwjgNj5IgjYmkfA7smLMhesBqsYGoEdEkBVtZy0XRmM86YnxZklHVPTf9QAxkImcIKKImTFAcoBWeuRaYwPEGxNeC4QEOVAX6zi9Q0rzlTpGZxESBBRRYm1Xp3aSOfJjoz29AKAREmFgCBQvoDGmY6zxyIW69QFxB97pjv67h3EAUOZJMGeAYfPQ90A1veSNQXz1UVgl2Qid0h/yFTqIkHitCXCeDyGpQ7YYE3ickEZeSuTT+Jm3ZIKQIGEMGO5DnhFShgbEnGeCnJA1xMH95hdjhTXGeCDxJ554YvmOviG2++67b9Gj9G6lcSUTHZgP5hZCev3rX78YShA5ZZiHyjE/zjnnnCJnddFV3h9ePKQwy0zdWFNP4wbxYFiAjWwJyQIclA2zSf2q2Z3qfX6/qu9GXbM6KbinLrO+Pn+bb7mzldn8vv68qnaU5a1q52ztWV0ZM4/O4ZvZ+p31+ZvXjGp7LatRZc1Xbqsbq/b3q1MCqwrZ8jC3QR0hAbqSkCQQB3pYiM8666wSp8+bAPTzLgBLQDcPBzAOXLFQ85YAgNtvv33Z+I5k8IDYkwGc+o1lGbgAPgEWhMFngIWlG4Crs9wA7DwwgCBgqT5eBSAtSQEywJMCuAjb0XbeHeEergFY3QOQACEs4AAvIiJkRAiU0BJhPfqK/LiXjMTtA2EswciLfiNlKSchJKzBADnrOosyYEkGLLvaA9gicQCYuhESoBSoBMZZxAFYn4FmwAqQ0yYyAvaUS34AtxATlmPgvM5WdFVIyVwJSZLZJCTGVSgWAKjtQLs2sT4DqvTK2CGNCAlyhxACisaV14OHCCFDJIyTcckN5cbGZnmgkzztyUjiRyd5towb+dM/IP70008vhI+ckA16g1BoXxLZnJfAK+IILCMkZGiMgH9glZ5qn/bwWiiHl0LZwqvUpX7tMDf0FVn0HlEx1rwfyLkyhCMZe/3gOUBWeRvSG0Av3U8feI3INQkJIgBQm4fI7JqC5vkQktzUbp0QKkXntFd/EEIyQTJ4J4SdIWM8OmRiHtIBnjRtNo5ka26Yx8aTTgj1RGJyTuVfBIh+0BkEZjayYAxdR6eMMfJpTaObmYSCfpu/yAhPlLWGzpirdfa3q3O9vibX3RKS4WaoZn7tNZ3k1yhlglunI2LMf3pDEJwA19+uXBvD78cG2LxgZd/1IvqDVJzRkV3H9cN//e4QTyu3e+V9MyuRN8pQvn81YHePirLu6Yj+koiO7/oRpexhQ/qdiI7rs25ljg8LG9ZdOpjtGNZV2p/1er9oeA8ZeGnzUA6lbz6PXdnPftaRvME1ExV3GZKIlTieD8sG12ljuSQHIGWdn7XXddqzYtA+9RdZK6MmK9o+lHFyl9Jmssp+Deua6dNQloMCV0EMr1GzYd6dzQfuul5rADZgOM8h0dA6OxVgAmwDDnnoHIAM9ALlwIWHOO8GKy5iAYyz4iMWQBMCAUC7BlABtFi+kQyhMwgAyyYgZh8ECyZQoByeDpZNwMBnVnCgHPjxyrAt3gV7UVwPcGRK3RQ84sBzAswiWfYbsNwiOwmi7GFhHQf09RFwtT+GlRsg4f0BUoBpgBkAAgQBMFZv78mRNwCByJAfJIMlXDnCajL+nWeDtV2fASsAHRAlK2DZX/sejAcLsrr1V/u0kwyMC9AOXGVaWn1F3gA4oDdj3ZMozEcZ1e2+TO+sL6tL+5vpcgHyHF/yU4YQHYTEi/yFywHU5AyAaisLOlANiCO7yCzPAnAKPCrfNUAuWSByvhdigxzwXPDokZffjAeyY5yBed/TEXqAIAL3CAzwTK/pRhJZ7dRndQHRqVfmAr3mYfMdz5t9HOo3zvRZe9SlPV76QYf8jhjTI+OKUBp/BBnRRuS0TZn6gaQoA5g2X+mZfiNl9I0ln54Ic1In8J57ZuozYeYz7klI6C2jwqpe2mduahd90R46bay1CaEwnkIVkRD9zP0gdJfHgy7rnxA3ZVg/rBXCtLSBLtON1K1sjzE1p23oR3pnexlPBhHX0in7QOiAvVeZqMNf5TFO2C9inxbCr9w18TLNR97ttauXgLFnWGKAMh/WZD1bfS3/94oFm2VrfYGENRHagrsncWnBpIC5LwDh+pUEYUhIChZ2rVcCa8AZwB8C6gTs5dokDAWaRKz02/AWP80Y+pWhPKDfX4RkYvg7kI2E1OSkUf4MIVmpc40+aT+AP6x0hhwA8r4fgv9CBoafyzVDcjZDDhTrB9dpb96nTV5NsjXs10oOjGH7S79SXkkCK+JBBkVO2d8kWtV4JQdLcom85atTE86mB2VVHpsFp7VXa4OsL+vb+JEHIwIIHrr16eV1W/zWzNZU7zUp6tPpzDwk8to6xCuFWxOeuoz6AVO/rzdkr2qAmvHydXuaZZfZ1e/PWJBXdW3+VoPUUc+C9D5kuTV4yoxMwFt90NxszxTfr+p5M5us9Qvw4qUBpgD5bHct97kqelP2SUiEYo0iy9mustpMT8/oU15bj1H2L3Un21R/X+tVjlnd9mxf6u1s+pTtas6vWqfz3roPdVvqc05m09Xagl+3JedPvQ+rOQZNeWYddZn1oYu1TGt9qMtpynKu4468IzxJSJpzv1lOUx6rOhyyXgeaMm/qdXnSdQfPmno+NNeXpg41dWSUHFIXmzpTZxKcTSfnKsf2urUnAeOUaX/zTJh1bbAretVf01m09vq+0gSoH0RruYqNu7gZbArNTq1sVS8jXZaZymtRv/8/S96QRCAv6WFIcO0+75esHAVVFzETnYS48EgMf/w/EUhNb0lt8U9S4N4hUZoB+/V1Dc9NAfpJhLLiyyJi08ozVHtjahKGkFiQk8ykpyPrQ1Yq8pN9npFtp6rDj0kO04Pk89ADMzMmlWyynJVITdW/GRKZnpiVHgUbt36v5d7VAKQJItdyVTPF8XAIpeCVqB/6+YDPh3YCgBoIzKja0HKZ5z94SOS+hSaobn4G2tOC33y4JKAfRRa0w6tJmmYDEKsiT3lPEor6L3BSk6okCv7Wh9fV9Y4CjcpkHUcQeH+yTwl+ahk0iVWOS02MajBak0jfs7qz/Asb8pvv8kyHNXmA12ATIbFPwz6O1JGVltmKVP+fFbwigNmnuq/Zzjzkry4/x6Qex+aY1kRQGU2C6PfUl7KC93ozY1iDXuWmXrq+eUBfcw7UYH1VWGEUoc96sv6mXqcMRpGTWodyLswG3udj4dcG4Wg8Rvbc5JkmqzqITvvqMWqS31rvmqQ055c+5NypZZxrRv6WMs65WJOaUevkbPU1CeZs3qSrEua4rtbta1q5qQMMO8I27eXLtW1dy2LBEJJakb3nXh+1CK9rgWyI5XeiH53igVgS/c5k9LsrInrDA5Z4Ifrd6LOs8wx0esNIKUC3EWpVyMPgmsFLmcC58CrkYhhm1VkRMb1kCM5LrFhEZ/ngmumlQxIyPQiNmhZuNAzJKuUrW1umSzsG8F4PcB/fD70vpd7OgA91JqPjTbal3JUemOQIlYei9mjoT/eKiN5WA6+OdmbfZshLeln0nbwQsWw3EjE5/B6ZcO2wz/6W/mRoF5mmFyj7wvMxlIV2F88SudchaK4hjKHsSzvVm30SUqcfywf3p2en9KOOJ9sQtffqa3MNOj0wAckkC+uiVfZvCIcSlmGBBzjrhV5oipCLUWSpBgT17wmua9DXBA95vfIBngy9qoFZAo0EDk0AoQxgkYxqglBbPpttTNCToLMGOflbLeembSw/12RE/QmiEyzl2I0Cxq5PopN91P98tuRveV0Ss+zvKNDquxq41UQqy1nTZ1ctA/UgVplOdZROpjyav9XlJDmowX72q5ZNyiX1JT0NswH5UaC5JgJJSJrP9nrjfw30a73KNo/S0RpMlxWwP1gDs70p+9Sbuk1NMlIT4JpA5RjXJLyuN+ed3/Pa7Nd8iKi2WwdkcrOXIwnvbOtPjk32KYF9/Tf7XZPbvL4mS01ykjqR8yrLzHu10/rRJHt1W2u9GkVOamJayynXjtTHdbH+tmXOTQI5D3l/rRmSHsyHZM+tltFXLRhCks3LE1NtiMvNTVelg9eIeztDQoIMFEJyRcT0JsOuC+1YHIFEDIlGp4RcDT0BSEMB4MD2RMSYE5SvDLUaUIVOxDRQPATSZW+Dr4dgvLd5RHdZAczT9onM7D3hqQG2hwSiEICh16EQo250Ckj3/yHpydCuQkaGHoeZ/R/AfkWWkIs+AtQZgvUkFp0h6QLyh8RletMhMRoSktKW4b/SRve6frjXpBCuJFo8J34e7uUoMtNeBMJvZDf0WrhmZk8M0uUe5IT8a9I0JCcz7dukyLCPdKi7EJupiLGLhuQPEVEHQoMgZdhckrOWmMxnrudDNwGNz8hIbp6eT1lzvdbeA+ubvRdAQxKDvN8DPM+PaD7ME2Tlg7sJXHxfA4gsMwlObUVNoJLgOR82AALSUhOAbGda1GsQUVtLazCXQCfbmB6DWk7p4cmHXwLrJATpzajBT7ZFOQmua+t6DUR97179z0MZ/V6D65Rl3pftS3nU3ptmvxNIZ1vUkYA4QVVd/lx0JIlVllN7L1YFUGsgn9dpX8o/9Sr7nuNe64G6ml6QmqQmWakBY5aT5acO0CHX+ee9smuPXk3aaot4k9DWxHOULHIO51ikjtfjluOTQLkef23KtjbnXpJo+pO6X5P1LC91MvV1LuM86pomIG+S86ZuZt+1Q5+sKeSac8/v2p5rTHMss3ztr4lcEsEsryaVtc6PIl15b+pd7bltErh6juWal32cre9rKtv2vvlJwFgZE55fY2jvz/p6LShCkoqYB2vZlDgfa8P6EtpCrac/DcSuiA5yUPaQiEUHfJdGv3NFdLuQ/9BiPwwL6scV0ekAu4sH3owZQjIgKZ2YigGBAawHIVz9mI4OL0yHtRSu33TgeehOxvQw3Kk/PYgZ70R3aMOfjn4hOoV9RHesE/1eRLcz3B8xDO0qC/3wu7IAFsoy8KMMDGEDb0unMxnTfW1fGtO96eiMTUc3xkp/u53x6MfAm9DpDD0a6fEIbVwe3c5Y9BGi7oBc9Ke7g7aUz+PR70m7Ohb9zrJyjd/7yu4OiUuMR7+zPDo2p5NvIVKDTez6rJPlu2lhHOTVK/0v8ihkUM+QPEJAQhbHNKLRJaOxQij7/V50xi4eyGN6IvpIISLXEfM+HZ0YG0hmpa0jLTGZy/ysH650zuJrk7O9AOvKGpTgumkZnM8aV1s9m/3M33IdXR2AGMypK/WleX1dV7PeUX3J8mpgm2Xm/aNA72x9qvsxqq01gJkNIDW/X0k20+al+Xjl/pYsM4lRsy9+r8nibH2eiw6uimSk3OaqG6P60JRfXV/+lsDeliX1AAAgAElEQVS2/q05tqvSg+Z9PidwL0vTcK9TXjfX/jTHttbt2YjTKB1pEvumHjbHL+ttymDUmNf9m2+/mmMx3/tnW0uyTaP0sm7vqHGvZV63b9QcWJ3uzjYWSUxmm7urWt+uypxq7527BOq5loR0fY3LgiMkFBY4kE9cmsv2NUcJwPnFmQGwDjZ792M8JldEjDH04xJDh8B0P2KMUf9K7D/gCQz5YxG9aTHb/ehNdmPcvRwkSAiC4xoPHRwmsQwsnlFLY71CDHJ/ubrg6QKgC5BW3lgpB0ESajYtRrw7Xtozc706crvGcJtHz8bNGbIS0ev3CrEorw7r59SgnPIg5J3JzfpAxKC/9uz1gX4EyGfRUZm8qtzXK/3vIhyl7cNO5l6aajtO8XeM9aMzPfAj8caQlRILoCF4MkY7/B2bjG5nsHm98K6U3zCZWYlKGxKZ6UmWq2G0HPlrsnEbJgabyQdQAMBABL1eP7rdzrANc9Sba/hlCcxk3rHHw8nj64qQXMNF3Xa/lUArgVYCrQRaCcwqgZaQbFTKMTUAxiz8EXHZxRGf/Pi347vf+WFcevmFccVlvVi6eLt47kseFjvutFn88x8Rp374M/Hdb58dY91NYsXyXlznOtvG4w79z9jpJovjg+//YrzhdSfGhz74gdjppgPg/+1v/jzefOx74h3vekWce+7F8f53fyr+9Offxnh3q/L7He+2fex/wEPi0osiHrbf4+PGN9suJhZB9uKue3GHPe8YD/3PB8ehhxwZhz9r/7jdbjeLfp9XoxvnnXdJ7H77u8ZXz/pU7HzjHUp5V1wxGTfecY94y0nHxgP3vXP85pcXx4c/cEb89JzfxKZbXBrjnevETW6ySzzqsXvHVlsNMlwVUtWLOPRxr4ifnv27uN0eNyjE4uJ/LY/rX+/G8ZznHxRLF0fsvtsjY4cbTcROO94sujFRvCH97j/iFa86Mra0GTZ4Ncai3xuPM0//a5z26dPiwgv/HP3OZbHZptvG/ffZK+6x163jNa94Z1xrm0XxpKc+MqI7Fd0Zr1A3ViyLOOzJR8cp7/tknP+vL8WiJZ3ibfntb/4Up7zrm/G73/4plmw6Gef98aLYd797xCMfs3dc8Ncriux/8P1zYukmEX/+42Vxj71uF4c++SHxxc/8NF7+yufHHe6kzSsK0Vu0eHE5X+HWt77VLISk3sS/USn8Ve5MS0iusgjbAloJtBJoJdBKoJXAVZZAS0iusggXUgG9EBhln0FvKuK0T3wrvvTFb8RznveEuO72S2JqKuKk4z8RF1z4m3jGMw6LD57yqbj08r/HYx/7mNhyq4hlyyK+/IWfxnHHHRsnv++NccbpZ8d73v3euOOdbxtPf8Z/x5LFEd/6xu/jbW/5ZLzphKfEy1/25rjNre8S++53mxjrRvz975Px0Y++Lx71qANixfKJeNhDnhSnfuKE2GLLmSis4i2YXB7x+Me9Og4/Yr/Y9dY7ldAj3oE//2Ey9tj9nnHG1z4UO+28ffHKICs7Xu/ucdJbj4vd99wxXn/UyXH3e94p9rr3bjExEfGvC/vxjrd9ILqxaRz+7AcNtm903NmNxz/mlbHLTreMZ7/wwWX7y7LLIk447sPx0Y+dEqd/4aOx914Hx3Ne+Oh44APuPvCSdCKm+kLUeDrGottZUQjJb879e7zx6I/EwYc+LG5xy+sWT8Xvzr083va2t8QznvWkOPH4U2Pra4/Hk5/+8CghcLwrJbytG9/46t/iC5//Qpz90++W03Ifst+exTvyoue/PW6/xy3jAQ+8Q4gCu+Bvy+PDp74nDj304HjniV+K5ZOXxhOe+KAYXxRxxbKIE098Szz6UQfGt776zzjrm5+KVx11aIxlArThX54dHsb0mFy54T3TnrVpgZuztSUkC2n9atvSSqCVQCuBVgLXVAm0hGRjGfmCOadK+FN0JmLZ5f045KAXxCGPe1Lcde8dotdfHmPdxXHpxRHn//Wvscni68be93pQfPSTb4qb3GzHQiicw3HpRYviec95XTz2oEfGub/6W/zgR1+Pe+y1WwkB23vv28X3vvvHOOm4T8Xxb3tivOWE98evf3Fh3G+fu8S/3+pmseVWS2KTJRHjExH/vCDikQ87Ik542wtjk80HWaYQj8WLN4tFY4vjiQcfE8987r6x6212LHsqNP/8P0Xsuft949RPHBM33HHbknVLGNLuux4Y73znSbH1tsvjSYe+KD5/+gdiy20Qh8Gelu9/9/fxkVO+Hs9+4cNjq63B8Kno9RbFEw9+dey8083jOS/aNyKWlz0bXzvjt/GgBz4izvnJt+IR+z8uDn7iA+M+971LRH8Q5saTss3W2w52rtikP92JT/7vV+O0j/0w3nzis2J8ca9c058cj/PPvzy2ufYmcezrPhybbTEdT3raw/mlBl6V6YmYnhqLNx3zpdhq67G43g0Wx2te9r74+Glvik03jzjxuNPipz/7Seyzz33jVrveMjbbYiI228xm3YiPf/gn8elPf6J4YG6727/HZpsviS22HI+J8Yj//dDv4vSvfCxe8KJDYrw7yMTV6XZii803j0WLxnP7zVCr6/TIhXJtLNq+1vrREpK1Jsq2oFYCrQRaCbQSaCWwxhJoCckai24h3diP6bKfoh9T9kV0JuLSS6bjKYe+Mg4/7Ii4zZ6Lo2eTN8v99GD/xu/PnY7HH3xEnPyBI+L6O1ynAFsbwVdcvmm88ZiPxi4736Rc+50ffDZe/LLD4tQPfSnutfee8efzLoiTjv/fOP7th8clFy2Lz5320/jRD34e3/r2WXHtbZfG059+YNzhTrvGxRdGHLDfc+MJT3tAbLk1WckMNR7X226HuNENdoonHnRCPPP5+8Sut9khejaLj3XiL7+PuOMeD4yXv/ag2G77rWK6PxnT0/04aP9j421vPyHGl5wfp7z79Dj2uOfHFlsPNsjzRvzhN8vi+GM/Hgc/+T9il5teq9TVm14UhzzmVXGTXf4tnvviB0fE5RGxNH75s8viznvuG6ef/sV4xrMOiXv9x65xhzvcKvr9AWFatGhx3PWudy5ejF7/suhPj8d7T/50nP+H8XjW8x4YE5tMRj8ui7HYarAPpBvxmpedEptvNR1PfOrDoxPLo9eX5Wtp/Pbcf8aD7v/k+MwXPxDbbhex3wNeEv/zysfHbXbfPv514aXxuU/+LH569m/irK+dHt3x6TjyRU+NO9/11rF8WcQXP/e9OOfsX8RZX/9i/OOCy+OlL39e3HOvW8cXPvPLeN8pb4nHP+G/omuD/jC//663vlVss821GvtHGue1LCSVXSBtaQnJAhmIthmtBFoJtBJoJXCNlkBLSDaK4R9kdJoGhEsWp4hly5fHEw9+WTz+cU+PO99r2+j1V0QnFsXyyyP+/q9/xYortor73vsRcdqXXh4772S/hoxNY3H5Zd147WtOirveZa+46MLl8a3vfCpe/qqnx7m/Oi/O/vHvYqcb7hpvO+kDccxxT4nLl10amy7dLFYsd2LxJXH2T34Rb33LR+NVRx8W2213nXjkww6L95/yhrjWNsNN9faR8MMs68ahB54Uhz/n/nHr2w72ivT6U3HBeeOxx273i698/eTYeZfrFIP+suVXxM13fGgcf8KbYuvrTMaLn39ifOijx8RW29jfYSf+ePzsJxfF+08+I57yzPvEtteTWWsqetGLxz/m2LjpLrePI47cK6ZjWXRjk/jBd/8S9/mPe8d3vnV2HHDAY+IFLzkwHrDPPaMjVKucQTI8uNAG887lEb1N4mMfObMQhGPffFhMLNHWQXjXP/95cWyyyabxptedGks2uyyedvgjh2l5l8WK5Uvj4x/6fhz9+tfGIU98eGy66eI45tWfjf0efrd41vP2iwsvXB6bbbY4li2fiksuuTh++O0L4k1vPi7e8KZXxHbbbxqLF3djanoqLr7kb/GHc/txxDNeFK981SvioosuibO+8bE46rXPjo4MABImXxmjNTJj0Eah4uuoEy0hWUeCbYttJdBKoJVAK4FWAvOQQEtI5iGshXspoI+QOOl4cLL35OR0vPOtn45/XHBFPO2Z+8Ummw6S537wlDPjM5//eLzqFa+Lo48+IW51m+vHwx7xoLI/xOunP7kknvnMw+PEt74uvnnWufG97385XvPaZ8Z0f1l8/MM/iD/85rL461/Pj5e9+lHxqle/Mfa+1wPjTnfdqdRp38rrjz4t7nS3neMWN79pPHr/p8T7P3BcbL1Nd3DEX7cXU/KmT07EIQe+MQ474sFxm9vtWOrtIyR/6cbut907vvjV98RNbnb9mJ4WsjUZO1//vsVDcvNbbRMvecHx8eSnPjZ2v8OO5RDIzvREnPLeM+PXv/xLPO/Ih0VnwkFokzE1PRZPPOgNceOdbh1HvOg+g0xhUxHvOfn0ePNxr40zv/LZuOc9HhPPf/Eh8aAH3rl4VXiYpnvOiMhsV0jM0vjxD86LN7/xXfHSVzw7rrudg+siLvxXxAtf+Nx41hHPig+//8zYdIsV8YSn8JAMvCY8RIc/5ah4+hGPjF1uul3J8PWzH18cxx1/bLz8Vc+Pt77t2LjvfR4Qe97hFmXPx2UXRbzgBcfFfz70/vHzX/4gtt32uvHgfe88OPplMuJlLz0lbnrTG8eWW2wTXznzE3HU0YeVVF36lak168PsFq6uLqyWtYRkYY1H25pWAq0EWgm0ErhmSqAlJBvBuBcy4iRv524EUjJIK/u3v/TjKU96ZtzqNjvGAx90//jdb86LY15/Yhx19MtizzvcOP74x8vila84Km616y1i7733inPO+UW85Mij45hjXx57/ce/xwff94343ve+Ea8+6hnRGV8RV1y0KG6760Pibne/Y7zlbc+Oz3z663HyO0+Nxx6yT+y8083irDN/GF/+8jfi+Le8LKZ7k/Ho/Z8QRx19ZCzZhNdCLJmTopfEllvuEE970lGx38PvFDe52fWKVX98ohud3tZx97vuE1/+6odj5122Lx6SFSuWxy43HGxqv+8+u8VZZ5wTJ5309jjgkQ+NG9xo0/jyF38SH/voZ+Md7zgxbrTzZhElTa/N6IvjiY97dWyz9fZx0BPuWfaCfP+7P403v/Ht8eFT3xVbX2tp7HH7/eKpTz8w7n6PW0d3zJkigwxl2213vdhkqXNBVkS3s7icZ3jUa06On/38B3HI4w+OXm8iXvPq18a973OPePzjH1X2kExNXxSPeOQ+hUQhLGf/+Ldx9o/+GIc95+Gx2eaDDGUybh3wiCfFgx+8b1z/BlvGC573ynje858dN/+3G8VXvvijOOOMr8Q73nlU/Oxnf4ynPe2IOOywp8bNb7lD/Opn58fxx78l3vmut8f3vnNOfPZzn4xnPuvQ6I5dNNiIPzUV17rWtWLbbbfdCLR5/XahJSTrV95tba0EWgm0Emgl0EpglARaQrIR6MXAO+KE8cVXnt0xPBB92RUR3/jm9+NXv/pFLF26Wdz1LvcsKX+9gNlLLlkR3/zGD+O3554X17rWtnHXu90+trv+knJIxrm//Fv8/e//iN33/LeSCco5Jb//7UXx29/+Pu5+r10L8D7313+Jr511ZkxO9uJGN9ol9thzj9jqWhHLl/Xja2d+O373+1/E1JT0tOKcenHd614v7nmv+8cPv/+b+Pkvvxn9/hWFeDgZ9D73fkh89YxvxQMffK/YfPNBG9xn/8od7nj7uMGOW8b0VCfO++Nl8eUvfyWWTf0hdrnRbrHnnnvEplsMzi0RxdTvO/hwcXznW7+OH/3w7Oh1/loOfdxi82vH3e9+z9h+h82KN+f0L3w/fvu7X0fEpWUDe/GL9CPud7/7x4473nB4zsrA4zQ1GfGTH/88vvO970WnMxF77nnHuPktblA2of/oB3+KH/zwW7Fiyin3DlG0AX3TuO1t9ozb7X7D6HSny2Fq+v/tb/wiJsY2j11vs1Oc98fL42tfOzMuu/wfce1tdoh77XWX2HKrAaH8859WxJlnnhH/uvhPsXjxFnG/+90nrnPdzeK8P1wWZ5zx1bj0sn9Gp3tpuZaM/v3f/z3ucpe7tCFb85zPLSGZp8Day1sJtBJoJdBKoJXAOpBAS0jWgVDXf5F2U0yVzE7l4L/hycMOCuwODxzMbQaZABYJmOotK+dW9KcX8asMDgIct1l8cFq5TfCydgHUyreBvBy4WA4qHJyQ6BDE5St65ZDDcaco5gGCTmPvRDnk0jkZg8MB+2XzujNC/DY4wHBwOmC3nOg7OACwtHWYFKrkhcoDBIsHYxAaVu4Z70ev1ykhVoMsXhODjeblXhu+x0u5PDNTk51CeshmOi6L8e4mMd0b7LfJ+pAG/Rwb65Y6xsfykEVeiF6MFVY23EMyDM3qko0sYYMDYMp5Kw5dLP0los7gYMqBHDV8YuZAxPxdXTOHV5KzE+77g8MlJRpArqamZNNS9uDARkSoeRIzT4k+tq+5S6AlJHOXVXtlK4FWAq0EWgm0ElhXElgwhKQ+mn7ZsmXxnve8Jx784AfPgK5aAABbgX9D4J2gwncFzBVwO7Cui6sv1unGK6/L35px+Hm57526nXW6Hujzt25H1l2DxGxDXpcx/nmNz3XZo9pY97P5/srr9VWo0KJhliXeEql0lw3SwPY2H5yUDtB2esVbEID3OBIz2HdSAG8sjs74pYMjwftLZk5f78VUdMd4OYBpgJiMh8enF+BMvoC0QVk0SC4LmAsjK5vsjUdJpDtsVznLfNjWpEhYxfD48r5G8/o4TWR4VHzpvO/LVvZSViFhThxBanhTpoWGFWoV0VkxvH6sjJUT3fvqRApsrp8eL3Iop8bLUDZzqAfZkcXEgNBI8VtCwCYjpjcdbFrvDK4Z9HEge20r5G94ZD2i57fp3uBk9t70ikJ0lFVIYM9BjEgeBjkx9KIgkMRvP4u+OMdevYsHuq4tToXv92J8vFuyk6Xelj5Wm9ubuuT3sbGxlebTbHOj1uXU3dKWoc7XZdXzop5T+X2zHfU8T33WDmSqbn/2a9S8r9vdJGWjFsp6fcjfc+757L0154wzzohHPvKR7Unt6+pp05bbSqCVQCuBVgKtBGaRwIIhJNk+YAc4ee5zn1u+GgUm6u+ALNdPTNhs3J8hH/m9MryvwXxNWBLITU5OxqJFiwpBSJCS16XluQZT6mP9R04STNUESZ1JNvL7vC4BnXvzGt95rw11P7L9xXo/JGApqxnQx9vAtSBDVAHj+mC387ISatVbsXmMT2jP8sFvPYSkF2Nj/Zia6haAXYA3otK5opCGmF5avu8jFIVHXD7MQOV6ZIK3wD8AfXAeRql7CMgHgB1hYLFHEgZW/8FLGycLSRm4QqBw5SILg70wQ//J4DegvGQBmxj2bXjyeDm/ZJD+d+UzNhCQJDBcCdo48Pz0C1EZtru0DeFwoOAghq07Nkg1rK7LL52KpZtMRK9/eYxP9KM3uTQmxpfG1BQ5alPRlKH8xovHRT8GBA35iVg0vmlcIW6OJMaWlsxd08hJd0khR8VD0xGeNhX9noHsRncMUelEb6gTvDnEhNTYHF/SHXcjujw4Q9Jdk99Rc8Zd9Cv1MsF/PTea88pn9yQJd4954i/dX7x4QJSyDUne3eO3ur6aYNTkX7tq3U6iULdr1NqV5Kiuu3ld9mc2eWQZ5vKKFSti++23jyOOOKIlJO3jspVAK4FWAq0EWgmsZwksKEKSwAHo4SHZd18H2v3fVwIlgD4tt0k4EtDUGYdqApJkI69PQJO11ODF+yaAA7LUq42ATBIaZKPpCRmcmj3w0CSZSNCWgHAUWKo9LzXgzDaPkEixng88H+DqwHthL0WH1by3eSEMyMn0NJIxtMwD+TwKhRwA5YAx8Mx7sCSia0+ENLiIwLJBtcUrMNgnMSALQPSgXiC8210xqNt1pdxFg4gr5SdhAta1EakpZWSM1pCQzJSbcVtICs9AcfcM6xrcNwgjy3Ypc+gB6Sl7SEYQEASiOznYXK+9SY46PEuI7NCbZv9JtxNnnfmNuOBvF8VDH/rg6HeWxXR/RTkNfnpaGNggJGym7d4XcjVeQr26Y0NCgjUgQHw27otNotcnR6Bem3gGJmOieDuMCVKt3eSIQPLCDUjOwFPjPiQ2OdhAFrWOpJeiqSOpp/k7PW4S3FH31B6SnEe1JyTnWXoaR82nnAc12a/JgjmW9+fcWlXGsNo7qezaYFDPkawjyU3dv7qdyrviiiviK1/5SushWc8PoLa6VgKtBFoJtBJoJVBgXH828+F6lk8NUID9D33oQ6sEBzWYWlW4Slppa6BSh58UIQxDvLxP70W+bwK8up01WMvya9CWng7gqiYZzXCW+rpsT5aXwEk/6nJWBleAK+/E0AMx3GuR14hYq/eQALYJdEsYVdkMPhXdEo5Ul8zzkV4M768kHivVNYDFgxtzD0khLs4KGYQslZCuoUdi4EkB1tPTMay0/BncN+M5KfXnAX9Db8pME4eekZk9Jt6417/BfpcrX0MPzoxHJp0qSd6K5AthYS0/44wz4/zz/x6PfvT+w9AzngJkZLC3Y+Bxyf66b6A7fvfbgISNDc4yKcRp8YBUzeyb0Z7BnhThZgiJe0sIl5CxEirYj26JuRsSLp6p0n7eGHwmOz68pAplrEexqddX6sXsYV7NOVV/zjlVe0dyPjbDuup2JDFPgpA63SRUeU/+3uxLEcdwzq5qXo26L7+r1w/veXw++tGPxiMe8YjWQ7IqwbW/tRJoJdBKoJVAK4F1IIEFR0j0ESD88Ic/XAjJqFh0wOY3v/lNPPShD43DDz88HvWoRxUQAViIAxd2ceyxx8Yd73jHGXDRLKe5B8Tvxx13XGyzzTbxsIc9bCbe3nUI0lOe8pS4yU1uUoDLXe9617j73e8+EhR98YtfjB/96EfxtKc9rVhdX/CCF5T+3OpWt4r//u//jq222mqAYxv7X/7yl7/EW9/61vjzn/9c6tB213/84x+PL33pS7HTTjvFgQceGNe//vVn1CAB4SAEanBq+WD/xvCSfsTFF18S73znyXH2OT8s2a722WefeMh/7hsf+9jH4jOf/kLsdKMbx38fuH/c4IY7DAjDTPRTkgLA2T/AOH+3BwOhUBfvBeCv/mGYVPl+QCJKyFdpzmTxkDi0sHzBwzLWIDEzbR94Fa70nOTeEV6gYb3l2gTog0xYgwYM9gtdGQ42bGP5fnD445XXJoHJfS7D0K2I+NznPh9/+cvf4sADHz3Yu9FX18CjM8T9M3UNwrQGG/QvvuSieMsJJ8Qvf3luTEwsjbvcbfd46H7/FePdxfHpz3w2Tj31Q8VTdZOb7ByPOfBJcekll8VLX/qiePd73lUIy6Cn07Fs2eXxmc98Pr7w+TPiimWXxu1vf9s46HEHhkQFH/7Qx+PrX/tmdMf6cb/73a94EmuL/ygbAz2+/PLL45WvfGU861nPKmmCR3lTasKdun/iiSfGlltuGQcccEDxCp533nnx8pe/vIRkCc2S4Ytuvvvd7y6yf/zjH7/S3Pjd734XJ598cvz+978v9zzvec+Lm970pvGrX/0q3va2t8WFF15Y5t0TnvCEouezEZSaTPz617+O0047LZ74xCeWMMdRRoa5EJKch5dddlmZa/vvv39LSNbBg6YtspVAK4FWAq0EWgmsSgILipAkOEAAPvjBDxZrJQA06gXM7LnnnnGf+9wnjj/++AKYvI466qgCcoCoe93rXoUMeLHKZphUhquoL/dt+P2lL31pAfyPfexjZ+Lffa+M3/72t7HJJpvE+eefH7vuumsJ28pQE2Do0ksvjTe+8Y2F1DzkIQ+JY445pgCcz372s/G6170uXvSiFxWghpjUZCjJyWc+85kC2B7zmMcUgIaMef+nP/2pkBvyuN71rhcPeMADZghNEpKB5RlgXhTdsUF4T1rsv/nNb8ZZXzsjnvyUQ+KXv/xFHPnCF8d73/vBOPq1x8Thhz8zPvnJT8QWW25WQO3KHpJE+MP8wSt5G3g4Bp6ViOUR/eGpiqUzlVNlEKk1vC49JEOvi5CqUYSkEA3hUOmZKaN3pQoMnSoDwpPelOF+loqIrezpSYKDUDW9MWUHyZXfD2s6/fTT429/uyAO2H//wTb6smleWNewLTP9QpIGng/jccoH3xNfPeOsOOqo18dfz/97POvZz4jXH/P62OH6N4g73WmPOPr1r4k73nGP+MAHPlj2qNztrveK5z7veXHqqR8YhGZ1xmPR4n5893vfjic/6anx8Y99JpYsWRxHvugF8djHPjr+8Y8L4gtf+HK8+MX/E7///W/KHEFYAXp6muFRzTlDV/3mGgBemFPqv+9Tn2vi/ve//70Q/jPPPDOe//znF31Uztvf/vail75Dcl772tfG3e52tzj33HPLPDjssMNK2ZnV7IUvfGFJSbz33nsHPX/1q19d/pq7r3rVq8pvCMs//vGPUmb2Qxmjwq3MY99bJ64k5YPN6dn/2ULXZlsMbWo3XxkjVpUcoH2ctBJoJdBKoJVAK4FWAmtfAguGkNRd4yEQssXzMcpDAoT88pe/LNZMoAZ4/7d/+7cCZJ797GfH9773vWIJvvjii+PUU08tJON///d/C1lhUT7rrLOKNdb7iy66qJAP3gn38LDc7na3ix/84Adx5zvfuVhzxZZ/4AMfKITgO9/5TiEsD3/4w1eyMPPYfOITnygW3p/97Gfx9Kc/Pb72ta+VvTDKfc1rXlMICWtybc2t36dlmLWW9+f+979/yf5DDsASDw1QlzJBYN7ylrcUknTJJZcUAnbwwYfEokWDDf5eg70t/k7G17/+9XjHO94Rxx9/QrzxjW+KRz/60YUw7bDDDqWuWtYzm4b5ODJsaKT+NTeUz6akNcEprGMV2jwTgzUHjZ/Ltau/phnC8/nPfz7OP/+vceCB/72SN2uUPmYjyYznYMcddyweA3tAgPeJifHYba4Q8TwAACAASURBVLfbx+Med1B8+tOnlQMMWfgf9OB94+R3nVxA+C677BxLliwten3MMa+Pn//85/HTn/40Dj/8GYWUv/WtJwWCcItb3DyWL5+MAw7Yv4wt3Td2MtJd5zrXKaQBcTYHfP+vf/0rzj777Hjyk59cCPyDHvSgeO9731vmAI+GeUPHvBBybct9T9///vfjJz/5SSE7vBz0NzeyJ2g3V5Fwff7b3/5WiDPvHk/fbW9723jc4x5Xfv/P//zP4hUh52tf+9plXrz5zW+Ok046qWwm5yF8xSteEW94wxviZje7WZnX5Gku3P72ty/lCal65zvfWcgPXXbvXnvtFe9617vKnEWOli5dWvrhb75WNWY5T3gzzd+WkMxhyrWXtBJoJdBKoJVAK4G1LIENlpDwkCAVwk8+/elPx+tf//pCAM4555x43/veFy95yUtKaMluu+1WgNonP/nJADIBGgCNVZcnBSABQk444YRCglhen/rUpxZwBdy5Hni6053uVLwb3/rWt0o9rL7plck9IMbm29/+diE1CIkXQLr11luXEJl73vOexTrd3LBbh9gAT8jHKaecUtqkP/rhvnvc4x4zoTasw29605sKCVMXQnLQQQeV0LL73ve+K2Unc412kYG6ECSfWbm1BajTvhpYZxuvKdbi0YTk/EIs6vC6VYFbBAEhJk9kwAtYRlZ9v/vuu8f73//+QkqBX+PFU4DgfvWrXy1jAKQD/cYXOfiv//qvMvb08Lvf/W7c8pa3jBvf+MZx73vfuxDIQw45JHbZZZc49NBDC7Dn2dljjz3iOc95Tlz3utctHg7hj+YLTxtCQrcQa0SXbvFkIMz0E6nNPmqD1+c+97nSB3Voi1fK5Bvf+EYhxYgYvTW36CXdQkS0H6EXfojQK1vYousRrpe97GVlflxwwQWFNCFL5ITY6A/SLCwLESebX/ziF8X7aR7yjApBNPfNbWUjNe65+c1vPhN22RKStfzUaItrJdBKoJVAK4FWAmtZAhskISEDFmTgG6lgEQWy7esA+ACv//mf/ynADlD561//Wqy8wFICRCFVyAJgxdNirwfgBTSx6v7zn/+MZzzjGSX8BNhHQliJkRBW4Re/+MUFSCU4y7+AnhAaJIGVNj0gfq9DxpppTTP0BFFApliKb3GLW8wAv9xUXIe1aZ822NPie7K4wQ1uUDxB9WbfzDzG2syzg8QBnl71dTUoX9PNwmtZP9dbcWuDkChDumqeCB4BY8YjJRSJzFn4EQ+eNyGAPgPZwvnoHk8dQkGH6Nmmm25aPCBIgLHlrUBIAHXePeOKJADfyA3d5dnjYaCf/rrfviYk2bzQLoSEBwWgR4gQKfMCAXrgAx9Yyk1d9RvCj5AgBukhMTDCAREK+qZd+sLjaC4JOxSOhThpN73jiSMjxOvoo48upAKBYDDgISEjcxIx4tlEXJALZAnpMre//OUvFwJERgg74mc/FCJD3tqCvPDSJNFvCcl6m0ZtRa0EWgm0Emgl0EpgjSSwwRISFl9gDBgBUFh5gRgEBAhimWWlPfjggwtQA7yAFt4OYJBVldUZCERIAElgcLvttiv3ZPw8QMcKzSoL5CBC6mTxRnIyzCozDwklYRF+5jOfWUJt6vS+gFF6U5qeB99rPys4cMkK3kwNXJ/RACgCasLReES8EC5gFUDNupAo74XUAGys4jwtufE4r0tyUmdQqlPFrpF2bUA3XVVCkiFuPG9LliwpXjYhRACyECME0F6MG97whuV3ln56Yu+OsMBPfepTRVo2avtNKBXPBtKA2ALwxhY5+cMf/lA8Hwim0CZ7MnjvkpAY/yOPPLKESBlvc4InA4G3v4kHESExb4Ts8YSYC7lHKXWCvtEznjVzyXzLk+DNFeWYN+pxD0KiTbwzCD2yYi6Zc9qBtCAeQrAQMJvkhVIKc6S7CAeCYk8JsrbZZpsVL6X+ISTqQ0iEaiWhsqdKGfag0F3yNv+RwpaQbEATsG1qK4FWAq0EWglcoyWwQRISQEMoE4AFuCAnNvfyegBo//Ef/1Esq0DLk570pNh8882LZRioAfDE6bOuJiFxrzh+luQkJEJIeEcAd+Emyr7DHe5QQBcrtPh7FmVA1L8EaoAf0MR7AXjWoAhgAv54R/K099wYD6wCZLwj2gvgsUZnuXVYV5IHYS3ajPzYR6KPLMf6mR4XbUG+7JEBdPWJtZz1OQ9qzAPvtM3+g3ytKp3yxjZrriohyft5AxAMHgrgm/74jq7st99+JTyQhwTIpnf2UyAXQD95A+p0m0dBOe7nBaPrADkPBPAN6CuXV4H3AhHgafjhD39YCAIvBQKQhMSeEV67DNkyN4RU0R97SJSNYNuLUr/SQ4LYCpFEiHhMECl7mOgRXaXHiIJN7ci6+YNcIGY8IeYcciHxA33zW75HKoR52SNFFsIjkX6ERPsRb30yP8iH10mZjAQ8RQiJ+WgMMvQMqZnLq91DMhcptde0Emgl0EqglUArgXUrgQVJSOx5ALaBkdle9ngARkAdoI9c8GQAO8CJMCahMqzDAJ24dCEmymS5FhoFVLmXZwIIArAActe6RhtYW1l71YUosFwDZ4CdcpvhIKzXNiyrvz44EdhUF1DF0m2fQWYFsqGWBwfAzDh71yJAt771rVcSQRIN9w7OyzijgDN1AbxJRmpvjBAynh1gEfhjTU8AnaQDkNV2MfmrOzdl3ark1Vd6jiWZAOpIHjKar5q0jGql340bwsrzsMUWWxRPXY4pL4N9SkgmLwErPh2VMEE4lXolRLCBmxdL1qovfOELZWO6UCq64BpetCwfweElo0NIM6KCmLjPHhIZ4ZABpIVOqgtxpeu8MYi4MhFZIWJITO290x+EX9gjIpXzRZnCAxEWZISuSiLhH6MAgmReCani4TEPES1tM0/J2rWImH7y6piPSDhiw2vpPYODOYgs0VF9F1Jp74s5vPPOOxd5514ffbJHx/dzebWEZC5Saq9pJdBKoJVAK4FWAutWAguKkCQ4tkdDuAor8Wxpf9etWNZN6TwQCAlgeKMb3Wgmm9E1ZeP4upHq2ik1gbXSgOXce8TTlq9rksdoNsI16vtV7dFYO6Oz7kppCcm6k21bciuBVgKtBFoJtBKYqwQWDCGpMxkB7jbZSn270F+jwFgzvCr7wKPBu2IfAetvpldd34Butvpma/e6HIP5yG9dtqMmHbwAvGmSGbSEZH1I/eqroyUkV5/s25pbCbQSaCXQSqCVQEpgwRCSekgAd6Ekwk2uDpA8H/UY1b7VZfUR4gL0Zgau9e0hmU2m65sYLZR25FjMTIpOZ2ZjeUtI5jMbNrxrW0Ky4Y1Z2+JWAq0EWgm0Etj4JLCgCEmCA4TkIx/5SNkfMuqk5g15GIDfJCDrmwBsyHJb121vbmq378ZejpaQrGvJX73lt4Tk6pV/W3srgVYCrQRaCbQSIIEFQ0gy+xSQjpDYQ7KqTe0LZfjWxENSBN/plM3EXq2HZOXRvDqIWjMbmk3tEie0hGShzLR1046WkKwbubalthJoJdBKoJVAK4H5SGDBEJK60Ta1y0aEkMwGTmUJciCizFLS/Gb6XNmCMuPW7W53u5lsUkkC/B2VLcl3TpqWZUt5PidRQJAc8iaDlRSpQslk4qqzMuW1f/zjH0tqYGlXpUiVZlhZzgGR4aqZCjjPr1CurF4yeinXvbIhyboku5D0sO7Pwxibg6wcJ19nulT1OENFBiOH8cl65ERwaY3r80W0TbYj90kpK4nA/2vvXl59Hf8/jhv7DjCQAaUkEoUUOSfMlENGBpLDAAM5J4eSQ1KOEwaUElIyYMJAGTgkUXtHShlKYuIv+P16XL/fe/d2fz97r3utfa+1P2uv16d2a+217vu6r/t5X/fe79f1PplDHe9YFZtU6FKBq8LoOh9zUZVMv4kaQ9Wl888/f1RaUv7WuCpAVbPI6TPogqDnE8nj0D/G9VWBUg1NpTPPSqUlz13VJr8r79N0bnNeiKmHRFK7Klub6dQ+5zo5Zr0IRJCs1/PIbEIgBEIgBPYmgV0pSBgRemoonSqsSz+D6p+h54Y/ejVUN3KPtgz/EiQlYKo8rq8EDuHACK3j6qs+DnpJaKqoSpYSwFOj2hgas+klwlgmjhjTxMxLL700Gh4qSVpzKUFjHAKLKHBtxrWPbtdKoGpIp/ypZolKoK76ECNKzCp5LGneNTWc279//+gF4atdf8UCVokBHiofRr2eEObmuq+99tro9UAYKKmqQV8XD8XH/RFOGgMqe6zvCQGkcZ6mf7qRK5WsiWO/72nzxT43v/Ms3ZsmezwWxKaysvp8KJWsn4cSyjXuVr0rESR78x/ACJK9+dxz1yEQAiEQAutFYFcKEgh5DpQF1hvh4YcfHmV0fTT+27dv3zBYVbJiVOvRoJeD3g08G7qpayjHM8DQ5olgUD/77LPHfP311+N4fRt0u2ZU83ow6okgPSQcq78C41e5WLv/DHnnSsbXz6MEgEZujObnn39+9LTofUW6EayfCPHhOGPyhPAK+Jm58hjp+1Bd2fsyYrhrDkcs6UvB26JhnQ+vBBHBqNeZWz+V/imDrBK73aMmfMoTH3fccUNc8bQYUw8L914eiB6u5r55R1xLJTGN71RJw1DvCILEsyJKypuEvd9/8skngyHxQ1xUM0jX1HNCQ73yWrkHz5fY4/lxPUx7Q7+tiJIIkvX6h2mnZhNBslOkc50QCIEQCIEQODiBXSlIykPCcPaHcfr000+PxoLCi3gTGNIapjHgeRY++OCD4SGww/7TTz+N37/99tvDOGbE61StAzQRINxKQrMu2X5e3Z95CnhKJDwzpMtLAq/mceUFYUR/+eWXw7A2Lx2oeWQ0e9Msrz6Eh2Pcj07tvCkMcvehkaFO1IQKzwAjmzGvyd70I8Stum5roOcezIeIEn7lfn0lvIQ79X4aXVwQAK6vozcxgY3mcwQF8SAMS8O+fk59r+nfjTfeOMK6eHuEdhESb7311ui4TSw9+uijo8GdD48MrsSLhn5///338K54nmedddY4Bh8NAzVy1CXcPRCamuvhKCxNWJVzjFtllLeSkxNBsjf/mYwg2ZvPPXcdAiEQAiGwXgR2pSCBUFgQwSBfQ1iQEC0GMS/HI488Mr6ecsopwyOgkznDn6EulIhxzAgmThi9hMJjjz02BItzGNI6aD/44IPD43LCCScMoWNHntFOiAjNktfBoPEzwkM+iy7sQoocy0vRw5N6eJh7KGHQjWGeCj8nHq666qpx/Y0MbNcXZkXU8JT4qFKmlwaRZMweolZenelSJKKIBCwZ/XVefe3H97Atv7/33nvH/d5///1DXAh/4xXRgbvKHFfFNPdHZPE+ETBXXnnl4MjbgSFRVXx4mogSz7oaZnrOPF8+xbTmthXviHMjSNbrH6admk0EyU6RznVCIARCIARC4OAE1kaQdIOQ4Sk8qHI5Vk2fB+Gee+4ZeRcSx0866aRhlDOqGbkS4nkahHUJ57LTz+PAUyIsiUeBIGEcy0N54oknhuhgiPNwECSMa3MoYUIg8JzIifA7goQBzDtA6Ei4JnqEkL366qvHXHDBBcOj4ZhDGc68BcLHMLDTX4JEmNLdd9/9rwT7bnCXMeV4IV3El3sivnxPYBEkXRR1ln1OxiIiJLMTW2Xs1/E9PKsM+BJK7hkzcyUujCuHRciXn01FgvkSLUQFDxZufoaBvJeTTz75wDT//PPP4QUhZiTEE1yS5T2LPsdpXsxmX/ruNapE/kpqr7H2eqf2zTJd5+NrvXRB4r0miDfaAFjn+8rcQiAEQiAEQmA3ElgbQdITvecIEjkRBIlqSz/++OMQAQxcZVolsxMicjmELTGMGfe8H3IyeFcIEiFariW3QzjRF198MapQybuQUP7AAw8M7wlxw+MgDEkIEu8HLwLPCYPGn5o/A1poFzEgD4QhXcZPv8duEPleNSoGkTwKYUyuaT4EUpUHLg9DN77rdwTaRRddNEK85JoISeNJwKIEUYWIVTWqLkj8Dk/eCX8O5Wkow7zux3yETeGMI++H8CvsMZuGiBmbCPMMCEohdgSgZyM0SzWzEhtCtAgVYonHR9I+sYd93dcSL96UKW8TQWIddTG2VQ/MEnPMGMsS6M+cEPdvifc9gmRZzhktBEIgBEIgBDYisDaCpBsHyuzykBAXqwxAx/JUyLlgCDteqJGwK3kFQn+IAp4Lf/yMGOEB4e2QDyEPRMgQY5nnxE49z4lwLHkSDJQ33nhj5FJIcFcGVv6FfAjXVtGK96OHLoFNyLi+MDLHmr9rOI7RT3QQKjwJ9WEA8TLwahBIDGH5GjwHfld5Go7/9ttvR36IRPMSO37uGqpcuUfCgJDhKXLvPjVPQk6PF6Fgjivu5sbTdMMNN4wqXTXvMs5KfMjjUN0KL96cGtf8eWcUEsD3iiuuOEbZZXOsZ1gCqO5H8QBCTDK86zhe0YG6Z/NWTrjyUAgpwtL86pilBUKJS8+buOxeuqWvtdHLmd9vH4Gph0TYI++bfLIIku3jnpFDIARCIARCYBWBtREkJscoLo+DEKRbbrllpXHQQ5XKKK88B0aj732mBnDlTtT5ZdR2j0Gd52eOq9yLgteN62n4VBcfxp4asK5PDAg5kujuU8fVfdfXvvvfx5GgTtTwRDi353nUvdeYPVSsxvjrr78OVNHqOR01VjfG6pzeXZ5QU/5Xgj2x08PBqlJXsZp6h2rsOm5qFBqri5Eam+CsudbX7XqdS3jxcBGGRPGqHJrtun7G3RkC9W9AfSV8P/300+ERiyDZmWeQq4RACIRACITAAfv6f3o8yhHk0o1TBqhwKjv8q4yDqVeiC4+pcOjhRb6vkrIHu+0eXtSNY+NWeFTt8PeQpz6H+r6M/Pq7+/rhhx9G/5TyXBi3e4c6h1U78nJheFjkWnTRs8q470KixMrPP/88wqWIIucTSb7i0oVCn5f7LnEhtEpI2XnnnTd+1oXMdA7Tv5cAK8Y1py6c6pwudDqfer79Z4fruZgy93eVxYg3a7BzXDWXI/ja5NJbJFDPsQSod1PZbqGSESRbhJrTQiAEQiAEQmCLBNbKQ1JGAuNAX4ueP9Hvr3suutE/LftahnT3gJQB3o3jLiZqDgx059e5ZaSUF6eHIpVY6cZ5GTrO13XdebW7X0Kgz2FqFHfPSQmF7kHoXcn18OhhYTW3LtxKjJUHpourfnwXC33OfawuJLo4mxruxjVGCYYSeFNBsopDFyl+38Wfa3o+hNXhipEuvIq5+cmD0btGlbAuRvs9bvGdy2lrQKB7Pj13/+b4Wp7HNZhiphACIRACIRACe4bAWgmSoi6PQsiWcJlVn+7d6DvpqzwW/fdlWPZQohp/upvfvQLTUKh+/TLIu2E79eCUOKlrTedUBneNUX+fJo/34/qxq86feho6x5pPT7KfGv3m2L1Fe+aN+H+PlZAtuUI9h2Qj74jfF9MSsNOE/lov02c7Xcd4d9HZhVeJyulO/jTErq7Vx3EOIUfE1vuwyiPQ1+yhRF+Fs/X3Z/oulRCtNVXj9fe1r7/pe9zXaQ+fq+t04bwVgWoc+UwadCaHZC+96bnXEAiBEAiBdSGwKwUJg0pVKcLFTrk/djgZJhLNVZnqxlYPzyjjqxt1DB7hOXV+D7nq4qNESjeQVOyS3K3qkzh0f/exs87oq7GmhpvEb/1QfDT5k6jtvjQVdF9CsiTFd+HRQ8h0j5dgTlwpa/yf//xn7PD++uuvw7jC4cQTTzxoUYCal3GEj/FGGc/fzdv1ldndyAhfl4W85Dzc81YFSc3DepQUj6tE/24oWyd+Z536XuGFagZZz9vxCgWoFGcsxwrVMzfeG388exXJPL8SH6vEeo1pHAUajHXsscf+KzRpKk7rPoynypn1WkUczMla8bta40pgl8jSi6evG++VMD/5R7yFZ5555oFQP/PBwFo/7bTT/pVDVON1EVccFY9QOto6NYdVmwAlcjYSKREkS749GSsEQiAEQiAENk9g1woSFbEY7rqxa0rIo8LwIw6qSlSJjr4jW4h6vgTD7p133hnGmn4kZWT1XeyekF0hHvIxVLtSBerCCy885sMPPxyGGwNTCd5q8FcGYY1BeCjLa64qd0lSV/GLKCK0zNcxep1Mk7gZd/qrPP/886PSF0PPvWgeyEDTKPLSSy8dVcRwIZRWfdwbg1eIiupWt99++yg5rJ8LY9O89PrYi/H0WxUkxVnFJv1w7Lg/+eSTg2mFoHlW8qOUZ1bm2PNTyU31s+4lES6myhuxyoj3zDX7ZLz7ue71ChwQFhqBlgDv3r/yHNS4JUj0eVFNzqdKQfc1UmLCGiScVLAjfJTV9o4R0kSKNeT31p57Un77999/P9DHpsb55ptvRrlmDUO9K/fdd98oR0304SCfyTugYp7ePZXnNV23FZZoTXpXzIGIqXDEVZ7IOQUJIkg2/x9HzgiBEAiBEAiBJQnsSkHSd4H1piAKiAOGG4OM0aY8rgRs4uLyyy8fu8uq6DjG7xlEvjKiGDIMKZ4FRpHz/JxhqY+Gilh9B5php1yt0sQEETFk11d4j0aEdq+r0WIlfpcoMQ4jyflKE/NsmKvGinaJdSRnhD7zzDPDyOs71eXV0CPD3K+99tphHCrBKyH3s88+G0nzyg4/9NBDo69I33nvYxFzb7/99riGLutCVRi2RAxDV2nhu+66a5yy0Q7zkgvySI3Vd/S3KkicxwugtHRx00dFb5t6doQizso+ax5JBCtXrQyzdUMsEIhKOBMChDIPiPVAaFpP1iYhSQwoUW1dE+HG5tUiTHnHeEL27ds3fqaMtHG+++67IQCITucT0Az7008/fawVYqA8cda2ni/ui8C2Hur37sd7QIycc845Q9BawwSWks/m6T54iJ577rmxVs2B8PK+KrGrUpv7O/fcc4c48S7jpeQy4UN0mJf3gSBz7auvvnqIMKywI7jdLwHn/TWXM844Y1M9aiJIjtRbl+uGQAiEQAiEwP8R2JWCpBvWqk4p1fnLL78Mg4uRxCBnMOnAzkhSvpXxTZToD8KAd6zGh85l1PiqmZ8+HHa1GXrCrhyvuzujskRFhaAYj1HlPEYVr8Vll102PCQMM8Y9I2oaRtMTo4khzQHtqOuVYseXAaafCIO07xb32HznMX6JIn1B9ABhtOlWz3i96aabRl+TU0899b/WunE0dyReCBNGo+pCuqoTVeV1ue222/aMh2QJQeKZ4Cn3xPrTJ4cRz0PCyLcuiJDrrrvumO+//3408xSix5N2zTXXjEaShIoGfb/99tt4vp4B49zz5RUkGo4//vixTl2DEOAtueOOO4YIIS49Q2uS0OV5sCYIZmW0nWc9e/b+TkDzSnhXNOK0/nwqsd/3RIwwLWKZoK/Qxa+++moICp4b98g7R8C89957Q9S6hoaWRC/BK7wKZ55BxxLQL7744jiXwFDIQrNM75rvvYPGxsgY7tV9EkHm9Oabbw5RbxPB90LKrH3vhHeoh2Ue6h/8CJL8dxgCIRACIRACR5bArhQkZWhAx+hiTDOAeBsYhLqoM9x4PXgOCBIGi1K1emgw4Bj8fkdwMPgYZj4MN96LV155ZTQOJE4YYC+88MKBJ1XGK4NRGArj7+KLLx47uow9xzNE7UzXTnl97aKCQcloc77r2B0X2mKnV8foyoXpHooKSyFqGHTuw/F2lhlkdp4JE13a3WeJqL7MxN8//vjjI3TGzrTdbB3SGcG8PfIBGKjCeqbJ1t1wP7JLd9mrTwUJrn/88cfspPb+XM3M2mNE40rw+fie90DzR2KF0c3DpXgDYe2ZfvTRRyOPx8d6uPnmm4eXz5pmhHumDHuGuM+dd945cogIEYa89cRLwINiLQsFJFiNz5AnoAkGHhhetMo5ItiFZRm3P3PrzTrjMSNYvSvu1c8Jbtd2DR/CBzMeEQLDuia+XNs7an0a2waAkEUCi4Ag7Hk58PH+EPVEmfVHXDnm7LPPHuLH+66RKUGnkaf54sxLZF5EvFLNRFYEybLvSEYLgRAIgRAIge0isFaCpIy6japslZHNuBGfbqdXKIhQDqFMwl/sRuvqzajnKWAcCVVhXDHUxLIzrhg85TEQz25nlVelDBrGoLARxuP0U2FTL7/88ghp6dWL+rF1XxXTXzvMjFZzdD2CphuCJWAcW/fb+470/BaGoNAbc+yJ787ryfRVbljIDCF1/fXXD6Fm15thW/kmNd9qMFl5Cd3oPtpyS6aCRNgQIVvro0KuDha+NhVqdvWJCEY2zwUPhz8En98RHgQBcchTx5NhDEKIWGCke8a8Arxk77777jDg5fZYo56d3xMD1h6Dn/AhzK1XgtM693OhXMQ3D0wJEmFfcliIFaGJ5kYA8da4x1pf1oC58Zq5F++Mj7UuhIwArpA0It47IQRNCBVhwiNDRBDYPIDGdm88JDYHbATwkAgfI8r9XO7Sxx9/fECQ8DwKwyJW8PG+EF4EiffHPRAl+PG48DYJD+vlvg/1D2g8JNv130vGDYEQCIEQCIF5BHalIKnkVoayuHPGjhwSYVh2chljjCE7vsQI8cE4JEgYL7wnwk0YhU899dTI3eBhYCj5nWPsyvKQMOb8nECZfnhIhH/Zlb3kkksOlHwtwVHHT5NtGUDGZXwJaXHNXimoi5FuAJehyKvheLvtDMDXX3997D7XTnUXbDVWN5gx8TEvO8vGYuCKz6/k6xqjjuti6Gj0kiwhSPpzE7bFSK6QLQJAblKFdH3++efjecn9kG/E6CdYCWbhhwxqRQaIhlqfwrl85IUQMTxywpokzzPqVbeS9yHUkHFvXfF0WWvWu9AmnjPeGfMhRl2PuOB9IJwIli5qrRHrhSeHICFesZK/wePy/vvvj/fExzr0TvA6ulfhVu6ft0POFs/Q/v37x337GbFCCMnTIgB5gHhOeEiEMfJ43nrrrUO04CQUy9r3Ppu/98f76q0lNgAACG5JREFUhx3PIgFi44GgIfDrs1EOVATJvP8sclQIhEAIhEAIbBeBXSlIOgwJ3kJeCBIGjB1nRr5dW/kTQlIYbAwgO7rEhl1mO7gMMjknQpTs1kp+tyNtp9duMwPP8XZofb9KkEjWlbNSHo4KZ2EEMRjF3guzYciVoWe3WVUu8xRGxugjCuo451a/CFW3hMVUVSRGl3AVuQiEGAFmB52xKLegG2F2vhm3dqaJql6BqQxwRqTzJcDXp34n/AZPO+7Vt2IjT8F2LdTtHvdwBcl0frwgqmHx1jH0q1qa6/BiCJEiZD0/YVmes2drHRIcnifD27rhlRBOJ0SKAJVn4ZlY29au0Lt//vlnrHmCRBEGx/IqeDeMSZDwyBAcRIQ1RLTzxlgn5mPNq/g19ZA43/zcS3lI5IoQF8KnrFV/eCcIEeGNvsqR4bXzveN45YgKQoa44u0gRLwDvieyJMJ7l3iSrFkeKu+fe7KpQDgRJeaPLw8J4WccbAkxXh7v+txPBMlcUjkuBEIgBEIgBLaHwK4UJD2HRIUghr+4+jL4iQ3hNgwrRpqKQoxyQqB6MMDpXLHudqaFwTAaGXjK4Trfx88r9n36CBiQBAchINzJvHwq3MXYDCw5HdVDwjFVFcj53dsjoZjBV6FSxJJ4fyEo5l2CwjXkGdiN9iGWzLPEQs3T+UJ9hO4w0PDp3poSTY53D1MvDUMSI+xqZ9yxG+04b89S3d5RD1eQ1LMvY96aEobEczEVc56bNeq5lceEN6/WBo+F8xzH0+KZEQuSwesYa8h6qD4crke08CRYQ86zJvxxLc/Ru2DduG6V9GXo+5ireVoH5SWr9USUmmeVLzYH4YbWROXHOLZ+RoBVHxbj8VwKoSSmnENM1Xvi/fFzglvImHvifTFH8zFf49ls8J5j4h6LoXslqJxrDkS0Y8trM2e9RpBs77uV0UMgBEIgBEJgIwK7UpDUTXUjsL73tXeGLvFSRnQPp5oakWWI9XPKUF1lhJc3pO9+l0Hqq51wgsCOcQ+DITiqelYXV727t/PtegupEU4lQX7aU2EaClb3VoJIXomdb2E6jDifmnO/fjfa6vc1ly5yatw5Rt5GC2/dfn+4gmTVmuw5DAd7dt0bUXPoz3U6r3oeJS57Lk8d2885GOd+TF2ve7/6WLVueo5TF7f9nZt2Up/Or+ZTuVG9z05fX4ead12vj1XvV42xGdEcQbJub2PmEwIhEAIhsNcIrJ0g8QDs3grxEGNeomGnHsyhkpZ3ag65zpEhUAa5NSckiIdLlaj+mWPsH5nZ56qbIVDPukQ8D5DEfyFuR1vBhs1wybEhEAIhEAIhcCQIrJUgYRzUH4m+wqeEouz052DekJ2eR663cwSmnjMeJKFAFW5VXoQIkp17Jtt5pe4Bqu95IeXJRJBsJ/mMHQIhEAIhEAL/TWCtBMk0VCqGQZbsThLoIUPlmSuhsplwqJ2cc651eAQqdKxXlzu8EXN2CIRACIRACITAZgmsrSDpsfWbvakcHwJbISD/YZrQ3XOI5uQ4bOW6OWfnCRwsf2znZ5IrhkAIhEAIhEAIrJUgmT6Onc4fyXLYmwR6wYNefKCH7pX3btp4cm8SOzruuhds2EwS/NFx97mLEAiBEAiBEFgfAmslSKY70InXX5+FcrTPpFeaWiWMY7AenStgmkuSMNGj8znnrkIgBEIgBNabwFoJkvVGldmF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f8FB82QO2wYPoUAAAAASUVORK5CYII=" id="3" name="Shape 3"/>
        <xdr:cNvSpPr/>
      </xdr:nvSpPr>
      <xdr:spPr>
        <a:xfrm>
          <a:off x="5169788" y="3599025"/>
          <a:ext cx="352425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61950" cy="371475"/>
    <xdr:sp>
      <xdr:nvSpPr>
        <xdr:cNvPr descr="data:image/png;base64,iVBORw0KGgoAAAANSUhEUgAAAyQAAARMCAYAAABoCle9AAAAAXNSR0IArs4c6QAAIABJREFUeF7snQecHVd1/79TXtm+q111yeqS5Sr3XnE3brgBphPAxIQACS2UQAikQCgGkhBMtbFxw8YVdxv33i3ZliVZXauyfV+b8v//7tu7fl5WIMmOrcAdfVa7772Ze+/8Zt6d87vn/M7x0jRNcZtDwCHgEHAIOAQcAg4Bh4BDwCHgEHgTEPAcIXkTUHddOgQcAg4Bh4BDwCHgEHAIOAQcAgYBR0jcjeAQcAg4BBwCDgGHgEPAIeAQcAi8aQg4QvKmQe86dgg4BBwCDgGHgEPAIeAQcAg4BBwhcfeAQ8Ah4BBwCDgEHAIOAYeAQ8Ah8KYh4AjJmwa969gh4BBwCDgEHAIOAYeAQ8Ah4BBwhMTdAw4Bh4BDwCHgEHAIOAQcAg4Bh8CbhoAjJG8a9K5jh4BDwCHgEHAIOAQcAg4Bh4BDwBESdw84BBwCDgGHgEPAIeAQcAg4BBwCbxoCjpC8adC7jh0CDgGHgEPAIeAQcAg4BBwCDgFHSNw94BBwCDgEHAIOAYeAQ8Ah4BBwCLxpCDhC8qZB7zp2CDgEHAIOAYeAQ8Ah4BBwCDgEHCFx94BDwCHgEHAIOAQcAg4Bh4BDwCHwpiHgCMmbBr3r2CHgEHAIOAQcAg4Bh4BDwCHgEHCExN0DDgGHgEPAIeAQcAg4BBwCDgGHwJuGgCMkbxr0rmOHgEPAIeAQcAg4BBwCDgGHgENguyEkaZqaq+F5nvmt1/bvrb1MtcfavzfX3p/6fGv7dvs7BBwCDgGHgEPAIeAQcAg4BBwCW47AdkNINOQkSfB934w+jmOCIDDEZGs3SzJEaOzx+m3brm1P/eh97Vvb/9b26fZ3CDgEHAIOAYeAQ8Ah4BBwCDgEth6B7YaQ1HowRBLWr19PsVjcKkJiPSoiGGpPBCMMQ6ZMmWIIjv627wuqvr4+GhsbDWo6Vvtks9mtR9Ed4RBwCDgEHAIOAYeAQ8Ah4BBwCGwTAtsNIakdfRRFXHjhhaxevXqrwrasN0SERGREP5lMhgkTJhjiMX78eKZPn86kSZNMdyIk+XzeeEjkjbGekm1C0h3kEHAIOAQcAg4Bh4BDwCHgEHAIbDUC2w0hEZmwYVWlUol3vOMdbNy4cbMektH0JSIgI7daz0dTUxMNDQ2GoMyZM4e99trLeE86OjoMecnlcoYAbat2ZavRdwc4BBwCDgGHgEPAIeAQcAg4BP7CEdhuCImug9VwVCoVzj77bNatWzeq7mNz18wSCduOPB5qS14SfVarIbH6FH127rnncuKJJxovyWvfpHkZEuaTDv3lUX239rNX9lKf2tMc9couowzF6mm05yvammovrz6wOoLq9keb/KMnPFK/M/oZ1DZRe0TtGEbrJrX4pJ4F41W71Z7ta78urgWHgEPAIeAQcAg4BBwCDoHtEYHtkpAoZOu3v/0ta9euNboObVb/ob+tAH0koCIcdn/tIzIib0tPT4/RpHR3d9Pf328ISrlcNvuqL3liTj31VM455xzjMdHn6s96S6yXpfa1+k6QSQ2BDGpj+Ed4aQxpQBoERCRk0oiUkIoXEBATiDwkPhUfMmbfRCdExQsRHfKjobMK1F6Cl/jogzSN8Ty1pb08PIn95REy/VT7TpIcnskJEGOUMFFgDP2yn5BJfLwhCz8OQLuZ157aNkOoMpdqToGhN4V9ShrFeH5A7GeI04QgSQl0sCESAalf3d1govYsJdO+8jiZ9qqkQ59VdxV6FYQK5dCcozn1IMUf2lf+roQIPwoJ1cfQCTgP1vY4lbgxOQQcAg4Bh4BDwCHgENg2BLYrQlIbtjUyHW/tZ3/sVGvTB4twWFJSKBSMSF6v9f7jjz/O3XffzcKFC4c9M9KZiKC8733v47jjjqOlpWX4s9HSBickxKRkUutZSSCRdR+Ic1AmIp9WIIlJ8PGNB8Za7ENMwNjmKanvkXoBXurjxTLeK+AlYNiDB74IQLmGRaitkMivkqKMmID2lWHvV/ANmVFvPqkfV/0vJqJN/VT5QZKIKmXA9OcRheIjCb5IUpwMkaW46r1I60hCn5iYDJUqq1Cfollegi/ioWM0Hj805EJ9h2k0xEBEjoZwGnIFGbIhUiX8En1WAV8kKCEJ6qngGfoViO0Y4lZlS46QbNuX3R3lEHAIOAQcAg4Bh4BDYHtEYLshJDbMyhIKEYdFixYxMDBgcLOEQPsptGo0vYj2s2FZIhb6W1mzpB1pbm42PzYsS0atQsIeeeQRLr30UjZs2GAMXfUjLcm73vWuYVKyObF7lZDICxIao1sr+N6Qt0RmdbnST764ES8tVv0C0ZDGZTiuacgdIYNb3p26eqJcI35cj++XCZIC9HZVCU2pQFQukhHRqGuEfDPk2klyWdIgxK+IgOQNYUn9Xkj68UqDUByEch/4GcjVQyYHuQZKoh65BrJxHYGXgXKJstdPttwLg73QP0hSjCEX4Le0Qm4C1OVJMz5eVCIJPPwkhv5+8AahUgI/MEQmzrUQ51uI/Bw5T14SQyuq3pThgLaYuFIgiAeg1GXIFeUyRCIlPjRPpkADfpgj6w/hF+SHv0OOlGyP04kbk0PAIeAQcAg4BBwCDoGtR2C7ISS2Hog9BRGSq666iu985zuMHTt2mJBY4fto9UlGFkQUkVD4lQiGiInE6/PmzWPPPfdk/vz5w6FbCue68sorDTERabF97L333nzuc5+jvr7e7Dtyk29CYVW+Wd1XJJaE+dUQpahUhPIG7rzw+4xNe2iO+mVyE6ceZXwiE8Llm9X/0EvoCn0m7n0wk/Y+mlIyliDpobjiSfoeuZ3BtUtJi4N4iUcSJwT1bSQN4+iYewCtu+8PY9rAK5GW66sEpG81axfdR3HpU+T71hKWeulN80TZJho7phBM2YW23fchHjORLM2EcQqlTWxcfA+bnr6DbPdagr5+0nKWqKGJqKmN5o4dGbP7/mSmTCf1Qsr+IOm6ZSy+6WrS4hq8pIQfZBiI80za80gm73MUhUyr8XBkfBOoRmVIVCIcvHQQ0gKF5U/z4s0XkykVIBJdyeIHDcw46CSyc/amlGslF1ZD29LglZTMjpBs/ZfdHeEQcAg4BBwCDgGHgENge0RguyEkteDI+yFS8OSTT/KVr3zFpOe1tUW2FETr1bB6ExEcbSI+kydP5q1vfStHHnmkybilvuRR+cY3vsGtt95qMnHptcbx8Y9/3OhLtFkj2GpJhkXXcod4qSEk8oH4+MSlARhcz8Xf+ATz64qMLW6kIfYoehn6/SyFMEM2jcklERli1ufzTDzsOKYeejIlfwK59ct5/PKfEC57iqzXT+r7FP085TihPkjw4jLUjWP8EWfTccgJDAQZckmRcNWLLL/5CjY9/zi5bEolKZkwK8gRJj45L2CT38KEQ9/KDkeeTIkcdaVNbHrkFhbfezXp4AbqsiFRJSCbtuBJBxIkROWEth33YfIhJ8GEuRQyZZKVC3n+sp9Q372UgAEq2Tx9uSlM3Oc4djjoREr1E0wEWyAZzFDEWDXISzL8gtGj9C96lBcvPp/20mpyfkKUZihHdbTudTgdx59FV+NE+UmMriTIvOIhqb0eW3pPuP0cAg4Bh4BDwCHgEHAIOAS2PwS2O0JS6ylRuNa3vvUto/WwZEI1REQURq6Q29e1VdpFQtSGwrFEUOrq6oY9LdZjctBBB3HWWWcZL4qE7jfeeCOXX365EcCrTe33yU9+kqOPPnr46g1XdjdqBwiNUlt/pcReShx7eElEGA+y/MFraVj3HD1P3k2mWKFh7m7Uz9mNUraZzGAP8boVrFv4JF0ETDnyOCYdejyVtJWN91zH0psvZ0Impm7CeMbvtg9Rx3RKpSKFpU+y6vG7yXl52vY/jQmHn06hoZW6wkoW//anlJ/4PWHqEU6ZQd3MeWTHTCAXpRRWvszapx8mDkLqdj2Q2ce/08g3Ou/+DZ33X099pYvymMm0z9mT+rGzqAtaSPo2sPbFRymvfYFSsULdlPlMO/G9MHUG9G6i8Ng9rLvjKqisJ25qpHn34+nY+QCyO+xCKWgxUWrZwJdS5ZXNeEpiokqJcMMyBu64jO7HrieIi5QTJQRopKdlPDu97b1U5h+Kl2bIhHkTDld73Z2XZPubUNyIHAIOAYeAQ8Ah4BBwCGwtAtsNIRkpGhfpkJfioosuMqFUg4ODxrvxs5/9zBQ3tNtIo9RWYrdaErUjQfsll1zCFVdcYdpUMUS7n9o95phj+OpXvzqsIfnd735niJD2leZEROa///u/TQYuvafwLR0fe54hJDK2PSPOToyXRO8YWYiybhVWET1zJy/edClhqcD4w06g+aATINMBxW5Y8QLPXnMFnb1F5hxzIpMPPIw0yrH2xp/R89jN1Ace0044A3Y6gKRxMl5awVuzkIv/9Yvs0DaeKQefxvRD3gqZetY/ci3LbruEtkInuYlzmXr8OcTj5xDVt5OrVCgve56HrvwZlWInk/c9grlveRul9ctYdsUPyK9dSF1TM+NOPw8m7kHaMAXPy0KxC0qr2Xjbr+h66h6KcUr7kacx9uC3Q9hA2L+Jh7/1RerSjdDWwtQTP0zLzJ0h30ohzRl/iPAJRdikDVFKLulljFi9ApuWsP6Gn9L71K3kshnyYybQ3z/IQAxddeM5+LxvQMt4YkIj0tfmasVs7dfc7e8QcAg4BBwCDgGHgENg+0Vguyckt912G9/85jeNESpi8elPf/oPQqgsvLWkRkTEelts2JbS+z7xxBPG4yIxu7JuibjIg6K6J+edd54RwGu///zP/+TOO+8cFsnvt99+fPazn6W1tfUVQb0qwlfl2lVCouAoT+Fm1QxU0ntk000Un7ydxTdcREulh6ad9qN554Mp+q3UxwWSgS76B3oIp8wlGbsDtE2gjpCBuy5h5c0X0UoJb+I06mbvBhNmk6vPU5fzWfnycrzcWDLTd2HMhMmEPZ088vPvwaZl+JmUnU/9K3LzDiYOxlCOU8LAJ+3bwMqn7qe3tIn2GbOZOm0W0XP3s/Lqn5Ht20B+xwWMefsnID+JOG2gXCkSNuQIKeItfZznL/43vL4VeLPnMOutn8fvmAPFPp784ZfwulYQtI9nh7M/QdPkmcR+jpJIhBeS8bwqITHKf8VwZah4Ppm4H166l4VXn0/Su5qm6buww4HHseTeuygue544rWPeKeeR3eVgiiI/gW+uhyMk2++E4kbmEHAIOAQcAg4Bh4BDYGsR2K4JiUjF888/zyc+8QlDAhSCJe3H3//93//BeQ7rOoYKYmwunEftqBaJtCIKzVqzZo0xcuX5+NCHPsSZZ55pXuv9f/u3fzP9i+goJfCXvvQlI4jXZrJ11VYBNB6TmIqnWiQVY4RLpO0n3cSP3cqS6y8iH3VTIEs5bCIhSx6PPi8kv+Nu7HzGByl7raRln1wQQ99yXrz5CkovPEG51FvtzwjhIxLfJ2zqYNaeR5KbtzuMGU+8aRPP/eqHVLpfptyYZf/zvg6NM8FvIk6KeGFAqqxWlFTUpeqhSCr03v4bVt15HUQRYw89gY4jTifJtJixx35CHGbxooRcTycv/vJrRGufIpjQwcwTPkc4eSdI+3nu+58h27+RSn0HM979WfI7zIEgR9nLGFIW/399TjYMh+udeGo3LpMrF1h27S8oPHwVQUOGOUedirfTPhQfe4iXb/8tOc+jceeD6DjhA5QaJuCRNTi8PgUst/ar4vZ3CDgEHAIOAYeAQ8Ah4BD430BguyIkOsHaausiDytWrOBv//ZvjRZEhGS33Xbju9/97quM0lr9SG0bIzNx2VomKpaov5966inOP/9804fCsvTzmc98hgMPPNBgLdKivuSZUR+nn346H/7wh03fOj5QmtuhTdxENUnKnor9lU1GrUDhSXE3lSdu56VrfkFd1EOcqSPONpH4WfzEp5uQup33YJcTz6EcNeCpGEg2IcMA9K2H5UtY89JCutauIOrdRFjsIowLxrgv+s0077IvMw49njjK8/wl51PoXkKxpY6DPvoNaJ5JFGdIw4qpoZjxAnwVmgzCan0Vymy86WKW33+DqSI/8bCTGX/IaZT9etI0wQ/FSwKjkcn0buTZC75IrnsxXqtCsz5DdtrOEHXz1A8/Q6avm6RpIjPe+Snqp8yiorC1MGuKQcZRjO9nqKQhSZqSDROCtIC/ciFPXvQDJnYtpRiG5GftSNTSQdDTQ7RsIdm0Qk+ukennfBpvygIqNJiClfpxm0PAIeAQcAg4BBwCDgGHwJ8HAtslIbH6Dv1WtXZl2lqyZIkxoqdNm2Y8F+PGjfsDgXNtLZNaYlOboctm1LKk4oYbbuCHP/zhcFatt7zlLSZ0q62tjU2bNvGpT33KEBaFf82ePZvPf/7zzJw5c6jvqovEaNpTz3gdIi9B/ockKhsjPOP1MfDkHSz8zQW0lAcYv/veNO+0B2nYasr+VaISm0qD1DVPJNc8kUzLeAoNDVRWv0CybgU5eVLGTsAPA5JSH/7GpXhrFtH5zEP0q/p86xR2f+t7CSbtweJLv0v3mmcoNvjsdcanqJu1D2lQz0DcTybNkiMHJRVvVIFFUwWR7od/y5K7LoFSL2N3Poipp/w1UW4Mg75H1o+JymUapYtZuZDFV55PtO4l6ifNZoezv0DcOpEg6eWh8z9LONBD0tDBrLM/RvMO8ygpkC1JCAe7iYtFvEw9NE0gFilKyoSDm9h094X0PnQTLd1dJLlGBgOPcuijWor1InxJxXhpinuewJxj3k25fhJhNkcQVgtMVkP0qnUba8vMv1Lr5LV/SYczqb32plwLDgGHgEPAIeAQcAg4BBwCoyCwXRGS2jArkQv9SN8hgflDDz1kxOTKeiVCstNOOxlSYMN3RqukviVXXO1/4QtfMEUY1Z68MCJAhx12mDF4v/e973HttdeafuWl+bu/+zsTNiZhfDmJSQPfhF7JcI1MVZJYtdFNFfSKQr1K6yk/fSeLr7uQTAIdhx9D20HHQmaCOYINK1l081UMrF1Lx667M+2wY0iCcSy95RI2PnEH7Y0Bs047j8r4WZTyeRqjbuheDw/cyZI7rqKrpY3ZJ76Thl2PoveOa1hyzzVkg0Gyc/Zix0PPgNbpVDKhKZIexmWijRtY8sKzzNl5PzyRn84neenK82lav5S67BjGnf43MGMBfSIQ2RK5qEi2p5Oue35D58P3EEcB7XudyPhj30lUX08wsI4nzv86ucE1+K0tTDn1g8ZzEmcbCEoFFv3mQgqdaxg7ay6Tjz2dgSikMYXB555g+S0/J9O7kvqGLNmpVa+KpyrvfogfF4g3rCa7fhUbm2Yw+9h3kd/xYKhvIVX4GalJrywi4pua7hEk9aYCfaTC9jUXX397JpRv6McwmKGiKCPC7nSgkhKr5kvqV0mmtlASGKnqzWG1rW/JXeb2cQg4BBwCDgGHgEPAIeAQ2BwC2z0hkd7j+9//PjfddJMhBdq+/vWvs88++xith82mta2ERKl+f/KTn5hsXoZklMucdNJJfPSjHzUhXL/97W9N2JaKI4qQiIyce+65poAiXlXU7nvWSxIbw9fX+1GBuNBJecn9sPgRNj12N5kUcnP2oH7mnoTZsSRJL3SvZPUj9xDFIU17H8L4o08lScay6raLWPfgtbRmYlp3OZiOnfaC+iYo9cOaZSy573bS3k42tkxj3snvIrvzPtT1D/DMz75NsOJR/IZGMpN2pG3GrrSMayP1EgY2rGXl00/Q2d3HpAVHMPfwU6h4g7x0zU9JFj5I42CB0qRZtO+0B2NmzoXQh55NrHnucboXP0Y5ikhbp7DrKR8imLEzaWmQ8guP8fKlF+BHncRNeWYefhZJfTuqtVjvJSy++Ub6Byu07rQX08/8IEmlTO+SZ9nwwI14qxYSDfYybtY8mvc4jGDmrhDWgTwyq1+g8MQ9dN9/Bz2ZFloXHEJ+t4No3nE/vHyjoSEeocFftMFXxi5yhpAkhngEKg1j+IO8KKKKVTpSJRPmffN5QuoNvWdcK0PCe9Owb5KCVclPbPrSEb5JY+A2h4BDwCHgEHAIOAQcAg6B1wOB7Z6QKBOWUu5ec801xkMi8bk8GIcccojxjoysP7KloFgCo/bkFRHBaW9vN22OHz/eZNmSkF1hWwrj0nvaZsyYwb/8y78wZswYYzd7Ih+BPCQxJDFBEmJkGkk/9C/hN//xaXYIBuhICuSIGUib6Yvq8aXTCHrJMUBjHNMVN9F20PFMOeZMUtpZcd+VvHTnZbTLb5AJKanRMEdajvGjAr6XUMzm6NjzeGYcdjJ9TS3kignJ4od58dof4xV7qHhZIi9D6MfGKo9Kg4RRiUrjWKIJO7PrCefQNGkKXudiFt14GfGSZ6lUCvjZ0KQ09pKQoBKR8VOKcZFC+zh2O+50GmbvR78f4K9fzcLLf8HYzpeAPga92GQPi+VISBPCpExD4tEfNNG864HMOP199K9axr2/+TnjBpbQojYLZcp17TDvIPY44wOQbyGp9LPoxkvoefAWZpV6qYRZOjN5ytPnM/f4D9A0cSZekCUVJn7WkIuASpVw+KIPoh8+QRqagoqGpHgqD1mlFkoNIN6hA2I/Mh4P628J5R9JVRleFzcz5BGpZlCLDJnxlTtsS28zt59DwCHgEHAIOAQcAg4Bh8CfQGC7JyTyWPz85z/nV7/6lfFYiEBIeK7aIbWEZGuvtBW4W2KiNhUWJi+MKrUrVGuHHXYwhEdFEaUhUX8SVKsWiiq8exVpMaT4rq6ip4mHH+dNdXKFHDHwMjf/z78wPlshLA+QTYr4Xh1JnDFtlf1+EwuURD59/niadz2EGQcdTy7bRlJZQfeyx+l69DHiVc+QqfRQKRcI0nrKQR3l1rFMOfw4xszdG79xIoWSR5DzoLiBoHclG59/nCWPPUimv4+mOCZJfZJMlsyYMYzfYz+aZ+wFbbNMW3HcS668kd6Fj7Ds7lvID3aTlvqJ5Q3wc6SZetrmzmfcgYcRjZlCtm4scVCmsvwFllx3JZnVK6jPZYwXxktKeImIQkySianEHgP5NrIzdmPH488gXreGR264koaeZeSlZcGnL81Tv9PBzDvubOJ8K3Gll5fuuoYND9/BjFSC/DL92QyVSTOZeeSHyE2aRRx4ZCpR1UtiCEdKqKA5VXv3dDWq1EGkRPQh9UomRM5PY/wkg/aOPZ+SXw2xU5hWRJY6IjImUEsUM28oiCEvnkhONTTP+Ue29tvm9ncIOAQcAg4Bh4BDwCGweQS2e0IiHckvfvELfvrTnxqiIGKgyuknnHDCsH5kWyp222rv8o4o7EvtX3zxxeZv9aOwsF122cXoSJRZS6J6fdbX18dVV13FxIkTZXNXC/1lqkqDWJZxqjoZ1TAir9LP4MaVZCgQeCVS8Rcvg6/sXCYtsMKMVJcjC149NLQZjUSkLFhDBAavAuuXMrBxDaVyiWy2jsaW8dA6EerGmDLxkS+DPEcQlwkySkccQzRgCi/2d65lcGMPmTBLY3sHmbEdlLPNpF4TXlpHJYCsXyYjg73YawTv0dpVDHauM6TCy2Soa20nHDOJSraZSpqlPttIxe/HK/cSbVpLXhhUWUFVZ6EUv1GJOEiNF8lk18o2EraNI6zExN3dhFGhikFlkHJSJGqZQH7MVFK/jiAZJO3fQNyzjlCgJSWjG0lyzQTNuxDl8lKMkFW2NC+gkvEpBil5eajS6jBSr+oL8ZNAipBhyYiKV1Y9IonR+yR+TC4W9QoohDnqlI7Mk0dJn+ar5KMaF2YVKCZEz20OAYeAQ8Ah4BBwCDgEHAKvDwLbPSGx1dpFGOQhESFR5qvjjz/ehHBps+l9t5aYiJTYY+WB+dGPfmR0JOpHYWELFiwwJESaEdUjUX/d3d1GV6IQLt9T4T9xkKo+IanGBpn3pC5Jo4gkKhEEEfhl/FCVyz2iSkQYZqGi6u5VrYJRnRvz1zehT2mUEqQRmaBMIIJhrGClEZYpHhCnPhU/h68V/iAxY/AqGeMVkDEe+xVIlYLYwy95eJks+AllT3VMsgRpjiCSgFwF5uWpKJMggqQKKZ4x7NFrk2FXZ6MQqSwkPkEYkgRlUipGE5LRTkHWhGrJ1I8TGfopsTIYK3zNEIKAwTQmk3p4lYQwCKuZvrwyBEUqcR68nDH+fRVi9FNzXsRFkypY2IbKEkYrsR+YApSZRF4PjxIpxcAj7+nshZGE7RGBrkNSVZukfoY49YgkbjHXR6mIYzx5daKYSHjmGqnX2abSlUgzkqnioPAtXwSm6htxkvbXZ/LZ1lasV7P2e78lGrJtnSf+2DhrU4vXZvarLd65JWPbViz+t4+zY7cZDO3v19rvtmKi/s130N9+voW19+PWPoNqcdhWTGqvxWhtvJZ2R/uu2f5eS7uv9f5xxzsEHAJ/fgj8nyAkv/zlL42XROFUIiQKr1IYVS4nA3XbCIkN2bLHS9R+wQUXGEKin1pC8td//dc899xzw4REepaOjg4yGo8x4av/y/CV7iLRKnwam9AlT4REvElpmowuwaiktYRv0uLKik8CVevIGGNfgvhKRhqUlIyISNxHnCpFb6YanpQmlJOEyLQvz4ZPvi4Av0hxoI5AYUY+VMKKCTOSFyco+6aYYqYuQ0WV3+UEiFTcUQRDCKi9MpEf4YcZAj835OnxiJMySRwZrUy2Io9GBeqG6oD4AWURCJ2zH5iQpsCTbyiiIk+LF5MvRdRlFdMWkYSRqUkibUbq5Yj8nNG3ZOQR8dsMFkQForgXwgAv8AmllfFypHFINvEIFQ6W8UnjEl5OWPpE5ZSKHxIqjEv4ViLj4VAtFZFDo2lRQgQvpBJV8GPhVq0cI8GPKF6SqacSNhpCYwjUkPA9MNm5YhOOpjAv0ZHtxxT685uQtuSMRhpCI43k0YxWSxz026YB31rjcUuIidq34Z3qx/69Jef1Zu8j3LQAZJOH2LFvDQnRMbVkQRi/Hkayna9t29bWybGqAAAgAElEQVTD/Xpewy3Ff+RYdJzOW2OpHZ/GuLmaSXb8Zp7RJDX0HNscXpsbm23Hjmm0orHbQhxqr2Pt+GoJyv/G92hLr4HbzyHgEPjzQ2C7JyQqSvjjH/+Y3/zmN8OERBXTDz300NelarcmXk2yX/va17jjjjsMyVFGrX/9139lxx13NKmHzznnHFavXm0eLtpXBEkekqyYhohFWPUWSMhNnCP2M5TjAiF9rFv0CA1+aqKAZFgHSUBGNTYokVAg19RItm08UcMkYr+BIMjgp0VKG1ZTWLucuriAF+YoJgnlbI6G6TsT55pIy2Wi5c8Q9fYS5FIKdUWypWay+Um0TppNiX56OxeT9HSSixP8XBOtk2aQNo8hTbXSX6bYt4HSqtVEErJnzDvg15Fvm0x+3HSCNI8fqFZKkSAo0/fiIujvNvvGFUztkIbxO5BvGEPg5/GCDKnRj0TEaQlPQvP1nQysXY4fDxDXeyS5euo7JuO3TCTyG4w+IyeGltSRlopU+lfSv3GxIRVZQ8I8cpPm4+UbiEu9FFctIkkGKamWSSZLWfoTtdfQRu+Kl8jHJYJKyRStLKn9pg6ap0wnyHh4US+lDS8Tda6i0ttLVCyTrW8iyteR7xhP47ipkO+gRH5I/F51EFVzqQ1tut5DBsSf33Twf+uMRvN4jDS+RnpRLCF5vc60tv2RhvtrWTl/vca3te1Yw1ZGaO35bCmRGw3/kZhbY3dbyITFu9aQ39pzfK37146hFpeR5OKPjXGkx6kWa0uoa71smxvzaN8BS26Gp6whEr4t5117rvZ4jcuS1f9LhHtbzt8d4xBwCLxxCGz3hKSnp8dkvFLVdBuiJe/F/vvvb8iBSMK2PNgsxJr8Nakqy5aKIaotZdBSsUS9Vqpf9TV58mRzyNSpU00dFInajadDgU1mgataC0OEQ6E9aTSIX1rLz//5U8xrCmksDRL4CZXYx1NmKFVK98pkGhpJG9ppmXcAkxYcAm0TKcYR6x+4muW/v4rmaIB8nKGQhHQGdRxw3pfItc8g6O9j0aXfoXvts0b/4acZo79IJy1gj5M/QhoVePK6nxCseYZ8pUh/kGXMgv3Z4ejTSLMTyRCZVL4vXXsFXt9KctkSpaRAX9TO9P1OYtoRp0OuWvMjTouEpU7uueD7NHevIVfoxvN9ejJK83sM7QsOIcmNJck0Ug7KhMrQFZUJo0F6n3yIp393Ba1RD+W4n6i+hbrJ89j1hDOgbUcjqq/EJRr8kHj1Ql6460p6XnqY+oq8ThlKDS3s+rYPkp86i+5lS1h8/RUE/euoDyrEA/2sybSww8HH0DxjPot+czGNfZ00KzzOr7DWb2PM7kcy/y2nQKmLVY/cxvrn7iPqXkdOK7fyQqnuiVdHnG2mY/pcphx2KoybZUhfrSfEiORdlcQ3bmbagp5qjV/7d+3K82hGtDWgtmXVeLQh1bYj70LtivhohVq34LTelF1GEjdrTG/O4P1jBnLtKr8Ni7XGtf1sW4ihbUsr869lzn8tAI/Ew76298Fo3o7RiMnIe2Mk/tI2Wk/VHxtv7f03kkDWEpOtDXEb6SEZzaPzWnB0xzoEHAIOgZEIbPeERJoNFUa8//77jTtc+o5vfOMb7LbbboaQjOai3tLLbMnIpZdeyre//W0ThqUHgVIKS6cicfvDDz9sQsSsoXHggQea4oitra14vtIOVyOxFNKjf8rD5KWSSEdQ2sRl//4ZdgwH6OhZQzaN6Mo20Jtrwc804Q/2ElYKpGlEv9/AhN0PYfqhJ5K2TmTdYzfxwvW/YGa8iSDx6c80sCY/loPO/UeClmlQKrL48u9QWPM4mYH1tCUBPc1jGJyyD7uf9jGS3l4W/u7nhCsfo35gPbmGZlbHWeadcg71cw+CfJ6+lxfx4m8vo6nrJfKlTuPZWBfuwNj9T2HaUWeDPBBehkpcpiHu5KmLfki49CnaCxtI0gqlukYG26ey0/s/Cc2zKPrNRrsSVJUseOV+Cose5tnrLqKtfxW5qJckbGBDnGWPk84m3OMkKvkxRjyf6dvIujuuYO3DN9AYbTRakyjfTFfzBHY/868Jx8+gf/VqnrnqIhq7l9HQv4bmpMTathk07nE443bZl6d/cT7jKxuoS/rpiyt0t8+lfv5BzD/0eDY9eAvL7ruR5ribtLGBUpAn39RK3DtAptBDeXCQolfH7FM+RON+x0OmpZocwISgSRkzJKcx4Xkuz9aWfsf+t/azq8jWkFO9Ium8Vq1aNdyljENlyps9e7ZJ4W0NQxlbmwul2drxWkNtJBHSvFRLkrbWINzacbwe+9d6dGx7tedl8ftjZEBtaM6Wt7l2Py34TJo0yby3tWFJdiw2LMoer/ffDFxH4lRLsiwJsOFbf8yjM5JAWO/UyFCoP4V3bZ8jvXLbStxqvTS197Hu69Huidfj/nNtOAQcAn/ZCGz3hKSzs9OEUz377LPm4aNQKdUBmTFzRtXAGPpf2grpL7Zm08S6fv16PvvZz7J8+XJDbpRF68tf/jJHHnmk8ch85zvf4cYbbzReFP185CMf4cwzzzRjCQIVZlS2rKo2RLU7Kr78I0rlWzEaknTNcwTP38P6O39DUIrI7Xc4Dfu+hXJuPPmeTQwueZINz91DZcMaBsgzYe+jmHD0O4wgvbzoQTZe/d/0RUXaFuxL877Hkpu6H1HaRKjl+k3PUXz+ARb97nLGxj1MOuVdJHMPJh23C/5AAb97Mf3P3sXae6+nbrBCJQ4oNrYz/tgzTXtxkKH88nJ677me/uceIJuNmXjCB6nM2Idg8nyTfWuQHMUI2qJOCk/cwsJrL2R81EOalkwNkN44T/aAE5lz7Hup1E+uakwkfM8GlONB8pX18PKjPP6rH9A+uFHacJNxq9jYxqSTz6Vx/j7V+K+nH2DZzZeR7VtBmvQx6PtUxk5l+nHnUDfrECrZVoI4Iup8kcLTd7L2nmsZW+mip31HZp7wbuiYTvftv2b103cQ+iXisTsy86gzyO2wI5VixJrrfkm85AmCuGAqxgezdoOGMVAowtL7ef72a+gdSJh/5sdo3OMYknCMqQCvGywygVtS8Bi1ifJ7bc1t5vb9X0JAhpI8mArplMZs5cqVdHV1vcpgGjt2LFOmTDGLCGecccbwqvPr5SHRqZVKJf7hH/6B++67z8whmlcOPvhgE/ZpPQHbahj+L0H3B82OFpqzdOlS/vEf/5HFixeb+U7z4ZVXXmkWYza3EKRzFxmRxs8ShmOPPdakSteCz5aEIW3unJ966ikz/1qDXSG1KpqrhaM3crNEQs8DhRTfcsstJkvjxo0bh0mvvOof/OAHmT9//vDQRt4D1rCXZ+22227jv/7rv0zdK3vPfO5zn+OII44wi3CjbdpPxw4ODnL77bcPj8Hio6Qs0j8Kp61duFPbqv914YUXmq4VIfDP//zPhtyP9HZt7/f2G3lvuL4cAg6BbUdguyckeih+8YtfNMRBk+TcuXP57ve+Qy4vo1Ay8lc21ZIwk7kqbMt0TFIC3yMZqiGiPfUQULFFTaJaJZU2RZXa9XCRd0RFED/2sY+ZFVW9liGjMdhQrq9+9avMmTPHdKpsVhK0m0oXSWhCuAaV0Ve1LNJKNeNT1EP8xM0svu7HBJUBxh3xdpoPeycD/hhyfkwwuIHiy0+x/LL/IdfbTX/YxC6f+Ra0NRGvWMiyn32bqFRg7N5HMOa4d5FmJuBJxKHsVJkCPH4bD1z0X7RnEua85zMwdQHFbBuhpC30UXz6dlZf9T3CwYhc6hlR/MamiUw/+m007nEICXlWXf9Tep6+gyiTsuDD/07UvjO+12js7rLJR1UmV1jDkit/QOm5h6hLPSbtsifdnevoWbmCQn4cC973CZi5AF8CfC9P6qsgYUSFbnJ9S3ngPz7PrIFOIj9LrCKHg4N0tk1j/3d+kFKpyLJf/5Bsfz/1+XqCqItBH9Y1TWK3c7+B3zKHcihdh7KW9dPcvYqXrr2Q9Pm7qfiNTJy/F807zObFmy8hqXRTaWln/plfJjN1Z8phHf2DfWy46vt4LzxAUOpn5pnnwfT5xgOk1MRBfy/PPfQgXZ0b2P3ot9KoKvR+k6nJrnvKpA1WLmEbo+fy/m77jLOVR+r7PJpHQ99j1Q3S4oEMwpGbNcqsoa3XZ599tknnPW3atOHVe7u6XWtk1npPRq44m+99mr5KiKxaSaeffjrXX3/98DDkVdXCiTXWNucVqA35sQa8DU2yXpbac6s1/oSLPWZkyJA9xq66jzaO2nOzxrFwsv0r1fk73vEOHn30UdOcPMciJCJ5I0OMbH+ap//qr/6Ka6+91rwlz4jSqcuQHekR0OuRhrLard2v9jweeeQRDjjgANO3fjSeG264Ydj7tblbq3as2mc0wfbW3JYan54NCiNWSvg1a9aYw4Wx9SzY9nR/Cg8Z9KNdA5G9v//7vzeFf0eGs6mts846y9yzs2bNetXn2teOQcTl6aefflWyBjsOaSJFjPQMtcV9RyYGqL2f1a7wuffeeznssMOG+xS5USbKnXbaqfrsq/kObA12bl+HgEPAIbA5BP5PEBKt8mjTg18PoX/62j8NVaurnpYMRzNJmr+HMpYMnbF5NfQAs0aK2tHPgw8+aFZX161bZx6Mzc3Nxluih6g2rchphVDhIFodlNdEoVzDBotnKFDVT5NUx9DvV6uGG0JiEjQViJ+4iRev+4lJdzvm8LMYe8QZDIZNBOUyOcrQs4Z11/2Yrucepq8cM/+8r9M4c2eS5YtZ+otvUejtYcKBx9B+/PuIM21GoxLmJYsfIHz6Fh765fdpD2PmvvtLsMMCSmEDWc8z1eJ7n72LdVd/m2zik69vpj9KqJTL+OOmMfeo02DcTNbc/Gu6F95HOYTdPvKvRGPn43l1eKHQTPDLA6Sdi3nqou+Q71pD07jJTDr2ZAZXL+Pl+2/FK8Z07H8iHUeeSVo/gdjLkiQxWYnb/SJB72LuP/+LjOtdQ27cNMZOnc2aZ56iP46ZMm8+faUSAy8+SVA/hokzd6K84jn6e7vorOtgp7/+OkHbTBK/zpCspFQiFw/CmhdYet1PKK9bTi70ob6epL+fwXwD844/g8z846jkWonSiDDpZd0dl7P2/ptoKHSRGzuZzJjxhC3t5NqbaWoeR0Y1XXIt0D4RWscZcb9SD1SvrsLwdHWVntlNJm8kArUr97WhIyIj73vf+8zqvTVQZXxpZV7Gr77fDzzwAI8//viwUaWYfBl4IgqmsGlNVqRaI6vWKB5JJKyhZ4067bs1hMRiZ41TSwTsqrj93J5rLemoNVhrjduRYx9txbq2n9rPRxrBtcb7Sy+9ZEjcaISkVpheS6q00i9yJk+zroVW/WVM1+5Ti91IsmDPZbQMTrqemv/lFdCm8Nnf/e53NDU1/cEtOdp9M9KQtsRna1f41bYIxEc/+lFDRkZeC4u1XfR697vfbTSJuv/sddZvkTctfl199dWGXJhn2YiMW3q97777Gk+F7muLu/ZXPaz3v//9xktj7+Xa+6WW2L3rXe8y973qZ9l+ajGqvc9ffPFFTj75ZPPdsklf9txzTzMGR0jeyNnP9eUQ+MtCYLsnJHoYfuELXzBXRQ9+Te4f+OAHzEr/Kw+SalyyrV5nwqiGPCT6LS+JNj3IRDwU46wHyq9//WszmdtVOtUb0USstnp7e80ELsNHZERk5ROf+IQJxdDD0jxUh2pUyBtgMmyRMuBJQVEhJ+WB8s0mJaInbmHxtReYwojtR53FuCNOZSDN0OCFJIVB/KRA920/ZcX9N5qwryln/R0dO+4La1bw0i//ncJAPxMPPI7mI84mqWszdUQSpaHNlAmfvInHL/4BEzIpU9/5Rfxpe1AJ6/CjCkryO/DiQ6y66pukUcL4ObtRbJnI2sd+TzYIaRw/nR12P5DuhY+y7vkniHJZdj73a8QTdiRS1iw/JRuXodDDxntvZMO91xIMbGT2AYfBvofAwCZW3nQFpZUvUx4zl/mnn0c0fR/KXkjgQ061UJR3eNPz3PfDL9M8sJ7GOfsw/ahT2Xjnraxf+DCZqESi1b4gYMYhJ1I3axc2XH8RA2tW0J1rY5e/+Rpp2w7EQQNe7FWDpaIipANET93Fwmt+Qkuly+DfH3TQtvdbmHD06ZSNyL7ehL7l/S7oWsv6px5i3eP3kXatJZFoXt6aICJKPHLN42mfsRtTDjwKpswFv94UXazm10pQ+t9UQniX9vcNnSFrV2KtgSVDWUavVoWtgadEFDLs5P2Q0aXvusIwr7jiChPyKa+o3Vev//Zv/9Zk0xu5jbY6bw3ZWk9NrTh+SwlJbV8jjcHaz0bqUWyIzMixjiROoxnc9pxHI1Z/Sn8hg1SE5LHHHjNd13pIavuymCl0SCvxwlwk5Hvf+x4777zzMCG0JMMaxFtCBCzZ1DEKx3vhhReGw+KUnl3Fa0fTA9USMLVR64mpJXsW2y0Ziz1nZVxUGKDFVOOQN0EEpaWlxZAkhTvpGWL7UmIWhZvZY3Q//s///I95pmjTM0ahVVoA0zNJ96iIgR2X7lclU7GZHjds2GBCEO+++26zj8i4sJC3Rfe/PP8KY9Szzl7nH/zgB8ZbYomRvQ6111LXUN49jc2SJH3uCMkbOu25zhwCf5EIbDeEZDTDQA99hUEoTlgPFE3wcoEfd9xxoxZDNOJy1bAbyv9vsihlh4oXpqmJ9dYDTW1qJc8aGPKAKI3w5z//eVODRBPx5ZdfbtL76oGiCXzmzJmmb1MQcSjLi8TrslgVreUbfUFMgWy1jGCiVfUqISk9easJ2ZLIe9wRZ9Fx+BkUvAb8NMCLI/xiD5tu/C82Pn67aWXm+/+Rhtm7Ei9fxKKLvkVcihmz28GMP+adpI1jSJVeV21HRfIL7+DRC7/H+KDClPd+DWbsSZrJGc+GqpIPPns/q377HxQKJSbtfSQdh5/JilsvY9MzD9KYRDS0T6Y+jtiwdq3JaDX/3C+RTt6RgpfFS2PqKkVYvYRnLv8BdRteoCEokx07nt5cG1kJ+TuXkxvopSfsoGXPExh70keIVCRRhQ29MqGw2riIx//zK9QXukhmH8D8U98HnatYcf2viFe+aGo+VqbOY9Zp74VsA6t+fT6VVcsYqGtj549/DVqmUggbKItEVQZJDMGMCHtXs/7mn9H3yG00RxWKMw5m6gnvJZ6ys3FYxV6eIJOhHG0wPjR/oB/WryVaupDiylVEPV3Eg6uIu5dTKQ9SzLSR2/1IZp3+EchNMP1U67on+KaGzJA3zIna35TJUkamjH+l/VaiC7tNnz7dhAXtt99+rxJN63Ot1Cv2XVowK4pWpjzNAVrtrV2Rtu3VeitGM14tmaj1uG5JyFZtrQpraFsDtdZrYA3FWtLyp4jTaOcxsh17LrXkpNZDYT+3vzVXKmTrjxGSkSRLc6nmT7UhrUktWRgZKlVLNq1RbNur9SDZMLKRnp0/dRNajEcSoZEkd3OEb7T2dQ9KG2QXyXSsPDUKZ7KifZENaWakK5LGyZ6bnj8Wj2XLliFtjdXn6LmiWlgifWpTSVxEYBYtWmSOl5dEBXkVLqfP9XzSApoIh7YTTjjBeKNERtSHroMIiMZpr7H20fdE4chqYyT5FonXeXz6059GhKf2/tljjz3M+JyH5E/dde5zh4BDYFsR2K4JiSZITeyKW9amFMDyamh1arQVRtUZHLnqF0UVCoVBE7qh1ST91kqbVqS0r0iOJmqtVEk8qPe1jx46muw1Bq1YaZLWfprI7bFWUhB5CtOK8BKpHFQ7o1rN24RzJb0Un7yVF6/7GX65l0mHnkXboW+nEI4hTirk0wEqq55l+eXfhQ0r6fHz7Pp336eubSyFZYtYdMUP8Pt7GTtvTyad9B6K9W1E2TpTsb0xKTFw79U8d90ltOdyzHzfV2D6rhQzOXLy2pQH6X/6Xlb+9nsUShE7HHQy7Ue9F4pdrLr5Egafup0WlSIfKFCMPPqax7LzuV+GKTtRiAPCuEhmcBOdt17NhvuupDEom6KHpTCDl+bwY49MnJKlSMUP6G2ZwrwPfJXs+JkUkwxeEJINIrzuhTz8X1+ibmAT6fT92PWk95M2NOOtXsbdV15MYy5g95POxJ8wFfo3sfzSb1NYu4K+XCt7/83XSVtnMeDXEXspLRSJ4oQ08AmSHtKnb+aJiy+gfbDMuNPeS/0+xzHYOInA80miwHg2kuJ6uhc+QHnDGhrqW2hfcJjxjsjzQ7IOVj9P5+9vpH/1Ul70xnLsF34ATXOGSrIr05acX0Yc5LY3EIHRwnlkoJ100knGkLOGtYwsm2jCGpc61noxZFhLZKz5Q8aaFhgUd6/vtC2uKuNMPzLEbr75ZuN90WqxDdFSCnC1ccwxxwwL462BvKUeEmsgy0gVIVKcvt1kvMs7q1VuK2KuDQ/TsTL0NR9ZwqR5SOcj0qUxa37T5xqXPLlauJFn1xqftZoNG9qj81Xoz8KFC82x6lvHyTBWxrLNhWxpLNa4VlvKcCbdyNq1a007ti+dl9qTQSuPlDWCLSnQ3Grf03ys6yEPmBaDFNIkA/yd73ynCVfSJqxr9S7afzTvhsane0RjUrIDO5729naOP/74YZy3pY7GaaedxnXXXWfGo3NVOJZ0IjZNr/qS/kb3qe5Xe5/KsyLioT4lQhcu1nMjD4Tes9ng1Pbf/M3fGFIhXDRu9aP7XNidf/75Rt+otnTMP/3TP3HeeeeZMVh81J+yzNnXIk7CdcaMoYQwQ+Fh9nNFAxx00EHDGiI7bo3FaUjewInPdeUQ+AtFYLslJJp09bCSoE+xw/ZhrlCAzVa/VQFAm25TD4s4pr+/zzywtTplJ14dr1UsPbQUAqb4Wj3Y1IdWA+WR0cNYDwu7j1zd9sE3bPQM6VZSkxgWE1KkyuFynJgq4WkZr7CK9Lnf8/z1v8JP+pl68CnUHXgKhO2QlkgkXL//RorPP4zvZWicuy/jT/0YQX0zfu9aXrj+Z5SXPE6QzTP/2DNg9gKob4ZKGda8zKJrfkm5czX5jmnMffsnSCfNoqjaLHGZfKGb6Ol7WHnD/9AzUGTCPscy/rgPk2br8boWs+qmn9H/whM0lYsmFGlTUxu7fvgrMHlX4opHUOiEdc/z/DW/pG7ti9SNnUjH/AVsDOsJ0gw5L4OvtMXdS1m18BFUCrLjLe9j4l7HEmXHktQ1kY0HoGchD57/GVriXsKpezD7tI9QbppKmPqUe7rJhylJU6spCMm6F9lw3Y/oWrOCgVw7C97/DzB5dwa9HJnAwy/0kQY5KnFEPunEe/FeHrzg+0yKAyad8Q6CfY5mIDeRXNhAEgdkvIRyzwpW3vBjel58nIaWdua941PQojoyFah0Qm8n3bdey/rnHmBpOJ5jvvzfUD+zenVV0t4wkaHq9I6UvGFTZW24jl0lVyiKjGT7XdaqtBYQrNB6ZGiSJTX/8R//Yb7fMvg1h8hQs2REJ6S5RmE2CjOSIaz5wq5s2zaUzUnpxuVJfetb3zqMw+YIidKTW4NTbYjgKIzm5z//Oc8888yrwsh0Pgr3kdEoobTIyUivySWXXGL6Vpv60aKJPLfSvd1zzz3DWgL1pXOTx0hhp3vvvfdwmI7FR6RIYTkai4zmWg2DNBlHHXUUH/jAB4w3SvhqG03ULg2FyJ0E3iIjtavqFiCdlwxdeapsiJXFVHo9ZZZS/5qH3/ve9/L2t7/dZFUUJtpPeChcSSFMlniqbYWDaUW/VkOi/YWFrrc0gtIH2utoxyNSIAIgQmqF2yO9RpsL4dKYZLiLcMjLIT3eO885x9xTdtN1ExnSPSIybLcVK1YYL4ruLYVk6drYsclDf9dddw0/5/S+8NLzzxI8kQ55PNT+c889xxNPPGHGIVKi+0WkT+dvCZ7Ips7VYq3rp/vPEhI7Ln2uxC0iNDfddJN5zskjo6xhVqPlCMkbNu25jhwCf7EIbDeEZGTBMk3Cmgw1CctAsCtcVtBo6n8Mz6j6u5p5JZC2wwrcJez2qzUjNMlaUqJVwF133dWIYvUgsQ9+rRLqIaCVVG0yNGSAyLAYTTipcB79GO+IVtCViUkrs0mFJC2TlPpYfOeljNm0hMoLjxFQJB43jXDyPErZVsL+HrpeepbM4AbTTto2nV2Ofw/M3p8o9Qn9MmsfvIEXbryAMSoE6OeZccCxNI+bTGWgn2WPPcTgqsUk2XqaFxzNrKPPIG4aQ5zJEBX6GHz2QSpP3036/F3EQUg6YR65XY6mY79jCdIBWPcML918JZXFz9AQpmzM17HgI1+DcTsRdRdZ/+yd9C26k/KyR2ktlclM242G3Q6jce8jINsIlRKlVS+w6fHr6X7qTrJRmb6mWdTPP4Kp+72VcNwsMl3L6HviBlbecxn58kb89hk07XokdXufTNo4HsIcIbGp45KufIbCU7dTfvoOCt3dxM0TaVxwLOPfcgblXJMpuJgWyqRBntCL6Vp0O3XLHmbV3bfSWvbI7LGAaO5e5OYeRH3LFCpKP+wlRL2rWHnld0mWPUaQxgQ7H0bb1Lkmo1exfwM9q5ex/qWF5Mt9pnbJ/uf9E9RNHbq7XvGQiGiae+kvdrp4c09c328ZTQpNsd9pGbA29evmjMjNjdoaapp75HnVfKCtVhis17Ur8vrMruIrPEZ9jkZIRBI0b1hDV31997vfNRoBkQH7vk0TXJvdSp6P3//+94ZQ2PPUb5EHkQRtmsOkK1AYjTwAdj87T1rvioiXPCcKU7Ob5kGtsCukyHqG7PHW+6Lf6kP7WjxGakjkQRZB+tGPfjQcJmv7GHl+el/Gv2o+Kf2vNp2z5l8Z1fpbc7K83zZbmRaONN9LfyF9hgiGsmyZ+T1NjRdI+9bOzdJviNhoDrfjrl3pryUewll6F3lMrDaj9nr9KY3NaPeV9fzIq6+QKhv6ZO8ju9CmMUrzZMPJPvShDxkc7blpHLrPdY10LjpOHijB/gEAACAASURBVBERMxsybPsf6Um0ry15tyTlxBNPNCFbwsve0+pHZFAETuRT74vEKIW1kri8/PLLhvzqOehE7W/u/Od6dwj8uSOw3RASO4lawLViKeG5HupaYat94A4bHorpl9h46CBfLEWyjiQ2qX7lLQnDDPV1jabqujLraFVNqz0SEOqBpMlYfckFr4elHsDWyNh9993N6qMmaFslvvaGqMrYq1m1SDJD41DtigppXCTt7+Lqb36KaVE348oD1Etj4nsMZjIMpAFZEZgE8i1jCGbuQsdeh5OftitJUE/oZYzxXB7YyMYnrqLr6buJ167ES/OKE8BPEjJ+hiTXSNuu+9Ny0Knk2ieTZpVyV9mGu3jwl9+ncdUzjE82igoxkGuhMzuOt3ziG8T5RjzKRKsWs/KWK+hb+gylhgz7nvvP0DgN+kq8cNtFdD15Ax2VTpq8ejrDMXhz92XuaR+A1ikmhe7KB2+k8/Zf0dq3hlbfoyfOsHHiLuz19o/ijZ9D/+P38ORVP2YK6wmSLkp+Hau9dnZ79+dpm7ErcVBH4CtlcpF1D1zP0t/9inGVPjJxQiXTzLrsOA74+OepjJlIxcuRSwKiOCVHgWcu+SaV5x+krVwgl4b0+tAzdhp7vOOjZKbuxEAU4vshXrGfwiN30P3onSTrXmIwKhhSkZRj6rIZoiAmCgOaxk5n4iGnktv1cMi2VfmlISBVDYnxfJmcbltX7+bPfRJ5I87PGnryCGhl2hrOMqxlzOn7ubWExI5bRpcMY7siL2+LNCFatVa7Wo1W6Kj2s5tCX6SvkHE4kpBoHBIGa3Vbf8swVhsKPdKihzbNKVrVPvzww82cI0Na6Ytl5FtjW5oBzX3WaBX5eM973jNMZtS2xiriorbkwZEhrONs6JbIk4q+ysug/dWWxqCwo9rVe3lR3va2txmNgFbeFeqkNLu1xnwtIRFWChNT1jLpFbRp5V2Y7LXXXsb7I6+JxqPPtf+8efO44IILjLdEm3BRGnd7Pa0xrrla87OIm4xhjUWeBXkmRhKS2rS/CvVS1il5SOy5ypDWeakeiIibsLnzzjuHz0vnK6+BxmyfQfbe2tr72pJAhQSLjIgQWG+FyMS///u/m9d63pxzzjlmLNbbLqKqhAC1JEg6EZFOm1ZY56ZrqXvC3ut2Ic/qk2x7OkZhZMJHm3AU4dB9KZ2kPUfdu/K8WTKuzzRO6Vf0XbN9C0eX9ndr7wi3v0PAIbA1CGxXhMSGaGhSVniDJlO5kjVJWmPBZLgysa8mxdXQQ6RKSUREqpXTFWpT1XrkcnkmTdrBuOi1MqSJWW3otyZvPcQU+qCHsw0FU18244lisLVSOFphqeoIJDUoQ5oxddoTE+JTISkO4A/08sjVP6W10ke2VIZcI+W4TKqihkFIENaRbxzD2Glzye0wh7i5nTRfTyaNSWO1laVESL68nN7Fj7LhqUcY6FwHySBB1ifbNIHm6TsxYZf9idqmEIQNJhOUMBjs7mLpndeS6XyJbKWPMhWiXAOF3Bj2edu7Kfh5KkGWurhEZdEjvPzo3URhyq4nvwcaJkAx5uVHfsf6xY/S5EdQCRj0MuSnzmLOW06hGLaSSyI2PfcIax+9g/qKyjomxGlMb+skZh98LPlxM+h/9glWPH4X+bSLyBskjjMUwzbmHHEGDROmkPo5U9e9khTY8OwDrH3097QJ06hECY/++nHsftpZJE3jSfwG/CghjivkkgFevPVSKmuWkk0ivEzWELWBxlbmHX0y2TEzSJUpyxeBKZIv9BN3vkznwodZ//IzpAMD5LwsqRdSaaynecoMpu+4N0ycCXVtxF5GtS6HSKYSLStlQW3F9q35mrl9txWB2pVcfa/1nbbGl9qUkSSjeFsKv9kxScsho1QGuFJ9y2jTj/QP6lNGm4w0GY12U6inUoYrZn80D4nCmLSYYkO1ZJBqf2v0ytBU2I7i/3WOMmLVh8T6mpd0PvKIyMC3xqdIkDxC9rXmK62gK3WsjHjNazK6RS5UUNZutiaKNfjlUVL6ckvyFEYlsqM5T23qfBRSpjFKXF0b8mPrkIjwaBHnsssuM54LzdPCUNdCJEjnJFIiQ1deCLUh8iQdhMieNp2HjF6FMtlVfF1fhZJJ8C3PgMjTKaecYvbdHCGRNkX3hDwMCsOyi0oiagrDExlRuxqzDGxdC43J4qhrJU+PrsW2khGLrQilrru8YTZlrnDV2K0+RERL5FTeHXt/69prXLWkWoRFKe+lBdEm3BRSKHJmN7u/vZZ6XyHKeqZpDHqOahNZlFZIXih7jH4ri6XaFdnWa5EiYaixqh/dR2pbi3OOkGzrLOaOcwg4BLYEge2KkNSuxmkyt+EEdtXoFUMkMWvUxjci8jH0txGRD8XT6DOFa8lDEifVsC21o4eVJmxN8jI+5JpWbHKV0CTmYaoHulaXbMYSu9o2EtCqb0Y0JCYl1Do60ZCexE8qBIUS8SZVgNc4ffBzkMiDEhnCRFAPje0Q1JmMTqmMLSKyqOCZR5SExAo5S8rkKv3QuxF6NlKOevDrMwT1HXhNygaVJ/ZDfGXGUmEz/UsSwp51+IMKPxMBUuhRQBw2EtQ3Us7WU/QyZL2UfKkfujZAGkPrWKJMHX7q4RU24lX6jKEfVwKC0KciQtgxkUrQQBin+IO9JP3dhFEB0up5JZkcfms7FT9HZrAgdgRxP1Eowz5PGjSQNHco16XxN2hoZT8mLHQbAT/KEhD1oEIu5foxZFs6SIURWUpRxRS+zKYVvN61eKVBSCJD8ChXIJsnGTOWJGjAJ2u0MWVTaz0loxTEyvTVsxY0rnKMJ0OloZHMmLGmoCM5+bGUxcwjGA4LTA0eVQ/JkNZ9S75dbp/XDQFrFNtigTbESYalVsCtgbulHdaGuWhekfErUiBjUZ5UW1Vc+8nIlHH48Y9/fNgboPAjeTU0X4zmIVH6VWkENF4Z3DIElUBDm+YVZfmToVo7Ds1Fqsyt9rSpDRVi1YKM5iCFzMjAt8coZEnvKdWxNYiFi/RuIjPW2JWBKSNZn8kol5fYagP0nvbVin3tPKtxazVemgURC20jQ7Y0TmGm81K7CguTIWvnbr3/la98xYRcaczy4CjbmcLOrNfHerzsddM4bUrmkR6L0UK2tGilduVlEXl7+OGHTV9aSFL1dBnbI73vIgeW8NhzlmZFHpxtDdlSHwrP0vmJVMrzLgx1f3zzm980xMIuuOn5I7xvvPHG4Wuk43TetfeDQroUomgJibxaIiQKa7Ob9cDYcSu8Wd48ERxdG70vLEROpM2xCVnsfS1Nju5F7afvkQjjuHHjzGvdp9LgaF+X9ndLZxa3n0PAIbCtCGyXhMROrrWTrX3gVn9X1RtmVShVOE1kBOKo7oexTLScHVUNSD9DRJ4ohmeefY6FixZx3733svzllymZjC226nLKjOkzOPOsM437XnUNRsZ1/yEhEXGokgeJnmNTo100xTNGdjZSDuLIpPKNPAmsNaCIYCjULIlFoTKmAKEkKEYHY8gNJGmEr3oeqUxpcRjVwtDJR5T9siLESNMsWZna5TKhOhTh8TWGmFIKuSQmVFXhIE+alAx38/w6kzLXlBbz5G1KyIsslWNT3DHN+xSTmEjkLJvFT0uEaUoUZwhFWBQOJr5AgC8SoMzG4lZxiYyvVMQhGqjS7haisgmlkvZDx8VKOBCHRAmUM1WZeKgCigmUdJjGW1G64ixkBoiDhBJ5cgo5EKcjRsEhgZcxdUQymRA/ln5HOHuExQjCDOXAMxm+vDgl9ALKaULgK+Qqpqz7wnhgElM8UrXkyWbFRsmlMRWV1gxUFDFjZexVjqtby4pHnIhkW+ebrT6uduVXB1tD1n43FQIkI31bPCS1CyC1hEYhNfKcikjIyJTYWGJfibbtIokWLaTzEFkYzUMiMqF4f/WhECFlXLIhSCI7Mhi1sq/PZczLUJSWQqnFrdZNhQVlVFsDVCvU8pBYbYTaVLiNbceCq8xMytBkt5HhYzKSLX7SmMjLYfUqtXjLUFXojrAYjZDUZqjScTo/eTRkxMpTo+PvuOMOYxhb75ZIjoxznbew1Mq9EohY8qRwK1uN3Y7fei02R0hEgpQVTUazbUfkQiG/SgltSYf1DEhEr8QI1hBX+9pXWa9GC83dkptWpEHXVF4w65XQcbbmTW32LEtI5CGxYxJp+eQnP/mqcDwREnm/1LbGqLojIhY2vbDa171jPfsiIyJD0p4oTE7H6DPdCyLH1nNliak8Q7oe2k+kVuRWJNeOSf3ontdrF7K1JXeB28ch4BB4LQhsN4Sk9iS0uqSHqgqbjTQ0NHlWVBukvp4PvP+D7Dilg0dvuIjM8gfIeFmCRBH+PqkfMRh69GYa2fekv6Ju7HQ+/fl/5PY776KpPmv0F5ChKD1G4LHH7gv4h09/lo4JY02ozsit1pX+6s+GPDRDQpZqhi3DKIaquOtPu0/195DUpVpXXqRAVQSHwr9eUS3EQ6tlVV+QKftoHEKJcbZUU9FWC0Iab4YNYjNdVIv4yVCvvm8/tWytqoeonlO1CnnVxq7WnTfi7RptTnVw6qNK3tS2PafaI6tVO15JNmCrdrwaL9MKqarci0eYA4bG86pxJOaE5XWq7vPKedW2V62gXt0sT6iG0vl/ID63iQ+G97XnOBTmZvoZKrBptCJDaTFfyxfMHfv6IqDQERmfdlOIiXReCqu0hqddibbkZeTr6mWufnesAa45R+0qbl8GuLymem08jWFoVrxr25cBL4NW/f6xtL8yGG3NiFpD1RrOtn9rdFsdgsYmXYs8ADLa1bcIiTQk2jQvnnrqqca7UWvs/j/2zgPOrqL8+79btqQ3UggQOoQqoChFQKWoNBWQ3lEQASkqIPAHBVGaoPTee2giLZRQpNc0SkikBxII6cm2W973O3Oeu7N3z92SZBMC5/AJu3vvOXNmnpnnmef3tKEdAAbWcBsnoUAopLSBomqhaHwfZ/k22lreC55kLpRVwn4oQWu0Q7km1I3PAXA8A7CyEFu7j3ej7OMJAOQYLfGQEO7FRWlfaEWOX9yFZ4PSy+ZFwGODUg8gAzRSktmMWMwPfTJPV0lGREUI8NJAT5Pr9Is8Gyu5XA6E4/pj/cA7A/DAM2Hrij4BBPGq4aGw+aWdMGSLv+kzxVQIGwvXJIUWAClWvYy5J/mcMdn6sX5xD940AKyBZt5JuBtrJJxznoE2ABzrL0CYe8P8EryAhGzRHmFvhPrhNYFGAL2wr4uWy5PWEgokFPgmUuArBUhMwLP5Y8HCOhmWzbQJyqug2u7ddPEF/9Lw5frojTsuVO3EkarGGg8gKWZUTBc0L1ulL2r6a5PDTlf1gFV06l/P0ahn/qt0oVGFJqzmNdpq62203Y+31VrD19SAvv3sAJFOr4UwLKC930NwUykcjLCr5nT95u64jbJ5dy0BCXdIY3SF748HUpEnqWyU5RZjp8hFCrq/1eencIXvaNGMIYQIhNlzcaWpnGcjABSdJnrFBxx8a9mtSPms1HejU/ncLLo+JS0tCAVCxYs1RwgR8fG2VlFKsW6HSp9Z30MAAWhB+abSkFUZMqWT+1EcaQdrfVidCUUORRcljCRlwpC4n8RsktDjQrYYp3lIeAe5FYTeEPoUKujlcqL8O5Q+FO7VV1/dyUFLardxhRXGQt43QGJrmb4YzQg/A1DYuykVi2JO+FjYBs8CygA2Vva3HJCQd8C48FzgBTG60c5yyy3nEu0xKlloEko6Fn7CYW2sABIrFoBnGit92JdwzcQBEvJYCNmikhjhbtZueV9DvgckEtYGPQ204qEgEZ0+tgVGyucMEAbwYO2E8wtAgTbk9nAZULKkdquy5aRqKuWAB96NcE2SS8N6x6PD5+T9MI9WEcxoQx94F3S2d/GTs7UAKaz3EJQDoGmHnChbI/QTMGKeMz7HM2Pfs/5YN/ykVDOhktwbv78sCKcnzyQUSCjwTafAVwaQhMmrCEw2QnP1h5PkBGu6qB49u+uCs87W8KG99NZt56v/B4+7EKlsPqV0Ia38/690M7+qVlO6DdI6h5+l6kGr6rS/nqsXX3lVm31vI235/S31nY2+px59e6uhMadivknda7t5PXYBQ3LKlfRKwMQ2IfsZJ9QBJHHaurXZ8hm8IZ3ptKXjR3ChzBPQot8tAElH2KUl2HFtYY2Oe7QCIFn4TQ7Ld/MLw/YqAqlIMbCnFr4PHaFVck97FCgH14QAEf9v52agIFGQovywt5BPsOLjbSCkhYtQJzwrKMA8TzI0yqhdJHlTuYuYffIiaIvwGULDLA9k6623dmChUlI7AAivBEo695HfQCgY6wpPAJ4EFEvzJFhuTNhvC4mytYiyjpXc7qWPhNwAluweng89JIzJAAkKJHSznBTeTcgWyiUhaFzhO8lpQXG308JDJR+lHmUXRZ7faRuQRjgWB8gC1PCIYHnH+k+/UIwBJFa6mPczL3gY6D9VzbDwA1LirjhAAhAANI4ZM6YUssWzeNKYM0KRQu8E78RLxHzgfTIAAw0AUFb0pL11STuALbxPAFUuaAA4AlhANyvpXG7swEPCc4QbmkcMYM3aDkEpdOOfJelTJQt62vxzL2ubBHmAGZ8zf9AZgEPBg/CsHQNFVqSBtow24f5roMjWYvg37ySUEPBj4MUAcns0S75PKJBQIKFAWxT4ygASs+CYdZNESBSIOMWQE7vT2bR+vf+BWqFfVm/fdLb6Txyp7kW5k8PTRQBJWvOquuvTboO13tH/UGrAynpn4ofK1tRotZWXVzFPMnqVAy558hiyGZ8OYuFQC7luOgJGQmBS/jqCleI8JC3vM0Wfn17lb0vhbn7Wx0a1BWF8wQAitcoRWttPEZDV0ulR2QXiWor5elGAAQ9IWvfVNvyQjqFFdFG8eyGXTvJ4QIHwfCKUJkJTSFRGObW5AigQTmIW3lCRoik8ACjvKGJ8R4gTcfYocli1ARccvmoX+SKcwRCGiyKPUPLsHCRAEQpvHCChX6FXglPMCSFCeeSi5C8lcQmDCRVQAAvJ9SiRgAza5nu7B0BiVbb4rD0PiVn/UX6xiPM3NCDBnrA0U1DJQyG52eQRNOI7q1ploWYhIOHQPMCRKaZ4NVDw7bwTU3Sx3FPpyuhOUrYBEt4HkASQcAFICC8qP7jP5iUOkFjZX5L08WRZW+QAUsaduQ3lIuMCDDK/jMH6SXiezUeonLeSy5GlA2MZHgbGZmsCIMD4bI5Cb0cINAGFACDWn61h1gdrwvKBWPfMG2WtuSj1S8I5z9h46AO0BIxYwRe8ahQSoNoZgNBAkY3D9lmADl4c+zscp62b8DPbl/lJqWrCFUOglwithAIJBRIKLCwFvjKAxAZimwE/KyeqUoUmr6aGnKoaZ+rNWy5Q3wmPqCeAxOVuuCq1mltdq89qB+nbR/1L6rOCmlQtZbOqSuVVyBXcyeiNBUqJ+vquLtpoITwkcZNRCSAsqOIb7yFp+eaO3NORhVPe9wXtc0fetajv6WjfO3rfou5f0l7nKIDChaLET8rf4tGwsqrICRQsQECoTDG3JFmjIJIHYYojlnxyFYiHB+AALlBITfFHwUO55W/aAyiQXGw5AvSc8CCUcZS+SmV/OYeE5wm5AQRYtSQ+I/zG8jp4D8DIDiskJIaT0ukDJ2ZbXD/AinLDnQnZggYWPmbJzHgpCDMyhRIgwIF5ACWjAeFaPAct7AoBCfQi54JwLehPWBlALgQk5IagGFvIFyALhZ2QLVPWwxwSchYAJCjVcVelkC3C9fB6UESAKl2W98OBh3hcCDUCBOCRYs2Qq2HJ3LzHToLH02LKflvKNvN9zTXXOG8Q88+9VnaYtWaeitCTwfd2L/NAWWXC5WxNQjcALvkztAftABuUXeZZPD6cx0KBA76nD4BkEtP5nTYBRIAWwp2ZRwMpYeiiAZTXX3/dheSZR8jGa3zG88yThSjiSYMHCMXDC8Qp9NwTJtV3jqOTuxMKJBRIKNCSAl8ZQBJaqc1yF6fMe4tOvcRJ6MWMqupn6O07LlGfNx9Uj6hyUj6fU1N1UbOrq/RF92X1nSMukfqu6ArqFlIpVVORymWfZ/wPXwSquZJSZ6Kf2ltRZcnhC6vUh3Rq69Udva+9Nuz7he13e2Ra1N+Ha6cjfV9UIG5RjyNpz1MgnB8UfEKiUApNgUbZxGKPEopyTFjMqFGjnJLHWQtc3Iv1He+IeUDwWqD8o+xaCAqhXJRgRQnEk4ClnX/hRRUnDhA0DwkJwlY1iffYqdo8gzLMIYKACXI4eA9KNGGphA6hqJMDAVAgH8DWKwCIXANTKC2p3UAXCisKviVi23MkQ9OujTlMauczPDYolHZCOu3xN6Vo8XQANgAoIRjhOQMkeB84z4OD+sijMS8OoTworSivKNLkaNghhTyP8gvoCsPjACSEPjG/gDzCmOI8JHzPPALQzFpPmJOV/eWz8hAz3kmiNrTA+wEgxBsEoDXFnJAuxkqyfHi1JTNYK1aVLLwP8IWyHib02/rkJyFuKPRcVhLZPCB4xZgDKmIBMPBO4UXhYn6gNYVeWG8GaFjvrEHrA22wli1HKHw3z1A1i3ague2x5fIl5DP6yjzzGflXzCd0TK6EAgkFEgp0BQW+MoCkM4MrAEYo0JrKKFM3Te/efrF6j3lA/dJVSuXzrgpVXaZRc7IZTakZqI2PukLqt7KUrqbIq/OQ+FAhD0jcxu20ngXPH+lM/5N7EwokFFhwCqAgYRHHQo0yGVamAphY0q/lmZiCSOIupVnDczBQ2rCqkzxsijX3h+EutGOKmlm9sUbjXQnL/qLAmxKIB4R3mZcXLwseB6za5nnhPSiYTvRQWvv/52WYso3iyL3huRGW1M79PEeoGiDGAIlRFPBk4UBYvM1DYsqtWfgBD6ElHbqZdZ++0Cc+s1AvAAD5ElR5Iq8BTwOhcuapoi0LM+Mz6GZJ/wb2yK8ID2UMQ7YAJIAwO1clXCH0BW/MZpttVpoLABJeA/Ns4GXCwwKYtLmnDRsX9La5NCWeMr0ARSv3257xArpwXgfeMUvib8v4E64bvCJWoIC+EF4GKAVoGX3oB32AvrYuGB+Hd3KqvAEJcnfwjnCFCfNt9R/PG+OlhG9HDFbmQeQdeHMAcwDxtkLaFpyrkycTCiQU+KZTYKkEJO5cD5f0nVPtnE/19m0XasCbI9UjVeXyQHKponKZJjVWZTSNHJIjL5H6e0DCs9lYQOISJhY4of2bvpCS8ScUWJwUQCmiCh8KKP9IvDartymBFuJFv7BoU3WIhHas2KEihyKLYshBhyjrBipMIcRrAGCh5KqVwAWI8DvWZp4nBwNrPZd5SCxvw5Q/LPTE9+PZsT6We/L4Gw8C93FAnfWBNu1gRHsHgAQPSfk5JCS1m4eEe+2QRquKxDvIVaE9FNvQK2OhO4QGEbLDmAACXIS6YbUntIv7CPkhR4RzVgz0Wd/4HsBw+umnO88V55IwBkCQnVDPPSjoKOb8Tm4C3gsL+ypfT5QXZh6NZvQHrxQ5QeZFYi4AZJTxtbkyGhog4yeWfnJASGQ3UGh9b2sd4zFjDREKaJ6qtryroZeC3BXGa++BZgANgEWYw2RzwE9CuJhjgJi9D1oSZkaIXAhu2wNG0A7At8Yaa7RIjC8fr43HDkbkHXZSe+ghCce2OHk/eVdCgYQCX08KLFWApLSJp4rKFxrdMYTZuVP11m0Xq9fEp9RUqFYuU6NUTY3yDXNUW1Wl6ene2ujoC6T+K3lAkuJAPg7fc9tT4CHhM3c4x9dzppNRJRT4mlEAeWDAhPAs8gJQWk3x5HvCaFCsCTnBQ2IeCPOGGEkI8eKgQyoZWYgXicRU40KhRuklJ4Q8BdrlH9+hcGPN5j1UfDLFGCs6inF5BSIUZpRZQnIITzIrO14OQAQKO0ofngVT+EzucT9gxRRPkvsBY+EBi7wPpdNK69IGyfj02wAJY4ZuluCN8k5pYrPSEzaEwkvoD/kI0IWLv+n7wIEDSysJYEM+DnQLD9FD2ScnhItxkbDN+wCDhHGh4JpHxU52JxwLmlXKIUFpB4SYR4z7CYULSz6Ha4KwMcKcWBtGQyz9lHimEhjjMFq25xmxAQMCCK0yL4HlaYSgJ2Qza5f3AEgMDHCPPUtyOp4eaEb4Gs/QN9YXoYBDhgwprTlANwCRvB/AMx4V81CF4DaO1QE3AD6qyNkaaOtAUdq2HBf6Tfhje2DmayZikuEkFEgosBgpsFQCklSqoHy+0Z/S3jBDb9xxufS/59V/tW9pxe9uLg0YqBmvvqD3R49RXb5Kmx95mtRvmJSqageQNB+MtxjnIHlVQoGEAp2gQJxXwRTCMOwqVAYNiIQAIfSE2Pe0HSYjG/gI2zLAEyqhYblcU3LDn9wb9sEUWht2XP/KLd7huMtzAEJrddjn8L5yi3b4XWjlt8Rm65tZ7E2JjVPew7w/s+TH0T8EgjY+AxghXcuXQ7myHfahZKgqFktehLjvbb7CJG+bl44uP6NtOdCsBAaM5mGyuPUtHLfRpXzNWL9svZT3PVw/lUCRjbEtD0o4fhuLFZaxvwl3Kz/JvqNArqP0Te5LKJBQ4JtLgaUGkLRQQoR1jxq9UrpxnsY8cb8GpmZq2e/9QLk+A5XP1qhm1jRNf2eCJr//sdbZbidl+g2VUlnlU2SOVPKQoDXEHNP+zV0fycgTCnwlKYA8QMkjP6BcmSpXhENFOlTKyxXyUPEOlfryZ+Lar0SkEOhwT9zZFKEyXw6MrO+mVJaDqLjv48YVjiFUkulPHFCxMfIzLL0cKsgG3MKxlwO3UGEuzz0oB2Uh/ePoaUp9+X0hmCpX4G1s9kwcWOysUh0q9pXWofUDD0O5FyIEJOVAshLgsHeW0zfse2dyOwwMlQOrkO52vkwIIsN3lIPir6SgSDqVUCChwFJDgaUGkMRTlLwPwAX/8lI6EwEKwq74LDoJSS243gAAIABJREFUPMXni7ie71IzxUlHEwokFEgokFAgoUBCgYQCCQUSCnx1KbCUA5KWBwF21tL11Z2WpGcJBRIKJBRIKJBQIKFAQoGEAgkFvhkUWOoBCdMU57L/ZkxfMsqEAgkFEgokFEgokFAgoUBCgYQCSzcFvhaAZOmegqT3CQUSCiQUSCiQUCChQEKBhAIJBb65FEgAyTd37pORJxRIKJBQIKFAQoGEAgkFEgokFFjiFEgAyRKfgqQDCQUSCiQUSCiQUCChQEKBhAIJBb65FEgAyTd37pORJxRIKJBQIKFAQoGEAgkFEgokFFjiFEgAyRKfgqQDCQUSCiQUSCiQUCChQEKBhAIJBb65FEgAyTd37pORJxRIKJBQIKFAQoGEAgkFEgokFFjiFEgAyRKfgqQDCQUSCiQUSCiQUCChQEKBhAIJBb65FEgAyTd37pORJxRIKJBQIKFAQoGEAgkFEgokFFjiFFhigKRQKLjBc7p6+QnrHHTIZ9xj3/FZOp1e4gRLOpBQ4OtEgXw+X+LBcj7sinHCxyEv26Gm5Z/RF5MD9CM8/NR+74r+JW0mFPg6UiDkn5DPjR/Leb+rZEHI7/yeyWRKfB7H7+FchLrA13GOkjElFOgqCqBLoz/H6dq2v5p+HfJhV/WnUrtLDJCYYIJQ9jvKEUTJ5XJOUBkRrfOJQFrcyyN539eFAqESHwol+M2APzxn33WlQlKuEMH3JgfsO/oSgiUTmqFi9XWZm2QcCQUWJwXKjQAmA7LZbCuFZVH3y/Z0A0K0D5+XGxnCvd6MluEzXSWfFvV4k/YSCnwVKFBuCDBwYns//LQ4+L89WiwRQGLAg5+AjwsvvFAnnniiqqurSxYTCGXWkxC0JIKovSlNvk8o0DYFykEH/DVgwAA988wzWmWVVbpcKQlBBe8eO3asDjjgAA0ePNgJRS7rY+glNVAS51VN5jyhQEKByhQIlfnwLvbY2bNna9iwYbrooovUu3dvt+8urot+jR8/XkceeaR7b8+ePZ1OEHpuyg0YCf8vrtlJ3vN1o0AYmWT7KXp4t27ddMMNN6hPnz4t9t/FPf4lAkjMJcTPxsZGR4jf//732nnnnZ1CAnoz0AJBuKepqamVx2RxEyt5X0KBpZUCNTU1rUIe2dhRAj777DN9+umneuCBB7T88ssvNoFkwGTixIlOGVp11VUdEAnDOBCgZrgo96IsrXOR9DuhwOKmAPxvin0YugFPzZ0713UHUNCrV68u5f8w6sH4/91339VVV13lZA99tP2/qqrK7fns/cgA/oXGisVNw+R9CQWWVgqgV7OvhlEQBvrhq3nz5unoo48u8f+SGucSASSh1RNryB133KGDDjpIJ510kgMk5bGkiat2SS2P5L1fFwpUCsVCGH344YcaN26c7rnnHmcpXRwxpPYOZME777yjf/zjH1p22WVLArOc502J4mcla+/XZa6ScSQUWNQUCJX5co9DXV2devTood/97nfOQ2FeykXdh7j24OX3339fF1xwgfr27etuMV63sE0DIUl0xOKYkeQdX0cKWPgzYwu9j4B++B+e+8Mf/lDykCwpGiwRQBIOFu8HgOTggw/Wn/70p4ruYktyTWLI45cKih0biVmUoBeLza640BcT9GF4HM+V7i0WiZ1xViuzUlucoc2HtW8JUWFMInPF51i4eM42RWMOCw2wGGbu43ezkPMzdN/zt21W5kHjGbOqm3XN3JJLiqmWtvd+/PHHev311/Xvf/9bQ4cO7dKQjTBW3NYHgOT888/XkCFDXNhmGKJpwKVF/hjr8ht65QsFR59wjUMjs4Cl2HCiTcfy8IzPQ1lQzq9GZ+NFmxueKefpUBY3NDTIvG/lhqQWCiSFSqKiJNxHm/A2822ect7F3+FllnEbn40bvufic5N71mfzqplFMMxb0Dd17aRYGdEV0YB1whxhHSVUAw8JIVtdqfiHypCtSzwkhG3379/fyZ4wry3OOOme+4byf+ywoz3a+DTUAYxvjI+Mnmb4NVqbrDDeDuVD+TvL83tC41IYams6Cd+H/Bq+K/zc3ml7vu3rtk5Mb+B77nXA+ZvKz51c/8het/dSVCYIiTb5zs/jjjvOGSYWp0Gi1doqhhpCJwe5sLfz6tBDQh6JKbxLsFsLO6wl8rzRiw3lZz/7maZNm6aHH364pLgYQAmRsm3u0BzBEBYSMJBiCYfE9++4444uz2DSpEklTxbzx2XgwUAG7wNsAoo22GADde/eXf/973+15ppratNNN3WbIG3RT9613nrraaONNtLnn3/u7uN72mCj3HrrrZ3SgxWff1b4gJ8/+tGPnGXtscceK4UelIOlJTIhS8lLWTeffPKJXn31Vf3nP//RCius0KU9j/O+AEjOO++8LgdDXTqwxdQ4/A0fwk8G3Ovr6/XSSy85T5Mp6QZajC/hQ1NK+D007JQriaGMMINCyNc2h4DX7bbbTi+++KJ7t4XahEoNbYW5gObh4rN99tlHL7zwgrPQ/eAHPxDg5pVXXnEWczM88DlrcsKECe5ePocGfI41H2X25ZdfLskfxr/ZZptpxRVXdCGIc+bMiS2Qspima6l4TQhILIa8qzoex///+9//nIfEAIkZxUwR7aq+fJ3atb0c/mA/3GmnnVRbW+t4ZsyYMW4vhd/gGXiVPTZ8xmhte6vRhvky2WHghe/MIGghQMbnJjvIRVxrrbX04IMPauDAgW6f5rs333zT7eHoHBigfvjDHzod8IknntAXX3zhXosu8J3vfEczZ87UQw89VArZw1hBSOH222/vxoARLbkWjgKsC9PhSJvoaoNEe71doh6SBJC0Nz2d+x6BgaJC+BuK/a233lpSPAxgcI8pGaE11ASLKQzmrTBB1a9fPyckEAQfffRRqV0TWGbVDq0iJtz23HNPl7jMO37605+6viHkEFTXXXedBg0a5AQouQwIUxRklAkY5bDDDnM/EU6EEz3//PNOAeI9KER77bWXUzruvPNOzZo1q0UJyc5R75t5dwJIlq55Z0M+9NBDHWCHD817+dZbb5X+BqCEXkNGiLJP4qJtQPCPARPzYIaAwhSOcmt5aMSgEALGBgAERorQs2XWTvOKhvKF+wjP+9WvfqUnn3xS3//+9x3v8wyGj/vvv9/JC8AO7TNO8gtQQN544w0hTzBQoMCsttpqDsSMGjXKKS7LLbec9t13X2ecuPnmm53csL4YMFq6Zrzre5sAkq6ncVe/ITQwsFf/5je/cesefnnkkUcc2GMvhQcA8PCY5eiUe0eNj80IYYZKM1xYKB3PszebB9IiFPi57bbbuiG/9tprDgjNnz/f/WMPx3gIv7N3Y5AEOGG8HDFihAMj3/ve91xOI7IOiz35RZbnhJ6w4YYbOrkB2EoM1wu3shJAEtAvASQLt5jCp00YwMAHHnigU/pvvPFG55HYfPPNnacBIYBw4h4YG+viSiut5BSVxx9/XO+9955rks0fCyRoefTo0Q4AoCj84he/cBv/9OnTtdtuu2ny5MkOTGC9pFIKVhCsHrwH7wcKA4IEz9c111yjjTfeWCuvvLIrYsBPBBL3ASxoh3uwmKBkIJwY0y9/+Utde+21zrqCYMOaeu+99zpFA8WMvvIewv4QbkvS3bjoZnPxtZQAksVH60XxJnjykEMOcfyGUoHV0EADP+FTLIgo7Fgj2bQpFsJzt99+uwMmxqcYLL797W+7fyjzTz31lONllAm8EiiqGDjuvvtupxwAELCwvv3223ruuecc3+6www5OPiBLqJSG3FlmmWXcPVhmt9pqK8ej8CvtY2yAlzFu8B4stfx+8cUXO68GMgFvDxbT//u//3MGCGQOIIS+MB76QZ+QP8gAABjhhig8e+yxhyuOYPIP+WPhKYnyEr8CE0CyKDhzybURAgJ+B5DAiwASjHXoAfDhuuuu63gIYI/sQDfgcz4jbJeICgA9fAmfspfDs+QYct8666yjL7/80u3ZGAmQBUQ70A77Mvd+8MEHDqRgFMXrDm/i0b300kudsZE9HI8YfRs+fLjb25Fh6Cy8H8AC4IG/TUfAS4IswTiBQZP7kQ/PPvtsl4YXLrkZXXxvTgBJAki6bLWxuFA8EEZTpkxxIANrIUKJ0o64UEeOHOmEBgIAwcHvCAE27UsuucQJJzZ/LBYIGQQUAgiBhTBBaAAA9t9/f/c81lG8Jlg5eRZBxTN8h1BBuGyzzTYOMCCcLG4c4IEw43OeRYG68sor3e/f/e53ncBEqeGiDYQXIArBhOADMCGw2EwRjLSDh4QrjH/vMmJ/TRpOAMnSNZEAg1//+tcOfFOdDL5l3eMh4XfACnwL/+KFwKCAUg4PYgiAd7GeEjaBYQFwggGBZzEKUO0M3sJ4gFIC0ABwmOJv7fI++B4AgJzBEksMMuuJfmHh/Na3vuVkAjICUAIfY2iYOnWqUyy4CBMEDHEf8oB333fffU7eHHXUUS5kAw/Irrvu6tq47bbbHBDBOktYCLIKmYCCsskmmzjlCKUJZeqmm25qEcaZhHImgGTp4vaO9bY8pwPFHx0APmEvplgJeye8z14P7wNKAP/IDvQDdAP2XEA9PIUBAa8nvL/llltqjTXWcLIAryh8TCgWn2NE4D7kEhEP8C7v+fnPf+50DWQI/I0XBM8GfI8RAv5k/8YQgYEUmfb00087WYIsAnRgeFh//fV19dVXu+fpF3IFYwlgBy+JeXE6RqnkrnIKJIDkawVIwuTaJZhmR9JYzueA9OvrrSNTP5+qu+++xwmB/v0HOJftaqutqudfeE5jRo91gARLJEyNBRXrCYBg9dVX149//GO3kQMeADhYG0eOfEx7772nUyCmz5ihQw4+WKPHjNZDDz6oFVdcyQGfyy6/TFM++8zlgvzkJz91wmXo0GXVlMvp0ZGPqlgoqlukeHz72xs6ofjss89p7733dgLo8ssvd94c/vEeAAkMg7D80dZba+aMGbr3vvu00oor6ec//4XuuON2rbfuuho8ZLBTdGbMmNEiNj4RP+1TIAEk7dPoq3QHygYFQNLplGbOmKV0OqOpU6fowYcedJ7F3Xb7pWbPnqV8Pue8otOmfek8DHg3CYMyEIKXEYsj/I6xwowZKCD8vvbaazvlAq8pxoDdd9/dyQS8Gygf8Norr7zslAbAwNix43TMMcc4MAIvrjl8uHbdZRf954H/aOyYMRo6dDln0AC4IHOwoGJYMFAFzwNIJk5814GQ2tpuOuboY3T/fx7QG2+85mQUytRdd93llBxkGd6ZXD6vEXeOcMoQyg4e4GErDnNekmuuviYqpOELdfhw1EInprNUIiB6JpTxoexPWymBDqRbWxtfncIMiYekE0uiQ7fa3Npcd+2cU6/AKZZNeZGyPGBAfx1wwP6OJ1dddTVNmTJVa6893AF79ua33npbjz76qPOMIk/4B5CHL1H4Af+EVXF/z569XLGD0aN96BfRFPzDC0OUBOFfAIy+ffs4np747kRN/nSy1hq+lu6+5241NDS6vmGc+OEPf6TJkz9x7Wyzzdaub5dddpnb+zGkoI8gqwAoeGmQO/yNUWXnnXdyushTTz3j+kffnn76qSAiwqVqR3zIJHWlPhY3n+Vz3qGFssRvSgBJNAUWtwh6trK/hPZYZSirzBBWilo8sxcuLBZe+SbE9wUpBesXVUQY8L/SlVKqyAYVxxzxm1AYSsACcZY83lGqIGHtpdxnVExAMfDVZfJaddWVtPrqy+u5Z19WVbZW+x9woD6bMlkvvPCy9t57P30+dbo+/vgDbfSd9fXqq89p/LgJ2nvvfR2zAwrYyBEYxGqi1CAMsICivPTq3Uvz5tXrvfc+1p577qIHHvy3pk+frUMOAdA8q1GjHtWKKwzXPvvspcsuv1hffDFF6623obb/6Y565r/PaLPNvqennnpar782RrU1vV1I1gYbrqdXXv2vRj3xjLLZamepwcuB+xYPCXGkeFdQPAAjWHc++uhjPfTII04R2nOPfbTSiqtq0rvvauhyg9Ste5WzkuK9yWTSKhQLSqf8AXsdvZrp2XwgZ3yIB3Nj64IqZAWl3DzxO/9nroLV0IbeYUqSE5/M+RKoGMI7sUYT6xueQ9JRunX2vkpJ7VZly0LuyhOtO/ue9u4v8VlEc6tQU3HOXZWiaJ59nZKSkur5HZnAOQnFaO0t3IYYVtEKx9K3Xz8dfMgBemv8m7p7xP3KpmuVzXJ2S0Frr7uudt3tl3r1tVc1t266+vUZoOlfznSbN2EThFKhlBO2BWjgMyyVhHZhfABoABBQ/JEDeCMwRqAYwKOsESyqKAZ1dfM1fcY0bb/9T/XE46M0dtx4/e7oYzV2zDg9+OBDWnudtfTzn++ke++7S2+Nf1vLDV3BGS3gU5QYAA5yH5BDOAheUfrx2GMjVd8wV+lUN530p9OcweKZZx7X7nvuql69emjEnXdr0KCB2mnnHTRjxue6994HVDe/UTvuuLOz4r73/ntaZtAy6tmjp957733deccIpdNZpUQ1LwpwNLZaGuV5Mv6GlIqFtJTKleZVysgJfMevVPmiak1aKtZK7m/ATjP/F1OsBZMVCAdkUsaBomLUD8vbsdy9+L60t5oX7nus4lZlizXQlX2olNQO/7M+Q75cEp7ucjncFi0KTH+J9JFeEOkG7mMnF1gfzHtKKfnKcC32h7D6WeDdr8T/Ph/K5JBvqVBgXeeVSXVToZhX/wG9dcBB++rJUc9qreHradgKKymdLequu+7QTjvtqDfHT3C8gZGCSApACB5RIiH4nc8xRiALenTvpd8dfYxefvlFPf74Y+rWrVZVVdVurnbbdTc9/9yzevHF59W3b28dcOAB+uijDx34b2xs0uOPj1JjU0EbbbSxfvLjn2jCu+9o5MgHNWfOTO2w4/Zab90NdfXV1zidDzCDRwW9AyMH+z79IUQTT+hOP9te8+vma+7sJq288qqa9uUXevjh+/XJx5/4PdjpS1QVhV/5vWW1vrY4xGhdPveWexY+WyyiX0Rz4Hg+73aCdBpt0P0WzbnX2Vy/2rjC/abS/t+V/Gj5QryDpPau5v/2JNUSS2qPAyR//OMfneuesABTTCoxZnsDW+DvU5GIcRtPBUDi7mGheeXUL7poITpBVI6W27aGWUWZUAmz35vHEW2EvDUCJCawASS7/GIn/W/Sx8rlClpv/fX05FOPadas2dpll19q0sQPNGvWTG24EUDgeb3x+jjtu+9+DpCgZKCY4Em54oorSq5Rwjj4N3ytNfXKq6/o08lTtc++uzulf/qXc3XwwQfq+ef/qyefHKVuNf0dQGlonKv/vTdJa6y+lqqy1Xrp5Re1zbZbOc/HtC9maOPvbK5tttlOdfVz9e6741RX16BJk95z1kzCLYhfxx2LkoIlFJCAKxcmwbo7Z+4cffH5NKeQoJillNbyyy2v2m61Gj36dde3bDatVFoq5DuuEFbahGIFRDD3pmAglJrXCoop6yFSUNmMWgBWP6NxCkjrOV/gVdzhB+EvNqElXWXr3HPPdeEFVnRhcYCz8B0hD5YTz7Z/v6JCZcA2HTSTaL2lKMnbOet3pQ2n/HNaxUDw618drHfefkf33/uAshkOvCyomGpQ9+599atfH6YpU6doyhcfac011tLECf9zGztWUJLICY0k3AJQYN5IPJGsA/LJACF4KginsPAqLJaEeSEPUGBQ/CdNelcff/yJdtttD4164nG9MXqMjjnmWI0ZM1aPjHzQWWn32nsv1+7bb72tFYet6KyqGBroC23gpeE95Ikh8wEkc+fO0eTJH2rixA+1374HacCAZfTOhLFab/21ncf05Rdf0y9330MDBw7QW2+P1rRpszR/Xr169+qtvn2XcbOz7LJD1Kt3d73zzlvufW4vSRWVSqXFf63ml1KYrYwByHWea/KgxE09Sk5aKcffTU7yOxnAP3eP3wdKs5+SUxD9s6wPAA3PY7zIt1K+O8y0i/hGAAkGIc4h6eoqO5UACVW2WB9WaCE01izi4bbZnPGcGSjs5jh55O5ls/FWyZYGi5IeYQoqhsZ45dTaDnPBKuk9pX5Y+35FKlXMSKJ6Xl59+vXUQYfsrycef1L9+w3UZpt9X7Nmf6k7R9ym/fbbV2+/NdGFVf3kJz9xPIWHDM8Jng72Aqp0Er5FrgcGY3SFZYcsp1dffU2DBi2j/gP66smnntQm39tUgwYO0ujX39CgwctoxRWH6emnn3G5JnhCR48Zo/4DBmjfffd3egWejtmzZ2rq55+pe/da7bzTL5y3BpmEh5OcNiI1kD+EXfJ+wk8JH1tplRXdfdVVPbTKKsNc/0c+8rg+/vjDsr3XG4Xk6NGxKw548GTcHCBDOArB7wNeP0wpLxyvju9L68D9ESLWFp0Jw+zsi64EHm1RwvQOQm67mv/bm5GvFCDhHBImJVQOFv8kxbhbSx+VCR1n/cj4TcsxAP/8ZlNiihaCqhzgNB9S03pRstARdKYERftaFHIAHs9mMk5ph0abbbK5vrvxZsrlCxo7foyee+5J9erVUz/60dYaOnSYUx6KhbxqajN6/Ikntcfue7ikMAAJggmXLcoIzE8oB5UuECLvTCCB9Vn16NFdu+32Cz399LP6fOos7bH7L50b97nnn1chl9Wqqw3TFltt6qyyX345y7WN1WSTTTfSJZdepGy2SjvusItWWWU15XM5ZSIHBkmreGmIcUc5QQAR6kUiHUISj4oXDJxpknKekgcfvF+z58xSKpXVTjv+XIMHD9Gdd9yuhkbOJCl6JSAGBLTFDFa20KqROarHeixYA/nIClMlFWu8VcbNPfNlllLf59LnZS8PLRNOdEWWssW93hkjeT8AEhRVEpW5Kgnp9gRKe99X8pCcc845pVPiebeVq+1KeoTndIRn47QGAs0AoxmUML9ewXTKqLPOsQawfkf83x4xou8rKTtxgKR7j+7ad599NPHdd/XYoyNVXVWjIpbXVL2Khe4aPnw9bbnVlqrpltZ7732gJ594ysWIo/ATGgno48wH2maDp0Qu4Vn0gTVAHDcGCrwkhE2y8XMvRgPKbxOuAW+OGvW4+vReRj/72W564YVnNH78OP3m8MOdh+TpZx53G/OwYStqk0021+DBgzRn9mwXj45hgVArvDSEhfAu3t98FfXGG6/rmWeeV58+fbXttttoueUG6f3339Njj4/Sqiuvpa22/IHSGYxB8HtGX3z+ue6+Z4TmzK5TPld08mzYikN1+x23KZfznoxUxp97gkep/IpX/lJKp5DtWFzhb9AFz7IC4H/mPKOUs37zsfE7/QpH0/x5+F7Y3ZReU74Xu/Et4nMrXsBJzXhKupLn2gIkWN25rCIb91qVtg6y0kLfFp6XFc5HpVwFRyu394dmC+85b/aY2YqoDIZNBthaMB2ofEDNsqJ5lbFOCw73en1h4MBltPPPdtTzz7+guXPma6eddtb48WM1dtwY7bnn7pow4V3nNSUSAj4nB4S9nnezFxOyTVgVfI73BePfdttsrzXXHO4Mm/999kmNHTtGAwcO1vc330orDVvJGRnZ84mm+PGPt3Ohmngrt9hic2222aZByGRRkyb9z+3xRGUQNsaF3MFTT+4JeSqmJEMHwstcid9USoMGDtGee+2mMaPH6LlnX1K2KjQKIAeN3zq+FEJAaL+35Z1ze4DzwsD7yP8mFVkDDpiWy/54w2icZ6QS33WVcc68kVb2F0DS1fzf3qx8ZQAJ1rvjjz++dIDeEvOQRJ6PUkiGh72mOgQRXCzIaENKNUTKiRdMxbQppRY2ZExioVctp8WUPwRCs/uQMIPQPevDxBzoLhY8SDd3YDGjTLqbqqpq3Sba0Finptxcp/QjSDOZKuWb/CGHhDQ1NXEgWZWzfliSOXGcgAEr94mywtXYkPNJ4pmCU2Dq63Mq5qtUXZNRvtCoXFOj0pka5fJz1K1blTKpPmpszLt3VFVllMnm1NA4342rR/feSonnvF0BxQ2BZ+eV2JzTD5iFPkEbPkexQAlpbGhSPt/kQEc6VV06EK6pqUG5JqyPxInnlEp33Eptym/5eSyxAqIYWaPS872LFkUUIRS55ZVu8CF7TkBlVeS7wJplM0/bIQgyL01XKgNxwoD3sfGwQQFIltQ5JOFJ7eUWw/aE2IJ8H9K53Braur1Q2TDrGBtPxM+A0EJNtBbM+t3x9dfRDcdEUffa7i5HpDE3V6kCIZxNSmXgxV4uNAnlQumimhqb3D8bK9ZneAoPpK03PrMqVMgD+gI/2Am+YQUfnuVzX5yi4JT76pruamjEOFBUdXWtck1FNTbNU5rlX+DAxppIpns+p217H23bwW0GDu3cI0I+GGNNbZUyGXilqFwjfeP8lSon/3B8IG+bcnU+zMuFZvmD9fCU1tVhKKLMOTzK2CJvRYcWTGTdLHk++Ls2UjosLMSMUNZua+XDy+loLZS8q8hwH6JpIVs2/sXN/7yXHCK80ACSrg7ZqARI/vnPfzpF1NaleZA7NFWL+Kawj7Y3xIfvRB4PJ/vN+xEaJQGyyIhoD3BGi5ZrxBRvUw6N/yqB07j1UXRhSj5si/cRrowukMt5y31tTQ9h02NPJuSqKVevxsaGEp+jA9j7LQEdHnd9wOObL6pPn2W0wbc20Gqrraw7Rtyqhnp0hbSyGUK4alQoNjgjA15FXw64SY1NeG1rnB6QLzQpk84oly86b059PVEwKWWrvI5kugiyy8CfyUX/HWADHkype7feamyqV1PTbM/b0LWFYcCiFDq2MMrXZAiGWrVQ8H1QqlFFDFDwdLrOeU+RPU5bdHu/3xuKzqARs6MsgfDsOGrY2JlrC9lyYygLJewYJRf+rq8MICFRk6TIsGyrMcnCD3NhWwhyBlxTfoMhd8Tlj0SuWB9DaNYRZ5drCWbaSLRqjdILzhvsr8g9GMWsYhVESLAB87Mp1+juRQjlURQyKSd0amqyyuXZ2AvKpAlSAKUSAAAgAElEQVQ38JtsFgGRz5fChkwImkJiJx87wVDMOMWiqLqoL2lV855ivQqujWo1NGRUXZ1Roejjs7FSAgxciEQGQY1ARkHhQCWpKlvjLJv0MTq82QEjAI8pJPTBgArfZUzZyOQdIGGcvBvgkclmVV+HsO2purp5yqJ/dDxiyykG9j6zkFVee8yqWb8AVeYatsnyMaXeQ4NAil975okJ52FJbMK8nzAcKwVJ1ZSuvCp5SDgYEbc9l9HBDuTqiv6YMmhr3+ahoiLgNhCbTHgeBcCACl6RKHTHrYd4EFppHLFKRsyGBRemsynlmwg8IhcBJRvlm4yzehXzvZROpdWUr1N1LbxL6KJXlAx02bvsjCDzRpkl2nkRXG6aTwK3+eBvAyP+HAKMLl4WFPIU1Ei7whq0jycTBQKA0tiQVyqdcgYEazfc8KxfZhE2+nt5SB98Qjrj9Bt+1r0L/s7lG5RvSjlDBQoCig9eYPpRU12jPLoAXg7MH6mi8s673AnB4CkXTZvlgESfpZhzN5IW4RulvcG+C3FpBEjcWclOYfFeWJM5oceuK9Z8XJu8H0BCBbPDDz/chWx0ZbhUJUBCDgnvNr609dZRsL6o6GX9C4EB695OFG/xHmcftPUUrBPbs0shWiSbcx+ApOUVAhH7xmRRu2OKNhd+5Avwl1eWvWxgb4IBisrn8qrKdotCSVl9eWfUtLxJO1eE94Vnjjg5XEBfqNIuv9hFq662sl559UWXTI5h0HkFxL6fd3suBoRMptr1wdEvTT/yzjhhAAhPDvcUUexTvh+hNzzcA/nd9kmng0QAKaUqFQqNylQ3qJCLAAljdh6i5tDJdukX3GBr3sBIxTOLyOGNdLxSvqgzSEYREvQi4m2//8cbpkwOx3lK4tZIZ8bSmXtN3iKDjj32WGeQMA9lZ9pZVPd+ZQAJYIQ4VpugELnZhlqOXMstqeGiMkuLEcoYv/wnTEmiJp9b6EI8cdnUmqu0OIWbTdMFD+K2i0I1SHYvoeMotyRSTl3scIxAQtjRByph0Q8EYGMTyr3dH4SMOE0bKwjCgs0a7wVRjI3OO4IgIoellPzmNmH6ZODIh8QhPIzhSV4nbIdQrVA5cpuDi5HFCutDFLwQInS20Sf2O0Wh1h9ImM47UELlH4CHdyUXlMlGniMXq83TPu4WQUVSPpZXEugIG8PKEm4K7l0kfBdoj/FiaeHsBcBWTsUU/eCebDQ/TAkepMqCIFxHrBksxnhlUIiNJpXBAcmDOeVzWaWzVSo4q5QHQAXohWLq9ibAWkH5UoGD1qvK1ih9IJSFikdWuji8m/tQFOPown2hcm1thp85ihvyCxo2XqDcK7lbHCSHhyROaVhUAqcSIEEhIZY93BBDHi6XC2E75d4lG7vRJk6pMeu8yRaKJVDCtpIClCqwDflcAw+24XfWHwCUHALWMvLAvKLxvB7H/yiElOLkPA7v0czEFzlw9oS8UgUStNMubwS+zmRRABqVTfdz4ZCsu1yhSemUVzBC0GtrwSv53hvC2MknI1zC1onxSDktmzdSDCbwWaFkgEBpQF4UCtAHORMZNb3AcEMPvVHWNtZY3k94JrIPEGLyy9PbyzWXrRd5h70XFI9yxn3u13LB8T6Uz6aroxOII88ypoNstbMUl1/Eq1PSlPARjCI+hAFvchiHjvykbfqDx4b3+9ANkt898EFDhQY2TgScl9f+8iCrWR77TxnzKaec4kowxym+FddkVAiD/pTvfeHfJkPjeJi2eSdjJ08IhaSrwjWNH8sBOLkC5JARWmigNfQeh/0OZWC53LP7TIZXel9bssyeNd6gdC4VoDCOtbqiNVkK07HwbEtmj8L7MBc43siQ49GylVB28U72P0InCaVsPQ/N84yRkf3QmUnQBZz3IIo8cDzDvsBebIYUwHpk2gz2RtYJ+y+yH/kXGizcHKThmYLmzKVyX6O6da9VTY3lUqXdHsz+blEbXq+IojuQUU4XicKfI6OO92Jmnfy0qBA89OgfFhVhVCoZLJxB0xsUvPwlNNsbYp0aFoEAh1kcL7amc6V5Z5zk1FFYg8u8uBbK1OK5Ivs/csjniyAR0D1coQqnLyGN0A0RedznzA8tm4gWgc0976PiIP0oN4hV4v3ysfCs5V+Vr/tK+7nJDXiOEvEnnXRSl3tI2+I9J6eKHR1xey118nsjklXZIn6NsK3QOucFPyi6WDoF2J6zz8NNg9/DsAO71+6Bwe1fOEmEqlBthrK3METc5fqSQ7nGeuhdFX5BUeEh65kjxSbFBoRyHMUaO+U7ct9FymvYPoueiha4rEnAtDha3K6esWxD9RuZ0YScDMr84fJEKLjXREzBdzA9YMCLrDDkxAswW/j85L2nnXaaSyoNY1fd0nAKQPS8i6FG4SoqV6zzws7RwI8IxaiQ92X+/PgBTc3KhHmS/N3Rpp5KObqjkJDYSA5D+Ybl78f93KRsFosstKlSU77eWUQcsImsqa4yjqqUbiM8w2holhnqtP/lL39xMe6AYq5KVkK8I8VCo1LqGakWTcoVCU9jrACSbso35ZTNQJQmFdO+wkrcxTuIyee0euiPQhBXVY55QGmzTdKENH/DB6ZE2WZqcxvOZXiAXtgXaEGyMgUF2JQssbyT7Nzh2ysBEs6/YO7jlHFTnm3zog0LrzNBTAcs/MXoYqFBxvO20dj6sjmGtijlKEVxa8+rwigDvCMYKuEM8LQL2/NhPMgCK7rWEaLwPowBnJlBeU2AIf2srBRG4YEovc4C6ldXrpBTWrU+iCwy2nu2bK2Bh6CV3ynte/bZZ7uiFo4zYyr/lI/Fge8MYMyHpeAp9KEKUe5bBJQJJ/PW4dZV72zrAYSfddZZ7gDVnr16uhAtP6ooPMLs0E7nIrwE6673UKVdMpr35PoNNlIKTGRRWQsZgdIQFSEpHwtghCTe3/72t67kqM8nSiuDhbgFs/h3wuXeOsrehEEiG3l+kdc+dMbZofMFVWUI82peNBGsdWukGdwVXVUzCnjErb9QGTaahYDR1jnPsp8gQ/idvdC8LxaCW877/I1BBrnH+PFSdOUVx/8AEs7AsipwvN/AhslqU9Ys1ysEzna/0S4EaCYTWq1fZ7TywDeUCwbe+Q4jFQUhyHWKu5yRLAPq9uvASXmHBJoLmbh5biN82HQbGw+8wHlBeKta7gV+D3FjDJy1TY05VVVnPZdHi5V3pqP9x33oPoc/fYK9C3eOvA8mSwHE7EGtrOPmhWkRduiBt1PHnX6AzMNI6vnTK+aEaeElgRaBbbVFzIg38CB/ORSZHDfWX+weWABcUa0GWds8G8V0XRS+7cPhikUPhjpT3hs+QQeiupgLd23j8hU13W6jfJFQWXgOL7XXv/BOOa8ZOqIDjP6/OL6zz5hTZD+GwTj9sy3+dz1JewOQrSV4nr8twsR0hPJhGb+YzoxToKtDNtuTLV8ZQELZN5Law/jBuE3ZBJopJyaMHMtFlkUTQhA8dAeGC8CUNu4BEJDcRdWXeGXYCwJvlQjKOvo1F1kpmvkOxmzmmWbp4ddyy8XJBsIJyixISt6VFHKH+qMelxrzgsCDIe9OdRtUOuXzMpxhIBeBEBNAUV+oMmMNRoDEFjHJ7CxGDixrBhO+7UgMthB2NjgHkehjhnfiKfGWARQAV3nCCSzAUaiMRGOISME4UEYAhShlWOhjlbEUVW1wE3dz7yEW1YVqGEVNGDpxkPGBVG3EadqGB9NS3YO1R8URKgCFa6oVEzsPVCkiy28E0fy4qYj2pFItA3d7vLXcgAVVyLBOsAbCkEV7d2jxCz9jDOY5Cd3b5t2xMVYaj23clFemuAFKGaEblXigPWHSke8rARKrslXO/6G9JFTGzKUeWrFMwQgVkrg+WR+sPQQyStm//vWv+CFEGyr8Bo/55/yk5z37udA8N8spp5p3KjCIw0lRQuBBkgrDMbfqEMpPwRtWfOCgX4x0Cd2IP11/IhwSiKsWTZlCSzsohCgk8EFbG6d9xzjzXqP23tiSdTZIl7JIJjyrTlFondBr6wzLOKeyYxTo0weF2KrW+bAzY2VnDRVx6s40o2IhqwJhMSlTAvy9zhRSbgOwKYuxDXDAI1X9CFkAkJQum3fjb/JQStUVvQLk/CYR37tlgX7qyrtGnlNVRRWQrG9Ro9HE2FxT0IM9sL0rXBs+ty5XMtrZfmdGvZBfWsmxCHRyD55JFEHkj8m/9vqxoN9XAiR4SMkhMXAVd1/5Z6aIQQPTB8I93/aRSt7htmQDzyATOJsD63mlCwAMQHYWe36n0lXEe6U1aPqpY4HKyinjo6gM5e+POurISDm1xed7YAX8PPiJepXCNNEk5QmF9kaTouZHZhRvsfcWS0u8bm0jI3/3zDPPdPQPgXJp/49e5VZvtNfyloIzQPj9vUWfIm+gf97VAQtSKaOwdhdZknLrD2MIZcHNINuK3ilyM2Er8uOadS3yWDNZaN5sekUOtpY2lVcsXikDJBgIvbxpvWe7MQYx2I4OJvejqfWRHMH7zbYS8/oQ/GKMJEImznAQPmr9sr2ONqwdC7cNeajSWMI93sJ1ySFh/1mS11cKkMAUFrIQWjZCJdmUaDwalIhjAnkG4UGVBiy9XKHCEip5thFzjwluAImdaNoanTejArcH22wVpbp66bXXPtfn099x1VaWHbKCNthwBVXXuC04yi9xYiR6qjWbsIgABCQUEraB68yPtzlPoXmBRBaOvERE15OjnlcTyeqqVq5Qo3R2jgqare9v8R317dNPWWedLwNHbmNu3pUR5LyfzdgASYsF2QIUOYkQAY1q1ddJb7/1uT6d8r4Khax6du+jjb61mvr1ZwK4t95ZD73VIkRpnh4uDCOVcoCEw9AAJADDSgqxE4au/4CTjObMTuu11yZo7tx5zloxZMgKWm+DocLJVckvESqjvAdhBCDEOgsgCcvexfbDk0DFTE65XFYT3pmtif+b4JLaamtrtMmmw9WrF3k8UenBeOdIC4F36aWXOoWwEiApjykO+8UZEeR9MI8olli73ZwHCkf4d/mYaNsAyb///W8HSBZ3yAYKITkkgHETpmGfTaiaMLbYZ1z88K3jsELBla/0pSVnlz7zCZbNSZuhLDGjBKAUpbgiILHNJtLBOYyPsMS6+dLLL32oufM/U6FQ5Q7kW3u9gaom17ETUr0ckFR+FGjb5Epa19el9NSTryuXx2rYTcVCrdLZL1XUbG33461UU13lPIdxVzkgQ24CyG+88cYWvNcWMM2nUpo3V3pr3Of6ctonLoG2X9++2nCD1dWrD1ZhrMZpFfM+jjouhNLWGRZSSr6fccYZ7oC1ZhNwuNuzqPMqqFEpjBwUjMhLH05u0rjx45XLNagq003rrru2VhhWpZQzkmC19sUlygRhC7LgIeFMlD/84Q9uPymtf+LWo5KuLjwuygFIpfJqymdUzGX01vgZ+vizt1TIZdSjR09tttm66tbD+X8juQ9Yigw1flVGiyM0bBVdhcFKgMT2vPK5ZB6xqBLqhyLBuseoxdkxPvQt7dZ+6Cktb4O24RsDJF2tkLQFSFBGw9h941Xbs0Mjos0R9wMiqQrJmPmb9QRPEQZcSbEM27L3hDITumGowHPPgX2xfGTglLA8wgfzadXPk8aO/tCdk8FGsfxyK2ntdQerppu3oMfRP+Qzwqevv/56HXnkEa7wTMlTGD3YIg2qKH366ed6bfRo5QtZZQpDXZGYfHGm+i3TqE1cpcxuPtfVKkECAmK0dXSvv/71ryXvbLNRx87a8fu3V8BZ295Y8OnknMaNe0v1DXOUrarRmqt/SyuvEskeF9JN6Kj3WjRHilklUp93ASDhgMT999/fhU2Xhy0xdO99AdkRo1BwubHkok56d44mvPs/l89aXd1f6280TEOWjQySHZTBeMKIkjAPSSV+87qUz19jMA11KY0d+4UmT52odKq7BvTvrw03HCYwTbP+ZrklbUj1YtF5JwHk8HP5mm2L/wFQxv9URCTKBW+/8UK498X1gLbNqAcgScr+RgcjktR+wgknlBQSBI65nI2QxrgQkHwPTu9lMSNQ2UhwO2PNoPxc+IwhwDhhwGd4RlDqQMkZFwJgWngzSnb1p0OvhaQrrxypc8+9TSutXtD8uQXNmZnXiX/6jXbbYwtVE1buDtbyHgNnJy8lPjX3pNxDAiDxwtYASWkkUZgT5SipNiXtsftBTjn5+ONZmjJFWmf9garpPldnn3uS1hq+RrQZeyueFwbeTOjDm3x8J7QBkBAyR3JzuHk5xiidr4AQwUIIIJHq53XT9deO0hWX36AeffLq1q23xrz2lvbfa1/94cSDNXT5tIqZusiGSOKZaUfNZfl86FjRhYsYIOEshLhNxCesRfGikmZOb9SfT7lOD498QCusOFi5fKM++TCnQw/fS4cdsYP69cQqU8HKERxCyOYFIMFDwWZOLXynNkQu/VZM7IQ7crFRT42aoFNPvk6FzDRVZ/tq9BvjdfSx++r3v99PvXv7OYyb83Bt8h6EMe5y3PRxHhInCIN4cf6GN4g5J/YbNz8CCHcrmyfr32KwzUtSLuSNl7iPOGmS2gEkS6rKlgGSlnH7kZeuFAJonkpf6nqXXXZxeUcoYIzDH9hX5zw9jCkM1XSrP7J6hevL5AyAhLDJSheWcTYjwrb4nTyJC867W5dfPEKrrd1dc+dUqaEhp/87fT/tuP0PlO2giY6+vP/++w4M4CFhDJUBYVH5QoMDQ19Oq9NBB/xB+XxGH7w3XfPnpjV8vW7KZOfoxhuv1oD+oIK2d2RbE4SMAYgJ2YtVvFpZC1OaPjunqy57WNdeea+GLE/FrazefmuSfnXQETru+F3Vp58P4ShJnZi+2DwgwzEInH766c5C3wIImYfEhatG1QuLtco1SA/e/44uvPQyTZ32qZYdOkBfTq1z5yKc/tfjteH3+rhcr7SqpUI2UsKaPVvhODFi3XnnnU4GErJhsrHkDXfGIarqReGcalChUKP/3DNWZ515tWp7f6lsupfGj39LJ5x4hI48eg+RfpJ2+UU+XLekjEVlSUOPEePl8LcDDzywbe9Y0Gloh0WVM1zY+9gD4X9ACesf5cTyscx7GgcwzZjHujviiCO63EJaCZAQrotCFgKSkGeNJ0xRtrXD/Rgnsa4jyxk/9ACkcBYG5WTjFNxysBPKBMu7oj08JJUASQHjALNbIJewqMZ66YZrRuqC867Qiistp1xhrj79ZIbO+Ntx2m2PrbwHs+wKZRJ9QpkkhPeo3x2p6ipLgm/5oIWEohhPmPCeTvjTKWpsqtKbb8xxYdTrb7C8Vl4jqz+f9hd3Po/LZ3DlaH3uJgYCA3kmI9G98JC0CtlyBw5GSMSpQOTSYJXvpldfmqpzz7pKb4x+Q6uv3V8zps9RTXZ5nXTK4drqR6uqmvNCnUcTUJ4tAyR4tXzhG9YuUQIAEsKW4q+Id51KUlBTU1q33fSMrrlqhObM+1IDB/fU1ClNGrbSsvr734/XOusQ6eBD3Nu7mGd0QHLozENScR+I1Jem4jzdcsPLOu+c69VvcE7Z1DKaNHGS/nL60Tro4O28rHIhvFExoZh5Z10a/QEk6B6VUgbi1s3gwYPdAbPMJfseshOjMuXa8bQZ/9t6rsT/FmWRnEMSxbmGJ7XbhJgLtlxAmbKIZZga9sT984+NhBO9sbJiYSBRsXwibEJC5Y7JDEO2WioDoUXD4pmjTbYo7bjDcUppTd084jB9PkU69JDjVV07V7ffea769qlVKp+JEh8pC0xblNJtKVywzgIIjjrqKOfdYZG5PoS6dMBTPoHLh2RQsYL8yysvv1//vmeCbrr9j+o/SKqq4QbvRSCWs1V+d9Se0Rj6W8hWuTJkkRk+8MiDESoKvfrCDO3ys1/rV78+VIceuZ3zCr3ywnv67cEn6aRTD9Ovf/NDpTIIQUAM4CAseehb8XpOSpxBASBBEGMpjGMcQJRZixj72WfepcsuelRnnX+stt1+LacoXnvZq/rHBefonvsv1JabD+lQpS2EEeNHIOMhwULYpofAVS6SUtmizjjtFt120xu68/5zNHTZjM7++9267Y7LNXLkTRq+Fu8HkLWec9tobR0CSE4++eSKHpIQPJiQod8IEIT51Vdf7VzdCCcADZ4mPjdQ1ZbFh/UfHoyIx8FATHuCfEG+j1NIKnlIjNdDvrWxwDecHg6/M38IYHgHI8W0adN0yy23OOFeKUkwXGO0hSKDhyR+7qO1zwYa5RXU10s//uFvtPrKW+r8S/bWZ5Ol/Q84RsM3SOuKS85VbXXrjbDSusKai8zCS2khW/EbqXfP5V3eQpUaG33Y5t/OuEHjR3+iq248QT17SzVVfvP3lrzKs2RzASAiZIp14ziy3RySlEY+OkH77fUnnfp/Z2m3vdcQ1Tsf/s8bOvn4i/XPi4/Sz3fdwIWO5FUXWUhbVxiyngEGAUSEbLUIGQpkoEvmT+V8+GOxVjO+gP5Ha/Cwvjr7H6dp2aFpffKBdMzvTtGHH72t8RNHKJttVCZVo7Sr6OMtu3EJr6w/jFHIwBYhWyU0Bb3nq1js5WRWrjhfxUI3Hf3by/TCfz/Wnff9XYMGSscff6mefvZ+Pf/CQ+rX11tS3T9rxxHXSgS3dF9hiGnLQxLOoimTeAjZAzkQlpBLIgY4gwVF/IknnmgGVlG+QNhG6A0IPSRLKmQLQFKeQxLH/zYG6z/8jQwAkJAMTnIwugDnWnHaN2GIeIArKphlRgrTN2gfJQ8PCfpFHD/mZeX+fVGLmdNzOnCfUzVrRkp33XWmqEi76y7Hasjyad148z9UU5kFSoVE8JC0BCQtmdj2f+cxiHSBJkr65qQD9zpb3XtU66qrj1UxW6eqbG0pVMp5KM24WMFDEhuy5eIjI08lXk8X9VDUjOndddRh5+ueu5/RE0/dr3U2kD77tEknn3Clxo57Tg+NvF4rr1atjDMi0EgASBxD4EH1Y4POYchWvOyzqAoS+It69+1Z2mnbP2njTdbRX/52hAYNTenNsbN01G//rFzTHL0x9mpvgG22xpaKX7RcC0XVNzTonrtbe0hi+xHpXvMaZ2j/Pc/RZ5PTuunOM9Wvl/TrQ8/SR5+8pmeeGaFu3TBa+QI8lYRw6Kluz0NSzv8Y4DBIfv/733f7H95ADpfeYost9Nxzz4nz3cywYnpwJf4PQ7a6uqhFezrDVypkCyuZxTBWcrWakOKkX04U5XRRBAaCCaG+33776YEHHtCYMWNa1bOOQ5ksOgAJHhLiiFtaqNkRw7KPVKciHMyv9d8fd5Wuufo5DV9nsH592O767vfW0sqrdFeNswwQW40q7pMffbJj68WJpRsLPdYpNkY7mK7SxJnl2yu1/t/FF47QPXdN1B33nqQBrnJqXukCYKS5BLF5KFwEQtA47SG0zUPSykLt4kR99RzyVLDy1NXndectr+if51+m6268ROtv1NM1ilD843HX6osvPtY555yi5ZfzSZ5U/Wk+ONLzpzvUzGV6pPX3v//dARKsxMxhnCCIIIyryjV3dlYH7X+yZn2Z1a33/EUDBnv8NnOGdNB+J2nt4Zvo7HN2dmEibVlIWGOWQ1LuIWmLcbxSIt1yw3M67cTbXPjGEUfvqc22XFXrrjfIhaylqALk1kDlpHZb4whj1j6gtJKHJK4/22+/vTbccEPnIYAHUGzxliCITAgZuGiLn7CQW9nfr5KHpBKQss/xkGAdBdCzkUM7rFy4/Q2UVWrD6AGt2g/Z8gmcrnRCVH62oUE64jfn6r67XtK3N15fBx18gDb49ooatrrUnbxLV+mmfesc89qpkK0CG3yVi2FwPfr/Mcun/99tGj/6c117CwfbRccVuST7KHY8ZvGEwBBAEnpIKvXbigDMm9eoKy57XCNGPKgbb71Ew1b1L6ibIx3xq8vVo9d8/fn0QzV4WfwDPdo1DKAQm4ekX78+PnEdWdnCwenDPMghyRV7aMzr8/WDTY7WhZcdpv0P/o5wRufy0r13jtMhBx2lB0ZeqB9stX4UPU+FwCi5NkYZCz0kFBUwUFbyp7TqBx7KlP51wUP65/l3qTo7UEces4823mx5rfOtnurdvZpjYLzpKVwCTu75/cQn3javkbYASRzv8yzedBKB8QhQpQ8gAh8QvmxgPM4AUN4e9AcIEzK6pEK2yj0kHek344B/ocM+++zjPBkAMdYvp4UjCziAD6DS0SuUlxh9aK9yDokv5+sKHBSleXOkP/7hn7rrlrFaftggHf3H3bXBRmtoteE9VVtLwF/78qAESI46qsPWclZUriDttcvZ6tUrrWuu/6NjfRM/KbwaxaBYj3kuIzAGveA/QiZb5ZBYkiwvcVFaGBgzmvjOXB2wz6nabruf6qS//tgl7hcKKb308kfa4UeH67rr/qGf7zrcha9660gU+uXCLr3X0FgRDylhywcccECp9Hv5fGGQ9LzDe6r02EOTdOAe5+q6O47VdjsOd5QlauSaKx/XySecqiefvFXf3nilCJD4IhMu16WVobdJ9fVNuuee+1qFbMXqIez9TVJjsU6nnXSLrrvyKS07dDUdecwe2uDby2uddXqptjviudEVIo7T+bzu5nnffpJDYiFbHVmrPIfx1jwkhCqPHz/eGePC4xLCd8W1Sx+SkK1gQqzKFtahjgISlGhCtrAOAUheeOEFR2sEEyX6Ro4c6Q56M8UszmUbTlTbgMSvYG+VIpESZY+zNqQZs6T77n9Rjzz8sD58f4q+/GKmdt/95/rTKXupVx+Yp16pYm0UP40igbW8pVDqLCAJBbWN69JL7tI9d03QLSP+T97jmVOqkPUhE6VT430cdecBCWFHWBap/e1jOVHGrr7iEd1y89266eYrtfIazcrRqSffpxdeeFzXX3++Vl6J8rxR6FkYrmbVcqLTzTsGSPwJ7DDQ1M/yOnj/k5TREN145x/Uq58XyLlG6ZD9z1a62ECde8EAACAASURBVE+33nFoFwGSqLqIMpo7R3r+2U91z70PaOLE9/XiC89rl1/soH/881gNHMQhkW2LloUFJKxvrIAbb7yxc3XDFwBxKsOQG2MWElMkK/VmaQMkRrfddtvN8TyhRuaixkPCZ4B8NvdKY+8cIHGc40s4Akg4A6MofTGlSfeMeEpPPT1K77/3hebMna9DD99TR/52ZxdHbO+2d1VS9DsDSHwCEwduOl+Jq2J3xp9v1fg3purqG4+Vq8ngqoERMuABfyWF1vrTUUBisqeuLqfzzr5fzz3/mq676Uz1HVyvtKqUa8jomMNu0qdT3tRlV5yqYSvWuP6156npOCABqvjQqaef+Fh77vI3XXvjsdp+5zVcdV0Sfkc+OFF77f4rXXrVidp7r5+60Lk0Cb/u8LR4clQGJMguvLsWxevNIv7PtGbN4YTpN3XffaM0adKHev21V3TAAbvovPOOVjdnlArSYaJJcAelRsrRwgASmoPfCdsif4LQRcKuqJgH/5MXQ/vlBqa4tbC0AZLQu2P7Ph4SjCpUxEKpXnXVVbXrrru2GXJViS9MbrYPSPDYMZ2+sh7rb+bMgkY+MF6PjHxMEya+qckfz9SRx+6lY477pbq14SGxviwIIKGwBvvfPrueqZ6907r62j85tvchYijiABJ/0LG7OgVIosgEl4BOa4w5pTFvfKrDDv6bDj3scO132NrKcP5RIa03x3+hLb67py688FQdcNBWqrJ8OnunC/v2Vfk8LJELu28PkPhaVc0VPe+6bYxOOOZa3X7/n7TRJkN8IHourdtuflG/PexI3XvPldruxxt5ERjxHOHTLcqNuD51DpD4SBFP1VkzpcdGjtcDDz2uSe9+6AzKBx+0p/5+zgHKZCiARPtty9+FASQACQzYeEao0odhAv4nzBCZTtuEclcMP4+84QkgWUhAAoFRxAAkxMsDSBBSWItxWRMPTIKvCZZKipgtho4CEufuj7wSdXV5vfTKOK2w0nAtN7RWH0ySbrr2UT3y8AO6/paTtPa3OFOkSRn1iErjEXu58IAkHIuFXF180W164D/v6Pa7z5RPgWhSxp0K6wJco10xqljjy2CVmmnPQ2JJ7D5+3isXeEIe+s8Y/eG4P+uKK67UdzcbqLffmaLevYbopBMuUbZ6ti7454kasixaAifCRqU5A4HowicikdQxQOJL+1LKONeY1a8PPkNvj52jO+47R/0Gktw3U7NnZHT87/+mzTfbXGedt2MXARKsLY2qb8jonbc/VaHYXWutO0izpktPPvqxjjv6RJ1/0W+0515buLVSKbHYbRWRhWpBPSQbbbSRC7fipHU8BXhM8A6w/skHCq0wXycPCWNh7RM/j0AGkBCiSagGn5FLRtUqQgEqKWWdByTeGwkoAZjPnVenMaPf05prrKve/aSJb9fr2qvu1egx43TjzSdqxZV6efYry/2Jk0WdAyTe2+gBCXHYWf3l1Gv0zrgvdM2NJ4qqrd4y3xziWEnxWhBA4qRLU1G33vySzjnrUt16xw1afhVp0sSPVZtdXiccc5FWXq1Gp595uAYN9qLHSZw2wHlLQNLXh1a1sGY2yyySywuq0fvv5bTBunvqhBP21jHH7aIPPpqmVKqb7h7xpM4++wL9+8F/aqut1osASc7nkVTQD+IBSUtvRnjCKech1DcVNG78u6rt0VerrT5UX0yR7h3xii445xJdfs3v9ZOfrBcltrescOABCbHlnEmx4B4S5g5vJv8wytEWXoGf/vSnLn+KPc3ONGmL9yHJ0gZI6LPF3/MT2Yd1HSPko48+6qYZIw20oHoj3qOOXp3xkLiDB90C93vtrNn1Gjd+goYOXlPLL1+r9z/I6YqLH9bzLz+ka284U+usRbWXtq8FASRwOtELe+5yqvr2q9aV15zii1OnUb9RnQHkC+ohsQNgfW5tdPKGPp1cpwP2+ouWGbCCrr7laH304RfugOTXXpuo3/32RN186zn62S82VNZFCESXKxVsgCTbSUDi5a+LIJP0wn8/0/bbHK0zzztU+x60jd577yNlU0N13dUjdP11V+mJUddrw42GedmTwXDjyxMvPCABkOU1d25Rb739ifr3X1ZDV+ihKZ+QP/SYbrvldt1w6wnadLM1fMRYBbm3sB4S+B/QTZgjOjCGB/Tfbbfd1hkjWPcAaisBXskon3hIorVpE7IgHhKetZAt4v6pLIQyQjwd7mpi6kDdRuxKVqJOARKnQfqkVtYYVsJ99vmdpkwt6O9n/15V6T669KKb9cH77+um287Qyqv1iQ5OjCxs6SipbBF6SKz60mWX3aq7Rryo2+86TwMGIBzzSkdC0jOEt/T5q2U/2gUkrtapKTce1GCR+eC9Rv320FNVP69avznqQF1z5Z3KNdbovQ8n6MSTD9CBh2yqmtqCUq7KBn0KLAVR6EKUbt/xkC3TS4rSU0+8rSMPvUSbbr6xtthqC912y92a/uV8zZg5VZdf/Tf9aBuSY7siZAuBVKempp664PybddutD+qEkw/XGqtvqEcfflmX/OtGXXvDKdpm2zW8/lOh0pFbTgsJSDi3B4FDuBZWDgAKMaCEHmIpaSuZNdwWl0YPCePlIC+qsqGQkYfA79/61rccPbASt1VdqLOAxFe3IYmV08hrNP3zjHbbhXNjuuvUMw5SPtdb/zj3OuUbq3XdTcdr8JDm084XnYfErRp/yjEhSi5htEZn/OUKjX71Q91w61/VuydVt/CQuBPC2o1fpsWOekhszeIpfuvNaTrsV39W927L6cAD99DFF12vtPpoyuQZOuuCA/SzXVZXVbWvctU5QNIvKr1h3oXo4NmI9wupJuWLWc2bl9IxR1ysF559SUcdcYw+/uhTPfnki/r00+laceXBeuCxP/tqX8pzIpOKec7m6IyHxABJdK6Kxd9HIR/z66S/nH6BHn3svzrllNM1bNjquvO2B3X/3U/pljtP0UbfGaQUHvJUcK6Bi1rxeUD+vJoFByTMheWQEK4BqIX3N910U2epxVOAl9QqSbalBi9tgMQsvtCP8ZE7RsgWRkj0AWQiXiO+w1OK97SjV6cAiVM4UbLnuTDKqVMbdPRv/6bPp87Ryaceqz79anXWGbdrzvxpuvKqM7XSym1sBlEHFwaQ7LM75/hkddW1f/U2fHdIH4AEUBF5CHlPpz0krFn67kOf+L1uflqX/nOUTj35Xzru+EPUvVt/3XzzXWpozGuZgbW6+fbTtdrqVMKj2psBEh92hXfEFXrojIckAiPkb8KK07+UDj3wPL33/gQd9ptf6e0JE/X8fyfpk0+maoMNVtC995+k7j285kPFP3+eWhQ+bWFbUS5LfX2j7rnn3o6FbLm8oZxmTM/o+D+eq/FvTtJJpx6pwQNX01WX366Xnx+j2+86U2utPcABqJjziB0xFhaQ0Mbmm2/uDpMlpJA8KYyRHO5I6Ca5T2F1zkpGiQSQLAJAgkAiqZ3wDISOJfpiGUIRYYO1yUA4Vaqy1RlA4oVgdPgWp5CnpXHjpuqww07RuHEvu4131VVX03nnnaEttlpTVRgkovQTrxeEoKBZPC5IyFZ5KMhll92ou+96SrffeaGWGdjdnWacdfkqcfoIoWPNeQ3tA5KAe5tjF9SUS+mdt77Uvy64Qffcd4cKud6qyvTTskP76qhj9tEee26l7j3zvtpQ+WnlCwRIOPWcA84Yly87+ORjH+nYY47Xhx98qky6m4YMWUk9etbqzL//Udtsx3kaXQBIoqgNhjR58mxdfNHtuvSyK9wZNbU1tTrzjL9p/wN/qG7d2y1ytNCAhBK9CCQUcdYyGy8JbZSPDtdIexbSpQ2QsGYZE/GzGCYMeGCMoOwhcd+WQ1NeMtk4r9OApMgpuhyWl/Jn4KRTevWlT7TvPofriy8/Ua6pxgHCM886XptuupIL6wwVzvD3cuWo4x4SnzTizmV1yjWHkFXrr6dfqNdemaAbbj5H/fr2CCo6VVbDwv60BUjK++3pxplM0quvTNY/z79Oj4x8QGn1UnVVfy07aEWdfNpe2n6nDdWte1R2N1YONfetpYekHJCgTPjqQLwzVeXlKP//7BNpxG3/0d/PPF/5XI1qqvuoprantvrhd/TXc/bTskN7KGMhUiWPcWuatBuyZZFagbUTi/RHH83WP867SjfeeLc4D6F//94695yztOsvv+uS/JvPU4kI4CoceVDpVMWFBCSs8S233NKBcDvQEesoAJ28MvMiVMqjMkosbYCEftuej2GCCmWEb2KUNEsw4yd0xcqgdwUgQTcnnyBbxVbf4MI5x4z+QGecepWeevpZ5YsNWn651XXxZX/WD340vENnYywIIHF+hyZpj92OUN9+3XXNdedFYeIekHhFpDUYCg0l7eaQuHBHAIk/CBRZOOtL6ZGHxupvfztXU6aw3mqVTffTppuvobPOO1yrrFGrmow/18PrIu5c8+ig1GYTZUdCtpwlFEMMV9qHz3/0fkHXX3+nLrroUjXliurVY3k32l/s8iP9+c/7a8Ay/lyWAnqDQwYRMmqRHFZQZwCJ5aDkCkVNenem/nbmpbrv3/92np9hw5bTWX//q36y/QZO/ju1r4s8JMYDeETwjFIdDAMEye2se6q12R4YVxiqNCVJDonPxvZWM3+abFhlKzxduZIygdAhXo74WRNMMBcL25J6w0NnSgwRvTecDPpgZX/jk9r9BmIVntyzkY7OpjRrtj8TpFjIqbqGmugpWbU+n8PRfH9cTpsBEhIKse60l9RufQ8VzjlzGlRfV6UBA6nqBeDgnT6FzvFDiSnoONYSD0igGf+oSERSOyXjWlcCilBVFEMa2Ry887aY1pzZUkPTPBXz3ZVNpzR58gy9MfoFbb/DDzVwIIcYujqpMR4Sf/gZYVucQ0IhAhKRSdSKu7wgRCBWuzhWGs03VWnWzCavqKjKnZY6Zuz/NG3aZP3yl1uWrERhe6Flgs+hP+MnqRdF3sr+OrLFSZOoyoYyrniy5s+T5s9DSeRU2pR6dE97MBIoHrHjCZLarMoWSe0difkO1wBJqGzExkusf2qyu/0jqq4Tp5DYkqDfAHnCHZiDr8LBiEZ3ZwTwE9GChMbb8L+NnXklmY/xWxlD2jEatGggkAN8jyC3c0ji8zy8VdufqROxNCFTTXLrv5FoTGyQVVKPPvIlv9sIUSpfDwASCjpwFlFHk4odbdLe2ggPNDVktMxgYqQjtOJOiI5lJS8eAmU4BCSV8lzKLXrQAb5z48/Pc5WvCCX76P3ZGjv+Ke262zbq27cm4n0qabTujClEAEmKSlBlizktCyr1ssMqZZUOGiWfT2qo98nEeK55cO5c6d//uVdb/nANbbjhOk7+eFakQlo8PQAkI0aMKJX9dfziLMxekQsPQ/Pin4IBGZfE6/h/vn9/tiqnnr3Ym6goFHlWSiGz3j1j5p3yQ1tL55DEHMhWKbnWrOCEbVRVVTtZNnvObBeqwTPt5Y5Zu9Cf/BPkj53UXmkdVF5RHfsmDpjj2aDkNkm9YZh13L0my+wsItMFeNa+g//tOADXRlzXyhm0TCbQFm20VWWLZrHYu33e5bVjtChq9gwOrEQRziuTzah3Hw9aOlIJfMEACftPSjO/ZM3m1c9FSbDuQ+WjvHSw3/uNZpxDxDkk5UWF3DowQA4QiMCN8xRT6a/eywBvsE2roU565dXXNGjZtDbZdC1lxN4UeGWCubB5Ccv+YuWPv6LqdHnn73SHIsMq8N6cuY1u/JlUlWbPzunue27Tz3faQmsOXyniN3JPkcnloMyDNQDJ3Xff48rI235ScTXb0Q9UEMzL5ZHWN3iZUFVVUK9e1V7/swNjKzRUroeQ1A4fx5b9jTukMSqFz/wgMzG8w/fwMvtZWGG2FDYcs5eanKA/39iyvyEyDwEJTGFKRPkGGCrK5RbfsL142ROvHVgOBnXbqXLCptS6ylEL/15LvcawRilW0G+lzTXn/SnFdohQnGQMD0bkHAySk9ssOxuvrXuh4WROlGgXnp5aesYnmOdyWHgzJeFvBzNiVWqtiEcHfGFhNDI6nccnt3nLC27MKE8EQ0ZUjcvHj3PmiWu1RUa9r6STcULFDkZEKasMSEpSMRqNWUoBYPTEe4TcbFmFm+btvwXVws0WJgaQcA4I1nUsjQYKKm7K0fgtFI4yyHaFK60tndTWN/NPDgllfytV2arUj7h1Qrtx8aJhG+Hvdg5JCEg6plos2F1xSkZY9pf+YGwwr2ZHecHajaNV+JnJCn7yDjYAZBDeJSr9VCr764F8mCTutsWScaJ5ATTnRnWUQnioKPVpJ7W7JVzhpOBmJiy4evxeE4r6QZiWO5DV0kVLHNFq/dupvryHHCQAQXgOSdsKafOBhb5yZ72nBcaCCBi4SoQoLd6VU7KKxtEEHrQqWwAyPECed3xlLTceDlksiZHoJPeowECpzShfBUNRsZhTFRaKki7k5XgcWbEqIgM5GIwqW27spUqAvNtX5ymJPyfgoX+kaUVnE/kb5kayKKoS5raEvCtV6nN/fCcdXAlAQ1tVtkgYrrwe/OhL37dllo0IFbaFrCDXKgQk5lnp6PrtzH2VAAklt1Gs4MWw9H/Ij/HArATxKnajLZlQTlfjCxoDkFiVrlj6O+8bJvhI0XXVpBpVbJFA3nz+R9y5WKHxhXcih5AFGCg7eiYFCoejAmXJbcFTZa90qniEmCKe4p3hOVX8zf6DQcD0n5L+5YpoeA9lKdTLvYM9nys6eDRKVi9wYCj7fzavNOdwFKuiXdjrRp6HXV0wZ9ABSMP/l1xyiTuHpNJJ7ZT89mVFMUhGVxpLkIF8fvrfndcKjaRFEYGQ/wNFxlXtKuiOO+5sEbJVyRgeCQYVnaz1Oo3JJR+KaZ9bAn3l9VkCCqmUKgES5qH1UQztr/lyZjDDPWOlTZvf0NPIwbAdNYh1huc7c+8SKfsbB0g4KZS6ymYhCSsEGXAwQro1HRxuZwNuaxM1oEO7NsE2KcTg8v2ee+7ZGdq5Q++8MsrmUqdUqj4qb8cGxudpd2iSOxjRMWzrUzsZG25lFELOUSEOOFwwHeoQGyIbtvOOeLeoZ1QEFN9FZfecsuKPeAtpRWUmKpNxWnJrWvqqMJa45xUg/JG8h2+ovuGOLnfWmVR6loubLuRIIMMs1OSrdLldM0i0d/XJs054YaFkDnbYYQcHCOIVbZJAaY866LTlN4FUhoQ93zbvIYzFHQKVr3xCajj/CB7K5VHHnzhkLCS2vuITwYjNjzYiE7XF2siiSn5BvU8gdP983G3rg2C894J3Mw8o5Hjptt5661IJvnDesXjEXW0lqpXfb8ltcbxCO2wKeKg4h6Q9y2qH1mSFmyoBknPPPdd5OExJ42dovTFBavHj5c2HCkMlBcR4P9wIeA7aAArgP0sEbtm+eUjMuGCWtmhjc+uBeY7Ke7sE0vbjxW2dMW68VOutt16nyj67jd2Bj+hfKnLVOEUkqk3eDiiHJpzBgiWYENjwMjq1Vsa8vHEKRslj4Ubj+4ICTu6YkzdZH3ceg85tjqE5YUZbbbWVM5T4QwONz2yMxs9R1b5mdODFgfsfXqOsslmUoLyzXhdyyCQswaa0t+4I3jGs9Ouvv37pYDgng51XzDb/SO65Sj2RtZn5dgegQXeT+azbSD4Vq5yV3H3vZCSuM18O3HvbfNsAcKzTVMuJ4+km+CIGTPl13lI5MbNNHP+Xz62tP+jP2Ck9HxpkFobPKz1bCZBglAIAmGxGNlq4tRlZQmOL8Xh7fN9eP0K9IASItgcTNcBRArFywSpIOiWU+WftR3ulW8NYxuZHXYjWTxtERTnEW8B+QBhe20aBsCFbA3aos+V90oXAPRHxIevX9CuTf0SpcIwCfbC9yXmXi6xtM3xYUR7WNAABnjQ54z1EGCqpuGfeGbwSrjKXAxOR4c4B9JyK+Ywyjt+LrvAAYfhh2F1rGcxYspLTqUiUg7b+wGmvW+GtqnJHFGQyOTdnoUJfCdSz1tA/oLntk6Gu2VIoRhzm5trTxQFQp+PhmWyQCniGo/3fqpyWzbuBQvNIcYCnhSKXLxGrglX++f9j7zsA7Kqqtb9Tbpk+kzKTAimkkRBqEqqAVJXywAKCoGIBLAhY6AkgICrSwfJAUFSq5YeHDxGkGEogjRQgZBLSk0mb3u69p/1+a59958zNvTN3EhB9cnx5CTP3nrPPPvusvb61vvUtbSuKWScaaOrPatsrc2aaUofFoNR/ZB+SfICEBokyfZpiEW1QpA2RnsRCi6WYaGr02nqxknPHKCEdwkKLYseXgz+hEVLpUeWMKAWcUARXLVhtmERDP7+TTO1oOkSUMubm1FdnzXz2TOgBwk/WUVPaoWj0Tm9cCpBIrMI0xfnlQiUgYnaAqmX66DH4kaiG3IsqFNVNDbP3J91YfRh2lzgh0q8hTJGypkW5Adp4qfliYafjuOIQ0SGgSoTMahjZ7G1yOddsf0wjFEaFZTCKosZITO8Itsqc5Dv0GtOON51BdjamchuvHY0S7fh9zh+NMYsEdRpcATRF8VCRUHn2dETECO/oBPHavA6fAdP0LEyjdCc3pEKGJ/fnxRiiPvY/ZcBNM+uEUJnqg+pDct9994kxjAYaog2doga0EBDLXbu5967fff3eRx1iqpKxOWbeI4zyK8c/fNfDjV69HSr6pw5utlEnoL8nAFl7lCw9/vjjJSqaz2nrfRa9rvV1VMS+99E/QUQ7YHS6/vSnP4lDWmjOdlh74fXk7vXGHAZAgoCSl5ZEbMUHitilXu90pCkdszOUbhW7L/SsEHiotzvyR823EgsMAy1h1sHzGYoxYfIckgFjcILyp8pOK8unGxP2jITvPx0i8rF7OlUTwfDdpaPBPz2Rbt3xWo1RgRLpqUTHxC8FlcDUmgjtvdgoApJ4GJhS+0I0+EYwyP0vX72j2OwCQdEdnKwCGZKo86LXvXaKGIwgEOHz/6AaI7JTN9XxokX4uWAjHwiJfqbQe9OfnYz6E9FACP+9fv16yZ7ntwvhO8ZIPW1+KG2vbIJesyp4JUHCbFPM3meL2jzuhayDpWJiMf5M1uaF60PXKPXYpKiN6LFVquC6pxcOM1SkjOrMCZ15oc+LvePo2YmZ61dlgVR2QAVd5R2R/VdJAws9Ut+vyYxRmLrMBmm0iK+6PsfxxBNPSECaayDfoTKwPLnKQCgfSzVKNUW9lGNxpF5EmV9DFDlJI1N/FEW9t0+g5oa9zajOxnpM+l/8LPfl/PRpPdGaFRH2oZGmq9H9n4EKPS877v/RYA//zex8oexEvnUvVjFPUF7/PHcOoyUM2u7LbhUGRfkM2JiXe/AHefzLZEjYh4QRei4InRHRDlvUGcm3ofU3gVFDFUWI2kiTskWqELv19me81P4YffvVSyJRs9xNQz4X/eGOSVsufEYnuBkwU0AOJRdHocWW717l5c/6KIECJtmN3MwON/taZKOFivsZ7dSeNXAhx1akTuWeGaVTNARGARRFSl9Xq3DpK/REaCRLo+kWcvJItgbMEvi49dZbpdswu1XrAu0d7lN43Ty4udPghTLGyvaEmaEQDPTBn4+uBf6bhpeNIZmyJigjdSEKfHccR2ico7KkkfBlL8ayANI8oeGck95zzz3iDF944YUDqiHJt1YLRnZCA5Zv/USL2llDEo0q9fduDfT3+ZwGRgRvuukmyc7wnef61xtCFHxEgwn9XTc6N7nX1AZZ2xcaZVIl7rzzzr7f/+w7FtZhid8RZkckIhbxQ/obYOT3rOHg2idliOuvb0DS2570YCGOKQpCCgMSPafaIWENC+myVCQq/givJ5FCOgY62BLOBzszE5CIAyMGpOCpyXvm+men6KoqquOFdqLXhEZAWGQKdLM05QzwCLNFQqUInROJYobBlDzDiFK2GKEV+xsdr3wnmi3hD/T8ahuvaowEhMmvoiA16qj0/C4KkCnhSenafIcpaklRulkUkOaAlchWED1Xvv1ErzPWXXHf4R6k199AnOHi10zv2iX9PQajbrnlFqkh0RFj7RjrtRoFHtGxFYp6D2RMUVtBJ5R7An+mKVvMnuf1C6KPQV+wAHCUX/exFehnQdo0A0MEB0VTtrLj0O+AvlDuBXvekVxKEvc/Ai/6X7JCdX1J1rFQYF8dug5V33Tkv3u9m9ybCV56MhgKSPQYStbccL4JiEjZooRzviMCpUJ/S73rzMQaFLrJ3roOHvCaqkZVNZBWQiQRRyn7QHh9SuXrGpKiKIvR11vfT45p1uI7ufeTb82ef/75sv71/OtnIMsmp94pdx8s9Pu88xhphqm/p0GJriHJd82BvE+78tl/KUBCDpsGJLmZEu1oRaObWRtQkG+tPpELSHIfBNE5Obwsai+qqDhbJMIoP6vXtM696qCc1ZfMLlr1j5Dp2et50fHiy/CNb3wDrCGhU6bGrD6m3XB5IcONXe3xYXU1NXi17A6J2/TTRQ1DvbDivOtFqAEEa0SlCE1FDUjV4dzrGpLogpSXWTa5LhgoDSOTGUmbGoxkkpLg/0MDUxyCOGAm1WVJUZPISkwinmIKJCChitzFuIXA6Mc//rEUVDNKOnr06PzrWTJMKstEMKKyQhH7EjiKzmUwwpwoWMCqsyL6/kmXIX+cDhnnn0XtWWOct5iMYM8TZ0tdn89egSTpwsRuVOR8i3Oi/Zb8u5QeC6ODTJeSN5xv/eUzYCq2YyBOaoPvwQp8uKaFjGXCYRo8W8tEgKojVD1TG426sJcJN13SxggIiwLlO2l1CgESrgGCIW7CfCe00xGl1/UHSIrJnOh7i2aoPN9Da0sr7rj9dskc7njwQerGpvwtqxiZpue/ueHyD4u6NSVhYJNDQEDeOJ0QKeqObBo7nim/Yy7RuEgEsq8SWm1LtY1du24drrrySqmlyj0KrwWd/VUBmh4gTsc8FcraMtrYHUYvC3eFa21rw9WzZuHaa69FVXU116orXQAAIABJREFU6ID3dhzEIoZ/8gR+BAN1AzblkEPqVFaJTM2XHl++p0sxEQajuCH3FLUqznyuS6dGQW68ykqHWhtyzyCvnPbP0nV8KrCU9ZbCOjz1eHsKivlfVIr64jnn7Dj/4U80RuuZBVoYAwnPg01eOJt1GgbSpgknBDDZ/ZGPSHpS5I/UMipPu0f7wwj1+wVGcvdiPT4CEkaIdTCO778OCkWpRfm+H7WN0bUatW+FQIu2RblBSv3fzByRPfHqq6/2PSeyvYdPJkvbisx1lrYT6ckRedJRYMrACIMTrCckfaioI2sSdPYvWkOm/f/oZtnTYFD7U9z/dKd2Pc+hA5J13LN31IMOwhckSmEOxxAqyqlaUdKg1bfJruhpPaBqSAn8WEfJDClraPMdSi5Yv8VqYzWEiRDW6UqGKvQvJKvJOhmCEFsyJOpZazuiRqLHlE5n8Nhjj4pSG+e8J0va3+zre+HfmqIdrgUdiCwAQqP7IP/NGhKu/0IgNN8a1nY8WheiKXe5I9fvkdx5BOBoRhC/F82QvJ8+QF+z+oEAkqhhiRa1s44kl+fd35LYld/rRUFAQkeYm1I+ulD0GtGFwSZXJp3xpYvxznMvYfz0w2AfeAQ8Zu4NH7EAcMQ55evjS2/S3PVZUPY36sOy0MKkSyQ9h1mZgRglHpq3IfX8K+hcsgwJM0DiuKMRm7EP3KQJm0BAmm8ZVMmLvH+9oL2k7JghYHSWvSu0Q5x1ivSLZUaiwpwQErQ72+EvXIiml16F5/sYuu8+MA8/AqiugE+DQGNAd4SXZMbX0jCJhYA9YyqmMaIyYj4ycvc+bKZmpU7FBLY3of0vf8YmvxOTTj0FGMIoS/+UFd4jAQnvn4BAA5K+1hTNogsX8bQDbNmMlU/+DyoaW+FlAjTHYpj42ZMRGzcJnpVQ7mEfw9BzTEDCDaEQIMk3Hj5T2/MxfssW1Kxfi9L2RjTXDsP2UWOwoWYwXLsUpuPCDBykrQzMKPc9ZzMkZYWUIWYKSdnKBxp25T3LfX9yjV20qD0KyAaSJRzo+BRpwJcOwxnHQUdbuyj95I9i9khVDvQ6/X2e78fa1WskKnrxty9GZVVVr6/kh7L9nVX9Pp8zrb+pXz/+96o1azBr5kw8+Nvfqe/1n9QrbgDhp3r5ATkD4/11dHbiiisux3XXXYeaaunsusMhZXCRcYXqwzAZENm+BS3/+wTWpx3sfepngcF1ij0bAzxStkI4yadIW5S7/vLJ/vJiKgdEu62fAhV+FDS1/AB2qgN4ZzlSz7yCro4muMOHovaTnwaGVgI2eeQ2PHbMFroWvxnrUS6lFYsonY0eOwZkCeQ7HJM21IDl0abyDyQQUd3VhfGrNyCxbYvY1o66Idg+ejQ2l5bBcmhwGYww4NlKa4w2Q/YCXjvMpHBK/x1lfwe0AAfwYe2g8+/+O7UXe+JIEKGfr+yMylbPKXvv7f2NLhr46FP2t78TZX9fyFpFDUr0M+rnxcn+RgcRvc9891z8fPOsfM6krH7yk5/spdpYyCnvqbFUwiiOk8EjjzwmvW9YB9MDht8/2V8NRhhAYe8hZpa4dtiDhCUA0aD7h7K/RSxg7fT8OwMSg92x5i3All/di9mvvIxTrpqF+OfOgpOwYVIG1g/gSZdyrTOz405fCJD0JF9DvjS5jqEfb3M3TnWh4ZE/4rlf/wqH7r8vNjZtw+plq/GFO2+Bf/C+MFhYZaoN1GL0TOdLcthV/QKS0K1xw2ihcs0MGH4G3cuW4YHLr8BedbWoC3y8PH8hjr/pFux21OHwYzY8I64AiQ6aCCAJ43QRO1IUIAkzvS7LSMgbpbQtO69S9++55/DyJZfC2X9PHPXDHyLYY4KidPVz7AwgkeAQN3ZKhCxYgF+efz5mnPAxlI8Yi2bY2Pe/joc9rBZenPdOCFo4U78rgKT0H+pcw1taYc9bgMq2FiQrklibdpGZPAUd48cjFVfUR17DMxnR3REMc3r4+/9EQMKHyMwhMyJ8B9vb23Db7XeoFRN1fPWK3RVk0M86XLsmB5D0tZ/uyjjC+9JrWDv4AkiumomHQkDSF7Wkv3eq6N/rOaZUb1enqGxdf30ISPLdYx4fhPLW5oYtSP3pD1h47y/QMmY4Trj7Z3B23wMxNkETDzxUwglpVKr2pLcdrl++XLLUzJBQZUutARXLFTBCIRBx4HVXBx9xNwOsWI0HL7kSI5NxTBw1Ak8/8zd87PSzMfJ73wCS5YBjwk8ow6Xevojsb07mfuyY3oAky3RjPNkMYPoGLJ+jMeFaLpJ+ComN62C/tgSTSitguSm0ZVrQddiRWDNiNAxPRZRlz7AIqz4EJMWszfcHkBRzZfWZXQMkxV9H23611I3w/bs+S5nTv/9nRMoHDkgGdp/9fXoggET7rZpSSFYJA4rM8BPUsA4tmtUvNH/6PPpvZkhI2Sqapse8fCYjggsEI+w/RJYP6ZdkOvCeeGi2QaFx8Oe6aF5Thv8Zz7zQM/kwQ2IYUlC1MxmS7rdX4KELLsa0xgakAxcHf+878M84HW6iVPZCm1kEbox6/8sTeSwESHSK0tQuba+MsMuwFt757wfQ2rQFB33udOCdZXjgm5fj5FlXoOq8z8O0ShWtMqwzy/ZHZcgw4iX3C0jCzTssY+uJGFLbt7UNwYqVwlTCU0/jwXt/iUPvugNjP34MMnYMtlUKxw8QJ10gS19SSzGKi4oCJOH9uyapCj7geggsA0b9Csy58NuIvzYXseOPwD43/hD++D2zspp9GaOdASSaKWdQmer3v8dLs2bhuBtnAROnAHUjgOpKBAkLvsXCfrJIVJYo37ErgKQmncb4d1fBmLcAU8eORffgajQFwOahtVhdXYXuRCzbV1cVBBYew38qIBHqoACSjPQhuf2OEJDkkUPQtMf+NrcB/94wsIYZkt/8JpT9rexdfpB7QnHWi0QlfWQ6otH5VWtW5wCS9zhFkvsG5AA+1RjxClx3/XUYVF2dX5tX3zdpptKDxYSTTuPFH9yKlj/+CVO7WtA+ZQwO/NldcEbtgZgU4IZhHRooEZkgVSVUwYrMa/3yejwaASQyPJ3WUQV0Wf0KRbt1YfoZdM1bivtmfh/fvOIimIOH4bXLr8HgshpM+NVdcJKliFH9J+7BC4v9dYgki60iaZ+xoxUgybdVMNvOgAIBCWlinpVB3E+hursL1Q1NGJsGzPUbsKVhOdJHH4/63cbKu89Mim+GzRjDgES0/FGP48MMSc9i+BCQkOKkVuH7mSmPmrV/J0AivovPVgamOP1sVaA7pVO2ncIkhehR0Xt+LwAJsyOkubEG7tlnnxUwRGEe+rPc03PZLvn2pg8BSTgr/xcyJE5jC1L176Jyyxr85Zabcdx5X4N91tlIWcoJjVPuVhRjuKFFi8J6lkZhylbYUDDbkFB9x5WaSRcmOy9lqORgAE0tWHXHL/DUL3+NC/70KHDodHhx1ZRM4nJSQ6CaCQrZmDzrcOvrD5DI2CU26MODpUpXmR0I6HSbqjnZ/3sCf7noUuyz5ySMvmMW4lMmwDETiHlJZExDgpRSzRI6FcJ3DnMY/HkxgCTUs5GOqPGQOOF1bMXii6/DsNUNKEtYWFEax/Qf3QSMm9irXqevKMVAKVtiqOnbdLnouu1WvPujG5AYNggtFN3aeyoOuvNuoG4YAtLViEgic72DbxnWCuwMZWtodwrjlyxB9cI3UJsowTrYaKmKo3O//bFut9FwEnH4lF6VZlaGqJ7ly9X8p2ZIhABoKIWXTMZBR3sb7ritB5D0MIz1U9M5ywFDjj6/QLC4eu1aPPBACEgqe1ROdhyDBiNFApI+rqxkL5TjsZqAhJSt34WUrfc8RdIbEIexhezoOru6BJBcL5StqlBBp/fgQ23A0FGiipeJjOtg4+uLsIfroOG/78LS7mYcf9udyIyZiJjHRoi8EulSYgQlS8Bmprlwq75+hQCS737nOygpZTPX0G5KfWCo6McfhlEU0tVdkkdpg10XPjMYT7+G3158BY4/4zTUXX0JupM2EhFhLrHDYVBGZj4nTZXNkOQUpcsdWK7w5S1KmYs6YSgd7Fuo7exA5RtvYfiy1bBGVqN5v/2xYlAtnLgJx1b0LmnSpnvVhLV80STch4DkQ0Dy3lC2ds42/jsBEk2V0tLIHDt/du655+KrX/2qgAIdaNTgNt+svBeAhOflOOhDUqGLRfk8L0WKoq0CdK+RDwFJH+vz/wIgEbCRCYBXXsDT11yDj3/lXODMM+HHYrIRsHkOhfOUI56/W3HhDInatnWyPxvZEhU+rVThAZvbsOYX92LBz27HKbffDPuk44BBjLISkKhCL9KcZPFmSQM9W3J/gKSnEIxp/7AUJVC3zRoZw3EAvw2YswB3nf4FnPiVb2CP750Lb3AlYJWJL0CmVo8ITlhkrXIYMq5iAInev6XpImWEO9uQ+u3DeOb3j+K/vnoutr/0Ct7ZtBEf+cmt8MePk8SUjiS/14BEBUkz2PjnJ9C5aDEmnnwKnOeex6N33oXjZ12D2jPPgFfCBouh4k6BgPOuZEiGdHdj3OKFKH9rMWoGD0Zq8j5onbcU23ffHZun7Yv28hhcumBmSJ1jVDlPkf5/KiARbC5+qqohaWtvxx133CbrUQfHo+arCLG0nduNAaxZvRa/eeA3+DZrSCKAJO9GNoDkRVZ7Y4cThTcfRkLXrF6FmTNn4rdhUXsxKfuBQKJ88xkdUmdnF64IMyTVNb1raPTn5F0R2mhP9FaelWMADQ1YdsV3sa69GR+79Xa4YyciIACR7LArNlgpBKmO77k1MgQkmrJVUlKS7SztC9GV15MqEMS02dXG1E2zTT0weyEev/ISeLaDTz/6K2CP0Uj7NhIolUXGvnlCnQ1vRkPBaAS6V2PESHNspVLmwvaYIbHhsjeE4SHuOxjMeEd3F+q6Uhi0bjOa586Fd8hHsHbcOKSSFjJxU/YhBkYsX9HFuI65bcnchQGrDwHJh4DkQ0BSfA1JrjklTYqUK6qEffzjH+/VP6uQSNJ7AUhop+m/UZCCkuEEJawDZU2mFofiWKPy+blj/zBDIn5iT4UiI9TskH7OOeeARe3RLtnRoqvoJql/vrMeQPS8RJiPP/64FPOSe9efylava5ODTof8ldl4YtY1OOVrXwdOPw1eLKmUqVjYrrMSmjuVM+iCGRLJSOh+5oq4pV1sAhLTSwMbNuDdO+/Dqtkv47izPgl86jPA8KHw40zt84+qX+HGrIJ1ASxmSsRbVwpb/MOibiossB9BIYWVHppBmGgxgdTb9Vjy8GM46KyPA2kXfzjrfIyfcij2u+NqeEMq4MfKxIHQRe0anSj1LWpg+7AsWwDJ//7v/4rKFlWe8o1BlSAHom5lUtWsowuzv/J1bGtYiwOnTMK2Nxaj3U1jzBe/jFHnXwCjVPcd6F3EGm2sx3uPyv4uXbpUeJx9HWHMFXa6Exv/50kM2daExDHHAHNfx28u+R4Ov+oqjD33fATxpIqC9lFEEgUkLKqn0lp/ogp6bIP+kS7eY8UKGPNfxvjx49A+YizMpfVYU1GJLTMOQGMFgQjpGrZkqyz2ZCCQyyMhSJWt+fPn48knn/xAi9qHDx/eqzGdVoES5+k9rLQWBR8+Gxb9Elt6HlqlhqSnqD1LnQk9b+3E7azNKfQ9XmftmrWS+qfKFmVX5X4LfCEfMCoEDiQQEg2FR8/ZkyDButVrcKUAEpUhUfMdddJ2HMxAAFq0HiJrw8KbDPxAiloJSL7PDMkgUraKJqUpOc+GBrxz5RXY0NKIY2+7Df7YCaD4IN89hlFMrnutgJZnct95Zzn+8Iffiw1kP46eB+CFIqXqJbaiiqV+BujoAP7+Kl6/+eeomTgSE889G9hvXyBJCBSD4cWlqF4lucN2teHzoCKWCjepZ02VrS99sbfKVjaOFbiwfQOmbyNjWnBND+VuCoM2bYa/cSMmjxyGZLoTmdnz0bz3NKyeMgWdCQPpuCHX5zogfUz2AqlDDAcRAhLKLtOpoeyv7gX0Xr5vvZZdpJBf/5wqW5R95Rj0/purmKdodANA4/28qNF9vNdZI3QlRpnZqZ2UnPfryPVrmpubRXFvQCpbAxxcLiWLc6EBSdHKXgO8Zr6Pa9ESUp9+9rOfiUNPpald9e8GOjQ+Z13UzhqO/qhOHHe0eTDfH2ZH6MMSkBQz/mgwguf7+te/LgqLfdWQ5J6X/833lepg/Js+1MqVK2Gxv0yEcpcrk619INkHQ1DDn1FpVbc9GOgcvlef/0BqSKLokA5hFJDkOmT6wevFW8zDzp2cfMZVLyqejz0wKLfLRdkfIOm9p3OjSwNz5uDhq6/FiV88BxVnngHfLA2jbFTh4tII60jy2FMWFNERpzPCjuHZPhBh0y+22LKFZqAgCWN23K7jqWZs+fVv8fIPfoKPHnEkqk/9L7QPqgXG7I6ycWNgSx+AnnCvS3oKN2emGKSuRZ2P80u5TxZ0atnffPOVC0hAmd1Fb+LB876J3fcfi+l7jMe9d96Dsy+7DoO/9Gn4FSWAWZLdEKWeXZwEtQtmnagAYFNMdoqn3CGBYb5nQHjGiCXnQtBVysH2Pz4Ov3UrqjtasPGvz6GxuwNTzv8GSs84G0gmRGEm9170etJrkMZIy/4yskCHpC9QwEuznqbEdbDiF/+NV2+7HSd+6yJsXTwfzzzzFL72xP9Dct9p8GIlEplU2uf5D90Ejcb46quvFpWtviQ3o2u/IuNi9y1NMBfMRqXnonL4OGxfXQ938l7YPHEyGksseJaiqDhmXIAohRbUvt4zJs4HgSjVOagyR1Dwfm5KUUOsZ4XzToUrbkY8tCqIBiTacOr1Gv3vYgxh1IbI20MnNnyjXN8X6k9bh6ohiUqj5qdMFXPF4j/DJ7Jm7RqR3qYTojvlqmvv2LfoPXHJ9LsYnmzVu6swc9YsPPTQjrK/Be9kAAOJ4iJZf5GTeq6D7lRKMjTXXnOtOKXFlsjwNCk/heSWrVg06/toaG3EJ276MVKjxiJhxns3T1TpkryqdytW1OPBBx/CJZdegmQiKRK5QnNiTiO0w0J8zEqLchFRXfFt/OasL2HvjI+pF56Hrsl7wqkYjCH7TRGVLS8wQZZVTz9rBlQU9c8llVUMoVqL7IP1ZapsaTAWTpJkmEXVS2WU0xQqMX1UZdKoWb0G/muvY1xdDVzbgbOmEe4hR2L16DHoiAPpmBJC4anssEklwYgEdkIDzHeN9VNsiMj1138fnOLXdr5P5nv/CUjYA0g7Q9oG6j0614a/12Aper6os0mg/Nxzz72vgEQHBTUFiNF2DUgGUuA8kKei9xHuP3qvYw849gEqrjHrQK5W+LN6/2NQ+qc//an04dF7wHtzheLOQkDEYPSpp54q9x9tyt3X3q39FA1ICErYXFv2l7zy8eps0X2c/+Y8cO/nveu9N/qZfCpZ/A7/fPnLX5YgLhVCuY/ze/w35aM18OD3+Ye+pu6xote5vj/64VwDhZozFjeTu/6pfylAwgnhCxLtVJ4bQchn0IqdBn0uDW70wyEQYYSKwKh4DWoVaaLaEwvKH//ve3D0Kaei/PDDYBrsScBdxBMH3DeY8mdf8h0jn1wkdIgZnaJjRsUEcbgY4ssSj7mKLdGwlEAff9XejJX33IfWhXNhdbpIW4OxJdGNyWecirH/dQqsINZr4ydtQKnGaEl/FS3nHLAhGguy8vYhCT9vGA7CfE+IKRygvQWtr8zB24/8Hn7ax+jDDsWQz56EWG2dwCjLteHZCkTxVuKkmjG0ahjIGKq3KmlEP/nJTyQ6T6escIZERRnhElDRUSCaYofcTqC1BW/f/zC6Orox/ctfBYYPB2J2XkCSu1YISAjI2BgqKvtbaJ1lA84Usdi0Ghv+9w9onP0mUuVx7HP6J1Hy0WPhlKjsTDzbQGrHovKowWENCa/PNVBsHxIql5WnDYzatALJ+pVINjvYPqUaHaP2QHPZcKRsSoz6UrsUje7nbuY0asyQLFq0SDKFI0aMyDbmLPa9GsjnCgESqpTw2Ut34BA45fYgyDXmA72u/ry8X5RP9ZVzxnegtbUFd9x+Z7Z+INvjplCGYSAX7+uzBms43hUw/u3vfKdP2V8xB5FagH6HEKHnRD/L82SbFgcB1q5di2uuvga/eeAB9bEBgI1+x8BrkSkVdi6LnlrGAYhDzAzhD264AdVV1T2cotyT50kFichFSwteu+unaGxpwomXXgK/djhM3ZKBURkrgCvKG8Qj2V9kb3PFypV45NFH8O2LL0ZZWdgpmk6Fbuxo+kjDR1yaobLPB2V4M2h98SW8ff8DGNzejE6UoiOWwLApe2DSdy8AKspFpj1G8O8ryy8SwJQp1s2dehYkJo4Zq/qQKFZZzx/Ve17VIjJjzvv1TSRdHyWpLkyoXw5z5QrYtoHtkyajc7fRaCkpQ9oGHLVlhKqItLWKrqanke+ZBiQEAwQkdEh2ZY/tbz0UAiRsjDhkyJCsg6wd9agztjPByGLHo8+tx0cb8d7J/vY3CuWk0g7pDAn34/czMKRHpO+b7x9lt3lN/bP3Gvjt8DqHdr67u1syJAQkzBIMJCjc/8z2/wk+ZwbjKPtLyiaPvpoj6mel1ya/z6aSpE0deOCBRYkC5IISZki4/vOB0GhGK/o9sjlYN6LHyt8RHP3973+XonZ+TwOjaN85vcajamD8PTPEtAPvZx+i/p7GBwJIooMiOmZDQqa7KDtG5QBtjDRwyH15ZM8cQPpWp391ZFX/rR8u0TE75RbdqT0cEINdQotwHaA7BbCQPEF1F11sobTg6UDniFtlp0BThmiAlixZIhkSub9IYx32O5HILXnAwglmb7YM4KaA7k61exmlgNUBlFcAdlgYK3wAXYyr2pezHFIlKVRjLjqkdMg59/kyJMJsCUeruqxSDjMEVyzqdFJAO/M4BhC3gfIEQ9wqC+MAXkz3B2QkkJE5NTk6ckfFHA1IOA5mSPJTtpSMpUlkJVXlAeC56gHwZJ1s0BgApXEELG4xY32uEf1SEpAQkLEPCDNUNIi6i23+TBFdKw+WE5M6EngdQDcLhnygIgEktfOThBk6APn8O319/s2mUEyZ0yHozxhnN4uwKVuN244KJ42kZ6OtNECbb8K3SiU7QqlmgmFp2iTgqKcwW98b75XGixkSqnMwU9jfGPozKn39vhAgoUNCMJ4bDYqORduFnbl+1Kir7yu3zA8UgaWppVloI3T+so22s5kErqeduWpx39mwfh3u/9X9uPCii5VDGH5NXz6KidgWtFi8EC15yPq+2XiEB0saaAZgp/iZV12Fhx98SH1sALa1mDtUUfkenKPHryvkOro6cOUVV8qmPmQQKZPF3iFXtKnAR3cXvQigNAnPpuy6WJmwqJ3Pj1IYvKICJNFZXL6yHo89+pjU8JSVEpAoKh8tVkh+kN4jScmQqNoUHma6C0h3At0dgBcH4iVAzAFKqxBY7EHCflCqg7sibPH/q+vr2kBRDDNMTBw3Dp//4hcVQA4BiWpISxBDupZK77ArCuXkLXaotlIYmvJRlqItBLaVmkjHYnB456yhiZyH2Z5oHxJ5xmH2loAwCkiKeaY7+5lCgOTWW28V28uARNTByheQ3NlrR7/HPSaff8Hx6f2HGRI2Rnz99dffi0sWPEeU/vPPkP2NXo/3Sx/k+9//vgCSKF1pID7WrkyQBiSUsC3UGHFXzt/fd+kD0Aelc68ByUBAOYPKWga4WMp1dEy8FgFJsbK/Uf+Y1+Nz4hh0ME83FhU7E67naEYkGpDXz5hr4j9a9lc/EA1IiM6IkHVjRE4q0SInSv/Z2QhJFIjo8+uHxb+ff/55oarcddddhWso8hQEC6WCMoyGIYXbUisRBFJEruok2EVXOYWM0EkTrxw+AhfyU089JTrWjFBrDqWwi0mrEudbuRaypamAn/yb0TLFQeaGxJ4n3LIsmJ4Jlwpf5FDrBqbsnMoNjY0aWU8giQq18ROQERSwI23WcQl/xyuzySH9f0u2ZXYE57hsmB6bdSmgYxguTEYixXtS8pSBG8BN8LrcRpXjx+geJSzZcZ1Ai7+777775BncfPPN8hzyHkYAjzfvJ2GaHmzDgeVyLHQ0TFiMMMlGrOZeHIk8FKXoy8zrcJ2Re8mUMQEpOxXnzkGv8RiEIxkEKFP9UEhdgyWNywI/Az+ege+aMI1S+EEczCwZOdXFudERqmJwQ6ZBzgfGtE54byPGeY3BNNJKdc1nvwLV+ZaXYyRYHBLThmvEEBels54Qc9QQsSEmaROsJSIgfD+PQoCElC3SdXSn9ugYct//gW6UUQqIdkT4TCg6kHIycAIfjW0tuPKaWaEj2nN15UYGQpN5Pw7WJWzd0IAnnnwSZ511lqg8mczuhU68mJSIf74jiav4UelaDh0tk47olIpuaMBdP70b1//gBwM4WfHMKrX8c4CUtAhRGVodlPjmN76JiqpKIWcWe/hiiwxYbiD9jpyYAYctSHwGXDypH2FgwGNNhwR6djz3unXr8MwzfxUOezzO7vIhdDBYr6a6jzDbEKOKuyjWBfBkMikaoYBPEFBZkZ2HPJguhTtMZChLzv8xMCGBIIIN/o6miZ9VmfCYaeHjxxyLT51yai8NMP22uo7qIkW7yakRUGPQhnsIPBu2kRARxZRNkKLukSBGDjaT5z5gcv9RdTBCFaMcMEGL70sNDx1B0kZIGXw/j0KAhJQtOoPRYlxZG2Gdo/47yn/f1XHm+gXaadNBETqqr732mtjF9+uIZmR4jba2NtmPzzzzzH9KhoTXpCPLgBADYtFg7UDt7M7MEa+h62hPPPFERdn8Jx/0wUjbp0IW15+8NiIRniclW2Bs+bIYUfnf3K9Fs1D83PXXXy/BqHxZMfrIuWPSQCPKItDARO9x0cCq/ny0RlsHpPlOcd8lINE1ZP/kR5C93L9MhoQZgtNOO00cMs0t5MO4ZGjVAAAgAElEQVThv7VD0jNJ2tkMNdZlowmtL7dyOtvhWhJ9lTASlJsh0RzKl156CdyUCAYKvoQ0jDlPibKSdINtX21GGjFQ3UgF+XwBI4F0yaaTHkrv5pyHhjh6n5IS5GYdfs6WjrtMvweIUwObjqbvI2Yl4HuuFM+r/5VKTM8yXHRbjkTVJLJG6k5IN5DIoRXAY4+UkK/PCBk3JaYM9ZGNoIdRurhHt98XEOGZnqqRyMSQcOJwLAduLC3dgj3fRtw1BYjxGTi26m3OWCyzRLbPCB9REhVguLEGEhnYsGGDzD/Hku9QNBMDjlkKy3RgsXbHJ4WtBIHnIO53CzD0jQSfCExksmuCAEUDOv5TorUs/JIUl5IB5R/9AvdpiEJOecq0YXOT9xylwCM7vyeJITNjwWL2yXAFABaK+Gqjx7oVRqmZndjeuF0ZH71+KZHsappJSNeT3xP0lMAxMlklIc8qQUaeq4846WziSAMZy0SSFLo89pXvG50RRkhJmWOG7v3ciAoBEoJRGkUNSLIZJAHhKiihgKZakLwVVRasDvXf+inr6HjYxlNnqkxT0dHojAXk4LqAbSJt+vjb3Jdx0AlHIwVPgL4UI2fpLYTPXi8bI1fX6yoMEIR5xx2CDn0Z93hgwW3pRrqjCzW1Q+DFDAHeGoiov5V0s9wnnVDta0ZSJ6rGoWcO+Bk6nwrAqC/0/F5lR5WTbCDIuFi+oh57TN2zF71PXW/H0YuKeNbGKtukra++Ys8aVpKzQjULjx58HsCifcx4WL96LUbtMVrYTRmLzzo8Z2TN5o6FdE+PhsYLkPDjsD0DKcsTUGKxMWB4Ib4rvmGLTYp7PWtGARTAS2XQ2tKK6iGDhRnLuTHFbnPcCpA6li+2jECWkuuGRXtuSlLGZRNY3xWBDsczUOZ2i9R6RopLEyFAoNKV6rQutW2WhcB1EfMMVJoJ/O2Rx3HqsScIsFKZDNWAlrefkWALgRc7zbvKbgZA3LWUhphlwvU9mLYNF9wPPCRYvxY+eiVuwaCNCpxxN+J3BJB4nkiEsg/XhRde+L4XtRYCJAzIcd7JkND7fy5TQgOU98I+RVkTOkip/QOdQaCjzH2Jfgn//X4cOhukgRavQ6bE/vvv/75RZ/Q80r/i9WhzyRJgcbS8t6Ez/l7Mc19zpu+Zz5t0aXY557PYmSzDrjwbzgEpy/vss0+WMlXo3vP5BrrWkb/TErv8t8725Y4tGgxksJEggEFp1nFFaVT6e3qtRs8jPqJPUSBL/o4e2m/WnxF7pve+sK42993iGMgS+Y+sIYlOns6Q3HbbbRKh4kPUoEQ/aE64LuJRxoKkIR+2kYTDLrS+j6SjEux+zEDacBB3PIkOk8cr8fiwsEf/rR8Wr8GmMnSEWdSknNN8u7DeTVWhNG29J6n4GGKZNOyYKx5AKmPBNFi/QDpRN1zTFpoRZRfzxRQ5DnK4CYpo+AhO+DNGtRmqS7gZKUhmEWTajIncIzcVViikzRKYaINNXXy/BKaRQswxEXPj6Ig5MGJELtyyWGtBEEAus6J9EZDQEHH+ly9fjtmzZ4uWdu6L6JmMugWIp9mOkF6OrSR/rQRcGmmDm7WJuJ9GLPCQCWLMF6hnKIperpLpRYBUWPpBJ4jRRm6UhmkJVYpjoEKFkt3ccf5lxgMPboJzrhoj2kYMPh0BPn9f0eI8y4Ij2ZQMEj4Ly2PIWMzEpIW4FPNNdMdsJYHrenDjMdS/9RbeXLRIOKD6BY/WMkTXKwGGZ9K5TwtACswYWJjL5+86Kdgoh2kz8ukgHrhwqLMW8tezDll4f/o+ef+vvPIK9t13X3FGGY2PeTLbko1KuT48hzBLFcHS2YpZMXRL5DUNSzxECw6bpwnw9eEa3RIFte24UFqsGIUMes+r3njokPDP3XffLRkqvTHvipEv9N1CgIQqU6xfiVK0SDth3x3bARw/A8dPIZbxYMq7YQtI4PpkhsMzLMSZDWKdlWHA9julOaVhJmGm4zDsAJZtwrAtBDEFmE3Hkz4tXejCXc89jLovHYXumCO1NzqbJCvXgAD2uEsqkPpv+YTFz6Zhu6QwqtJlT1ZZJkKV7JmJbBfwyOTwnEZzBubGdsT2GIr2GtIo2ekuJsDZ9TNwvTR8Rt2J3ykhK1kFiDPPdWwyK+CzL0YgjThpHR2TtThqHIYVQ8KMIWZZEpwJuMbEzpmIezaGtAH1by3DiBmT0Zkg09ITQM27lLn1PXh8VzzWgNHRNWDYCRiug5jpI2O7oFoWV5/vscaCYNlAjJF6agXSFvCZWBZiZkw5HLRnXgZlThxlrUDLyk0YNGU4WksdOFZIcaWd4fMkQ9VzkWb/o5B4JflBnzUVUmEB2wvgaKBgKnvrWgo00j4QTPD6yVhCsrMi9xAEiBNANGTQ2tiK+Ng6pCt8MZUWbbjL95jA1UE6cNAtQR/OmoVYJoBBIBD4sBmsYnaYvaZicVhpV6iALtcRf8dXz7aQRFzun8EQ1bjQQ9yzUJdKYuu9s/HlE8+G4RE8cY7VE6K9SSEDN51GXGhWAQKXdZbMfHbD9+Oq2aMoibFchXNrwsp0ASaz1syIG0jYZYJLJVvNZ0r5YJOWGtLdmZHhr3zlK5Ih1tHUf9b7z+wsgyEMiEWjyjrSy/WuaTEaLET3iFwnUdegauc6333o72gHmN/RzqD2NXjNhQsXigLeQI7oeIp17rVzzmJkZupJYR+oY66dTD2HhZxq7cDyc7xH3jsBIVWWojW0+Wy1nodoxkqPMwry9HPKzQDlm0cCggceeED2XwbnChXz5z7n6DPkebNBrDxKbn09Pz5v1hGffPLJ8h5o37DQ/Gt6VhQw5ILZ6HgKXTs6XwQD3Hv19aPfifYUyQdu9FxrqpYGRlGAlC/zooEKa2B4Dap8co/S791A1vx79dl/mQwJX0AWtdMhjUZC8iFSCfzQOLueoqIETPKTHmUiw8g7azlcbizcqF3E6YSE6bfo39pwUbuZKidS1E6OU95DheqyATvlG8L3AtjsN4G0bP4u4rJhKWDjhpsfvxlVou+5AF9GFrUzXV5fXy88eo6RGzgPEe6Vju+GbPTCKabDQO/ENSWiyG1SHCLDE4eAgEgcuWwEldFy3teO0Xrdh4QqW9u2bdvhzlXmhYWUoZi+ZH9Ufw3ZMg1FlVKSmFLcQu8XPuV5le5m+HNGUiUmG1KpmI6XVIWobD399NNS2Es9/nyGVACgUBFMKRVhmQoj527giqOl6mtIZqBzTrCaEXoX44ycCwGwHJ9jwLVFPweG66MbAR579BFccdmlEqVhlKI/Y8KxcL0JnYNAk6A4rEeww2eken6oDEy+DAnnXW9WpKxx7X/7WxciziinpRwSnoEOlyHOEZ071ezN9igDGsAh/zzG+zPh0hF1LJQZPhJBCm2cn8AS4EJHjVKA+TZorrX169cLT/rPf/6zFJb3tRHtquEpBEhIGdT1K9l31ARcw0OSSJMkNDpagSWSrnT4SNZjAEIkXn0F3h3TQuYfG2yJn4LP6BFisDwqrrHOyRNn3BMKJB12RsI9dBmduO35h1Bz7lHojhNkkOqjXh5mKkl5cUwGPWJiYwhYeB2YaVhIIZGxhHpD59GxS+FLUcOO6ah8tizhWEg0uUhu7kYwugbbqwi4PHhCM1K9jAwjfPbs1M33zWJBPtc4aTwqOMPaiDjLqAwLJPEFNlWm2MDUE7DG7AHXpMTaCdxlRi0BJHUtwMo3l2H4gXuirSQKSJjbVNkKOv3qjviuG6I0lzQCxNy00Bbl3ROQlERH3JJ5sxnB810BJKqWyZfibLGbfIPMABWZBCpaDLSt2IjqvYahudwVQMLELm0Kxy0dx8MENJ+La/oSdCDYiAe8DiGGOlw6I2xG6pEyxXcnkALw7hgtg8pSKGivHPO4a2DoNkMAiTF2CDpKHQUkGNySGkFmkxTgYJZBMhWk30pNHyec1GILfoY0TmZsbLlXw4MUtIv9lAw18YFKu4VWMAQkJoZ3laL1Zy/j/JO/KNK+nsmxqfSGJ3V/nvR8Ij3WE0PL4nquiy4EKJE9hgDSdDI9DqWTlsaIrGWRJrbMshPMGL5kicTG8X4ME7oPCUU1tP3b1fe80Pfzvf8EJKSsMlMerSHT9lHbLb0vaGc43zVyP1OoQDf3c1G/QH+HtQ2U/V2wYMGApiOf41xoHLkUtO3bt+P+++8XkZmBqGwNFARpJ5Y3xr2Ioio33HBD0YBEbKPUP4XZ15zu7vr8fVHs9GcYDKawCwPSdXUUxMl/5D4jvQ40GNC/j6qHFfPg6IznFrUX2gOjoIf/1kHzXEASnd98Y9Bj5fc4XoIBrn9NGdPfiY4j9xnrZ8C/o1QsPS/Ra0SfVXQ8vL4GMh/WkDCWGBa1s36EKDEXoUcnVT90V4r8gMpMCkO6UqiAj5SREnpSZ7wUTSUV6LRsBOIYuBIhijpj+jw6XUl0zKJ2ckVjdiz/Go4El7NjIuWjq1N1TGfRMKVmSyskaq7KFrlhKclfcXLyAAIt+0tAwD4YurBXuzTiOGswRXUq5SYhwXqOjAt0hwX1HB8Lyksr0E16grCmFb9agEq4ZauSdFMJvYTnJSCiAcwHSDgOx/WRJOgS/ggbIXpAhlmKDBAzgWSZUr/iXHS1qOL+sgogUZYtnBRnUKL34fRyxw7ng9EZgkLKHxMY5n2BNaTTE8NoaVurzDmSJZK5SUtWJADaOgACksoh8Kk2pWKNQhvL6nDKvQDd6RQeeeRhWXtUOdMbckGDQi+Fymqcg85OBTZKqxVIy6SBribACMdUllCAJE/CLWqoaYxZ1P7tCy6UKC4dLiGKCAWNa53UEaZdCVBcxDMZlGdcVP9DP55iX222jfZYHHVeAmWdTUj67WhOlqEtVopuM6445AWIY1wDpCWQJkCj/EHVkJCylZsh4WLxCPGFZqOyDx6zIwRshi/AjMuBHbErMx6SqU50liaxlYCETqBtw6FcasA3IS2ce1U8xQwks6cEJC46zU7c/vxDqD73aHRYafiMLGcdQmbB6AO6MNx4KL9KQGKiOt2NYe1dGJFKCFDuTsawPmliS4mBFLOTRRwljoVkk4vEpi4EYwhIGOlmtpWOrVRsqWwLs1wEJMxu2KTaOLJW6jpd1KYCVKQ8dMLD5jIb2yqT4oxLSkW8agXYpWaEoICAJJS1TXg2apuBtW++jcEzJqItSczuymdls5S0DF9jW4C31Cd5lEkwMKg9hWHtaQxyXHHQ3XgczaaBlTUxtDCJJUaXIJD/UhK6pDkJtU76c/gozcRR0WyifeVGVAkgcZDSUtmsy/NUQIGDlscgWRFmERXfavcOHzWtaVQFNjotH9ur4mhIqOy1H9qspOMjRbQmppNXZ5hHOf3MkNRuMwWQYOwgtCczzLupPHmMdpxZIQk36EFLEToHU9mVQU17CjW+ytB0xgysrzDRUZKET3qUQ/DIi6qcDGlrzPpJrYnEk1wkPBMjukrR/rNXcO5JXxBAEs2QKJIixTwMxCTwwHShg3LfQ43TiY5YObpN9Z0qJ4OStAMz48CLm2guKUFbLAHHiCEW1rzIWHwVkOFbRToYs3+kbDIo9kEBEtaQ5QKSqMMVfZXy0Vr0ZzVNhp/h/q7pK4VexWjwSwMg7QQSkFCxiOyFgWQrNPX35ZdflozTfvvt18v/iI4l1/FlUTuzBXwWA1HZWrZsmci+6vtlcId7aT4glOvYci/i/kdAooukZdX2kWnQTm9jYyN4bf436T5Tp07NFlfr7/dH/eL6u/fee6WGjmsgb0AyMha9NzOz99Zbb2XVQulL8ZkdffTRAwJz/A73PmZodFF7f6BIzw8BJNkdvFfSnkj70uCgP1ASBR183rqGUp+7rzHo7Ib2IzSjg2s+CtD07/sCxDpT8x8LSKIoU/choZ4yGyPmUraiDy37gEwglk5h2OZGlC9ajkHNzbCMLtkwtw6rRcv0A9BQWQnPYqST2QQ2u+pdpBQdA51hcmjZrTfGlLeuBymwIuS7dGhbmrHl8f/Bhif/Kv7o6GM+isGfPROoqZToH91F20tK9DBlACyXyhXr0RkS8ncJSLRDqKsGpJGh0K1UxF3J99oSMXOX1+PdBx5E95K3UTe4DsO/+hngwGnoTlYgRgdMNl5LKF6UquQZlBtmyR6r0b1ujJhP9lczZ+mEeJaLGGszutuBl+fgyYf/gGPP+SpKDjkc2LYRax55GI0vzodbksSB534R6SMPhm2V87FIBNeR0nY1B4xuhxwCKainwhNVtvgc8how+gMsYrdMxNgDYMtGrPjJ3egcOx77feV8oJRyXt3AwgV46ef3oXyvPbH/N74JJMuV7CjXgYgE9Ch8EaR0pLpFXWjWVbMkQ0Kll2hKO3f9sbeIAMFFi/Dsr36Jw086AcnjTgW2bsb6p5/A+uf/IpmZMccei6GfORmxmiHKIYwcXD9R6gElDym7eMGF34IVV5LBSpGM4zXFeaET6RgOXDONKsfDiM40kkuWoZ3O+N77YF1JHGNWrkd87UoY3c1w62qxZeo+2DyoVprC0cnSnProWDgOqmwxCshn8EFmSHIBiRQXC+VGZRrZT0XBSgeJGBCkM7BdDyNSGVQuXwVneyMwdQrWDxsq7xx7NjA7QPfLlpoaRtZJH+K0qqyWYbqSIbn9hYdQcd5H0WFlwkCGLpTQxRJ8E2Ly3if+EVF0TAPTN6Ww36urMWE1aVUuNtbYeHf/3bBo8hBsqiiUae1tVEocE8lWD8lNXfBGV2NbJQMXzEuYqo6C4JSAxGdmQlFshLYUMBfr45jl3Zi8eBtGru/A2qFxvL3/MMwbV4Ftgyg9TgAeZjTlppXigaqhkZg9kq6NulZDAZLpE9FWwtmlApeyVIp2KXkRBcyYtXCBYSlg0rLtmLikAbs3dWKIH0eTFWDdhCGYc9AwrBocQzfrKJIhGJHr8yVWdRuyFi2gJBNHZbOBtpWbUL3XcDSVO0jrZK7UZUWQtOAp9W6Q0liWCXBUfRvGLt2CIQ1daKstx7yDavHKhBJ0SWBJqWKRHkrKluI08a6UdjrBHevdahtNtG5vhbHHYHSWupKVU/VIqsZNcJXgERUYiBEcBB6mNqSw94pmDF++VZSvGkZW4tXpQ7B6UBKdiTiJXRIMkOCUzywzhLbKl1kBLYJtCyM7S9H+81dw3olfgOUxO9RD2eIzYkhFCuklIutiSDqD4U2tqHjzHayoqED5vnuh03RRs6EB9op1sFs7YI2uRcvUKVhXXiWBidJMGnF55hRYIbBX9YAk4jJDQkDyQWZISNkulCHpyzGO2mc6w9OmTZM6FAZZ5syZAzrM+ZyxQpQvXkszJxgs3dnGiKwJpGP8pS99SXpMFXJOczMIHC/7kNAfKDZDQoeaClmUnCX44T3weRZy7nMzG/w8A2IDBSSUi6ffxntk2wTu32effTZmzJhRlHSwfq6UqtUZkr5UtjSQ0pkJZjYoyML74R8yDQiK6EcWcsDzuXRa9pcqW1w7/dHsNGWLAVzS3FiMT2YHVRoZ2OX99wdGcrMXfPeijRHzZUNyx85rcM/kOuPz5vOgCAP/jtLo9Hzp7+dmtXTNFoPiHzZGjDRGvOyyywTha24jJ1VPVi8nijUkbgaDuj1UNzdj91QH6rZvxrpFy5AeNx6NB07D5ooqoeZI4WukS2+us0vjQ6oWFxSl3/qLhEhkgFFH0nXmzcVjX/kyjjjzDNTFS/GzX9yLz99/D6oO/QjcZAwsMVQRubB4Ik/QlKieKkuUfWOkgQtMtrBwIyTlqEcxxUPgk6ftwEp1YesNN2N+/TJ84uQT8NITj2PZynqc/8c/wZ3A4jBSNVQ0MCYKTAqQKOFfJb2laUN99SGhEyEONB1DOvRNTXD/8iy23v8rLFm/BsfcfBNix38CTb/9NZ68ZhaO/NoF6HynHvPWrsJZv70XsRETgTjDpcoxEkAi/KsQctkWbrrpJqELkbKle1HsaDjCKCULWN54Aw333Ye1jzyK0nPOwT7XXYcgloTx+utYftcd2PTKbAz6zGew749uBCoq4DuG8Oz5KLLFwWEGq9tJ4fcP/x5XXTFTalkYpYgai9xohcHuzM+/gDfvvhcrV7yNU2deCpz5BWx79BHcf+klOPOySzHKN/Crhx7EZ667GhWfOAlBrLAEMa+lZX8FkNhSchpmthRFJEFnVBwoBwmnGzVbWlC7eh2GLluIlYMGo/SjR2NtrASpv7+AyeXlqDUtdK1dhQ37TMK2yZPRXTJIyIPZDs2RyeX7QEEHFvVR3YXz358xLRS5Kebn+ZwLZqbyZUhEItpTDT0ZEWd0Wfj6fugw+8CgdCdGbliHqtfmopOqbkcdgWVjdkc6sOEQjLBBHouZ/Yw4+GmbNUVK+prFyablocPowK0vPowqApJYRqg0KkNCSktY+cx6DJ8oSEX96bF+YnknDvzzW6grqUbjnoOxpA54u64EayvYkyJPpjVPbVSZa6G0xUNiYwf8EJDAdyRDIslAOo6Bo4rC+e7HmSnxUZVyMKItjaOfXYfRTWnERtSg3mnH0roSNOw3FvUERHZYt0aqG9XtsvVxqs0ogVrCtVHbAqx+823UHTgR7UlmYQnelSOtHFeVWVAkIgNx30BFl4PdOl3s3tiJ8S1pTF7ejub1W7F62mjMPmI3rKi2kKYYg0QjlAqgFISHHcMla0yV8DBDoihbBCRpZGKmyorQxoo6YNbtlHMRjJRnAtR2+jjqqWUY0x0gGFyOio0dmDc6iXkHj8CyWoZ/VECGdKus4p68XaRsEeiqDMmQrQgpW4PRWaYoW3L77OEjCCq8vloM8n+1aQ9HvdmC0S/Vwx5ZgaEdHpraOtA8ZRT+enAd1lbE4aV8eEmVKuK1aIdZ1yJF5pIg9hBzDYxkhuSnL+P8k74oAil85jpDx9XPWrSAtGMvQFUqjaGbt2Jw/bsY+uYyvD1+NCoPnSH1K/HnX0JNYCNZWobGpgZ0TD8A28ZNxMp4CUp9R1FWKfdhstcCnySFGtL/EhkSDUhysx9RW9xfpJ3+A+mnBAOHHHKIZH0JKApF3PM5aDryz+/QUaX6I9UnB+Lgck8noGDG4oADDhA6VLEHAQn3QSpeFQtI6IDSKWUdolaJzKX+5F4/aodp7wlI2BgxmiHpax/g96lOyWJs0u04XwQW9Cm0fHOx98wMyT333CNgJiqs09f3o+uC/54/f740l+Ye1hfta1cBSXTemBkh+CDlkOMm7ZqF+WyQKMEczytKQp/zzAyJBiRRMJLrf0QBOH1lqtOydw3p/gSkHAt9KV0bxHNrPy9679F34kPKlkTqlJVnFEJ3audLwRdfFxarlP+OXrwYbOqXOHEMdjowsnU7apYsRUNjO+IzZuCdkXXoLqtgiQls0g50MyxNfdI1KOETotwuI/O5gCTKAtcqNqIbL3SfAOm/PYu/fuM8nHLVlUBVLf7729/Dp+/9KYYcdQy8ZEIoW9LdN2v5dnwduBiYoaABigISRXESYoFSRxL6hi9Fj4bvAs3bsP6CS5AZNxLjzjkL/gsv4LFrr8NpP74F5mfPghGzpTia9AKD6RElbKWyLORch1F7Llhen+h48+bNvYy3LNowwioSw//Qy96yaDEW3nMfDtrWiMWr6vHRa6+CddgRWHjZ5ajYuAETfnAj8OYS/OonP8IXbvoxrKM+DsQSoRYtt3c1H+S+C0DxAwEkNG4sbCyUIVHdPxwELRnMvvsujF2/BuWzZ2Pbscdi6rXXoaM9hedv+QmmNm7F9pf/juoTTsbEH9+AoKoSBj0fyZLQwVPOqBqEC8dJ4Xe/ewRXXakyJKQsRCMkucbB37AOf7lmJqYjgRVvLMTh538ZOOsLaHhlNla/PgeHnnMusOJd/P7bF+Ho716EwZ/7PIIYpUTzU3iigORb37oAcar3hGpRUkBvWIjRKZcCYRdlbgrxZWswfP1mjG7egNXJGOJHH4W3qmpQs70J41rbULlqFZxNG7H94AOxbsJENNqVEvXne5NvY2I0kRkSZgo/SMpWtAeKMvxq0TKTRZBA2iPpW6xPMtwAVYGBEU1bULbkDYxctw5bjABtRx+JN8eORWCWCvD2qQ7HAms/LeCC9SWk8tsBsyZC7EeH1YmbX3hIAEmbnVLvTUjZCtvmSKbC8JR0rG84EnX/1IJmHPvkcoyoGIS1I2NYNCaBuXuUYfWgSrQyhVPEUerYKG1xYa9vE8pQY7WPwCN4UnUYCsizXomOvQWPdDX4GNqZwdRNXfjIw4twUOkQbB9kYWOZiUXjazB/bBXWVZWIk6oCG6qxnmQmdN2XJH4MJL0YhrVaWL10KYbMmICOEhMOZaRDepcIcwvVSoF502CG0kSScrWZFOq60zh4dSdGLdkm4gtLDxuLhWMr0FASytSKwhOfpaJN0h6qvoA8L7MccVS0mGhfsQlVU4ehpSyDTNjMU3SmwjZDnEractKsWGhe4Zuo6fRxzO8XYJ+MjcrhQ1G6qRNPDclg3kfH4M26pChrSf2ESJyHdRPyl8qQSA0JKVvbLbQ1tiIYMwjtJaTsKYUr6WieVSlTlCvJeFjA8OYunDSvEWNmL0dw9DiM7AK2Ll6JePVQ3HfKaNQPL4flxdCtOLdKjEIacSobJAbJICCxsBsByd2z8bWTz4HtEZD0ZEgkK+NR1ITqiSZq2rth1S/H6M0NmLR2PRaNGI6qg2ags6MdJc+/gLopU2HW1aF9/uvYVDsE6WnT8U71UCQIamk/jQBpIwmbQQ5mXUwl+6spW++3yk6+gASdqEIZkqgDFv13Pt+AtpuOOMVBSMGmg07WgQQQc49cexzxDTRzYKAZEg1mGGBctWqV+DGM4s+aNavPdgLRvYGULdaQFJ0hCQLUr1iB448/XqL1BCS04zfeeCMmTZpUlGIix60bIxZL2eJ9EUQwmMUgFuedgaWZM2eKYx11pPsDkszQ/fznP5cakv76kOQCEZ6bQuzPe4YAACAASURBVADM1Hzta18TYNZfUDl3KTDDRNp+NENSyHRHr8/aF65bXp8g6JlnnpHg4vjx47Ny1X0B2ahvoWtIoiA01/eIjom/I73//PPPx1//+lcRJaJKGlUyuf64jnSmT/wZvgP5xILCGhae7z+WsqUXKyeKlCVOINN+BCT6hej7YXiwWTjtlaA21YyRmzfAeOFlYP9p2D5uLOrLkqrje8i99838kn3aOPYFSLK+q/Zh6dXKDQBYtQLvfuciLFz8BmJBDAccewJGXXEpMGY3+Cx0FCUX9qJQX8in3qU1uHWn9myGRG1dYRG4isrJBsmiSIKEzjasu3wWVnduw5Ff+Dw2Pzsbb/zsThx26eWovOQqgIWd4vszLMcK92ib9h7nWBe1czEy/RltjCQ+O+NojifZJlK7za4OWF0dwOw5+OPtt+KE716EkmkHYeGVV2GY52PEzbcBi+bgnosvxHlXzQI+dTpQUqnmzM4oKoqq5lA6/P+oAfjhD38okRaqmRQqamdEV4rrU+xS3wikWrHt7HOwZp/9MeP716t6lebNwDtvYfZ3v4ehhxyOyTf9AF5lpVAnGFUndUrcs5AtxrofN5PG7x56BFdcOTPbqT3X6EUNgZHuBpq3AivW4G/XXINjT/sM8NXz4AbdsDlBW9ux5sYfYe7rr+L0n98O7HeQKjDOB6zDTVBnSC664FsCSBS7WynsSHM1OpOcOdNDuemhenMzJqU9OAvnYpvThcThh2L+sOEoS/uoW1GP+MuzMcKKo+PQw/HuqLFoKq2GL8pPEfng8KZ4rwQkjDA9+eSTAkjyOQ1F+NZFfWQgGRI65S4BtdKbkvGTYkPduDLDxrCWFtQsexOx+mWYXFWFFY1b0PLRw/H2+AkI2ChUUgzkJrJegPfPH5EKpSL1bFvnGxl0Wl34yQsPouq8o9BG+eowQyJxB/GkFUQ0RWWLP3NQ4gQ4YcF2fPTpesQdoCVIYfuoSrwzbTfMm1KLjRXFAZIS10KSGZJNnfDHVGFbhSpqV5QtVf+l6xdUfQGplh5q29KYsaodRz26BBMdG++WpdGRiGHZfrvhjWkj8e5gduvmOlJ9goSnFkJdmRhSsigE4MUwvN3GmsVLUDNjArrKLGo6hRF6lSHpae+tziFy4vIvB8M70zj+lS2wNjbBmTASz+5XjcYka1ioZKcyTHR6VS8l8p7CAE0on03KlgCSlZukhoSAROiuETNLqVyRuVUsL1HWKzdslLU7OGdOAwbPX4kSz0S5a+PNw0fjf/YuxbLh5VJvxDHw/ekBZz01JLwIs4+12wy0NbbBH60ACaiSJ5kZVbvBgBD/ptKhomD5GNqewslL2zDymcWITxuJIR0O3JVbMTg5BLeeMRqLRpbBRhIOp1601omstOERzqAERCjdS0DScddLISDRlC0VhVLl9RR3MMQ217BDe/MWTO5qx+CXXsHSshoMmXYgtjduQ8nfn0f1EUciPWIEErNfxHrbgHXwoXi7dgTsgOuKQNdVao0es2aG1BrponZGaf9VAElfNkjbUm2n9d8MrpG2dfrpp4tDxroA2raBZDd4Lq1SNZBO7Xq8DOwcccQRspeyrxlBzbXXXlsUMODKGmhjRF6X982x6qwIgRjpQ9xPo321cg10dJ+j78VeGMUCEoJYZkb4HTrk/B5BBQ+CqYHsITyX7tRO6f+BHPRfSM1jUJtgiN/XTQKLPQ/njoCEndqLoWxpyhvVUZkB431PnjwZJ510ksz5kUceqerv+smQ5AKSKGWrv7Hzuxwrs4JkdlAUiICEDA/eC4FiVG2tkD+ti9p5vQ8ByU4CEqERicRrElNaGlG1dCkqV61F08c+hvqqGrQmkkj63bKP0qDv6IaFmCIslCoGkIiTyMwCN3emXrih//0lvHjhhRi972gMMcvw+hsrcdgNP0bJcYfAKyMhgq3KWb8SHnlo5YUAiYrp6EhZzxfZi0QyJqkMuhe8hr/f8hOUrt2CoW4lmlbNx8HXXw3rWxcrqgL9GW6GDAnrjulhtkUPqV9AEvZaINFLFGaoKhOkgL/+HY/dcCM+feklsA4+BHMv+TaGuQ5G/fAuYOGruGfWZfj8zCtQctrnACOpnMM4lY54hBLEIS4qBpDwW8Rh3NNjZgZo2YYNn/ocNkzdHwdffwNQWQ5QLnXua/jLxRdj1IGHYa8bvw+vqgKgTCYVZ0IHU2dIyBHPOGk89ODDuLIAIJGnEGmQJHiUakILF+Lxyy/DyaefBuvcr8I1XNgNm9Bw3kVYumY1Drvsu7DP+CTiMTZaVF2BC20I0U7tUpQZUkaUU0Q4ZUkNTIaxazONGs/HmLYO1L3yEramHVQffjSWVAyC6Tuo9jMY3tKKYS/PQ311BdIfORRrSysVXS1PkuZfGZCw6V2aNC02bvI9obxYXhwpBKgOHIxZuwKx+XOx5/DhaPY9OPVrkDr0MCyeNBEd8aQoLhFFi4yvcGQ4CaRPqkZzkqEzHAEkN7/wICrOPxrtNiV3e0CAAiPKIWbEm1kV6ZId+NhvdTMmLd+MplGV2K/JROLNBsRLqvDwSWOwqK44QEKVq3gbAUkPZUs1tQyrzcRxJ/VTNSPlEQcBSQr7revAoQ+9gdEja/H2PpXYY3Er6uHh3UPH4/nJVWhJhkXVPJfiK4aRlFD9LTAQF0BiYe3iJaiePhGd5TYcOq+6Zk0ASViFHv4tsr9+gMEuMGlLF4598l001MaxYsZIPDc2DttNwCL1iMEM9nQhIOEfqSGJABIzQFIoWwba340AkrDcRb2vqnZDiK8S5WNQJkCVb6FyaxdO/9tKjGpog11WiuHbfMzdowQvHbkbXhybBCiA4KkMs2pIGBo/Zk74EnNdBSZqtxpoF0BSjfYSh/JYklHinHHN8WuM6bBHDO1YCfudmN04aGMKBy7cjAnLtmJEpydF7N3V1bjztFFYNKYCvhEXZSyCEke62Wpwp2XDHAEku3eWouPul/H1k87pqSEJMzO0uYZNcYEArsd8lYtSI4Vxjdsw8blXsS45BNXTpmN7uh3mM09h6GFHwqkdgfirL6EhacI85GAsqRoi90llRoLpFGmhFMmQBrXGvx0gKeSsUbKUziX/MMBJB511oaQSFXsMBJDkOnmMmJO2c/DBB0v0mtQrOq/MkOy9995FgZKdBSS6kTT3GRZas8kuqdh9AcxdAST0W375y1+K40uqF69LqhAj9WQ8RI/+MiS7Akg4vwR8zIhRGCm3JqeY5z5QQMJzEmgSBLz44osCyihXzPYRFCQg06O/e871K5ghGQggEX/I8wQQEQAzs6J75RCIEywVE9z/EJCEK0Qj6J3JkNBZp2m27Rj22bIN5tx5GOx5WHXwQWioHgLPTsIMOuEw9U8KjGofntch5APpD5BoHz4g4g1bnweZDFb98n6svOVmfOzXvwCcAH/47uUYe+KJmHbpd5GprmRJoxh+ykTqYu7cQRQCJFpvnw6pLoSnm8TS3DgbDWY6gFVrgM3bgCAGvLoAv77pBzjndw8gOOkTZIGrDuthEbm+vshJRpzj/gFJGNmU7u9Ul6F8bifw9PP4w49uwce/dynKjzkOCy67CImVyzH12huBRe/g/rvuwDn33AbzgEOUCpaoVSqNMDoljH5r/7gYQCL5IjqFgghSQGsT1n3ybGzZdxpmXHsNvJoKoWDg9bl49qKLMWjadEz74Q+AcgJCad2suhPL8wgFw+Ah7Wbw8O8exswrrsqbIdHPK7v5EMQy2zJvHv501TX41GlnAF/6LLBlC16feTWsBfMxfda1wHHHAoOqwx4kSrGoGEDCfiHiwGUbo1GRhx2jSWlnRbGPcj/AqO4UKl+cjS2drRh5xFF4O4jDXzAXE8eOwpDKcpTPeR0LkyXIfPQIrKxgj5qweWfOIP6VAQnXqcoKaho/n58NP8hgmJ/G4HnzkVz0Fqqp8BaPoSaVwfIRI9B03DFoLi8VR5DvAAvYFf2H88ji7DBjKj6ng067C7e88CDKzz8KHVyjkayEyg4wK0CKkVLPo9BEmRNg+qIGHLCkAe6EWozqMOCs2Yp0aRn+eMIeWFLHfiT9HyWOjQSL2jcyQ8KidkJ/Oo7KZign1hV5aYoTiBxu4GNoVwZTt3Rj+kMLMbluGBomVaJqWROWBw7WHToBT+9VgW5pSiqV+zA8ldXg+CXXSDlpoWzZGN5mYdWSpRg0fVKYIZE8kgAIt6ebotgNnoWAnmt093YfB21ysPdflmPV1MGYO6kcy3cvh+HH4dPZlSWvMr2KtqS6eKhRSPc/pbLVYqB9ZYNS2SrLSCaCI1eEKfXeZMdu8f0LUJuxULe+HUc9sRhTKqqQGTUYu6/P4PmgEUuPGIvZE8vYHlRlaaSURkUSVK4rorLlm5Ih0YCktSQjtTdyj8xGSXYyTDBJ8pKUMZUlm74xjQPrWzGuw8O4ThOb3l2H9hFD8NAJI/BOXYk8LxFIo6ob9yJmehTXKKwt7A1IvqYBSUiPVVlSSvey95CnKF+mgTgyGNvchDF/fRGrkjWoOnAGmpFG2VNPYfdJk1EyfCQ2zp2PppFD4U7bH++UV0ppvMJjVJhTdXxKRD74twMkUUdaZjNUhCN9hapYzFLQOaUzzsg5I/jFHgMBJNopjNa9sNM6KUAcEzMkuj6DCkzFZGp2BpAwQk4QwG7rvGfWUbB+hsX0jKIXOnYFkPC+qCJ2yimnYM2aNVL7y8AaGR7MUOl5LGbedwWQcK5Zf3j44YdLZiIqFlPMtfmZgQAS7bfyOsxEcd4JzEg1I/Wda4+ZI/6en4321Sq0//PnOwNIuMZIl+P4WTtFlTBSxwhEuQ6j67IQQPoQkIRPZVcAifapbSPAmDXr0bVgIeqGD8GG/fZGU2kVfIcdmR1RlmKU1c4XGg4j330BEs08VSUjEquSMD0jhDw6nnsOL1wzC0P23QeVJUm8+uocfObyK1DzsePhl5eIA0kdeUVO2lFhi+coDEjUZkFBTcYauYlpxVszyMD00lj68P/DnAcfxZFTJmPDqneQqBuJj8y8Et7IOrlvQpdw+8ten5HdbNQ3RNl8kQpTtqTpg+Z7SYDTRyesZ17CvVdfj9NnzkTVsceg8y+P43++fw12238aMutb4NUOxfE3XwvUjmJzAvFJApOOFc9lI8PIdzgnxQISwTRORmRf0d6OeZ/+HDL77ofDrp6JdFUpbDru8xbioQsvxLAD9scxBCRVVWEhqp49crTVImSGJOU4eOTBh3BVkYBEagsoOfzOW7jvgu/gnM99AdYZJ2HVbx/Fcz++HfsPH4GRnzgOG6vKMPTAaRh9yEcQmOwf0T8gufBbqqidUWWuHeUIUaKZjrTq9WJZlBPNYETGFdDR2NmC3Q87FGusJEpfm4PyVAol8RiSbU3YPn5PtOw1BWtLDdiGcs7yGcV/VcqW8P7ZZ0PqAEjfUnQ2y3BQke7CsM1NGNTajqpUNzJbG+Ct34CuffbHuql7o6UsIY4oI4emHYfLZxCYiHl0lBUwptqUFwISyZCcdxTaY+wnRI9ThyG0bDMj6tKaUuhjCS/AIfXNmPzSclQbcSSCAC2mj7Ypo/D8XkOxpmrHDEm+sAgBSUmLn4eypWofFDjiHGhAotShqtIuRnVkcPDLGzBsUxtiJTaclIs1u1dhxX6747WRCek7Ib1HWIcggEY5pLRlwr/UgKTdxruL38SgGRqQRClbqhO7+q7KVND+uaaHPVo9TFnVjt3mrML6g3fHwjEl2FJTpoBTtpN9T36aY1HuverP0QNINGVruAASig4oZykXkKhCeEpuD3ZtjGjoxiEvLMfIDgdeaQJlrS6WjSzB8hm74Y2RCWTYXDKU6GWfGOntY6iuTZJ7pOwvAclWA21NbQhGVaONgISZEPaBCYGMounpDGNYi2N62Ht1O8bPXYcpHUB1KsAmpLFxOsFQKbZVJQUEsgmi6hIT1kNmW9BzHhQgiVK2LC+s/VNIMsyU+TB97gSsxYnDcNMY3dmO2hdexNpkDSqnH4COmI+6V19Fsr0dsUQJmtM+nGn7YNvI4dhUVgpTBBnCXkTydNQfHv9XKFvMijBSzQwBMxSLFy+WCPZAjoECEu0A59LHaO9J5dEFy8VSmHYGkDAzw8g8I+IsrqZDeuedd0pfp76OXQEk4v90dEi9CkUEJkyYICBI17Ho9g3FZCx2BZBQ+peqZHTGswqlRRaT67kZCCARvyFkTHDe2TKBB5sasvSALQxYx1HMsSuULdmFXFcygaTlcd0QjLBm6oUXXshevr919yEgyQNIHnv0UZxzzpdw+RWqhkRFJdX2HXXj9IbO7YQ6+L6TwrCmZnhbG4BBJWJ8u2wW7JGfRKlEUmVYN5CnqK1PQKL5uyHLIXRfuR2LQxoG/dDeCrw+Bx1vLhNlmqrJk2BNP1Rkf0PiMTJGierhLEBgR4ewICAJb1YoWsqbV7BE0Bh1LD1gcxfcZ59BZvMaGLtVoeSIowC+DGws5rswLHbdJbuMEffw2qSuRJr19Zsh4dbNdgbs/0dfnJ0hLA+Jt9dg5fOzMf7QQ4C9xgMdzXDnvAp7ydtoSZSh+thjkN53isApRgnFjzB9xYaBiS5LySBzbooFJBRDjYtqmgGjqwtNjzyMzOChGPbxY9GZNJEMSmGtXY8VT/8F1bW1GPqx44HSUqE7+OxkzbVF3WS9qAIfaceRyAaL+ljUnk9lS7/d2U3H92FueBcrnnkOEybuBey/J7Y9/zrct9ZhkDTua0Vr3EX1QQeg5LCji68h+da3pLcEnSb2W+BBjrdvxtTrIIXFqkkaez9Ur1yNtJNCcuwoNJQmMbapGSWrN6C8O43OwWVoHD4KDeXlaCvl+f4dAQlfNEecKfYgEVABFzFZ/xl5z9mdpDLTgfLtG5DYvB3umIlYXzcCbezVw+fM7t2mjbT00GBncr5EpA5yHdBxVhmSm174HarPPwqdrHMSipdyh3VjzSDmwkorypZnuhL1ntKUxoGr2zBpVRe64gE27FaK+XtUYF1ZCTqpLBeKKEg2QHayrIpsmLlg0z4bCQEkHQhGV6OxQknNMjL+/9n7DjA5qivrU6l7cpZGGQkQCEkgDFhCItrkDDZ5yYhksgEhEU1yBsOuA9mBZMmwDv96MdFEkwUKSIByGmlynu6u+PvcV29UND0jsV4+29+6/clC0z3VVa9evXfPveeeo/P5MEgRExcOaey36Urv+ygLfUzakMHENb3YpqEPm+qKsGi7cswflkJb8ebeNR5LVLb6T0PRsPjvoiCF+m4LKxYuRs0eE5CRHhJN2aJS32ZDUzFIlCol14QcRueAkY19GLqxF6u3KcXyIQ66i9NioirjJn0jpMepdIzAi3gdErNAI0KZ66CMxogrNqFq4kgBJDluAbHCliRixJiR3jMGfDFEJW0phbpOH1PXd2Pcum7UtXnoqkhjydhSLBpdjE3FJvpE2ENR82xP0fZ4PQQpojocA5IhzUA3AcloAhJF2ZIN32QjOj+n6Z6qOd8SO0wXE5o9TF+Tw47LuuCmDCwbXYw/TUyjs6RIzB257PK7hComVTZS5GLneT7EEYGthVG9xej6CXtIzgYBiVJ5U+skpSxkzhmBjKcVObL31WV6ULd8CZqccphjxiBjR9iuqQEl69bCznnoGToazduMRkNJGr3ST2kppTbZizjH/Pi8rH86QFKoQsLrYmBGCgupL5Qyf//99/tpLFsTIOpg8/P0kPBcdNCX/zcDdgZ82v16a87hfwJIZJ9wXbmPPAdS1QbrHcnfz3iOn7eHRI8Vg2IG5nzRw0NXZJKB8JboS38LIOH38/f53dq35fOqRH5eQKKvXStY8T7zehm76krYloCAPoa+F5+3QqKFd3ifSREkEGeVhL4s2tl9a8bhX4AkAQR40xiQP/Xkkzj39DMwe84cmOm04jCz98P1kCblqr8vU5W+uSFycaVbcrFPOcMArmTu03EzKDXfueHRJZj5KXo7fNroJ7mQkLLF0hebgZiEldBfukcVbUJyeoIGYiSiyc3kNLOfhEZ45HnTtEo2H+6olhhzadrUQICECwkzGmwopMoWsxqy4LJUH89Wfr+iqamAwDB8tal4ikKiCNaMMJjdFZV+pcQlevN8m9k1DcoYLJjSD8PJyElLZE/JvEI+JKqVXFpZ1SYpCIeuXiw/xXxw+YtGJTwnC3B8hI6JDA25WKcRtgQjgNhXQIokmxtXmVVgQzWNEQdqau83KNNqY6I4RpxFRr34KgutRkht4mJPU0ZxUhPqjhiT8TSV5E5/lSSXy+CJx3/9KUAy2MbBb6DRsU1HeqZQfYoHZFTqVrghnAMx757BkM25UbgywbHni2olBESXXnwxUraSZJaAlI1xVNmK1DMg2V2T890TbrodOHACQ762z2Gw4qPED1AsJm0OcqYtzcU08aPkp0r4qg1UvzgHyAPWPiRJpaut2UD/J5/JDygoWciyO7OaDAb0YkvgTGqRE/hSIXEN1VTOfhJmu3OWLc9qKuB1+yIHm7VtkdwVGdQwhEO3cGm/psUgKS90u1dVy0CkaIGM3YMfPv8L1J33FalO8bv4jJj0NhKnco57H4KoNKb7KKPGUi9Eec5HsR/KtO+T7y4GzKzKPkccf9VQzZvK4JNrlwhFiAO8j7QPpNs92Bt7kN6mHO0lAUKrFB6rOJxnfhqG5arPS5N7Dr40a3PtoxN6JOdRkQvQ51joTBvodeICSCwboeRd2QPH0VKgxohcpEKg1E+j3LOx9INFGL77Lsg5gZIIZ+O/0acc1cVmtQSGBMqhAGLXdlHkRyh1GWjbogKVswzk7EBJM0tAr/t3uHZwLeWc5TmE8GwX1CFMZwIU90ZoX96OITvRmDFAr9Ml8559KEVs3jADeJYLzwoElEYRgaEpwgI0keS1V+cidKUcMXbsSQXifyrKVnxGvBLkbPoy8dxJ4eOZKE8RVrqq2gJ0NrWgZOwQdBZbcC1S2kidy8EKimGERQjpaWNlEZI+F18fsUu5C1RmKT4RojcVoKOYVp5FsROpBz+ii7oNi5Q58a+x4s78jMyPktDE8KyDxh+/ivOPPpsi7QoQx/MnitI03JElRCgY8RpshlScIzCmWaKix6UDetPw3nO+q/4rGh8KzU97IcmjH2c3OBONzT0kDIr+nsaI/O4k7/3zBLV6HWKCTcucMku/NTSp5HooMNA05RiMTSj7y6bp/M8k108dXOrzzW+6H6w6nqQ2cT/QxohU3SxkjJj/eQ2eClGVkutsciz1HqDVxPg3Acktt9xS0Cm80BqfH3D3r9k6ZkkwAgYaO30tDKDpQ3LqqacO6J3Cw+rvyB/f/HuRDPbzz6vQtRDUsNdIq2wlv6vQ55PHTIJQ/Xtbsycmj8H/TgKSQuOl53Gy4sTzzn/p/XOgc+hPquqEf0x35LH+zza1JwecA0G53dtvuQVfnvplpMh799xY8jMWg/G5yPixUpKKKZk9pAOzbltnwK+N5CTgFroWZQ7p3WHDtuxPLXY6GOeixYCICJOycexNUbzl2FGXRlxxqV+nGLmRkXLEigEDwqwt5Jo46Fdcdf0i5109QDzuZ9vrOcFYZqPKFJW2KL8oi2Jc2meAxECLijt649HyrU6gXL2FUhEy6PSUMhMzqCGVelSwSoldpQ7D7KbSx+FLL2LvvPOOmOKxOSv/odrM3+dxVVaTDa/kuIskK6sVsTQo70Uq9AUcKmUcnpOWDI2bcplxFbdo3k9uiKZwUVlep1NrskLx6YdK3RPeT94P4fRLllv5iyiaE5VjlCyqJ7QMRQsRECuZXZXtZHO86Jcx4A09vPv++3ju+efF1Cip3144syO+yYhMN+5JcIRPLvNFxkMFLsq7QUk/J+tsycWTx+fG9/bbb4vs8T57743QpykbG4HVHJesZi4UcMLrIFWGwEMArngpsGZE4KsM9VQgzIyqaoBWGX5lqGdR8jg2vEveZ2bWuBGSA7y15eatWXS3tCjq8dWAhOCcm7CelwR+7Fsy/F4EIWtzlD5loEr370goOXI3BGyx8VuenPgZiAk/8cJrWaRxWjA4FhIcMx5UHhmG3YvnPnoWxjRKREvYHI9fVo0gg1hWJKl+ZVCCWF0ZJVtpcMef0d2dz6UR0kcpFt2QTLxai+Q9qdKIDmw/DYv3rygoRZVbhL5UJ7pSvYhMApKcgHjHsxGZ2dhHhqeTgSnVLs5vihyoNajEj5B1lDysPJuqPCN/SeuC/B+vm073XBN88RMp8otRblaitb0dRqUhQEF5FtHzxRd6F2ewH5Hq6AoQpnmfb3PMlbeFGRCoKUd5zkUCEUXzUmMnfh7S3E51J1ZuTHi2DycKkQ4MFOVKUNEzFo5Vh0zEQJrWjDHTks+B6yN0lW+KuLRLpSACXe7FIz5OujDYZ/M6v4v0PtKxODa8B34qgmHxObARWZ6E5FxjWTEr5/kFPjvT4DvF8KT5nmAW8Ezq04UIfSpuMQAgOGYmhFUHR1WeDNZuHdUrYuVUI3wMFHj9HEHiASromQQrYrLIOZNG2ghREXrIfLIaO++wE4LQF5U3VkgVzc6GG7nw4zmfn4XPf8YGe1+UJ0XFb3Nigs8gA282XXP/S2aa/5ZnfLBnP39dpewveffMdPMceT5aupXXwxiB62ShrHOh4C15/K3JVOcDFx0s8ndZaTnvvPP6zXLzrys/4B3s+5JJ0CRY0OfLdY/XysoO/S0GM3TUPQoDObEngUuhoDXp78bv5/5z+OGH94MxWUkTe0Wh+6ljqHygsDn2+XTiq9Ax9JhQ5ZEKaYzDBgIwyeMWGr/84+t9RPvZDQYq58+fL9/P/WcwEJMEnclz0MCQ46oB7UDjlzwGz5Hzj+PPz+f78OhnVT8DPLfBKk7515gEbxwH7eiePAd+J3tgqNjF8R+s7+WLWBOSxzSiLd39L/gMGITMnTcXV11zNS6/7DI4FoMMBo0hTIuEjED+m4EDgyrGGSEuqwAAIABJREFU/twwJUsdOLL5cJNwIlItyLdnNtkRJ2U2rzI7aAbKbFFPNJ2Z5uTj5bMJjMZwBANhyEykMubipmfThC1Sm6B6KfoBAYl27Q0s5XHAzVgCkrgdkyQFJVuqGpKFu13gxUY0TgKaIumAjDK1ukbCao+QdaRJlxsfgwNmJnkmzIXFVRkpACjdf4IYhgfybwkSFHPb4fWQUx8E/ePBezBQNklJJ/P3SdVSMqIS+McUDB1sS/5dqEZZyeAymCbXn/07BAceqyVxgyc3dIe6+AbH35BGOHqgsNzJ8m9BM0yDc4FkiSD25VAghEEN50CWJpgh1X1Ut02frbLCtuqdjc0GGZxxjigPBlVdCuGk0igqLgb5qPo18KKkFgRW3xTwZEaV3+Gr+8HgzOpVqj5RWn6etHYrdP9JMaCJVlV1Ddra2qXiJ78fw2IWXSTkNhUoISAkKDGMnHwHG3uUHhcBuKqq8IrFs0HM7Zjtl/rIp75eXyO5t5z7dNplhWprNvG/ZVlILuQ8DgEJOc/0oElKNgrQksbgHqG38NoMac6Pg+24u4qVhtB0YUZK5lXdW/WsyghIgKz6F6ieJJQjCbJ9pB0LUXYT/jJ/Hk6ftT/sbK/q15I1QPmRiGdDkIKNXqmCMugXuEjpYDGyU88hK5ECTEP1vFFZSXnIKDDtOwyY+bTyyrgupRGhHC0tPtYsbsDO00bBKu9D6DuIHAWsU+Ktmus3tTSjrJjn8TrluimgFxhIewb6HFaE40QBK7Yx7UfS9VKtUJLbViqNwHPhZ30U21VobQjw55dfwnGnfAW+3RdTeSiXq1MXnEMMsnNSHOVYcH3lWJAG5QQpGX+CMo4JK3L8TYI1Kz5Pz2I/XUpRBwksrBB+rg9FdiX8jlo8/aNGTB97DEq8OkVNY7U1xXXWB3IR0m4aTuDAI5gwc/K9KZ+0uJSsA77FpEB8zqzgOA5s8aHiI0qFOiXKQQpvaKpqiVBpQwPt5iY0dzRjZM04pH025as55pg2sshJIsaObDh+KHSxkBWUyJH5xpsfWq56DoUHlxUgF5q0xS2CxWSSxX97AgodJilk/oXImg5MUgTT7bj3lX/H8ed+TSpBgeXLeXH8+axLxxOBJn1D4nV7S5nQZNDC/9bZVB306GPx3xoIMCv/95L9/fGPfyw8fB0I60CVf+v9mtdRKGDTQVty7U4Gr4UCOJ1p1sfTx9ZJIn4vgREbxlk50OeQXPfy17FklUKfv6xCcbUgua7q7+fPtF8EP0v6EH0l2Cw+ECDRYESfs76XyWBTB8jJQDkZhCZjIVLKvvvd74oXGV96rmwpME2Gjvq/k+ecPz75e4YeU8YfVOii4zkBcaGXHif9O7q6M9Bexfd5XF5nv6/dAME8E3LsNaKHCeMv3f9S6Dz0vdQxSv695ffq+zlQaK1/rs+L30mWyLhx4wasivG6k89Bcl4VmpP5z4I+Tz1nNN1Mrw2cd+z/0QnxwUDP37L3b+l3/y6AJHmj+ND/5skncc2ca3DRhd9ASapI8Ydly6ZKVgQvCOAH3GBDYf1wo+GCrQIxVkJ8uHZWNQCLvi1pMgw/XDGTo6EZb36yHJxcPCjfxgeBtBEzIIffEJqPqkQoupM0Nkr2lVlGSiiqLCIrAemwDznbhEdtfNeW7BaPkbMsZIXC4KI48KRS8+muGCXdxrIwdbip1sCmNFkMbWXAWJ4z4NoqM6ukOElRSst5MNRPBwyEAJfUJQaezHyy6V36PdgITOpOEdIBN+AsIjMjTZ0hKxsxZYsL4E9+8hOhTeVPRHKPec5Zx5PqArN2DGqYGRXaGO0KJemmKBDMMPtGcUz56BVqhWekkTNTcIRGxvH0ZUwC0hMiUyhjVKygKgivv9DDwGvjNcsmHVPFPCsrhl88rzAqlntP6gSDE590CzG/swQIMSBlBjOQrLi6CwSIrMa99MKLePiBh0SmkYvzQA+7ekP18HAceL2MNbM2GWgMzjhFy5AOc1LJIV1H0bg+29CuNwTeazYGkrZ1zIknwrJslHoEo6xqRfAsA16fCvRYcVLitaK/E6tFJatUDJNJT2TlkPNOgWnJBqeUOWRyYdKLEcEQs5Rs0CM4/KIXo0KAhAZTekHWLrOsoJEWGAV9CAOCL/6T18fsMZCmJwkDf9uDZ2eR8kqE1kSAmvYNsILIF432GLsyQ84KC0G6Q5BBmpcTIu02YNmCX2LON3dCqd8BK8ohsEgJY4CrxjHwXTihJ4CXQTDXBj6jBIkMlFOi5BdJL0mJshmHZ3Guu8LfR5AGbNIIWcVUYIYU08CowvqmEG/8ZSUOPnQ8KsraQTYgKY+W+K4w0eL19xBZQTZOTMQVOT7lIoRnwrN4/UyAeEhRCU8cCFkOSQl9VICZKM1xMEjX5LNcgcbGYvy/P7yJmTOnIrQ7AVZChO2o+uVI71TJlJxUJpngcdmPBVYJKDLQI/1h/BOYrgBhAjUzTKvqkizVBESk2MVyy0wq+TkYxkhk276ERy9xcHDVhahr20b6WlTLHc8ZMDMB4PK8Cf5VJZAnFgj44jNOwMD+EBNFPvFHhEwRK8SM45mR8OAapTDMtFCXWHEyBUwp6t3yymVo6m3GdqkdMCRTK+CH55xJZ2B6KdhuGqbLampOVblFBUwpnvE5F7puxHWfFDAfWYc0USaOKPurejZMK4SR4prLVA5TNFnknCLkrG6012zELb3fx5dPn45McVaqVFQqU4kHFx4PzzUuVu4ZdH0qsOPzedOBkg62dMDMZ52KPNz/LrroIglItpSF3VJQMdj7hQJIrj3cf9iUy+CMeyL3au0gzb+TQXj+8fPXky0Fwvz9JCDRIE0H03r9YZBGGVvuj4XWxPxrSdJp8gGJXu+Tf2sglTwOXbdJXea9GIiylR/8J+9lIQCUPH4y9krGQJTOpY+HBjVbmmP5wXZ+Am9r9hB9DMaAmrL1eZza9bweCMDo9/X1DwReqNTFPfioo44ShoSe/wPd80LfW2jODdbDod/T50TKPKsUSVU0fUxdOdPJiOQePtCzkP9zDcx04pnH1ufA+U7wxnNgUnhr7t3fsgYM9rv/EICEuslnnHEarp01GyknBUfcqk0EbEhlQEb5SdmAItlfqZTDzCEzwkqBxwAzcEraU2UtGTAzKyVyi+Tvmpv5pPoB1qibFRJSVXgejqMCcCVQqaQqFf1B8dm5FQosYIkmlpCVjJloySoal2o8YTBJEKDAjASm3EDzYlNOBmamSRdiQxIDQpksWrI3tkzQjSxyXvEpBRYDpFj+hYG44aiseOhJAKJIZzoojqeBStb2Z8E5KbVTe7KHRE8aqbIokpJQJjYn2RUYkYtl+lR09vkjR6lK8b2IPS2kFNExWfXVK7aL/l1bNlpmB7RTO3t5Bi8VkxyiMtysjqheG6Xds/kdXiB7ORwx0WOVREXlyRZbdbqem8Vjjz+B2bPnyPjX1tb2l4wLPpj6/sY4Q/9TQl+ZK8prQZhW0oTPEOyzgERnKLjpEIzOmTMHF11xBWwnhWLpS1JVEvG0ZEOqGNsxW656GghNWC3yTTZmM1NLak8ONkvGAQ3PDDg+gxoTOVtRb5LBiN5wuMhpp3b2UvE52FJm7G9djAoBEmbotEqKHnf2ewQEEawWkirEhIBJsMUMMns3AukZkUZvggiUqGDfUOpFDIBZLeL7BCkSZMftYayi+l4EpyiC7W7CmgUP4HuzRqHUb4NBn52IgILPk0pI8NkyjWz87BXL+yrzHcHyU6pvSR61tPosZ15I8KDUvWQN4JpBDx0xySuCb7vwomqsbUjhz2+tx1EHj0VdSQPS0sDPj7FXKCdzSVq3BNymVW+bSBkzNu4T+hVRCsGNKJEZPtKhC4SZuPmNzyTBCBMlSi1MpqqVhmtUYH1jDZ6cuwBXXrgjYHcBRkaCZq6vUgvl3GL1iT01fKb5pLFaG1HOm03WrGCp55+JHM5XVT3kcxgLarCqKz0Lyg+E42YGGfhmPXpa98CDZ9bh2IprMKJ5WxT5rHyzuixcM2lIR6SquMrskEutDy/VBdMrkQoNkxK9aQod8B6zhyqDErcUls8mcU/KpKSyBew/NJg5VfxrJkU+HLUYjX2NmIRJqO+sRTrLOabkog1We4V2FfvBSLab56GSHHyHtC+uM3yHoJX7gRhKcr75Rf39h7xmRSOOJBFDWOIavWgb2oAr3FnYZ+becNMZqeAgLJGEBwFJZDkizJEMrJIB70DPYzL7r4NsjmHyd/nfDMhYGSGPnX8PFLj9rc+9DsDz19WkU7v+Dv0ZnUUeDGTo9/R5J/n2AwWtyYRQPj9fZ98JSKhYxB6SgYJTnbXWa2Yyi53Mnic/p8dff48OgPlzKoTRXI/VqqRr90Bjr3tmNNVI5nRMb9Pxjf4evpf/nTooJV3n9ttvLwiCCn03QYSmJvE89XEKXf+WACoBMZOxdGofKCGpKwS6+qBpWANVCjV1Ss+5wWIKzn/KQ9MYkQG5HsOB9kF9/5KAo3/PCrn/KJVAXY3Iv/5klUebJxZqatfzWj+zyapMPgDU35EPFJM/TyqfJZ8nfS/ZQ7K18tT/G2tBoWP8XQCJ2rxUgEVkxslw7tlnCYfNNNXCLqG00GuCWDqRtCm1mZV5EWoyHorbW9FTWYWOklL0ph2kAxeVGR/lHWw+DNBTVYwWx4RpMSje/EoiTN4YAhLSRdjLYtk6vFVBdH8jO5WmqF6lCFswG1uAljZg+AhE1dXqY6T8rF+1mRpTWgZsM1L5hBgp1cyYF5tyMjAzTXdTqjzpsrWiWsW/kmCLCThgtYjUkqZ1QFE1MHSYOs/uLNDYBHg5oLICqKkB0mywVEBIhp389rg6olEyv5/lWmbK8xdeEr+U47zK7lG9jA2xaGlR11tdA5RVAZs2UQdQnTENCpm2reW5DUdoFSusItQWpR2jwJwaDAajBCSULmSWvDBCV/xtqi0x6LcYcK1YDRSVAcMos2cCPY0A7wvZG+VpYPhIBGn13arhXTXaxibRMNkPkPPwxLy5uObaa7dKZUvoQDyVvnagtQUorQCG1AM5H2htA1pageI0UF8Dt7oUTgzGCl2TXtCYHWJT4cWXXQaTPE8RZFDny+dAOdGoBt6056Iq56Gkpw/lXhY9RcXoKatEZ6oEFV4HKro7kM656CwvQ3e6Fj3MwqZIcVHgT15xX4VM70RTu3Zq/6IWm/xFU4/Jxx9/LBr6nPtJqoFUSA02p/PclfcQK5JlfhY1uSxK23vQWVWNviJWB31aAaHK91DW3SsJgI6KSnSnVZ+JIjDGtK24RyJgJdYKYXrN2LD4Qdx5VTWKgw4BQNKHI/TRuPKl+HOqF4OSBtFwbGgNRKth+5o26W/pzlWgrbsevaGN8qJejKhogeF0iZmow54ePhexB44RUvSCDdBVWN9Ygv9+cyO+dvBo1KfXSlY9pNN53Iwu6wZfUjFy4BklyKAaa1srMaR4A4aUkC6YwvqeWnR7hMAe6ks6UFncBSPsBuyU9KOwUVv1gLE8wYaqNLJGBdY0jcBT8xbgqvNHwjC7YbI/SmC/6ssRpUJWd0nZonZDBHhGFRo7q9CXdTB+yHpYyMTZhhK09A5Fd4+PmlKgMtVMre74AlQSR7AZgYZ0xlSis203PHjGGHy94lqMatoeDstZ/XcrvnSeuxkK+PNND13lHfi46EPU94zF0GCYGP8trfgY7UY7QieAa4fYvn0sRveNRNpXXgxxS41UkaXfhVQmOPhgzHtoyTVhojsZw7rrkHa1h0z/CizKV1zSeAxWrJvKm9Dht6PcKsWY7tFy/3uKM1jrrEW31YQ00qj3h2N4ZgQcllD7R4AgltNTVXdcK4eGuvW42pyFPc+cCtfukQpOEJXJ+6zwE0zobHlyHSHVk4FZQ0ODVDaYYdVZVL23ck3XwZkEIQlBC1lfTOXUzt//ezu1MxhNBszJOGHzAG6OHXTQx0CLiTz6jTC45c9Z8dHJJVKhCS702iJjmOfHlb/m8TP8Hd3UPtCaqAM7HpsqR+zHPPDAA0XlSgMNBrxvvvmmnFOyNyR5L3V1hRUSVup5LwpVSJIgh+dEAPOXv/wFe+yxh4wBr5UN2hQIofrT9ttvL+/pnhwdmCcDdh6TCbFbb721/3Nb2gP4+y+88IKM9SGHHCKAhAk9UtxYZeCfAw44YFAfFJl/8TjTs+Wss84SQLKlF7+LcSPlfg877LBP0Yz5Hq+bPUkcw+TxBgrieSzGfrqpfaDP6fPi+3wm2XdCQRhSzQjKSD0mgN1hhx3ko7wHdHDX86DQHNPzh/1bPNeUs1kuXses+aBaA03NpuEzrseSP+PcI/WdfaHJql3/3p8QHNDXwr8ZA+oK6ZbuwRf1/t8HkMRNdRwEBuTz5lH290zJUju26iGRtTMOAMjjlp+SP+v5GJFxUbOhAdn589G5yy7o3WUy1lsmhvR1YFxLJ9w3FyCoKYG7yyQ01FRLU2+hl17QPm2MGEceVMqKs+oMhNQRyM/pA3rb0fTQr/DrR36Ji+7+IZyvHAnkXDQ+9yc88Y1zEJYUoQM2ph50NI780ffgW0VyTaJAWQCQUGWLDe0fffSRLCoSe8R/+F+2pEj1FfhAbyew8H08Nec6bHvCafjSzPOB0EPv7/+E391/HzY0b8IOu30ZR119NaxJkyRQCKXJ3Y8XnM00oi3J/qrWambnlC8CM7bobQP+9BLu+fb3cfod30bNjL3wi+tuxqrnX0DKcDE0JO3AxFcvvxwTzjsfoZ1WvPHYF0xwmUiGqSHdGtlfZQnJ9tJSmH19wOrleOXyy+HtNg0HzLlZqiENcx/Gsw88hL7Wbuy6316YMftaYPx48aOREIdjINU3jQtD+FkPjz3+OOZcv3Wyv5yDyGSAV1/Aw7d/G8fNvAjVp50CLFuFl+7+GT588XWJ/74+6wrUfe0IoLxSOU1/Dh8SBo1aBYg0EN45CQT9DEb5AapXNyLz3mKgrRlmXTXSO+2E3tFjUN24Fp2L5sNra0Z623EIdp2BhspqZKncFLCKUvg54KLKxZVla12l+KIWnELZV8570iU595NZKSEHSsN6kWT4c2EWVuBjTG8Xqtauh7dkOXp3n4ru0SPR5xgoDbIY3tgK//3FyJK+t89UbKoql8qECB+IAALBuapARRKYskm7ExsWP4C7r6qA47dLll0Kf2ZKaHEiYsuYmguSUwrPLMUnLeNwwx1vggXVX98zCi1dDv7r+Qb8/Bc5bGoDJmwPfOeGcRg/thVW2CfnYJBrGj/HxJtKFrYGKxsdPP12K44/eBSGpVar5AZvOP9DKr36brBmUYwcRuGNRSEuveUTXHeOhVMOnYC2TS347qON+OPzqlh52bnAqUePQnVJa1ylYDaAgIReQHpxIc2rEquax+Cp3yzA1ecNhW31CAhTSESLcCiBCjZnGxb9TaqwvnUYbr17Ad58B3jzP4ehtKhZZJQ7e6rw29ct/Oz+Bnz/xm2w7+QewGiVKo9Uj2N7QpGzZV9QWIHutil44OztcFzlLIzYOA5FAQGEPkl18a7hiWdMcWShq7YH79kLcOemu3EUjsfRQ46A5QX4ufsw/rvvGanIWkjjNJyEk8u/jtLuEqHZKlivqhp8ERSRHLlg9Hy05Bqxs7cr6npqUcSmMKmIcN1TPjQExqxGZ50sWstb8SKexxttr+OQ2kNxcM9hCFI5LEktw32tv8ZqLMJQ1OFrJSfjQPMrqOyjDwgrmUr6mFUqqa5EQMbxsKG+CVd7V2Cvc2cg5/RKJco1yoR6yd5DVkK5IerghUEGm0/pxq0Ds913312akrnO6CCEwSm9MAoneDY/4f9sPiQ6kaaz5Ay6GUxSKfDZZ58V2i2DZDYp87MECaRlM2jcUvVHB3/8m4CEQTdFRwZ66X4LBqNMqmhfDN4fjjsDQ8YXzIA/8MADYhqYrFzln8/Wyv7y92hISKovzSDpDk63ck27I8CgWze/k7GFDpKT62sySz6Q7K8OdPX1c26x54iBN7+Dxz7//POlykbgw6Qiz4PBLYNsStIOFJDrY35e2d/m5mZhldCUkEBi6tSpn6r+sx+J77311lv9Cd7860jez88r+8t7Tor5rFmzpNeHwIeVBTIdCCL5XGpqlK7g6GdQVyr1+ej7z7EigC5UFUs+v7q5nWDnpJNOgqb48fu4Buy9994CKghUmejnGpCskBUCRXoO/59V2eKg6BshTu3z5uKMc87EnGvnIK2b2rlhkB/OhsIgQmlkojgTiMRl3YcfYcTyT5DuaMLGffbGqp0mYH1pESa3NGDogkWwF3+E7h1GILPrdKytrEdfWtEb8l8FAQlNuQx2WwDFicqEqOQwBbt8FdY88ghy857CJq8b+z78Y2D6wUBfH9Y9/hg2/u6/MPWm2cjWD4WVKoczdrQE4tzaKW8vCdbEa0AfEqFlMSAh3YA9MbKFAn1daP/lXHQ+Ng+9Hy3EiNmzUT3zbLQuW4L5512LsdN3Re2ph+Mvv/4dph1/Eobssw81H+MNXvG++63ft8YYkUEYKRNEUzzM2jVofPSX6P7NH7A252LfH34X9v4HwG1thtPVDKNnEz6571dY39CE/W67FdaXpgIWvzeCz8bzfoKVuiT+2SpAwqoQqUzZCO4zz2H9Qw/DeOXP8M85E+NvvQXZ5lY8cfQhOO6kr6N04kT84abvYuo3r8boc86BZxvKu4JNoZJ5VnGhQDQaIz76OK7fgg9J/+Ld1oLGB+5D97z/RFNbG2ZccyVw4lHYdP+D+O3dP8VJD/4CzvOv4NVXX8bh9/wQmL4XojjrkR8Y6GNS3YobwuWXXiI+JP0CCQxgOP6Ujg2yKDJ9DG1ph/XWYmwTOnBG1sNbsRS5bAZDp+yGzkUfwqpIwamvRN/yNegYOwHdE3bCpqpULDTwWflhzqp/VEDiUFOfOvdmCmRqpb0MRrX3YdjiJahbvRpWVydWH3wQVo3ZBhknhbFr1qJqwSJUbGpEMHQ4GvbZAyuH1cIj5UYqjjH1SBShlOkiQ1Lb70bD4vtx91VlsIJWMd4T8EZTOzZLi2O3ol263jA8816Ae//Qirff97H/niW4/45xWLiqCv92zuu46NQq7L7nNPzo35/B5AnFuO2K0SgOm5T7utWtwAArdZYuHNRgRbOFP73diq8fNAbD0qtVLG6yWV661PpVr0jN68pW4rHfZvGfz2awYK2Pu2aPwTGH1GLh0vfx4BPAwYfth3ffXYg33mrHA9+ZgIkj18GO+mAQoBHU83uJNWLap2eVYWXzGDz55BJcNXMkHKtdes2U3HHMPo0f/SBKwfWq8cGiLO77TSdeeg8oKgbeeHwSioo3IGOkMf+TUlz2rZVwXeCHN03AYbt2w4papPdC+vniRBO/nucRBVXobicg2R7HVM5GfeM2KKY5IHvNKFwiaIwAgf06WbSVdODZ6DU83vsk3sYbuAgX4MxRJwLZHtzRdSeKonIcMeZY1HYPxcjOERge1omRqAnVG6bKm2o3YJM/w/3FI+ejNdOEyf4UVPfVwJEeIAIGPjesyrEia4ky2KqyFfhd9jf4beZJUew6f+SFOL7zZLRVbcID6x/CM0WvY+aIMxFtysAJIxzjn4qasEYyUZIY8T9NW804PtYOa8Z12W9ihgCSPqk2uWaRzFeOlx/lxDCV6wUDngkTJkgQxqCE1RGuH5TMZYWELyYVmIlnIM5mXS2UMlBQ/c8GSHQGmxUH+o7suuuuos5ItcbnnntOgAgBCdUr+VmOxd133y3+DPkVhkIxga6kbC0gYVWGYITVfdJftTkgj80eFJ4X7wEl1QlIkk3TnxeQ6D2D10KaEwPh5cuX47TTTsOOO+4o0v0Makm9I1ilWAh/zv6I/KB8awAJAUhSmY3/ZhWEQIjfQYrvBRdcICCYmXr2ARFgXHPNNTj33HNlnm4JEG8NINHnqhvgX331VUngsu90+vTpcm1MrlKtlBUm3kPec20OOdg5fB5AooEgx5X0cgICMnsIgjkOBAWcb7wvFIjRfct6nv1PAEkSJPPeTpo0Sb6Dz/uyZcvkevnME6BQFY4CTXwuyDzgMzAYXU1XSHh+/wIkcYWEgOR0ApLZc1BkkrdN/jDpNeQkRzD8AOWwUZwL4PS5SH/0IaYEGQQrP0TrlC+jdfsd0Wbb2H7FUthvv4PhXoiNY+rQMWUa1teNRMYurHNUGJAo2VDm44ukF0Sl84UqFZpY+frraHrtz9hzwyY8//yzOPDf7wb2OxhoWIuVt90M68352Oagw9A3bixKDjsE2H68NMdyS2WTIjXitwqQSGldNdUjUk2WIbnPLe149j/uwaEjhqHhJ/ei5NQzUHXmWVjz4gtYePksHHXiyWiuLkfd+BoYBx0GjNxWNl1f+ODqf3FnSf9DPLhTe+J8I2Djwvex7I9PYV/PxAt//BO+ev1NMA46GCgicOlF9PzzePSmH+L0q2cDhx8AFJcp/xGwUV+5s0swtLlMsXWAhBx9NqF3enjtoYfw1cpitN/772iYticm3XoHeps78cSB+2PmxRcCEyfimVmzMPHyKzD6govEpIzdJPxS8TdQneFyIq7r47HHHxvUGFEvhhwwd/0avPIfd+KgbbbDa4/Oxd6nnQUc/VV8/O3v4L3//D1Ofect4OPVePLSS3DonKtQdvLpiFJU4FGv5MKYD0jo1G7TqV0a8FX5iM9Cmr0Qfg6OHcHu7UBxWwdGGynU+il4C9+B19GC2nHboXXRcpTtsQvcMfUof+M9LKUx3IwZWFdVIz1YhUD5PzIgYWWCvSJZowjsoU57Paho60Llx0uxY18vjHUbsHqvfdE8ZpwoKHXPfxe7mQFKNzYgY5egbcZ0rKytgicSrIpqRQUl36JCGfs4GB26SPmd2LjwQVUhISCR8mxKZcgpQRvTrJzIRldnKX72SCcqJ0/Ao099hGEVwNw7dsSmrixWbuzG2JF1sCtm4MpZv0BVBfCr+cBsAAAgAElEQVSjb22LVHYj6wF/XfK7Yxqo6qcyqE5lVGFlU4Tn32rG1w4ch6FFa+PqhAaPrOYQUJF2lsKGDUV48PEu7PjlGfjWj9/A7JkjcOKhNXCi9djUOw6vzDfxwCPvYvKkClw9c1vUly5HidUjvV2scEQ2xSgUo5KLimtWYGXzKPzmyQ9x5cwdkLYapUld6nLxdduOicgj6a0YvdlKPPTLTXCG1eKl17JYvrgXL8/dCXZ5Bxp6qnHLD9dj4UddKHGA66/YDodM7YQdtqnkihLi6wclBNt+WI2e9p3x8FljcWzFdRjWOA7FPn1NlLCJVKs0lHBcNIUb8UzwHFpGt+JX636FU3AaThx1HHozLbi+9Ub0IsSk2t0xxh6Do6MjsG3nWNg+qwY58QOhCqJqu9Ou7QaWDF+IlkwrJoS7oK63Vj4vqnU02I1ffHZyjodlWIYXvOexYdxaLFm1GMcNPRZfzx2P5VUf44dr7sKy4WswMb0zRmXrsU/Vnpi6cl8M8apFJY4KicrwsJ+MgZ6Ui/XDGjE7dwWmz5yOnJORqiC9X0S1kZ9l7wnFFWxbAtv99ttPgmsGmgymmAXXoi0MjE444QRhHpCKzMx1kp5TCJT8MwISXgeDTWbgmQ1mgMZKBgEJKTQcGzIPGMCyOsGf830GdIVUHPvvcywAsLUVEn0sjjfBCLPSuhdH9gvXFXqP0MEtSwBJfpCavCdbqpDo6pc+tr7/xx57rFQm9B7D82fATsli7u8MnvW5JgGG/vxgxojJXgkel9fDPxxfggleL/c1Hp9VKoIENmcTMDHrn7/v5c/BrQEkPIckKOG/zzzzTKnEzJgxQ76bSp2kavFaCIjuuOOOfsaJrhwWCs4/DyDhuesmcFLldKWINCn+4fkQ/LFCQwoaaWu6UT553Tr23JoKie7V4X3jd/D5JwieOHGiVOQefvhhASD8XtL+CdRXrlwprAe+kjTO/LH/FyDRC3zc9KMrJElAQqlY8pTFd06t4GJoZXts1gTq+3owomUTzLdfRffEXeCP2R5Rj4u+157DlyorYfTm0FhWgvY9puLj6hp4lPYssBIPVCGhXj9JC1RnUg0HBAXMUlOKMQC6WoBfz8Nvf/YzHHf3j4D9DwXWrMSjpxyP0TQLGzoMyzc0YOre+2Db738bYXl5TBf4LHVnwAqJnK/yLqGXiZw/1W9ygaJsNTZg5WnnofTrJ6D+jDOx9ve/xZIbbkT9NtuhccQI9K6Yj4Nu/w4qjj0JOerPS/+Gol8pi0AFNLZE2SIQIhxjtjok7z1D5aw+4OkX8Id7foqjZ18HHHAAUGIAzQ34cPaN6HGqMW3WbETjhiOkUoyceyRGXaTeSbZZfvZ5KFvk63sIvTTsXAZo3YSNp5+Gpi9NwZRv3Sop5+Ceu/D0448hqKzAEK8PM+5/ENhjGgKnCBbYHMxWY5oJ6u+nU3uAxwWQzBmwhyQJSAzPVeO/eDH+dNNtOPTEU4GTjsGG++7HM3fdhQOuvhwVH67Ca6++jC9fdi6GXXQlorTOzm4JkFymKiTiN6IGSExA3Qg2RQoYpAVZVPg+hmddDF2+CuuXLkRd3RBU1Y1A2zsfwNhjMvq2H4lxr76LJZQG3m9/LC8bIqpRui8l/1H4R62QaEUzNyyCQ78Nvw8lfohtejpQv2E9rAVLsWnPGWgaPhw520BFFGFY00Zg0UL4YRpd06djRVUFIov+FcolnAptvs2+EHFSRWBlkArasHHRg7j7m1UCSFT1rEipwvH5o6y0YYrviBGWIBtVo9Uaj0uvfw5FKeDxm7aHb/bAtcvQ0ZPCfU+sxX/9sQe3zt4OX92rG8VeFyyWRNgUrjSoFRWI3R5GNVY1mnjpjUZ87aDtUFu0DhH7FeTx3xy48vcIjPygDrlwKDZ0jMYxFzyD62aOwkmHVP2VoLQcPRiBXzy5Er9/ASivcXDDN3bElLFNcIImIGAPG81kWS1gxp+XloZrVWB18wjMe3IBLj9/B6TNRthGt3yGgbucrAhLkXLE9Egp+oJq9Dnb4Kbb/oL33nDx6lM7wysuwU8fexvvLx2Kvfc9FI/c90t8d84U7P3lBqSCVqG9BZZSR+uX3JanshJdHRPxqzPG4PiyGzBi43gQ+Il4gywbShJCVPJsV1St1peuxcqRK3Dz4ltxFI7BCWOOR2tHE37UdTd6kUUJyrAaq3G+fR6OKj0Ktd3V1AJUbuVIS+O9Uvuj4lmAJcOWoinbgR3DKajvJiChlwt7RoRoq1biWGSiu7gXm2qa8HrRa3hx2fM4tP4QHJk9Gu+Vvo07G+7CIizFLpgi82YHcztcUn4FxmaHw8yRr1osFCz1UlX73lQWDfUNuMa/HHvOnIasQzNGAqGYYBaX1HRApYNJBin0beKLgZ9W0WK1gLx60oQYkOpAbrAs6T8bIOEYcN/kmDC4Z9DLsWAAxgDxyCOPlJ5QqlVxfyMdhlnjraFtfV7KVnJvWLVqlfSDUq2IwFCrhWnzY4Khv5WypWMWHWTy3lGhjJQ1UtfkiTUM8TJhXyr7QhjAFmr+3poKid4rkqBEN5hzfDUg0Z/jeREEU6iG94ViPf8bFRK1HMZ9lXHfCatCHGvSlDgOP/jBD6RaduihhwoQIyjQPbn6/Aqdy+cFJLopnf1FrEASAJGixzmpq1+sIhGo0WxbN+rnJyN1pY9/D0bZ0vNIV6v4eYIOznlWaEjX22uvvYSySYDCShWrM1SHo7/LYCI1/wIk8cz4DGXr7LMwZ/ZspK2UUkWKGwiZLYZtIhD5UqUdX5nNYWRzK4a++CKyk3aEPWw0vAUrkepqwC7bbYs1y9chE1no3GsaFg+tRq7o003tenIWBiRqEyZtS2XyFd+c8qNB7JhNLwDvoV/hqXt/gpN/+F1gv8OA1laEH8yHyWbyujJs/MUj2PDQXOyx4C9AbY1S2aILd57Z0ICAJKY2KAsvpd5lsYeC0pnkQ6xZiw9POgvlXzsGY2aejU2/ewofXHcDDr1+DnD0EWg6+3y0TdoFE+68C25JWtyVDYIpBkRijrW1gER8lUUC1CeNgGaQvgc89zJ+ffsdOH7OtbC/sr+I/2DFx3jvxNOw8w23IHXkkXBLOO5+7BfNLVo1aAuXPFbIYvZ3ayhbYrxGaBSlRUkM7a1Yc8zJaN19Ena78Tq0bGzEC6ecjOMPPAjWmDF49+f3oeqEk7D9ldeoxnORPCbQpDmbjglC9PoBfv3YY7hhTmFAktxw+N+8BoLl9MIP8NtvXonjTjkZOP1MYPVqrL33p2hb9B52SdXilY8WY9LsCzHkrEu2GpBcfsllSnYxligWPR8GRSEVlAxRnCv1PAzpyaFi1QpULXgZmTFjUbbtRHi9EXpffBale05C77YjsM1L72KZYyPYa2+sqhgpcqmUZS30+kcFJARm7B2wUAaTfh4UMjAtjMh2Y+T6BlS+/gGapu2BjaPq0F1mwvNNjG/vQPqdd2H7KXROn4bVdTVClWFDNyuU7MmhkaUVFkmjtuv0wQ6bsXHRA7j7mzUCSBiI+2xLFqlxVU4LUinqB8MSd80cuvwv49xr3pE4f953J8H1+9DSV4UfP/wBfvX7CLMu3xanHmKiqrwJtuvBcENYTg5e3JpGcEMDPNeowurGNF55vRHHHbQdaoo3iCoUnxzKn6vAVBl8iv8S8UFIEDMOR58/HzedNxonHloHC6vQGVTDt4diQ1s1jjztT5h1egpXnDYURrheyQ5z7lJ+VqhTBGQMzglIhmPeU+/hsgvGochsFr+V/poym9lJGRXaZkae8xwcdObG4frvfoK33gNe/s1ueH1hFpffsARzvnUEbGckvv+t+/G92fviK3utQ0nYJEIc9Ovg97InUK2rFvoMApIJePSMkTip5GaMbJig1PzEgJCgiMaj7Ltg70sAJyxGt9OBj0d8hKvWzMLhOBxHjzpGFNM+LF6C6lQpnGLg9k9uxaTMrrh81BXYbsNYGDzxGN+5QkEj6KPiWRaLhn+CxmyXAJIRnUPEP4UeNGxkp5iHyK1zzlCO2IjQXtaNl8pewR82/h6H1R+GIzJH473yd/GDDd9Hd2UvZm97LRasnY//bv1/uKP2DkzxJ6Okhz0hRSJZr2vOfBpzThabhq7HFeEl2PO8acjaPqygRLnBi3liIJUdrj0aXDCIYICpueoUxWBGmmsHA1MGvgyEGBjy95JrWKHn/58NkOjeU92oTeoKg1MGXwwQWSEhfYpy8gyY2edA6hTVspKGi4XG4vMCEh0o85yYlWY1gt9HCp0OOAlI2GjOe0ZazWA+F1uqkORTvNijwvt/9NFHS58I32fvCIHA9ddfjy996Uv9hnsDUYb5863tIUnGbQyE+f28Xg0SNT2Q4PDkk0+WJF/SbLjQmG9NhSQ5j3m+nNuskFx55ZVC2SI1iZQjUvf4nJDSxZ9zDNjb8r9J2eI1ECQQ/LJ/Jx+QcCxYLSN9i7RJVqfyq0waOG5NhSQJ9nTigc87Vck4/mzu57WyGvP8889LlYpghaIXpK0NNt/+BUgKApJ5OHfm+bj6qqviTDBN7qhvr7KEzBbHqqdIB0CFl8Gw1mYMe/Yv8CZuj3DEEDQvXITqxkbU9GZR7irPiaUTxqP7wK+iwUnHbYybH4ck2qZLObmQLHErI1sxIemnV6jv5kahNLYCL0D4y8fwu/t+hhO+dxuw797AR8tx14mn4ZQzzsXwA/bEx4/8EuabCzH+6T8AddW0rBOjrfwXAQkXMSJ9qlRozqMm2CjpYdVYCZEjTSuqyZrVWPG101Fy4tEYfsHZaHn7Hbx6wZU44uyzkfr6UVh90cXwZnwZ4791E/ySagkAVI6TuzIbZmMB3iCQrA4f7KRaQ39GoV+axhcakXiwMDb543P43e134Ng5s4DD9hPVnvZnX8CyO+/E1HvvAybsqDr4dVOoBAHSKSyHVpLIzD8q2V8aI1HukPehkLoIx5+gJIyKRB3LaGvB+qP/DT1TJmPCDVdjxaK38P9mnoMr7vopMHYyGmZfj01j6rDbnXfAq66BzdoM5Xg5duJUzaFgT0CIRx97BDfeeINwY/WCNtACJoGa7wLvLMKTc2bh+FOPB844B+HSZWh57z0M3XlHYNHH+O199+KIH9yO1D77A/Zm6kfy/us5yMZTNghefsnFSDushjFoU2pgEkSazOob4oOwTaYboxd8BOud+Rg+ohxNu01HW1kNijr7YLz036gbNQzFo7ZB+P4KfDKqGh17TMGG0vrYTf6zgITl540bN0p2kVlVLp5f5Ct/Q+V3MZPLUjuzWZ+iE1i84y6cgH4XCkQTWNX3dWPchmbU/vkDNOw/GRtGDEVfqhK9lo0dW9tR/uZbsAMPXXtNxfIh9eiySmAjI+aprHpE9BFR6Xf4DHSxCes++Dl+/M0hcKIOZTDJJ96wleyvzBVO3SK4NGxFhIyxO2Ze/yYyJvD72yairbsSP/n1R3jk2XbMunA3HL5fDYqNj1BjkgKlgm8Em0Gh6dMxPEDOpsqVhddeacPXDt0O1SVrkDUoIhsXU7SpohgbKrnxXFiENZ3b4ejzF+G6c7bBsQeMwR//+Cq+8yvgBz86Wnpgzv7GH3HzzDLM/FotTLMhliWmJCVja6Ii9ibZcFNprGrcDk/95j1cOXNbWGYHTKMHFumhIqZBMQThl0lVgUEypXd7grGY851leP1d4Jl5++Dun76KZ18Heh0gyCrBuaF1wLP/MR6jh7TBMkkbi2WPxeCVbTLFyLpl8Don4v7T6nFC2Y0Y3TRJzCuVChazUqqPQoET0qgs9KZ6sHzEEnxz9eU4EIfhmLHHYVPzJtzf+wBmDN8L29Vsjzs//j6m+XvjwuHfwNjmkQjotB7Lg5MOLEkvebyy+GD0IjT0NWNyNAWjOofB9ElxVfRaTbGiA7stFDugs6gbL1W+jP/a9AccOPxAHNl1BBprNuHudffg/bKFuHC7a/HxukX4oO1l3FxxIybldkJJrkw9x1R2o5wwSVmhLV42a4aswdXWpZh21nS4VgjHT4NmuzSBZP+KHaj1QAe//JsBCQM+BthcP5gxZVb+1FNPlZ4CZm81VWtLGWoCEnLek8aIW/qd/+kaUej5107tDKC0WXEyYMv/Lh3oa/oSM9CkxxCQMCBjRYBBKBvcCQY4Tg899JCsc1o2dqCKke4f4Xlyb2aWmc3Rg42HPh8CEoIgZsYJSPT6Tnod91gCRZ7LYNUKZrxJwWF1o/A+uLn/luOiKySUrB0/frz0q5C+xfMmpUcHsLrJWo+lHjsNwEhxouyvBg86gB4IzHLfYIWE38+mbvYunHLKKaBaFmMYvsdjzZw5c1DlLo4dj8E+KIJKgstC36nHX88fAhICcoKQadOmfapPguPN/hWqd/Jc9P0ZaM4SEDEG5BgmjRkLnUcSGPEZo+gBQQ+fNfYtkSZG+tTTTz8t8RQrHxyHfDEBXfGUaNM0RYyAFaWBvGeS84/3hv07fNZJ3aKQwLbbbivjz8oYFd04BzjfOK78fl3VKfQs8Wd8TjgHvmhj1C2tG/8QKltz587DWWefg+vmzIFlUabXhO964kfCdLRo3sdpJdJtSsM+1HW0oeK5d5HbcVuE40ejJ9uNYb1Z1HVl0PvJKqG99O22K9aOGoVOm1m2vG5yvR8ZhgRiLPGS/2lJ13mi+TduSGduXBzT2cpg2Fj/i4fxxD33YNZddwL77Qu0deDDnz+CD59+GqVFJpo6WnHC+Rei7N/OhJumd4BSesqXXdRcTD7UDMx0iZF1CRWOxrwm2UAZKJkIQh/2ho3443GnY9y/HYuJF5wNv6MbK//jXsx/8UWka6pQGkXY+9rZKNl3X4RiSqbEY5UZ2GbqkK7QsBGPHMzPTFjJzyqneuaKlRuJBeeZ5/Gj667DOd+6CZUHzwCyIf787/cheOdNHPiz+xAMHyY0jVgqbXNTPp1ZKJ0pjHgVdHPhoMITF23eh0IvyapKVUXJj6KnCy+fOBPmjpOwz/XXorenFW/ddgPalm9AqmQovE3rcficK1B81CHwSkph00dBU/B0hEmPjpyHx594TBYVAkKd2co/B704SbKU0sdLFuNHF1+Ac88+HRWnnoOm19/EL2++GWNKi2B0d2PiAQdj8gUXAyOGfFbJIDbm0psi1Tn4/ZdccjEch8GyCr4JfkjxYHAknCU/i1EtLSh7+U0MW98AuzRCQ0U9msuqMWziZJRsWI6uNathBCGckmJkdtsFzaPHoNMq30zez7swzj82xhKQcFH+e6lssdyuVbb6+b42+7lCcSJncMzGdGaua7K9GNLQjNK/LELHjJ3QPrxe1KJ6TGBsZyfMd95BKvLhTt0d66pr0WeVSqMwAQkplwQkhsE/JrJB5q+tyQ3YtORB3H3ZCNj0IaEzIesIJv0tAvEDETXr+PE1DQcd/gRcOHsRLT3w2Lcn4tX3WnD+7CZ4pcDEcUBZETB+LHDbN+phBi2wqGjBUk1sbUn53sh2kY3KsXqjg1febMHxh+2ACmcVjDQTMp6iN8nCRw8kJYHM6qJnFWFFcy0O/7e1uPnSUpxwxASsWPEhbrs3i8ZNCmyP3RmYdeZ47DCsDUCrWkXipYSKT/Bp2OHAtRysaRqPXz/+Pq6+aDRMsysGJKwO8IIJXjQgCeJGdwuZaBSuv30NXn4deO53u6I3F6I9QyNYB0sWhfj+j97FJVdsi9P3CVDsNMEyPNgEQuLoTlBDJSwbYViBTMsOeOCcETi29AaMap4Ey+e9Jj2LgMSBUHgJhmyaWTpwiz2sKF+KWxtvwnRMxykjToXXGuKB3C/xET6KpcWBkytOwAxzOmo76oWsqpIxfgw0FRXXs3NYPGIpmrOtmBhMxsiuOliuLc3sBJHi8yQmmFR4o9mhIap1r0Wv4ume/8YBFfvjIByEjNWN1/pewUO5nyONKhL+MC21K463T0C9Wy9UQY8cYJ/rMOXseX9NeEUB1gxbi6v8SzH97L3hWYHIHodWTio0qkZGieBPAxIGGQxAGHRw/WDAQ5oGeeSsBixYsOBTQdpAATXXNWZZGQwx0/1FG6MNBEiYyWUyiAGZNkTUwVqh/SAZLLKRmsEs1zCCEAIU0ra07C97TJjNJ3jTmfyB/CuSEssMVBl0MsAbbPz0NbGhnOpLpAwRHOqgnsdkNp3BLnte+NJZa+1DwZ/x87pCwgTlYD4k+tiZvj48/ac/SVBOQEcwQ9lbys3q8aMIAvtLNPjQ47l5T4vEFJHmiFvjfcLf53lznhFMcKz5bwI3NlJzbnKsOQ6DzSeOCz/HcSaoHsyHRIPxZIWGCUxWBgi8kvQnbbSoqwT6fAeiLpGyxR4fKmbxfJPJ6kJxAL+L18sEJiszpOFx3NijxOeOMQTP4aCDDpI5qPf55HE1sOGx+IdKZUOGDClYTUpK9+rfSwISzm2OOb+PvVMEFxxXyvgTJA/0HOlj6crr/1mndj25dOl13tx5OPucs0VGzXaogqT+p2GBbq4UGWDSZcIsKvp6MWJdNzpqKtFRXYZM2kJRJoPqrIt0aycCy0B3TS1ai4sRitnhp1+8GZqbx/I2S7wsqwoIivm9Su5RtZYzjHcCbms01wKwfAlaV6/E0J2niN+FUBroy7F0AdDRAVRXAbvsDL+0Ckg5hSxI5IR0hYQZET7MXFxlsYk9FEVuVyvkRsywiuUgrK5eeC+/C4ypQXryDoisFIwNm4AFCwE3B4weCew4GX5Zsbii+2JQqDKDSoZdGfdwUWBWR1dIPlPWlSsnHFPUEXVfDJirVqNp+TIM2WE7GGOGCiBpencBhtA5fvdpcEtKYLGSIdlA0o5kWRAJXG7qASkTZOMZlnA/WZ2ilB/vQ8GXLu5IXJERmWP35fnIFpeiYrfdhdaH1R8DH61gxAYMrQAm7wiUlYrs8Kf7VmI9fgPoy2Xx+GNP4OYbb9pihUQe4HhWWu1taF7wDobU1wLjJwEZF1iyBOGGjTArS4EJE4FhoyWQLdS7oTcH/k3FEip1XHzpxWKMyICRhSQlDRrAc3NwUg6KDAM17R0YurEJQ3p6kIo85JxibDAd9IwYiRqqAbW2wc5kkKlJobWmDi2pEpGvzacK6jHm/aZ8JBdSAnMq9wzWdFn45mz9TweqkNCpnXNfzz8JHHw6XNOXhfQVVSUl87HMy6GuL4uqdc1oGV2N9qJihEapiCYMyfShvHGjNMN3DKtHa1kFvIjuu3QQ9wVgUE6V/VACru0QhrsG6xc9hHtm7Qgz20iXEZnpLtW9ZJ56AihCghMxvbLQFw7Hgo974AbFmLFzGkvXZrC+vRR+VAc/cJFK+ShxurHX9hnYVocE1FZAuiErMrwWB76VRWBUY31DEZ57YxW+ftBOqCtuhB+xgTmAGfKP6jXhBKbXCp+jnGmjOxiC+R9VYWxtJ8bU+7BsD5+sH4aNG5V/SP22IcbVekgFLSIjGwYWLMdCGLlIsWE/EHchuHYaazaOxLx5i3DVxeNg0ofE6IudzAmMpFbTX7GQ1YCiH0EVli430NmdxtRdTKTsHLJeDla6FE0tFVixoQn1Y0qwXW0XzIg9KQZSHsU5lEklx57PfjaThtcxAfeeX4MjK6/HyNZJSGepbkZ6Kue/LSqLrCZ54odUisBx0VbSiHeNNzCydzjGmzugMqjBoorl+ChcjD6rEyOj0Zhs7YDy9jJUuJXwAxt8DHxkxEFdVMRMT1zRP6lbidbedkyIJmBIdwXS9HoRhUOaQqprp1khK6wUxaBv4qbiBjT1NaC2pBJjsmNhBQF6y7vxgb0ADd5GVKMGU6wpGNY9ArabkuJQ6ESwfRsGqzX0v4kM9BT1Yc2w9bghOxt7nb2vmJgSBIVioEnPJ2VJKzTihIcIn4+dd95Z5qPmiTO7zD4C7iMMjvle0kCu0FPKYIkBbNIYceuf5s//yYEAyT333COARAfrvL4kMEl+Uz79hcE/6TFMrLDawn2doIRqRAzOmOhj5YFjoRuEebxCIIPva2d4HocVFwKSQq9k1j75/mf20IQrdvL6k5/TP6ekrTZGHKhCkgQU+no0wNJBJv/NSoEGGPkVhmSAz/9mQoz9JrpCldyfBrrLej7qc+B3FKo8DVRl0Ykn3iNK9bLiwaC80H3JP/9k9U9n/5O/l6xA6IB8oPPgONEUmxUS7ZSuK2WD3Xe+lxQZSIIi3eOTrLjpz+p7laxCMRlAQFkIECbHWYMHfm7KlClyj9kfxX/zuAQkPA73dIIRLXYxUIVEXwP/ZkP+F52Q2NKK8Q9RIZk3dy7OOecszPqrW6idSsE2qSpEtv5m3w5J1sXKWyS1SIN7YEm1wiVIsCjRyH4FLuieAg50sSYCpZHfAC/eME5GZpeIkrlJKJ1PUjYUGJGbRo/kmPospuuSvcspfXik4LHpUxBUgCJWUgRFsSzCgzCtGQGpwk7tBATah4SbikLNcQROVaAYmUnvBTdHbu+kTcVeHuRX95i2qIIJR5moTaT0dVbQRWCmldFiRNoGM3SbAQkrQ8zIFKJs6QFggCyNsPGAMHGqKiYUHKBTtEI6dK82yM9nzC+UG1UcoSiBvHT/hk3VDP6KKT0kLHES6ZMyVGhBks/GvUUK3YiQsniTRJaJLGyk/RxMUtEiA8qLjKQwAyn9uzElX5KecuYhsr6LuY/PxXWzr5ONSxtaDbgIxwxwM74w36Yjt5qofkBpY0UxId2QY72ZMV74iLwP5AAzQ3Xp5RcJrkr7DnIWTdPo7BzA9CkqYMsf0/dkjM0oQEXOgW8GoiLXm0qhxDeQCoiAAN/JirUdfVdceBLYadpH8ky4iJFzzKBGV0gGygZuaTHZmvcHAiSUzSRdL7l5mDTkk6BQOXtrgQvO5JTnojTnoittwyMYD1OSUS4NPZR4OUkpdFo2cqkiRD7XCdWDpCiQfFYVzLaNCHauAWs+nIvbrtkdqbBNWq05R7L0rDF8oXmVeAZCOwU3COQe0avDj440sjgAACAASURBVGjtZ8O2PLhhGoaZlgpMyHUnsOCEJtJhC7w00EMjwKgEKVmbCC4oI5tDGFSicaONF99cgq8fsDOGpDvlvhlWLqb1MCFBgEpjQAIMNsJTBCyNnG/CidgDw/XGEhNUUoJUaaMPZkjHeBuen4NllSAQN3kfJsU5YhU3z7axsbkWjz76Cq68dCpMurQbWXG7ZzDOeaMqJMpYUjE4I6lacO31WbzjKAQEe6xop+BbBoK0B480Lb9YqJqcr6oHQ8kJK9M/E75Xgkz7ONx7hYOv1lyG+vbtUdbLioj6HINxh1UtcVEiMCgWKlVge+hOt6HcrxApcO4ZAiDohM41IaKXiVonHY6Pb0ixJ2d5iES1MEBA0GMGWFvegO6+XoyNxqLaKxGpYT4DrNSopnqBp1JlZ2XHMx0EposInGf0iSqSZ5QywNQRzFpZxYhlFarIhOeS+pWGFdoiqGEEvgASP/KRKXGxoXYjbmu+FfufcxByKRon+iBFjCdPQMq9LOlnmMxs6yAwGXAw8E72m+jgc6DgioBEGyPyb76+qDVgMECijRGTgWOhIDIZnCaDYR1EazCTHyzqsRpMZSsZVDLYIyWHakpbMx7JTLYO9JIBehIs6HuSn42nbwQp3KTwDAZI9Djmz4X8e5c/D3SArK9Tf/66667DbbfdJgFsoXtUaO7kfy7/Xun7MeBeGvc3cZxJLWJFYyCn9mS8wmvgn3zaWXJ8k+OTHONC95HHYTKaFRJWsfLvSfL89XGToFi/nz9vk5UR/XvJcddjz/fIkCEgHwiQqJhQxVD6nvL3dKVNA7DkfEiC1IHuAX+PzwP/sELyL8oWjRHnzsUN18/BmG22ESUk9mhQbSji5kpTORGmUeZm9KxKhXRvNuDyhpBbLVtDiDIJdkO4f5WcpNQnF3ECDBWWfpayxZvAh55UJd5YNgT6bGYXjXxuQqouIKo7ifYP6TWltr/sEjYMpwwhd2ZWXcwQJoMW+f4QNg0UWPIPCIoYQH/6PDi52FS8dOlSfOUrX+lH6HSEVpBEXb9NDfqQWUIG4JYUZCIBIa5QiEK7iFu39JcwiOo1DRkjboAMEEQOgBk3w0PE7DDHxmSTriVlRy68BEX5WQZRpgkt5AQNcQNm4MHeYhtuGMH9K+WqiFUl0mpIx6JevquClzBNpRrVK8LY3KV0q0+lMiBnB7Bi4EkkT7oUm7KI0AttGMzKssHHCejLIgKm4jweBm68iNpwTEepr9ik/FFDwJKeJJdBvGnAph8KgwSCMfYlRaRvhFixbDmWfbxMSp5cECQYodoVA5m8F785NDykPHbkWIgcRjkZWDaVeRio0YHbgMvA02JjsuiKfeY4+jt4rdQSpyzltOlTpXzNwI1VJKUE5ApVTYLz0BTAlTU8aU4uNi0EgQ+f48B55nO8HaTgSBUxSFnwWFHLsm8m7kPKOxNeJ/8wS0VAyCrFljJzWwM8BtuE8jcFAkFuhlSp0d8tmUqPGWI2+bOypnoIZCMPVaXClmckBv6EGqQyEgkyODZNmZt83+Z7qmlIEXciS7wdUmkLoRshVWJhQ+cn2HZaFfwgIwGo2O+YpBcq6pKVVb084k1C53WHRya9jn0FHjxZ2EMUE4ikUvDCHAzTg5Ej3YtBLOCJuhcb602kfBsBSAmzgYyP4p4IVV4bKq0MAproGRlJShBoSUXHZJO3B8srQSDjwU4jW+SQfU+V6KXfiMuQUDM9pKw0PI+BbwA7VQzXz8K0WHXhiNhC/RS3+KgOTc2dqK9jJYnPuAfTIFWNyRxVMZZx7wclrFzkZBwtu1RAGr+P1VeKBRgOV05PhEj8KA2bayKfB1YYTOWQrgBJiNCKkHOL0b1yN6Q21aMiVyX9g0rmXNFLbalWCNlawJlUDSgDKsfls8HPG3ADrgEWTMOHa2WRCkpkjXBNVhMJCjg+VForEoAaGaoK0V7UhcrqWnjrA5RaXK8JN5WFItd4nicrlQGfJemjY9WO4hwqMeKaIVJhSqjGPUY3iqJi6XfzjRzSYSl8qks7jqgEikojATbvV6BMT3ucHnxYuxhVo2vgEXxJRSb2YQlI11PbRjLgSQZEmmbE9/nfOhBJApOBAkr+Dte8r371q9K3wGqDbvz+W57zz/P8s6px8803S+8LA0J9PQxUC9FsdECWpD0lg0gdVCeDUh5TB3s6cB0oE5/MZHM/2Ze05wJ7QTJLz2Pxs3pPTb6nA0e9ryWrVtqXQp8TP8NxYIP6QH0uOtDX38GxTvpb8PgcOxFIiWWMdSCrwRr/zfPlesvPkX5FpSYNlHQAnAR1+fc0CQb5ngY7/B39PXofHQgI6CZ4XjPpwpx/2qgv+X3693UArcdQz/GktK2+/5oOlw/KCs1Nfj+T0nq+Dbj/h6HEJ3qf4rH5R/9bs270d3P8k9USfR94Hfwd9sJwXrLKwf8erJKhQZieK8nr0O8l54weh8GOyWOR7kWKH3uIGH8NNO++iPUg/5j/MBWS6+bMwgUXXaQoK6Zqd45IkeIG4PsSBIjSlgQc4hYlQSZT0fIzM0JRnwcG8r5jwYut3q1ENUAvFkmkyf8m147VgQMPPBARN6S4kkC6RpzGF3UlASYMRhh8kprEY5NnjGLZIBmASh9owM1O9UkU+wqQUHZV8cE/C0gIiFhmp562birTPZfq+xUqEiAgCyO7Mk3kTLHOEgUiyfeTlhW5sEwPLgGKzyZQtVmL+C4DHGYFPQbnpK2oh4kPIzPk5CQnkbgs8rFLPCVnlfwxAwC1udPbITA5FqoWEdGN2ioSUMRAjhlr0m2YCdXhIK9BoI2jnI/5exx7giLyQbkhFVy8xDuAWUtmihkYsOlUZTDl1MIALgMo9iCZqvkVvCfSf6QAjJDNpIylLOOZIQ+DQAJhVgn22Weffp5xciFOBgLSUG948EllYR9CZCElDg8KgFhBBJc9UATNzJ/G11voYdaL3rp164QasPc+e6OvL6O6axgIkWJEqE3als8rUG7PpmXAC5mxFVFomHF2mCFuFIh7A6zAhUcQYzJvGwldZ4A2KlkQyaNlpU73MH1Ri1Kh7BsBCWlrLNcns18ErFLpjHzkXAIFVdWT3mjbhsv1IQjVAiqPBEEBc+n0nVDJCmVEyjlrCkiRsSKwEJdwRoppNCHCb5ctxN43XIwuzgkejk3s8fzmmMMjydCAKcatnEc9qnpgpOGz34HTLQgkCRDRv4L8fzsHM6Cal6kqMo6qplHpi89BGKVQEeSQWr8SIz5pwJXHH40qBvNhCo6tKinM5hPUUiWM6mA8HnvJDDH6VIajMpc5L7VyHoGpwXUsQsjxcQiaCEByAkjIBzREuYmKYS7WrmvFT396P+749m1C9xJ5cDmeqrLqDD3nW8gKK6mBsjY6CAJbvE1YlSDmjcTDIxCZYFZtZIWS9UuplRFESIU3chAyueC46PMyuOvbT+L6i6+HQ16V1oBILpexsEA/f1WXZyUSir0T1a2OxUg8lgnj8my8jPdnl+JlOF6Kl61cipdefBXnnXw+UJpYonWBWX+3Vkvn38wvxRVqpdEca6FwSvA9hXw3i6PohJZUueNz1oV7C9j1gMk4/ayzEYVqbaP0syTTAjX/PSobxtKnyUBbP6c6CGTwUygzPVBvAD/LPgAGgrqHpFD2938rGCn0/BOQ8PnX/Xs6uNLBod6nksEfEyjJIFUHqjoI4/kmqx06g8y/k8G7Xm+S6w6/h+PFcWGfAClUhYJk/R358YQOGPX5ayCSpO/kU4L0vtvR0SG9rGzSLwQM9V6k947k3pR/zcngNzkW+Vl0HosVevqH6Pmkryn52fx9OZn113Oz0Dnkn6OeSxo4szGbVSH657BKMNDn9RglgVj+fEoC0+Rzoq+/0Dzm3scYkEplOiE50OfzK0z6WUlWx/T91mAr/5zyn0+OP+lSbMBPJgOTv8f5lwQi+nnn9ejx0M9Ncnw0aNTH1WOYBJw8NsEpafv/omyxQjJvLs4992zp8rcICOK+A9lcGFhYLFdxw6eLBANfpRbDQDRDSWBm5ZlHdJlzZASquOaGxY1YZeuSN1dPSv6MN5YKT2ymptGPbZNfLLdZUQYkcOXGoCou8r0hNwdVFmfca/P/9CZDaVJJABrIGBaKpRlAiUvpsDz5UHAycAHiZkCJPHL41YOk9PeZmeO1+AQ/VNFX/bZq57UD5EJbBV5ipmUKVcgIs/DstKIOSbzC90hb4e+6kpkTg0QaroWhXDcnI4FR/qIjDteibsMMp+ogEfDFSD/2KCE1jucpOdrIEVAkZl4CRTYDMEMUtsgHB7L0JOF1hpGobFEjno6jzFIUegnBRsCQdLDIeSsDetWsT/ChrCVir5XAV+CUbtycH2wQZhDG342ll0W9J+PiibmP4/obb8DChQtlUxzsJT4Cvosg5ahgK1DBpUiTkhce+vAJqPlzek84qhk5/5XMWtBHgCVzOrVbrDyJOSjvHe8oM9Gh9C2ZRkp8U8ps8upD+EGIqIhVKVaEQpRznoeRVM84UQMrDZeUE2o+M5DMOwm96JJvyo2XlMW/l8pWsqn9U6cppWrOKz7UlH1mf5UDwyQgiZCi6SGfxxQz3+TZEwQSeFiSGGD2nNUkU5AhDyRSAfK8EKx4sLEuXYSfr1uH7b/3HTTbpIbxnrIKwCoJqaCc61SZ4zQz4BgWUn5GURgNB5kUs9KWGLg6bhawSuHRdwceilOlyCm1YgHiKXHqpieHUvKq93pRu3wJdnrpPXxv5kwMLS4RmiNBrlSFSUOKcxAMUo2QiksEA3Sb57rDCFjJ4kq1ViIDxv8E54pjSWqV+DqRviSyv8qNiC8/dLF+3QZ865bb8NDDD6s15/+z9x5wVlVX+/9z+zRmGDqIWBFFBAuKvYTEN5bEEo0dRcUuKhbAGkWjxhYV46vYgmLXaBJjmsYajSWoWAEFBKSXqbff889377OHw+XembG8/ySfH8cPzswt5+y69nrWetZaFjr4mr3VtM3+MaIVzyTWexucbSUR6cTZecYvagBJxNC9yNDFzda4l23qaWLKLB8WMNOSbdTECZM06bJLVV9bbTwRtg021bsBgvi5DH0JQYpfwU+w4UmZAvQrm0MQLENGNSNrC5V2zsNSynhbOD8A+pwLlrJHPz+d/ZmefPwpjR87XonqhF+E0j7d+EGNJxyqHJ9m9RjTlAk2t2eC9WZzN9qXw+tgjDZ2zxmA4S9qxsb1yfipODsyBQ0atqmOPeo4U3MKiq4BmKZSfUTRRLytxoGz9gat+C442O1nZ50OWqzbMzCgeDvK1v81ZaMcIIGyCV2nGFCUk8VB0OJqkjhFD0U+CDoYK17jc0ElPXjv4LnnrNyMC54D/pXzGgcVUXe/YkDn/i62lAfHwv1OUDvnIBSe9ug7rh9BYOP64NZDqbEuN57tFUY0IsWneDsF2EgF9DTfyuX65nQK3nfrsCOPm8uy5WJI2j2Ai9riPlsMPopfb++epeqQlPt8qTkr7nsp2lup7wWfQWa2IGUrCMrcvg4CGbemeBbPL/67eF7c/dycBQGJA1CAIuRAKYNwR3PyXb3/H+EhoVI7gOSif6Weg1YD791wdwueYl7YeBfwTCRCIVW15lSRTytGkbx8QY0VFUpVViltPAAhVaOYJfNKxsNqxfKL5TSUXSe7lVsgbBZiSAAkBLebGARjGISxbJUXDm9TJNGd0c2rlE5ZClmiJqFwZbW1lmUzyjctU44MKokKxWq7GyCA5oxCELWG+bUul+UKAeQAiVk0RnniVLZBFxx/cMtNUb9sTumW1YoWsvISNYpV1Zi4kVxzUoXGlFXSeiYsRYnP8wMKnKGv+AqGT0pmHBwgISgwKGTsIrbtIA4BSlgkW1A4mVYy2WKstBXVFcrTf0ARh20uJTU32Pmr7iETSWoZXabquBkIFKEIdlf05IIpYPTcc88ZylB5QGK7kiKWJ59VbvVq5QopRSOVqqylErIntTQq05o0Nt4Y1LbKmOJYXIyiYKknVl3y0yags6RyevjRabrksktMYDdZMYoPlLWEA5SKTErppmY7tJXVSsS7mDGmCGTTihWqLOQVpxhidRc0y5JhJEGATAwJB8J5Z51hvG8p30tnlUnofxGFsWrniacIqTqdVl1OiiWlpkRBSYKbwp56Nq5WlFTGIWqtFNRUVaFVFVG1JNBZ0Yjt2g4KHH4PBrUTx/F/KZBKHZJ4SG688UZjIQoqJEbRNjPGfrA1iKwSaXn11VV1SqdSSueo75ETgLe6oosqE1VK53JKtrQYxc6kUiXdKgYIn8ppeaCW9rcwEdV9Cxap5423qSFuM8pZTwaGgJit8m7tHOYf7eiaLyjS0Cgvn9eqnjWKK6Gq5ozqVi9XqlpqqapWS7zOVia3EsUAHRtvVFAGSo7yqs1nVDNztvb64+u66eRT1LNLhb9lrYprfaBWAhiPB56FdEGZVKvyZGSKVKqiMq4s8CcfU7rVejEru4RVESbGje9RmDNuG+/qKpmbovmGNW/2XF122SWa+ugDNhbFBLH7n3UeWecGoB5KPqvWFJZmIElYddWAojVhc1DIoNXFE6jcgIeKtlgyu/uMz8kfFU/NyaQunvgzTfrZJHWtqzGyAmOTqf9BFaSwBZrEgnEjZFFjpln5sKfKSEzV5jlZ5bMxtbRCWQ2rIh5WrMJ6Gk38SIx2AEbYBzZphINQs2bP1FOPPakLz7lAlVV4oKzMMzLLyX3jgbZvZTJJJTMUuQwrkahSZShhpApXc2tKGWVUEY2pivotsGjDOROQb2GWgaXKeTETXgg+Y8Q327S/Ro8+wRoS/MExVEFjXIspj6fbVwrZnyir/ENWYWF21ng+w+t4msme5fZ7kAZbvL+DgKQjg8y3VTzKARKybCF7i+lWQU+1e3aQukJf+BsPD14TlEuK1LmK7LzvKKmOEkMbglSwUm1ivFDs8VyTParc5c4KZ9yEKhXMsMV93HMBNbQrSCkK1kWhrZ2pQ2KkiX9+03dovjAr3NnN327cilPOFst/169ygKQYcNFG1ydHS2K8ufgs48/r9NOxPTo6TzoDSIIUKHQmxtmt9SBwc4CItUCAeillvnguvw4gcf1kjB09krhT54ngddrFvPL8oEfFPbcUeAKQlAtqd3Pgvsc9WUvOA8P4cbGuWHtuTQS9ekF9o3i9O9lACuX1gCSbFYDkxBNHa7zvIcHjgUIOu4C8+0mCeKNSLJtT3+aCqud8Ln0xU3mCePv3lTYboPldq9U7JVXPW6zk7DnKDh+iVb17aBlcc1KpBlZhMVp0dUiwEMeoGWE+7EctO42CGBEO5y+/1NJpD+mPv39RkXhCh4w+RlWH/dim9Hx7ul65a7K++OJTDdxlF+125lhp4FZSHKsXdVWgL6wNSVzaXxYkihmpT+3u9g+/ENQf2xajWDc0qPHPL+rxq68zBf6G7r+btj3peBXq+mrxIw/r979+SCQyPfL0E9T7oIOl7j39+AET7b5OHAuLkexWLEYXSxPcOFAIwGiZUMFkdQotWarVDz+phx98VNXxhA487BB1P/5IqVsPCwrmzdC0cy/WoG2Ga/i485Tv0cMc4qZSszmQ7cFsbId+rRnS/uKloh1Y6EtZ8wz7IVdQON0ivfGW/nj9jfp8yUJtt8tO2vXUU6StB2vFY4/roZvvMFzy5fmM9h51pPY7/xwT18ICsvCKVLp+wL8XUjKf07QHp+ryyy41cSwu00ux0GrbxEsWy3v6ad37q7sVjVdojx8fpM0ojFgZkv75lp657matWL5Mux97rAadOFrq3btshisn3AAk1CE59+yxZq0S0I4FF/hkqoUT90JQtMKqT6bVe/FyRWfOlrdykbz6OlVvuqlWx6Ja8M7bqvQKShQ89UqmtbB/L2nXEVrWpZvyAEQfbAf7hrCDMkbKTFIvAwr+r+ha7iAt3gPlAIlxTBBzQHYJk/oWUJszFM7Bg4doj71G6tWXX9GHH31grOZ9+g7QAT/cXz27ddO8rxbq9Vde0/wFC31AYuOBjKcSSzuV21F0C1EtjYd114Kv1PumyVodzSgDDdHEKlgllJ9xLyPCzCujUVWlmrXRggV698ZfStEKDfzFNapuymnJc3/VovvvkVqWqMtxR6vnkcdoSa9eag17ipGZylRItzFqJiZEnmrzBXWZPVcjn39BN504Rj26JGwWPeNVyxtwbe3vZvSUzTTp1pt/peaWpOJVIVUn6jTmpJNV06VS0x77nd5685/Gk7zr7tvqsMMOtMpPqMoAB5ftGm+PUcaRRwpr/hfzdeklEzT1kftNzIq52uhSnnImkN/uH8DI+zOma8pdD2rgwC3017/+Wb+4+mptM2yoMUqkUjlNnXq/EhUJHXHUUarAOxmBCGaIdG0peYMPaWxu1aUXT9SkK69RXdc6n4bmZxTxEaDBBYDAdEFP/e4ZvfbW39W3f2/N+WKurrj0MnWprtaTTz2tufMWqKq6RjOmv21oaCgLFDXEa+nSnrOXbGusx2fW7E/05OOP64Jzx6m6sqatdpLL6mg8Tr7IaGps1B2Tbzee12Qmpf4bDtBJx41WoiKijz79UFPuu1+bbbCFVq9coRPHHKf+GwzwPck226Cta2ITAzjlCYrpphsPMJkmoaWSop3zD0BGMgCMWr4dxyghpHAl3hBFkKxMFAOEcur21b777msMbJxr1N5wykqxTHN//ycURmwPkJjlWHRuOgWV85O+QrfBoEQAOhWrSQXrKmcj44hTxPDIfYK1TpxMcs9wz+E7fN9l2SqlVBcrltCuyRZJQLpT7EgFSzp74iNQfHnPnTHlPCQUuqMmTHspeN13yaZGjZWf/OQnpg4JgOayyy4ziiltJi52xx13bAt+Ln6m63d7hRGDQJgxoU8EgdMnDIkEpJPdjTgIdCiXGAHWR0dJYng+648zEA8JSX3KXbQDcAe9i7hLFHgKEEI1g+7rFHfOsilTphgjF3vEgahS8Ug86+tWaqef9Jl9CNUcYzIV4tmHjAfxGNRlGT16tFmbzhsR1KscUHLrytUhCc6501OD+ipnM/cnfTTeTHQ21ijrAMo5mbfoJ4wHUk2XogsWr/n1gCTgdmOBA0hOOHG0Jlw43hQPzMSwBNuMURUAkoQNYKzIZtV7YbMy776lrWsrjDKw6IsvVL/VQC0aOEBdZy9W/LPZSjQ3atUPdtOyDTbQsnhChQhVite+gpOMZwTLPJssEiUzDSdV1nIUDCCxmXmUbNWcp57Ue7feqgNGnailn83WS089qZ8+OU3x2q666ohjdMBOI7TD9kP1+6ee0hZDttUW110rVUWNBZ0A2GJzOQIVgcWiJrAdhdAIAN9DAs4xWayMcS0szfpUd512hvYfvK023HgLPfHArdr18IOV3fX7evmGa3XIrnuoaVWLXnrxjzrm7ruknXYycR4Rw2FzZ61NIen+ucKILO5iD4mhZ5FoAGCXTWnBX/+sVy65TD886lglmtP60yOPac+fX6we+x4gZf5lLb7jRv1tyq+142FHaMOLJyjXjTochuCmjKFi+NZRKjabnVEwaX/hcOIhIe1v0CPRNmtYuAGECxfq4XPHadNQSNvt/0P98Y5faus999Tmp52lhgcf1EfvvKddjz5WzV1rFNlkI1WSjz1GVh3fOUPlY0P/sYPR5BX02EMP6bKLbaV2x2MOWr6CwqP1rbf121Gj9IPDfqou8Qo9MvUh7TXubG28QQ/dfvqpOmjkgRowbBv97qMZGnrmGdpo++EmTWq5i3uTg50DYezZFMOCrBNWNmxVJjwdkTzc+7Bh6NStXqnoO++pz6rV2qBfN63+cqFaoxVKDNtBDblWdfVyqlu5XN7MmZq3+cZq3XkXLQhXmUQIpYJIGGsACdVdmYN/l4eENeA8JE5gmrglE/pdqTTUnHBBtdGwtt9umHbceWdFKmr0p+ee10cfvCfl0jr1jHMMRevTj2doq+2G6qsvF+n3zz5nPBxRCiLiRYRiaSqd2gJ1Oa9CS2Oe7l6wUD1vuV2N0bTShv5jquj4lnr7kzVUk2xU/KN/asm9D0nP/0UaMlTbT5uqzJvT9eFpZ2n4UYebrFNvPPc79cbje+RhWhQlSxj7mBgvgvRdgHhIXXJ5dZk5W3v/+U+65aQx6llTZYGzzZPt18+wXiE28Mcf/0NT7nlUV026Xulcg+6afLd6d++uwYO30JjTztNLL71iYjNuuOFqnXDiiRo8ZFhb2IUJdfA9NABevK7syPlfzNFll07Ugw9PJX2XT7OyosoZcth6MB2bmxt15ZWX6bAfH6HhI4br7env6IpLr9Aj0x6CUadp057U/VPv1vkXXqjDDz9aVQkbkNNGpQze1KRQDqupOalLLz1fV105SV27dvMrHwGgSKtoXVIuK9qy+Uv08+tu0EUTxqtH91o99ugT+nDGRzrqqKN17fXX6dY7J6u2a61+ftnl2njjzXXKqWNM7ZMMcVWWZOXbemzneMRnsz7RE088qnHnnafqCgCR9ZD4CdbN52wdrIL+8cYbev73f9T48RPVmmrVz666wgSE/+igAzTxkou1994jdeDIA3TDjderpntCZ5xypjUCuYF0MSTifLFxPMiAzTfeTKNOPMGmB1bMghF84ibw3hby5HMos3DtUSI4L1BMiMEj/gurMMoKyjlKFp5v3nPyy8mgYuUaqy7ccc6gf5eHhMKoxZStskLTt8YDLOgvsYdQnQEj1CFBUUSxZYxQlDnbkW0oaci7ICAJgoqgwsjvWOFR6rhve0Yaxo8skdQsIWMZxQFRxLk3c4ViThsxOpE4hUrya8Coz8jwvV+d9ZDQN6hkJKNBASdtMv3mHGHur7zySpGxi9ehY3OullKMOwIkbu04Ghvpk7kfleAZe7xHd9xxh6mFA4hCsSYFMzTsnXbayYDDznhIOgIkbp5mzpxp9AWSoAA2AG+MOXQj1j+gk9dIzkLBQOetKu57cG0xXnwPV6QAKAAAIABJREFU8Bb0qpRqN/oqxR6pewMAAITyPMad/cMcb7fddiaFPlXa+dvFZRQD2KDXgnEr5SFxOprzwHA+H3bYYcb7yVjQBsAZ5zd1XzBMAEhIeU1xSgwSpUBosP/rAUkJQDL65JM04YKL1gEkiZyn1kTeBPlVZnPqt7BZ8dXL1Le+0mTjanj9LXXv0VPzNtlA9bMXaZNMSq0rv9KCkbtrSZ8NtCpRZchGQSAQVHiZPKwaWOZN2l9ylZvTA463zVxj2cwy1rnl772jrgvnKbrnLtLLr+r5cy/UHjfdpJrth+n9v/1NQ/YcqUhVpV66+DL1X96gzR9/QF4VHhpyz1euA0hcHRI2MwoxHhLj5vPNctbNjx3PxqKEFi7Q7Jf+os13392krfrD6OO15eCttOnE8TYP8Ox5euehJxRasVg7XH2VNHSIyfAD59vYmY3ldU1Oe8aiGJCsfRCgEdAEOEkFrf5guiIfz1CXkXtIn3+l5045R4PHHKlNjjlWmjFT759yljwvpV4/3l/9Lr5Equ3tJxfzTDsIhjWKBtQQ0yXPULawzgNIqDha8oJ6QrqaFav1yWuvaKtBm0n9+ukvhx+ujbv31sDTx2n+LTdoqfLqdsiPlBjQU/122VWq7mbBJPThCFQxY2+09AkvrOZ8Xo9Nm6ZLJ0w0B7w7kIsBibO+ZGd/rtRLL6t2/32lr5bo0TFnaOh++2jjXFq/n/aw9j1/ogp1NQpvNEB1w3dUqK5r2aKcrp9YWywgOUvxCLzysMkmB/ccUJ4grbThoufVpbVBtYsWqlchr0Rdvby3/6mm5qzCu3xPC3tUqnvratV+/KG8pYuU2XV3ze3ZV62RCpuboEQsC/OPlQmBhkX13xlDUgxIrCEgryhpkMMRpWPSwD69tfseu6g5ldSGm2+hv/35BX36wQyFMilNuPQKzZz5qZ555gn99PijlUvm9ZvHn7Gl5UwsVsHw8xlfEwsUIkKnSkvi0l0L56v7L29TUySpbIg4KEtDihLHQ6Ym46GSeq9cqoWTb9GQbFwf/ukvCm20gba9+04tvX+aFv7qVzrgwSnqV1mrKZf8TBXde2rQXbdqVkVESeimpgI4mc98ZhTUr2xetTM/024v/FE3n3Sy+kDzQ/t3VQz9/e/odtlcs9K5SiWqIspkpWeffEozpr+jjQb0UTKV17njzjW0rHunTDGewjGnnmI9SzZ6yjFAjdfCT6yuL7/4TJdfdokenDZN8hJWzrTFzzmTvgVxwJhUqknV0UopFtWcBV/qxJNO01133qFcOqfZn32peYtmKlFRpWOOPlFVCZ4CovA9w2uCKaxYCUFzyuiSS841SlRdXb2Rv4wTXh285CanQAhvEVmqokq25tWlOmH68tYb/9ANN/5Cd971v6qu6apITcxIy7tu+aVWNTbr8isuM5nquB+j4OLaTdJA3ws9a9ZMPfbkw2bsqiu6Wn+U8eqy67ifu6AJ50wl+kRFpXKpnO66506lChmdffZYJVtSqqm0WQJ/fv2V2mDjPjrphJMVbqPL2cxh+ItMTFTIpmLn38CNttRxJxxvYh5JA2J8yAaMpMxiMTTFUMgoukOHDjV7FoXk1FNPNZZ0vMucG6QudbRTYhMBJI7iFJSrTtli/6NQ/7tjSKhDFKRsOUW5lHHKKVjIC8BgQ0ODKP6H5R4F3cWLAHAoWkcWyz/84Q9mHFx8CfcoDiwPjk/QQ9JepXY+x/OpjM7ZgRLqgB3POOKII3TiiSeadpJan/mhordT9B3QcX3qDCDhu3gKACTMG0CI55CQhNS5AAaXGQygh/fg+OOPL1sYkfu1F0MStNTTX54NJRDdiYQwZGcjQxNpY9ElUKzfeOMN8zuer46yNnbGQ+LagAEXAOEAH9kpUf6JQWIeKExJf2+77TajTwQrr5cDRkkDSJ7WoYceosoAzcs65YKMFmvEbWpqVlVllamZh8L/i+uvN2Ne362bKiurTNKfd959R7fccrPpf+/exAX7XlG7sK0xxCQIsYL29DPOUHdTh8Rm9Aiue2ckZuxZY3hj2PskI4LZAiDDmI4cAIhRKZ69hEECAFlMQQ/ufZ61HpAUARKC2k844ThNmHiRIlRqJb4gF1E0T/CypIqYCrmMKvI5VeULqs2l1buxSQNmzNOc+TNVO2KoPttoQ1WlPPVfuEL5t/6pxu8P17J+/bQsVmnc9aUuJwRcpXYAScSvI2G418ZKaTnVxlNhaN3U3EhLc+frk5t+oS/ffk3/88RTUv8tbXFEb7nyv/udnr3jTu108GHqf9445eIc8p6iJvPN2peLIXF1SBxlyyVowUQIMDLnOF4j8EF2lZRqkh77gx67b6oOGHeeEoceaGghX9wzRTPuvtNYhYZdcrU0bFsV4kl5SsjLhE0momCVRhYjLlAWNpsryEU2e8eAB85E+Ox5hVOkGY5ISxaq8a6pmvH089rt4VsNGfq+8y7Uvnvtp4bXX1Lt4C204RVXSnW97Z5GqTDTwHGbV5g8yj5OpA4JBwbZTGh3seAwVgKTOcmlAM1JTaul536r52+arO8dc4xCe++u135yhOLhmFZ376XYyvnaZeKFqj1+tFoTtaoyCogNPKduDU2iOflMk6Y99KguvuTyNkDSZlHwlSeyJyE4TLuIDCZKedUKNT38uF6799fa58rLlfz76/rn1KnqtdlGWtWwStp6a21/8eWq2X5bGxPlUw6CfXNCxwGSc84+U7GITVFrFRPL8Y+gFOVt1qhYPqPKQk69s0n1/nKWWj54T6n6Plq1y/flxT31+3Ku0q+8pooddtDSTTbW4uouKoSrTI0eU/m6xMWB7Shb/65K7bjXXaX2tiaaRBY25SstJ61qVUWFCoW8SRG+7//8UC+/9JI+nDHD7K/BWw/R/vvvp2w2o3AkYlzZH7z/gfX6BUK07THDvsIXVaElkYh+teQr1dx2i1p9BdSYAQAkxGsT3B4l3XjWFF+tbGzVoNasXr5gnBKFtAb9+l55f3hFM8ZdpL3OGq3uCenp+x5SaOOttfXjd+nzqholPbjjYRsDhvU1avKjqTafVc3Mz7THC3/RTSedrL6VtTI1blicznhgjyjbBz/Amr3w+Rez9dPDD9fkybfrr3/5s4YN204HHXyQWWsP3H+/lixdpvETxttvm0QUtu5P24Hnr8m5c74wWXawqDEypfZfm5XdP5/5gWJyzTU/15KlS/WrO+7wqREFPfzINHMAH3PMsYpT6LZcejd/TlBIJk4Yr6smTVK9n1TCxn35H/Brn/jDYDOoRcJaumSpUe4o6IbV2Sje8rR02VIdfeRR5n677rqL7xi0tZdQFtqcFP5Cm/nZZ8ZLP+78caoiHs6MgR0zf9B8K6PLmmVjj957b7pGjTpOT/+rqCt0GfoMVeP+++7TK6++rKsmXaURO42wCQ+MN8g5Ka1gcV4Pft94400MxcPN9JqkAsTs2DSqZt0G6gZQGBGrLkowivhee+1lDAp4PFHQsfqWSlRSLAL+EyhbxYAkaNUtbq97z8XRYAWH7kOmSMbBxY9gMWYcUMyIj2QMHQgp6YX395f7DIov9wPolLqKLd7E4gEMMS462hLGTp6PxRrlHdBd7IUO7o+OAInbu07JRBnFww7QwUNCxW/oaugTKKOAhN133914LhwIc30JWug7E9Tu1p/rN8/GA4CSDABiveEZoe8kiOGZjJ+Lbyk5iFRMam01HhZAE2Ci3BUERswR5xYeAjwUe++9d5ucwbBL1XmSA7j4FjdupWRRcyqvp37zlH5y6I9UlSAezIIHayqwhWkt1dI3ztpqx0q2pvWrO+/Q4iULdc3VVyset/FnyWRaF154vvbYYxcdcdQRxiBqEs2Qch3TkKGqI2OIa7MxyqeePla9utUpEQ/Ul/AHohhQuEx6eGIo5ggoc1684cOHG68pYwpIIb6sPfnLey7WZH0MiZ+72wKSUQalR6jrQCAaWYr8KsWkiC14OVODomvOU/+G5Qp//JG8+asU3XqgGjfZUPNqu6l3Oqves+co9M/pSu25o5b06a+l8SpDdWlPoAQBiQkEdycfbG4mzJRb9FQBSKEK+szP9OZ1N+izTz/TqOuuUWivPaRwhdSQVO7JxzT1f2/VsB+M1A7nXSj13MA6A9zaLmpIOUBizXJQPbDSUb3bj2slm07jCn0+ebLef+YPGn78sRrw08OkunqrtTU3Sp/P1J8PP1pDzzpHfc4dq3wV3HuqMwNG1q5H0SEg8ccCBZkrTP/nz9Unt96uT99+T4eceqb0/d300Q2/UM38hdro+JM19/pr1GPwlqq59FKp70bGkmpCSI1iyPZDw3SBszKFETsCJFZBB5AkpcZmrXrm93p50lXaZL8fa9i546REQt6zv1Fo4GZSr+5aOOln+iQS0/f/925luvYwAaTGKomoIQOTr+8VMk16cNqjmlgCkLRlE2ubM09KpaUVyzVz8p36xysv6qCTj1ftDw7Q0jvv1hv336ODJl0sbbKVnr/+F9p0z1016ILxKsSp72DHrz1AcvbZ5yhGZXIvZwJ2TS0SL6Io6VVRtSIFVWSa1T+ZUe2CxcrN+Fjp6ogi226v2b021YbpZlV8OF3e/Dkq7D1Sy7t01epoVHmTAbYtKGCdrfCfCkiCVkTnunavoQDClYe3CxUDoT1mzBhz6MIlRzCjjGG5hHqxzkVNDYwEXlxLIxHdaQDJTWoKkYHJxhpZmhF8fjt8zAI1hiq8sDZb0ah3zz5TkWxaW0INWLZMH95/v5K/fUahfj3kffGVtOUI7TDtDs0kwJgguBCgxrYEDxhXt0xO9Z99ol1feEHXn3KSelV1afMKGIOIqcLqGD9tarqWL19urOMnnXSSUTigZqCIcEAxRtAVsI5fdNFFa3U9aB1zv6MorQEk667RNjASMCQhN4j9ghZClWes0S4QGAMH38Fa65TAslqGzyFH9gMs2ovhClq1AUMo8KRqHzVqVFu6TugLKKcoYgcffHBbLQbaU3ywuzZBu+DwhvaBcuv2aVApDn6XfjJm9BvlEwUgGIzNZ6nuTfY86CXQh4LKX7H3ledhiHGApHisgpZ8ns0/rKD0HU8JdCS8BT/60Y+Mlx9LOXEDGHhQGttT7nnWfyMgcfUnUKboLxQajCooZ8wFii10KWQbMoAxDwZGlxuT4BrrDCBxc8X6Ik6FdXTaaacZJZ39B72GfTJkyBATJ4kXnhgPlPRSbegIkASBFM8kTTB0J2JIACRYzrHW8zmUdDzfgBVS+gfp2Ea78APjO/KQBD/r1i4Kr4tVYa8RS0EsC3KI2AbiLHidPrvq5+VkQGcASbCt/A7AZL8g/5B5QS8MMgB5BiBhP3e0/pOpVj399JPWQ5KoNp5z+x1faXPYxOiD6KJSJpvTNddcY+Qf8ac9evY0aeVTqbQO/+lPNXLk93TKySerqoKMkDBjfP6vo6yaW+esqzwU0umnnaFuPdZ4SIJj5Tycxh5Kds1cztSMAQSSMht2iUsmAABj/I888kgzRui2LkV0qfFfD0j8UXGLxMSQPPa4Thg9WhMmTFQMD4UpCGaLGqJGpaI2rWVVIa8+DWl1efdNVc76WD222l6NAzfXnNo6Lays0Qatzeo7Z468995TarcdtbRPf62sqpVnMs2se5XykKyVog7LfIgKwdauH8+lpdmfa8a4CZrzwT/145tvkfb8ntSjRmpoUurZ5/TaeZdoxOgj1eWUE6V+A6Ragip9MGGsnmu3oywg8cgM5hO3oY+gJdGN5Ap9es3P9dnUh3XA8aMUHX201K2b3v/b67r9rLG657fPSrW1evUH+2rj0Sdqw0svVr4yYguwGWK0sTW3NaRDQIJl3ajDCQMS9dVCvTHhPH3+8ks69opJErEjq1fq0XPOUfTzz7WI2I6WZq0KSfUXnKfdzz+fCoW+RhX3kZlPTvfHorOABBQRSTeo8Ynf6IkLJup/Ruyo/ldfJ23QXw2fz9KVhxykm2+7WRo2RMsvvUbTczn9YMrdytbbQFlSfpoxNWNhLygwDxkPyWXrekhMYc6Q8rmcIiZ1sKfQyhX64Lxz9dmLr+iQcWcpevRPpHhXrX7oYT153TU6efJ10oaD9OKka7XxdkO06cWXyauwAqmU5ZnXnYfkzLPPUywSVwVZxCI5m11IESXyMVNALq+k6ltWa+C8JSq8+Z56VXZRZIet9Hn3HppT21ubLVuk1Ptvq0fXGs0buoNWRyuVi0aUjfm0Dz/LVvFO+E8GJEaOQ2H0U3Q7xQL+8n777Wc43hx+KMRQB0gf/dprrxmuNlZJLJQusDfYb5OmmSrjhYSWRMO6a/FC1d56kxpNFW6bbjvftldsrIWJ6CCLUV4asqpJ75xxhirkabN7pije3KCuc2ZrN7yxeU9XX/0L1QzbSRv9bJxm/SvPfy5RYWmffpFXE8aikHqmsurxyaca8bcXde0pJ6t7TbUpMGhRkF+B3RXGw0aXzWnOnC9MEVEUAJRS1hX0HPqNQsBFUCfUCRSV4PVNAAnfZ9yd0g3Aw6JNQDV7t612kl+YDysxF4CkI7oGn0Mh7gwgcaACJYB7Q4MBcDklCf40awBgg/UwaFHlu+UshZ0BJG4MkJdYYKECAbwABu45KAd4KLDQA4bxXmAd5zXXRgfugj+5d3uAxN3fKSaADcA47UAZ4TrwwAMNlcv1051tjEVH138bIHHrwM0ngA9AghwghoQzfNCgQQaQAtAAj05uOIpUubXwdQFJcD9BoWEfkqAGL8HLL79sACn7AaBN0hTAwfTp09ss98WxKR0BkmDWK9rqPCSAUbxBBDfTf57HWgUUQ/EBNH9TD0nxMzEGsK4AXexb7os3BgUZ+Qs4Zh7wkhBr0pEM6CwgcXsGoMf+gwqHMaJ4LgFHgAUACbKpvb3P3sgkm0yG1UMO+amhYjrMYACJrfuw5gp7SmczuuOOyWasr7pqkkmEhEdldcNqA5CQS/ysAHTmqM9U6dNDSR1o6fKWkZu3BieFddbpJ6m+Ry+TKKf4cuPvgAUGKDxDrHeC6HmduefMox8AEYxzrI377ruvTT6XkgPrAYk/KsWA5PjRYzQeQBKzBfysELZRHDkK7FGJPZNR71lLVfP3l7RZulGN3fppUVWdVvbvr9WDN1N9JqlecxcoP/0Dte62rVb176eGyhrlTCrLda9SgCRkYkis3m5rh9jgYuoVxFY3adWUh9R80dVqGNJbmUEDtbCyXjuMPlz9IjH9bvQpGri6UaEdh+qrbt1UO2gb7XDhGKm6RjLF0tZtRzlAQu0U48zLQW3yff1QCF57VX855TT1XbFCGj5EDXXdFN9ya208cqQ+v+RSVbVmlKypVTiW0Y4Tr5D2HCkvZhNcGqKSyam5Jv9wR4DEFkNDPworkkxr1eNPasa54xQa2EPhDTfX6ore2nj3nbTxJhsokm5Vevkyzbz1DnXt318bXnqhKnYbYdIVQ78znGmjWBMn0Rae0ykPiaFRgNE++kwvnXu2sm//Xd1331WFul7KbthbQ4/8H8256VdKzZyjnl17aPVnKzTk4nMVHX24GqqrIaxRm9qnvtg6HwiaJi+pRx98WJdPvLQ0ZcvnWVhvSUiZ55/TJ4f/RF6//gptvbXmda1Xnx120U5Dhui1G65VzdwP1adnb30Zr9Xw8VcovNcu8ljTnQAkZ4wdp2gkrqpcWploXtkIVvqo4hlb5yWutAasWqHuf3tLfefMV6JbTEvru2putx7Kb7O9NmxcrmUffaD6DQbo822Ga6Wp8O0pHLVJR13tif8mQBL0jLgDyQWrcgjjIeGARyhDV+AA4qAgyBWghfW4VFEzuPwFL6S4V6nFBpAsULdbblRDOGodiYBVihv6MWSkrDZ5EPIF1XghDVu1Wq+fcaYSqZSGPHS/KmbP0+vnX6i6bLMKhWo1VVZo8FUT9NWIrdQQo3K3LWLoPISWOBVWj3RO3T6ZpZ1efEnXnXKyetSQEcsPqDY0Qxtr5Thn773/vrHkUUjOKcMowIAuOOpY+VFIUMRQ1l1MUCkw3BkPCa10c4DyBAWAwx6+NhZSFwSKAsYcuJg4DlFAg8saU04B7Cwgce3gsEXhQwFH4eRC4YGmhGUYQIL1kDbzbEedac9KWg6QuGe6/UIfXn31VWN9Je6Natrcl+ez7qCcMCdHH320UUwZD5Qm53UplgHBNnXkIXE0DdY1IBOFkz5jGWVO6ANtYK2TaYcgZnj8gNSOsub9twGS4LwwxhgjHCDBG8J8UGR4xIgRJo6BNcPcBcch6GkIysOvA0jc99w8Akh5HmuQGAcUbaz4KM8EeOM9oa148Jy3onhffB1AwvOZe+hOgF+8xgAQQAFeGWJfkIEOIBWvg856SNjLRlqFw8YjAE2L9YesYax5nVgNXodGyLhDo6Kf/F3q7AuO+dcBJHiY8EDRJ2eMoQ3IIdYC48lnyLzlgtrd88vJgExrWk8/9TsdfMhhilfZxD+2fKutpObi95D/ZBGcMOECNTe16PIrLjfAMhq1aXh/+tMjtOPwncz8G3psRKqsrlAiXOHYt234xmpB6Jm2NtZZp49Sffd+itKAossFtDMPyAkXfI93FHAIGIQlgDzks7yGMQpjHGC8PUC2HpCUAiSPP65RJ4zRxAkTlIDn6dMlTEE+0mVGCirk0qr1SJG5WFWLF6mnsdpXqjkS1ur6aq3evL8q81L16hYVFi1TeuP+StVVK+lbmTsLSKKmyKItcsVPE/XhO1gyyxv0yQt/Vu2ieWqM5JSLJpT2Etpg+HaqDknz3n5HXbJpNaH3V1YrXlunbX9ysBSvUCoUFrm+ihwk5gDHirZODEmA8062FdpDCtClr7+uxnffUU06qZZYXE3hmCoHDNBWe+6h2IIv9fnrf1c+HNOmw4YpSirOSoqDWWOroT76/hE3Hh0BEhNDYkChFG1t1ad/+qM0e6bSMYJzE0opqj5Dt9DmO+5kisSppUWz//RbVdfWqO/3vq9cTa2fKYi0wX5lafoCLc8fj854SIxQ8UJa9v4n+uofL6kq3aAGam5E6qRuddpm5HB1ySf05atvavWyZeq7aV/13HUPCQ9ZIm5nk2xlVoVps3pksmk9NG2aoV+4oPY2wWUCeUBjNhSWeIbP//660m//Q4lQQcloVI3xCnXfcFNtteuexlP04Uu/V6g1p4Hb76j4NsOkyoSpLF9KKLsDwXlIzjhnrEmqkDCFN6mHQdXmqCmISAANlMHaFctUN+dL1a1erUJlWOlQVMvCUcUGbamaQloNy5cpUtfV0BUzxsEWNrE70YKf7rjERvhP9pA4zwj9cIKZLqBwcdhhJYK77Q5brEdY6ODyQ1fASlSqMBe1RkzhO69KX8UimrJogXrd9Aut8oupAlgBJi71KwVHEQO24FpU3VuatPTlv6oyn1P9focqnE4qP/NThd/6p9KxSlUN21q5oQO1LB5XFtqdqSeCx9VnJxsKYkjdsinVffaxdvzba7rppDHqW1Xp1+jwhY5HCmg/tYYnE7Q5c9ZM41UwoimfN6kliaVAQcUqy8GMtZIMQ0HrZrHi1RlAEjzEuReWf7xSPB9PCfdgfAEIxADRHgAin8VL8V0DEqyuHL4AIgc0OXz5h+Lp6hPQV8AYoLUjhaQzHhLGgb65FLsAAWd1xxqPcoQshyKB0sb6xFJaTBkJKoGdBSTOI+AUEgCX6xPvMRbESzlqItQ91gS0Md6j3R0BQmgeBGP/uwojfp0YEudtYs+zBrDUM9bMI9Zx1j+gjPUIgGSt0n/GwXlbvwsPSfHegkYJbQwwZNJNSyYNL0YR2kDCFmhUzmrvChgG92VHgKRYqUa+ATyghBHQzMXzkAX8zbgwp04pdbQ1PtcZQBLcO/QXWUu8Akove4ALpRzaFO9DmWPNMf4Ak47AMN/vDCDhc+wvZAueJvrt7o28R/4BCph7PLfEE+ExKK58Xmre08mUfvPUb3XIwT9tAyR5U9mOKD9HdSbyNaIFC+br9ZdeVGODrbeSy2VVXRMzYHDevAVqabL1UbL5lEnFfjDV52u6mdg1V8TK1oTlbhSItaapM884UfXdeytWwkMSnCuMIIyrK/xJG1gzeKQAiWRzQ+Zw9gFGgnNc4ug362J9DIkJUrYUFpv293EdN/okXXzReFUR1EPVbZ/2bgrZoUjnsqoqFFSfzJqSD1gsCYymaGJzQlpSIcUynqoKWOM9tcarDeUFtcNM6Fp+Nzs1bnOTXQgBjgUjGrOB56gLJj+MRSdWIzC3KkjZpMltb8vzks+T6NeorRdBEC7ai7nQBKNShDokaxTw4MKwlLXHDOJHoMKH9RtsU9Uazwb/t4AkliXbVFbK4y6gXREV4jGF4lGFstSswA1I9HcVARfKkyCAZhG2YQz1hHQzxn6F4UKhLcuWy8iy1sI1/feUiVBZHSpdRvpXuktSURpNif1kUntSpIugQYaI7DBowwTzh8xzmYeoATeGs2L8P6bwV0gmEA6uKRYNLAClhJhN1plXKBeTsinJo+gbnagw42uijwmWMOaNjBTPmDoLHrE9rBX/+7ZSN+k2bdNT6ZShXgBIoECwqdcGJP5ouMBcxp6Kv9lmKUrFwZil10TjNmI13yIVEvZvw8+xOdtKWajdcwhKpFL72eecbQK3qQxtq0OjFIeVM4PqKVooqEu+oOpMVrF8ToVI1DyCSuLN1FnwcvIiYaWjETWGI4pTjbzgKU9xykCuoGLBBCBB0LMP1gksLyXFvsVrpaxUrg5J8NnFnwtSI9zedYdrcL3wWlBhKdtU6pswPl6llpjCiHO10XU/16oIlC0bN2K8KGYrs1aJLckaCifFUytzeVVkk4qECloSq1NCBdVm0+qeyioTCaspIjVGwyblOPdjY4Sytiigm1coqfW5pKo//1BDXn1HN5x4ivpUVrTVILFSiN3v54Vw1AGXsMpPFVo8VqWsv8H1F7R48lkXQ+KoVqUO7aCnysiq63l+AAAgAElEQVRHfz+UerZ7r1zMRnBO+D4KSUeUraC8Lv5+8G/nRQu2qz1lnO925CEp510qBS7ca+75rj3BMXN9cdZ4xgll9YQTTigLHIJzigIRvC9KmLMOc68gPcm9bgL03RVIMsB9SCGKUg8gcSlKOxqzbyoCSu1/PAsAEpf21wEHt05dW4Jrbq3gdOicgaKRzogR9IoE++PaUGqf2PS21lSGwk0GKzxN5fZE8TiYe9vJLinzHbh0Mqt4PACz0GzwdpaqQ+JA0JqpXGPiLDW2wTUa3PfFaxDvBjSsUsabYtlbbn8Xj6db3+2tFT4DkJ48ebKhX7VXh8TdpyMlu1hWdSQLWtOt+s3Tz+jQHx1iCqOSjdFkRQUwtBklOWdt9jtTNqCNAs8Z7zKRMhemvoOteGro/nAcTN5y+w/WAwwgWzLbxIiiIJ16xpnqUSaGpLjfbg04Q4Nb5w5c0F/2vYuzcnPdtmYCcsABdb7jgtqLZdU33evf5Hv/lkrtwQXlAMmZY8fq3LPPsooYRcvwk4TCNnEVqn3B1mSgUBR10rIc8l7MqOn5aF7piKd4Nm/51yYfAtQHFlRBeQ8Bbq3F7l9QoOPaApCQZSZklDyr/HHPKEp2IaKmcMYwncIhglMr5IWSJpUolcu9UFbhSFR5qmlTxpCMVFAGUI5NgFReXoHMP2sXaDTtzOVMdgqyb2B9IxjPtA2Kl/H7JS11y3AZqXtM5XqKnYVM1p9kiNckinXnoyDuvCkmGfESdmOhQBXCyoXiyodzCkVWKVZgbFDKPQMIoReMHz/e5LAuvkgTzJBmvEqFwhlFQzmFC6TghJtJzghoLZ48kxHNgi+bxyqvOPPjkV40Z9I2Y6WnQCTeFgMH8p7JZIOHADczwXlQEkoCkpDN8hXNVVmlziiHeeUi0JnChtdP/n6T2pbPhnNGMUQcxAohU2AQ9Y61Y3JdhG3hu5bWJj395FP62RVXGKWcA5mLTR81QKD4svNgkw1QQRzLN3Nk/2Mt5FRp5idE6uhiDqp/u2Af4ftfccUVOvusMxWLkVGNujF+YHXIUxKAxRowXg5qwkQMCAHwRgukpbV5g+gfKWVzpAs2sQ4ZM+YeqVwTUUtXLbpoB9Y0rE546siy1RlF8psIGycYiw93AAkKCWufQ9gdZPx01ht3yLi5cULTyZIgN9ylMQwGGjuh7fY/hwhrPxHtomXhvB6bM0vDrvyZmgCAJgsGFC3n0Qgrm4kpFMkoEsorwpiy1lmRIU/N0bgqcznFCTimqCtFUMmkUrBVd9KElURCqvJYIdY4gvcrWgipNp9WaN4s9XvrPV1x/Emqp5IztXLMAFsPGXvYUCYL7HtbkyioJJRSRDqaH8bGKX5OIXTxJ+0po0G5uc7O8APHO3ug0W4OTazHpA0FlDjLcvG9y/WxVHvaG49SSihWXzwbeKmhnjjFzf0s1c+Oxrej94PKGhZzLJ8AklLPpL7Ct72KefxBJR9AgiHGUXs6o0h+0/aUAySkR8WSTzvdXmXvu30f/BmMKXP3c98p9oKUA4RORgR1AkejYg7YHwASMmxhLCtF+3TyzK1396zgHPKa++fWXnANuvd4Ns/Ey0K6WuinpWIvitev+z5tcH1yr7mYAwuy1mS7c3LVjSPvcf5glOP3oEwttwf4bjHA4e/ivnVGNuFtgeJFIDbpakvt0VL9dn0uNcbFINbNzTr3DkktuVb99jeP6ehDf6Q4umckplS6oFg0rpgB8hZcpFEuUfbN2exnK2zLxmVP4DUcGCPljcE8xrnN4etFlIeyTuwIJwMZHKkxFK7WWedPUvf6WsXj69L6GWtAmyv06dYpfweBbVCnCM4hfQ8CzWJw7vYMFDyn/3zT/f1tv/cfAkge03kXjNPIffYxaWlzBqGGjfKfzzGZETOp0bzl1edCOLxQdGNKFGxdCSz4VOYiQ1HUKyjr53hH6zS5aXwOqZtMN3BsImgfuPngebJwsCrbBZhTwVi4sXRmDTKOFuIK56qVC7caKkw2HFUin1IE9Jwnb35UIcM9L6jgoTgiCFCBsxZUFF0sHDYkVAgXEGkWiF/CqxBJG0UE5YXaCSg8VJI2hdYKfn59L6p4IaZsbJVUyCmCpyBM1ETC8E6iXsYosShhoVBSEoFbawQP9Bas5LgCg4vVIG4qSgPE8tWKiPTBaaPUe6EKo3SxYU0i3zD/GCccnRmjEMfIkMwmZZNTNyNvwQjKGBnUjOvSB0VYaQnMCgr54FAx2wDAinSVMtGckvGs6VPYACQ8PlWKU9U8lDMb3tCdTD0XG68CwCRIzcAnQCXqez6vSNTyYh3NIljN1YiXYECbaRAWkLgBJHgkaBMB6HmvizzqDYQblcjzHqmi42VT7QYVahQywNCgQVupoaG5rW4J802/PS9tgLWp30JhPS9uMnDloykjHE2kEyDW0JCsazGewzNii3rGc2F58aj5TKkL6ygCCws5a7A9hfTbCpxSB5TzkGApD45/8ADn9+KDPni4dKSEFgMSDopsPqt4LqFcKKuPV6/S0KNHGVnB3JlxBcyb/HoUqmT9tyhSyBivVMGrsHuIeVDGrAVjbcIrmMvYZJGm6ralO7LuKj1D2jJ/U6CRFMDIhNSq1fI+/lh7b7+DKvHQhnOKmXXHvJrk1D74RdLZ5wQP2FIKTrl95F5330cekqkHlz9Zidy6dPNc9iD3P1B88BfPUXvrxbUbhRuqBxQL1mFwDZSSl+XuGQRpHX0m+D5KIDQw6A4AEhev0Rm6yXexHwAkF154oaHzlFIAnaL5dcai+LNrybWAHHAeFeiPeEgAhMVn5LftY/D75QAJMQ+OXunARzHodjKgs/KpGIy4vrr+OeAVNFI67xNtZtzh5xOgXAoUBvdG0ENVqo/FIK8YYLk55nXoNugixYpj8TwEwUgpJb547wbHwwEKvseaJ/aE2CdAUNAzVQ6QBIFgUNY4kNMZ+eHaj7INFZM1WK46fak5LzfORnIWGRPdeJday5lCq95981ltu0W1amOctSHlfOsdhnBbs4pU7dQPiimahw1hwbJJo45RkqPZwwCcsyQQI7dhN2SMMR3jFLpDNsJnOFo8xU0G14Sy4e768+uLFY5VGYJNyTZmMm1y33lIgmDEra9S68CNR7Fux+vG8BqNGiAIKHWUzc7use9SNpizxyvXg+/6SYH7uUfSaechIYXluHPOUYIYDgMS8RKEFAtTmAqrsHV1AVYMFvWgZhHE5PNjCxQzQ+nEEo4SbYNTQaKWKrQmODO4mRAkeEgIfqSYDml/TSwpz0OR9ixtC0oGnhazNgsxZVBCTbE50rKixFh0nDGeANK5FZQlyCqSMApxKJ1R2Fi/177oP4F4CGQCUZ3L0oQdhG2fUbgdIs9jNfYVHZRsg7yxp1Inw2tVPhJVJpxQxANAGdaWomTs8hE9Hqa0R9XvSFvmIpQRno+HJihIzJiRmi5cUDjnWwsKnrKhiFJ4kgzkYRwAX35i/by1kpACj3/UgDHudCI3sCwb867Px/MLQOKZggNNGxwPdp3D1092Ec+j9BWU9yuum9AwM/7WexCCSmdibshWsbZLwJQXM8HJNrAf9T2bSev3z/3BVJslQwUb0h1KKJTFKjyVpQse3gYsJRYAA5C8QrUBCl4kqXghYyl/xsVbukq7E5AIFZ5LHY6jjhtlEgDY9U3r8XTgAcElbGNKAMi4eG2eAwARAIU4A7wzdlzwHFVmAZP8Y1yYE1cHYV1QgkJKqkQ8df+uOiRYSPGQoJw5i43bs8WKptu/QdqGswYaUOBz5ovTHQYPJWiEuYJnM5gVWrQy1aqLb/jlWsvOxlsBR7CMhRVT1nhICl5BGQ/AbwvtuXgTpo69Tkpf49X1V6DLGunX+LPBjCaBi/VszZu7QM9MvV/njh2r2i61ppAfGMTU6g5FFBHrifnzA9x9ylTxIVtsISt3qBQf5KQr/fnPf248lcWHllNinNeMv4tpI8Uyo5Ti3J7ChEGGw5AgefZfOSUo+JxiZS14IDuLcKkjrFQ7WPucAXhIXMG1oPJWqj/f5ngMgjg3rnDQy6X9DT7r2x7XxWuC+2EQCVK2vk3fOvpuOUBCdXOsswQnu/XlLO7B8QqC8eD7vM76D9LZeM0BseI1VUqmuDXkPouijIeE87kzV7k1E5T1xfdx8+/GhXgAPCR4q8plpwoCs6AMDAKUoL7jfg8CsSBAYr8QBA5LI+gh+TpKabCPpea43PjxWQxRZMQi+J912JFnKNiuYm9+UCYWj0e5NhSSi/X0gxM1YqtG1UcXyctByY+oEM7Z2EujY0WViVqmQjhvZbHNd+MZA7SVz+isPkU7TNFD9DeMWzZ+08jziK1h5GU9JcKespFqNXp9dcdDs1XXb2950V4dLjW3zkoBTvdlJycc2C42agTlOp/lfdI0/1/HkHXUuf8IQPL4Y4/rpJPG6KLzz1csGlYkHlHeK5hicImCpacQ2J4N46EoKAF/O8/hH1EmWlAmih2zQrFcwVino8qqmQKLKLy4q0xRqrWhgFvI/HR1SFAMKdPBd4jX4DJKhS1f4aesJSDDBZXYeAiFLRXLouSMXw05ZNoFicvQyPwPFAMSBCiZOeCMQptBITdUE59rbr0qNsCeyxbsAhTBUfJjOEysCTE1NmYB66utzkzbrdKzJnddSAWUXL/QFgsRQMBiJIbEPiOgtPp8R7w/0JPW0dhMqQzoU/Y7YQpH8jksFFjsffqLEYqocI7C5FPBeB0g4uqQYKEvZZk0Hg8qsviWawCj4fa3QQaEBfE/fIqxIW7CFB8xip+BFjaazOAU8/2QlEm16pGHSfu7JssWbTLxCWUoWybbkkuebGINsgoJepo/OkZSQZ2ycMTwUMtcrD9iSMjcM3bsOSa9sMmI5U+BAVrmuy4Kak2urEI4r1iO50Z9mhEhTcTOZJQgnChs9w6gxhbEWxuMOOW9OKj96xxEHQmY4vdLHVZ4SKgoTPyUO0SKD2p3H9e2oBUvKKCDtAGnpJRqI34PDp1wHkpmkxqaGvTzW+7wS5DatcasseJNuT1DtwIYWnCYD2GiIBW0n/jCiQjEgy05YvaercxtwSAxbYAX5IlJ3GHSCoc0f/4C3fvAFI077wJ17VInkdQgbL0vPI36J3YJsKfWGFfW2atty2/d9VZKETW39DzjHYVDTixV8Ti7zwTHMKjMFL/+ddaOUx6wjKMQAUrK1SFx7WivH6UoC8VjVA6QIIORgViL2+vD1+lfe3sjuA9Ys8SQlAMkxeCr1Bx1tA/Lea64N+OPIkJNFQKU/x0eEgwSWGndHNJeR7l0cx80ZLp5dWvIjWepsXJywCnyQcty8bi57/MZgBqeOwpPlpr34Fpy7XDyqz1lMbgmi/sEU4P6McxFOW9BuT0ZVMCD9y1um1NA3bjwkxhGF0NS/PlSa6u470G57X4v7lups4DXMEhwBhJD0pnCiKXGr9yeCLaz7N5NrdST95yqnbf4XL1is4EexmCbD+HdQI2x4QEwEgwNHgNxgVICsE4y8sINVix7lVIeyjdCnjjbVmOQBJC4DMJGNyuEFfPiCnlpJVWplviWuvHeharu+0MVYv3bhsm13cnbYpnhwKjrVzkwFpzP4Ni5+WevoYeujyFxhRGpQ3LCSZpw0XjLoYtK6XzO1CSJZawemfGt4t2SeXVPJlVLgTovruYKTw2JiBrjVerWmlF9Oq2KfEZfVVepKVahNB6PqK1j4C43sU7wYh3DMoyHIha1FnwSDftOCvM1Q1NCOYDPu3KZCo0ZE/8Q6V4r1fe0Js/WZmnpEonkE127S73qrfnUqTcURytSCh0gwTpHlicyRnC1ZcUNVm02mnBBWr5cIu0voKJHlVRHrZOEtDplX8+npN79pC61RrExAswo4W2JHoySzIJkMULVgT9IutR1DnDf8UGDjNcmk5O3arGSyxpUUdlF4fpuUm2lCnGsAzlFVq1SpjGleI+eynepMoV8Yn6l7AwWZIfrfN2Y55OrnXzaCGJieUoJDsu6tDQXByiwG8dtyJHxmpi4I9/6bMAZFgqTwg/RQXyNnUQMzRZSesplUgaQTJx4sQGEZOtpE6Tr+EfszfGsmISAfmC8EVxmgNsq2BlAlgpT0rLYT7NGLLt1SNpGDoTzzzxLiQheJcCE9YbQKxurYnsXMbEw1lOYjHmqzKJQA0hsLA10H49YH4RMiPzo1DGB4ggwW/PsoBAjhgSaAEHtLk1sRwrON32/HCC56aabzNoPKiLFioQ7iFGa+Me9yOjCgebST3KgBTm20HGCgrqt3cZzB/WJZBSNWr1yuX55+10G6BuKpp+MwKSnlqcUCS58oJHPpdTc2qpMjtSyFepSFVM8HFY+m9XqZJO8bETVsUpVViTkxX1PZM5TKLYGPlszAQdVQfPmztHdU+/TuHMvUI/abjZpRdRS7IDZcb+eL5uY79Ff/qGwkVGFn/yNt5V/jBuv2ZSUa4wIbs6dsuQUM2JI8E60F9SOtRgFjbHkmSju/M7zoLPwk6uUhS2oKJVSSvguYIDqylhI26NKYSjgebQH2YlFnbbQX15jHFhDxe0IKorFbcBDQkIT0ga7NMbfFfAot0+CXiaehdwDkJTreykgVeq1cs8L9qdYgSGGhIByrPKMW6k9+k33e6n5Lh5bF8MEIHHnT3CNBhUz3neKGGOI0o5Xi7VOCly8vS6Yl++5mASoV3weOVFSHgSS3Dg5wzojqJ3MduXmxZ2hWPld1jmXApv3WNu8RzwK93B7Jwi8gvdGXnEOQp8r5SlwY0df3HqnvdzXZe9ye5XPsjfc60H9p1gXIn4kGNTu1kC5sWKcaQP3Z+zpXzCbGffnuU4+lVo/bo7Zs8FK7aXWdbDfwf3Ps112LWQDY837rAHa5kBdsVIebE8hmdQT95ysPbf6WP0SsyQPD7UnL2rrTlklIiZF04aanszXqrWlj7K5iGLxtCqrlyka9ZRJVSnZ3MPoGxWVjaquWqlYvkVhl1AC/cvYadFFoOYSXVul5sQ2uubu5artN1JevI/V14qMmG6sGHPGlTWPzMOY4NYd68gZdNjTjCv3CTIFgmeAGwNHUUUHdBnZvqv9/nXv82/xkLgBdxuWLFvHn3CCJkycoHgkohgcPhNUSog4MRM5ZZU2no+Nl6VU/8mHqpgzW1mvRoXuNardYpBWV3RX4b13lGhcLC+SVrb/lmracpAWda1VJgq9Yt3LbbpgpXZiCng2Nm/S9BouucmqgDaXlj76UIuuu03/eOdtFaIx7fyjA9Xv/LNMdq1lDz2s9x57RC1LV2nrH+6ngWPPkAZtI8+4SFoVCpNjem0rdbm0v22ABMXaNsJm0GpcoRm33qkPpj6imuqEBuyzq7Y7ZYzUZ4DSUx7Qiw/cq5WZZu15zPHa8LQzpf4bWteikfSWJhIkIrEYsYyCjqll4FzcbRsCGhDdD0csGPjsA318w7V677UPVNulWiP220c9z7tAqqmQli3S0v+doqcff1qn3fuACrvvYUGMDyKgD9EIEzLsHDf/Elwdpf1tE55Foxe4Rbvrfq3PBf6gjwgv+g8gcFm2vu4mCnqf1riyfKdYOzdzY+zS/o49+2xDGTTz5H+vzTMWuI+NRHApad16cj+dO85OuPPklPfRyFjISVdJkbV/F2ULylpxhi8nPFmTzBMCl8OeWANS2rJ2aTuUQ2KAUD6wLLr0p6SBxevJIbWOYuTHeLA38rmsGhob9Mtf2qKC9loznmYJ+wCedjz44FRNn/6eCUR+4cUXNf6iC7XTjjuaFKN/feGv6tmjl55//nndcftkDRy0hQpYyAKB6MVtmTd3rh6Y+mudd+55VpH2a98YOdnWEvsbCgv7xYENFIGTTz7ZpH6Eh80Y0UYUDIA+gdJOzgXpDUGls6NK7YwzAe94UPHgEu8Gr57+8xpUD5JRYN0l5ekRRxzRBoSc4t2egt+ZwohuzDiAoVciq/r372/2LEAChR4rO22A9soY8Hqxx6VUO9rLsvX1ZUHnvxGcg/bqkHT+jt/sk/9tdUhY45ybzC1pvok9REawJqD+siZZs8gKAqVZCyRMcSmYze4uE0/XtvtDIaPQAUhIq1vqcvKb+CNkOGuQvYRRBznE89AtoMKSlpY2UbySWAlHjSoG651J+8uewniIVxl5wfzRf85w3iNrpUt/Tfpp9ipjUYre5MaChBKTJk1aJ/jdKcKur4wlhgu8RqS7xrOIPIJyiBx2IIqMmchosme5RAXlVmdn0/7yfYAlco12sM+pTE/bqVKPpx3Z4CrWU4SScaftxd6EYFuyyQY9e/8p2mPzGeqR+EIRkcGUc9jGAhtdxVfIUtpAL7yd1U2/XqKFy62R9vzT+2jkXoP1+z9M133TVimZk3bYWhp/+uYa3G+lovlmey+oxO5oaYv9rFVzbLCuuhdA8j15MQtIgpdrP+sHkIWMHT58uFnDrBfObX661xlvxoUziDXc3lrnvfVpfwPWCBtD8piOHz1aE8ePVwVZk4gZ8ZWCmBdRMpKVInnFsykN+LJBLe+9rWH9ehgPyZKZn2qD/gPUmKjR6o9maNhWm6i1kNSseSuU3GM3zd+ovylqWE6gMCFBQGIsir72ZhhRTr9jJeUy+uDhx7Tg149r/7OPV8vHH+nZ2/5X+999m7omKnXPqafr0PHnq1tlnZ6cMkW77rO7+l12pfJxAsDhmK3bjrKV2v0GtykkZlPkVFixTC/fdb/26beRtGSp/nfaFI26bKJaevTVX045Wwcd9CPFNt9Yz992uw684QZF9ttPojCfo52ZdLxr4ho6AiSGvOIVlArHVZHNqeH96fr06cc1Yuvhann7bf3piUd06IsvkC5Mr902Wd5Lrygdj+n7d0yWt9vulmLieynasoUV6XydBSTf7Lgt/63vDpB8s5YVAxIOsVJpF7/Z3Tv/rf90QOLGibXKYU6FdhQPBC/1H6i9gRWT3Pf8TdpMdwBhKSoVFBw8pBDIWFdRaMtdTrHmcygY1LcAAAHkKECIhQ/aJXFoHMTOqorCxFWsDASfQ3Y7DnCqGnfE4WWuiPWCb80FmMbDRRuc1wI+PsoZB7W7X9Di6ZQMd1C1B0h4BqAHXjsF+eD5o3jgTUMxIDMb8pO/iUXBuou3wwGBjhQ/7t8ZQOLGH0DG+BOAizeDmigE5AK8mAMy1jEveNwAuBQrdONfLlh+PSBpMevkv6UOids71N5gH1L8kX0BEH7//feNIsZe+OEPf2jkBfsDwIBlmX0QTIdabr+zbjsLSDBEoCDvtddeJoUy8bCsx/33398UEUUmuUrpxd6pYs9LR4DEtRc2BUAIpZv9Cd1x6623NsYCDDEYeJBrZK+kbo2jwxp9uATtsxwgcc9z8hL5ByBBBmMQwLsF3ZjxdewCjAQAEWigzsDVnhzoLCBBjpOAB3mDNxHvBzVXGH9AGPufuYVtQtwPYIkCsk4ulmtDJtWgZ+87RXsOnKFuiTkmLtTQKAwg8WMITaKjsJa19NHocxeqvo90xLE/1hv/+Lv+8eZyjT7x+7ru2r/qsEMHa9j22+rW2x/WD/bppdMPlromUgoV0oYCZjJl2lSLhreRVxe1GECyQl36fU+K2VoywYs14s4wZBsgi/UOO4D6L4BmZC/gm7Fn/vkMQIW/29Mp1gMSp2j7Fsc2QHLCaF08YbwSxkJMnIONnSAIOUXVikhBVfmM+q9MKdrYoG7RkOqamvTVe9O1Qd++aq2sVn7mF9piow3VlE/ri/mL1TJyb33Sr69J41bqKuUhMZNnMr0RDe6boU2tBymaSqplzpeqbkpLg/pKv31Wz068Qj+47RZVNTTqwSuv0nHTHpS69tA/L79MPVpWacBTv5FXVacQEfbrMrbKFkZ0qMhUOQ9mXsD919AkfTFP7954uyKxpLYddZTmL1iq58ZfptOmPigNHqznd99VI849W91OP0W5qgqbkjYnRQzPaI2XpkNAYrxDNkA/RjuoddLSoOZX3tJHU+7VsC5VqrjxOn328qsKfTpTW6xcqRf/8Xd975e3SLvtZuvc+1QxE2ljCztYA7T/63pAcpdRHtcDkn5rZVhyirM7RFEoofRgGUPxwBJ21FFHmUJdHEoU58Nqj4LtUnbiOXGAJnggfV1AElTigxSSV155xcwdHjZ+32OPPcyz8WDss88+5jBsj7NO374OIAkqCFhBAV9YDXG3o6BzAO27776G+44F07nrg/0tthZ2BEiC9CKUHMAH9yf2iwJk/AQIQHkEKKIcFNNEyiK9TgKSYlDn5oC2QLUlQxbjDu2IcQCooajCTecqtQZcm9YDkv8+QMIaRgFGKUY5R6llDyIXUFK33357UxyUC6+aAySOYtUeLdDJm44ACZ9Df3EKH/fGc4FCfOKJJxpPLkYSPJjILMA8mdSQDcH4mKBc6iwgMTGOfupu+g7lkv3OvkRZByDRfsYBDxL9/SYekmLvQnAf8TuFKIn/uvfee40hACoX4Iix//GPf7yWx6WcDOgsICmWAYwBNdyQQXhpoX2TMRVZCAUTKiaGiY6MfOlUo/GQ7Ln5BxaQGA8JPA6/bIKfch9A0pjpoy8WVykWr1JNjwF67q/v64nfzNd++++he+5+VddetZ+GbrulrrnpEc2du1gPXtNTG9SjQ6UMldojxplbG0ACG8cBkpWq7buPVMJDUnwO0m8AJqAQijJjwF5gvRF+MHv2bKNLuHTm7cWErQckpQDJY4+ZTTRhwnjFfS8CxCKya8HlZgLD+Yxi+bQSuYy65KLqvqpV/aa/pQXJVeqz/XZqilSp5s+vqXsyo2RYSm3YU0t33lmf9Oxl6gB0FpCEyMPto2LrHSEw3oayxshWRbA9ToZ3p+uNX9ygbrm8Bt06Gd6L7h41SiO/9z/arLpS7/7+N9q0dzfV/+FPUrdufsFECIRrt6Q9ypZdsmsqxdvYdDgmGemjjzTrF7dr8ZcztMeoY/TlqqyevUpA58QAACAASURBVOl6nf3076RNttJfRgzT9qeMUfdzxypZV2mY6AwD0CzYhI4AiQmw9rFZ3tC3cgoh7P70uubc/4Cql32lzW+/RRq4mZRJqunxh/Ts1Gk69tbblRmxs6J+IC7zaQoKmbiIteMq1gOS9YCkFGWr2ErEAcihyj8EMNZRLLvU0cEKioeBwwfrEfEoWCuxpruq5k7RcAqqU8yDHpJyVrQgvcYdjDzz4IMPNrEPgANoUlgGUQDwlKCMHHfccW2UqXL35uDorIckCEgAYXgpqOECNYM2ohzgOUIpCHLti70DnaVsuee5zGVYRLk3Hhmszxz69Ju54D2ezXuAguIxK6eQdMZDwr2C92MNoIgCQABA9BUPFeMIrcytBbwnwe+up2ytOwv/bZSt4h6w5jBG4JnEY+csx6xHqIRQpwDMbk06Rb49kNwZD4mTI25NIQPYj1ir8bbyXKiOGClQIAHOXKxZrPvFnkre6wwgccDCGQroM8o4lKvTTz9dW221lcaMGdNWJR5wBKXKyb+v6yEpbqfbT1jiscqfdtppxmPJ62QlAxhiEGDsO+Mh7QwgCRqBHLjiWWPHjjVgE1n75ptvmmxdBxxwgFHSqVIPXc2BUH6Wak861aBnHigGJGheZKy0SWVIRGLy8RSqJdWrSXE9/2ZBN909Vz/4QW8d+L19dPrpj2rrHfpri2HbaNrDz6uiID07uZc26on2kzKhBB61wdo8JBSIXuMhqevz/ZKAJLhOXV+QcRhhAKF4rDn3MIDRbwxMeDsxVJGwyMVNlVrv6wFJCUDyOIDkhNEaP3G8ojFbfdrkSiK7VkGqChNLQkGyrEL5jDZfvFQ1732kllWNig4fqniP7grNmi/v0w+16cBNtTIU1qrZc9Wy/Q5auMUWWpmgHsS601HSQ2KqrBMAbIOJXU4jC05abZXyt2boxct/pqZCTgdNvlXaapiUbFXz22/pviuu19C6LqpvalSfWFS9n/y1Ut17q8Ikn163DeUpWy6zThBNFaTmFBwHqSYhzZupNy8cr7popSI77axXbr9WJz/4oDRke/1lxK4aceY41Z5+ugp1wBCbL6gN5PhN6QiQmAxBOVLY4WFJK5ROSc2tUlVMev8DvXLGWao98CBtO368VJ1Qw3136493PaAjJv9K2m2EBWKmborJK2QTpRYFf6wHJOsBSbkYkiDdCqHL3wTgHnbYYUbBwC2NQs9e5pDnsAKIQFMICmi384KH8dcBJEHlg2dxiB577LGGEoQyhKUeqxwWefjaHI5QpzggOrq+DiBx2ZLwqlDMFAACdYULOgWHMe1w6cPpb9BDE+y/+70jD4mTk3ibUG447LDGMQbQs3g+SgmWaCyV0EiwkH6XgMSNoes/ihtgEO8Mc83rUDQAIvyOokJ7AYZBBa4UbWu9h+S/y0PCunLzyPkJ6AeQYx2GO4+HEBmB1R4aFx4JgAFGjM7ENDnFvTMekuDagq6IlxRZFkzO4PYB3kuUZEC8Sy/9dSlbGE/4jpNdxLdgICBGhmcik6CLIR95LnEm9B+gUtz3oLejHGXLeUhcKnYHTlB2MSKj8CNz+BxtO+aYY4xHCMpQUPn/LihbQcMC8wxtFZAHEEUWYZjYcccdjXGEvb/ddtsZYxXxFs4jVRqQNOq3voekvs1DYtPok0I/CEjyqlLS66vn/l6lq2+Zod12lS46dYB61Wyg199eoQnXz9SqpNSjXqqNSlNv6KF+3QqKhLMqhFMmg2IbOcTEStf6lC08JKUpWw6EOKNQ8EwEeNI3PFV7772XnnjiSbO+kIMYzNgT7dV1Wg9ISgKSxzWaoPYJExSN2dz+eCQAJCivVE6ngmY8l1XXhqTq3nxF/b+aqy6DtlVD/w2VisaUmvm5Il/O0uDBW6pRYS35aJZWb7eNlmwzWMupkN5OENtaMSQAEgMcbJpUv06nXZTpJumfH+jdcZerKpzRVuedLQ3fXurWS1rVqLcfnKodN9vEeFFevf0ObbbDCPW7/kqlq2oUI21oiZIUpQCJERR+DlmbO8rkE1bIy6vlw081ZfxEnTvqWKlHTM9ffrUGbjlUFXvupRcvGKtRZ4+Vthmm5yZcrP2vvVGhAw+0ZdwBRBQv9IPKnYLFs7BmEAAK/3TdwnQ2MNpsokyrZuEWvesBHX7BWdLixfrzpKs1YMzJ2vLUM6V4pVbdd69evPsB/eSWm6W9RtiEAHw7DCfTp8C1aYf2l/8/AUmxkoRV69sHtXekcpZ/n/a4oPZ1KFsu00YHAZjf/On2m3gUyLIF1eE/KajdrVEHRPibgxzeLK5qhC2KOQctQhpXPX/DH0Yhhr7FgbR40aK1h8hPA+4Op856SNyBTvAk+4XD+NBDDzV7Bms9ihFjiPWKYPoXXnjBKAodXV8HkNBPFG+oWtARsAw6yx+uekAKVkLGqfjwDa79r+shIVaDfcr94crTZyzR0FNQDABlyDLeR0GBN1/OIhkcDwfu4JsDZsql/XXtpf8E1PJ5PDEoPlwEMmMpRvGCLoYixjygoHUEjP5fByQoc4Do/5YYEqeYQYFC+cT7QKyES0qC1R75wOdcvAgUJmrtdETfCRouGBfWfbmgdiefAOJ4RADJrEvAEGsfpZ2zBe8B65q4MpRm9i/709Gu3DNZp3yHquXl0v46GcRewxtI++gXgfR8HzCCgYBCm1AYAWJ4TADvxVdnAAnf4ZlOL3CJRDCEcE/+OaMHbcdAgTLsjCTftYeEthAzCOjDE4MxgmdAFWPPQ2PCc8DcEVODnMQw1Z4MyCZbbAwJlK2KOSaoPUSdEVNgGY2Jem82TXxjoZ8e+eNSXXNbWj8+eDudfMzO2rBqpsk3NOWRV9R78OHacNOhuvm6K7XzVgmdd1RCdYlWhf3slyIFvxlU/hdRTnVqjW6tq+5dqS799pLi69YhcXMOCIWiyJlDIWX+AQpZdxjAOBehLwPWSKHMOegSnZQ7g9YDkrKAZLQmjB+vWCxq/BJZUzaC+Imw8l7euLkqyKzxyVeqfPcV9U8v09JorRaHE6rdZHPVkVnlg3cUaWmSR/X0unqlR2yvOb17KBmrbPN0FE8ME4LyQJYT0DZ1ILhMJio/OxSVv/NU1mxp1Qe3/kpfXXebllYWtLAyonnxhEb9bJJ23XUP/emaa/TRH59Stedpkx121L4Tr5CGDzfxJ5FISCE/BW+wDeUACZ4Z3IUexdj8QpAm/mLFCv1j0rWa/uijStWEtPmWQ3TgueOkTTfT3Btu1gu/eVarYjHt/oO9tfPFl0ib46qlJLQtBsh2AOBY9pelQbQHSJiDbD5nsj9Fs63SJ5/q9Uuv1nvT31Ykm9Z2I3bUiMk3Sz37S+EKzb/vAT1xy20a9+v75O28nUKmejrAEkBS5CIKxJAQiIiAZR46I8Q6UvLKvV8KkHBAAIZRKturg/BNn9ne99oFJEWpKP+vnr9gwQLDw3WApCMF7tu0o9S9XaX24ixbfNZZ5lAk2CvQH1B2uVyKWxRUAvuwiGG5d+sHIU0AuLOqFyvC/O2yUuFVQanoaO1BU0DBQHnm0KUNeGZwi0MPwjLHwcD7UJmcda69MQOQACI4yLFytnfhnscDgRLtUh+jLEBdQyHHQotnJshrL3W/YkACB53AdSP7AvuUz9EnDkKeTZYgl1YTJZZ9i3JC+wnw5zOAsI6C850yx08s0ew/0o6W6787lDlsqSiPrCCrEeuDsYd2RDt4D4CJwoKnCOWQOea1csro/8uAhLlm7P6bAImj7BAoPnLkSLNeXaYg1gdrkTXBusKjR9/IvgSFKhhL0d5e572OAIlbk6w1jDrsd5c9i72JB5fnU3Wd5BZ8Ds/dDjvssM4+c/uhI0Di9i37DnmDB9CltuUnshz5xF5ApiHT+Rz7yn036CV1+729oPbgOGF1R/4gLzD6MO6MNfsdOY6XCDDEOeq8OB3F63SWskU7kOnEDUJRczVLGHPAKd5oQB+GCoAYryNTMFC014Z8Kqln7hmjvQYCSOYqTAyJIbhD2TJRsDamOBTR7BV9dPQ5X2rWAqk6JtXHpfqQdMPtu2vK46/pmb/ZSgtbbShde8FgDd98meJeE6eVPFOawFRI9AFJTHmvTq2xwbr63tWq2WAPFWI9S4p/1hrzi6x3yRrc2GN0wxiFUYgziXnGuMx5AFgOGvRK6b/ch+8AJhnHjubr25z/HX33PyLtL4URLWVrgmKxiKmOCSDJhykgY9XnQj6juFdQ38XNql6xRF0LrYplc0pGo1pRW69FGwxQ15WLVNO0SiT5Xd69m5rqeqopkvBTZZUeCgdIcPkysRE/hsU4KAwgyZvaDv8fe18CWFdVrf2d6Q6Zm6FNOqVzSxlaKLPiAIK8X5kVQUVREBBEUcYyj+oDH6JPBERaKKAoMggqT8YnyDyUls5NOqVt2iRt5jud6ffb++z09HLTJG1v2vdeznuVJPfcc/a49vrW+tZasC2mm0Hd/HcQbW5AgR9HwnHQbemo2OdAVI0bA6+lCVsXLkW356Bmn6mI1NYCpgURTa5lhMKeXZWiN0AiC6qxwieBiXStiDpqrFGwaTPWf7hQ0LDKJkxE0cRalkEHGjdj45Kl8Ow0SvedjOLRtaJoI70rnmkKrxN9JLKcoCwW2RcgYVYIuYPkhmRQe3L1Kmxdukj8OvKA/YDaWlmj0XHQVr8OG9eswNSDZsGtGoMIAYnONMqGiF9RGcwcjfQttkITllcK2B3VIelrIff38/9pgKS//drZ+zgeeysgUa5q5W6nUCZnlsGTiirB9tM6TtoR76elkEoorff8m6rc3JtSrlKIqixbvSkpat0wywsPXnrWqAyzHVQ+qHRQ8FMp57sZw0LlXXkJdpRlayAeEgaOM4OWSmXM9rO/DF5lf9kmWkSzgUV2/wcCSHjY0fNEi6saT1p4aYlk0D6tcFRU+DMPRHomeCkg2NcBx770BUiUwsaxIkdf5dhnf6lscfxpKSR1gWNOzxHbwX6qoM7egDYByeOP/1F42OJxpmbvOy3szu638PfC7dlTaX//JwISNac8sznHymPCseUa4HrlPVx/jOeiwsx1ka0gKw9BrrnkuPSHssVnUEmm/OBZrtpCOcW4DYICxjpwjTMJB/dmdoB5WOb0FUOi1gyt4wygp3FA7TPKHBpACI4oJyiPKINI3+Q7wh6RsEGAn+2IshXeD5Q9NNypOkD8jMCLKWcpH3iW0DNBmZ2dPKO3PcOx6U9hRPaTc8v+cW54cbwZq0JjFPtBWURlnLKIY0Ewqvrem2x3km14es65+DSzbMXWwGCssCiRK4PaRb0oQfTQ0dBWhoWrqftVwEABtIyNQjODaft1goWKl6104boa9qnUMGGEDTfaInLGitTxDCEOapdJlYpFkIvRbUzDrXNaUcS0vznqkITbTfnLvpGmRoDNvlL2crz5j+uOAIwykl4jtV56W+tDHpJgVaqBElm2WBjxW9/CFQQkERNRh5WQNbi6BscHYgwsp5Xe1GA5GbB2opPJIOrG4GlpeJaBjFEI30kJepfmuEIBt40YbOEZCOIxcuwITggDXyncRNAZM1cEejPrkPQUNXSlhZ9ZEjTDATIMdCG9ywIipkS/LKiTZOlmS6IHZhDWoxBuOn4mAEnfdUgEUGAAlqjXwUBwsSXkN20ibEcGthOoCMDFgnhE8YzzcKAJEBVU5hbeCQ+s6iaCyYPnqXZwk+/IQ8KCfMRArLso6HOiDfS4sHgQ920ctinrP7KquOc60E2Wc+M2jItCfjBoc5BF4QT1rWdcZRvDldp7K4y4OxQAJYTDG5yCdW/xkNB6pqy4YQHSl9V+V8aG87+3ABIeqNnZZ8LAg+OgPCZhhTebZhg+eJXykksh59+Uh4QKBa1qvV1KXimFIww0wsAp3D51kPfFWx8IIMluX/jZysCQK6NOrv6rdcX3M3VnLg9JrvEIv4fym+8L1y9SCoC6b0ccZj6fComibPXlIVLzkA12+Lv6LBzMr+ZpR0qJBCSPC0CialXkc8+pMc0GJLSm74lrb/GQKG9WtuLc25pXa18pptx7KrubWntq/rMV8L72ufKQ9FWHJFu+ZCuA2euOCiX3g1pf2YaKvgBJeO0o+aKoX73t//A4hdd1eJx3VIdEjV2YuqXkb3ivhQ0P6j29GQHC468KI/ZVqT18fof7qn4OPzMbDO1oTTnpDjw15xx8WlC21goiFZU3lj+WddtYkJiMHbJ1yLYpQkr3oXtRmK6BqObD1ZqhGxqcTAyWacF3OqEbCTgGg+Kp/0lAwiRJ/NlzPZiaBdsvQMKcilvmtKB05LFAZOTHlqZaY5S1SpYq+cdxVvJejY+aB+oS1G9UzFFva36oDsnH6pCwMOK3cOXV9JCYiLJKpqiOrglAEaX53aWi7SONDHzThGZE4aS5GFgwkavFFJMvCnRrlvCmuK4jQic0I0fwRjA7nFBStpSHRDeIWkVYu3iuzEKtgZW/RdFOUwOxuelkYAlfgy5jXVjqw08hYstMWsxgTc+AZrBWtwICH29Hb0HtPXHfQUqqnsxUBCSkXnFV0/onNoyMzbAZPC7CTRww0a8EMmyOCy+oPC8BzrZ2cGGrYNDeYkgUe00AElG0z4fH4Dr6PNgMFh0Ngm3o2TIMAhK+NwKd9VdEVThdVJ3mm0VhxMBfkw1IaCnM55UtIPdWQJJLacnHuOwtgETVjciVDSqshCrhrA56lTEnDBAUvasvyoB6Fq2MirLVl6KS62ALU8JyKUB9Keb0PijKVl9UJ/UuxY8Pt1cBo/5YJsP7oC9AovqsFJLwd8PKQHbwfF+KpWp7fwBJeA2o94QVsbAFOHvv9AUuSPMhvUsBknzss1zP3JsACdcd44H6Wn+7Oja5FFRmwyJdkp5PZZDYkSKbPdfKSKBSXCuKirL+KoWNz1T39AWSFSBhjAY9ILmusDEgWwao9mcr5mGDRa512RcgCSui4XeEg87D7wjfkz2m/QEkuc6hXHstFwDpDxjh8/sDSFRbFQhTv/c2BmGDhTJWKE9p9lymkl14WsSQ0EOyFrrwkFgCjEimCkTpBVczROX2iGkg6XXLzKVeRJZD0NNwBIskCtMw4Ps2PLiwfWYXlaCGRnYBSIKYYFOjoTaOhDkJt85tQVkvQe2qL2pdKxDL/oQNZCrYXcVNhdf7jmTgECDpBZDMvnq2mGxStoTSy3okhikUf3pIfFrb6XVwdfieAdOKijgGU9eQMkzoWkZQ/QwzJqhNnp+GpzFNaO46JGpxhwGJweBrcbEgoC/iUYQjgP8T1NMg0rVc0rBceDpdoaagVflwYNF7YOiisnnK1xFVxRWlhv6xi4uBgICHAakg5NH3XAHX0AuaRKTtOxwTmTpXVE43RD4yAchsg/Eh9FZIjxA3EOuYyNrzjM2RecPCDekLkBCSqfKiMoe2KJUIg2Oqyn8HaIQkLHEzs1MEObVMUZ1U+kacIK5dZr1jmyRpK+wh2ZOAhOPfl4V2Vw/k7O9TaPRUag95SHb3e3p73t4MSJRyrxRsClwFIsIHU9giH7aIKwVaCdxcY8D7+wNI+N0deWtUe9Q92Rb8HR3OAwEkYSUi2zsStrqGgVFfa2lHgCQMBNQzFQgJ/56tKGS/c0cHogIk5Hv3pRDnAjm5lJXwOlFz19uYDAESmWVrTwGSuvo63HXXnRheOUyc5TT8+T4zOwY0I5n4Mjg+WU/DFbGeGs9c5uAPPJ08SwSlkOdjQDUWJjkeSVQEdUOeS6LwXcA4CBaqVDvlgSaYCaRsJRJ44ZXX8OZb7wR/Dx/g8l6+R63tsDdE7c3wvg8r7dnyS+2XvgCJui+XUSDbIJAtr7I9tQMFJOqdam8p+dqXB7gv+dMfQJL9jGzPklLGw/TMbBnQmwz2HA9PPPADHDlpFcpiG2Wl9sAcLTwkIrESdS6pPYl1Qhq6ZwrdjzmDNK0bjq4hbcTh2S4iTBfssX6eIZgjCpBwHQqTLhMFMPYJEaTMsfjp3HUoqT4MmlUp36AS2oi1KFel6lsYYClAoj4LZ+AKG6jCgDk8lgq0832XXnppD8WtrznL1+d7LIZEDTo9BKRKMXXd+AkTxESpyRBIn+5NFWTeIw84oXJI1J96FoqYbiVstinTSgCo/4Yni7xwHopMGScWbc9oU3xJuhSXotK/1e/SVyBb0ZOJqmfJhmhWahH3Mou0zpKbOWHChO0KCcm2yGdv0/63vS9Y2j09Vu0Lv0amO5ZZtnrGKuBVqw1LDiKVEvJAw+PUM8DbPTj4Zbs8ytvGhoeEaqtqvXpvkG8raB4FuS6EOSkDtJIpfm1fFs1d3QxhNzMtZeTi8iAgL5N8Y27esJt7V9+X6/vq+WwLAxlZdZfzzyC0fFy9jSnXAAPZyEtlRhIGL2cL+93ZnlyHAoEgQSnXoRp/ld4y3O7wgR4W2H21T823uk99V1mYSPPguDN7FMHJYF5sA710DJbn2DNwMXyo5KMtSnHiWHOcyf0m55xxKIN5qXbwDKD84f7LnqvBaA/7TxnADHNsU9jymK/3h5VXzgMDcuml701xEFI8pKQMtF3Z+189S3kMWLCP9TEITMLUm4G+p6/7c+3/ulUrcP1tl6Nl1XwUemkYWgye3gnXt0mWgaP5wspseBo0LyaMWTDJlvAQp6HN06BrBjwnCd+IIEXChKEhbpEakxTEfdMugOca8C0dKa0DFr/nCn4DPC0q6TTMqORqiBC42BlEYxo22FWY9ekToXkpmE4MukfGA62MnZI9QXrALl7Kks3HcD8yRiKf1GXOOd+jAAVlDj1BKmOVkv9KR9rF7vX69TC1lH1mLEhf9KLd3RbqJpbXjlXL3kVlmQ5dSwvvBmn2Fj0dCqAKfUeyTrbtpUCzEQBacGJCumegdwXZUqWuGGhEPmWMIbwlLiktWhStHT5aUjEknI+vp2wguzNjkL2n1T5UNEfGO/XHILQz7x7Id/YqQML81XQ3qUwVHDRuDg6aCiBVAzlQpVXxnPlsdegpPiczNpBDzhRq6qAYyCDuyr3sHxUyVhVm9ggGYWUrTrvy/Fzf5Tt5CCrFh1mKmEKV6QP7e+1Iwe3vM5R7noHArLB62mmnif7vysHbn3eHLckcC1b3pVueaVxVJgtlBe7P83bmHrWOuRYZiMeMGMyekUsZpcKUa0wGMk7hytnZSr7yEBCQUCnrzZK0M/3M/k5vgIRBjTyEeamDUO1FJQPCQHEg+18pmUoGKOGslD/2n2DotttuE+8fyLju6piwbaRKMoaB8kdlzhpI/wbahvD48rs0yDBbD1OShq/dcRDuqG3KIEILKSl7LGzIANn+pmYdaL97u59g6G9/+5vY/3y/Whf5nAPVd7UfWJ+CHPpcF/d/rjNhIOuU8l7trewYBhqEKB9YS0ali85X33Pt/zX1C/HsH67DyUcNR6nRDM+z4WkEEho8UrF1D7qfgUH6rxcRFmd64dOsfG3G4NseTJfKXhqGzn5ayHgaojq9ITYcU0Pcj8KxXTAU1ItkoDnM4GmABG1Pj8s6WYy9JMWGnns/gs6kjuvv+QB3Pfg6fM+C7kYFACFzA0Z3UCmvl6rLO7k4aRghY4KyIF/7IDy3aj5USm8lc8Pelp3sSr++piz0pKwyOyFrxQzmRUjh2En87a9/xhe+cDxiUZmESBNR7NI7ImEHYz+kcTjXvsu5XwJ6e49BuccJR1DD2F4NvkejrIGbb74FFdVjYEZZxHr7a3fsfwX01N5X7eXfaRDiumMq+7481Pmem70GkHAD0mVESy0thiqVnQrkCburlGAdyOCoRRS2QHFS+I+ULVqnGdyeT+tQrvaGY0gYXMmc6oobPZD+DeTesCuX40JlmMoArYT5OohytU8p/bSOM488s2wxS1I+5yB8IPJnFUPClI3MY68AoVobAxnXnbmXc80CXkxVyDnIdQgNRPHorQ29eXzYT1qnCMiolNFKpfbezvSnr+/0BkhYbZzZYBS3mwpU2Fuh9v/OGgyy9z+foyyF/IweMqbLHcz1z7Hiuzn+XAOD6TIPywBSxrj+H3300b6mb7d+ruaExiCmEaWFjt66vvj9u7URgMgaRC89Y0gICAfzUkY3ZmBikc1cVy55qADNzrQ1bGzhzwQkTNPK2hfsfz7HP9f+b6j7AH++7xycfoyJing9fK8THilbmvmvHIz0XjiCjq1rBAw6DN8kVwo2XKQjpfA1cvlZq6wbcNOCCOy6LARswdctJlxFxOmEwRhUzxW5ZQxPF//4HA8xQUP2mKiFe9Kj4lmE9sQw/PCOVfj9K62AX9rDx+DXpC08KA+wM5MQ+o4aE+5JestpGOJZkC85rN6nUmHzvdx/TFWu4g8G6/zju2mQoEGKNYN4/gz21ZlI4c/PPIOTTjoBhfGYiLn1g8xYQWoh5SeRZBNZRGS7a0fnxscZLiIaQMTVinxDuoHvfOcCVFVVIhLhuu3fswd6VvVmZFUxR+r8GezxD79vrwEkFMbM9KDK3GcPtjq8dkYhyWXpC1vJWWWZ1lkeSgOxSvQ2wQNRqGWWsT8I/i4VYhVDMtDFtrOLSAEiHsbNzc39fkxvSvJA2q2eQcvsX/7yF5HlZ7DrkND6QEDGLD/0VIUthAPpS78HLusg4q/MkU+FMJxla7tN2kthxIEAlfC94X7xQGCWLXqpWPWcma7yeRj1BkhUpXYFFMIW5OyxHUi/+zMvPJhJm6SVPp/KWK62hAEJLVSDUQcnLEs5/0wXfOONNwqDQL7XfHgMFCiidS5cGHEw28D2MIaEMpgHssqypegs/Vk/O3OPOjvUOleAJNfa3l3WarX31LvVXmN6UAaUE5AQEObaozvTx97We/b8NtQtxDP3XIKvfD6BYbH3YWiOrNNAmgzBh8E0jwHzOODUi0z6XiG2JkvR6sSR0Q1URJpRVJSCYaSg2T7avUq0tgPl0TiKI42Imo5IjOmZMpM/MyfJy4CvkzrDuEaAjB1PM7ClqwI//DPiuwAAIABJREFU+nkTHnmxA/CLZc5WYfXeRurOERY6oKFS863GnIYRegt6K4w4oIf3cnN4/tX6U/uPICgsH3bH+3b0DO4zGp5+9atfCQ8ha4sM9v5P2jYe/9PjOPmkkxCPR0XinqBQSFCYIMhYKujzMjq2/5dKIKTKJyiPiwZPohLhIbng/O+iqrIC0ahMgtTb3un/e3PfGdaF1dzzbwQl1AEVQ2Ww50C1dq8BJPSQ0EqssuYo2hYbmj2I4b/1Z4LCACEs8NWhw0rtVIR5KCnXdn+euzvuISBghhdWGKaljgrhrgaJ9dUuJZAUdY2WUSpDAwEkfb2jv5+zLXfccQcICh955JFBAyTqAKAwJBBiDBOpU3QZh8env/0Y6H3hOaZ1iFVnCUoHsv4GopjvCCRTISUgoYdErb+BgOqB9L03QEIwwJoCqv/ZtKow+N8ZYam+EwZbigrGZzOGjG3YExc9FCxexsJUg+EyV1RVJUc5/yykRkAyUNm6K+Ol1gI9JHw//w02ZYPtJyAhZU4p5DuzvgY6DmFwwPcxfuass87qVRnLtdd3dv9nf4+AkONO+UOFZLBjyNbVLcTTv70UXz62AxWxD6AzxT8TpDCww3PhijRGMkOjzzT7pGHBRFOyFA/+qQv3zUsL7HLaiRa+f9a+GFWyRSR/mfeyi9tv34A7L7Nw4r+NgGtvhGH6cHVDZH8U1C+54gXYEPhHULIYpWKipasEl93VhMee74CP4iAzJO8n/z+AIruKSIJaGsoDTEBCDwmNU/nykLAH2euPutett96a13dm7xG1zughoVGORmlV7HCg+2lX7uf7n/nzMzjxhC8iXkDKFIFnUMAw8IPRM6eWigIr/Xun9KNtiwEOBeS6LM8gy0l874LvoqyyAlbk44CkNyP8QPa/8nwphpBab3wGdVD+nQUtVd2WwZCBucZvjwISNogKIQ+Ds88+ezsPiRBA5HUGxft6Gi/4o7suBRQqJAAiICFVSFRqNwbGCc01cQNZKFQOaKEPZ9kKC4v+LfqB3ZVtIScgoTLEwNp8KaI5F18wj+Sv0kNCQMLAzoGM38B6LgVxOHCWm5H9JyCghypsoc5XO8IAmz//+te/Fh6S733veyJlYL+v3bAP2EfGTygPCWNI8nn1BkiUh0StPyWEP7a/dmL/92bxU0GVXAP0kOyoDkk+x4QxDAQDpGmoAyGf78tWSAhISNng/su+8n0wKcoG9x8pI4Od5Y79JVU27CHJd59zze2ACiPuxB4QHJFAXoT7x72h6pAoQJbPMyDX/l9b/yGe/M1F+Oq/JVFqzAerdcEl8GAQsR3klKfR2hS1IFj12oaFus0ufjXXxYyDP4mmLQV45OHnceeNkzFrnyI89vgCPPSChy1NwK+uqMXxR2uIGI3QNFek6Scgkfkig0vpjZKPBUez0NI9DD+8cxN+/wID2It60stI5LKNxbM79qqSUQQklAU8CwZinBpoG8IUXq4HVZg0nyAou42qz4qy1Z86JAPtZ3/uT6XSeOJPT+C0005FLBYUXBNfVIsieMpA5zxXliEhfIP/EWmApdftexdeiLLy8txznn3O78T+DxtAs/c/P+Nc0EM8GAaxHc3JHgMkSjApyhI9JNwURHK9IcL+LK6B3KPaQECyM5Stgbyrt3t7q0OyO57dn2fQVcfCiFyMzPQVLnAmtuRuUHr7agcBCa3zFMT5pmyF28L5JyBm/3MBkr7avaufK4Gs0v5SIRgIZXBX36++zxiGvQWQhA0C+ZQDauypfKmg/j0JSB566CFccsklg3YghBVDAhIWRlSAZDD2fHjtUiFWCtFgUNay9w0BSXYdksEYg/AcDAiQ7K6NHzyH409FhEpwvhWSXIBkXf18PPXb8/CV4xKosJbAEkXImN+fB5CjKumKytasnE08wLpaDgrRZVdi8eoK3PvgErS3duLH1x8HO7kKjz25DkXjjsXc+/+KO384BV841kbM2ADNy0gPCWNUgpTAIT+JLPYrDr4omjqH4dK7NuHhlzoBvyj3qO+6bXS75/Y37e/uWAJhQ01fhRF3x/t6ewa90zTK7SkPSSKVEnHEp5xKQMIYEgkYtk8Mva31veGM7P5lwZntPlaYQu4HiIQSFRWMIemdspWPOaCcG6pDkl2H5A9/EFklhgBJVh2SfKzArGcOAZIhQDIESGRhxCFAIj0kg6GMDwGSbbQZjsX/ZUCytn4+nnyAgCSFcmsRIizzQLqWoEXJzFhiXZJFI4tpyWrXjEE3y/HEazrm/M1B67o2/PSKqTh0ehJppPDSwtG48soPcPtlE/HFY9OIaxtFEDtrSMioYgU+gpSuovIxX0IaTSGau0px6V3rMO+lIIZENEIqq8JzI+puDcCj3Y/zfAiQVPVjlHbvLYl0N5546gmccsqpiEUJSGSsyLaA9p6FErg3+gdJtgGSj6NW+XyZDJj/veDC81FZPhwRS/gHB+0aAiTBUA95SORADHlIgCEPyX0CjA95SEZuR5kc8pDk71wa8pBsG9shD8ke9pDUfYinfnshzjguhWGRhbCY4UgAElnTytWlN0MocCwBwuy/fiFSZiVcpwIpvwLtXjWO+cLDOOkY4KfXHAATbfjLO8W4/KrFuO2KMTjhWAdxNII1fLcLBxAFhOVa0D3m55Iqoos4WrqKceldjXj0BSZ7KQuUURXgLMpzB/923z4dAiSDD0iY2ObJJ+ghOUV6SDRVkPPjQGLgDjFVfW1bzZJtQHibUeK7F5yH8oqqIQ+Jny+ifB97dAiQDAEStUSGAMkQIFExJEOULaYXzf81BEiGAIkagT1O2ar7EM/85iKccVwaZZEFMEWWLXox6H0gIGG8B6ALwzR/MuH6JXj53S247Crgpn8/DFXjJuP0rz6Cr54A3HzpvrCcJjzzVjmuuGY5br2qFice46EAjYDH9Frb7y9RFFEAElNSwkSOpShaOotFUPujL2wBfAIST6ZqFUBEXgNXUHe8t4cAyR4AJElStp7CqadIQCIzqeWeXOUg67eEFvVMAl9J2LGi4lGC/373u+ejfIiyhaEYEk0TQe1DMSRDMSTZQe39Fjo7eeNQDIkcOKZb7h2QqMHdls09lwM8t3qQfee2E4F2UP6/rmvIMKi9o3fKljo7+I7t+OZZ8x6+byBLYs3qNXhoXiiGZGcf9LGXZrd22+/bAImP1avX4Jprr8WjQVC7sBBmKVw76nd/+5qrW/xboqsbV82ejVtuvhllw6j45b4G0oaBDOGQh2TPekga6j7Es/ddKChbw6ILZb0RlfaXMEAPan4IpBCDo6XgW6VoaCzDf/xmLZ5/H0ARUFsGXH9xLQ6fnoblbMUzb47EFdeswa1XjsIJR0cQ05okz4tphCXEkYH+BEBic1sCkMhKE1E0d5Xg8js34+EXuwC/cDv0Qa9K8IR+Ln9VqTucBjb8Vbm6t25tw9w5c0WWLSsSrtqtVn8vkdXiz0KqSapRLxsgrAcruhDvn33VVbjllltgmIYs2hei1X+8g9mUpTDFKfvuvndiItEtYki+8c2zMbxKApIeylTfX+9j/D/+gJAUFKOVTKXw1JNPBICkQEwsYWk4hkS2J/ibyrCm3qxQSvjvPcgl7CHZdh71xJBIjIsLLjh/KIZELOE94CEJZ5EiZYlZtr797W/3pP1VHGZVuKefO35At7ENKhUaq5QzuxADmwaaZWtAL81xM/vPyqyk61AxU3VIej2Uw9zXnXy5SrfHcebPKssWK0b37LFQMHu+lwgLI/79738X+deZ7SyfHPbs7E3M8MEMO+HCiPmkCoWnTPXz3nvvwVVXzd6jlK3333+/J9sc25XPOQinHuR4MO3q7bffjtGjR29XA8UXAl7SKDQeEZoP2/BE/QD+E4pKcBAzVScpF9K8pUFnAKwKTyTNg9n6NFpb+R0fmu7Ddh1YugnbdtDW1oH//MUveugb0iLrixSgJIywRJvQh0TJLA8y9JDUDhZqkwZdfsbKzxo5IdlpQUN6BH/s+dUH1qxei7nzHsKPWCm3pPjjykQuTVwSkD92qQRA/ECHE9yjLL/sCWkCJjzXgyksxQ5WrWnANdffiEcffljYfhnXSxWNP7NMF8eYCphq8zb7sFTKVFZ+xZkON1cdx3wTfxavDG6QaVZ9JLqTuPqqq3HrzbeipLQInEbScsStpPMH46vapEgzYgaCF7B90p4e6LKKULPdYOcWmAqQMPW5KoyYz/WvWhE+B1mYl5km8y1rs0eASR2Ydplpfy9kpp+y3gHhTh43230td5atBfjT/Rfjq5/rQlV8kZh809EAh2lRQ5ZqMZcWPMOGzZ/1MjQ1lWFxg41kpAgTi7ZgyngWm2sScSj1zTXY2JjApBERVAxPwDRTYn/CpaxQdU4iQeC8K7asUBkFG6sIGxMxXHl7Cx5+MQFocUBPyhXsRMC6i6IJwf7oUTUDQENJINZnz2Zw4CIFHQVSPnCXiaAYmWXJQ1o8u3VrFx584GFccvGPYBCPBJvNJ0gDgRT/y2fHIP4khA+FoQHX5Of8NEiZHDROKNO+HsgoeoI8QYNTKjcr1l931Wzccut10CImXLAWiQy1EaVXgr0v4Y7aYdt2fSCdKQlh+PQghfotNjLTJIeEXrAi1H3JRAfueeDX+PqZ54rigNJLlYFBKesQNObKaKYeGErPK3SWEDWKA9QTeCT/zm85wuBCye3B9E0kUxk8+cQfcepJ/w/xIq5/Ha7nCV2Q46BEuegZKxkGoyxaINaMJPnJs4eJF5SI86Uc4/s4xzyjxBxKup/vRaTXz/dxwUUXorxi2KBTtlSldu5Lpv3Nd1KLvmTIXgNIzjnnHJHpiVkGVDrOvhq/q59zEvguAhIeCMy0sicACRViZjhZtGiRUMrC2S92tY+5vh8+FBjUTkDEojis1L4nLhZGZJatuXPninnI96Uqk3IcCAiZZYuFoVgHRmX54T35XAt8t5qHe++9VwAiKgT5TPWYa1xVYcQFCxaIfUBgns86BOJQCEC1UvoISAhKufaVkYD3GIYpqiYTRFCIU/BT8ScY0VlNObBC8WOCDJuHswAS8ojwNQITeT/PNQIScUfwX/bT1Ew4nou21jbcfdcvt/OuK7AjDu5A8eX7WcdXZAJSh19AJ5ftkUq/0mtCR2TP35Qio56wds1azH1wLn7wQ2bZKguADe1zIYtacJxus2oGoOdjxlB5UCuLnjj4oAfAjVWp2X6mPRXl4AT0WLl6Ha67/no89sg8cZJ6uiYASYTvV0gkUAzZR6USKWVrO2txFkjieIk5UYtPKGCyfQ4Pfd1AqjspAPmtN90qCvN5ltZzvwAxARLiuGcDGi3QItleM4SEFMM/rAj1KJxZG2HlypXCKKEACddePgsjhve+kgGUezTKDTYg4fuY0IGAhGfQnqjUvq7uQzx53/n4xudTKDMXwrc0+LYPg4aRAAb3TK2vwdE9sQa5ty2nDJ5RjJSuI4I2aEjAoNLnALZVAleLwXJSgNkp5a1Yi8F+EApkUBlbd+DrLnxiIMaZ+FE0JUpx1X80Ye4L3fCNiEg2zO+afrSH1tNjWOhZU9JkIf9xHUeDPtCwIXeBVEKFJBTKqiv2A3cl0NbajjlzH8QlF30fpmVt88r0WOFVcUbWaOHXA4Wc42KIURHGE7VJueP5KkPIgQBEEZDw77o02nDfXH3Flbjt1huhR2PwfBXOLapPbjNNqM6KZ4Z7riSa7Ic032yTgYHIlX8LAJsw5ri6KEKY6m7Hr+//Nc466zvCS0AtXoMNjYCEfLpsIfoxF3lo4/fMQyDrA8+GsHL0MKckhJJIUEcimcGTT/4Rp3/pZESiReLPLs8NfZsUlWNIKRP0W60b0Rb+PTC3CJphgE1gB0axwFAWnBhcCbJ1nBV+1ccFF34PVZXliGznFcsSVHn6lVkmqetQ/6b8HQxjTG9d2SsACet/MOXblVdeKQCJUgY5MPw5X5fKt07PCLOc0FOj0g7n653Zz1V1MOiipUJcXV0tQFI+F0VY4VRpl3kYhwFJPt8fHgO2hcroX//61546JPke+3AOduWhIiBZvHixACT5BoTh/vFdLIzItKsEJHsq7S89JJwDgoJ8X7kACSlbXPvc/8qDQiu+rumwTVkdl4opgYjh02tCix//eeKANz0faZMHmS9+9+j9Cyx8rKtGQMKL4ITAhd/XfaGaIOM6aG9txS9+dic5XPKcolcloHWFvR3S+sV3hE7F4GzzdR+uJgEJ/8RjikbOHgNf4GlgO6gEKAW5Yc063D/3AVzCSu1lwyRdQChPUjGQaU63ZWSRhk/pCSJ4EHfSuCLOZWop0rMjLbHSyic+Ex4ieVqKKtXiTHSxau16XD37ajz28ENijDwjACQKfWQhKMW5F0BBAJhtKyYoZt1jEVUZksS9Ypx8iHES4EIqhl2dCcy+9hrcevNtKCosgGFqsIPhFcBvm+4gi9kF+oecAmn55ZyYvE8hIDNEO1M6RC+c/7q6OlELKgxIlLEq33tBPX9PZdniWcPCiJR7LM5LC2kuL8buGodczxaUrd9chK8dl0GRsRCuxbVsCWO0EaxXsdQCTyfLImq6B4t7LU1vgAHPNAS28B0aGXTA6YZnRWH7Bkym+dUdZDIpQUnyHAO6yRpnypJAxZ/W9BR8WvgJSBDHlq5izP55I+a90AFHJyCRe9Kk0i/WmfS6ypVmSoVf48pW1bz5GbM20WtKkCNlS2BfEcjH1/QezO/9q1p2R1s7Hnr4IXz/wgsQISAR35ZK7rbvBR5ZDTCVJ5FdFm2hfJQGGu5LCUd8mD5/kvJAo7bN+0V7NSGjrpl9FW666QaYkXhPIjJo6cDDYAAe68IEijYRW0DrktLEDVyZngBtZqCce7B6zDNsuzAc8a1CPnGcKYN92Okk7rn3HnzlzLMwvGaEkJxMyywnVIdv0HtEA4wcB7a5BxEGckJJ421+EGIy+ZuQlz3MKWmSEc8KshskUzaefOoJnHbqSYhYcdk1se6cAFAo4w/nUZ4xUqoHBTKFq0qtJZWumo/PiDHmWUOvlZDZcsACSCIBN/960QUXobyiPIumt7t2Xe/P4f4nE4n7koBksOpg9daiPQJIwo0hOlOAhEohFeHswNZ8TYsSjgQkjCF54okn8moVz9UPLgZ6ZpiHmtQBKmU7unYHUFBUOGWpo4eENRB685Dsjnf21ie2hXQdUrZYi4EHc76usPVRKRxcf1RGmOWKMSSkLAwGIAkfzPSQcO2zMF4+vTK5xpXtYKXwf/7zn3jppZdEpXYhM/NYfyYXIKGXjO9m/8Pv1jUNtiEPAdPVEHH5kwGX9ipNR4ZgRaMyKoEJDzipmPviM1rvCUh4hloEM56GhEU93IfpePAtE46TQWd7O25npXaa7IRjQDrhSf2gkksDm9TLA5oYj9YAKPBAkXZWDxmhPpD2IA98ltlSh6UESvJ34coPFPmGtWvxwCMP4dJLfoTCWAy6bgZfUpp3cIhRmelhSkjApX4VZ+g2M7I0kG5DMsFLA6BF1gDvtYBuzcGGdetxw9XX4/cPKw+JbHtwdvaQNNhH4YXwgIwRJD1V9iKhEPVgB6FCqYxGYtzE93yhB6ivCKXOB+x0Gpdddy2uueF6lJcUwyTTjEPA74R4Wmrswn0mEUYARKEkqpRJ1NR8AWqkHTIYajU+WRuBcpdnAPcfPQSD4aVQ8ke9ix4Spr4f7IsKCT0ktIzSKMb/5nP/5wIka+sW4qn7r8CXj9MwLL4CrpaA4VgBoOb+9uDoXO/cvyLwSyiGEc0WSrcriiiSUqVBdzQx357RDTgFlBpwtLTwhPp+BhrjRURguiPAA1eG5sYDz0laKMqOZiJDf0vKxBW3L8MTf28DUChkidJrTS9QQpWb0Cf1i/s0Lbwr6uoxWyiltQcEmYCeBpV2V3AUJWCgh+SRufNw0cXnIWJJAUHpJ3VkChC6cEjG1MXfo0T8ZLfpwkcoJKM0J8g4GJpHeKekb/IpEliIrUDAIow8Dm6+8QZcf8P1gCHbLr0ZdgAKejhI4hG+iLkxJZ1L3E3AwF9MAUcstIv3uCgIxksaaUjn6tn8fHeQvtnN2Ljn7nvxlbO+hvKqctlescmFVQg2koRZwvfDv21Lx7u9q0RRyqTXQYetUzoIKAArYFRxzDn3GuJBA1ic28GfnviTzLIVtWTaX4FgpBQUkM3TJRUr8IiQ7qUAk5x3CT0k0FHC04OnceylJ0ZaoFhXR0oweswIUjku3//ueRhWNRxGZNvaGQxZoChbPHNpkOH+z2dh1L76tNcAEipldBvTQkwlldQV/jdfipESjLTGMssILeUzZswQRdIG40DqEViaBhYGYnYNghEqZJK7KCk92dfuapuqVs7xZewIq7TPnDkz52G0u96Z3Rd6v6LRKJh2b/369aJKO+c8n0q5io9Q72HfyKHesmVLT5V4tSHz1W+OA/vItcZ1zvezWnpNTY3422BeKo6IQJDFISsrK3uq2eerHbkAyS9/+UsxBkpAioPAJPmCVkQbuu8KsMHDwjEteLoF3aOo52En+cC2JoNAeZ9FXrXmw9F90IhKj4YVAJqkyeONNCxXWBUjUQudXR2YOGkidNuVMRM6gQspX4E3gTQtT3lfqAAoKpQurJRUBHiQ8sRlhAmrQdOTIOhlykMRMuBLmhkVex8pw4OXSKMgEhPt4okmlB/h/ZDfF3EzVN5D551YR8FzhL4fABz1PpuHvqYF1lwqdeSO+zBc2m11eJ4DN2rA9TU0b2zC6Ipq6WAIKFWKC62s0/J98nBnuwUQC+J52C56oXjURoI+C4cFdZBAaeP4Cepc0Cfd9mCaFmzfQ0trK6oqKmHoOjzXDrwecgXyneIMJ70jYNgoPVBystlPKqk6CmwNlqMjRS9PQNNjG6V1NvdFOUQZVFRU1OMdULTOfO0BZZlUso7GEHonlHcwX+/N9Vzux9NPPx2nnXZaTwxNvt6fC5CsrluC+38xG8nWBTDQBl2zYGVsRKMm0hpBREoYHcRa8DxoniXiC7g3E6RZcU3rNEoI7VV4PtxICoYbh0EgotsixoJ8LFZqJ2HJN6UXkYqz5kYDYmMGjuvANEwRQ+BpJla3V6Bi9OGAG0NGp9yhp9ZBUSomLPWuoHpltluvVFSlXFKuU1aY9+GYKZHJi5ZyWZTRgesUiIB5I5KE7nrQXA+JrjZEykrFu6gUc8/Sm2u4ujDI2LolDAKOkRbrnXE1rCyvaUmxV7gPRDRb4L2ht8To0SUksPMpC3wPnqcjEjWwbPlSTJw8CZ4vaUSa5wQUSPUsQ3h/2VcCFcOj/I1AE1QoepfkGLiagZibEe31GU/B8REQkX22ofkmbF1D2vShuTYiOkGUgVRXClosKr3Kuo6osFoQVOjIGFL2S/nPvUxZK3/nJQhYwltOCpqUA6ZjIB1pE2OouTEhAyVFVeIC6S1iUUIHUTOCjY3NGFYxHL5PWp6MrdVNjoUjgZdvCnnO/tHkJCCheL/0lghwIaQ3PSF8rjyzOE7S2y3byfPIF8E5GhzPBswYHF9Dd2sTurttQWMbzIv9LCgowLRp00QMNw0yQ4DkT38SytCRRx7Zo4QrC1K+KFthoEOaiHJb9QYE8rVIeCDRXa4sVTwYdxRUvTuUZAVGhNIXWMKZ7o7AKPw31efd8c5c46cWfkVFhQCEfA+tdfk6lFVflRLONhEAcxMSGLW2tgqKoOpvvvodXnv8mV4Z9jsejwtwMpgX1x8D+9kGeikISAZbINFCTS/pueee2+Mh5djzgKNSvTa5GZvsrUhbtGxRWZceEnHwiEPFZfk0Ub2Zhi2NVZgZQMhnEKgYmqBxkGJNugKVVV0L+Lu0Ljo2OtrbMLyyQlA+eGDRIsuDkwcrDxRqtBYpZEFYqa9LC6XrabA0A4ZAMTYsz4Wr0fopjQoEFooyIAxkBBo0dArbreSPd7tpOMk0SgsKYfJQpaIgLMLBfZoBjYpYQEUTx2qgoAWkLlnnTXDuZZCk5zGmRgfbyfdYvg/Hd4VeRhBDDxFHIEXlzXGR6kqiorgMjiE9TirgVoiHQJkXNkDyGagciEhX6S2KuBIo8Z/n+4iR/68b8ncBDHmrCws60qRr6dJTpbs+NEOH43voausQCjnjBqh0ctx4NtsiEFSHJYBhMCZB33nAGy6NVqS90C9lYZJZgbF6ibCmSmqHVBdCzqOPba90Oi3kP/efMgblew+GFXPKgObmZrH38mWA660/bEdLSwteffVVnHXWWUIO5jOpRS5AsqpuBf7r2T/gzK+eLBTEiB6HZXMPuHCtJKzMUhj2Juh+EnAVV1/uU00rhEclkpmzhBXag+9L74duRkXCClNk6TJlPJQugYmgZnJpe0zgEaBkAggz2KD0ZHgpbO60UVo5FpodQVIAXA+6a6PAjUoF05BKuhcUSqS3xeSjPa5LX8RjCI8CFVGhv5rSyCGCxmnBj8LxLUDvQhQWfNtDV3c74qXDpOLsO/DoNQ6+Y7k+HMNERuMesRF3PfiuDkc3YRJ4EQQE9VuE2s2+CdeijH8hACEFlmNAKpsYEw3Y0t6K0vISOJ4DQw9i5jxTyDWPY6HLxBjS7Uk5SLqVBd8lwKKcSYnhd2DB8lLSO8u+m1LeSUopwYkljDmUMxafI1CMh2R3AtHiIgHhTJ37nXLZhW9YSGuMJ2IiAkpcymQJJ/jMnsQlNGQEdC4ZXE/w2C3kv884HnrZRYw7U0bbstsEBjxJHAftbZ0oK6+CQzDF9xumyBDNs0TW0ST4pKziGiJpLwhkF1Q4/p8EXaqKjS7OHwOGEwV0W6wBTn+Gcp2gj3NuRpEyRgGxcUh2eogVFEM3AotLvgVQ8Hzu9fb2djz//PM444wz/m8GtYfHWlG2zjvvPGzYsEEIRCqJuQTX7p6jXArnYB8Iu7tPQ88bGoGBjAABGKlyt912G9544w2R5S2feyDXvmZ2uTlz5uDmm2+WeeCDwHd/vOelAAAgAElEQVRa8hKug1+/+yTmvPEkOgozMGmlE7QtWqwMwTF3NRcpL4VCo0Aorjyw0jqtf+QKE7AAUVq2PE9Y4/lcHtI8ZGhFjJmWUBDcjAPdoiWQQEEGxQvF2feR0Wyhq8B14QnPLT0ghrDg6QatYLSb+YgI65tUajzHRZo5a6yIOOTFEeZSWeLhRlYRgZImrLJU5COaDotAxvMEe9mmRVdn4KfM+qIZhqR6CaWLljaajANeOg9DKieimrUG16DyoYk20KYX84L30KBpSqAlxkA3Qfuw7vnCYkpvjbA4M3mAK9nrQv936V3R4Rm6yMRj2J4AEvxOxAZcS76THo5ohm3VkaDSlM4gYhIqQHhWUpaGlKA7yCxKOr9jUYlhIKkn2lvkEQz6yPCfwTgZqQdFPUN6Z3yCPg0Rw4IlMgVqSNs+ivQCXHb0mfjalE+jgAd+Dwr5eNKzgeyR/+33bt68Gffff7+gbJFDns8r1/6vr6vDo488jMuvvgqRSFRasj3+L9fcVnSuuB+JdS8j5jULv4NmSGXctTyYdqkA6zozTHk6XJ9eZ7nu3QhpQ1Rk5XrzHZl9yhQaJsS+TKcyIpsVlWZDjyHp2fSZIErl2kvAFcFWOiwvgnSEoMIVRgfKSNuhgq7DC7wk9BbobgkMn8Hxtghc8A3ui7TI6qdl4jAZu2K7Yu8buic8tNw3IquUR0VXejbk/qRS7kMzI4GiywyDLmw/Q60dhhGB6Xpw+C5DUpncAOTDt8XnmYwMXtfpxqU4JK+yQIef8VBgRoGMI5RszSIFlu5OW8hNjcDGs2CaNFikhdeI8oX9JlDQBbWV4I5/N6AbGfEeV4vDcbuEzDE0AzZlLTevayPK+REZrjSYpIZRWNmsOeOBerhGGSJkmCZAAeUgv07jkE/mhIgJpLxl2yiKJQ9LAGjKiMC7yzGQAfOcfeKHGGw/CUOLirbCyoiQeS4Leo4i9HZQZnK8mQiF/cjYiPimkDFcszbNT3oE7r/obbrhC+YcDUf8nvCK03tOj7jlw/cYk8FYEguaF4GnpaGZruhPwvdgGXHhvcv4RSgadxJKJ54OeDXy3KNXK4906ey9rYzApKyecsopQ4BEARJmGKGlRqVdzKdQFFazXiY9X1bx3vqzo8U32G3J95hnP39vn4N8jv/e0ncq6QQDt956q4gjUTEk+fKS9AZI7r77bhFLRCu1GncCh65/HWy3vPc7PLrwWaSKU/CdNGKaBU+z0BGxhNXfDXi5Fg8Ql94ASZhImL448Bkrwlw3tu4hY3go4qHs0oOgIU3jpE37qcyhImMRpKchyVgTGk0F1UhSQ6iMxGwZBeEaBlJUiI0IfJsQglqOxvNOAg2CJWby4gEcBECIbKakRGmkNsnDVAR4M2MQlRQelARUBkGQvE+slYCuRosr7xVUKQG2FG2BZkiCJB0ZRVXyNUQzDqIe06hKY2jaIhXNEaBM1yIwHQsmAZYYHx0Z8q0IrBwPBZkAkBBficyiMgCXfSAgS7N/VLSEvictrfR6CL62qSNNY59DC6OPiOuhMkUqFYSlmd4nQTfjlwS12pPpfk0dsYykzRG4pC1dWHklpTygiwVc/ihTmVJRoBfLMVDiFeKaT56Jr9UeiWEoDAL/A1aFdJWE0n0NtrTbO9/HvdbY2Ij77rtPxBHSU5pPhSjX/q+rr8OD8x7AtdfeLIwDYFYsKqyC7rMJzvKfI7P+ORSazUibHiwqxHDhmBn4WgQZgm6CXtsVXlDpJk0DelQQKUXuJ4EdLGEYgN8hrd4ynETmSDIYb1Eqgr8NUmlcUrcJrHkjaWLcW9wPBBqMhaIMocJJzwFTBktbPe+T5nduUgcOvSBmDBnSzEwThpNCRBhVbBk3IhwOBDUxCgBhsIDDkPqgpLwekwYKtoGB+7BgGO0CQekuP1P8R76/CL6WgktPEqvOa0xPbAgZp2lR6JkUYsjA9hxYThw6rSI6PcvkWUZFTJ7np4QXWXMJmIjxCApcmGyX4ITK2i0cUxp3aMAR0lYo5DFBbROxZH43TIPpByx4XhoxyxT94gS5GdJGY+QtB5uTbaAM4oRQlhTA1uPQ/TQsv0vuWwJUUuEIHAgABB6SHlABXDwph0i30oSXgUkOumXmaCEr6SErEOsqZbVD8+Ow3Ah0x4ZvMficnhEDGb9MJBrQfRsxj+MojVaMRxFxMK4tEy0EhieR0kBkhBSudhl7z0bpQIZLhQtNN2AR/NkaPMuFl7FhuhYSWgX8MV9F0aRz4WAMmCdO0PmGAMngCksllATytG1B1yAgIWWG3hGV6SqfdUiUFba/SvJgjFBYAR7MRTkYfcv1jt4U/j3Z98Gag8F6T19zy/3H+i833XQT3nzzzZ4sW/mag94ACS20P/7xj7dLe+wIT4eP+956DO88/wRGt7WiOJFCl6GhoaIA704qQWMpFWO6/uk696BFLHEgabYIW5WnAy2ZbhrDMzqmt/qYWt+FUgfYWqzhtYkWGqI+MoVUAQyhdBMFCDpAQPuih8TJpFHj6JjabOPAdUlEkzbSBVFsKI/irdEWtsZ12DELtsUgWSojtNa6MJIOTFJCqbAQ2LD2iWYgbgPdDLoX/A4qAAwTlR4GAQnoLRCKlCu41X5GcplJwaLST+8Fj12P2aRohWXvSTfjuwP6Vk3SxeT1XThyTQoFHou+6eiOAOuG+1g8KoK6MtIaYvAjtDDqyCRpjZUUJ/IV6NWYvNnG8HWdKPEtfDAhho1lRA06NN0MAo0lIGLbSNOgN4ceDBH8yfscF/R5DUt6GLmqE22Wj66qIjSV6NIKyngf0xIWUI6ZlcygdquDog2dSBVFsbI2BidqQphQg1gagjxaWpkNjAErfLee0VGcKcANh5+J74z5LApEYHGQMrSvTfB/+HOOP2MIuf8Y1K88JIO5/+vr6/HIo49i9lXXISLckCkRIO1pGfhoQtfKOVi/9G00rN2I7kwENcVt2G9KAcxIB+o2FGHNenpDLUwda2PCiHZEjSZJy6KXLDA+wCD1SYJaKq2+44q1TvyS1qvQuLUCS1eQpuNibI2HybWkQ62HY0SQxDA0bI6gYe1WHDgtjuqSjdI7KdmIkikm4kKoyFLhNIW139ZNtCZGY2m9ifauGDwkMGq4hmmTNJj6CpiMhQhYYgzMN6yIrCQvgsQlN5T0HkG11AuQ9sqxYqWPyRMcFEfaYFCuxS2k7YSoKWQEcTKCz+QYcI0itNoVWLBKR1erhfFVbdh33FboelrWMOFlAGl/H7zz4SZoVhQHHkTv52ZEXRsaKV26J7yPFj2jbkw4ReBKajcVbVGniXLMrcVH9Q7WdhTC82IoL0pi/8k+is3ViHKc6F0xCDtEIRCY9FbwmT6BGZCBBdNPiJiUjF+D5RtJx+zG9DGsGdUtQSXHl2Ao8JzQKy2BgUqFLD3EJpOC2CZck3VjCCJicB0fjZ0jML/ORMooFQYoZgMrLjIxc0oHolgP0/DRnZmMBYtWoCiewazJMrkInSop00VEt6F1S1Yfx03GqdNDZAnwBYI2rgcCTNOS8t+nN11iZMY8ClDLhWcb6EYRtHHfQMGk8wDUAj49YfnNsJot6rj/SRNnQqdTTz0173WI+hK1eySoPRuQMN0uKVvM8sQAG3HA0SVq23lNg5pL6ObTKt7bZOwt7ehrsezuz/cWL8GeaMeeeGeu+aPb+7e//S1+8pOf4LXXXhOFKfN59QZIaKGll0btf7aLVkGm6P3dy49g2R8eRcn8hXAjDjaXxbBhUg0WHzQGm0otZJjPxddRlEigAhEU+ha6XBfrYz66otK8r3s2Dm7VcOA7m1GwrgXl3TYyER1LD6nGoinDsLY8iqRJX4aMGpfpg2VgvLAAOh4+uxEY+9YqTFrbhhYjA52W0PIyvH5kDRqqC5E0dVRkLJGStCPmY0vUR2UHFXJDHKQRX0MrLW2ujxrbFB6YpqiPrXEN8YyPqrSBMkfGkGyO+2ijuVfXUJUxEEuSbW4grQHtER8JU3KbK1JAISlsmnxWWwTImDoimoGpW9KYMb8Rn365AfWVFjo0D3GYMC0fK44YjfcnFME1CjDM15F2HGyJmUhGfcQdD2UpUR4Nh2z0EX2zHkW+iVc/NxItIwpQmTIEba7D8tEc89AW81Fo6yhPAVW2KQBJEi7smIl2y0NJ2sWolgxql7Rha00RNo0rxYoyH/FuG2WehSIe4J4jYk6Y1ayyqRvxlS1IjijGwv1KRHa1EgIO2xDB9M0RTyQcKNBMVKds6I6Hbt1Ct2fh+s99G98c+2nEmUUnCGPdFno65CDJtbcJSH7zm98IQJLvwmi5KVv1eHjePFx97Q1BZqkkoHH10SrdisbFf8BPb70RL7zUhnE1QCoBnHP2ZEwco+Oue5ejsRno7gamTgJmXzgR00ZtFgHeIu21F4XvF8IzioQ3z/OT0Nw2RLS0oBU5no5OdyKuvGkllq8FrGLA+peSe8Nl+2LmuHVIayOxaE0B/v1X87HoPeDxORNx4IR6qY/L4CiZWCnIrsQq81RQXcNCwi/Db+Z049n/bkdJFWB3SI/Mt78xBp8/KoFClzEkcThGAXQ/I7wnXLMpsxQRj31gbEaZoAilvVI8/4+1uPe3bfjJzdMwrdYR+7RTi8CwqLy3w9JbwPxgAmV5BUhoY/DaIuDKf1+O6grg9GMK8I0Ta0TyD9Mn/bUbrtGClDsTd/7yfcRLgbO/dQCifqfIDsgkAZ7fJjJFeQazT5ZD87ug+Y2IuCnoLC6r+UhHI3ju7ybm/r5TeEXpDEh3AF88uhDf+Xopooyn8eOw9aigqZnMmuV1IeGVIUqjBVx06cWI+lsR0WNYvFLD1T9bhcMPAi7/9v7QvAbAKoeDEphIwNK6oHsd0FzpPSEocPUC2CiE7ceEMSnud8K3OoR3W8sUEJ/h1eUlOOey9SgtAKbVAu0dwKYEMPs7ZTj2E+WIWTYWrazEk8/Ox9lnzcDE8lWCtuZYJUiaBYh6NqJOG0yvFa7lIOmWwUcVdC8OCw2wjE6ZgdAfiTQKhIGlSGuF72+FwSxodgxpbRjgF8PwIkiaGXijT0TphHMAbyw5azKx9CB7SBhDQkDCpBb5Lozal26x1wISBUr66sDQ50MjMDQCOz8CpEwyhuSWW27B66+/vsc8JOEYEiotBCQM7E75Gfz5r3Ox9OE5GN6wDs7h47BkmI4l5TEsrSpCt0iTSOu4h/3Xt6B2dQfKtzpIlhVg0eQSrBwZQ3tMQ3HawSdXdOOAvy6FN2MUav0o0ssasCWm4a1jJuKd8cVojRuIphlASioS/SWOyCxDelNEM3HOeymMeHEhJg0rwYr9y2BsaIOzfDPePLQGmf3Gw0vYmLiiA76fQnOFhY2jizCy3YW5sRXVViEy3WlsLdURKy1CrDkBtzuBlrGlqB9bhLitoXZ1J6obuhDRNCycWoxNNXFxuI5f2IKxfgGQdmE7DhrGF6F5VAHSvoN9lnegqikpAlSXjI9jRW0hGiuiiDkmDm7K4JC31uO4VzfgHydNxKYYUNPkYsSrK7D+iHFYtF8VvDYHY9d3CmWtfnIpGiotDE+6mNiYQKa1Awd2RlGwaiusaAwvfq4anZaPKcs74bk+WipjWDO6AEtGWqhptTFxk42ahgSKYzF0ag4a4x42ThqG6k4Xo5a3YOxmG+tHRLFqYglWjinExK0+yjd1w9rUhuLCONo1B+mIhkgsgtiGDrRVF2LBviUY1+Ji1Po0yrZm0FGkY/XEEnQUWyjbnMABK9sQS/toKS9E47iROPvfvoEvTTsOMUHSkznLhNUy+O/g5rDZ+X05mN8kZSvsIcmnQtRrDMm8B3HltdfDYB0yMI6DWZwYS9KN+S/eg/O/ewW+/e1D8YkDRuJ7Vz+N0soyzJxkYc6DzZgz5wzYzmac971XcMV3KvCdL1FxbYTmO0hjGJY1FuKNNzYhnfGx777DcegMoNjYjChjMTJF6LBr8dLbTSgaeSg2popx1388hisvPAJfPHIVXnwtgVt+3okW8gwTHh6/fyYOnrgsyBilauQI84WgbpHe5HsmHCOOLncMPnPMEhx2UjXO++Gx6F6zCN/9/nxMnwzc+9NJKEwV4KmXV2B1p47xYw0ce/Ao1NWtwwuLNRw1sxATasfihZfmw8242Hfmwfjl/e/hpTeBs07T8O2vHIT2DR14fVGjyFQ3fVwRDj+kC3GjHRHG1vmlWLp+FG6+ZwGefRf4+hnTcconh8PsqMM7KzpQaPr41KGjMHlCC1x/LJ589kNokZGYOasW//jvN1FVMQYtTRtw9BE1GD68HM+9ugrNW03EYgkcdXgZplc7MLwuQUvtjhXjq99qQWcH8O83n4rSahu/+vlf8M+XfDz95DSUFpfhxZcXY22TgaiRxiEzy7Df9Aieem4zLC0muHNr2xxMrY3i4JkH4nePz8fP5rZjxjTg+ovG4KAZpXh3QRJvvduMokgH9p8SxREHliKuNQlA4ulR2PpofLDMxzsLNyPjJHH4rALM3CeKeKoDVtpCpjiCF5YPx7mXrcBpnyrC7O8djdbODK68czHKvAbcdNVhaG9djxf+aSONCEZWO/jikRlYZg3eeG8zljU4KEIEh+4fxz5TUrCjcSxeoeGdd5sEve2QmRoOnFEpKHcfLbXw/qJm2I6PgyYW4cBZMUQiXXCShXjhjQ6sW8cMXRYmHlSGA//feagedzp0t7anons+918uDwkBCVlKBCSqMPRgyp/wu/YIIGEDlGBShfmYYYepV1UMyWAEte+pQR9679AI7C0jQFrk3LlztwMk+RSIvXlIaKElZYtJLdQ9tI+mfB9vPn436u/5JSat34i2ohLUjzCwdL9y/OPgarQIOpSF0qSPLzy3GJMa2lGV0VDQncb86RX48KjJeGlcCcoSNo5e3IqD/7wQ6U9MRKUNRJatQby9E3/54gH4x/7V2FxAnrOHuCGD0O1YO/wEadZRpDQDJy5NYJ+XPsKsjW3YOrYC6coCtA6P48VxxZi0xUTN2/U4qLEV6biJBsNEasx4jCww0DZ/IaoQQXe0BBUdbdCjGlaWF6C8cQu2jC7BqkPGoyltY/yKJhzQlEQ8k8FbtSVo3XcMUjENs16qR1EXvfwR1HSnsKDKR/fhk7DOT2D/txsxsYssCBdL4w4W/7/98eKkEphGCQ5qSuBT767DKc+vwcZZI9HOdMdbMnA3tKJ5Vi3aKosw/vV1KHMS6NQS2FBqomPWAShsacOwpfVIFBegqgMo6tLgFJdj4SeGo7VpPWbVt8LWXTQbQGbGFLwytRwHLmjEmEUbRHaa4cyO4zhIV5VhycxxKFjYgMmbEmgu9VCYtNFRUYyVM8dg3Lo2+Os2ocgDKjIOunwNdk0VmmuKULKsEW2jy/H2oSNx5CsrUbGRNBYLnQUJNI6rQmRkNdwlqzFxSwYjum2kkyks++QMHH/eFThi1gmIi/Bg6iuSmyLzo22rAL+37L+9oR3ZHpJ8nr25nr2qrg6/e+hBzL52NvRoXNRDjwglgSnQ29G17H50NT6PqNmBVZuKcPHs17DfgWNRXrwVj8zrwh8f/yZ0sx2fP/lpfPV44K5r94XuLBYW5zXN43DhdSvRwrAUoxgb13Tirh9X4/OHGSjVNgNJUh5NdGoj8NYKE6dcVIcjZwK/uOozmF7xPh5/oRMJaxzq1ll4aN5KPD73YMwat1DQfejVEwUWM6QyMb7Khmc4MJ2IiGHr9ipwyrcasLwFmHnEBBx31BQcPtnA6OoEMtiCm25ciLeWA7HhcXRsTuJbJ8fx5VOPxIVXv4RUCjj0sFl47r/exw1XjEBN5Whcdc37WLgROHgCcPaZR+E3j/5TeJDTtoXN62w8O6cc08fbsPQuEaRfv24qzr98GRZtBg6dpmHKlMn424srUDaCQeE+Ei0efn93NWprj8QPfvQkokVjcNoZJ+Ls8+9G9Qhg1gTg3O8chpde+xB/+EsalcMNNDW5OO5TJbj5vFKUWFugG64AJVfcnMbTLwOj9ynDiccciFnTLUyp7UZxvBXzHmvCb37XgugYINMKVBUB//HTA3HHA8vw4ktJjK6WcTyNG4Cf3fFFvPzff8VTT/sYXwFcf3ENho0ehavveA8ZUjwTHpo3AI/fvy8Or12CDOPorGp8uELDZXc0os3RoTNpR9rFf946BQeM7UKhuxW2Z+KlupE464oVOGrGKHz9zJNRv6YB9837G06e5eDUE47Df9z7PNY2A1ZRKeqWtuOXV1dDHzYBP7ruDYypNaAlDRQbGdzx00+jsSuBa259V1C3mLSsax3wk598Eu1uCy69dhnGjJVFcTu2AFd9vwxf/PwE/Nff1+Cnd29FYbmBVMZFawp49E/34KhPngg41UENrOxSDyIyKa9iQnlISNmihzSf539fHRkCJH2N0NDnQyPwv3gE9mZAQlWSdUief+4BvDznl6hJdsIbVoVI42a0WDZeP+EArKyMotO0UNIBnPHqGsxqsVHVnkJ8w2a8ObUEb392Kp6eVoloKo1DGxI4+PU6mO1dGN/uY0SHDc/S8MeT9sELB1SiNeajqkvH5DYPI9vTaI4nsLasFJuLC5EyM5i5MYn917dj1KpGdHZmMLwthTIf+OigsZjY5qJ8/ipMTwDdhot1FtA+YjgmVlagbu1qFE8cg+aKEkz6cB1aOjuw4MRDccj8OmzpbEPXIftgi65jn4YOzGhOIdPUhH+MiKFl+mhkSiwc8I9VyJSXom3CCEyvb8b6rS3Q9q3FykoDRyztwvimFJyuLiz1E/jnCfvimZnlgF6CmS1JfOqDDfjic8sxf2QBNhRayBQUobMyguKKMlQ0duLIV1ajIKahzcygKaojXTsKeiIJL9WNJZ+ehvGtNmIfrEGRVoL6Q0fB6GzDUavb0OZksDGVRGriGPxjajlGv78a1Y6G9TNHYVabB3dRPUqicayrHQ53ZQPG1dTg7zNLMHNZJ4ylG6GPqoLWsgVNRSaSE2owxTbQuXIt4sUlaKkehpLl69E6vBDzDxqOGb9/G5VTp2Hp1EqsL+iAY2sY4xZg3JqtmNSWQfWmTtgbmjH/k/vj6MtvxNRDj0eBH5GF5BhALAl4YhcPeUg+Lsz2NCBhUPu8Rx7EtbOvg2VFeyqywyMgaUNy1S/Qtuk9dLQ7OP+Hr6AgDlz5oyNgeS24/PqViBQBKQdYUg+c8TngF7fsB99dDsuuwl9edvGjn2/GiHFViMZLsGRBPT5xIPDzm0dhdPFGmEmCB8aRlKBhSxzPvmPhub/X4/hPjMJ5JyVgxouQcGvxwLxl+PW8Fvz+gQNxyPhlsFiPg74cvQTNyWpk7JGI+DrKzCYY+npokRRSiKOpeV889fxSvPXhFqxeJcNajvl0MY47ajLOvPADDJ9QiKqRw7BpdQuK0yk8et8xWL9pC8659EMRA37uWZNw/hnlKIzE8bsnluDHDzZj3n+ejmGFwJsLPLR2pfDa64sx/73VuGN2HJ/81OHwtALhXbIQw3Ovb8D1v3obf/7thbh33t/wxxfW4IDpw+HbJlYt2ogffgP42tnfxiWXz0FB6VScfvrJuPiSf8c1Vx6Ck49gIH0R3l6cwQeratDYtBn/eOV1TB0Txc8uqcDo6gxTh8DQ0+hIHYlnXtmIlz+ox6p6oKUVmDQJuOuGT2BRvYW1zWVo2LQFr726Bk5nA+646UDMfbIJdUs24Je3fw3tHVtx1U3P4cyzDse4MR6+f9E7+NaXq3H5d6diVVMUry/y0NhehtffegeLF6zD7VeMxDc/0w7PdLC1uxSPPduE234LTJo+BhHLw0cLNuC804CrL9wHcW+NCIh/cekonHXZMlSYwJQJkj43aixw/unTUFg6Di+8a6OpA5j/0Sb89/OLcdnXi1E+aRpu+tm7OPjgsTjogCMwurQVR80qwe//vhxvvPURbrj6DIwoWIE1q5rhGWPw67lvCBlz5SVfwLAyAzf/53vYsGQjfvfASVi9ZiMWrq/Gms0+3njrDays34r//O1PcPKXz4HpVYlYE1lSPvvKr9QaAiRDHpL/xSruUNf+J43A3gxIqEpmPAd/ff5B/PO/HkOBm0CqsBCT6jaice0qvPvlT+LDagvd8TiGtwEnPjkfE1sSqI7GUdnSiffHF2H+Z6fgj5NKRFzGAZ0eDq/bitq1bZje7CDW3IW6CPDcCdPw2rRitMZsTGj2MXZ+A0Yu34iW0ggaZk3FunEV8OIZzGhIYjQBCYOozULsu7IVFfNXYeG4YRil64g3bEatVYpEqYVNRQYaoh6m+sVYsnUzuqeNwuoRURzx1ma0ph08efpMfOn1ldA3NCN+wDQ0tXWhck0z9vcspLra8E5pBN37j0eyPIoJr9aheVIVlk4swWdXdyOxaC1GT5qIhQUpjFuwCZPtCCzNx5r2Nrx5yv54YlY57EgJZjalcOT7DTj+pTosPXYmlo4oxqaSKFYWdGJcm40ZCxpx3JsNMGrK0VkSQ5ulIWNZ0DoSSMHBmyfsj8nNXSh5fQmq3CJsmDoCiXXrccjGTnSWFKMlmYI2tgZv71uF8g9WoTQWxTuHjcJnt2iIfbQKRWkHzSPLYa9txJjpk3HfjCiOX2xj2FurUFZeinRnK1ZWF2DrgZOwTxeQmL8EZbFCtFVXIrpsLbpqirFgehkO+sP7KDhsJl6dUYGGyhQqOnRMbnRR88YKVDgOJqSA+OYuzD90Gj5z+fWYdPjxKGTlbgFImJwgSIuTd1vj/6Sdv62tex6Q1GPOo4/g+quuRdQ0hKIobOYM8HZbkVx9PxZ88C7OveAvGFYNXHPRLHxiZhSe2413lo/Ae4s7ECmswu0/exYXfMXAtRfvg3RmOYr8MXjkqWZcc38nvvrNoxCNxuExOUXpRpzwmQxGFKyD5RWjuS2O1Ru7UTFqEoySqbjxp8/gvXeS+PtDI1BZmoHtVuO+hzfirofa8ccHZ+LQsfXQndubb8EAACAASURBVE4RQJ3SyjH3b1tx/1yIqKXvnQF87Ss1yGjtaOrSsGJZOUaNm4rCkuGoq3Px8z8sxOpVS3HuSRNx7d31OP6LMzFlXDEibgGGeXU4+djpyKALx3/9FRGLcekFR+KMz7kwkcJjTy/CjQ+4mHvPiWjbuh7X3PABJk/RMKxyIl79Rx2uu3gYPlreiudfgUijffn3q5G0qnDNrz/C3+77Cu645y94ZWEa555+KKJaIZDagoMmtmLGEUfjB7MfgFk4HmeefjJuvP7nuOXqafjc/o3ozozDTXcuwAvvAQcfNhFbWtoQ9xO487IajKxKwvE64bopzF82DJHiyagZNwIbmnw8/cI6zH3kA9x+5UR8uGIr/vh0K44+ZBgQGYcVH83HXbcdifse24DE5rW47/bPYWvrBlxw7VIcd8K+2G+ii+9/fxm+/qVSXHx+Lf777RRuu2MFasaXoGz0KLz6ylLcdPE4nHNMmwhcb+muwN3zNuLxF4GTT/4MLDMB3ajClKr5OPmzRQKQaFoMLy0eibMvXYYvHTsWV192HCxtBXS/WcTFLF4XwwXXrUTGB444bD88+6dF+MFZ5Tjm5BPwzsL/z957wNlRlu3/32mn7Z7tJbvZbEhPSIdAQkA6vCAKRJCmIEiPVJEOUqUI2BBBBNQgKCogLyhIMRLpJNQA6X1rtu+eNvX/v585mwTEH1jyEvCcfPaTs2fnzDxzzzzP3NddrmsZb7+5lpdfb8bvhSu+OZOXltq0Nb/Dpef8Dw2lrzHgVdA+MIzzL/kT08eW8o0TZlBWbnPZbRt49o+reeTXx/Dww09z673tTJ9VTyxusOC59fzgrhs45Ahpai/PZ3QLgOTv5cD/D9bVQsnW/4GRC4coWOAjLLAtAxKRwRKmrWcf/ilP/uwH1IhoV0MdftMy2s0Urxw4i2UVReTQGNrax9G3L2DckDp6hySJru1mZXWMlbuM5sGxRUonY2RXjtFvrlPlQVOy4G/oYFVNDW/sPIK3ajXSRS5D+mBsa4oxHRl6o1GWD02yqkzUgh0OX5ih+pVVVJYV0TS2nmHNvdS+tZa2hiFUFCfoWbeG+pJS2oaW8k6QJlcc5XNdJmubmvEmNLK0Psouz7fS7fn8+qiJHD5/JWUbOihtHIrX1E9xLkddZZKm/g6WGzr22EZ6qiPULVhGx5galo8p5XOr02jvbGBUTQPNA90M3ZhjSFUFTUGKriXrWXbYjvx+x1J6i0uY0WKz8ytr2f35lTx21EyeH1ZMW8LAi7lMbE+zw9ut7PLiSjLjRtBUbNKW7aO4bAg1zQMUrW2jdeeh1HX2UbyyhYiZIDukgtSGNnZKVPFeqUXHxm6SQ4bw4rRqRixcRXJjP62TG5nU4eKtb0FPRtgweSjBwuWMSVTw9ORiJi3rJ9qZJjO+nuK1rWwUPYnGWsb3+XSuWU+0ppLO2jL05c30Di3n3elD2OXBNyktq6JlTDVLIxsxUzDJKWPYK+vxxpcTdWycFc2smb49e8+9gB13O5SIJwUT8lIKaJvebuXqh0/levOJA5IVq/nlvN9y+aXnExFWA2FuUrKjjmpc7nrrD3zr3Ct44tl2zr9kKvtOjJPU2+jIdHL3r/uYuccOdKf6+NEdK7jxgtEcvKtohawV9R0WLk9y+hVtfOlL5UyaMIW/PPEs++1ax747RCjSW/H0GMs7d+To0//C3gdXM2vKBO742QKmTKzm2yeVkYh2kguquf2+jfzwF138/heTmbXderxcL1Yg/HGlrBtI0NojpUIBNSUpGpMZlZVb11fB0WesYuw4+MqXpxNkurnh3la6urNcf/E+fO3cZ9h/rxqO+eIOvP3iMuqL+9jvgL25ft4z/Gl+J+PHjaBzw2puuGgk0yaU8eAjr3HJj+DSb+/F0mXLef6FDHNPmcbapjbu+eVirj+rhOlTBIwJ455DZSk8+3Y/59+6gr/cdSiP/uktfv7bVVx2xmiSsSQvLnid445MUjt6d+Ze9EeM0jqOPupQrrr8dq48bxwHTOthSdMQvnn5m9Q2juagOTvywG//oKiVbz6vjsbKNH6Qo9e1OPv6DpavgXNO3o6G2moeeaKJXz/UzHevnsnPf78IzSjl5EPH8Mpr7bzy4ipuuHZnfvq7TuzWldx9wx509q3lxMvXsN/BU5na6HDaWe+yxx4GZ80dz+NPdfDy820cddR+vLOhmd/c+w5Xnb09x+3bTGDm6Pfq+PPzWS7/bjNz506gsSHOww+v5tRjkkwflaIo6AGthGffreKkby3n0H3h8m9NIM4SRGjS0Ybw4HM+5/+gnRNPnExppIrvXzef448pYeS4cbz6yqvsNXsG7c5Qbrj2Eb5+1CQFvH75s2c47cRZlJUu4cm/9jBl5/G8tWQNr87PcuYpEykrD7j+x++x8/SAM075IldfuZiNve0cdsR+LF+xiPseXs+P77qJQ444UTXkC+/Xh+dCChmSrb6wFgDJVjdx4QAFC3ykBbZlQCIsWznd5dfzf8Wih+8jvmQJbnM32uhK2qfU8uLYSnpjotQMpX0pDpq/kuS6TqxIlJgVY2mJRveuE5i/XZxs4NLY5TB9aSd1r6yEgRzOsDrWzhjN0ro4G5NSgJElMA2SgU5R1scOdMVolYtJJt1l5w0ao95pZ8iS9eR6UurxYdZX8vaMRhJGlOqWXoYuWsaA69E2vIKOacMZ0WOzasN6IqMbaK+IMGrhenKBz6ufH8vsV5pgfQeV40YzkLaJrGqiJuNgxCzeFcbSkQ14VcVEX19Bz8gqmkaWMWFNL/bSDYwbOYYWLUv5a+socQKc8hhdmSyrZo9k0cQqUvEE23VkGLO0hbFvrGbR/pNZUp+kU1jHcKmyfQW8PreojexbG0nrBpnptXROHk5FT4qat1fS29lOfbQM39HoqyiC4dW46zupX5slI6VyuktfaZQ1Ow1nzxXdbPfaOvRem8pYlD4nS19DJU/vM5qSNQPULFrPQK4PqyRCMHE4S0ZVsMs7XVQvayXR0UN11KQbn66h1bw3uobMiib6Gqt4b3odu67sJ7ZoHX5zN05DDHvsMIpLKogsXI2d6aOqKK4E1tZUV3LKedey47S9iYkmgiq9Fm5OPdROCdk6C68PWOATByRSsnXvvHzJltBT51NZSiU7w59/dSVnzr1ZlWUJBWsx0FAB3712CL97spXf/yFsLj/79BhHHtBIqdWEp6VJ+DF6nBrufHI9P74jpMk+cHc462uj2W5ID1G9Ez8XJaeN4pEFa7jlnhS9bbDbLLjonMmMLV+jdCN67Sp+/LN1/O4P8Ms7GpgyvA1dwJIM1I/gGRHVr+L5DoYmZUwilCeCnlUseCXKdXeuYVmLkhlhTCOc/40GdppUxrOLuvjhT5ppakH1HFx30WQ2drTyjas2csHZpczcaVcuuOBPNJTBlZdMorNrI9+6ro0NTfCNM8fw0KPL6VwFM3eBt9+DOZ+Ds06ZiKF3o0Vy4JbwyFNNXH2HzUN3T0HT4tx658s8PT/UUz3peDji4ApipROZe/bfKKmAo486gG9f/ATfubSOz012SKUrufuBpdz6a7AjsOtsWPEa/OrmMkY3RnGEdarIY/naRn7881U88YJoCkF1JRz/1XIO23ccjzy+jJtu66K4GiZNhbdfhavPb+DRv24gtxFuvXYy7T3tnHtNG/sfGGffnaq59ofrePU1OP1U2H78RG648R02tMAuu8GSN+GLe8BlZxRhCxujEWdjKsGdv2ni9w+F2lH77waXnDuGqkS7ymZhxHjhXYuzLu1l753h2suGY3lr0UQcVqtmeVcJZ1yxgtUrYepkyAyEvS6nnbcn9//mrzzzGGRM2GkyXHPeNKKxgHsffJN5D6hLr+6rM0+ahufkmPe79/jtH0MijUN2hTNPH0NFlcaTf23hipv7kT7+6TPguWfh/MuPZe75N+Ia5fI0UTpYhZKtT2CJLgCST8DohUMWLPABC2wrgERof4V6WJraB1/CqjsQONzx6jzmP/cgpe4AZsaltyzOuiRsKNdx9ZgS7bPsDFPaoSLtors2mqXTGdFoLYuzsiyinNKKnM/wAYftujKK378zZrG+1KBDBIujwicf4ERDZXdhTlGc9ypSGygK0ap+naHCGNWXIpG18c04PYkEyyvk4RMoJ39UVxrN8egrlTFaFPVnlYDigAgSxjQaenI4nsuKIXHGdnnEcz6OZTKgB1TaPsmso5yurkiUPlFwjlgk+tOkiiy6Ezo1aZeoUPJaEQYsn5oeh1gAuYiO4wWsK4+ypswiMGKU5Wxq+tM09GVYWZ2gI26SUSruonjuUZULGNtpU91pKJXljdUaa4qFacyjod8lmXGJBHEygU5P1Cdb5BNzAip7A3KWj2/ppI2AtqTFHi+uZoeFTWyvV6FHNJa4vaweW81T+47FdzWqO7KUugGpuEdH0qAtqrPPsxuY8l4XE+0o0YjPYq2fVePreGHacCzfpzsqejMRhg441HUHVGRN0hGHzvIorqFT2pXBcnU0PxStHAhinHbo6Xx+4j6h+nyo46wEA6TxVl7ilBZe77fAJw1IVq5czn3zfs7Fl1yFYVkipp6/TtJF1kvzm/fSuvJZonovgZFGDwyiWoqaRBe9djED2RgaEUqLOymNCqWvsD/5RFxRai+mwy2mL1WuqKoTVpaqZB86HVhaDt23sP0kab+U9lQE1y0hGc1QnewhThu27uNQTn9PNRknS0UyR0mkUzF4CQug4wdKkVxyOkrCyBPdCUMFSXwtguPV0poqYsAvUndjCa0MKRXV8Qw5r4j2viKyQRmmmaa6tJ90KkV3pp4hJQMYpkFHf4DuOFSXihq6R8uAprQ6IrEiUo6PmdOwLB3H7SepZ6gqddG1Hjwtg045PalyulKVVJW1E41G6OnV6JMm/ECnvNilJNaEpydp7xShjAqSxQZ9PZ2UFhlUJXrx/AQ96QQd2SSB4WKZEfxcmtr4BoriopUk4pQ5XOrp7K+kJ1eDofcRNXqoSDrE9CzpbAldKYtMRCduxNCz/VTENTpyLjEtRW2JkJf4dA0YmJpBZSxDW7qKXBAQi9tEjSj9fVE8L0o8lsZzHXUv1JT1KPvrojtCjJ5skr7+IoLAorg4TXmsj0jQhykimoFNj1dFR6qIpJmhukTo1/swZLH3Y2SMMlozUeyBBLGo6COl1T0YK9NJpzz8vnIcQ6co1k9FsfA3u/RmiulOxdR1Lo10UJUUjZGAjr4i+hxT6WBVWR6lJT1KsDJnl9CRqlAq8WbUYyBdQs3Ig2mYdDi+Xo2G9Q8SuIUMyVZfswuAZKubuHCAggU+0gLbKiARpg+JMKVxuPXFm7j/2XvImH1oRVEyrjDaaGBk8UTBVymFiOshaQ5R3M2pjIYtYfFInKxuEFUiwELh62LKI8Ew1YPMc6VGXJpCLKVs7AQZxUATtxKkMn3ETYO4OP9ZD8uwlO6A8O9HDBfXsfCDOJqWxTaFIjjAFNVeUUY3RBjLwHAcPE1oQOUBZRNVuibyANaJunr4CAp8pUmiBaI67uHpwkUfQQ9MdBXBE1AkwoNKdUsJNopScaAaIMP3Aohijk7OMMgZJqZSanaUsrTph9TFuhIW1ElbETzPx3dsYlGDeGAReB5OJKAnF8fzyzCCEmKYioc/EAdLF2G5rFJTNnwNT9MV8IqJ2+/B3u9spPzpt2hwkmScDL0NJbTv1MjzI8sUABFa4YgnYoqiSeBRbGvs+1Y3Na9uoKbbR9dtmupM2meOYv6oGlxDaJ9l3OoMCcUelBQkri7K9qJ94hIYCXKitoxHuV/CpYeezpET9yUWErGGxL+erkTxxHyFDMnfLwmfNCBRLFvz7uHCS69CjwqIEOJVKblz8Oikc9nvGFj7FEU04cl9IVM/8Im5Nj5RfLk/1ZwQ6TxX/fiaaA9FleMd6orLOiE/UsGXVnMulNSWeRQK0knCw9Wiat+mL25jDlf3lINruaLZk1FriAAimUe2rAGGr1S3w5cIggqlqwhy5vuXxK0NZN+SUzGJ+lmlbyRjVquWJnMjfI8u2ikahluK7gvgcXBF78iXdSA8hmdlQ4FUTFy1Rsi6JucsKooRNedVqZufXyNkJvjFoAuQC9cRz3DR/LgSUjTIhHNNdVSLsKPYylRrqo7YV94LFbqO6QnhgGiSZDBI580nE8tQa5wfJAj8JJrZiklOZSpcXVCaEAcY2KZHVPrd5FSFktmS8ciah2LQkjVLdEMM38bRokp4Vc11X4ILYiMBf5n8tRaFdENyUUovJSLRK3keBIlwvbVSmK6l1irVj6TllA6KMDKK+rtohwjDgNg4Ijqwmoatm8ommpZT2wearHOybppYjlJmUdfX123kcFpghcrqYntd1iDhVtPU9ZJ1StYvT1Z4zQlvDzmmWFbuKSDlVlI5fA4Vow4jMIYMKtt8yDO7AEg+0pH5dzcoAJJ/14KF7xcs8O9bYFsGJPIg8ehlbcvP6N/4V4q0TtVsrYnYmUQHjSy+qeMLsJAHlpvBkIetKLfbOm60hJyvEfF9LBzlaMgDQx6u4rxIVF08VUecXrXme+LKYAQWJhFynq2EvERbwI1AVKKfroHvJ5RYGZ6IJ0pGRR52Po4uD2Z5SHnoEjUNNMzcAHrEwhelcddTiu1yLBVR9YrVY18TZ18cbUPG5xN3ZAN50IcPIon2hqrxEPd1HD3ANULuKNlU1J6jrjgSoVOhyG4F0Ml+tQBXE10Cn6gXEHM1slJjYAlxqaeE4qThP2JYaI5GKro7dWOOIsdYPOWMycM1VEnXBeAorUiDlCYWEiHD8LwrfJvilIs5kJBRYSc1BhIemUDDM30V9RZpR3Ex5dxFgrI251Cc0dEGZOcOftJgIKbTbkjGRpwWAR7irMhI5bykqCEEdOLUJByfrIjdWeK6OsSDCGUUKb0A5aDmt5VjDXqfKmNSeL3PAp80IFm5cgX3zvslF112GYYljmcW0ytWjEM5vQvd7sCyRQQvh2v1qbli+KIoLiLKoXipYlMzBWQMXmERCJQeD0MBd+Vkqjkld60H4iQqz14iARqBgF/dVo68rtCrQNeccH6HQFgyHEZK7T/crxb+TSalK/WVMZEEx431I6uNKX9S/cniyNqgCSuXGx5PSINVX1M430VrSIk2yi4FkMikFoAgYnq6E9b+iCy4/IiDr8n6JfNbw1AgQ7xjGaN8R44j6nwxsFLhuSsFcDndMPiB4SixSKUMrtnhPJcZFgRq3CFsD/DMtHLuBaCIY2+6ck0EkKTQZfxKcVSiIfm1SoQSDQFkLoaANE9K2cKgiYq76OHcDZGMhi/gSXPUGAWAWK6hzKlqviTFpKa8bCfrneQbwHTj4ZqbX+sCBcDCcQQKkBQTBFFMTToL85KoCnzmgxrq0ANKOBKRfpXnBWJjWaDk3oiq6+objgKOtiGgSO4Xm4TUrAm41T1yho4R6FhKhFIudnhOCrwJWlH3pdxTeT0dWd/NMHQm11jzI0q0E6MKIrV4RmmeC/DDWroLgGSrL9kFQLLVTVw4QMECH2mBbRuQyMO1k65lP8Bue4xifQNpKlQq3fDS6NoAtlaMplWie0kco4Oo1ovh9oUgRbIXRNCCnKpFVw8TcWklMqZJaYU0v4qOiZRluJgRg5xdqWq9zaCfnC7xLR/dE81oi0AvRbcsXKdbRbkk02IEEv0SZ0JXWhfyv6boSgVoSI21OCNJDKNclRV4sr3fQ1zvUsXHrsrOhA+wMOMRPssE0EhsVzIkthk6LhI9lKigRA3lIS0gJYwohqVJti7RPA3xy9QeFeWtODkS+ZREQaAie+LwqDp9S7YRiJDA1IrxshGcxL7UTj2ZVGyacJwpdXiJGkq0UhwncYTy8VgFSAzXwdYNIuI8SXTVloi1+HBSwiLxSzmMnEn4PXnIC1iSWHMMHyHn9WwZo5TZmWQCqQmX4oWwonrwJVdOroI8/9V+0InnnU/lZ8mn4r8FBpopWaXQlkp5RD3j8w/6/0MV5I+cfNvIBtsGILmXiy+9GDMid4qUUpUo66RlDgY5NScFSPi6lCLJBY+CFwdDgIpca3GiBxmKwtxq2G0iAEB+lzkpe5DtImGuRJxehbTDv4X7kHsu/3k4i9RnnqwjpGSG5wv/ouqOVE6vaypHXQEcwQ2qWEf2Jo76IKmCfCJqGzIeeS/rRn7cElFXa0AI1iVbo85R3e2hjo76ijjNAmhM1aWi9icZ0HCfApIEqmXDbImyjRxPXmHEfvNLdhYKykI2nwUJNXskK6IAmPzoov2TD44MEkOEMvCbAh/heznO4P7kfR6E5HtsQuwg5yZjzQNGBTxkXGGwICQxEDCaDxiITeS6quyCwKXBKyTjyX9P7K2OLT/yfgsii03XcTBII+eSjzwpcBgGOBRgDeFRCFrEVmq/8l4+DXOqKpMj90s+8xXeT3kAozJiIQ10OA65FvmxhSm5/O+D3zFUMEsdQwJVSKZHrrmETgo9JB8Gybb6UlkAJFvdxIUDFCzwkRbY5gFJ0ENm2Q9INT1KhB7++KJLbUmKWVOTaFo/a1rqePX1ThzXZMgwnRljo9Qmugj8PuHmxfPELQjwDQEGYXRflW4IY5c8R3wNJ9DxjGIG7CL++oJNedxhjx1NfGsAI7AxtAS9mQqeerGXSMRjj5kGMSujsi66NLD4uoroC0hQZVXyMDIMHNcip1WzriXGoje7yEgEULPZcVIVExrTWHSr8hLlCEnkcVDEL19epSJpeSAROgthXbriG9XC0qWIerCFGZHBh3lYoqLqOvLPT3nYmniGRDA9qWzAiliql8UyNLL6EBa83EzOGcKsPY+metrReLGpyn2ISaRYEIZqrAnL6FQVhCohCx0y19PQTFsd0/Ni6vlryLM/sPGl3l0XxywcZ/jQ13GNwVxO6HcosCH7V+ch2SABL/kzUr5BeDJSzrYF1Ah9LhWk9dGlRE8cu0HaWHW8fK2WapTOj+EjZ8V/1wafPCBZybx593LppZcQscK5oNJeCmRvdjMHr154B4TQQGBueDtKyVAYiRfHUMNGCgpVYCBfvjfoZoafhckNNVvzUXZxiEOnUvY96KjKFuLoy3dCZ3uw/EvuWrWlAAUVEZf7V+CAOJ7iWkoUXbaXAEjo+oZZTDlwPmghDvDghFJlmDITQkgSuqYhONqU15O1Kp9kMFR2ZTDyL5F82V5kJaVcTTI/MgyVg8kDpBAISZhFlTIqg8q6I3saJH2QwELorKuyN7VdyAihSifDHHOI5STLvGk2SllXOHfVBFQgMVx3woCB/B7CipCzQLY0wympPswq0CdnHp6XUhEKl568RZRFB9dX2ZsKLsjZhWtjmO3afNxN1pNMBbaS2wzL6cJ7JHwT3kehdOogYJRrFpb5hXYP1+Fw7RpcC2W9kzGG56C2GyyhzYMYNaY8dgt7EcW20S3wrgSVBL5KRj0EoR+ewS1kSLb6ilwAJFvdxIUDFCzwkRbYtgGJlEuk6F/2A9pW/YWXXn6Hc2/q4LC94MZLdqB542ouuqKb1a0wZXYjL/xtHReeVMLXDqgkFqxWzozUZ5t+kqyUJGFgqSbUNJqbwzB0nEAcl0q6Bqp4YkEPV3yvhX12ge9dOoZobAOabmNTzTMvG5x/VRO77Ag3X1xDeaSbiCpzEIfCJDAdPN3FFICgnslRspSyeHUVV93yLulAZ+T2Y3h38VK8NFx4Woz9Z5YTVeVaCVVvLBkJFf8XPCPRN1U2Io89Vz24pG9DykGkXlo+s60BLE+iaxEyRpQiJ3SupJ/FkZpsz8eUjIxm4wYlysGQfhedItVAaUr5R2aAdHQU51z5Cq0DBj++9QpGTtkHIpNwSKqHpIoRCjDKM1VJyUToZUgqBxxPxxLAp+rY5YGbT9HoOq6qvcrHGpXjlbeP+lwe0FICI/6kg6+HWSbTM/M9H3lXSdW45d2z/Bjk4S9V21J3Ln8SAU2xmzzYPSnRk1K7vGMl3sJm9+Mjp8R/3QafNCBZsXIl8+79FZddfCkRM087IKBEIWqJ1vthSZXkHBTolN+l00SIUiXnEfY4vO8VoMoZw5i3OM5hOZAqoxInXA/j6qr8bzCLpoCQZFYkyyeZ07Bs0FRZg3z2RAsZ20I3NSz3CY8sXUvyiTjHqoBUbRH2FQyWX0rJZviZzFotkGb8PFDePLkUOJejSnZUTRcZa75PTH1POe1h79aWL6mcCh3zsPdqML8jcyrsH5OFKY1nxDCCfFmUlLDlkwVhIVR+XisnPgQzYSGSHGywlG0QQwmj2GC2JewHCdeFEAyFvW3h3JeZHUb/w0JK+cRQadr84qL1ExBX2RpDgclQ7V5eYv8w0ylrrexQUqourgIwYVY47K/Lg40tAw+62FLAjryKQ3sOrmODcY5NmRbZuWR6Quga2kPuksGsjGIqCHGWIaW0cl9JT6KFrlBiON7AEPuHgGoziA4BqKECJJoiYhEkI8QpCrcMDv19mazwLsvDna22LhWEEeVCqdprDcdxeOCBBzjppJPo7OykqEjYKDb/fatdhcKOCxYoWIBtBZDceeedXHfddcRisU1rg0SVPL+P1Kr7+fHN1/H4U82sHdA5eJrPzRfP5K0N73DTjwb46tFTmLZ9LTO++BSH7A3f+1YDpWYXAWlyWhnvrC3huUU5Ml4xRcUuB83MUVfuYEr9tNSlexO57c7XeWw+bBiAz82A7100jsp4C7YepamvgTMuf4fX37L5/F5w/QVDKdO7sIwcmqQCsvKsydeyiz8lfo1WSj+NnHTJ26QzcPmFs2io7mPZsgEeuHcdxxykMWX2cBavdXjuDSkxilJV3M9+u42hp72d515uo6RiBF3dG9lztzGsWttMfzaKm0uT6vIoTbrsuR8U6eW8trifN1dLQ75HQ43DbjuN5On5S9iuxmO3HYeS6m3mob/aJKvizNihhGefGaAnZYKVZcpkncljJnHFVU/TmTL4y6yMrwAAIABJREFUwQ+/zfApB0JsqmrE1aR0Ih/03BTaU7Xs+fRL3jV7f5nLJjdjk9uWL04Jq1oGI4ofnH/5Z3pYaDZYJf6BapNBH2aTsyMMaPlfDGnCFZgYvlSZjypbk2hm6PxtijQX5v4mC3zSgGSlAJJ587j00kuxLGnMHvRT5UbZfMXen9/anG34R31Bm4LvWziGW172Lf+++fPBXEHoauddzPfdOZu/N/hu0HGUWbBFNmPTTt9/DpszHv/obvz7TN7mIw32T2xxJh9+Ips2eP/eBsutPuJL6uy3HOnfjymc85vP/e9/3+yQb373j4672e6D2/69nQezOqGrH1p6i6v/YUPMw4JwX2Fm7MNH8I/G9SGf54+z2UL56/ghx3//OWybq08BkBQASeFxWLDANmGBbRmQSAzT9bvJrPolz/7vT6itHc6pV/6NWWM8vnvhLuCupydjYiYbWbbO4YjjX+Sc4xOcdVQZEWl+1XL0ONV889pmtCg0jNyRxx9fxOmHwZEHDKE0ujGMdvm1PPlsM9HqWVx200uMHwk3XTyRkmg7PX4jF9ywiPZ0MV0bc2w/wuGKc2uoKxrAVNFUCcNGVTO89C7gCbOVhquV0dRXw+w573LM4aVceMo4KvTVpDyLnBNQrGt0ufWcdPZCho1JUls/jmfnL+SEY2eg+71cdd1ydt4ZpmwPB/7PXtzxi+d58lmbOZ+HNWvh7cXwnWuqqS9r5OrrFzFmRj26VcGCvyzmiov35OUXl9GyoZnzz92PjRve4/SzN3DaGaNZu34Fzy6AAw6eSFPrOlI9/Vx23hxuve1hWtMWP/zh5YyefCBBdHq+OCUEJCq7ko/OSnhwU3Bziwf8P7qhw5KIQZdAAoN5p21T+HBLh00cjc2lIWHEdosHuXo76JCEztBmQCI5Eys8Uh74hHXoUj8+WOO+TUy7bWoQ2xYgEVaiPAzIBy23KWMVBlOwwGfMAgVAUgAkn7FbunA6n1YLbMuAJCBHQBeZpbfhtPwZS/PY6+uvM308fP+y3Yn0v4Fr1bK4OcGZV7+J0w/33DiJyfVNEPOwvYAUo1m4bjoL31zMupYcf/7zm3xlXzjzq0OpLW4Kew5ywtBSSfNABUecvpRxo+GGiycqnv7f/CXDJTet4+orj+H2nzzA5HEG3/7mCKqt9URJY+hxutK19DgxAl2jPJYlqbcTEGF5Wyn7fGUNp32tnrO/Wku5tiqk5fU1YoFJhzODd1cbvP1OB6vX9PDMgnc5/IgdGD7U4qprXub8s7fnqwdLAUM93775ef78twEev28W6zsaOO6k33PBOXXsv/tBrFrbzWvLWlm9ZiNPPbmM88+dQX2ylCtvfoYrrjmSJW8+z+/mbeD+35xM1kuzeLnN0pVreevtN+nrzHHTNV/jjjt/SXs2xg9/dDFjJx9AYE1XEcjBKmpPgRH5N9j4+8/c8QIRBoumQjDx/sjqB6Pgm0ONfx9TDGOcqkdGwREZz+Z6+LC0ZhC0DNbWSDfMvzLuf+YcP73bFgDJp/faFUZesMC/a4ECICkAkn/3Hip8v2CB/4gFtmVAAhl8WvGX/Rh7w59Vve0eJy5m6ni45dLdKHbe4eUlw7joprdwk2Vcd9EQZgztJGFvxDMtNK+M1a01fPP7K9EiRVTWjWbB8y9z5K5w9gljKC9aj2llQ8Ibymjpr+SwuSsZLYDk0kk4aZevX7KEtV1F7DdtGE/+bSnlpQHnz63li7N1YmY3GS/J/z5bxg23LUcz4KtzTM44ogbd76HHHs6UA97jwAOjXHPxbJLaUvrTCV56cQUzJjTSkqvnshtfIllRzvDaMSx46RUOPGgqo+otrv3OQm65aiqHzt5IfzCMC7/3MiuaDX5zzTBa7cnsd/ijnHf6cBrrx3HnPU9SVjuBhoZKHn/8Oc46dTqHzhzKcZc8xpDt92bJG4v4ykE6XzhoD2689Q8sXq4zevxkPD/DimXLuP6q45j3i3l09cX4/q0XMnbyfhCZFrLIqP4NKaYfrNEfBBeDuGKLGqpBHPB3TDHCQBQ2Cys4Msj8+SFFVAJ5PsitFe42/BeCos0wJXwf5m5UG/JgHbfShBhkyNk8VbbNoon/yFT+l3dSACT/sukKXyxY4FNvgQIgKQCST/1NXDiBz4YFtm1AIkihm+y73yW38Rk0w2Cf4xYxfSx8/8p9WL1yOcecvQ47pnHxt89meJ1NQ+wthiXeI9D78f1S/vqyx7nXd/GNM08iUhzlph/cxpzPwbnHNlKbaAobMZWvXElLVynHzF3FuDFw05WTyKXXct0d/aztBteFV98M+7DPPwFOP7oB02hVrE8ejQRGqWoSt/wB/Nx6LNEk0Mq587Ec37mlizmHjeGAz0/n8T8+x6MPNXPK8VBUM5E773uHk888Cz3dwx0/mcecQyYxot7kO9e9wfe+M5kDZzWTYQyX3fwSq1vgVzc20pQexQFfms+ZJ4zF8eM89tSbnP6tb7Ju9RJ+9tM/ceGZ4/jqXsU8+FyK869eQmURPHT3VIz/X439G+e/xvBxO/H5Q/fnwYfvZt3KVr5z3bHcdde9ZPpNbvnR1YyevC9Et1fCYGFjbtg4HwIF6ckIBdYGGXfUOwUERNBxi3rqwSmiGLbyFdd5Jq0tcySDvR2bqrEGGUrzrEOK4ji/L7WtYvMZHEFeCmETgWc4xpDFSBp6FP1ZnkJUvlOQRvzgylUAJJ+NtbxwFgUL/CsWKACSAiD5V+6bwncKFviPW2DbByR92EtuIN32J9AyfPOa1UwaDSceM4VFC1dw10NpeuzQBY36sONYOOvrNRQX9eC6UTr7avjJvSt5dzmUVikmYBqK4dSjq6kr71SigL6I9wXFpDNlXHLNeiaMhVOOHYZpbMQxGkkFQ+izXW780QvUV+rMPWIqNbEmpZGiVI6V1kkoiCUcMTktpejlhXqzxxnJw0+t4+nnU2TtkLl+1g46h3yhBjcYxy0/eZamLqirCKuahtTATjNG8MDvVnPCsdXMnpbC84byi18vZ10LXDS3km63nosvf5vD9x9G46gR3PWrBXT0w5jRJh0dLjOna3z94AaWNBdz3fffY/KEck4/plQ14N/74GoWvABmFEaOtOhud/jKCbN44qmXyOXg7HMvZ9jEgyE2OezlUMxXAkhM1SQeqt2/HyCEJVN5gCCAZBA9bAIRkrnYTJmZV294f35k8DtbfjePVIQKdZCdKwQtgxBmkIQmpOmU3hTpmldtu55LIArYwtIkqoz5tIvarqBF8r51pABI/uPLamGHBQt8aixQACQFQPKpuVkLA/1sW2BbBiSiY6FpfeSWfJ9c85+IBF2kglFEzRQWA+AlSWtlZIMkgZYg4WWx/HbikU60oAVNN3C8Imy3ElevD8k0zTRGNiButWGYbXmKTANP2KS8KK4+FLwMcaMT6A/5GM2YAh5phmAEJrFMBwaZsFnaCp1zTVFSSnmTaH046IYWUpRqSXyzgj6vBN+vIuINENM3ohvr0YMq0m41tl5DJOIQeNlQu0PRWgYEficRvR3NSaBpdWhaCaa+GlsrJZOLU4SFJ0xhQpepVWKYfXh+FpEdjOsbcKnE9ktUMVMsWKVUiW2jAjs3El0XJfkU0SBLENVJeR7ZIEa8eAbVE46G6NQtnPg80ZZ4+nKyoRj8h78+lOlGoYjNvR6bMif/Bu3VIHDZNBbhJc6rOwvgENsLw2Ze50x1sCgdmgIgKWRIPttreuHsChb4ZyxQACQFQPLP3C+FbQsW2GoW2JYBiYeLQz/OW79CX/cSRdk2sIRTNwaekO5nlZ/rSsTcjGIqjnifwHfQTAtPz6kouemUKuEt1SwirEumgR+IboVG4Ju4unzuYPqe2q0S0BVhLhEo9EM1XsWiL6JWoryup/F0B88K6cktT5idjJCJShf2rTiea6EZUXQtje97OKboZbhEfVF8NhTA0Ryh+BIBMvmuKLs7aML/70bRtBSmpFm8JJqfJvDtUMxZbR+K/+mGi++VKYFD08xgqNIzOY6B7YJl2oqNOPBKlSq9bGB7NpYRw/fTGJbokAjffxo3btFrxEGfSvWEI0Afkxc4E9HFEE+Eoo//b0CymRBrc6pDxquqpgaFGvP8/4NE/fnKsLxEfShrJ68wMZIXJcsDii2xjNI6yAuxK42JvEii0hmQiq1ScMtEH1r0IpTaBFYBkPzdWlLIkGy15bWw44IFtnkLFABJAZBs8zdpYYD/HRbY1gBJNCr0rOFL9SU4MPDg6wz8ZQU1fVF8U4QCLfAEUGTwrIRymHURz1IaViaOki/I4gUupm5hOqYSq5JiHl3XyYlgoC5iYZLd0PH1UOBLBPmy4rgHYemVZB90TSTIxMn30PwidFdHF1E+Laf0v5TImaLFDXWYZRymJwDDxDFMNCej3GE9WoRne+i2g2Fq2BEP0w8QfTLDsDAsA9uRcRjhMSTh4otXHYp1iYiYKTJcrqNk0EWE0RfJdSOOr0rFdEw7orz4QIBH4KAHHjGrGD8bxbEyBJodkuL6MbwgUH3qQeAR+DqaiERKDsmqwUwMxdVKCXwpRzNDdXg/EmZTNBdHsKB85wOUv6rtPGzy2IIHS0mXhSVtiopX3odUvb4cWw8UkPNFZEyyQvnvar4AQAPd09F9uQb5VIj8XW0npWOiSB32iYTg0VdAz9N9dEcns2OG+mNqySYla2SpayrXvFCy9f61rQBI/jvW+sJZFizwYRYoAJICICnMjIIFtgkLbCuA5Kc//SnXX3897wMkElZPQfst62i+eyWNPXXkTHFgTTQ/IOZnSUcsHF2cTAEMopAcRQ9EOTeL7geYmokvfeuD7EsqiyGCf5I6EMdWUw6uKD2bfoR0RKh8JasijFDC1CRavTZYKXS9FMONYWV9pf0sDe3ST2EIapJsi+qfENdXGt0DbOW4OyrrEhjiDFtYrsAKj1w0o8YsIMi0owS+r7bzNJ+ooZMVNWojh6VnCfwydNvAsD2VNZGh60aAJ4BM1wjEyfdExToiCRKVRfICW/WkiDKw4RvYklRyc0RUVqgY35RsUA7XcNCciHLXRUDQM3QCw8LzTCKuaE4rGKfUlyO+g6955AydiBcqXw+yZikeLJUCERMMAosQnEhSSlSnFYNW/n9lL11sKOc9CCTE3nItfDVm+dHFPp6pro+AmBCIePhKDdnH9OU66XgCHJVCtas+N3ydgS9m2P76CWQbB4iKMKLop6hMS4Fra8vFpwBItomluDCIggU+EQsUAEkBkHwiN17hoAULfNAC2yIgkTIocRpVhmQA+m7oou3OdTT2DaG/3MN1okRsi6Tt0l2WYSAuGQvJY7gUpeIk+opIegJKVMoETxOIYOJLVkDqmnw3zwol5U8SXZcMiFSBBfQk25TTXjSQwMjFcOIB/VYv2VgrhlVCNBOnoj8BTkRpjTgaRAPJgYRa5AKJDPHf89LkAioGrG4FQHTPIpIpQ9NNMsW9eNEs0XSUZE85ZhAlp+XIFWVw4n30JlxyWpqol0H3q4ln4xSnIxiZIqK6ZCxCoUI55iAdbnhtwyxFIBkSQQcCEoIcnpaQHApaIN8xyRk5nKIBuiMZijPFRP0YjmSRrKwqAYsECRL9cUxNmtrDxhEj8FTpla3rRL3N5LubOLTyNVm26SA/ruESt+OqlEx6N0Jxd8lMhYDANzUcwyMbselLDKjtBXDIeQlwi0ufTLYI042qTEkIIAOVTREglbNyaLqryAMMJ6H2L6BEMla6p9F+WDe1363DHtFHJJDSOytUn98mAEnYU/NBRZYt5+f/62//yZWsAEj+k9Ys7KtggU+XBQqApABIPl13bGG0n1kLbCuA5M477+S6664jFoupvgz5kfIeyZAM3JThvV++gY7Ldet/zPaM4dShJ5Lsr+Vedx53pX+ugECSCEdyOF8p+iol2dARNvQIQSCObxYfV2UMTE8AijjFAlhMlQXoK+7jvdhr3NlxDxMYyfFlR1OTG8ny8nU8lnqMZ3ofUw7t7uzGsYkjqHfH4doargmWm1OupaZbBKq8SOiKTdV30pFo4Y3y13ig6TeMYRwH1RyC7Xs80PFbWlnDDH1HvlR8OHV9dTimR1tdC99e/01e5l1VvlWEToIkO+mzOWzIUUxpm4apm6rMzNIDHCnl8k0itjRx++BJCZOGrWUwBWB44qQnlKOvelB8Fzei02/281b2HR7w/8hxRV9meKSBF7tfYz1vUR6rwM+a7K/tTa1RqcCAq0fxpDRM1zGkJ0YXTXTJVIWsutLLITVzupZhQ3UnP2/+Fe10cHnVxRT1JlW2KiH9PYaB5suPhat7pBIO64qbuaj1HDawgQgx+kgznAaOLJ3Dl71D0dOlxDUrzERJnZkPvfE+nhh4itd4mS8UHczn7D0Z8NKYhsAuGVSGli93M+ym0bgNKRlpSAMswolbA5Bsyfz1kauFgELJ5Mi9F2ZtVOHZoMS8ZIEESOcBi/Vv9P5/5FCAAiD5OFYqbFOwwGfTAgVAUgAkn807u3BWnzoLbNOARLIWaZeOG/p5+M5HebntJZ7nGQ7k88xtPINof5yf2D/h5dSLHLrDF6gfqGdk+wgmZ7cnlo2p3pJcLKAj0k+TtQwt6lLsJhmWG008FUV3fBUt70umecl7hV+n7udtXmd/9uHU6lMpyVXxGH/k9r7b2aluZ6qtMljnc0hkDhOZhGWLqxiWKSnPX3ot8tp8tu6QiaV4iZd4KPUgL4vjzBc4ePiXSDkZ/ph+jC5zA2UdlZxQfhrjB0bg6rB+yHouaj6DjBNw0Iw5JPtKWJx5lTfWv86Xq47ksNxh9ERStFrtBJZHbbqaUrcSL6fRm2ynxC6mxCuhKdGMngmwIhF6rF58z8eJ2NiWrc6rxIvRo3eyoGIRs3tnUeVVs8xYQXv1OvqdfkozVczunU2pHSNjplld0qFAUHEmwbB0A0WZGHEnFvbzaC5t8U42xFroSm5koCrDY+89Ts7McnX8Qmn3oTXSgWn61KZqqU5XU5RO4hs2/Yksq0rXc96GM6mJ17HnmD3J9vbyp7XPkKSY75RegV5USg9CwdxHwk1SO9CAGYnwRnwRrUELwyMj2G5gNOujrWqfpXaE7Xpq6Dw0zegbJ5AeliUq45S+FMm8bQ1A8s/MfKEnlpI6Xcrk8uKNm9IhApLDzFcoJBn26mzNVwGQbE3rFvZdsMC2bYECICkAkm37Di2M7r/GAtsyINGkvyCbpffmLN+7/HbsKo+/dD7K7sHunNx4Mm5/hh/03cYabzVfGnUQ1X0NTGMiw3qGkHDKyWo2bRVdPG4/xRP9D5Ijw2jGcUT5CUxwRlOeSSiJio2JLh7sfYR3y5fwWveL7GXuxYkVJxPz4vyo8/vM5y8cOPbzlGkljPRHMb5/EsO76ymyE3kgIjVS4kiKKxlVTespzSad7OShrodYkVzFS/0vsas+m0NHHs7yVSt5QX+RWFWA3mrxtcqTGT3QgIiXNNU0c97604l5pRw563hK+6t5I1jA/HefZq/Kvfh8fH8e3fA4TzGfGHFmMIV9hh1IZ1OOX/i387X4MexQNoVft/8Ox/PYefhOPLz2QZURSjFAE02MZzqHNxxEqqebewbu5eSqU6mPDOWJlid4IvizyuwMoYFTy04mmUzwWttr/Ml+hiy9jGIUe5fsz2x/BrWZKgxPx4708HzRIu7vfpilrKU+UU17roXaymrmJk7g5eaF/Nn+i4rzz2RHvlQ5h0mpqWg5m1wix8qytZzbdC7Di0fyxXEHE0v7zGv9PT3dvVxeehHvaat4uufPtLKOGmo4Iv4VJlRM5MmNj/Om/Razhs2mq6WfV9zX6KadkdRzeuzrJI6sYtJ1k0jXq6ui/HwRb/+4Dv4H5FQ+ck34uPsN2cMkdZXvaRmseVMlb0KqIGWFen6w8v9HHvrf2qAASP4t8xW+XLDAp9oCBUBSACSf6hu4MPjPjgW2ZUCiSoxSNukb+1n0kzcoLirn2+tvYQojOKHxcPrTvXy343bWaq3Ulw5lfU87R1hf4ISSI6joHEp/LMUrJS9xcef5lG+XoKy+ikUvLONQ7yucWHoE43rrCawItg6tehsbKtZyS9P3GccY5tadgp+Gm3pv5DEeZlLFGHS/nNKeKk4qOoEd2YFYJqH6N4yITc7M4UijvVuGYWsImLKjPfS6bSypW8Hd6+bRyDDmjJhDf2+W17Ql6DmPukw1uxTNpNqtUrHw9qo2zl53NqtoYWhsNGQtPKufUYxm34b96c6u56ctP6F6h2qqnGoWvv0qBw49hMbMWOZ13cFZQ+cyzZjKT7N347cb7LbD7vx28QP02z38z4i98TtcHul/mq/UHUUFJdzWcivfGnIOQ6ND+GPv4+RKfHpLcixY/CJzI8cyUO/y0JpH2a9yd0ZWjmPhcslKtHJxzWVM6h9LPActZeu4pus7vMZ7fKnhePqLmvnr0qeoratldtWu/Ort+6ieXk19UM+bb7zOnMQcvhHMpSxThWc5rChdwukd55AiRYPRiOPpdNPN7sldOC5yFL/1H6CzqBOjwuD5lvnM3jibQ8Z/iT+3Ps3inncYM24sC5cuZPjQEVRUlZNtTrGrtyvjD5/OLpfsQKbRJRpI/4xUbEkh1Mfz8Dfry3/0fN9CqvGjN1aZD8jlS7GkXMscVKdXKbZ8mk0IC7Y+HimUbH2MK1bYpGCBz6oFCoCkAEg+q/d24bw+ZRbYVgGJmFE1tfdB+qY+Vtyzkpie5FvN32Y8wzl9xIlk+n2WFr+Da0GdNYJr372MBmo4r/abjO6YRDrZzyP2/3Jl5haCoJ1aSqTTg8/xeU4sPpEJ6fHgi04FZJIZVkeWcmXnFYxmJCcPOxnXMflR6w9UudXc7b5FUGbzlzfms0t8N45IHEJ5fwl2JMvfShfwVvdCokGcaezJdH0qxbkonpbFsOD1sje4o/lnlJnVHFt7LPX9dWiW0O1qRIW9KmeBmyRn2rTVr+fslWdjEmH26Jm8vGIBbWzg+NGnMVPfg4ea7+P3A4/STz/jqSWFx4zi2WwXG8F9HXdz5pBvMDuyG7f03Y7VY7LnDrtz/1v3Ue3WcsyEo4h3m5zXeiGH182hWqvgjuY7OWW7udSVDOXZ3vmsalvNyuxqmmjmq/EjaC3ayOKOxfyo7kZKjQpeyL7IPR0/5+LKa9jV3pVov8HqylV8u/NiqsqqOavkAjrKW3hw2e9oKWmnVhvKM61/YoAuRjOBPlx2YzcuipxJnT+MdNTh7eRbnNd6NmPNURw85BASvWUU6XEaiuog7XF//D7es5expquZNUYTB7j/w9cmfpWnlv+Jd+x32W30bAZaengj9TZZXIZU1DEzPoWJX5zCrhfshrddIJcZS7GgKU7ojzdLP+Zmamey3w9K1P+jowjKCFAsbPJS/SNKuTFsJAlV50NpeaXfUugh+XjXq7BVwQIFC/zTFigAkgIg+advmsIXChbYGhbY5gGJNLXfkGbdz1eT0BKc23wB4xnB1xuPJ9Ptc3//b0jWlzKpZiI3vnEdU5nIeWXnsd3AWNLFKZ70n+Lbfdew17QdaKwaQmpDhokdOzHLmc2w3qFK3UJi5tlojg3mCq5KXc5oxnBC3UngFTGv7x4eyT7CkSNPhposL7/0HAcWHciRscOIdZrYkQyvmot4Lf0GBhY76DOZauxIsRMLtUtweKvyTX608TZKtGpOH3o6I9obiTo6tlAV676iMEZLkDFtmutXc87ac6n36zlh6tfoaG3j9rbb2I6RzBn3Zd7pfIP7O/7AzL1mMTlVR9PGHhrjIzFadb7XdRNHDT+SHUp35NaVd9GYGsrek3bnN8vvZ1RuAkeMPJxYr8nczm9wWN2XGOLXckfbT/nayFPJZnLc13I300dORavQeHrhfI4sOpLesj6ebXqaM4ccy3aVE5i/6gWey7zCFaVXs6MzHStj0J5s5aK+C0jHMpxYcxqdZU384a3/JVpfxoTIBB5f80em7TmJSf54Wtp72T47jkNb9iCSqyIXd1lduYIzN5zBTH0Wp2x3CuUdZUQd6QFyWZldzrn+N6mqG8J2w0bx/Nq/MbVtKkdu/2VeWDGf1+132WHoDpRGEqRivbRrPbyxZDEVfilfOeWrHHrFHPzarCIcCNt9xMP/+Ejj45ZtbebL+hizVO1UUz1DMigBJNKHH+gadl7RXmgXVJN7nq3tY+z1X96kULL1L5uu8MWCBT71FigAkgIg+dTfxIUT+GxYYFsDJIM6JNJ4rKRCspC5Js26u1dTZia5uOUSRjCM44Yei9ur88OBu3iVV6khyVqaOD12Cl+xjqSov5RskceK8uXcsOFKOmihSq8m7dt8jVPZI/k5SvqLsDQTV7QCoy6t+hquzVzLaMZybNkJxLwSXi5+kWtariZCCS4ZyinmouJvMsPemagbIzCy5EyPrAmuME95LqWZStWvEBK75nivcgk/6fwpSSo5sfbrbNfRgOGZeb0OV/EpuUK7a+ZoH9LMhRu+pbI0X689iWKnkgfM3/CH9gfZq2gPplVO4/Z1d9FDD+NopIMUR9UcQ0VfKTdnbxHpP0oo4U0Wsy97s9/ofXhgxa8YxQQOqZ9DJG1yTs85HF19NHXeEG7rupXjh55Gf2aAu7tuUxkmG4c2ujiCo6kaVc2jK39HlvUkGUYnOaZqMzm/5gzKO0uVor1jZrhLu4dfZO9lBKPppYVu+plUNJM5Q7/AvGX3s4EmxlJPLxmOKzuaL6X3AaeMTCRHU9k6vtV2MbOZzXGVx1LRU4LhWfgxn6Xeu8x1zlT6MnESdLFebTdn3KG8uPQF3mIZOzbMZPGGt8jSg225rHdaGcowjj3tOOZcPgfqsyH7mOrZ+HuIoZIbf/d5Xlfm405zoar+uBmSMKWCr/RvlMqLyty5mtBGiwSkhpAUC4OZem3lFEkBkHzci1zYrmCBz54FCoCkAEg+e3d14Yw+lRbYlgGJqrNJBdjf39phAAAgAElEQVRX51j30/VUBdX8b+4xavVadijZichAGc3GBhamXmFd0TomMZ5J1gRq0hUknChZTSMdz9Kqr+XF1POktQEaE8OZGdmd8v5SErlY3jUEJ+bQrbfwVPp5Ks1qZsdnEc9GGYhnWKYt5yXnOaWHMS02hR3SU0h4RYq21tFdYk5UOZQi2IeexRR6LwFUeliKsy7ZxguSQYkb7GJNp7KvTDEoxTwj389g4JgGWc1nINnP/NxDVKaKmFW+K4m+KlaVrGNR+k06vT4+X3oALfYqFg+8QXciw+TIzkw0tqfCTvBXfwGrUyuJJS3MIo2yjdWMqhnFsr53KEmXMb5sItgWfxh4mEmlk6kJKnkt+zzTYjNIWhW83vsOq4MlVJdVE+2OU+KXM7ZqFLbXx8LUAjq0DPXR0eyo70JDOoHpxAl0C00L6Ey081pqEe8aS6ktrcPL+BR7CXbTZ7GWlSx0FpImx5TEZCboE6jtH0LEiZCLBLQX9fBH5w+Mzw1nF2tnIk6xUp533CxuLMMC72+sYANaaYSkG6G422Ri3WTW9vbSkV7HdlWjsSjnlYHn6aSDcrOEPbxZRA43GHftRLxGX1EXS2JELs0HXx8/X/KfmeJKJwYBouquUTAmhCWGAniq6T2veO+pvwhE2XqjLACS/8x1LeylYIFPowUKgKQASD6N921hzJ9BC2zTgMQLoN9nzY+7ee/eVVTlqumMdhH3YkTtOI6rYUc9iNr4fh8RW5RIikXhEDQb04ko3Yp0NI0TdfD8HAnDwk5DIkgo8T2hXQoCD83QcHyXbDQrEoBYbpSILyrtotvhMWD0Kf2NmBsnZifxdQOBE9KMbLoRHEN0JVzMwFVK547nY2g6pm6QNrNkzJxSSxSgZHlSyOWoEh0jMJVgouiXBIZJEHVIR5qxnBiGFwUiuEGWXMzFi2okUyXktD7cmI2tG0RtUY43sVyDgaJOfM0hokfwlJK6CCh6GIYDGRMrUoJnGKSMLqIOxH0Dx0orBZfAs3Bdm0ysH103Mf0YgedgeQkMsWHQjhNLoDkxkiLmaERxndCtVqrvWg4/5tBj9mIGorAeKKrdRKYYWwQfLdGBESlJS12XmFuM7/rS2EHGEGHEFLGsTnlQhGaHdUpCeSs9FE6R5GXA1RLkTI2oncPywr15Wh+GlcBxE+gxB5sBNMenoreM3Bey7HHDZDqqwj4NeW3qHd9iLv+jsqx/BgJ83NKuwYSHkm3Jj2dwTKGCTKiOI/9H8Ygp0c1QiWRr0RUXAMlncGEvnFLBAh/TAgVAUgAkH/NWKWxWsMDWtcC2DEiU2rkHzz6bZvUK6bUoxjch4oaZh6yFou2N+JAQf99ENaiL8+pYEMtBRIcBCyKe8n1V0iUjSt7CXiSlWpLFyLMcRRxRD4ec0MOKbIU0Qg/W8YtP6IbtB+IkZ7VwDLEg1CN0jPBz0wvfC8uslJyJOOOgMzzYTy04Sz6UY/nyd6VgHlYNhY6tj26KQjrItmb+uNLnLH0Fbv485DDydzV+pXyev1eUMnro2BpGOD7Zr3wvp4XnJFBHMcyKrfLfi0ijdb7nWxjOxLZKYsUNbSeRfVdsP3hLGuExZL+WfOiH9lHsaLIf+T3/mZbPFol+oy7lbQ5E5X/RMNTBETvI3/KyLnLuYn8ZgCivq/MT8gEr3E7OST6Xz5wgVO4I813h9+Qe2ThmgJr9iuk0w+sglL+y3Qdf/wh4bDrPjzEF/4mW9k0VWFsCEjk/dYt5kDMCir0044woUzDVeelhXdlWASUFQPIxLnBhk4IFPqMWKACSAiD5jN7ahdP6tFlgWwYkAi56gV90Z3myL0tLopQcPlHXI4JGWhxTS0NzPOKegWOI5rqP6wdkTIu4gAXdo9/MEXd1ND+G61tYom8SSA2/FMy4qrE86vqUORq9URMHF1PzCEydIGfiuxZuVEMLHAxNI/B1fEvUOhyVNTE9qf2Xki1BIRZBMIBnGrhGnKhjE1UlN9LELv+Lqrt4lhFcT5O2Bjx68QOPiF5KIPsSVXkZmy1OdlQ594ZmS+s9TmASSHZGkEYQ4Hoepq6he57KfriGiauJAKCHJfRjjodmOviSwZEsjGdiGhk0N4apR8j5Lpop2QZx1YMQfOhSIBTgaAkF3Dw3g6kHxCQr4uYU6srZApokhq8TaB5+oBExYhgKBdm4qjHHwvJtAkvDNTQ038PzI+iGQeDbCkjKdwPpN/dBdyVjpOEZHo4fxZeOGAVAcwTSTGRI2VVCxOZV5slzckQiOr4vozXRtLQCRI4XoJsGfZEMQmAW+JKrCSGNLxksTfFY5ZvbpY8jRD6hy6/+gh5IU/nmvIfqENFk23xjfL7rREDoZqGQPGjIfy2Qe0UdJ4QrRhAeV6mwK0EUsbmyIFFX8iAGOc/GSQTU/H/snQWcVdX693+npukWFOWioqggFmL3tbsVuxMM7ALsuHptr3pt/eu1W6+K3YV6LUAMOieYOPW+33XmGRfHMwUzDMrefsYZztl7rbWftZ74PbHW/PnarbibDispVk/AijeWlo6UBIDkzya1g/EGFGg5CgSAJAAkLbeagpYCCiwGBZZGQJKmQDgUUk0opNmSbpq/QI/XVGly5/YqTOCRTyqhlGKkBoVCKkqHFKtKaE4BOxVFFEmFFQ+llAylFOI07HSk9pyHTCExUMIZrvGEYlHSpaSCmmp1SyZVXlSkeUQOYklF0nEl03lKpcMOOBSl0oqk0kqmw1pAdMMVJeOpDymZSCo/FFJhOqVUMq5ENF8VkbDy0kmFSf1KhUWGGKlM1Fwko7Qfc0ZwkrgOUYtIxKUxpaJRB5iSSQBQngMFYSICoUQm5FEN/Im6KBCH6GH2EmkIRxlUJqKRHyZIE1csnVIsFVYpxm9egYvIhEgDCkeVpDnKXgiZhGuUTqXUKV6oGgBdXmYXKKIyPJOfluKhuCKRsAMOCoVVAyXzAAAJpVNRl9rFe7ix1kZt2tcs0IJQWNVFBYqn4wpxH/QncsJz4bSr64imY4rFq1UQC5Olx+w6Oz+qlNqnShWLhxVK5ikaTioRSigVy9eCeMwBJQrAw4m4kpG4o0M6WqDKSCQz3mjIpZ4plK+CdFR5iaQrfCcxLwFADMcVq0woP5qn6lhYqUS1CtMRFdSEFYW20XQmsqSo21KYsQMeIuECVUVSqgjFpWiBihM1iiXZIyupAsYaCasqElJVuEiJ1AIVRKpVUlWjJGln4XxVx6KqiVIvUqP8ZFxFibQiiaijYzoaUXHlHO3SrlBHFxapVxYgMXZvKWASAJLFEKDBowEF/uQUCABJAEj+5Es4GP5fhQJLMyCJK63SUFpXza/Ua9U1qoiGVf3fNzW7S4k6Dl1X8XBMRZMmq/yTz9WhMq7SQWsoNngtzcyLZFKBaguGSTIiLYorGU5mIhmAHrzO4bBWKKvUT889r36dOyi10eaakU+RecZ7HXcnZlNWnFTvskrNHv+NqivKlb/uOkp16qjqZEKhiDtJwqVvhWZNV+Ub49S170qqGrS2qgtSzgfuAISSlC1nUrNC+MmJTESUTIVcClJ+JK2aOGAmj2BAJjUqmVQ8HVYkwnjjCoUAUGGXqpWOphROJBSNhORiQ6AD5+RPurSmHr9M0a/vfqAeK/ZVeu21NTcaUSjMvfQbdmCkpLJCsZ8nqHz+XHVeY6DiT7wmdeuu1CZDNacwomQ4pWiIWpWoqgkAuVQ3IF3YgYkUUSLFlHAHZthJ41EVAGLKS7XgjZdVPHCQylfsp0g07nK02sdTKpk+W7Pefk/FA/orvubqKqiOqfLrL7Vg0vfq0qen0kPWVVlRsfKqaxR67jm1n1OqvFRS4XCZkqGQKqMFKuy/mmqmzVRy7hwVKqF0ukahcJHUvY/Sm2+o/PIFGv/2W+rep7uWX3MdTXn/UxVO/lWzOpSo23bbqLogJn3ygRLf/ii176iOW2+t0jfGKTp9pvLicUWjSVfnMyOSp9gmW6tH9x4q/+ZLRb7+3EU64j16qsPgQarOi6n8rTdVMnuO0uGwolUJRWJRlUdC6rDuBpoz4VvlzZquwnBYiXSBqvKLld9/JSUHrarEjBmqeO99daxaoCQIkf3EkjEle3fWIZttrkM6d1G3AJD8VcRt8B4BBZY6CgSAJAAkS92iDAa0bFJgaQYkeM7npZK6vrRMX86ar0nvfqTxp5wkHbC31r/4fM2cPVeTRo+VPvo8UzzSd3l1H3uhKtYdrJq8PMUTScWiWNGWg0+EJKU0p3bXZuzUqEbDZszTu8M2lTbaQGtcfY3m5sdUlEooGclzUZCKZEIVhUXq/sNP+un227TaTtuoesPNVBWJuXSiUCKuqmi+UuGwSn+eqMrTTlPxLrur3QEHq6YgrWgiqUIAUiilimiJKthqOArWqFYkkqdIIqQeNXGVpOKqqanW/FiRavLSKgpJJQuqVBPhlPG4opG0ZpM2lVfsbP/86tnqmGLb4rTK8qMqBZDkEXUBMCS1ykfj9fXwI9TxtJPUfe99VB4OqyBeo3heWGX5hS5C1Om3ifr1/POlXstps9PP0Lid95aGbaQBF5yjRFFEs/NDqorkq6SqWNFkWvFYSvPDNeqSIM0t4SJUleGIymOFqoyR1sQGAxF1S0WU+PwzzT37VPUae4XmrztUiXiVuqeT6jZ9uibec5/m33SnSkacop7HHaHKryfqtyef0NC1B+rjN19Rh6OOUWr1QVKNNPeEk6Vvv5HK50gzJkq9+kgduqhgl11V9eQz0qSJUvcumeKSsrhUWq3C0edpl6Eb6pHdd5N231U7n3amnrnoIunhh6X+q2nIPXcq1aOrvrngItU88rC05lra4N779dk556vm1Vekbp2lgnwHRtWhkzqef5E6lZdr0tVXSFN/zhTAJFPSjjtrtT331P+uvkb64Udp+nSpOu5AnUqKteElF+i966+XPvlUWq63FM6TKqulTu216k1XqXDefH1+0khpQanUtZMUy3OFPgW7/F3nHnmMhvfqo56RhVO2ggjJsimrg7cOKNAaFAgASQBIWmNdBW0GFGg2BZZmQELVxNyU9EDpb7rpius188V3VDXtByV22UXbjB6rb154Ub+NHqODLr1KU9p10WuH7qvYcYepxxkjNK24oxKhlKvxIB0m5fL5uUIKp2IuSsLRFNXham3763S9vPGm6rbpUA285lp9OO5t9fl5mkpTRZr2y3dS397qdMBRGjBzut578F9aedsNFV53G6WmzdAPD9wjzZypwtVX0arbbamyVFIT7r5HfYdtquSm26hwwTxNePoZpb7+RuGOReq9455KrD5YUwsjrqqByE37+AK1/+Aj/fTiK0pXVinVb3kN2HdnlU6donlPvaRu/VbRT199JcWr1OvIQ5S3wgCFF1Rr2nOPqPLr76WS9uq2404qHDxEc2tTqfJCSQ368BO9PfwQLTdqhPptv6O++u84Vb73oWq6lGj5A/ZVSf/+mnLX/Zo39iKpY0eteeLJmv7Rh4qtOVBdt95SX/zrdhXttIO6bLGdEj/N19T771GX9QYpNnRtRV4bp9/eft/ldPXZblMVbrS5ppWUqCyacKl0K80vV+VTT+iXW/+hTR95VB/3XlGpdES9v5+kCVeMUeTTd5X8ZZaWO22k+hx3tEqfe0bffvGJjjj+aP3nogtUdNgJ0oZbqSwWUud4jfrOma7E66/r3Ysv1bDLLldko01UnY7qwz12cCltu9xwkyq7dVXeJ5/rmbPPU3S1gTrp1GN03SEHq+tue2vjUSP01JgLVPDcU6pMhDT0HzeoYJUBeuPEkdIvE6UVemuTBx7Sl+edq/k/TdTeN9yo2V1WVRUnp4drXJ3N11derPkvvapdz7tM4VVX1af/eUiTn31KK95+n9r37ac+ZaX68aJz9P2EidrmojEqW2MtRefP0NsjTpZmz9HBDzyqSiU146MP9eaFF6r3Jefpb+066M1TT1eHXXfWFieO1PRYkSKkclWXa8v2xTqiU0f1CCIkzZZrwQMBBQIKNI0CASAJAEnTVkpwV0CBVqbA0gxI2PB0flq6e9YU3friKxqy2mA9c+oJqh64prYdPVYfP/+s5lx0mU7+xw0q7buc/r3VUGnXHbXSVVdrSqeern6jZ1rqPrfC1SnYWQ5leVHNyc9XWV7M1UFsOWWKXhg2VN033VTrXn6lXrnpFsVvvEXabEcpXS6N/0hFV9ykLTsX69lRp6jPGSM0ZIs99PRZZ0uvv6TQLjsq/ennKtx2G/XacjNNPO4ELXfo4Vph+HD9euPN+vXZZxXbYKjiEyZK037ROvffrS8Hr6lIOl9FSSk1aYLmnXC8ou3aq3/nbvr2qRe09vWXKb8wT+8feay0ykBFlu+r5EfvSav10X7X3KRnn3xa5XffKG2yjfTbTOl/P2iVxx9U2RoDNDMaVmE6pDU++FjvDT9Ufzt1hIoXlOnLu+/SkPXX14wps/Rrl/ba9qIL9Olr72nWVRdLnTtpwDEj9O3ddyuy5ppa56gj9fWtN6iiZxdtctQx+umV9/XLtVdps7NO1w8LyjTl8usU2mhjpRdUSF9/rRWuuUrJrbfW1Px8t4NX/1nT9OM/r1VlYbEGHH+KfujQUTHFVfjrVJW++47WUVIfjjhVnUeOVK/jTlBowg/66tEn9LeV+mrCD+PVdfiRSqw2yNXz5IVS6ls2V9G33tL/Rl2ota6+TukNhilUk9CXe+2ooqoK7XD2uVKnTvrlnbf0we23SUcfo2N22Ea37bmb2u27n7Y6bZSeHH2J1vx5ksb/NEGr7bmfBg/dVE+MHKnVVumjz+ZO10b336+vzjpX87+drMPOuljzO3dXIhRXWX5YFSv/TXNeeEY/Ek1q31Hr7Xeo+m24jpJ9e2t8jxU0K5KnvqWlmnHOafp10kQNumi0ZqyzgfrMmK6Pjj9Sxb/9or2vvVWV8aQ+fe01/XD//Vr14QfUvbpKbx13nPpvsbk23/8QzQIoh5Oq6dZRG/fuo+GdOv6hqD2IkLSyUAyaDyiwDFEgACTeZMfjcT3yyCM68sgjNXv2bBUXF7tvrbB1GVoXwasGFFjiFACQ3HXXXRozZozefvttLb/88q2ytai9WC6+/vbbb3X77bfr0ksvVUFBgeN9LnaLmpeSbp0/V69XVisZKdCbe+4qDRyoLa68Qj9NmqhJF42VysqlLu2lV56Xtt9eq173D/3asZs6pRL69alnFH73M0WptE6xw1JK8ZI8xXbYTnkbbqSkotp8ys96cdgwdR22uYZdc62ev/ZqJR7/jzb998PqVDlHTx15qPJOPUe7r9ZPj4w6Tf3OGKX+/dbSy2eepk222kSxw47QzBkzFS8vU01+niYeeYz6H3SIOmz/d32yy7ZaafgRWu+Aw1Xz86968vyR0oZrq+iaq5XMb6eihNR52gx1fuFxlcyZp5nj/6dfnn9RvUaM0PL9++mV00do4EVjNXDw2nr933dr5qcfaPhZ5+jeU0Zojd121apHn6DKn6folVFnK77pYPUbO0aTO3VRXiqltT54Xx8ceJD67H+Q0t98rt8++1RDNhim2TPnafJvP2n10RepQ78Beu/oQ9Vz8Nra4LzRemqnnRRdf5g2P+8iTXvhGX31+P06ZMzFeurWuzQvJB04/CA9cMXlWr7/mho6fLgW5EX132NPUNWQNbXWVVdpfHE75dck1O/nSfrm5OPV7+LLVD1wkGYWc4BiUkU1CXWvrFT1Rx/op0MPVbsTTlYXAEmoUokps1QxbaYKu3dQom9/zS0oVk2M+h1phYoKpV59VT+fdb5WufpahTfexKVGfbvj36Upk6R11pAmT5fmzdfaBx+o0MHDtWpZqR7aczcV77uPtjv9fD1+8Rj1n/KzavLTmjqnTGsMHKxJX47XoL/11rhvx2uj++7VV2efq/nvfiQNGSYVdcrsL9yuSKudebYGhOP69b239Nnrrynx22xpxnRp4CrqfdZIVfVZSctXVGr2qFH6ZdIEDbj0cv06eIhWnjFDnx15iPT5p9LQzaTPxkvt22mdYw9XZOfdlP7ue3103DFSp45S/4FSfhEV+lpuz5103OZb6NCSdpkaEvaQrr2smL21itpbUwjl4v8JEybovvvu0znnnKO8vNo6qNYcRNB2QIGAAnUUMECy5557qn379q2q/xsjeyht2r+xO1vhe7rGIAoASSsQN2gyoEATKGCAZOzYsXrrrbe0wgorNOGpRb+lqYCE+5LhsGanpevLyvVKIqnKdEjf7L2HNGBVDb30Us1RUiuO/0rpr75S18ICPXTKSOnAg9T/4os0q1NXtVtQofjHn2j5byergGL2eKVCeSHNj6Y0b4P1NWvgmqpJhLX19Ml6adjG6rn5jlr/yqv09A3XKO/TD/S3O+/V8qUz9fKO26vo2BHacfX+evTss9R/5Cj16rm83rrwPO10xKGavcf+qo6EVEw6znc/6LvDj9RqBx6s0IYb6ptDdtM6p5+n3tvvrdDs2Xrq9BNw+avz889rQVGxCqsSCn/2hWafdLgKevbSZquvpfEP3qNuh5+glQYO1Iujz9HyV/9DfQcO1Cf33q+5jz+j/Y45Sg+PHqMtTjhdxXvsodjcuXr11FNU1iGkAfc9qG+7dFNBWFrrg/f04f77qteueyr0zZeqnDdXf993P8VDMU0tKVB0zdU1taBE3x9xtHoOWUdrnHeuXt11N8XWXl9Dzr9EebNm6a1zR+rvm6yvFx94SCuefbb69++vV0eN0ro77a0Vd9tF6U7t9NZhR2lGu0INufVmfdq5qzpUJ9Tls8808YKLNODu+zSzc2eVsb1xXm2KGuDikw81e//h6nzCqepw8smaAzJLhhVJRVQTzhy4yC5YCQ41CUl9q6uUeOkl/XbhxRpwxeVKbThMyURKE/bYQ4rGte3YczTny5/08U23a9COO6rLySdpuWnTdP/Ou6jzAQdoo5NP0zNjL1Pv6VO19tbD9OzFo6V2nbXinvupS/lcfTL+cw2999/65uyzVPrbFB141XWq7LCcyiNpJYoLNbVGSn3zmTpG0+rdf0WVzyxV1Vtv681rr5CuPFfL7bKXelWlNe2ss/Xb5F/Uf+xYTR88WCvOnKrxRxyhgvIKbXvHHfrusSf13UP3aa0zTlLhDrsqOf4bfXzccVpu5520xfEjNLe4vWpqFritj7fo1EGHl7RX11pA0lIAxOde2rRdtk499VRnkLTmVR8guffee3XuuecqFgO4huqcEq3xzq35fkHbAQX+bBQIAEntjAWA5M+2dIPx/tUosDQDkkQ4rFmSbi2r0Itlc5QuCOvjPfaVVh6krcderu/m/Kbpd96mYX16qTIU1gdX3KDul41Rcr+9ND9S5E7z7sBWvBQZpxJuW9pEOqXqSESVnAMSC7ndqraaMknPbryROm+ynTa++ho9ff0/pK++1Aq33K6Vy+fpvztso3bHHqOt1hygJ88+U6ueOlIrD9tMz55yhnrHpbWOPkKffPOdVFig3oMG6LMTTtaqRxyurgftp3cOPFjtu/XQNnvvq1++/U4fPviwVjzrDM08dF/VxPLUobxSc554VqkLztP2hxyovLyI3rnmavU+5mT1Wn2AXrziIvW65p9aeY1B+vKe+zTvsSd0xJgxuvOqq7VCOqz1hx+qmRMmaNydd6jLJeerZP99NLm42G33u+ZH7+vTgw/Sikcdq3YTpmn8e29pnxMP07z5lfqgqloD9t5XM5IpTTroWLUvKNQmF5+l5046SVp3Ha1x2Vi33e0vN9+sigceVKioRBs8/JBUXKwPR49R+seftf1B+2pGYoE+vv4mFRx1iJY/+QRNLCzRcjVx/frAg+r43Y/qPHKEZndo77a5raSCJyx1T6QUf/d1zdlnuLqdeKoKTzlV0wtjitceqMhhlolwwu2CFkuEVRUNqVdFhfTGOP026iytcvWV0tANlUrm6cc9t3N7DK91252K5XfUpDvu0pzbb1G/Uado5/XW0/X7Hqhue+ynjc4aoSevuFSdf5msLY45SP856hiprEYDbn9IiY/f04+ffqRB99+niSNPVdn/vtfeo87Rgq6dlYyGVR6OqLRLd0257XbNevkFbXT0UerZb1X9Mu5VffjIvSq+4xZ13WxHdSit0LTR52nGd5O1+pixmrPOYPWYNllfHH+qVF6lNZ98VNG5s/XZVVdK77+jQTdep47zFmjc8aep50ZDtfkhR2hehNNIpIq8iP6++urat1tHt+1vXo6DEVvCl7i0ABKLkASA5K+mYYL3WVopYPIDQPL4448riJBkRUhmzZqlkpISN3+pVEphqhWDK6BAQIFWo8DSDkhmSrq5tFLPV5eqPE/6cb+jpFVX18BLLtCUmtma+9A90u13cEiGdPixWmn4ofq1ezfFUxHlYdkl2F43cya2EyecexHnhPOoK3LnWI+1Z07VB5tvJm2+jTYde6nevOEG6Ztv1fefN6pz9Xx9tsfO0v4HaoN1BuuDs0ep3WkjtMoOe2rquHc15cyzJA4LXKW/ehx5pMK9ltPUY45U7JDhWvGww5Qe/71+vPU26dOPpZIiFR18jFbaZ29914OD/0IqrqlW7LsfNGfs1dKXX6jzLjtqznvvSGutrUFbbKUvLrlY+ddcrZXXHqyv7rtXeuYFDb3uas2ortDEm26QPvtIKihW+30OUY/9h2t6504qzyfSkFbvLz7VT0certiIUzVkjSH64NrrJdruWqy8EWeqzzY7qry6UjNuvkO670Fpr92l556W1huivtdeqXhBsVKvv6Fpp46QttlGq425XHNjYeX/9L0m33WH9Op/3bHokX33UL8jjtaMnsurLBzVcqlq/fqP69W5aw+1O3AvTeMsmEiBOzuGIvgOybgqPn5HNQcfLp1wkrofd7zmh/PdyfCce+KOEXTbInMGI1GStLpUVWvuuDcVHztanUZfqOL111NVMqJZ22wpde+qrjffot/KJ78AACAASURBVIJu3VX0w4/6/qyzpIqEtjnzNL1y4snSLntq0zNP0ZvXXCXNnqVh547Su9ScTJisHjf8U6Vvv6HKd9/Vynffrx/OGCm98rKbK7dg8mIujSpy6lkasnp/fXT/3dILT0s1UalbDxXtu5e6HLinyoo7q2NFpX4ae7H05Vfqc/WlKl1jZfWaUaHvThwhzZ6tFZ5/TPFEVJEff9Sv55wmde2tVffYWd+NuUAqmyfll3AATmZv5TUH6MLLr9Dh/frX1ZC0VrRg6tSpuuOOO3TKKaeoQ4cOrSZraLi+CMn999/vUrYAJMEVUCCgwJKhAPzoR0jg/9aSM015o6UqZSsXIGkJL1BTCBHcE1BgWaRAMpl0NSRtnbJ122236bLLLnM1JDgjXMpWJOIORvznvDK9FK/UnJIC9Z4yX+WFhZrfsVjloRr1LJunTqUL1C4R0eRO7TS7XTuVxgqcMcn2t86xobzak66TiuSFFa9JKRSKiuNDquIJLV9VppK589zBeaWdOipWXa3C8gpN6dRNhapWuGK+wqGYSsIRxZNxVeVFNCe/o9qnpM5zZ6lbZalmtyvRvHYdtCCVVqf5sxUvKtSMTt1UUp1Ut/nz1a5svttud26H5TQ1L0/l7TjAMKkCtvatqVafGfOVn0wpFAm509cX5OcrLxpVXsUC/dypi0IFMcUqStWxMql57YtVFU27vjvFK1UTimp+h+U0Pa9I1fkxd3YIe4r1mj9fhQvKVM1h70WdVDS7TL3nV2h+iTS9Y2eXHhROxdV13ny1q6pWNBJRNJ7WnIKoZnUqVmWsQMuVVqjDvFKF8qOa1KGzKvLy1C5Zo+6lM9VxQbXC6YimtS/S3JJOKgvHHPgrVJWKysrVrjqtX9rnq6awSClF3YGJqUhI0WSNOlaWqdesUlUXF2ly+3ZKR0sUD9ceZgkqEVsaZHZES4YTKown1bGyRp3mzdG89oUqb1esdDimfr/95k49/7VLFy3IC6tTvEYdZs9XhwUpRUqKVBbnhPeoKumjokLtEwnNbF+iDqXlyquOa2aPzupQXqrKZFplnbuq78zZmbNZOFAynTlhfn4kquklXZRun6f8BfPUq2y+8itDKiso1vTiYs1oX+iiXW4e58/mJTWnXaGmF8fUtSqsTrPnOTr/3LubOMaxpLJK3UvnKZ2MubNOlJin4mSNCmqkWCKiSDhPleGkNunRQwd06bZQDUlrGAukbPmApDXrNxurIQkiJMuiFgreuS0o4EdI/vOf/7gISQBIvBoSAIlf1E6EJAAkbbFUgz6XFQosbYAkPz/f8bxL54yENUdp3TNjpl4rL9dvBfmKhfMU5lDDcFjVyZQziGOhqEKJtOJ5VUqHiH6EFI+kag/xiyiSzFOhO+cwrnQkrXgoonQo4f4mJUfxpArSnMCdVlUkrFQ66bYL5lRtDh3k6PNwOupc96k0MIcDFTl3hEhuldqF41oQzlMyFFZedaWSoaRS0QLFQ/nKr1mgWEgKR8KqdpUR+UpwfkU0rTBbf4U5ET2l/FTmrAkAVHUkX+lEtcLRkDvbJJWKKULKmTu5vUBxaizSSeW7I9w5dT6qVDysdH5IqWSVUqk48SAVRGISZ52oUolwsVIJTo6nSDzhzgzhoMM8Tm0nZz+RUOZVC9yBkspLqzoSVmEipGg8oVQ07Q5xZOveVIpDFavdgYk1ybBCJe2VjFcpmoy7wwvLQwnlxfKpzXbnvnAqfLwmqRAn1heE3GGKxeGw8quJhEiVzAVHT0Yj7iDCaCLBMe614ZJYJn0rFFUsFVFBokbxSEjVAIZISHmcfJ8OqyYVUnWM9ZBWJJ5UUThP8bBUw2GS7K/szp6JKJVMinMx8xIphVJpLciDfmElU0m33W5JlZtkd/hiJBR1B2ImI2HN53DMSNKdch9l3SVjikU5EDKleDjq1kKypkLFoaTCoXaqCUVUxd9QLZlQlJS1cEiF0Ii1mIoqnOZozISSoWqFKd5PR5ROAMLCal9doe07ttNBHTuqY0iKpDNF7T4gWVzdSFvoWB+QWA1JawCfhiIkd999t6shsaL2xX23ZUV+B+8ZUGBxKBCJRIIIiU/AmpoaPfbYY7rgggtUVlbmBCRKObgCCrQGBSwN0Ixe+jDga8WUtgZzKUW71//OlHeu+03ps6btPlvf2cWb2d5D/992L7+treYo7YYMDArZO3fu7Lyk7LLVmld9Re1ER0gfM6OF35wdIopcS9opXFToIiaJeMaAdu/DT+0J7K78gNMCay+X9lP7N552d4i4+4w/iB9kvuX/fO5+3AnqXgN86h6yu3zKcAhgpoVwOpUZq+sn01Gmf3eeuT+QuhHRf23JRMbQrO3f3ttOTbGzUzJd1Y6jtn3rK9Mh4/HfOtNm5kKekgtlGx9zLou9++80y9xPdCJDHd7P0c11m+m7bjy1NQ3uM/fuAIPMHbTt3qm2gcyb/k5fe/dwbddGcxv97+M2yvxOfwAH99d9Ujev9v61Y7b59xpzU1M790RyXCKf9z18FQsDuDIROncvuoj3i0TcL8e76bTCFMPYiqorwoYGjCyTauzGWQuuiT4l0ylFeI7PUhnwGY1GHFiticddaxHS29Jp5QFUy8qULitVpLZPPkf+oDOjUVDW4l32jjgl1l57bR1//PFq165dZq7cnLb8VV+E5J///KdwRnBhJAU2QMvTfllq0fFyLOZ0iu/YZv3Z+mLd87etd+7jfn/tZ+t2X4/739XHLyZL4Fd/7bsMgGTSjY3v2G3WSd/aMgXjdcZjY7Tvudfaa4k5ZRyFhYU67bTTHP/X6deWaLyZbbRpyhZjNUDCtr+PPvqoS9mAQFw2Yc18p+D2gAL1UiDbsM8GKPybdcd9ML0JFBNiBlYaAi1+59aeL1RM2fpAiGd8oGFgg+dsPCYo+M4XjE2Z7voFZlLvvPOuxo0bpwceeMABkiWdssG2v//+97915plnOg+pCWMMWUxpN/ZaA7jOEG0lg6kptAzu+XNSwPEUoISdu2ovq1U0fqtzEngY1N1du94AKA5H1Ubp6uSJd49PHeMluy/biZDtlHARHIwSA0QOyJGCl7nMIWGGVUvMxMyZM/Xwww87QEKGAnJpSQMSimpPPvnkuhqS1uq/JegVtLH0U8B3OGYDB9Pd2byXYetMdN7XtcZzvq1gvOi30RBVfP7PfiZXf3aPD8xz9d8SM1FaWqonnnhCu+++e6vXkDU23qUGkBxxxBFCMFpRe2MDD74PKLC4FDDjoM4AziGM/O9MsPmAorExmBfGN0TqvK+1Hs9cgtA+M8GX3U9LgQbG969//cvVkCwN55DgJa1TIBYU+N0ebIzcwfcBBRqkAMEG7H37bTdbwIffDe2l8vvzRCvYnjYTKKkvnlAXSPLWcCZSs/AwHVby+l6o3dr7fSeEyaXFnW7aJGXrzjvvdEXtbbntL0XtFiUxJ0ywsc3izvCy+Xx9joZscOFTJ3vNZTspfJ2bHTmpD0D7bfwuazKAx78MCNW33n2boT6bYFFnmqL2//u//9Pee++tjh07LmozLfJcmwASn7iEn4iMHH300U4wAkiyJ7tF3jRoJKBALQUQVj/88IOoWerUqZNWXnll55nPBhom1BYsWKBffvnFRQ8+//xzdxZD9+7dmxSlyPaMIPQ+/vhjDRw4sM4bmQ0+5s2bp4qKCi233HL69ddfNXnyZG200UYL8UVTPTM26fUJTP+kdgBJW55DQtqWhbDrhG6ubKlgJQcUWBQK1K4ljP0ZM2Zq4oSJbr31XbGvenTvngEEkQxY8e0FPv958mRFolEVFhRoytSpWmutNTKghjSuRkCMZe3VZrZp2vQZQqb0W2nF35GMN7ZEIun669Gzp2bMmKGZM6dr/fXXd2/sR3gXhQS5HBvoXZwSnENChKQ1UzbqS9niHJLzzjuvLhWtIcOxJd47aOOvTQEDF19++aXTpWTerL766nWAF93//fffu/WGPu/SpcvvkXnPi8A65MDuuXPnql+/fpoyZYqIKNCWZfBgJ/gZENlAw+dZ1j+2BHKnT58+f8hG4Ht4nnExpq+++sr1s9Zaa9Xpf+u3JaKI9AcgsQhJAEhqAQkREia+qKiobj5bguB/bbYL3q65FIABYXJylg866CC9+OKLztjffvvt/6CIuRfmBxTceOONOuOMM5whARhBcTfm1WBs2WmHCLZVV11V77zzjlZZZRU3fB+gs+ZJneKzAw44wAkL+uzVq1edMeKnjTX3/bPvB5DgHSVC8u677zoh2ZpbbucySOykdsawUITEGXp/9D1T3/t75cPiUiB4flmhgKvTCQNGZun0007TwDXW0Eorrqh333vPFVR369rFykIcSQAaGTCR1tVXX63ey/XW7rvv5oyT3n161wIEKUWGcT0hEit1ciCnNi3zqaee0ocffqjLL79MyVQm0lL3eEiaNWuO2/GGrXAzjpKEevTosVCtW3NTNuubY+QNmQnIw5EjR7a6h7QhQGIRErvHjMplZX0G79lyFGBd33DDDc6ZRyoSPDdgwAAddthhrlaZmuW//e1vTo9//fXXOvvss9WtW7c/RC7Qj++//77LHoA/qqqq3PPoY4tmNFTvZDasrWXWNjtKUqqAA4DP/Xow2h8zZox22GEHDR061DlNaaNr16516Zp+WvniUoy2y8vLXcomdKKftrzaJELiXFG1hYAWIaGGxE/ZaqmUlLYkbtD30kcBhMdee+3lwpP77befi3i88MILOu6441y0xEKsCCI+/+mnn5yR/t5777kah9dff13Dhg1T79699eOPP+q5555zQmrTTTd1n+ONeemll/TNN984wLHjjjs6kG2CyTwtH330kVZaaSXnpaEfLsZFcfm+++7rhBQACAEBgBoyZIgTrptvvrlri7MDiPJsuOGGoi0EJkYL/fHM9OnTnRDmN4CL8fmCz/gL/mOHm0suucQBEqJArekIaAiQECHBAFvIOxogj6WPif7kI3rllVd055136aGHHnS8y6F8GAZHHH6E8vLz6pwEU6dO07PPPONqTuB1ohR4KuHZHXfYURULFrjaq48/+kjde3TXbrvtrp49e2jKb1Mc75VXlGuzTTfTkHXWcYdyOk+ppCeffFKffvqpLrroQlVVVumNcW/oiy++0Lrrrqutt95GTz35pDOcRo0apbUGreX6hy+JnG688caunYkTJzpjZb1119Ub48Y5owkDa5tttnGgAvmFXOBdibRut912C/G2n0Lqn9TOtp9L2iExYcIENwf+OSQtHQn6ky/ZYPjNpAAG//XXX+/0PFH/3377Tf/4xz8cqBg/frw7CPDWW291+vqqq65yuhvesfopnmcrXKIV8BP6Fv1PdgMOQvjws88+c7qegnAABIAH/Q7vc//gwYO11VZbOSebnx6Oc5OICllB2B/PP/+8GyOAgP4YMzqbmi7AAjKKCA8XIIXLIidrrrmm43F4nawL3gGQ9d133+nZZ591smKLLbZwm1bUp9eJ+JCyhf2xTEZIbG0xSQjORx55RAASIiT+tr+taRg1c30Ht/9FKICgWG211RzA4DcRCAQBwsmPWJBPjVA69thjnUcDIwQvwpZbbqmbbrrJhXlPOukkp0QRFkcddZSLtlCcjfA7/fTTnYcTgcfuFSZQ8K707dvXCRAEAQISjwhCjt8IJ8aCYDzxxBOd8XLppZfq6aef1ogRI9w9jPuhhx7Sa6+95owkBO+DDz4owtPcx25ZPDNo0CBtu+22DtgQbdl6663/kPblp2wRtQF8tSbf1QdI/HNIFlpqASD5i3DeUvAatTugkR70v2++0WWXX6FUKql333nX8cjrr7+mgsJCN9C5c+Zq1912dZGUzp276MSTTnRe1Pbt2jtD5eZbbtYF51+grl276IADD9Rjjz7m0p7GvTlOq6+2uu5/4H7nRb3yiit1wgknaL3alKt0OqWnn3pan376iS644EKNHDnCGRznnXe+jj/heO2w/Q7aaeedtOHQDfXWW2/p2eee1QsvvugiNPA/fIL8IKKB7EKumMxA/iCnrrnmGmcsXXTRRc7ZgBF1++23u/H17Nlzoa304XUDJHYwYms6AxuKkBClsnNImIPWHMdSsBqDIbQiBWztGLiGHzhva/To0Q78VldXOx3NBd+gZwEs8BPfoTcB8fxcccUVLnpy3XXXOR4i5QoAghw5//zzHc8deuihAlgPHz7cPQMwuPbaax0o2X///etSugAi2A843si0oD0ACjYwmQJ8d/jhh+uYY45xzkZ4GEcE4IXx0icOBj4nhQzggbPk8ssvd7YHTkfsEuwKNomgP+TWlVde6eyGzM5+mR36rL7VDkbcY489gnNIAkDSilwZNP0HCuBZxFuAZ2LFFVd0Sn233XZzChtAgiAjqoBQwHNCriiRCIx+ogh///vfnaCBuV999VVndODVIO0JIYBwom0ACqCFmijz+tM2Hg+8IXg0EYQAJEANggLBQSQDYI6hgIeELbERJgAo0hqJgGy22WZufAAdniHVCU8MAoa28LTiBaLvXXfd1XlGGQPKPjvVg2cwWhDUSyUgCdZwQIEWpgCKH28nShzlfOM/b9RXX3/lwLylYv73v//VQw8+pH9c/w8X4cTwwLiAp/CuAgyISsKnNdXVmjhpknMW0AZ8iUzZeeedHQCA9/ytR/GgEiHBwAAIkbqBTAAY4M187NFHtdfee7uI5TPPPOO8sNRZ0h5t4wlF1gB04G88oRgvyBacGLSJTMJA2WeffZzTgsiHOUWQQ37eewBIWniBBc21OQUsnZqB4CA866yzHMgAMAAw2N6WrAj4Fz2OExAHIjyCkQ//vvzyy0538ht9TY0T9wFI0MXIEeQBdSV8R6o1dgBAg+wLIpa0ByjwnXwAECIpXPA9kQkclzvttJPT5ffcc48DFeutt54uvvhizZkzx9kim2yyiQNNOCQuvPBCZwPwToyNSAk8j92B4wKnyRprrOHsFTInkHO2Y6eNx0BbAEhql2sQIWlzvl3mBkCaA0XsGBOACqIUGP6ADQQIggNBg7GCEKCwjFRCvCt4KRAAABKEAikVG2ywgYsqYKQcfPDBLqRKgRhCilQsBCEgwrwS9MezpH4hePCOIjjoF88MxgYCkfsRmBgiAJIPPvjAgQw8IxgwjBdvCm1juCB0APf0B6ghOoLnlJQzwru8C+/L5QvHpT5Cssyt0OCFW5sCpCkSfYAv4O/Kykqn1HE6AEjgCQAHv4mQchEdJTUDAwRlj2FCJAIjAJ7lcwAGvIiCJ40C5wfAA68m3kz0HcAEWUE0kzoRDA4AgxWTIx9wLhC1RUYhQ/jBg4sMQA7xHG0CqjBSJk2a5N4DWUKmAZEO+B8gQ348kVTaBMBgiGVv3hEAktZecUH7bUUB9DCOAqIWGOekT1mqFqCeCz4h9RIjH2MdvgNYoF/hl//9738OtBBx4DN0KuAB/Y3+J82JCCZAA4BB+hM2A3YAERDuoV0DScgWoho4EHAU4BjlO7IkSNW6+eabnU1CGhljwkFJRPTNN990Y8X5wHhwNuyyyy5OztAOsgPZwL1kYuBgJBWUi3RobIRs/c+/A0ASAJK24s9lvl+UMV4SgAWhVKIZKGz/UDBCpBS842kEYGA83HLLLQ4YAAAQPoRn+SFCAUMfcsghDkCQ0oXBj/GCUXLggQe6+xAYfI7QAPggLAAleEps/33uJyIDkMBwwRgCkNAfxgheFIwNDCoDP3hI8ZRQd4JAQ4AhpKg5wbOLkUIqBJ4eAJSfO854lnZAEmRsLfMs24IEyJwxwA5bREBQ6DgBSHHESYFMIIpIGfvHH3/iimIB8h06tHd8vsEGQ922uBgaFKRfdtnlOvTQQ7Taaqs70HDCCcfrjTfGOXDCT2UlaZhjXb0ZqVnu4MxQyAEaDAU+u+SS0c7RQXSWaOnbb7+lddddT5tvvpk7H+jpp5/Sq6+86gAJsgJnBDIMWYODAaMFYITBBThinPA5/I6cYLw4WAAon3zyiYvyZF8BIGnBJRY0tVRQAB6x2iSMfKsPgf/hfUAD0QacEfA46czUZ+IIJAKCngf042yAXwH2OA8AM8ZHABHsBL6D/3BaoL/R/fSD7ia1GgeEv1kTwAXAQF+AEaIx6Gl4nOwHeBibAEcF+hx7BFlE5ga8TVYDYArwQzYEKWjIARwTfA/4IMUMm4NnAClETahNsQwJv5g+ACQBIFkqmHZZHASCAs8oUQ6YmBQrjHqElnkPYFqEFgIFBY5go+aD9CkUO6FdGB6BhgDBg0EOKEIMbwhAA2GC4CJ6AmCw3GgACUKI9kjlYBz8m+/xxODN4TtACe3h4cEIsd02qBXBe8MYSAehDzwiACc8NxTWkd+KcAOgEI3BGwwwQnhZmNaiJAEgWRa5YNl951Q65RQ8in711QcqHq9xe6wALNq372DnuzugghNiwYJKFRcV6ZH/7/UEcHTq2EkPP/KwS/G86aabnYNh5ZX7OyOGCMvDDz2s51/IFKkCSj779DMddfRRzrCB5/jvP4//x30+esxo/d//PaoXXnjeGUzwPfKEn1GjztLgwYOct/b77753hfNc5LHjKUUGEBWBt0nNQn6RWoq8wgAhyorxRAoYHlTGxzuzaYbxvuXXB4Bk2eWHv+qbozfhA9KmcTyw1kmfQi/j7LMoAhEQdC8OSfiV+/gBXFB3gj6F34hgErmA7+Et0icNQGAf4BQgq8J25bSdNOFr7vUPG8VuoE8yGYi4YIfQBtEbgAi6HZ7FyYi+J+UMYEPbZEBgCyAHAETYCaSJwv9kUCA7cEaSho0jhGd4D6KpOCn8y+TAMg9ILHRluawYfuS+4eFh0Vi+bXAo0l9VXLTte8Gk5GVisOPNQEn7O1DZ6PAu4LngHtaieRzwOiK8EAx4WHgWYUK7CDg8mabsLX8TbyX3AQBol52wACSEbREICAfa53n6JOSL0KJvvsfAgV+IkmAs2b7pfIaBhceFMViuOO3yOf0xVu7PxU+MmTQQUsCI2iypXbaM93lvBDyCHs8O72C0a83i+rZdgUHvbUEBFx0MZQ4gLJ0/3/FHOBJRT3KsY5lCT+eUqN2EFz5ETtg6ZG3Cj/BgZ5fqtUBzZs9xO0a2b9fO8SB8Bn/Cf/Ae/Gw711juNiAGeYDc4Z45c+eouqpa+QUF6ty5kyLhiJNNjI+22RKYQlYunoU/rE34l/voz/gfbyyfI4f43M48yEVz3g29C3jB8YH8aM1ictP9tnUpvzHGyL/H2LKDERlra46jLdZf0OeSowC8i372zwphrcFz8Ae8Cm+jY21L7ezREbG0InDuQ2fzHDzFjpzwF/xrERH4mx/aZe2id3Nto4vNgIzAjqA92mHdcy/9wPs4OekDOUEfjJGxYAtwwf+W4cDzyCTei2cYA3LC7ArAFHIp+7JsCeQHUV8AHGNqS727xLf9NYHke2h9QMLkOk9S9lG2S24tBz39RSmQna7kv6b/XX2KO/ukZH+dIvicMRMKOQPAz9O2tm1NN9SXv+79/c19MGHP2+9soJHNYw3xEsIODyvhaDuHxN6jtZZB9vtjkOApwsMESPP7b2xeWmuMQbt/TQrAC76h25BMyHUAmW9Q+0Zz9jr1ed36zObX+vr2+dsfr/+3nWuQrSvt3fy2+bs+5545Z0gjIa0DQ6c1gUAu2hPZwRNsu2z5NA74/6/Jh0vqreAP9KjxQLYubGiL62w+aIjH7d5svm/oPXPZBdn6Pxf/m9wxPZlLvzc2dn9cABqiPQZIWlv/N0STJQ5IsgcDUiRERciMw6JsJ5AAkCwpll02+7HQbK7IiFHEPBD+7lQm4GyXGh+ImHHgCxoDMSZY/H79NW7P0h7P8xuvCR4Sf4ce26rPPuM5PrPxGBiiDTwl5omsb5ZpnxxXoiSEprPDui29OrIFJeMmVY10F8LVmYPgMlsTApaCKGlLz8Cy254PCPjbN0ZygQNzCLAWjSeNv3xetzVt6xYKs3btcz9dw/q1k52N363olWfpz/o2Q8rkiEVafdnht9GQM8X/zp7nN55kimXJSyeisyQdgrwfabOkoJGPD//zmdEgsAOWXX5d3DfPdhJmG/I+T+fiDXgSvjOdazqW5+Bv+97429aqD4B8p6L1YfebjDAdZzrdxoXdYfxv8sn6zaX//e186csisg0dMEq7RGRIDaUOFv5vS53bJoDEFAG/7WAqoiRGdH9HgkAgLS5bBs/7FMj2cjTkDbRt8nyw4BsOuQSc7zU1EOIDHP+zbM9pQzPlAwues7FlvxvfZUdTGnpHM4BwBFg9y5LwkNiY+E16Gs4IUtk4+yWbRsEKDijQEhRgrWV7Mn0e9vm0of7MKZENSnIZNcZLvpPC/s6WRX7/viHi80P2+HPJs2wjJpccsr64l5QOdgGjxsxSplpL7/qyyMZODQu1cKTIGLjyPcMtMfdBG8sWBXy+MH3og4NsnmiM940fGuPd5uhOn5f9drP53beHrf36xu/LGZNTJg/qWwGkllHrSi0LoGaZAyTZwtkXfg2F0JYtlgretq0pwDo1r0j2uvQFnl/z4EdEco3fT/vKFoK+kZ4t2Pyx+PzTFBo1BEhy8WJr8qDvraHvbIBnER/f+9SUdwzuCSjQHAr44CTXc74BYsp/Ufg827A3o8g3KLIdCLnAgI3XBzj2nH1XnyHRGP9nv2tr8r8PhLKNPB/omdxtzpwG9wYUyF5fftql8YkZ6E0B3aZ3zfmQzSs+xbP18qLyUa7nfLnREHjy7RIba0Pj8G0Ooi8AkqbQpbVWWptESLIXTX0Cc1EntLWIFbT716NAtofRf8PGhE99jJsLMOTyDOZqvyXWvG9sNUe4NGS4tNbM5+ozGyS1Vt9BuwEFsoF/YxRpiI9zPduQk6EpfeVyTDQmd3zQ0tj7NQZmGhtjc7/36ZHtuc1Fq4bkc3P7Du5fNijg80c2vzZHH/6BWm5TDLaYyL3hQrbe+0XSAAAAIABJREFUb0yfNmYn+P34vJH9DrlASPbYc/FRfXRqy1XSpoCkLV886DugQECBgAIBBQIKBBQIKBBQIKBAQIG2p0AASNp+DoIRBBQIKBBQIKBAQIGAAgEFAgoEFFhmKRAAkmV26oMXDygQUCCgQECBgAIBBQIKBBQIKND2FAgASdvPQTCCgAIBBQIKBBQIKBBQIKBAQIGAAsssBQJAssxOffDiAQUCCgQUCCgQUCCgQECBgAIBBdqeAm0CSOygGav897dTbGxngrYnWTCCgAJ/HQoYDxrfLdYuJM0gi+3uwyO5TppvRlPBrQEFAgosIgX87YeXxNkfuXYWyh56sLPWIk5m8FhAgUWggL/bp/FeW51F0iaAJHt7P9v+z4BJAEoWYVUFjwQUWAQK+Mp/SYGShvi7sXNcFuEVg0cCCgQUqIcCubbYXlJOiVxDCvg/WKoBBZYsBSxAYL22pf3dJoDEf3H+znV4FAitJc5kWLJTG/QWUODPSYG2EkI+jzMGOwAK/m9Lw+jPOYvBqAMKLDoF7JR0Dkdri8vnfw5GDa6AAgEFWpcCvt5fGgICSxyQGAFynVidC5y07nQErQcUWLYp0FDqVGtQxvfI5vKGZqdrBKCkNWYhaDOgQIYCuQ6OW1LOiVyyJ+D/YGUGFFhyFEAH+5kRSyJts6G3W+KAxISgDcq8Inhn8MxwfD3eEd9TuuSmJ+gpoMCyRQETQPBfLBZz9RytGZn00zUNbFRXV7s+4f+2yl1dtmY9eNuAAhkKmJ7ld15eXh1IWRJ8aICE3zU1NQH/B4syoEAbUgC7Ozt9a0kPZ4kDEhNCCDwTRE888YQeeughde3a1X1mNSXZxAiK3Zq/PDD6/MLFXDS1uaivdZ43b7Y/B34xlLXhe8CzPXANjcPv228ju+DK3sfGlA1wm0+hZeOJhiINlZWVKiws1OjRo7XccsstUYLggPj555914403qmPHjnVGSS5e99fCEh3kn7gz3+OVy/NtfO1Hq7JricxoNbns/87+2+YoO/qVzfv+WBr6jvtQlL43PVgHLbcgoWVFRYU6dOigo446Su3bt19iqZLMKQbQ9OnT9c9//lPt2rVz/O87KwOdv/hzbfwCrZsCNHNFzcxRxWh83Wv/zjXKbD2OTDBns8kNP03I/5t1YN77XA6yQAYs+rrwbQH+xhnA/J5yyikqLi52DbdVZsISByTZZMQ7etttt2nkyJHadNNN3YI1I9MUYWB0LtriM68zRp8JA1qyaFQ8HndecRYff5uw8pndBwDmRWcBm0fNByoIEdoxA8I3hniWiz58wWjCzdrhexuHCTQbr0XTfMDaVoyzaDPSdk/VV5MBLRcsWKBff/1Vr7/+uvr379+qERLf2LD18b///U/33XefevfuXcf/JhSZe18xZQPetqPo0t+zGRbwP95v4x8/+mxeMb6Df42+3INs4Fnje/42/jR5YYaKAQfmlPttbm0M1q7xti+P+NueoU8zVG3N+nLK6hyM7wP+b9o6NEM/m178G/6Hrscdd5wDJK15ZRu7/PuHH37Qgw8+qC5duiwEPrMNXxuXbxe05lj/7G37hrw5DOGlptQIGf/6EXPjPR/U+HzIXCIjTI7wHf/m4jPT+9kOD5NLyChsC+vbnjFdYHLM2jTb5M8+T0ti/H5NVjYgYZ2UlpbqxBNPdI6JtrzaHJDAII888ogOP/xwnXXWWcrPz69TTgEQWfylYUzrAwcfFPiGgt3jG432fTbI8OfG2jOvhvWJ4MDAYI59weVv+5wNPnyDxvrITuXzgU6wRpq2Ruoz3JjzX375RZ9++qmeeuopFyFpzYJyW0++Uvr+++91xRVXuL6zi1n9NRkooKbNdTboYz5NifvGhIGAXBFS+8x4zTduLFphxorP4+YsMBBjjgjjYf5t4MgAjhme9a1Rky8GnvzxBoCkaWvC5jrX3eXl5erWrZsDJEQpmuJFb1qvf7zL53++pa9Jkybp6quvzglIckVIAjnQdOobrxqf5Io2ZLdmPG9AgN/ZtoH/TLaB69sUvgPBnB60ZT9mV/h2gG+zGM9bH77s8cFt0ymybN6ZDeKz1wO0JCiwJCOkuWaiTQCJ7+UEEf/f//2fjjzySJ122ml1gMSMIl8g+X8Hiqhxxsr2JmMAAA4wCMzw49/mwfAFkQkjvw3+Ng8L9/peUvNk07Z5PE3IYIxY2zxj3lSbY4vg2D0YOOZB5TPWiI3RDJ7slJDGqRHckVMAhEKaPHmyPvnkEz399NNafvnlWzVcm0uJfPPNN84gyY6Q+MDIFJity4D/G1/PZnzAP0Z3eIsLnjPlzmfIA+hdVVXlnAhGZ5/3/OiGPw88C1/zg0PJwI9FNgxA8Nt3Tlif1ocBE2SI76FlTCZDTA4YmMllsDZOmWXvjlxGvM0/gKRTp07OQ1pSUtKqgCQX5YmQ3HDDDU0GJMve7C36G8MnzL1FRWzOc4GQXL1YTS/fGR/7GQ65HEzwtckckwcmb6xO0WSBtcUzvjPSIrOM27I4/Dpjs0OC3diatzay9aatB3QFgIS06ba82gSQ+CkDLKxHH31UhxxyiM444wyn0Myblot4RqzAIGl82ViqC0xLatwmm2ziUnK+/PJLff755y4StcUWW7i8wXHjxrl7fLqaEWOLdqONNlKPHj300ksvOeNx4MCBeu+99zRlyhSn0HbZZRe9+eabztO90korCUX3xRdfOA88ffXq1UvrrbeeioqKNGHCBDcOPl9llVW05pprOgOJz0nhYSzmUdlhhx1cWsHbb79dJ+iy074ap8ayfUd9hhufMz9LCpDYvPnrjPnOBUiYMR/AZEfGlu0ZbfztjX+23HJLx5M//fSTS8vDGCA9dsUVV9S0adP0xhtv1OURG5igdWTxtttuqzlz5jg+9wsezXiw6AX1f/Tz6quvOnkyePBg522fOnWqi76VlZU5sLvOOuuooKBAX3/9tQCiXKuvvroGDBjgnBBEyzBQASFc3Av/U2fw/vvvL1SE3Zqe/Map++e6oz4PKWsE2cpcnXTSSUvMIPEdXURIrrnmmj8AEn9+A2dk89cb/LvVVltp7ty5euedd+oARX26wBxAfgYDvMkPcgM5kO0INNsg2/m58sorOxvhrbfecjbHWmut5WyLH3/80el31hz2wxprrOGcFMgIsxN69uzp5ATpQ9gWn332mebNm1eX9rX++us7WcKY+Dy4GqeA8X+2fefbeCNGjFhi/F/fiJc4IMleuCzGhx9+eKEIiXnKzAvXOLmDO3JRAFpbHjgg7/jjj3cKnnzBu+66yxkJw4cPdxETcngpbuR+ywE1gGLeDIRK586dnYAYMmSINthgAz355JNOyGCAAEgAOgiwiRMnOoGCoXLPPfc4cLL77rs7D9zs2bO1wgoruGfp84ADDnCGEYKwX79+zqihHZho0KBB2mmnnVx7//nPf5zw4jKwFQDTpq/9XIoI+lFUvqQAiY3WH8t3333nAAlGs1/HkC08cz3b9Ldf9u6Eb/mBx+G33377Tffff7+LhsBzKH5qh5C/8KHVhjEHGDM8C1/zHSAB/gSwWBSF721nNIyEdddd1/H0Hnvs4dpiXSEzPvroI7377rvad999Xd/InT59+jiZgzzYbbfdnDHCd3379nWRum+//dbx+IYbbqhtttnGOTbY/CQ7ch5ESJq2ruuTk3xuEZITTjihTSIkOKGuu+66nIAk1/wGc960OSf9Zr/99nNgHt6x+s5cQN43WOFdy3TYfPPNhSPygQcecKl15qjwgQh/G1CxiMXOO+/s1hVOhwMPPNDpfP4NOMH5CbjBHkAm4aBEjiCHkA0HHXSQSx1iXay66qpu/I8//rjYfAWn5t577+3uR35gNwRX8yiQK8XOIiTLZMoW5DNkZjUkhx12mKsh8dN7mkfm4O5cFLDUKgwGvKIodoAEAgqvxKGHHuqAA4YJXg1+EwGZP3++tttuO+flsLCt7cZCRAvvBsYCdQd4XvGOIixI/2FRP/vss1p77bW16667upQ82iMK9sorr+iDDz5wOzpg5ABmNttsMyfwCBdiPH311VcOlLAWeAYQRLuMGWOItWP568GsLz4FMBxZC5aytfgt1t+CH/GwuzA+DZBkF98FxsfizQY8BE/haIAv77jjDmd07rnnns6IwAAApBDVwPAHFGIsACCIbgAuZsyYof/+97+OHwEdgAzmhTWD4wCexEgAsPAcjgmimXx38sknO0DD5/vss4+TF/Ay9QqAYPrCG8oY6Bt+x6uK0YIzA4MK7z1eVWSKXwsTFDcv3tqwp02uL4mi1lz8Xx8gCZxNTZ9fXx9CY/gE/tl///1dlAGdDc+hW+FFMhLg92eeecaBhqOPPtrxOeAAPU6kEh5Eh5NFAa+S9QBYee2115zOJyuCrAucCMgA+Ja5xJFJCj56HhBCP/A3+h3+hpcZ72qrraa7777byR6cFc8995xzPOKAJHuCseI4ob4J8EGkB3n0t7/9zckuNkJhzMG16BSAx0ymUjIRAJLaovYAkCz6oqrvSQQTBh7eDgQT4A9PA54whAJ/H3zwwS5lCi8moAGPCOkUGA477riji4R8/PHHzjtCeBXPJoIAoYDnBJCAl2OvvfZyQguAYfmgGCYIHfKDATaAk8cee8y1T3oAwgogYrtzAZRIEUEw0RbCiDGz+wpKk774bYVwTSnQa3mq/vVaDADJX29O7Y1Q/DgdUObwLsACo2Po0KEu3QGgglGAoUAaBXyH44LnMFYALhg0gFW8nqRWffjhh06mEAnF6MDJgReUFAoMEityJyqD3MEAQrbA2xgmeEsxgAA8yCAzpnBM8IOnFPnERicYHKRn8Jvx+Lv4BfzfMus2ACQtQ8e2asUcdH7/8AYAAP6DzwAkpMTDq8gAnAA4HNHz48ePdzYBhv/LL7/s+A0+h+dxBpD2BUDBcQQAgZfhUZwFpHCTpo1+xybgGfgbUPH888+7vy3DAmfG3//+dycniM5y/0033eS2nAfA4MSgLas7wRGJfUIbABKcqjhDiIpgs2CHED0JgOuir7wAkNTSLoiQLPoias6T0Jk0KAADHgfAwMYbb+y8J7fffrszMvB03Hvvvc7YZy96jA1SuhBEhFgRBjNnznTeCbwkGDBEU4iQIICIqvDc9ddf74QJgIF2uYfvMS6IqPAZKR3mkcGTQtsILMAOnhTuRSgCThBAGDA8R7iWlC1++8XwuYo1m0Of4F651JogQvLXWwkYJYADUiAwIvBuYkAQFTEQgEeMlEr+DY+SIomHFAAD7+JUAAzgFcVpxFrBuKFt/o13k8gF8uWqq65yvI+DgfoUnoVfMRwAL3hacUBgUJA+ikwhesozyBIcHDhGMFi23nprJ3vgedrmGcCL6Q2/huWvN3NL9o0CQLJk6d2avfm6ETABIIF/2cnUByQ4GgEN8DgORzIWcFDAqzgRiVhYlgJOAvQ0zkYioQAXMh3gS3Q1IAebAZ4m+omDEt2PnEDmwN8AIJydREBMrmBL3Hrrre5ZZAm8Tz0b8gOnCZ8hZ+68807XJ30TtUHmmG1gKVsBKFm0VRUAkgCQLNrKWYSnLKWBolAMDTPmUerUkhBixfjASEHgYKggBLgQTAASwrF4Q2bNmuUACf/GgMGDglBAuCB0MCAAOKRd4AmlXYQWhi5GEd5SUkdefPFFV4Ny7LHHOiBDNGTYsGHOGEEwIpAANXhsEUp4Z/Hskg6CJ4fnbX9yi5QsAmmCRzwKBIDkr7scMFDgJYwNDArAPekVRC3gSXgMQ59oJPIBhwXABK8l3lPqOzAw4OVjjjnGeSQxbmiXqAi/iapgxPz73/92cgXnAuCDe+FXPJzkgpOyhUMCvif6QV/IIAwV5BOF8/wbZwmeUZQlbTBOxozcQD5EIpxllDlkLUjpW/y1GwCSxadhW7ZgNbf8JupAJIJoAxFPohjwGzx75plnukgHkQuioPwA+EmtpKDZIinwKkCGSAo8xn0cXA3YQH6g2+FrAAK8D0ggi4FILPWA6HuyH3BioLfR70RWsAXgX3iZdkgb+9e//uUABv298MILbixEP7bffntnjyAvcI4QzSGqyxi4Hycqegs7xa4AlDR/FQaAJAAkzV81i/gEiw3vA+FQjBEMDFIeMELwmmJ0ACbwVCCoEGAICfI3uZcUK4wBohQYNBgnABL+bRESBBoGDEqNnTwAMQgOckytUJX2EEIYJBgweEYBNKRv8TljATxhcJDPiAAC2CB4GD8CEMMDwILXBsBiOy4FBskiLo4AkCw+4f4ELVgNCRESQAjAgwv+tp2wSIUCIGCQAAAAF8gC7sEJYUWxRDyIdBDFhP/ge4wb5Af8zi5YyAc8pxgltpsOfSNfMFjgd/6N4USkFc8ncoWNNkgJMf43sMT4Se9ATuFBtZSOgP9bbvEFgKTlaNkWLdkW+fxGb6LvASHwGeCCiCMAhTRJgAOOAPgUox4djH6m1otoAwAA3kROABCoNyN6iVMSGwJ5gAMTgIN9QHoXERKcCN27d3f8SfQFWYM+5zNkC3xMqif8TT/IB1LCARjYI+h6sjRwiuBA4T3Q9/wb2wNHB33xjowbuYHMwRbxrwCUNG8FBoAki14oGkJ7KKtRo0Y5Y7OhYkXbCzudSjWZ8ql02ilQW6xmxFpbNJSr2K7JHSzmjTYu2zmqpbazhPkxGvCYIAxQ+FY0TAgV4wL644lgDORsYnwgCPBqIogAA4RluQdPCcYBUQ0EGuAFYQcAQaghaIiUILB8euL1pG9SMBBWCB+EG2PCm8pYbNcOSElYF0+KrQMEF0AKT0w2AGluYautA8s/9w8M83eAWyL56em0FAot9E6hXGsplPNTFm2TV14ylXJz7BeN2/vatr8YoK19DokN2Kc1a4NtP1lbtqlF9l73tp6MNxYFiGbzvz8W38tYD7WbTOtm3Vgrl+x97D3d76Y2VM/6sLWOtxGAQQSCaClt4/1kC26cEng7AScYL6RRwvsYGPAnn2PYvP32W4rF8pwsgfdti17uYbcc2ob/aQN5YGeM8AoYRzgSMHSIhNAnaZt4V5ExPGNzg8wCyABurBaNMeOkoF7FgIjJbEe3ZvBBTvYKhxfiwTrZtZjt1jt9tfNla477GprraCxWd26MvX+DhleOccP/Rs+FaCe5tUG9AXUErV3UWl9R+7XXXuuMZX8XtTpdn07X6ZOG+N+vpcA+CIXDbr2kksnMVGTxiaUtZj/XVLZrifuQ4L5cWmhem7j+/DYYE4XoOPxw5qFn4TPmGEcDPG+gH7CAnmVzGVK02GACfQ5/41iE37DHqNvABiBbgWgma4WNb/iNfAA80D5AB/CAnUA72BLwO/rd3y6YMdE2up9oCBf2A3zPmNggx+xA1iy8T7QFRybtYENgezAmxpx9NVlu2oNZ/Ghyszk2ZrPWQtY69GVaLlkWjkTqbCHfEdMc8GX2jN+Xb3eib08//fRW5//G6LTEt/31B4QgwNAEpYOKASR2iq8JCxPafu6wCdTGXs6+t61Es41XMwJY9HaAUEuBgVxjy2U8+4vKBLDPvE19x1z3mZFPH3YgotGRPvxDj7LPGLBCNKOHHazkG4r2vB2Q6J/GbPNnBiY0pk87QNEMYwNh9izP4T3xDbRcSswHlc2hkSkfY1DewU6Ypx071MlX3s1pv6n38p54izHObJcLn7ZNbaep95mQXcgIqhWMeJoIleMdwzO9JMC5D0gI81955ZWuMNIMEtvoIGNHZFSMzyu5AEl9IMXfBMGnF2vA5t7+rq+N+j5vjlLINVc+zxuvGf83dW7rk4c+yDf6QQs7VMx4wGpNACM+HxoP2xhNTvr92XfZ68voZTKP763Y3daXPy/2vMkhWwcmM/g+24GUvSZ8etU3L7nm0d7Ll/38bafM/8Hgqc9B0IwJszk277a9S67xIR/ssFjus7E1V1fVp0OXhggJG59g4JqewCNuZ1E1h//NwWT6JVuWZa8LW5+LStNmTHm96YX2zozN18nNadvWj/GsHUCavY26r2NsDdI/n/OD/WX6nDbtfmvHDiT1HXb+4Yb2t69XmQNfDthW4XxuW4jz7paKbWO3PngnHzyaUW0yorl0yr6fdmyrY5OZDTkkc/HoouoB2oLm9O/Lt2w95esJf66b+u6+3vdlq/EHv0nba22HRGPjXWoACadEEgK0xcfCRgibUvCNeVNejb2cfZ9LMfsKwBdG9RkeTe2roftyLVr6M2OfdzQDfVEXuN+/Dz5MofkL0GhggtCUnRkctojNSPHpnn0wId/5yiA7AuGDP9o3Q4O2jSF9xO6DKVO82XOzKIZzrvc3ozT7nXIByJZYBz59+dsUgtE5lwHUkkLQ5wtojpeJfFzC8gCSJXFlA5LLL7+8jvdtHfpzZXxhY8vFH/XxTH3P+uubOSDveUlfvCPeQIAp/ZujoCWUrb9mfIPff0c+x/iDB4mC+mvejACTE/5z/nf2vW9MWd92n9HaQIgZKSbvMUZJ2zIZ6POIzau/ZhpaB82dQ3t/+jc55svC5rbXlPtNvpmhQRqKbWme/bwZd0aTRX33+ngGwx+POtvCYpA0F+g05X2zZY7/DDuz4ZAwMGo8YIar8W/2es7Vrw+6svW+v455RwxfM37NzvAjyM15r0W915wBZA3A/37Evqlt+rrS/9t4znd0+LqUe239IX9Yf7kMfwMAuWSI7yiw9sz5aTviZa9Xm0+TcVbEDjD2t/U2GWHPZxvSLcmjvD/92xrxHQVNnYfm3mdzxW+ig/BhLpsje003t59suW3rwgAp9Cc7hmM32Aghl7xfnD6b8+xSA0jIMzRm8QWnr4R8ZmvWS2alxdhC9gWWz5zNabsl7mUxWAE3NLBoTS4jdFH7ywUqfEHhL1KfPtlK0BcONj5jmIa8irn6soVPiJh0DzOKspX1or5zU57jvemXOSAk7YOulqR/9lh8Lw9hatJkOA+GzQNy3ZvrXZozPt8Q9IEfc8aOSPRNXjAbCCwK0GsKrf17sgHJzTff7HKDuXzDxJcJvmGa693rMyZsPfleOl+5oggo3GbXmfpoWt/nLeE4AAgQJSKFgZxt3r85c9sYj+YCZCbv+I7+SZEi3dLAuRkm2c6abGPV5JVfYJ4NHIzWeAHtbzMuzCAkrZONLfjeHDTGI76cNnr7RlautVffvOSiK2kmGMWkgthBstZ3c9puDg8wjkxkJu5S4Tgfht0P6zNILNLs68BcERxffmUbIhadNiMUPQMYwxDGIMNDaofUNeddmnNvLtkC7dmhEf43HvaBoemJxvjfwK3NHe9Xn6ebPtnJkdREX/e1JiDJtfYMgJOyRBqSZYg0R674hnv2/Ge3Y/S3tWN8SNomm9EY3f2US5NHftQpG7iYDDLnmi+3s+VuNj8jA9iwBvlnvO+vKV9f+e9n67g5668+fqYOhhR2P0LUHBnSnPkysMMz5sSh5gYdnMsZYM55X4dng7XGaGA84es9axf9R7/swsYY2vJaagDJhRde6LaONcFrQgjCg9z58YVLcxQ297LQEL6+18X6sEO/8NL6Ic6Wnpj6Fhu5kOxQc+ONNzoBaUKjOe9YH6P5xkF2u/ZvakIuvvhil9fpe1B8Jsumva9Y7D4L5/ohaMZlSLy+MbL1J8VwF1xwgStWs7ZzMfni0sR/3oQv+bDsMsYWhHgIWzJK1ZBBY+9J7cYtt9xSt+Vy9jPk8NenzJq6Rln/9uMrYOabmh0MYrZ6bitAwvuTq2xC18L3xv8Ys4viPTRFybsTicDgtPc32lE4SXHlZZddVi85m6Ocmjondh81PESn2MXKFEJz1nljY8s25LK9pNR4cDAlaTP+ZWMw8JLrO/ssWx5k85n/vS+HGBueybFjxzoPnfHf4nrpc9GvPjqRQ48MRP/gqW4oXcPWU3PnOPv+bHqRm0/acq4xYrCRo2/jakiemk7L7g96WiTIX/+MA0BCHxRDQ//WvOoDJGztSj2BvaO/ZtH95j1uiuFnfcDv/PhryZ5H15177rkuTbShdd2StKhv7NAfHcDOU+ahbm6/Pr3sWTNCfVvK5t6XAXw/ZswYtwuXb3/5dPPnzeYom6ez17RlHNSnx327AUDOmUfof3+8Ph18o7oxu6I59LPz2dhcAx5piMcbk7VN7Td7bgADHM+AYyD7go7oKEvr8p9tan/MJc4G9KAfoULfwl/U6bDzKQ6xpvBYU/tt7n1LDSCxgxF5Ad/7la2Ycgm0xl7aJjDbODfEz7aXeOkprl8YoVt5VK7iYf+77DIq7vef4Xt+/tgOzMCWeuxyQaEnReSZBZGrNCu7zVxvvvA9tJJKEZoNKc1/6ZSrm6IP83LQ/6mnnlrvqacZ+jk2ra0LdGV0tZ/9Ps5UOuX64b/MZcWIFI1mPrH069/bCzljhB092GUDb31uUGTv9Xt/tUPKIkLDhd6+4OZvmJyzEc455xxHf1JH/HWSe21l3j/nHIVSUjrsPZZ7PNYH70p0gP45KbkhD1G2oGyO4MjmG79/0rVQ0OyYZAp6cQ3CxnjSp3F2DYkpJPMk+YZxQ+9cnxFvnrRsI5l+DOTgJb/uuuvqFcZ/7BduCmWxdNM3GfDpw6Gj7BaDDPDXX8M0rE/+LDwGf9y51jWf0f95553nxuDPey7D9/f24O2MHHG8DCls8xAncygkZiORDC/A99ntGdDB2OSU4NGjRzsvOfIq5ORIrRRxHWQ2JjE5yrPQP1xPPYfJF6NhndTIcT98Tx0jY8AgoB//PWslV910IEN/5/2GSmjrWQ8hR5mMhKylGXKPjV1yXRYx9O/PBRIb4zlf9jn61UZpSFWD7hS1s/4aA2SN9dPQ9/UBEitq51mrH8N54Mu8puj+ujVYm0KcnXpjNGBHSECQ74D5Xc9ldFf9V2Nznvv7XEuV8UJ/bA+20W06IMzWgxme8dd7ht8dl9TxZ/Y7mW0EOMMpafWb2Xoy01Smj99r7Y0nbV83FDWkAAAgAElEQVQJswsydsDv6+iP9pHj8VqC4JC47bbb3G6bbIiT64Lnfh8T/Gmyob5Zqm/+/mjTIX/YLZTNOTDa/TX3R3r9QaJkVkpdd2YbNLyGsnkR3Q8P2pr3+7U1nCsq1VRetEi3zx+mDyxaZie1t7bub2jMbQZIjDAY5KSKNOekdhPGeLP8nEPLCeV787DaJOZe5BmmoJgXQIJSWsgg9NYWCtYUVTqVYYjqRErViWrFq8OKRFGOKRUVFigUTimkJGIA1SwpT0qFVPvBQkNhzHhHUQbsNsSOFQtdf7DDM4YA+r6iolohxZRMpSUnKOIKhWpUUpKnSDgvI4j850Mo8Rr3jA2GxUh0gMXItp9+WJZxhEK1DaTCUpi/q5Vy75anZCqi6uqU4jVJpZVSKJJSQUFI+dGi2n7jEs+n834fh2uDcYTrDA480xjDBkhyG50YOAlJFLxnAE4yLVUSOUumFUpHFY4mVVyUp1AI+kcb5VXWCYCE9zdAYmlD9T/MOGrcnKbSEVVWS9U1zENEoVBSxe1SCqcKBS5x+iFSf0smEBDGeIc5vT4XIDFPU7ZnG0EFD9i6ZC3BD37KE/c0FvX7s51DwvvyjigPA9YmByySYoZNfVEVH5DZTnOkjdR3Zfb0Q7mHlE5KoQgRm5gqK0JKpavEhEdjYRUURhRxa6/pe72wqQBn++AUaCxk7sbNJhWJlBZUViutuLCPw+ECpVI1Ujqh9u1LFGGHofpAc9augj4gyfD8H8du8prfztCIpJVMEr1OK5nIU0pVikTh/yJFIxn5h/xJpzIMUItLcpIXg4T1f8kll6hjp061Iiuzy1jmHeA5fpAbUQd2wuGIUumQEjVhVVdnCnLDsaTy86OZKJibrmQGsCC7nKMAOflHhgQQE6WljtEMEmiQmfOEQu6nICPDHAbN8HsqHVVVVVI1cegeUiQcUXFRLMP3RmPPSFQIOZlphOd9AxtAYmdANSq4am8wY9K8qibPDPjxPXxhwKO+dpeGonacAeTRZ6eW8i5WS4r8szQzSykyYEUEyRwPZgg35IhgVzgi4uh9uwxYu/XqZp+5irhfju3CKaFq0Z01NVJNDbQl3SVfhQVRRVlatfxZ16bHSvVJBJwh2B4AEvj/j8ArozMz65+1k9F/C8qpgUmIjpPoX6drk4pFw2rnDOta3Z3O6tlbn8bv8B8OAT9CkhkHbYYzZoznZ3O0Cqec7qupylMyXalwBN1PPVpE4TAPJGqdc7W62NkSmTFl3iMzEOYOpxwRQouQ/HGtwjtJKQ3foGthOWyPtCor+Y7PEioqyleU7twurOaIZT4zNPvdMZEZBWOsqorr8cefdICECInxVW47hDrfhEIhZJ6cDE4kkC+kmqZVWBAWGsC9aj0+yzrZUFtKQD9EJ1j/RDCacvljtCgg696vA7INTNyKDftO0t97MBnBJwZImuPobMpYm3PPnxKQ8IJsIcvhWwgrQ38Y1ORC89smwfeKZhPGGH9hQIJUMY41yc/vjHpCCaN4WNz/+3amLrv8Dv3yyyTHKJtsvJGGH7KrVlypvSJRTG73RK1Qc26xP1z1AxITiLSycMQBg7xyQVy77bq3lI5J6RIlEh0UjZUpkZqlG2+6VANWW0WREO/y+0JMOy7BUPj9HRsFJNmDRrEDP1IRfft1mR558GW988FLSiWj6tC+k04+9RBttMkqjjmluMIhwA/vnuk7M56w6XZHj6YBkozXNWPYsGOXNO61n3T77fdqxvSZDgwOGbKBDjlsV628agc1ha8XDZBk5FgyldSMaSE9/OA4Pf/KY04wIszHjB2pdYas6IQihozcHORWRU0FJL5Xw63E2s0P8O6Rd06aHxfbLLLfPL8tl7cpfPBnAyRGNw7L4jwcuzBWyMVmK1rLW66P/5sLSJKOb/D6oeQy6+/zj2fq8jF3aU7pd4pGCrXpZpv8P/bOA0yuquzj/ym7m94TQkeagKigCAjSpQmidKR3CC0gNSShBxUVlCKg8NFCE4gUBQVEQEGQ3oICgiDNBEJJ3d0p3/c7576zZ2/unbmzSQh8Znjy7LJzy2lv+b9Ve+//bS29JCAxOxvODkgwRpRVrhQ15T8ztPvuB6pQaJMqvf2/wgcqVabpppuu1LBh/ZTPIZmTBVGo9NQDJCEQ6bLqwQelF56boquvvE3PPve4yuWillhyCR1+xN762rpLO+UApMQYzEuStiLZAEnVlW/NFygL7z0u/3m3Q7+7/WHdeOMkdXS2q2+fQdp5l+9op13XU+9+gT7gro+UoQRkVA+QeGAFmGmJyNg/p1zJ6a035ujqq+7Q/Q/ep0opp+HDhmjsuKP1xS/5sBNAkH9dl7XW/2ZKZZeVuCeABLlHc1pi3wFShP4wF+v34N6U4SB+mgFJeP6YL/KeXCdKSBuNo4Th5SIOv2Y0NOAcU8RsPRoDklB2e/02Xyg5Q9qM6Xnddcfzumbi1Zo95yMNGTRCe+21gzbfck21tnFGjfh9VIKdxHkHJP5YVas5dXZUdN555+uuu+5WoTBcleoQKUdS+AdaaeXFddkvfx6BAicBunvtmwIkkTcQUGLGySg64sMPqvrTfU/quqvv1vsfvq5evVr1ra221867bajFFvcGumrFl17uWga/Il0+wuyApIKBQa0qlT3QeONfnbrzjr/o1ttuVWd5joYMHqldv/dtfWf7tdRS9AZBDKXeuxrpUd0MvF4nmTOnowlA4vegUi3plZdm66orb9dfH7tPpY5eWmH55XT8CQdr1VUBlYAADKjJhtE4X20WkJhcp8QyujBABvqn9DJlnk2+NaL/RYAkkkrz4iGBEVFTm5hL4n+J/yb2ko6ggBFCkELPSVLynyfsJA+JAYCAiDwbiEbuXZbQ9P77TdAzT8/QT352ot59Z4pGH3mE9t5vK512+vfVp3ekCnhTXfRvbuUgHZB4i6B/SndWhoeGMfz9xTdUKed1041/0h/vfk3nnj9aAwbN0TLLDlSfvs5MEN3vicITp7EC/8xGgATLH1cCZhyRgepRft+WRh18pv72yD907oXHacTwpTTmxDM1e3aHzr/4WK2/4YrK59qlCjG8xtyNQAveoxKZELICEizBubwXCk88/qr22HmCRi45XGNO/r4+/miajj3mLC233HBdfe2PtNzyWDrSVCBj7D3xkDg9S52Vqi6/5F6dPu5a/fj847X00svp0EOwcuR0y22/0PDhbd5LlmubZ0ASMhWzUEMDhHgARhCuKCScf+iBEETzDMTLGietyGcNkDAH5kXtfPqmoIBBR1QIQ1Gh5wVM2TwpSYmqzQESfIIdwvblwDAKQWdOu3x3vGZ+OFCnTthf/3rtPzpq9JE65oTdNOakA9Xqo00yfZoBJAjQarWo9nbp5ZffU7XSpv/55S168YV3NOGcUerdd7aWX2GEeveC1rsbJMLBNAtIQn7J7/948WONOuQUvfzy2/r5haeob5/hOvH4U9S7d6t+efl4rfaFER6QFPAsp4+DZ4WABA+l57Rd/IHfXV+JXFFlxwOk2bOkY448Tzf9+g4dNfoIbb7lRrrn94/o/PMv0nEnjNIJ477t+I7jnt2UkLm3JA2QeFUy4t1OITO+Ic1pL+unP7pF5597sy689GwNGzZYe+6xm9Za64v69c3nqq0XYMCHrXk+zHNaujms58VDwr0oInS4xrNOHhjgHHqg0SV/C8ss1wvD+LQDEiezImsyfI5Yf3oWWeM8GnMyd8J+6QYehpyZl8R2vT4g8d5HLyNNZqHMRzI/3+k8dPff94K22fw4HTLqIO21z4669NLL9Md7J+nGmy/Wml9dRnnAuNtz/xSs95zEriDE7mcwu4fEzh+eR2nqlGl6f9qHevmlWTry8B/rgIN21Hd32FD9+ndquWWHqFAwD0lMKW4KkPAM5mL8xJ/kOe3SFb/6o4458gfaeedddNiRe+qhhx7WOT+8VPvst7VOHn+gBg/xOlRNDJs6E1GD/T2bh6TiKRGAk5c+/lDae7ez9NDDj+rEMUdq/Q2/ohuuu1P/c8Vl+uGPTtZhh23l9Y4k/cswYsRn5sxp16RJv8nmIYm8ZdNnfazxJ96gG69/UL/4n/Hq22ukdv/eLtp6m6/pyqvPcsbYgmMZyd7yeQUknHF6vEALlOynIA895/AwIf8xMlnoo9FPkjBaBEiiVZkXQMK9JMDRMI9YUP7BfDfYYANXqYUQKBi0VYxJQ4npgIRBdgcPDp3nqE1fdT/5bP/dk/XvN3vrtAm7a5VVltETjz+iiqZpu+22VO+2NhVCV6ljUnNbyxuGbM11ijyjK5WwPhYcvf3igt9p0q+f0023naRBQ7DkmDciAiRVzPVYJgyQdIGchoDEhEGQi1LqlO6+83UdevBxuvAX52qL7ZZWvihNfbeifXe9UGuuPUhjT9tD/fvNdspTIdery4VZY26M0TPqbICkomq5093S2VnU4YedpUcf/FgTJ52ilVYb6Bj0U3+bpkMPOElHjz5K+x20ei3crN7+Nx+yhXW0JOVbdPbpN+ni8+/SuDP30WZbbKCpU9/S08/8RTvs8E2NHDFMOUL7kg3UXlBFwbiNQrZChmKAhJ8koeLipygCSi0KCsDcFHSuiQvkJKb0WQUku+yyi8u5IveBKmXEXxP2AC+gSIRVFUoLQXJUHtWgp9JUesgWwpBQRSylLcrLA4JvbXmYCtUldNIpe2n5FZbVw488ov6DZmubLTdRS51QvfgeZAckXlEHkKOYKw84KeiMUy7WC09P0xXXjlXffnKC0IcaeW9k0qcngMQUvVJJuvaqZ3Xq6RN03Y2Xao21BrlIqFdfnqX9v3e2tt95LR1x5HfVl6gRUwjqWAfigCRSu6IfeFd9qIYDI0RgVaW335TWXnMP7X/w1hozfk+19ZVmfCydM+E6/eKCa/T4szdp+RX7Oe+GjxKFFpMtFGmApGvdABaRl8R5R6VSRTrm8Ev029uf1qk/3FObfPNLevW1f+qVF6doj723UJ/eJeXdHliSapRbFoRyzCsgQQEhzASrKJEBKHYUhqBSHx6DMGy5XqTApxmQGO2a4kR4Ct3CCW8h1BtvMEaZvfbaywHbK664opYb6cLuYg2UGwMSLzO7QgW7AIkAJJUW3fW7J50xbN+Ddtb39t5Cra299MD9d2qrrdbXiiuNVNEduOjMOOWbMJw0OCLXTDBbyJYBEgCSfx60+NI/pmvbbQ/UcSccpIMP+aajRUCRD9mOhW13oa1uVvT0kC1njnSh2lUX6u3/7z//mam9dv6BOtt76+a7xmnQkLxmzKjoysvv1GnjztPv775WX117pONF+VzU5BV9KIEEswASB4sqXofBQ/3Eo2/rW5sdp++P/a6OOHoXtfWW3vtPu04ff5luuvE3eu75W7TkkgO9AcBZJDBozG3c5Ws8bCjxWUK2XKh4uapZc8rad/ef6pkn39Bp5+yhDTZYT88//5Tenfq89txzZ7WhELFHzhgz92deAQmyjQa0W221lR577DEHznkmldow0KP/muw3ML8IkCRuhRGV9070JIcE6yjdfelbQogKzJjFJyEKJY0SdlhI40mx8eGkA5K5PROESnj90YMA/t18y5M64KAzncvvc8sto5133kYHHbytFl8KImyPfBuEVEVMIUE3qAtIzLJnA3eJo8Qw+hjqcpm45ZwuPP8W3XbLc7rulpM0bERReRSWsndZOiKMptMjD0kt7tMTFo+aPbuiy3/xF1133Q264tofa6VV+jqCr/yfqnbWKb/XI4/8WZf+coKWXEYq5slZybscj5rDp2Y98twpEyBxiaTe3PLOW2Xts9cYtRRG6oobjtegoRZf2qo9dvmBercM1VUTD14ggMTpNpFS8fJLH2rnHY7WS/9nJR48eITWXnsNjRt/iL68Zn9nncFzX89LkxWQWEx4WOyBe40GrIY8igkdcknScyppqVSLya5Diq4HCZbF22+/3VlYF+QnVMLsPVhzqfJE/lTozUhjpKZoUJWFsLVrrrnG9VLh7wgVEvPJCwKk1AOjvD8bIPEnvyq8c0VVyzkHjM/78SSdPu5qVap5Lb/S0tpp1y114KHf0uLDo/yhjAuZHZB4MOxywBwT8srTmadO1HNPfKzLrjlM/QfQ14bRkucEr6ovEBlio5AtJ9OD0ukzZ3ToRz+8U4889riuvGaChi7mh1Nul4476jK9++7ruuiS8Rq5eIdyVVBJl3chaUnmAiQ1j4Z5llHmizXvArO+795/aa+dJ+h/Jo7Vplsup0KLzyn74+//rl13OkSXX3WGvrv9Rg4YGr9O245UQOLo3CzEHIEonwBul5MmPzddW22xjz74oF0jRg7SOuuuqfHjj9Pnv+CoTwUKh3CPewYhbJHbLLBQ2/nsacgWHhI8BDwHGqCjNbRsyfnu5Dbo+P1pBiQhv+B3QlOgcUqlEwkBjcMfDzjgAGeQAJCwDvCRMM6+JkIjhpwcshV4SELZWws3xhjQqtkzpSMOm6Abb7pH1VwvbbzxBho9ek9tvMmyIg8/DNjyeY/8Jd040AwgoXAMERKEjdtn8uRp2nbbvXXCmFHaf/9tXLgS3nl3XmsTZ0LwBIASIBlQ4yfJOqUBkrgAM4p87pm3dNB+p+uA/Q/VfqO+4iOTJb34j9e13poH6oILztLu+6yj1iJgBJ7Fx9zGBti8gTYTIMEz4R4CHRV10/XP66TjLtZ1k8ZprXUXdxpFZ6msm697WIcfepxuv/UX2nSzr3qDoLvP629JoGTO7Dma9JtsgARjCOtWzVf0+CNT9M1N9lZnOadlll5BG2/yVZ08bh8ttQxGK6+uwIuTPvMKSLgfgwN5Z+i9/D/nnoqh5h2FVixSKI33LfKQRCuT5CGhU7uV5a3HSGFAxM3iIaF+vQESmPpuu+3mEqRhymHiW9KGGGCxDtU+qd3YSXc0jYfES0QPSNCPZ7VLb06R7r/vL3ryb5P10IOPafiwYbpy4ngttWwrsOD/7P/EeEdvTwAkHBiUJ6osvPjii0EZwppU7jZ0gJEXYi6ry8W2/uKCW3XrzS/ohltP0tBh3p3rYmntzkiBNoeNW/uIEbEGVJkioZNeIChoJiQdw3JhB0zAx6M7ttZZ1g1XPauf//wiXXntT7XqFwaqs1Mql6STTrhWL7/8vH75qx9oqWVRynkXSefB5GNWEsoth0ntyRTs/1qpdurjj1q01+4nafaM4Zp4y7EaONzHtM/8SDpgnx9p2JBh+p8rD0gEJHGFGOWd9afKyPPPP++qzISWhWRm4kPY5rTnNP0j6dG/vayHH3pGf3ngcb3z5n90zfVnap31lnLJ9YDDtI8JBJIrx4wZk5rUHiap1ra0WnVKB94AEjNRzAljpGILFUMo4xd6SOrFkn4aAMlPf/pT5+3IAkiYF0AeWid0Aw8JpZG510pHcqZRVqzMYYpU8GmNpZLrxVEvqd0ZJCo+mdILP3/e33i9qvsf+Isee/wpPfSXR7Tqql/WZZcdr6FDwkpNqUfAfRECEjxcjnZTkay3tHvLX1mlSkETTrtGLzw5U7+65lANHARvqrp4d68EJUvEMKwFa5pV2WoUc8xr58wp6fwL7tbv7rxHV17zM2eA6aS4wwxp9GEXadbst/WLS8ZpiSVZrKiMZi1uqmst7F0oxJx/Sr9j+Q5SLiLQBQ/yFkeAAOv/5N+maIsNj9bFl5+kHXf9kjo6AZfSb25+SYcceJT+55qx+u72GziFIBcloYe5c+GOIMDh/RQVoEiEW1qLe3dGENOGohAcrKSRdfqjj6Q/P/iSHn7oKT300GOaNb1TN046U59fZUDknQGMcXXn/5leuodvGv3zk5KfzSa1WwIyPZSQfUQNQA94SCmjbrwuqVpaOH9iz+F7yKDG56/+WW70bZJBgp4gP/vZz1wvqDARPSwfb2sFzwOQcE4AJGaIAJCwHgASazBphoukcDUAyS9/+ctujWDJC/TXRrLTvFkos06pJne06BLaZ82Unnru3/rDPX/RM4+/pkf/+qB+9vNTtPNu64nKsd1AcO05yaszNyCJG7JMF7AHdVW64j0vvPCett12X51w4iE64MBvO1DEeXOGi25qBAYVcqK8x8Yp1pEXHfqjqESY1O50sNiQDZC89Pf3td+ep+nb395R3x+7sdM54IdPPPGett5sX51/0Vjttf/X1eroj7HwsO55WAYQoH9kIF4ugGairkYhH0eLFeWqBf321lc06oBzdcX1x2uTzT+ndsirKl3xywd18omn6vbbz9XGG6/pIjecquQoll/n9pIASG6+5WYnOyypvd45xjRVVkkdc1r0wTTpwT+/oIcfekJ/fuCv6tPWputv+pGWXoaQ7XSDZAhIeBcl3wm3yprUzj0m21gzwpVpbsozoH3Lo7SiTvX4unkRLam9EQ0vyO8/NUntNEaEKHyzKG/ZTSs/yPcoXwASFh/mgmK23Xbbub9TsQaFzKoOJVUuCpU1AAkMHbddLflxroNryV2eGbz15nvacNOtddjo43X44buoc7b0h9++qXFjTtd1N03Ql78ywlkpqLjgKSE5ZIu5EGJ22GGHOTc7iqX/cL15asIQq1LENL0XhEN/+aV36YaJT+vXt4/R0GEeLHm+GiGhKP65xly6DEFujVHIASTk3yQDEouFbo0YVFV/+dN/tPVWO+u8n/9QW2y1vo77/hnaZaeDNGbsWdp2u69q/Gn7q98AOYaEBuGiJRLctewDgASvFmE2EFZic6qIE1ZzJPUWdNopl+nKS5/QdZPOVrUwQzfdcK+WHLmGzv3puTrr7O/roIPXdHsZJ8S4ZQLhhesfCxHr78uO+hKDiUQcxZDObP9YRx89Xn16La2Txn5fQwfn9car0vpf21sTztlP+x20iQoFqvF45p/0CT0kACLOQNJZTYv/pioXIOqee+5xNLPZZpvpa1/7mishSW8JJwNSkjttPLh+uRaXr5X9NdpYEIynkYfEKoKZMpG0B1Y9ZKeddnIMmPMLvaOk7L777g6U0VMlrD4SnwvjMCsqZwBAQqWf5LWmuk67KqXejq6gqr9Pfkebbb61zvvZefrOjpuIaMLrJz6mX10ySb++6WQt97m+cwHCNKGAh4LxHnfccU4hTjoDNn5X4QXlPE/YEJ6wNp0zYaKeenSaLrvmKA0YZLlrBkjmBsRhGVmeCyChyhx8KMsHUrxl0mPaa68j9etfT9KSSw3UqeMnaLtt9tSE0y7WgYduoiOP3kGux1ayXcW9xugMowB1+Ck7OnDgIFchrPZxPIxqRh5cQf+lSk4ff1jQJusdrrXXXVlnnDVaP/nJ5VpisS/q3rv/pj/ef6ee/ftErbQSCq6zwUb5P2gncwM08q44Q4wBIV9b/9BT48JNsM5iXiloytSPdehhR2n11dfUkUeNVv++0mOPlLXrjvvpgkuO1re/Q5PFqvLuPgMkVBuM5hZjCQAScsIaeTNsXThL0DtJ7ZSvJUwDULH33ns7izM8gHDURs/jvANI6D9A2elGVd6ynI+6ylyUtxleAyCxsr9hY07raxXyAhRGAyTsGeFpyEyME1OnTnXGtZB/p82fMO/LLrvMeYRNMXelpp2cJmTLzon3zPtQHUKlC7rowqt0ycXX6ebbrtfnVxuit16VttvmSG219do6+ZTvaQi5E66OVBQV0IUjEpcGUEUfEvIB0qs8dhGSn1PXAZr8/Hva/ruH6djjD9CBB23pQraq1Q5fUCYIG/e/+vpWcd3KPCTxsrM+qsKEN4CGJxT14bSS9trtdD14/5N68bVbdenF12va1ILef69Ft99+o+6+7xKt843hPijbVb3kxu6eUlcttFJ255Q+VAAS5p+or7lgLQ8qME78/fk52nKjY7TT7l/XkcfsrTPOmKDVVllXv731YT3z9KN6/sXrtNTSA9xa4FUuuEID4b+urWhv79DNN9/Urexv2hl2Jb9z0mtvvKZ99z5W2317D+1/4M7q1Sbdces/dfzos3T5Ncdr02+upoIL3UuW/fHnW8ntrICENULfJWcSYM3Zx1PCGtLklzwy1rXRxwwAXPtf3RgxzUPChljVLPNgxBeVv4MGIWA2AmUEywkWVqrsPPDAAy5sxRSXNEDCc3kXQASmBjDpcrF597z7uPwLbyUzyxnE9KMf/Fo/OWeSdvvet1XI9XVK9Te3Wlmnnn64ho9o88ggsgymhU5YyBbCAOWScBPPLOzlPoa1S0CbjcJX26D87y8u+rV+c9Mz+vVvztaQoRHZufsjs4GzzGHlQZh6m70xbfbB+pAQjxsq4sbMazW/oxRPnjVzekE/+8kkV2Xn699YW888NkUvvfyehgxt049+trd23G0NFYsfu5ANYu6dGK6FP/i5VSr0Qim4kC0ak2HpRkCkApIoJYbQjLffma0Tj75Mzz77mr7yla/rwQce1tQpH2jJpfvq2ht/qLXW6t+19nXKmKKMIsRoyki3WKx0XfNOQlDeG5Mrduh3d/xNp469Wquu9gUtMXJ5PfzQoxowoEXnXnCEVll1aAAMu59gAwmmoMKMASRpZX/TmMrWW2/t6IB9Q8mEIUEPhF7RSMnKBddTSjj/WOiJQ/3tb3/bzWLYiJn15Ps0QIKFFEsPaxIaI+Ix4Eaz0DdKCHkzjJ/rrNMzdBjG0CaNk/cYn2Gd8LCke0jwSs7x5burrY7mOIPs/cUX3KG9DthCldIA/fHeB/WdHdfVySfvqQEDvdC3PQ5DnuLjYfyAcSv7Wy/vp1aGMwobYixnnXa5nnl8iq68boz6R4128y6/xK3WXNMPPaDsB+8fP368o78sHhKe++7U2Tr3xzfqhokPaqONNtVDDz6nt955T8ssvrgu/NXB+uaWJPdGHsLk0O0anbGXeMdPO+00p1Q7fmd8M/LSOtFODl+1pCqhvh2tuvKyB3T5JZM0ZPDiauvVT/fd85ir6rXlNl/TVTcdqtY2X6ncvT4HL8SYNDcgeemll+iUjmAAACAASURBVGoeEgOxLrSjKy85KONZcaCoXO3QxKv+rB9MmKh111tTw4d+Tg8+8Fcts8xQ/ezC72uJJX2pc4ennB40dwiNrTXnBMUCQJJl/Z1uV606eiFnis+UKVOcDCRsCVomasCx3LreNv8cAAxAJPSQ9IS2s9yT5iGB9uC98TDrOC2gMDNn5DUgDNCCIYK/A8LghXaPGdesqE24tgAS85DUaLNW0hkgQdwTln3kvi9mwYf8oReee1ejDpqgYlsfrf+NjfTi82/r9def14QfHK5vbr2CigUMBWx6BECtPk5K6By8Bx0EC701Rsx6DhjTi89/oG9vc6iOOe5AHXLoFs4rkM/5SAp0BHfuo7All0vhSud63cd4FAaJeB8Sd78ZRl3IpC/xwIfwqL888LLOPOVXmjm9t1ZZZVXdcvPvlFNfbbjJarr0imO05LIUAqHlQaCWG0G4nC5//sxDApgmHyhp7tVchytx7ssxD1D7LEJm79L1193jzgKA44/3/N2Fpe2932a64Bd7ek+Rm77vn2Y6XOQyiQblve2cHYCuGSRSvYpRgYOOcrsuvuC3uvjCW7XxJltowID+evCB+7XaaivopxccoMGDeztYazXFQtowGgj5MFW24h6SenoI4yMygnwq6BdgDv0A2EljeOqpp2oGsUZnCfrgXaGHpNE9WWi9J9d8ajwkuKsRShwIFgcQAWpLPJzVqjuEX/kKVihf9hehhmAlHpgDxoZZUl+9heEaQlwAAr/5zW/U4rJRLSQqurNWPs6jfOeByEkffCA99NBz+vDjt1UptalXW199Y6NVNHKkzyHwjn0UGf4HUDC3cmCNEVFGCR3A5e4PbFefjtr4I9cjREksqcVDPvnEZP3r9Y+05VZruzr4cA2+J7/Ef3gvgMT/7mtye+9BGLJlzLz7ekVWiUiQh9jo44+kZ556XW+9+4raZ7eqT9tieuONN/X6v5/UyeNHaeTIXo6JAEi6WyYDMq3mah4SPFvsQ1JzIO8yJ1zF1/8mqXTaVOmvjzylGdNnq1LOqU+f/nrk4Uc0bGh/nTRu14b5G8yfMwYgw0LE+je0ELKIFWLIy2rvKOjZp1/XK6++6EFKLq+111pTK608vMtl3yCpnfWnSy3eQawkSXNPO7/QCqGL0AI0AFMij8RClazSlgmepOewBgh2PCQAkoWVQ0LIFmffeg7U653CmqGIUFUMjxpz4P8RbFQcQTkzZSRNsNj55z6u4V7GkF6NiNytiCZRlnMVvTelXY/8dbI+mj7VecL69x+oddf7soYOaXGGjRBMpT9XLoeHUJPRo0fXzl+qQIg0gugYujP+6MOTNeWdTm265ZfUr29E83hSMA/WAeN2HgBvhEuRi5P1A1f48IOKnnriFb39zlsqd/ZSr7ZBevkfL2vaR3/X2HGjNGxYL+fZwOiQ9mH9MQqgEBEyMhBA4j5hIix078trVapVlatl12epc440efIHevHFyeoszVEx30ezZhZ00UUX6WcXHaNvbPhl5Qi1LReVdxWSUMLmLn8GIKEPyTHHHNOtD0nNvlkzTPncrGq1zQGMmTMLevyxV/X6my+pWi2prbW31v3aelpm2d5O2XLst3av93hbGdhyib4FxRooa9ZDwjg4Iygha6yxhjs3KCbIwFdeecXJQAPdXJsE7O0ZlkOCDMJDl2gQynowGlxXD5AALIxXmackbrzhe7xC8AobPx4GDJHwPassFobd2txDmkoK2XIlvcnCjqL0aokAUWi08zwQrlPO6dVXZunJp5/UnI6ZKubbtOoqy2nV1ZZVS+sctZDQFFjGfZWtdFs5BlV0DxRiV2UuwYuUvKw+5GrKlJm6596/apXPL6c1vrKy60VUdJUtIuFTy7/wdOVAn2td0KUDYJAAkJjxtmsMZgDtCnHwfymrs7OgN/41U08/9aLzSre19Ve5s0X3/+lebfudtbTd9murWOjl+gA5ruSG4xG699N4QAL904cE6z5KeRLvs1LfgAuXH5vPqWOO9PwL7+qllyc7Od7WsoQ+mDZDF150jiZOPFtrrLGa79wStSpgAI4Pd3Nc0LuDxoiTnHJvndrtbM217hapkSfMV3r8scl6+923HZ9ra+ml9b6+jpZcCmN0tN8J8t/OtNEZchraizdGrGsYjQYGgFtzzTWdhxNPJ952/hkIj4PypHPEeeBdeOiT++DMJ+LP8JhPFSCxkC2zWKRZCm2jrOkT/28NlWyT7f/rrYG9B2aAIoaVoui6G0VCPQg3cKESWBRcDWzvPal5DgAKUQWY8H3+e3ObdWdSdp0BEqxTgCkY7VyeoWAcLpadOFBnQfSmR4i7zBpE3ZAL9B8wb06NE/qyeTY31+AtCudBIQ9zSLqvWRSu5ZqLRd84j1HkoWHepm/QqHAm5Qjf18iRg9SrF51dbW3C5kiRuuEGVNWPf/xjFy6EUgbqT1beSqoASohJd8bLsmtM6BkH74DJ5vXhNOmjaTP1uRX61vWWmsva1v+EE05wOTxYaOtaBwL+bL86FmtHpkKVo6pyVAShylYtJ6n7qrL2do6psoVChpesXonapLPMM5iD3cfa2dk3RT1UTOLPYB3+/e9/O0CCl6orZDAD9+jBJWkeEs4AYJSxIhTDcI34a2zdzLJjz+QnCol5Rq3rsF3fnTY9GOdahBkClbCRenvPfvp4ZE/TNMeqCbdAyPmjkBwuGJ+LAULAuAGSpPF6yo2eHL3LhVO4EJNWVShAhy3C9f7w+WV+FMY8ur85tM7j4uf80Zg0y4cnunLSLS2O77liPlEo46zp0nvvTdGSSw5zIUsoPoCIesUdUIjxEAJIBgwc6GLFXVKuK4Zhhhnoib4ehG1BOzn/brM+R4KfCoDvvDVLffrmNHRYb1/YwxGqN6xUE8reEbJlOSSWDO6hgy912lU2mH3HIFWMyo/TpNF7yxAbUUSM73/gNCjebXyz7Dwr/pl4qVu7hRYRMkzYcjMf42HshdELtGPKvJtvkLic9GzOAWcfRQSlqKFBppkBJlybBkgsh8QU4jCs0H43nsmYrQEc/M6ULtMX7Pqa5yM2Dv5OzxJCtpC3tVwVCxXsBkjwbOFJ8M2Q3dl0Om1UCjji+2R10ZjY054VL+BqK3WfYGCMxkUOCRZ6qgZap/bGFuquSImy8yi6ijc+TDliSmHeJpd4ThC2JPZAlXUzg4CB5JoV37yVzsPHZL13pZq38Kmo2A1/i3qPvjdlpnK5di020le/NH3JCMTRb8TP4GnWqd08JIn8Go5AcUtUr1zZR1c41O/nhZGCqqOEzr757w80ZHBRgwf3j0CXf5v3FgUfB1R8r5Trr7/Beagw8pmhNkkPydlC5l0rSncOKjkq6vk9d7aqbg0YkzlwyH95DzkkeDzNIJ+FzLjPGiFz5tk7znIoP5PAeJI8RYcwQOJlW7ZQsyzjbOaaTw0gGTVqlLN82GEwL0lSDxFTsEJXLNcbQ2KTzNKc1qnZFpyfWAhhBLjNIpoN4g0jse4IEgsKyr6VAqRjp092gyAo8UZZQKxlCOFC3ndt9xUe8GjMvTWM+5lnnnGlW8khwELlrER0XXeXW1Mj/385YhByNAkD1fqQJxcXUCTLtqhSJwnkKHWtXmC7m2CKnp94GBN1W44ONAUAYIjkchhzd9db8rsbg88Oq/Is+otgrazgaSkqT9dqN/+iVCkon+v0IWcuSJSO8Xi9uL0zEsowB9bJu8RRhknCImTBOo8nrJR/fwUFp+S6wueLnkk5pp+bqXyulwrqo0qpxYdoxBJpQ8tEGLLG/AnzAxSaQp9q0WZKnWUVW9pcGa2OUrtrkkYjTKcMuhC1dgdKXB0EH8Se+LEzyNzJY9liiy0cuEhiGGlEbUI3ZHD8bv9CIZ70DL6HXlBKyCHA47AgP2mAhHAdPBs27kZeHQMjoeHB6J93WLiaPS8+pxCswcCZPxayZEuyr7BF6Iajcc4fnXrLnPWicgW69XZEio0BTW8ksU/SvO07BDLhmli66bPAGUg+f2hEUelMeIBDIT4UCV6DEuz5TF75atEngSYAEjv7XnGjyeos/fmBe7Xj9lv5DutJCeiBcuv1e+be4mrr0bW+5Aw2ReXKWP07fXJsLV8iLIHaFb/l47FzKpfzuvMPD2nd9dZXK8HYzrVQ9mCk0hp1Wfdx6BghnMXT8TJfgAPvCPTnywL7kL9yR97tTQu/l2d5MOdw2tzEyN4DSlZffXUX9uTKRcPPaO5a9fNAwRKekSo5jp0qtM7xlphqq2sKCXMFlFSqs1ToBnp4qS9v7hSxqGM8hQeQUdAeSgi8l/1P65mVdH6N5kPjhikpIf3XUzCMf9BkGP6XnsMwf7hCGiChqALA2BQyk+FGp6YomzwP5XfI4+xsh0plkoJL3goWeQuR8vwG0BiVxnehgmjYJoPbnHwhH6Ga75AKs6RKi3LVtkjpLbnytr6ruc+1dLIyT6gRamtUaTJhGaF3vPOUcTbjasPVdu4FP1Y/RH+u3dlzuRmeD7l1Ary7sxfxA+dh6ArX4hziIaRqqfHTGpB1RXxYC5NL0HercnlaxX7sSo/nyv1Vrvgkbmm2CsWSquW8irk+KsOjHIjzdODWNwdnqrjQVwwW7CmefXrJwP+S9ssbYeUaMFc0S8VCiyqVPpIL5fKAgzBKvFUuAqTcGXkpg2a2ZcYR5gYxlrKLrnjuuee1+uqsv2qFlZJkgQt3K2ForDiely/m/c8c/LBVpY6KioWSCnn4MN7cuVs91HSrQE4TZmVh1g33PgjFNFnnjkBUkMjoIdzjpGca7bP/rP1ZZ53lQ2YX4mehARLbFBgPyhgWMlCidZgOF9f6Cdii271Z183ASlzZdgRcKLj34+aijGqadTLwvfvX1iyi3mPSpexiNbMwp8hnXwdsmkKI2xZhYElNnpnYDMMH+HAuIxYICKXChXCFpfws3tO6OEaPcoAkKOHJnwn14f3E4xvYC4Vcl05j8/Fj8Nd49ylMAYsFjNCSyd0Ya1aJrnv98jFa/zeEDQoBZV+J4a7/iZ4T2H69cEIZY26eAThlJ+XDOTDBxrsJVYMZkIMU5hslngV4s28B6xQcgKcdCGP+ft+w6AZutNhY7EzyZyz0JNRTkIHk6vgnLTnNhJcJYbN22d9tjuH5D2nA6MisongK8ZAsSOtIGiChyopV2YmDLKOtUPFoZozmCTFrKvMO82tQCIjjPueccxqWSezam5q7MApDCGk12SuRJhQIsyGmnSR9s3Cl8zh7b/QOAw9x6x8PqB1TjBS1U+r6eHj9vIIpRW+8+rKuvvRk7fmdEWrVNBWrc7CDqppHoHY6xaeAhxQay1VUyeXUUvKgo4SXlURzGkaWpH7UFsxzjc+1qKgo2iJhH+ZtpWpvVUm25Wn5duUKvfXBjIG6//mlte+oE9S7X1+V27usvB7NR7ZdDEKArUIX/fpKPUE8jOsTQkhX2AzOh3+l7QqeUfIuKKFrpTIdH8TlXFvXLpsuNG/G9FIJRcm7Z7r4UNSrym1VeE5McHR5LswAAu1Tsj6J55gHNPwu5B+hFdRoJ37WQgU+jDzg7/AcFHOMghjmmqGtBsx6rq/TAAkhOxaywnziwKJL3nnDY9InDszCOYdz4neMYOQN4pW1tTQvU/JJiR2yWOl6o65auLf7Q9wgMLciwFjgPYSNQ//mIUnXQ+aeuc+NmPvvaftovI877Pyhf/3oRz+qra2dEadTzPXwqGRwEAplCesevHSvStddd+oaqI2DUEM8lAAiC1lLmWW3/DLe2c14UiPyNGrvrkfZOwj3Z/0tZCuNhvz1prV00XIXc+nizf43D0Xjny5d0Zem5h8J5XjrkvYsNCCFzzKviOkzXTwomSpNtzOgYuee+fMOomTgA6nG2GaJvQfXf2oACTkkuOxZJAu1MHBibqmQCTdDsGY1M4ulMS5T/qnWwWHgUMYVtixramMJmW1Wpo6wgRhJKMJST2KyfdKeYe8J32uHyP4WV+rqMXAs47wfC1V4GMNnpd3P341gzPVt+xTuUb25ELtPuBCJvYTOJRFEvf0OGYgp443Oh42Zs4V1iPwlK/tbjyGFexzPTzDGYOM3gJDEkIx58C5CthAI7AGALD72tGo5SetuTD70MNj5N4ZkTNDmAhjHSwMgWVgeEsKlCFsJ4+oZJ3MMDRKOzTfoqxBfb5u/CeA4fbG+gHLCRrLSbRa+kOUa5kIOCVW2SGoPBfK8jsVCNGqpqM5SaqISvQEjRlmvvzxZ50/YTWMPHqZeuSlqqc52Ue8VLHx4hipltfxfZTtnTcQzg7KOa9KhGowhOZUKbc5r27farpIz0pI8yz86K9OpzXtGSrk2VZ3RoOo8EHM6e+mDmUvpmrsX0+iTz1XfQUNUiABLfP1CerOz20gBz7IH5FzAAxHIZqGtt/amUNSUtpjXpRHvjZ9f/h8LJQa5pPeiMIQgwuYUV6Tj/CiuhPMMK+sazgGFmBh0AMmCjiFPAyTk/SD74nKMuUL/YUy8xbwn0bl9hyziX2iECBU2DADQu/G7+kpollPU82sI2bKk9uwhWz1/n61DuBeEy5955pk1r+688p4so7P3A0is7C85JJ/0J2yMiIf0k/jE6YDoHHSfJPlv8s+iAkyOh3zAZGU49vgemrHLdAPTT5B/PJuQ4QVtkGi0tp8qQEIcPwcCJdEYRKjkhgylGaUk6Rn2fDaFqkTkLvg+JKFlrdHy+e+NCbKpFiqWlaABJFR5In/Ayv6G4URJQpn5mEubd4bx9qZs2s+0GRhB8C48RLyfPiThfaHQjz/HvjNi4f9t7ZpF2OQPGCBBKU10ldapFmPC1QR0lvfb+PGMAEgJGchU9jcMXYlCg0JgGC/blwVUWqd29iDJQxM+IwnkGYMJ465Dxb0eSOU7gChgGKEIHcSfk40Ksl2VpJBYY0Q8VNCPWUjjllyj/zSFJG0ESUoO1xodMV/Cpij7m5Vus8228VWsB0UFAOMkVaMQzq/1nwuQRKUWSiTvOi9fWflqWW+9/op+fvq2GrtvLgIkc3wlPrBLHms/bgdQBqGR/u/kahRbCypVWlWqDFRnvp9aCmX1Kb+hMmEc3OoitVzbaOdtcTCFkDfXI6miDhf+Mlzvz1he1/9pRY06/lz1HzoiMe+lHh0hUM2QZHudhQfY7liVLUKWEMjsiVkfk3bQzjA/7Vo7m1ZIxcZbz5pv1/CMekntSTQT0oIpGqHibuO2d8QVFlsvO/tWZWtBh2ykARJoj3ejkJn8NxkdGgmN19fbl5Dek/gl95JDQjERlEBbm2bOTGPKzn4FgBDdAw9JTwFhkj6UhZfZflDUhZAdzlKW+7LPrv6VvB8ZjIdsn332SS37O7/el/QcAD+yj6qtCwuQYIwgQT2uPxiPiRvTTdcx3c9oxK6P07+dj7jBmb22AhgYRBd0DlmjffzUABIS+qwOfGhhCt1LjSZT7/u4UmYMnb9TA5xut+RRpDGlJCK1zae6Ad6VjTfe2Cl0aWAgiWlwGFCIUUYJHSBsqZ61JvyOMCvqTSMEib9fd911XR8KszKnPScUCih3JLWjDKWV/U1aV7NYPfroo66yEYRM/ge1sfk9DB+qNw6eTagMgISkWgBJ0qcek7SygZTBJfQhq7WL67COMH88FAAS6wOR9oxwHKw5VrZ11lmnlkjGGQiJOmnP7ewZaACQWJWtpKS2UHEJ14ZnE3Kw1lprOUUKQEkoAgIuDmqTPGg8i32kDwmAhLLXnN8F+UkDJIBSAAlzDZnr/BhLklJiNMo6wdRZswsuuGB+vK7pZxCyxdmHBrFUh+ej6YcFN4SAxPtFfBImMU6EbdG0lGz4N197Seefua3G7dupXpqqVsqF+2Qzn7Ji5Wv9I2pNp6mfVyospudfatOk2/6lDdcdqK3WbVcuT2XBqMigy7ugBJ3PY4swUe05HeXBen/m53XNvSvr8JMuUt8h/aJWHd1jUIwGwlAeeCf5f3QnJiH07bffdkoFPKQZpYpwUfMS4yFJo7f4XvB+8v+sMzpniAZ9tcT4Bp68cE71GiOmjcdoBWVlo402chWC7r//fpcPZZ9662A0AP+Ef1Dlr6cKcdZzmgZI8JJjHQ/5lBkS4zyv0d7Gvw9lvz0LQIJX0sJkQp0j61zm13V4SOIhW43mGH93TwBJeE8ISOYX/8myPswTQGJ9SFDKP+lPGLIFIG527Xsy3pD2uR/ao8pcGLIf0nBcZzPaRX5D9xtssIHTXe67775uYd/he+LA3p5vulwYsvVJrEHSun2qAAlhM5ZUZUp13A3dk83nnpAphQyeTSJUBSGGUEoru5q2QQhE7gMYULWDxLS0TxogIWSIhHbr1G6NIRsdCtzclDoE2TIOAMkTTzzhelM0WjeebZZoPCSEi8TL/qYp08awsCxSEx7rAooU5efw9qCUh8i+nlLOGH7yk5+4krP1AEkc+YdrjBKOdYUGYaxBI4YaCh+YEWOm7CGJdQjmNIt6fF8Jc+KePfbYo5b7EgcCaXtoDIafuKupctJsHxIsiiRmcl4IOUKp+dOf/uTOgFlOzNtklXfs/42h8X48JMTQA8wXVsiWVdmKKx9xJpqkXDTiCXbWzaoU0j+/s1aAe+jpk/4wJjwkVJijyokl2c6PcaR5SPi7y4NweSQlvfmqByRj9yurV26qWqrtPucDJwoV40gTLZPAXXLFw139q3xRs0uLa/Jr/XXpNa/q9/fP0QlHjtDhO3eqmPvAh5FXW7yXRXhifFK6dWcmH6WTClW5gZo6ayVd+8DKGnXiz9V38DBXJLweD7X9w5hA2Wus6xgjACaE4hD6m7XBGO+huiE80EK2zAhWz7vBfVSno/Q0FQIB8gcddJCr1LPrrrt2y4GopzzamYR24WGJQjql4g334h1C5hD/jizAqIaCG+eB4ZkP+TG/oxCah2RBhwylARL20HpQwKPMUxqXHUn3N5K3NveQF3NOMASZATEEuvOD9pp5huWQcHZ6CgjnBZCwLgZIjN9+UgCNcWPQpSdMvT4kzaxns9eGIVvWqb2Zc9bs++IyjnfFAUmos3I2a5Xggv5Z7BF0gjECoyj8iGgfZFkj3TH+fPYd/ocet7A8hY5nVetpnfOy0hnvxcqEMMBDAlGErikjim7MtZbFmPEFUbKhKbRmVbJp89Ni5/kZVu0J35C0wQgDrCwoNBwGukR/8YtfrJt0Fx+1JfUDSAhdMStx2uxCoIEljHFxiIjD5FAjmBGI9T4hswEdW6f25D4k6TH7KPMcfqxMCEMqtdDgip9G0KEgTBsTyXR4SOiDYAKikZAxQY51GesaeRAAWiwFIbHFnxMfD3sIIDEPSXpSXdeT7N24mRH+m266qdtzvDMolKHSn+WUmoeEkJHUkMEEa+vnV1nFKSJ//OMfHVPHMou1l9/D8230E4K6cB04u1h5YWYLqw8JZwDvoBkEQsAWgqdGQDvLepvCaddCAyT2LowcEsbAGabsrzVGnF/CMA2Q1Pr9OZBQ0puvvawLzthW4/YvqU0ekLhkVowWdFmmml8FmEAVIpLR8yqroH/9u1XnXzJdH1X76+Enp+vIQ5bVoTvMVqEy1XtfqFBF5S+X4B61IXBJ4sCdsis+1V4dpCmzPqcr71tOh538c/UfSGJ9VE45tplxJQnZgZcSRZZzwzmG/2BcaKZalAESDDt4SLrJm4QDZWcQ3kEPDCz70Bz8d6uttnJywMIN6wn3EFxjEHONEZMOcK2mePf0YsYB8CL/EusqvAhvLz9rXkZXKtlXI+N9cd7E35AdGDfMQ5KFhnp6TRoggfbYs9A7amuYlf6NLxv/72Z8sQFHaxnvQ9ITQ0dP1yB+HzLUPCTmXc+iUM6v9/OcpByS+cWHGo3TQrb+mwBJqI+yPuRvOQ+J6+bY/ePLpvvIATvb3I/c2nzzzZ0REb0DYIVxG4DrCg0FTuYkg4T9zegEQPJfG7Jlh90ACUwVQBIm3TU6yPPjezYZZoAijKU/LNXZ6PlsJIcCxRwLLxaOL33pS41u6/a9dWpHGABIUMrqfdIsOVjrN9xwQ6fcWC+TLEjXAAnC+J133ukGCOsJ5jAki3dj3afb8Pnnn+8EdDMfOrVjZTQPSRoztnfaGiBIOTcwMlzwrD/NMrMyc7MwWmNEPFRZFBk7uzSSYr2pjoOXDKUE1zNKQpa1NyFoOSTNekgok73ZZps5JYN3AlDxNKFghRbipJyccH9Iql7YgAQvmfUEMOVpQQpEW3v2CaMAgCS9U3szp7n5a+OApPknJN+RCkiiylS+CzUhWwCSbXTKvmUHSIqixK1vrkOpUFdXJgIkPockr1xLiz6c3l9vvzdUb81YSceOu13777mEDtuJJiVTVMyXXEJ7vkRsmE+Q98XnfG8RB24KVc2pDtTU2cvrqj8t6wDJgAEj1QIgiX3sLFh4gfFp+KeBeDrNc44podu4Wl/XC6AXBLl5SOrxPVMIQnCEcjthwgTnLYUXApBC5ThtP8PzDSCBl2X52NkFEAFiMETAC/FuMA+8pWHYbmjYS3q+NUbEILKgFZI0QIKHhCp7lsPQrFEny7qF+8qe4ZkOQ1QXJL+pNz4AJDkkRBv01EOSdf7hdSEIQ/ciqd30r/Cc9+TZzdzD2bUckmZ1h2bek3btwvCQxA1uJLWHIVuN5mV7h8xE/9xyyy0d/aOHoAeY0a2Rp8siBHifdWrPqj81GmNPvl9oHpL/D4DEDgUMnTwIGhtRy76ZT7OAJGSaltxLdaizzz7bHSiU1GYYa08BSVg6kDmwBnh5vvzlLztLrykEjQiCtcoCSEICNmGPIo+Fkth7FAKsk+uvv37m+c8rILFkWpg4Vgm8YwhWgFGWPZhXQEJ42je/+U0hXAGzCDTyQcgFsWIDWZjLIkCyCJBceMa2OmWfilprgMTV8/a9GPgEgIQqWfQ8KRdbNCs3UE++NlSjj5us/XZbUkftSA+At1UoENxVUJ62ylEpbkCIY6cHVQAAIABJREFU78kBNCm5Pj54SN6btYKuvm8FHTbmAvUfMsz6S3djo0ZPoYfMeAv8h6IAGDWgv/TmqsmcuVlAYsqaKbi8H6UALx8eFoqzmKe9Hv3NCyDhufQtwUKKdw1egDELbzeGEePPoeEoTS4tAiR+ZbLw7GZke9ZrFwGSRYCkWUBiZ4szi3eYSAmMqRhXvYekq89MvXO9CJBEK/n/BZDA8HE5flIekpBxsoYkVWJZQyBbuBh/N0HUSCHtKSBhHPFcF5KqsdgRgtdMLHIWQBISoCkCKOOEajFHiBBLIeESWHrScoHiFiJARU88JDzHrLMWWoCHCm8JHhvG1Kha0rwCEuLnYUR4+FCq9txzTzc9QtBCCyPvsXclCclFgGQRICFka/y+JbWRQxJ5SFyPtyiGqOB+oUqW95AUO+g3ktes4gA99upQjT7+Hzrge0tq9I40RXtPKlRUzuVVoJKXAzTWGyDoo0LIVmWQ3p+1oq7+44o6YswF6jdkWGoj0fjZNRlC7t5zzz3n+kpY2E9WZZDregpIjK7MG0pOHcYYcrGyVFucF0BCrDt9UwixxCOCZZ1xwA8JfTWvURYlexEgWQRIFnlIJmn77bd3CeJZjKjN8Jeka+fVQxI+E1qnmAdhl+heizwkPdid/w+AxMABLkeUavOQZAnXsSVr1kMSWuf+/Oc/69RTT3WhJoRL8V7+hbWsFxQgQdlGCeDdMDNiGPESkZxJCTsLGTJLXb01yQJIQoU6jH3kd9aQ8Kltt91WX//61zOfxp56SHgBQIZxA7xILCexnpCPu+66q5YYbp6ctAHNKyBB+dptt90c2CAxmnDBRx55RJwLA6VZmOsiQLIIkLgckn0rDpC0ao7v9uwAiQ/8yvM/US4ImSctlAGuSO3Fwfrry0WNPvFdHbzXUB2+fVHl8gdSsaxyrqqWsk9m96Wz6Iycj3qKVlxFYADJtJkr6pr7VtARJwFIhicCEqOVMPwIGsRLSpdj+BA8iO8xTDTDg5sFJOalwSsJ7wMIAQzIgyCfj1y2MOa7Hv0bL2s2ZAvAQ0VFlBC8MdzPvAkZo9KOARLzotdbj0WAZBEgWQRIPnuABJ4InUPbGCYXhWxlVv3mvvD/EyAhBpFwAapMUT7YLPhZlqengIT7sIxjHbNEbIQPIVP8s8+CAiSmlKMMUOELomAd8A5Qfi7MA2ikHGQBJDafMHTDnotiQkI21cWoONMICITP6omHxLxPhEdR1QrQBSgln2PllVeu1bVnDRqFbDCWnuaQcC9x17yXNSehnWpZ1kjNGaZJak2p0mPrsAiQ/H8GJL7Yb9fHl/zlSPgcEp/Ufj4hW/tW1ar31aIO1yfEe0N8yFbehVqR1F51ye5FSvlWaYrYT/+c1qKb7nhfa3xhuL61dkEd5Y+klk4HQFrbe4NmVM37/8e74rNSqqrkq+qo4iFZXtfd+zkdPuZ89R8yIuhu3jXq0KJo/JUkdoqK0FAPYYzHFgsnoZvmoc3Cg5sBJOYVsVAHKtqRe8b/k4dEpSyAgQGCRvTfU0BitG08kEIigJPf//73jg9bU2EzYNUbxyJAsgiQLAIknxQgccl5UbVBCxOURh06SkOGWh+SWtmRgBd2L4NuVptKtazWllaXPzxo4CD94e7fa8bMmcrBZ53sz9feFfJCXx6jqjyl212T26qOPe5YDeg/sKG+kIWn9vSahZJDElq7wqR2Ym+x/MDMrWxpnKEmhZ6Ez2tmIcx6b/0Xmk1qb+ZdaddalS2qLFhSexY3+7y8OwwlQmHFxY9Vj6T2rEBmXt4fAgJ+J/YaQEfYGYCukQI9L+82MGHnivNnIVskpSLU7f0Lchw2B8ZjVbZIao8XVUgaQ0gDZgE18BNeH783nJc9w7wrKFaUrl7QZX/je8f7UQiplEYvCT541zijZmW2OZoiGlrJs5yFkJ5C75pV9IEGieOmIMMnsefxMVtSO72IshRVyDLnetfQRb0KKkEg5aXXXntVl0zYRqftOc1Vv8rnWHuaGyKoPCDBy0G1LYdhQDN5RFrUqV0tqqjFX1OZFXlCvADlHgNEOQr65n3TxVx5oCq52ZqTG6Cps1fQLXd/ToeM+bl6DR3husR/kh+rskUumlXJa2REmZfxhaFedjat7G8jeg/fa6Gi0EfoCUkbu70rfAf3YUzh3JEDuKCTqpNk2z//+U+X+0NSb1hlK2mN69F+aAQLeUWSUYayv4BZ8m7Cal7zsq89vdeqbJED+El0yg5loK0NVbaIMrDczwWtg7BWNg4MaBdeeKEzZtoZ6Ola9uQ+3k+5bLwM5IA1CrVu/h2Wh5eX8vDUgjpLOdGDu+qa01Z15GFHaNCQJdTS1irlZ8FkpUqLq1TINTkMQ87V7ENf4a5waHi0c2I7D3RVuWJZ1TxGp1bfdQpDUrXoLFB5GttWy9yhcn62ctWKWqp9VKq0K1es6JhjR2twX/rAJNb6a37aPbjjUwNIaIpI/L1ZlqxTLspC2A08LH1m842DlCRFDEUvZHbm7uIZd999t7M0w6CaqbLVg/We6xbmhyJIUjqlb00pmx/PTntGqJRxDRU+6INBDLQx8gX5/vizqUFO6VrycEhITQKd82s85j2xd+AhodwzVZ7uvffemmXVhNT8em+acOXvVAci7ANQCiCPn1/GGH7C9THlptG+JT3XBDi5P4AxKnQstdRSn2hypwESQm6gQaNvS8pjXiH92zwbnZFwDcNnhsDNnsHzyUGiMEKjimTz+zwwNvrAWOlzFOL5d/Z8mciujwchXoIhDCuuFwmehivPP0RH7OiFXQ2UqKxKteTAixd6DnK4n9U8QtasdqEAi1vyaNSOpzCvag6BPMcJSQdINFulQl992D5Sdz3QR/scfYpaBwxSS2XuKlvze93D5wEI4cH0EcG7EXpBkt7b6OyF96QBXPu7ySGKcaAQJT0bGeH3q2ttwzE2kn/cG+bUhYYJficHEkXYAMmCBOVpgISmpNYDKqRBxhICriweX+PxFsKcZKShGhsyl8ayoTxckHNPO8MUIUD2b7PNNi7k75MAAzYWq9AI76MPUtj2YEGvhe0T5w+jKMVgACTN0Nf84AsYJaH/b33rW7WmzklNOXv2LkBD2TeXrbaomu9QRXiJW1V1YKKslkJVp4w9Xv0GjlCxraBqbkbUlbboQEml0umuhV9XHLapRF6PQvRseDLAo6Bqvt2F2VYrNHiNGtSqoNZiUQV6T/HuQouqhXblclXlS23qrHSqnCvo+8eN0eB+gzxfRzAshM+nBpBADBb/bwqEJU2jMFi5R1MokhS08CDHiQmgE+9xYgoZFjISgXB7fdIfxkylKMJ/Pv/5zzuEDoEsSGBkTJ2frMsrr7zi8kG+853v1Ka/oJkRL2KeCEosRFjJrGTvgn63nSFb56lTp7r1pygA4zFGuaCUU54fWqnYf/I+mD/MOQ2QpDHqegzcnmXlHEPrqc3TwArAiFj4Bb3+cdqF/vCS4aXAO2J0b0pXHJDElbMkmg0VPr43Y4SVFQ0BD9/jHSTUpydrPK88A4WEM4h3CgulKaD15hX/LnncEYCoXewBiQvXwgCHgCuXHB1OfupufXXFToc3nACl/4gTfGWvIAVgxIlYrG0O3LiiwHX5Rh4vSVUqFyqqAGToT1Lto86OGWrt1V8zO/ro9XcHaOWvfk1qKUrtCNd5XdXs9+MhgAYB48YbQg999ifNfWUaLYWGEcLMsBAj/0zOhU+KGySSxhMHK/Fr0hpFWjSCVUcEkDXTVLLZtUkDJJRqhgY4/8w3LFts9G/AJEkHMJ5g62BgxOg+vg+EqX7jG9+oeYQaKaDN8MRmFWrmhQzGGMf615M782McPIP1JbTP9CJTyG0dTU4sKBnIe0I5jFGGErYL8uylnVXe+dRTT7mQb1vfZvrRpcsjz38dP3XeYw9IMMxUquijeZU629WrtaLJL9yvXn2mq5qbJhVmqOrsPfDJYgRI4MOuJa34EttElRLq6vQVEKv0L6HEOjw8p2qlt3I5dAn4bV75YkHFal5FFVUtFFQtlJTHSNTZqmp+kAYP+aJOGnOhBvYf4BtGLRw8snAaIxrBsvkWskW4FiELlqRjzAdlCeHAP2PiBiTsgDViAKZ4m1IWD3OhKgpuO1yGjZ7VLANudL0xI6z0oct8QY4jFAqsJdYivETsgTGKRuOeH9+bJRhmACDaaaedXC7EgmSCppyGyi4KMbHXeCgAhKH1cX7Ms55iyfozd8IGyQVJAiTpDK/7k0O6iu+j0YztvQkDy/1BIaM6lyllC2reSYo060/YGuETocA1oRACkrhCU88IEb7L5svPMNTFBDO5WChFC5Lu0tbULPQ0h+X8NaN01N+nEJBEYQOuS7sPh/PxVxX96/XXddH5F+q8n5wbgQxij2mIGIVdudArRzk+/tkV7fVNEt05s0Gk5Cq1lHwCfLXQoRLlKHMF5yVx3dsrUmdHRWefc56OOPYI9R/YV3kr7fUJHUJyr/COWv5HXCmb38Mw/mJKH3tBuXaKYyR94iAlfkbt/+udXQPidrbCM4YxDkUY/rew+pDQEwQPqXlyDCAwd1sv25d6IC9UdG3OcT7A/1OEhIIwYR+S+eeZbO7E4J0lZBkPCV6iJNDW3BMbX21hSaZTnXHGGa45cNL5aPy0nl1h59U8JBQFsmpxPXtiz+7i/eSgbrfddvO5yhaeC5qSdvrwqUqbqrlO78FwpdM9uGgpztQPfri/9t27n4YP/5dUmO4mwvcu5MqFzsKz+WvBeTYq1YIqBLfmp0uVPs4josL70f7hOfFGIPccVdWpFpcHWKBYSa6kah5wg9dksKZOXVz33VvVjtufr/79h3iGHneu92xpm77rU+MhoXQteQwwEWNGEIdZ802hSGPGxoiSmI8xsvi9BlQAAyhiKIUL0jORtDsALSzTxC+TQ0KC5ifxsbVgDQjVoVwlFqqF8UERpDrVFVdc4arFLMj47fj8AKK4i+nuTD8XcxnPP6UweUVDDwnCmLNPDklSaEU9q71ZAA1kh4AjfLO9Lwx55G+cdxRiBDTAnPX/JASijY13WQ6JNUY0WjZhGSpwIbAyurZnJe2Z8RB7pl0Thn5wBlDKsFKnfRYkUMFay9kfPXq0i+U3QJ42n6QxJo8vKLHb7SbvJTFxRanYMWPHaeJ1N0TggrAt/6+rNzgCDoucZYQQ09w9Wd6eFx9frhx5PFwpYJ+VwnOLPK2S06zpM3XKqWN1yqnjNGDgQCk3d7fiBcmXwk7thMxkCQvKOp5GfMTeRe4cgDRpH+udvbgC2eicxsEL/09SO2DAGiMuSPpPejbecWjPiqHAozAUGM8K5xSCk/gemN4QD/lK2it6N5GzuPjii7uv7blp+9VoH8N3NNqD+HgAJBSoIWSJHMYs+53l/GV5ju0HxkjCtkz+2N+bnUuWcdk1tr8YpalQhw4Yhu0286x5uRaPHA1FyeGJ909Lem7SWUjjvz6F3XubnScDnpmv0JFJecAFzDD/scaM30yjDuytJZd4TTlAhvNO+1CsfIGLuMPnhLh3AWpcrgh/bVUVD0mupLwLCOMf+SKAGa4tqzNfVL5SlMMhgKI8faLg5/304Ycr647bW7TDd6/WgEFDfT5KrjgvS9rjexcKIAnT/uOd2i1kxjY9aaONieNqQ4DwMesGyB/lohtBuQ2c2wdlClkISJpVhq0pFs/iMDfTIZhxA0gABNapHQZZb+7xncbtaiEethaNTkNIUIwbyzgla8klCOefpLyFz8aywHxt7W0tuA+LWxZwx7UAEjqMAwxQiLN+LL8ovuaEYCDQwryJUBCG68uYmT/WocmTJzsLTdb1Z+15h82T/+d5fBhTUt5G0tyyVtkKlXF+J9SDfwg0+3AGGA97w3hM2Nb2NaAFU9bJIfikOrUnzR8gTv4QZ9/WLFRGQmXBqLgSWe85Z6ZE8mzABftvfCPN6hmeB+vUjlBs9LHn2l5YhTXbc3hSM8oL96GQYZQAkJhCkuUZnDX22RQwA6e1Kk9eGiZ8PNCgCgv3AEjGnXKKrrrm2iiHxN/SVZ3L2du6Pcf+j7VjzRkDexfSYm0OUeoKVjfEoBfH2PfwlOTVPrtdJ51wnM484yz1HzyoYbhACFAZFAo14+D9zD3L2oWTMUBC2DD326eR4gF9Gf8zOuPsWf6j5aOExrTwmeEZrJX9DfJEgoH4/SAUI+opxO9406B15J15E/keUIuSxbrU3hGTgeE4uA7LPDKI87cgP2mAhKR23s0eciatqIXNORyTnTU754zfKgt24xV1qgs+/PDDIncRD4nxmtBIFF+DcNzGA9h/Cy9jL+qdm7Q15Vl4pzGGEiHQqKiAjSM01PJsxgE/ANTZWUyjg/gzuD4pqd3OXL3zYGfMCgTB/6ztgO1dPXpkLKwjndqJUGnUqT3p/EBzFuZr9N8MD+D9AEL6kBg9N7qfcbDevNuutTzlkAdFNbUib3TkdshVgBs+l44L8tM07vQNdfgh/bTYiH9GgASvCICBe7yHxJl/AAvwgFxRuVxvdZb7a+b0YSp3Dleh2KFefd5Wa9u7ymuGcg4AwalLKudycFvfD6pmSKICV4umvr+Kfvfbgdpxh19rwMD+zguD92RhfBYOIIlmyqZalSnQMaXnLKyqHjI3azAlXnFzopTZQX3//fdd1SSYNJ961i7ugfkBSIidp8qWJdXX2wx7F2OnMy7/yP8gBtHK3mbdzJ6U/TXGCYCgZK7FghJy8NWvfrWbh6kRYTXTGDEEef/5z3+cVYtmfMybkpcodFjbiYnH2kb34CwNCpsp+8u6mruZ+xC+9D0x5sk4SE6jSAJ9SUKPQHwtmA+MnP0jqR9AkqXKkYHeiy++2HVKJ9yC/AcS061rOyWgDzjggG4KTpKQ42+NAIkBZzvLxvzpQYIA4n4EAZ2bN9poI0cPKLn33HOPE3amEKWdyU9L2V9CtkIQm6SMhEIS+sPNTvy7KSIol7jfWat6noYQsHAGODck1jei+1Bp4XeANHQA/aNUEvZiSkFWHmBVtvBSNgqZCT1h5L0gSFknzh3AGqUOa18j4wQJkkYPVNkaO268Jl7bHZB0jX9uQFIpV1wOyl133ikaE6LYoUwcHVWqAuy4+GmXHOnMeD622QlWD0iwECJ058yao5NOPFmnn362Bg7qmxgu0M3AFA2MtWC/zzrrLOdZhi6OPfbYbmE4WfagmbK/xn/Ie+O80JzQYs+RPViaOcecJ4w8FhIUAlkbUyIgSRiw0b/xPVM8d911V8ffWH/LvSIPCUs7IJ9CIUYXodcg/orPWtlfeAQ9lzbYYANXFY2QO0JuQ8NMmtyzv+MhwTMdhmwlKbu2VvHKS9AshVDw6rLveLebLflvz+5pp3bjRfBBqkQhj9jzeHheGg2EZ7LZsr92L3obewDvQ9ZvuummWn311Wv6GGNrpFOh1ANI0F8aAZIQiLEnrD39z3g3eSgAq1VXXTUL2deuQX9C92umMSLvJqKC9WZMyFyMmjSGhi/49cm5sFbvbY6KgrhChcCRqi+lHgGSsaetoyNGDdXwof9Urjhdqna6QiAekGDkNOuSgxWqVHupkhuhN14bqiNGPaYnH5OWX1668Fef1xfXmKFK9S21OC+H93O7QiUu8cRJUB+TRZGRHIBkVd1x22DtuMMkDRiEQQZ+/0nXOvTb8ZkEJDAVmDLuPRgwTJnf11tvPVcTngStpMpcSQphVkASMisjimeffdYR0R/+8Ad3KEkKv+iii7TWWmtlttI1C0hC6wZEDEEi+N5++23XrZOwm5VWWinz+xsBElszUw4ZL0T44IMPivlTKpWmjDB3usbj7UDBhSgJgwoZfhqXyApImDvrTBNAlEDyXsg7ojoO8yAxEKsXVcNgzgAT8wIkKeU9ASS8H+saiii5H5RKJBmdsVApheRsGBznAFACKGokEBoBErMY8hx+J7yQs77iiiu6/ce6iHcBC9uUKVOcMgRIokcKjdLiCdzx8XzWAImtA3uKmx0lnj1BEAPAmI8J6zRQ01NAEq4dNAAIBQAgdC+//HJtueWWTllqZAgIn9MMIAkNNWZQ4VkIY8AQ9IBS0MjTG/Iz5yEZN1YTJ17jhUI3y3I8Md6PHFgx+cXJov/F3/72mNsD6BDFjGTh0DpK+IBvh0j1LA9Guj5VzZo9WyeeeIpOP2OCBg3qlxi+bPO2cfN8jE7wWqolQeuUcuUfoCC0WDfSTpoBJChY5Jvwj/5L8C56D/Fh/vACQq/gw+QlHXzwwU5Zilu0nX5CsYBores1RuRcWw4lv6P4Qv/cA9+H9zJf+AFGIIxrjz76qDNI1DPs2bp81gAJ84fu4ffIgo033lhPP/2025NQXiXte08BSQiI+f1Xv/qVO/OAQuQwRjiMYI2MP0ljagaQhOfIxsTcTzvtNGEk5Pwbv8/CA4zemwUkjAPPOgY5eO+wYZSL9R+TuY3eb9c3A0jCfUAXwSCw++67O8P0/fff76I8yMXKEp1h728GkMQNI8bnMGbCd84991xnnHKGAL8YPqHd10v3RQqj/6h45VhhfprGnr62Rh88QiOGvCYViXgoRd4N7jZAgnfEh7NWq/3VmVtJB+32lF5/c7ZGH3+gJl3/N41c9lmNP3M19en9T9LXfe+nqFRw3v2vD+GKBuW8IVOnfUG33zZMO25/qwYM6hd9tXCy2j+zgMSUUyM+DuRqq63mrEUQuBEG1s+0yg0m0LN4SEKByLN5L4IMVI1yitDBYsOzUESzfpoFJKZocR+9G3gXydCMB6YCYyD0ICtjbARIjIHb/GEeCDtc/OR9wBAAhQjePfbYQ5tvvrkDiwhJBMfWW2/dkDlkBSRm5QMIURWLMCMsVLybd9KkkQ+ghLEABsylbkwyZFQ9ASS854EHHnBWcKxslOukY3IYqoXyACDBSo2XJO1ja9oIkNg5tVAQhABnGqsw8wEU8v9YaSgbvc466zilhHOJ9bCRcvxZAyTMh7XAG4A1GDc7Sj0CmQIJoUA2C3F8D3oKSEKAi2UeIMhaEzqFZY4z32ylmJ4AknBPoUkAOmcdC2FXsnSiShYJtC5l2AOScZo4EQ9JYnTrXEWv8Pq/9NI/3Pl/8IEHNWKxEdprz72cp/EbG2wQvTiy6tHh3Vnpophms9K50IGKZs6ZpRNPHKczTj9DgwcNrFvgxbyDzJ8y5Xik8QxhFMFCjpcJfgJfyPppBpCgvKD4cvYApCjG7DlKPR57vsNjAlAwBQWrbwiMQ56aBZCYh4T5EA4C4OT8YuzhvVYQYosttnD/j0KEgoShzM5/PWDyWQMkeLGReyji8C7y7wDkyN5QKU48/REAbNZDEnpGWUtCxCyaAyMUvBfDYAgys56/ZgBJ/PmcR2QtdIFhhHlZmGojvm9nguuaBSTcSxNeKsPhpUXmce7hgWFeYxY9pCeAhP3AQ4wRDj6McYL8T84FHptmPs0CkjjoYv+IFIEX8LM25yhfrnuOeFdmHrkeHqR8qHGnrq8jRw3W8KEvK1ckugcPiRmDMOK4t/o8FFcKsbcqWkJbrveiBo/oqx9fOF5XXXq33v/oPp0xYUUNHPCa6zkC4y5XcsoV866IiE+XiKq3ux+tmjJtdd1x2yDttP3NGjCof+SVWThZ7Z9JQBJaySAElHAUPzwjuKqNeaTFj9thbQaQeFRa7cZwsESTjI4CApNEIGIxD60FjQijp4CE5wJIYESER2EZwF1I6dowObcRU8oKSGxNbe0JWUAQohCilEGIzJ33s+5Y7VkX4pIbfZoBJDzb4kXJOwAYEbJle4Og4J2MC0Bif09i0j0BJAaEWQ9AB54IrJVmueInXgmqlmA5Mzd+0hpkBSQWLsBeMg/AEJ4RQBeKEfttSjDeMcbDuhDGgMewkcv8swZI7AwCyLBQAsqwUOIlBSwDGO0a25d5BSSh8OZZ0C05H9AB+4BCcvXVV7uQoQXpITE+FM4HSz2KOMYYU3493VvyRk1NqyWVhIqNAZJrXQ5JkHcSGMniVXipwDVzxgydd965evWfrzqjxNPPPKNfXnqpRowcGXUJ9jkPOcpMhlZCN4muSi4zZ8/SSSeO1ZlnnKpBgwbWrTlp4+Yna48RivwbSrZDd9A+QByQmPXTDCAx+jcQiFcaRQxwhDEGazEeTAqEABDw1tL0cF4ASXj2oH9om/NOyCZnH88coBwvCcoYNIEcBBwBUk3Opa3HZw2QMB94IjzPDELIfuujZQrj/AQk4bmz58KDAQHwWbxjeOlMGc969riuWUBi82NviQSA9+Atw1uLUS6eh5s2lvkBSM4880wXqsQZQh/BsGHtGxrpHjauLIAkzs95Nt4gQpSJxkDmEaEASDdQkHUPegpIjBcTicC88dCEIerOE+KcIvafc4fUuHJeHVEC+ccaf8omOvyw/ho27B/KOQ8Jlbm4l+u9j8M9yXlIKBvcpkp1cT109zra+4Cr9JX1pGnvSEcevaq2+26bWlueJ1/Be2RwzuSpaghAiRosOk8NIWG9NfX91XTH7f218/Y3qL/LIfOhtAvj85kEJKG1GwUULwUWMYjTujyblRCGnVTb3Q5T1pCt+ObADCAAGBIWagiGXAQOJMwpq5W0WUDCOExBJU8AVy1KJ1YzrGIwAxhE1k8WQBIHYqw/4AtFGKsAzaVwk2KdtXA11gTFmfCFRowpCyAJmaeNhxheBPChhx7q3sFamqLImUBA2D6bQhCOpSeAxNaVc4dlCm8EYRI2PpRhwBjgjFjaemAgKyCxfi2hUASUwXjxwgCMOHfsJT/5h7LC2aZ6k4WMpJ2JzxogMYsxtA34Z30wDtBYDsMADU7xWNQLGbC155osOSTh+bM8DsKjUA6toSKJqXS8R0g3AoHhXjTjIeE+A1k2JoAI8wcgMZ8uD5GBEntbV/hVMiCZGFnfouvn8tp3AZxypaI/P/igq1R0+hlnaNDAgbriyisdSBg3dqzyNKLNUNNnAAAgAElEQVQlRtkRIKUvo9rBUbf3SL46gTl7VodOOvEknXn6qRoweECyiybge2Yc4SdeAMIkmD/eEsAI60EeR9ZPM4DE+AmAALozQIInEh6MkgQ4A5DAf4jtt7DVOB8M96BeyJbRvymidv6tTDAeYUsGB6QDkC2+3ZT3ejz4swZILISV9UbePfLII66PU9ivJW2+9vdmPSQh7w29pK6Hz+TJLlQRWjDwmfXscV0zgMTon58AIbwUeGaIFsBTxLySZF3SeOYFkJgewlm0imjkYcD/kOc2ziyhU1kAiY0/pBn2HP0D4I13En0Ir+RVV13VlJekWUASejiZP+tPqC7RILam7idgxLFAn/dBV3WSxc24k3OAhC9maNwpm+mIUf01fLgHJFW1RyCEBxggsZCtvCqV/uroXEajD/m7npk8Q/sfuoseuOcZDRj4D512xhc0crE3oiWbExURaY06tRMKZvl8AI/eeu/91fTb23pr5x2uV79BQ6KE9v8iQBISNwQN08a6j9vQErLMqhNaOO0gGEOya2AGMGCQqh2IkABDwgsPtglvXL0IMH6mKTFG5KHXBYWYv2MVZZwwBzrOEl+K1SLLByXSqmwhGAFW9q6kudga8BM3NT8ZOwoYa4i3hNCxkHEljcPciozbqmwR8hJ+QsKLPwMhxlxxmWKVp4cKsePEc/IdwppxmLUkaS4mYPF0kIiMhTmtypaN18AI+4CrHIUQQGIfmBtrQE1zGESckYUMLQQkWDjICUHBB0zae9LWzgAJ4VrmIYFBYqVCISae2yrFxJ8RF5YAaUJdGHcSkLUwFTvv/OT9ABI8JAAjlCBACIAI4cQ+cAZ5dli5KlTEbRzEYVP2FysjlmV7T5bz2+w14frbvVhzsa6hTJmFKcwB4bqQ0Rt9cFYAnsyZUC0UMazECKRQOUmifycmImMFPAiXP5a2RuDZxowQ43qspAhg7iNvAB6AdywrIGFsrD/KDN5W4tLD8JA0RcLWkbHDhwhZ4swzDjt3jWK4bV3wsHBuryVkK2PoMO+gKh5AANrnXZw7eAIKcjj/ucbRJZHd9OAXY04ao9PPOL3pPgR4RfBQwAfgh4wJL0lS2EYaD8KyDg+GjzcuBuC95JwXPMQUVSBMBQMBP/HWwBN4JvwMZYVQkiQwYuea71Bk4d9JHzNAhV5q1hQAxodxcO65DlmAhwRZgqLG+YgnZMeNMqw/QN76YDVL081cn0T/KJIURIGXmfw30GVhuuE7mDu5Sxi/ACOAQOZkxV0MkKfRPc9CceecWiPYpByf8J3huNlrAChrzbkjbw1vPAY6a+7bzJpwlm688UZHv5xbk3X1ngF/Q/4RNs2HZ3D+AcgYoZLW2Z4XniO7Dt0LvmVV8urdz3NYA3gfcydEkA+AhDA6jHG2B8ylkWGIubB2AGxCjtN4np1b2yuiQgD7yC6Mf/BR5Dgew6z6F+8Kq2xxX5b1tzGibxChgREYPcgAmF8/ruryikjtqsrrhR6gVKRyp1T4QGNP3UhHHjJYI4e/pkpuhvLFdtcI0T8DIGLdCgl/paDIML362lB9/Yt/10FHrqsjTtxWk655TpdceKNuuvkr+vzqr6lSnaNCkZqGnQ4G+TwWGzkd4YFIVech+f1vBzkPSe/+Q5RTiwq5/6Kk9jRAYvHPBjgMebsNjJXwM68HDAVFDGWQcI2kT5KSERIcigTPwb2eVhUqZG52L+8DkRPDiDeA38nfwHWfxTLAWBEYVAVDGQ0BSRozChVyLCQoYwgyfmKdwDNhZfeS1s2ea3NgHQEkCONm+pBgCQV0YKGAIZmlEoaAgoPVCCaHkKmn5DEOqmQASBDmKNb11i4UHAZISOa1dYG54KHiTCAkzJplDNLWxJRuFHursoVijEJioLMeI+U9KPt4RxCMCAbCxDgTKMq8F3CRVnEppAFCu2BoWNyT5h5ea2sJE4eBIxABJAgylCMYOsIJzwHFB1CQrdkozzHrvgkK/kZyImeHPVjQjRHTAIkl5ofn00qZ2t8MiNgesrYUkmDOnEcUBJQw9oD3WFPVRucP4cqamaczjfbsLJnAeuGFF1yolFXHAhjACwgjygpseBeCFCUCGmRO8Xmn8TTmSK4C76XaDeGS4fmuN4+Qj6AQUoAC+mtm3AB4rLIo3RhS4H2EzmKksL3KEjaLMYXzj7eX85x1DMyBtUeZ32qrrZy3mrUHpNYzLMXXheRo44HQf0hvaWuIhxi64/xZVR8MUZwJABFx9QAleFDYU4Pnhc83PkRoZxogsT0NFUmeiUGCn2Z04FmAevL6rPKUgdMkurM9Qqli3a0PSdqc58ff6wESeFYcTNjcw/3E2AOvZW4opdAv+QRWYSp8RsgzwvEDZAyQhGMyOV9vrrwPryjvxxiKAQr+gf7SCNAmPRcPCco8Ht5myn6Hz8IYy/sJGcxiiOjyonpLOPSHUSIOSOqtBzoXIBbehR5DcQloGHkY8vF6a8n+4G0EVFvZ3yx7YHqAVbbEGIVhG/nVbMgWspT1B8yFZb/rjcPOFYYwDGA02WTvuq+9bzzrwrToG6I5qqqPq7oLLii4cll4LN7TuNM311EH99WI4a9iopGK7VEBEEcBASDx/Ugq6qc5nUvrhKNe1L33SSusJL33jrTJptKJJ39Rg4cCSNpdiV8gSdE80xayRYWvfE6lnPTBB1/SXbf1087fuUG9ByxGgnRmw9T84AnhMxZKyFYckAAEEKgINCMIDriFX4UDtntNOUAQEsdPhScsBEkfE74mDIzJWYgLwgMmh0BLI+YkRspzsApibUEwYBmj9GojhhCOkXmiEBNuYY0RswpkS7BGoCKITPiFSnjagTFiMw8JyhAVmrK+GyaCdRLLhJXqQxHEUwVR48LM0uSIcZilB8LG4lFvDKH1mLXnQyKbWdQAGAgmlBQUAj7x/JdQKTBAAkPhDGEpTNtrW0vODUIJywxAFoWYBFeUQyzGtv+cBWKc086kzdMaIwJIkgCxnV9TXvjJGHg2CizVdHgW6w4tINgJ40MpCcsuhs8J5wIggbES7oJS38z5bZYhpQESlGqL+w/PbxhuaUDA1oF9Zb3wwnEGmS/zsBhq7oWf8NPOeyhkbCwWsoV1P+0TnrtwDijzGAN4ByEkKJbNrh8hc3hIUK6zdGoO+RlADLrjLIQlgxud4VBhIGQMQwJKeTMf3oEnAMWEcwYgIoQx9I7YeifRtHn+ACQoU1homwEkjJW9QxGBH2EYwVuZNVzW5soceAY82BTKRl4qFFDOGlZR6x2FkQJapOAGHis8xNaLJA0QmGLF9fUAiXkKQqDHnnPWqfBnPRBQivg7NI1RyM5+fP3t/3kuHhIMGgCSLPyvmTMSvzYNkGCQgIbNaxkCifAMQVvwdfK0jLcZIOEc8n3ccNBN4QmS2gEktne2HvVkj51X1oxzx17D85G9FBqxs5NVhtq4OEvoHoCsRmXnLX8yfAfj4gzD81Gqs8zFeIhdi2EhqTFivb22qBCKzPA8zh0GAePPoeyt9xxkJmAeUJG1MTTvsLXg/MOHMWZawZesBmHjIbb+Ye+gerqTnWN4Jzl4RIck8x0r1wsgAWR0Rc64mh4AhPyHGnvK1jrq0DYtNvxlSbOkYkdXpS0HJsxD4qsUVlVQqdJPpY419Pu73tC093tp8KC++vr6ZS2+5BSp8o5P1Mv7blL+XRZyaxUP8y5T5cNpX9Rdt/bSbjtcr9aBi/33dWoPNxrCBpDAjCGKeA5IKDhDxmQKaKiwZFEEQkI2Twyx3ygSVr4zTYHk76GyFB+PWQObYUjWywRLCwzFQrbsXUkMPVRMQ8YdZ+KNXKVGVHhoUIYAJM187P74OvCMcC3SlCMT+gASwoXMQ9Jo3EkCJj4WY4YwpjR3PPegRBCugYUI66Z5dOopdOF3IdhJUmLSzkKoGGMdImQLa1MSIEHBCxULu9eUFBPCvMuaRfI793FtuAZ2rkKBhEIchmw1cwaavTZpXS1ki7MfD9kK6Z/fQ2EXriHzZh3s7Nh3Nnd7Tiis7RqAvSVlNtovo7HwvIXntZEim7Re5iGBBjl/9Z4RB9c2jvDv8bnG32mKlc2F93P+mwEkRlPhu+xMGf3zMx4uFI7Fzi80iDcV6ypGjGY+9ozwnIfvz/IslDl4PyFzYchGIz4e8r2QJkMPl+1PyJvDc2zfI38wyiV9OF+c75B2bW15rgFwW3+jBcsrC+cRnxPrh4dkYYdsEf5ojRHtzIQ8ysbN38wgZOtsZ99AWXhfkoeOZ5H8DSBBiQ3XtdGex+kvpING96adRQAJgDjs1N6ID6XRuM3d+GTSc0K5YfoTngZCrWxNs4IaW7u0uYU0Er/GxmqVwgAkgNI0+W9rH/LH+PrX4zdpY4T/o4MC5qynXSNdMjwHttahPKqtey08FUACyKD0eZSi7tusS7npGn/azjp8VJtGLPay86Tk852qOrgAoLAkcw8oqpRRr5aicK6BKquvSlUaJc5SvjpdxVyJ0lpShQT4qtRi7yZsK6r5VaVKV6squRZNm7KS7rpN2m2Hy9Q2cKTPZ184KSQLtw8JB8QACUop9cQ5CKECZYyYAxAyGvvdDqQBlKRDZ2jZFBY7bCaYCT0AGVNHPA1ZhwoOYzKFj5/MIW6ZySIITajgPiZsDCul5TCEVt3wWUZwITAKLTcm+CyROSSSuDJg64C7lxhegFkjBmPPMAUgFMRGhPbccG/qMdg777zThQwR6oBCksZEwz3mGnM7GxM15ooiDpMzawf3WdhEKNhtjXFzU6CAsBWL4TWhHt/HUDAyd1P6eRa/W/lfxhT+f9J5MGWE6hwog4SdJH14dlgtJ1RCuZ732HhDAWDrbwzTBHaotPM7ccD8I/QDUNCIGWc92/XmHH4HIMFDQhw8AsHoi3Eb3Yc/7RyEQJM1MmOGzde+DwFbCFpCYYanAUBo5yM+dlNs7MzZGlmuShIYyrJO3IchAOsuSdCmEJvSkDQO/hYq4iFNWphaHIjFad/OLWtFLDghC4Q6Zv3wHjvrth8hWAtp0/Yz/myzhuOlRCEj/BOaTZt70thsH3g3/0JlNetcCPvBy0TpeFPuGxVDsfeFgCMui8xAYGcj5NM8384a3xPum9a/yug/DiyMJoxn27qFcey2D3gKk4AJ18Ir8Yxy/vFQLciPrVf4Dqzb5JBxJs2jaevLnMzIEvI25mXnz+YVztt4AM9Mkul4U4n9RwG255pOkTT/JF5iPJ+ftrdJ86u3noyd9Qcg4d2zkME0GjAAyprwrtBjEuoo4dlIkmHhOOGb5F0ACOwTl+FJzzC5ytztrJvMMy+p8YQ0WWB0QPg5+h8e/ySdxWg75MO2x6xBGJ5b751J4+B++K95HLkmCcga3zXearRlRjSeE4IlR5dV3xaxSunzHICk6Er90pi2UC2opdCiYrFD11z/A226WV/16zdFFXUoX8Cr7/XMKh6SWnKfBySFal75ck651qI6KgV1ltCbK6KeYaFaUrVMUZec85DQnL0Cf6S4iPtHQ8YWl0PCrzM+Xkyv/3OQ9tnrx+o7kCqHC++zUEK2wukaIMFdSEy8HYRQuBnjNgXFvuNgmGIeKorh4bV3mQIbKg52LyFX5D3gvq0nDMOx2XVGlEbgMEl7R6g4ph1wA2C4LSHGuGKZRshGNHFhFCpMtl7xZ5gCCyGx/vxDITPvTCi4jEmHDCq+pnHl3cYQgpY0JsOzYIgoZYQ+pVVHCgW/MSJjEPZsY4ahkmLjtzMTnh32CgHI+C1sIS7k00gzLnjsLNncbV/S7rfzYHMhxIKwDeYf/8Dw+bud4bjgtGeYUDC6sPXhp1XhCc+/vYfvLBadimmNxj4v7CpJYANIsFZipWU/QqDAu4zRu/kg/PL5WlhdaI0OLat2hkPQYnOPn08UAlzvKORp9B8qQ+FZDhVXnmvC2QSTPY/vQroKaYjcLcIFCfGBFuJCLVxve7fNK8yzs3NhHrU0wRzySp4N7RHmSN5VXGm1/QqVtriybspj6HkxHmzPS5q7PZv1xyBAyKmF7MbPmJ3x0CMezi/kNfH5hbSfdHbJP8A7TdgFgNAMFcZH4utvcwsV4HANuD5ct1BOJYUksecYw8IqPeE7DTSEfM9oNHyPfR+eT1Oaw7mEe8GzkT3W2LLZkLlmeUES/QNIMIZgjDKvjj3XzrTJMgO/tsYhUAjPqK1PXN7bc9lvco0AJCGPqMfvQx4QGsHsfNkah+NIOpfx8wRvRwch9JTzb8aCpLHYfto6hvwqPo8kmoufG57HOwEk6F92jm1Oxs/CsYSyy0Lrk3Qu27M03mdzQf8g5Jn5Y5BI4xWh3Av5fhK9x89FyJuS5CtGWUqHhxEKSeOIg37jRwaIQhp0a2mAhAT2PCDSux58vrsHCG2t0tXXnadllu2vYkuHAxw5AEy1opyLtaKCqHlIfQZJvppXsdqiUm66lG9VudLL9w+plFQseL8KzRUBHZVKTvlCq3uXLx0cuT9yZVVyc1Qu91epc7hGjTpNfQe0iYaNrmnjQvh8agAJIUvkkMSVITsUJmTjzD7OoOzgmdJt1/PTCCNUVvgb7nrACERZj4hNUTCGEwcZRgTGhMx6kcSEba+5hmRiPEQIZRhkmnWee2wdQqXAFDH+Zpb0MJE5FFC2DtxjyjfVxXDZErIUMo/4fSGx2foaY+BZ1oQwXGv+ZlbH+PlmrbmfCht4CYgjDkPW4tfzfgMdppzbmthcTJkwRS0UFsZMwv2AoZI7QbgIuQAIZvMu1QOnFr9sliCutf23sdQTLAYeUEbIHyB+nuT8eoqbfRdaVplvGObEehhzNFqw/UjiLzyT3CvCVvDSEMJQ77zOK49KejaAhNKtvJv1CEGd49uVSi223KxT8b2JKwMmIEPlPFSOTbgZzeAhwksTP/M2X7vXaC2uVPD9/7L3HnCW1fXd/+eee+/M7sw2lraUSFlFoyISxYYlilGf/KOISUzk/whLsRGD9JaCAiIIIhpjjOUJiGjoKIkxJkFNpETURIMiTXqvy7Yptzy+f+d+Zr97OOfemd0dWF8PV5eZuffcc37l2z7f9otAIhovUQaV8QApU3TZoVuca0iq1jnSh+nMvDAdwyre1+PFIGTuNFcoyt+ycdhIsfFSds8y3i27F2MgQgL9k7bYb/7FuZuupwPgikZLHAs1eESo4T8ASQQaZfvl/Yx6wNdFgDCdteR61pPCeABxlRHkPS6mbplXYkSM96xDzAfFKEHkBepvMASJGAyqYZgN/of+SNlyQ40isIqgpAx0RJBXtl9la0qKaqxbi/tXNkePqYzvPSYb2JZZRQdmlW1BgwRsAFKGcEqW8VWUQ0V6Nz9WAeiyNTGd+rvoP2yA6MwqyjDfp59xXybfq2Sq1xT6QwfSjIGOdINkcNUz4vrGscfry+7NfKgjpkGFHSJVMqW4h/10ZbfTXZtCnIQBBe5uY5gOB8mbcKmrw444WFtttb2aQ3N7nbmc60VXv7xUgPKnFl25SMOuNVRrZaoNrdZkq6usNqosm6NOZ0yNRqbWJBkkgBoJLFNvNBI4qtU4eyRRqFSbVK0+pk63pvHxTH/ywSM1f9GQGqlN8f9DXbYigzhC4qJ2GCJ6uKOStdKPwiMKChOHhbOFcWTmqJhs4GKQ0xkJYBIZsih8LGgsMKLysfCJRqkN7n5Ei+KgdoKCSrw2LrKrEvyR0fysOL8YoTFTFZkorim/U0NC/jSewmjoR4PHc47fjYLQitVjsQIsGmpla0qXLQwCG8RlIXYbAXEu9k54zAZZZV6xKIjiPfDOMn9y6Fl/G0Rlwt1jiD/L1taGUpUCinTE7xiCKANS1srmHvc8rqfXP4JCPud6g+Eq75T3gf0EkJCyQh0PTQX60etsGCQAElo/kzYS6cbPMvizgRfn5/n6M36aLszLNmiKY7fs4P54iUlb7Md3xXWJsifyvcdSdFhU0QPRGTr10FhiUNvP6PSIhpvHZpk3aN89Fu5XVUMSac2yoCibPdd4P4NF82XVvD0XeJCUJUAJDoEq3ivyXXyOxxoBo2VWP4ONe5K+Q2MRohSxXWg/A89jj97iosOjuFY2nE3jUZb267JVdGxFvcPvxft5HFXOpaIMZf2p30D+xMYIG8rrZd8vky1u+4sxWlzXyN+Wg56X9VuZF7+f7GVctAqG59zEYzoyz9dEh2G0Jzwe73vkVdNi2Zq4yxbd6dA/gxwLcX/9zKLRHWVTmdyL8pJ70FSCDoE4cOKcDLIir0U5HA1386DpleuqdLnHxDipYaJjJ3XEPti1asyWAayx5XyUs6aRyBdxrmXrj0MEQELELHbZ6kf/RV6P9PZkW2PdXup51IN0ZIBGDhA+cMj7tHjx5hoaGu49du13iJRk9Sw/bJYOwPA8oIEGXbWhFEVpd4i+NKWMNt8TympNqZZ35KrXG5pM3bzyCpK1d2YAHbXb+Sm1hx95lBYuHO2Bkf+HIiRRoLqgaP/9909KCe9u9FDFkBjX2siACBGeoGsEql9+HwKB0SPhFgnMhBzb/sYOMfF6GzVmQFKc3BnGnSHoOoVhT7cZgBa90mllNwiQoAzd9hdAYqYrE6rcy8YBApU0JzwrvI9BjWELg5GPicePvPwoGLl30XPjonbOIelnDHju/GTdef5b3/rW5NkiyoGnkf16+OGH05keGPmEgfsJJe4FICE6RJctumNVKbK4LjyH52NAsMb8TVcZ7oW3mz3A62N68h7YYLHQgKYAQnhnWb9BRcUeA/vL81/ykpekzlbMg79pgcgeQgeEoPutp+c5qO2vhV80/jBcEZ6MgxoAGzvwBGtCChp71O/5ViCki5EyBDCfyQnX62OwlPECgAQwAB/ZALExa1pnfgYmfMbfKG8KQqF3v5g/NM/8+RejLVFZRaXrgxX7nUMSQaF5EJonzYQ2k7zgf/YSYE/6ER5ne9zKIiseM4CEMyvosmaDcJBB5ZPC4XO6+9kA4TmkHnEvUrCicowyMhoEdIlBbsB/8blFIyrKbb5P3jfGpCN71IFRmE/nPeiSTnu0MvU5OFX0wh7S5Y5/0HUVKI/GKbQAr9Nhz+cNwb9EWQGX3Iff8Tjbo1vFC3yP+jmcQtCOZX0/QOLOQMg/Om0h8zDooDn2nBbu7CupIMhH73+ku2go9QMkHo+jvo7quYsh8o6XeYIoI+NDL5btf9F4gpagO3TQdLq8rQ/fR3or0rYBiaMzRYBVprdZC/aYn8g/y4l4bT8eIkWKZiIuao+GdT/9wz1ZW+oNiWjR8QtapDEK3RKRYWQ7QBO2PQY5BwxIKGofBAijY8DNQHDmsHbW825FyzgGncdhnqZ+Ff6LgKRqTZyFgAMXHYMzmT2jDgOZyD1YB9LwnYLWj2ZIWWPtkKPQdJW9EGUoMh8HDrofHcwLOcIzSUGF9hkLHSctx6rsMJ4PIGH9XcPXb7zmR2pPaTOPIwM5Yz3NvjCfj3/8dA0NN3sdskASvXNna5xRksMCKkKACB/4wCHaYvPNNdyk6L1XVZ5q3rH3cmDRbDZShCTpwklp4aIl6nZX6YknHlWn29G8eQs1f8GcVDdS64zoiZWPatWq5cp4Xof7OkrD83uD6XKvdgIrrOeCBfN8SMqGsPl6f/dpSdkqAhIfjBgBiTfdSsh/sxn8o6UqOdc+GMmIGGMQTwNCg84JMEx8FQ0LhAWGGJ5hfvYTYnwX4YMwQwChgCkGxctiA4FzKchFjB6K+MziTrntLwYEBjU5/INCohgQgAinGnHuCTUwGP/k4iJkKRKkSJbxOGIUvXmMw8YagAhidISkqDQT46SDfvKiUVK7YGAK8RDq1D743qwP44JRAQRuCVxGoRagTlfDIEIxV+2B1xHlz/ozR4AEp8EDphAoGJW77LJL8vbxt9sgVgklBBsRKgQy6z+oyxZjIL0JWuHsEcL+CEToAIDKvFkDDsvDwPHZEMX5R0MbI5bnU1RaBYijcUTLS2gMYc/44QFoEUPwda97XRKO7CVnw3hPi8/3GjNWIiS0UCZCAi338+att6TpfbEKkJCyVSyoj3NmnAYpGFzQNYeQUftA20k+wzh1HjL8CEDgHBbPtWhsey5u+wso6kd7HjsKjxQrWlWSavre9743rTM/6cUPD3Mex8EHH5wKpSP/lK1fPKkdI2tQhAADGppFIZ522mmp1a7HBl0CChiHgVIZ7cU1wSDEGOGeVa8oj5Gt0D4nogOI6I7ImAHjOEg857J1L7s/MtptRzGI+80f+cNaI7OQdYAOeJxWuzhA4CFajzL/vfbaK7UB9avKIMGAYD8xLAxIku4unH3Fe/At4B35R9qP5Q3v88/A2SlIFOo7ghnBdhwTv9N2Hg9xGYCI47Zxi6GFfMPwQn5AN9A+PIAMQR7SlpafEcgV1597s/7IPWh5kEE8G/wP/bGPNkajxzs+z/vBHkF3tHlmbYlwMVfr+uK+la0pOpwUbeyFqKsH6X8cbRji0Au8xgnhyFn+QcOMhdQjDgh0+hH3NG2UrR+AEv3hLluDxoDNQKtbjF4yO4gsAkgAw4wJo5wxMJ4qQBJpirHBOz7QNer/Inhl/Dhj0RXQHWAEucezOZATeYT+hf/Q/ejhQU45vmtAgvwom7/3kJ90haTmEBsAR45b6yN/kOWMB2cF1zHGQRFSAAnr7whJv/Vn/vAcNg73Rg/7QFXGhm2CgwZn4Re+8HnNnbsuwMh1gdTptlPUw5DkkA8cpi02X6ChJkcYAl4oPOeod/5PzhapW51UqE4N5Xbb7ai3vf0P9dDDt+gr552jTA393lv30e6/tZvWjI2pljV13Q+u1XeuvDJP70opWNynnWpQ8sNQSBlrqpVSvjo66ujDtGD+wmcAyRQgOTaPkLDgrBmM0qhnqmUU9VAsXlezOaS99npDMvT4m9qD73//PzTUpLCnnQ6HA6xAjACSVAzc2/a1rZhT4l5CpgmQXHqZfuNZz9Kll1ysRpNWadUvmIGQR+YAACAASURBVBFvPsYTDIBBijeA91F+KHaEBATJz3hIYdldMbRQrgASFKMFZBVTcL173WMYkHuM4qVTFV45QAgMSLcOxoVxGiMiUTgbYPhQsLIISQRT7AcGMM9CEWDEAoJQpr4XxhWCDQFnoNLPyOMzhAcCjnFgzPVL2WIMGJqkGNEdhzVGAGGQAFAZG1EWIhQYakTeooFdVE4IsHgwYuwyUzZu6JD9h66YK2dPQIu0TEQQY4jyIicWRcM4yl5RCTpCgoeyDJBETxvKGM83+4BSwguNEYGAxDADXGAowQcY6tCKa2I8jjgv1pMICXvJPfDmVhluG2qM5MJ4rXfI93OXrZiyxWcxNcNKBcMLesczydgxjFH+gBQUMFG6K6+8cupcAGQLHkjTQASmHsvak9qdstXr3b7WlO15t3I5hAfy6quu0k0335xkDfTH+zwHowrDiHoQAAHGeT+HBI+4/bbbde65X9aHDvuQFixckBRQvkf2oq39bXx8InnzeQZ7TWc2ujOxVvDAySefnPgHwOaTvKvoz3SAM8MHI1YZ4l5/vgMgh/Z4D3kEAOJ3ogU4B+ADaBLHSPS4Vo0DOQYgR25gGPd7sc5EHTBioVnWl+fincUohDfgafgYekIODjIwAHgADHi16iBTjwmgy7XQG/J23333TXLOtMSzSAfCUMIowyiNr0j//p2f/U5qjwYt6+nzXlgrzsHAOINvATTwAiCcvQew8q/YSrwIzA1IMB6f7ghJBCPx9yjD4TnkHvuNHCb3HzmH3CuTccX5cg17BKBm3Uzzg+QehijyhvthwNKqGvDLgaoAREAA/ICTDCOZcZWNp0jf6AloCvA6iP75LnuOXEPWQPc4v/gdeqQ4HL0P4MIhWAZIonHvsVQBkrg2/h6AHP1LMw6e6+6E1MLYocc4AG6sTdVh09YHjpBgSziiUVwj7w28jY5nzQBfrDWyjhc2GHYXc8ZZwXrgGLDjs0oO+KR2ormxy2EVkMIhjK5kXshgHJE8F9nggxqRD8cff5xGRkjBWhvxSHNOo81BRv6q6X3vO1RbbLlAQ8MAkR4gWaezVn5qO/bk7rv/ll7ykj20GXv+ix/pa+efr5HhBXrH7++rTrerSy69UHNG66loftWKcdVrc9VOHb7aqdtXnreVA5KahtUhZas7oSOPIEK6WUoje7pORnxaIiQmRAgEBXPhBRfogGXLdPQJR6vGhlBW02qqQb+y7pg01NEk+XMa1qJ5C/WaV79GK1at0O4v3j0xxlVXX522FUFFmhT3xTiAyVetXEFvY3WzSXGHrgAcbWWcGUPrNHV12aX/oJ12XKoLL/maao3yUyqjIYvyhSFQohAgRjR/AwbwGODlx+OLgEdZMp4qYcf8Qfpci2GGEu334j5OXYHpiOwAhMjBRBlhlCMUAGMYyT4ckHuWMSZziRGSmC5nYeTxxDWAiWF2olEoZL8QjhgB9vYPEgZ8j+8gZFDiPuW8bA18L/8kVM1cMQgx0Pk+HiyUBOFaFBYKx6HUqNRMgxGQECEZVNTp9ecnaw7oIWWG3xFUgCvWFMMQocQeVL28nkSZUG54KKsAiT2wCEyMFzwxKAQMIismQAgRGgxy7sUe4fV2qkeZp5CxAd4x7iisfLpStgD2RUBikBs77+BBIyKFVw1vMPNlz6FbvJWsCQobbx1GMZ7MYpQ03w8Ol6KLyZDGOYdkxXJ96qwzkiDuZnWNK9Oc5LewN8kghQLA8bS3J530kcT7B7/nvbnLo9NNgIgUUAwXIn6mv6weigRjSnFXuvO2u3TuuV/RB484VPMXjqpBv3pknxrq9A62Qk7VUCjdTBMTk0mmENHBQwcN+nBBZAEGO2vjCIlTL6IcivIIukWWOULSz4FgWkYGwbOAGZwpyDHGwrpjMKOwkYeAx34GCfdjL6F/e3oH8Qs8y34DIJgvoOy8885LKWQAFGgE2QhNGbj289JiuGA8ceI8gL8o9+J4WEv4m/XmGTgBAGB2MJA2Ag9hLLmNfb/5eK2Re1XnkPj7zNmHn7IGThdCfsA77De8gCOCfSCCze8xp79sLKy/U7aezggJ4M3RpH7gAGOfaBB6C/rDmMY5BP1isEWHlnWF5+31xmDHK4/+jPqtjPYZi/9xP9YrRuMcpcQ5xYu/uR4Hie/XDxRjq6CvASSsf7+5m/54DpkKGPxkCqC33AYZmwhZjg6q6lpn/Wdah/+4vlhDEscd9QfjYL2hd6dsmseQt0QbSVtFBgyKkGDI45TDedgvo8I2DPPk+dA7MgB6sK7g2cg/9paUOkAhn8UoZZEH0JOOkBiQ9NsD+J9/8BcOceaKzYMuAujCe3ZyzpnjdttklxBBzTtEet39nPe//wPafPPFGhrCPl235iTtFdqgXtf8BfP1ipe/ItHgC1+4q5Y/8ZjO+btztOWWW+mP/+iPkzN/+fLHddfdd+naa65Jz0xthvPq+fCayh9Tu5WnhB155BFasGDhQAdOlTzbGO9vIoDkQh20/4E6+vhjVRvOUquyerueAEm3PaFOs6MuUZNuPXUAqGc1Ldl2id6+9976wXXXJS8QyBqBjvcShYSnCyUDas/qDXVrtEAjI6+uGu3UettOLt2ll1yhnXYCkHxVjWyod3hM9fJCRBiEoHMMTkc1eBYKDWMFbw2fYZyYIas87jMFJCZimBgv5Jve9CZxyjTpK4AwDAB+4vkrGsRFRltfQIIQwSBCiDoSgqeTNcHTTzi9n2KPqztdQGKB5PXE+He7SowKFAD/UO6sDfvCWPy9jQFILMgRijyD3vHUkOCxxVOMcULEiP0njxhB388g4bNBgMRK1R5DC0TAJ0YPyhUjHHCCUYaQxEOPciGtiHn3UwqbKiCJ+x0VO8oFuqd2AOWDYubFukD7KChAIuvCv7IXniL+l2lY461JrVjxuD5z1pkpl5Zu7hxJNTwVSM27lSTPUR5uTUrlxBP/Mo3jgAMOzCMwWU1jvzp1fHxyXJ//wufTexi5vLLkdVr7Wusbq+n22+7Ueed+RYceToRknjIASbqgoU7ve7m8ovUjwCY/uwD+gwYAH4AfDBueBw/yHucKGITEZxcdJOsDSFhrQBfREowC6IvnYzCzBzhHoH0M80FRh+kCksjHPJ9UCQAPKauk3+AlJ2qNTMD7zbyQLX5Vpc3MBJD4XsyVyAQGD/xu3kTeY4zw/EEtdKMsng4gcaQEowlQjAHHPZgzvI4ewClnoxkwTn3FIM//rxsgQcY6TQ85jK5BhiHr0L1RVmwMQGKZ73XE+QggwemD8wsaAyDhDOWFYY8dAC96z/rJ35kAEo+Bn0QqACQ45hyJY77YQ07d6ldDEg3jmQIS1h1Agh0Qu0MCCNDLyEXkD/JgYwCSojMN+iei4lpN8yXgG2cBDjayVeAN16VW8cFMAQn3YZ3Rs3TmpNQARxj04PO04H/W1CmgRdsv7iOfoa/Zw/LT3temj/Jc9pQ1Zf7YXMh+nCBEh6FNQCIyCfrAadSvho9nu3NfXkOy4BlAcuEFF+rg/d6jY44/TrVhDpHpKqNtc++k+xTbIHWLFKtO7q3Y/lnbJ6FE/jwhasJtGKCkyvA7GwtTskFdDohJahwLo533a06xkTx0demlX9dOO++kCy/+moboWlDSg9mdNVx3QboQBI/wAQDBoAASvNUoB3JJiXrgpe+XP7o+ERIbXz5pFsOMEC7MQWQAgw20DjHiPYnMYG+pGXgmgMSCmZ/MlWfBBDA868KakDdPpAKPTT+vUDSQpgtIikyMJwoGwhPCXPEGIqDwViCUmbs7p5UJI96baYTE4+Z7ABIUER5qhACKHWGBACAFjX145zvfWYVHpjwlgwCJb8Aau5YCbzShajyipJAhgEgZwEAHmKIk3MEtkXlJPrzvu6kCEivzZNBn2VRbXWgWIwTPOHMlsuW0Ngx0QOL111+fDFQUV5lCRMao01VDQ1rdntDylY/rrz55ppAyHZHHK9V7XRrTuVRJdqwtRKTjyUknnazttt9OBx90kCYmJ7VyxUot2oyUo27iRSKIX7/862mZCaVnJXuAi+S2O27Xeeecr8MPO1wLF85P/eNzROITeqdM6lxu9eiWvHvoAIcABfTQGx5GeIHIDJ478qLN85H31ydCEvmf72N845kGiMMPOGmQhYwDoIJBgsdwUGHtdABJNJ4YB7QNr2OEI/+Qs8h7ItPwP+mfPBsetSOiyiBZH0CCXoFvASQYpQZLGKFEyHGE9Gvm4bWcboTENAzt80LH4CHm+3iDzf/UkhE1wDMNIAM0Dnr9ugES5gPgxhGEHoLmcchQV2mDjr22zIiyb30iJHH9uK8jAOh3orLwOQ5RDET4AAMVcEJ2RBxDlQyeCSAxwGIcOF+JzFOD6QMeeQZpXOgfIo4bE5BE/ocOWW8MYsseeAJ7iDRyeH9QtNHrOp0ISZF3AR3QP0Y0epB1QQfj/PABuQBXbCQiVzFtvcgPMwUklj8AEv7hBEUWsB6kzzIO+BD9RDoX6f1lsjc6hvoBkuhI5T6sBTKO+bP+2LzYndhCpK3xHnYZ0T9sJNajCOi8Bs8Akt5KmMDylK0LddB+79Gxxx+nbChTN/VPBjgk0asaEY4uoae2au2OSHnbYaeleuvb3qrrfnCdrrvuB3rPe96rJUu2nKI1PJq33PJLfeX8L6uRddLplFnKX6eP81DyglI8RDTmsssu1U477aiLLr4gr1kpkeCMNzIFha3Ou4TgyN8mXQAjgZQFG8vkccbNL956poDEQoGxkDIAMiZVh2gIxi8IHUaESYgYwRSR8DckQhLHDtMRlSFC4hoSjACUIc8uovJ+BvF0AYmf7zkgiEnZApB4/ngmmD9eYsaFUVb1Wl9AwvcwdFl/AAkCEYOIPHyMNNJ28JIijNzFpWwMFhKDAEmMjGCIYHBjiALGMXwxzlBI1K9gnBNKJp+c353z/OsKSFijmMbhWgb2Ftp2hIT37aVkXfgHb7lBRHH966RstqVmt6GV3Qk9tupxfersM3vR0V5BIUCCU24TFMkNQaIqyAcUA7yN8Qmf3X7HHUkJfOYzf6Udt91Jxxx5jF72sj30wUP/tL89mHV0650368vnfE1HHoqHan5qxQhgSk0apw6x6gVNeuF+6A9ZAwCjq5YVFeuFUUzBv+unzC8xfXJ9AUnkQdJCiAziGcRIo6ECBbVEqDCUcEoAjF0LVLUQ0wEkxe+yrwASDD8cU7Qu5m/SN0npgxf4HaOw6Mgo3mumgIRnM2YcMji/kDfwF4YA6WvII3iUVz++i3vQL0JSBGO+pzs4Eh3abbfdEjiitofoLI4haATv6XTW/9cpZQtZRwMPAJcNUxxweMV99pMBSdEQW19AYv3vSCA6DtCJrscpQodFHJREawEopAAV0383BiCJvEwUEh1MRAJAZHqjfoPnY4NsbEBi3nEzGAAhDgmMeniOaGVR7mysCEm0Y3geBjmNY5B/yHr0MS/4Hv2Lk5YICfZZP16cCSDx+qNzASPwG3o/njCPkwY7hPedQhgjdWX2WD9AEvnfNETkifkjh+B/0jdxPuGEwRnHZ+wRgCxGDYuy7xlAUgpILtDB+y/T8ccdq3oqKs/USadMYgA01EnFN23Va201aw21Oi1t96ztkyGOl+D7379KY2Nr0gawUQhqjJhLL71Mq9esUp2TK7u9g2FS7ngzJWt0azkgufzSC7V0p2fpkgsvUq1B/+b+NgQEgjcQYsfwwyvIexAigIBIAcoZZez86Srv3PoAEhsfeMYRRFZ+gAGEEx4XhEIRjJTNaqYREt8DQYTQI4fbncEIH+O5cujakaFiVKY4jukAEtYPIeBDFmEkns/f5KrywgAnjQWw6LbH8eRlaCIqhQ0BJHh1yJNHEND1inUkTY70OzzWGCaAxUEGCeMeBEhMOzyD/cb7hDfE9SYYQnhnMIwwULkeRU1eMgXrFoBVVL2pR0gskGORO3OFvlEKyACUP8rJkRL2Gj5gXQinP0kQc0hUR2qqrlWd8QRIPv3JT+RR2dTlpKZ2RrQEYEC0lkOl1uYBdzrd5MiYM2eufvd3/1dacxdRPvDQQ3rb2/bWu/d7d0IRREYIjvSwxDpDqautu26/RV8676s6IgGSBUn+dBIg6abDrHqtVvKIbq8pAHIDhYshipc2Gt3wIYDNJ397/6PHfkMBiXOooS8ic9ybAk+MIOQgQAA6hT+r0hC8ENMBJK4Ds8eZ55MyAq8BznnxXIxBfpK+CFgwoO1nkMwUkHAvxoz84dmuQ0Amwst4jN0cYxD/TydC4rmzxp4/Y8Do4D0iJMgF5ktkDLmALgQw4qip0j1x/X+dAAneYIwv6maYG3TnFrSsB7RhQFJmgPHeTGpIivdgnzEC3fKZtUYOubkAUQKab/jVL0OCa2YSIYkAi73FEQb45HnMm/mTqoOHHv7bmDUkcR3QxTwbRwR1pNgi6Bt0Ec5KXvAFEUofdlulf6YTIfHcfA9ABHSPnkcGwkesIzYZkXGilqRMkQbVjwe530wBCd9hTwH+AFDkH3an9wb7A97DDo3rH2W05ZHf6wdIPHd3S+XZ7Df7Cy1SP8dzoEdsEcsnbBEc5Xbola3/M4CksCqEOPMuW/vpuGOO0TAnNacIRicp5U7WTAfIpFrz7piydj29P7JgRDvssKMefOCBBACSsZJl6eeOO+yQfkcxdRBOKTOLVIe8ewAeTzyQPKOe1XXZpRfo2TvtoIsvuERZo9nrglDFPmvfL3qu4jeiN7LfndzDPBa1F706g0fy5Cv6KSEzqL0+eBPwqnodi3ebyXj6rUmVcsCIIc0Ebx6ewqpX2ZwikxfBRpkg6gdIEC7uEjLIiGeMcV3img4SgMVr8ewQTQHE9OswxvMQRKTIWThZOJIig5HK+nENexm7pnk+cQ39O4AE4UqY36clrw/NzeQ7cRw+qR1PlkFj3FcbFzbM+BuDj7nSAhYFwL5hhDsiwnwxFFDa/l7yMzhtikYTHanOKbXdlh5bsVxnf/IsNXtpolzaylIDxgRG8k4pOajwLdYBGH4/gYk8kuLG8ykNjJaNJSlbAKC7b79dX/ryuTrssCO1cMGCXippr91j+qv37DSAtc+PRvp0eCPyZqRd5CTRXiKc8dWPju1kiPcpGoFVvOln+LsuyCfiNKiphL9b5uSwPLNHtmpNbAz4XqTXUm9BhMVpJsVr4roU71tMiRs07yg7WGO+D7CyZ7lMThbXGT7hO3wfRww/8dLCvxiA1I4gA3g/gpjivXk2Bhn85IMRB8mvmfB5mS4p3t/nkPhcFa9P6TjI3+92U4qKHWGAYjeuiNHUfuMkpZeaE9bLEeh+e17cs0jDZR7v4hz66WOMSgAVGQ4Aw34OPN8n0hzPL65Vv+eVjQ3946L2QetQtaeVMijK3fBl07RbV2PAV3XZimM2n/NeWUpc5L84l6o1cZctQK75v+raMvumTKcWx1iUH0X6oQkQ4Km0AUiP5pmraRWnA/oOHYf84gUowgmKExbex2nu70TdWSYDGC/pb7Pd1GKQ7HjaitpNYPnBiBdpv4P20wnHHa6hWlf1zkgCFO1alzhJyqXO6NusMWUdTqOkEw6dq9a27zVTovjpdoPm5h51ikLbZGrnBe0dNdXNOLWSw2BIDevo65dfoR1+Y2ddctHXU63KU/kyIIEgISxa9pUR/cYek6Ms3BdASNpFmSd5Yz+3TJhRlEeqE7UnGNuzqRCLisWdqCj+px5jOm0XN8aa2OvBXqMYSQEAkFSdQxKfyd5FpWXat3ETwfAUX4Dqe68iOCHdhc4sgMJ+KWYbY95lihwwRfodwhSDgn/xNGTvmfkipqBEcOd0rqiE+NzvR8XdTjnm9VRJtmJsTMvXjOn0M88QXeNTSlaqNiOCkldyTE61axy8CgHTrF1zN9EIX3djjTvvvEdf+bsv9eqfRtXotT2nvi1FShwlSd91OfzgcVRd4TUx+MWgwyDB0/ZUvqzI8ZACiAAkT6VCNO2QYgkgIfUkFuBHEDAb6xI95zTAcJF68VmRxvvtKZ9ZrhuUmeaLc7HBxOdEeyIgmY25Fvk+PsPnkNgYxSiL/M9YbVDxPYOOCMiZL7aEAVicd/yu15KUTqJZbvsbU2pmc/5le0tEwSeF+2De2daBEUQxpngwYpSfs8kDpn+nPxNpiPbPU7UP0A31Z0QY3GXL6zNbY7CuNs8ie9h7R1TiuseUt8gLxVRMy3Xv3zr6rld7ZroysPFzCAwASJ4q+6dSjnVnk+IG7CaPzgHJhTrpo0dr7997ueYPjak2PiTVACQdderUjTRU47TK7niqBSGFK51GOdWrP2+5yf3ySEmv+JT3Om0NodAzIi502xqRMsyLvK8zhsfV196h5SvmaM/XvVEdOtw8qUXabJFl7mXHm4V3nlzI6CGeradGRcjz8ZDiMUIgRGE0W8/3fc30oHnSzZx6NpvPtSBg3s43xsNO3iXr79qX2WYL7m/Fyvw5W4VCbQBS8WUAEoFqmUfMBl40YOI8eF7MseY58AseVfgQYDTbbX+LhgnjA5DQgMC0H8fvFAwbDP7bdGrDqpinXCbQfd9EdzgteulPY8p08+OP6w0HLlNtIgcBk/W8Z/tQu6Z6p6YW7RqnSZh5EfzaNvNrTxTpRTjCfSicX/Pwo3r4Jz/Rm397T80dbqhBiirnMNWkyToOGkASOV/hptMcS9llzD826cCTRspFPLdkOkbwBgwhfdWGIoAxtt2MBuSGPqNq/vF9CqJxRpBm6/SSQa1yN2Rc5lN7d6FpHBI+T6F4b9NyGaiIsrTqe7zv+bitqw0b9hljBG8rTjEAWTRkNmSeZd/13ONnjpDkZ42t9QKbp6EPO2B4Lx6Syn08l2hkeQ5Vc+GZpLzZAC4CuY0976r7MT4AOQ4h9j+2nZ2tMURnFr+j8yiMZj28hrNtkJsmebbPFkL/D+rINxtrAj1Rd8nzAQSzyfvWW7ZDWH+eyfr7zLgyPo5ApCiboy0Q9y3KC9vG0b60Hch3yKpABlEsP6jmZzb2YEqObQqA5JKLL9DnPvF+fe7s92qzufdrbpvWvnVNdibVziakVlPqAZJuJ8/rTidY9kKVxc3ygiYh0+lqqD6kbp3WwdSHzEmnUqbbUUsyNFd/9fmf6N+vW62XvfHNvZbA0zU9Ns7WEJkgbYZCPcJus62QPWp76Xk2gIicczNMnNlsGefcF4GEQY6XnpaV7pCxcVa2/C5xPtAQgIQ1oBA4GryzzZj2cOChpkMYXWPKnkk6gpWyu+yUpRmUKRHziHP5XYMTvYt4SPlHgeSgupeNtS82TAxIKAqlOwv77wiJjVYMJveejwZYBJexPsggxfvs3HuMMf6ltaMzO4Akq+u+8ba+8l8/1sv/7ChNdOqaqNc0Uc9PLUqtx1XXE4W2vf3WodFtpbOPXIpGQy9+T2OMXea70vzJlubcfbc2+6+f6717/64Wz2um0ExNzVTDMl7varidF9LnneMHFLhNY4Pi3rNG8B71GEQpyl5F8DuNR0z7Eu4NfZO2aIN4NuVNcWA8n8g0xaA06ED+mo9mi/9t/ELrNn4ozAcQVvG/De9BC1uUbb7ezgj4P0YY+J3uSHipqUUgUtIvZWjQ8wd9XgVIiI6XHaTL9fA//yIwi4DD/O59i8YX87PXOdIxdWc+1Jc98HcGjX9jf85zqbsgOk1THLfJnW1QGGttkInUcR511FFTqcCWrUUv/GzMH/4nS4MaKFI2Z4v/q8ZOyijNX1h/60c77jb2fIv3sywmbR2nAPtf5HWclFxnOi2TYX4vRvoivdvxaP0aQTy6H6c48jfWPs323Et1zaYBSP5eRy3bX9//53do8cjPNdKaFG01W+1JZcNd1dpzVOug4Md7B7yARvJuWL3jXdaefllU2HlvX3Xo3JWMiqYyziHpNtXuztHq5lwdd8rPtbz2Wn32kks0lzNQUsrXU/OCyAjXEjJFKdJBJAKt2RhFPCgPAiZ/lXAdRnkRbc/G84vMQxEuBXIUqc22QVz0Ljh/lPVHST2VIUt7KOjIwfMpyi6rIbEBU9yLYii3ymixgLf3MSpuPqMolAgRaSu0zo7G/WztfxGQECFxul78LHqSyowZj68KjEVjxco10QDpUKkIpKGH6iP60q03apcz/lKra3M0Xq9PRSY4PJUGGKsp9pgmFkjyJRWkr/0Kv2dEdXuixbdaNDmmkZtv0i7f+7E+fvD+2mIuxXLIqSEO2hXxsrmpsD4/2oqjXDf0ZXrwmsH37tnfT9lt6HOL3/fewIN0xWMM060hWZ+xVBk6Ttmijs49/tfn/uvzHfM2KVt05yoDf2X8348XqsZh/rec8HpgkDFvDBJS5mYTgFYBErqykbIV5Z+dLnbGJE3eO2Q4zrEo032d3y/+5HMiEnSpQ984UjVbAHQQXfgQZ4rD7aF+KvYgykYOeIb/Yqqf92q2x0KEiIYARGgGHYw4aC3X53Po3xFaAwLT0Prcb9B3ohwyEKZjG82RikXwUacXvxfl+KBnRgBf5B3kC4CfGjo34xh0v9n6fJOoIbn04r/XUfvvr+9d8QYtWfgjzZlcqVq3nWo5kxLuNPLC0tpk6oLZRVl356rbAZSMq14jd7QX9eBgw1ozHS7W7U6m9sEUk+ZF7DmCoeWnOg1166Nang3ryI8+qCeG99bnvn65FvTyxmdrwYv3xfNLUTk1HBTgEkKeTh3Bho7Pwsb9xCHGp7qGxGge7wydMehcQhvV2RSArJufyxoACN2il+JQGNIexNkch9efsQDEMMiqakhcqG1lYe+GaaDKKxrHHz1iMRWC3+nEQVE7dTxPVw0JdUQ+qd3jdjSoqBwMUnjfIIN1LNaKlO2f14rOe5MTk8pqQ3poeKE+d+8d2vpTp+hxDkqs0zhDavTq0pPoydtvJWdGvdvJoxYcZULxfK/ujPcb3XYCMG0ivLW62imtNAcUvcBurwyEWEdXCzpjmnfrjdrj8G4JFgAAIABJREFUm1fp0wfup20WzOl9PqR2Jo1LGkm1cl21yTx1G+ANFQC977NGGOQYI1UntW98j6XPhcrDRStXrtLxv2r5ftJHTtKChQtmLWUg7ynwZFQZu2yNjnJSe15oPlv8v05zhR5A3XnpUi3joMOpxMC1TrF0IGehiUaUAdMZZzT0i4YNHlIcMRhFg04K31CyqwIknB/j1rVRzpUBD3uVo+MuGteea3yvKENIUfZJ7dHw3vi03n/FmANnR+AU5IRvA8LZHEdxDxgDNWScW1KWNruhe171fdMtgIQIKV2jaGwym3MvGwt6A2ecz68zXc3WvM3LkX7psgX9lwESRyy9XkUHxSD+j8/xnCKIxwblxREJT2UNX9n6Pm2AxEyR2lde+FUdceAyXX3F6/QbI9eq2R7P9QY1Hq3cs0ibzayeqVWbqzsf20w/v3OOWuNbaOftH9bSJcs12nlEE1qsex5foJvvHNcez+5o/ugTqjVWpXzsWscnsNNOuJ57SDnxWIt1yMfu12NDv6cLL7tCQ5SnPKmGpPf8nvFGr31a6xFqJMxOQZLb59JqDY8HjI2BTRpKv9dM2/6CZOl/TztTiIqWd4yH7hC0vMWoxMiGuWk77BSEKqKdTtvfKCAQnrQW5vwHxkLve3IPYSSeQfoRvchZB58aXOb1j2sy3ba/jIPx0l7Q57zQaYXuIAAZWv6xNm4HCZMzPo+/rM5gJgcjch/2HOOZEDsvTormICzyPykK5vkASoSbFXzV/ntcM2n7yxxYa4Ar3jSMCXLg2WfARGx5ydyozxgUfv51aPtrkM6cWAPmTjSHUDM0yVqyLtADYWk61/CZry8KYkx8IiQN1XVfs67P33evtjzrTD1Wr2uConKSo3rFIFOnqnelkU5bo48/qEX//TN1Hl+p2lZb6/Hdnqtmc0jzVi5X+/ofas2K1Rpe+gKtXLqrHp9TU7vWVqc7pobmpvblwBPamYNxFrXGNHrzjXr1v/y7PnnwMm05b05KEasRHnH4N51LwndqWg39ffzjqeYDvqLuCTBLhxYUFamXHIoHfXJGQhXfR6Nk0EntNs65F/TFuQtENak9YY2hX9rfotThQVJQGA9GJm2xc1eQD5akRcDa+hp+X7VqXMf9quX7ySedpEWb5W2Piy+CWeiAifFxffm8L+vzf/v5RPPPfs7SBKbgB4waUi+QvxSokoJij2eulJMp8KR733jTTeksrCOOPEIjpExw7brJdVOAgPRO5B+HzyG7WWvkH/zPfrBW1KMQ7UROuXPUOt5Mt2dL+5tPdqcdl6bzbNKBnV4vFFcaMu3K89oJnkE0g/nyE+8u/M9YWHMfTMk+wQNEP3l2Pxm8KR+MGI0x0yGGGwAKXYMxi2xg3rzH39Al62LHReQB/z7Ttr/mF/YAeUk0jSYM6DhkPi3g2Q/og5a7nEFBCmQcQxUvzrTtrz3a6GCi67TWZf7IejId0FEYlqeeempqCR5T8OIYIk32O6nd3/caWA8yb2Qta8F70DuRLmQuB5bCA9D/oNd02v762cgW+BwAx3rT3hf+R+5DD0Ta2VtSj9DT7E+SN73IWtkezLTtL/KPudPhkbUm0sbxB7yYC3Yf72MXlHbN6jkX4pj6tf11pBAeh9aRafAANh8NEXAks+bsOXIBXkcnMj6nK1eVATCGZ05qDxuSA5LzddSBB+iab7xa24/8l+ptQEMrl9Uo5kZHXQ4vri/W7Q9sp6M/9t96bEKaPyQ9sUI66fgX6uU7PKbbnthJn/rKj3TRP67R10/bXK94cUPt7gOpTQ7tPXP53tPyCP5uponuEr0fQDL8Nl106WXiGJInF7XngITNw5OPwCO8yk8UH8qZ/Fc6BWGE0rkDAUVvcvLy11FGBe6cKSCh3gKC5/AfjDKKocgBp2UdbTtPOeWURGB4W2BO+lIXBUocwiBAEpmZ3wFieJdQngh9BBlnXxBuZZ6AC8aAxx1h4bSkfkJpOoAk7Vy3m4wN5k8BPkIYAwQhiLcLwUTqE+kPHne/53K/mQIShB75zkSU+D5GF4KAZ6KAOKALw5i94KA+9wUvG8d0AYm/y/UIJIpvEbTsM88i3QovL7ToYmUiPRiLrMug16YMSFzE6rQK1gAlhyEO2CfVjwPCeB+epBWwoyUcEEYaXmkaHNGLLi1Ra3qgkemL99ynJZ/4hB5L9SNEVInM5oXsKULC32pryUP3664zzpD+7Vplv/Esde64VfMOerde8dtv1ve/cYXG/vkyaWh+qgPZ8cQPa8WrX6ZHcxs8PwupZxADLjiadbPJCc276Sbt+a/f1ScOXqat5o2IfoKp2gQRlX7kyVq8br7xRl1++eVTpyOjGFkbIqzIJlIfKNila0w/Z8hMAEm8FuOV5gf0/4e/ieoiAzj/A16AL0i9AzBdd911+eFgc4YDECgcPNsFkKzWcccfp5NP+kjvpPsKRFKr6d6779Y5556b5B80jhH0T9/8po4+5mh9+cvnJWADOEA+4PXdY4898poh5HedAy+fzA033XSzLrzgAh1x5JE9QNK7xvl1axkw0RoFsAceeGCKsJ18yskJ+OEAgjfvvfc+7b3325Knl7qoqRQUH0STfuIhyyNmeXpeTTvtuJOWHXBg70nu09aLymWcrZFHbOB3nCA0wDDQwADGOMUoevnLX56MFGgeWX3llVf2PYeAB27KgMRztKzE8YSxi6FHZJvW5shCTuPmxR5QE/Stb31ryjkTHWobAkjQlcgb+I/0auoebPBzX/Qh/IddAO1hMNro7KePZgpIMKCxKziUzwY5MhEAAO/xE7sAoxS5YGdO0RifDiDhGhvEtiMAudgWpL3RGY4DEQFinAcGzeOEQEagF+GLQQ7J6QAS63+iuehWnMDwAk5A3iO6wzOZI+cAYXsB1nCWAFT72WAzASRciwMURwSyBVkLICTljf3H/iDjgBbOrMvGACQGDfxkTaF/Ug2hR+6Pc4Q1QP8DVJgre0UaGrZhv4jPM4DEIjce8HXh+TrmwAN09Tf21HZzf6I6LcpSW95uatmrJhXodY23F+uH12+m0//6Rh1yxDs0f3hIx5z493rFHiM64P8b1TGnPaSbHpUeWiX9w6nb61W7cVDQg2pxqCL53LEfZ8qkqGmis53ef9r9enT4rbroskvVaPikkqi4aDGcG8RmTjYStA5xYIjCjDHMj4IgigFD9MtRnSkgYQweB8Y0AhKj3BED3sNIIPyGoY6hbIMieko8u+kAEgvTYsEUggQQAABD8CEEqIdBIOO1xRi3h6hffu50AEmZQOE9jB5yn/Ga0CUDQ8y93Pmb58fCvKKHaKaAJFIFwgmvMB5mBAPKkn+AAsASh/f1m/d0AYn3j7FjbCHsABscvuTD0DjDBU8pL9YdesRwonvXoNzoTRmQMB+nrPE7ihdlQHSEdYH+AR0IYlLeMMoxxDg13fVBFOwWX5wwkkrFM+n+RkNfuuc+bXPmWXqsASDJzynKAQloRKqnSye18KYbdP9ffETb7P4avfvVe+rjB75bWrpU73j3Abr02OP18oP210te+kp99qwztf1er1b98EN1z5yRlMJl+7ZX1qZ6F0AymQDJK/4tByRbj46IsblShNbDeWwkN+RtqsOL0BkRUU6oht8xUDBIWJ/vfe97yViqek0XkFhm2MNm2WM+QvlS+4Cs4dm8uBaDDYUIb5efFm1k0NXKVaRsHZuMis0WbdZrtNwHRieFi4NI+s53v5s8lF8577zE9/AzBhPRkY9+9NRehKbXUY3IVyUgiRESA5LCGKYOnslpYs3q1Um+E7045JAPpIjb4YcdphfuuqvuvutuHXnkEYle01oRXWrlB9el2HwCmlBXvqv5Se0GJAVAlg6/yb280DnAG0OI/QaY8cJIe/Ob35zkEA4bjFAXsPdZyfTRpg5IrEMAHoAx5saYkb3sNR56jG/0LQfzYqgCHOH/4oF66wtIWCf4Db2OgUskkHNbYgSC85RwEBA5mc6BfN6XmQISPN84vtAxgCIidowJQxkQRGYEhjq0RqOCqsL06QCSCKS4nvXEAYZjDr3B3zwPeQMYQQ7Ah8gk9gVgGM/2KaPF6QASy6v4k2dzf5y/2D+AQSK1AAXsKsAa60D3MhvlGxohsRy0TkX+4YhhrjSHYF0YI51LiXpUpd8X5zOdk9p5JrYWOh+dBy2i83BAQO+AcvQhzklok7Fgj/UrAXgGkJQBkgvO19EAkiteq+1Hr1G9lee0pRcKJHciqau5emzFPI2PZ1q4aFtdf8NKHXPyzdp3/xfr+Usf1I23jGtl57k663NX65yPzdeeLxmR2o+qns4wyXO+81vW1aUNMClbnW31/tPu02PDv6uLLr9Icyh6fxLXrAtITJR4aGAIlJK7Y0BoeG3woIHUSRlKz+wBsOKtZwpI4r1AxQgjhM5LXvKSxHR4hxAOCCxOjS8WiRfHMR1AUgz5WpARukT54a0hckNkBI8oKWSkMThlpCpU7bWYDiDhWhumfr7XGaVMhypS1t72trclAUhkAOFEJ5WqCBH3WR9AYqMMoYAxhPGDggIcMXcUF2tDlIqUuqrXdAGJFTLXEyJH2aGQMbQxvB0p8wFnABaUHF5qhH300pWN5dcBkCBU2X/mjvHGWhAlwQNMigxpevABgIQzBvDcEbbHUGMtii/qPfBUd+o13dMc0hfufUBLzvykHm3WNJ7ahgMLcmMRudEgVNFua3Tlci1+8AE1522lHR98QP/0v/fV/N331F4vfb4uP/sMPfesz2nXF++ui084Rotq43rW33xBN8+Zp/Fm77T2XvdebkeNysJWO6VsvfzK7+isgw/QNnPn5tERZ+tQ4z6V7rTWUGX+KCF4HDACr0HnGGYYSTgHNgYgiYrTa2h+IiUIhYhHFB6ANrme9QZc4KzhHx0T02tq+DEC0NHK1St1XC+HfbOFm5cCkvSNXtZXwgVd6Y4779Qf/9Ef65SPnqK9eh5yZCLGEFGU//OlL2nbbZes8+x8Ldd9pZStCy/QEUccqZERutxUpWz1bpWTgr7//av0N3/z2QS6dtjhWfrHb/6Trr7qah166J/qtNNP15//2Z9r8y02y6koYIypRizhkMsdd9xZBxywrBdBK2qgfMyR/3GGIWeQfaw3KXoYKhiD7AtGCnoA49VOtCo5tCkDEs+bny996UunDpEkNQUAQmoMzjDmiRzkb/gfOojOQ899fQGJZTVrzjNwQmJE0hmT57htOtdhDEYnYD8PNeOaCSDhejsjSM9E95KaBPBF55DKhA4ErEIP6EBeXgvrrriujK8qZcvXR7vBacEY++gX7Bx0ManagES6RZFFQNQAZ93GACSed7QlAIBEQtH1pCsTqdh3332TPOLFOLDNALFltGCamEmEJK4bPMgzubcb0vA7vLgxAYnpxxkROCUAPzyLjBxoHb2HDUqkis+xe3BGkiXQr0nNM4CkRwUm8KmUrYMO0FVXvErbjvxUjfbKvPA8oZBM3aGOWp2u2pPScHORVre21433LNaJn/5PzWuM68TjXqittrxHDW2vy/91QsefeqO+9skt9MoX1FWbeDA/aMwnJ6NMagCSdipcHe8s0SGnPqLHmnvrkssu0hDlJSU1JC50hAicR43SBZS4EJj3yefDY4AxikDgeucWl4Uu1weQIJBgBsKDb3nLW6ba9Vp48DkGMkSLoRAF4kwBSRFMuHAYIxBvCCkagB5Cs+Ss4rlGIANIMIjc975KGfL+dAFJvAfMSWQEJQX4c+cwC1/SykihI2JS9Or6PhsCSIhQAMAQiMwT4csYAIisGd4ilGRVK9Uo2AbVkMSQufeS8DCtQvEIIgCdmsR6kE5DWgGCCsDlPNKqPdhUAYnHawVoTw97TzoStA8goWUyn0EPKD94g25NGGV4EFGWRTpOkCM5O7IpQLLlJ87S43XO/sifTI1HnjKVrAA1s0yNVksLJ8b07Ice0VWnnaLuN76hF559jrZ+5B792xmn6nmf+bxe8NwX6pK/OE6N8ce069+dr1vnzNNKnPN1jnnNjV1iLx3VtflEW4t+caP2+M53dObBB2jJ6EhuwPqg9yQGSfEhjSz3p0O3RCHxxMJ38fwe5go9oojwEFa9ohwYVENiWmUN7RSArqB/DGDW3bUa8AW8wJiQf8kYcfnIlFXoOol05xQhyQHJydps0eLS1sZpr9gLotS1mh5f/oQOOuhAHXTgQYkOcr5nfJ1UawhQa7XaKY+bNeOzPCJRUUMyA0DCs4hQkKp78HsO1gue/wLd+stf6nfe+MYUGQKYsTbMaYstNtdQs5mPi9Sx1Go6H8VUiZCkHXfaIaXBpu2eOgiTCdeU47m8AUds2cv6YhBjhLLutC3mJ/zM+qOLMAwHRUg3VUDCuPmH48VNOVhbUlPwFONsYD1xRPCC5t06njVh/kVnzPoCkugZB/STkoUxaNCPrCdFB4BAlNw6v192hNlhJoAkOgiQ+URkACTIP4xiHFTwA6Ccz7BRcNaYBiLfG2T1AyRTLBsQtWsOaIKBHmL9mS86B3lLVgbjwSkKSBpkA0wnQhIjtYyXyBj1u9gc6DxAOPOFJ3DOYFeR1kgal9P5qhyjMwUkjIV5k5UBOCU64u5UrOkVV1yRzlWDPjZGhCSCSfYDGUymBJFS8wEAiGcB1OEPvgN/sLa5+nqyIybJmmdqSHISXweQXHC+jj0QQPJaLRn5oZrZ6lQzkvxEAJJGJ3WcaXeamuhspWuuH9WZf3uThucP6agDf1O777JKWf0eZa1FuuK7DR196l36yhlbas9dG6pN3q/uUFcZhYFJA3TVqnEeyaToh9Oqba0PnGJAcrGaFSlbaEPGDKGTn0nhVGR2PiNlhveo53j9618/Vegdjc+igcD98PS4yxbFWWWpVfF7eEZhRLzA5A0TmocBEGxESngRqiNlh3CijdhiypUJFVAFUyFUy7w5iZFT2kBukOAFYf54RjAMAT6AEzwTfI4xwNhIG8JL0e/FugEcCLuiPBHm/V6MBQMKoMW5KXgCmD9rj8eEehZC9niISGPiXz8PAYYVjEuKGaluzje18LLQ9k/GhucR7xAKiMgM1+KlQSDzXK7lnhjEgLNB80GwoeBivm/8jkFwbnRlyfjDG0WkAOBFZMaChegIRiCKwYWdxbnEezNWws4oMMYPuC6C1r4TmOGHZfdm36AZaD8CSxsTRaMCOkbZoHiJBJCixbowbwAa92BtoAN4a8UTT+SjjG5qakg6XTVqdd1bb+iLDz6oxWecqceb0mQSPD77Y60B2+jUtXiipQV336q7PvFZjf/XD/Wyg5Zp4RvfruyHV+ufjzpULzvjDO26+2/pS39+nIYXjuo5p39Gd8ybr9XpeJH8nqmDcLeWzhnZcqKtxTf8Qntc+R2d+Z4DteXoSOqmla6bAiaddBAsHb0434ScYfgNDy1RopgjjhEGEIFG4c0yJVxMO0B24NyAZquUdvT42iDj3B4AEZEoPkd+UEsCD+KVdKOLJ52dEnJnESsozWOPO14nn3SKNlu0sIcAS3KruDjLUh0N/ILxhaytNxq66447df8D9yeDtDk0pHP+7u9ScTEGIt8Rrdx7+1ok2ZtThOQiHX74YRoZnWcFJdH8pCf3ejm7aZ4YHKRGEJ1Iaan1uq69+mr9y7e/rV1f9KJkpGCs4SghjSp1rplCH3kD57xbZH5WDT932mlHHbDsgARVGWgOSnrNFTJSZVpTqTdEAuB/+AX6B5BjEDEWnBAYJ8gB9h89YcO+ilU3BUBCTQKeXWR5os8E3HIAZ8PJ8o/zInCC0TgFAEYhN9EC9gXaQycin1mHBAxSCvi6aXDor+JBsP3kHp/ZsYW+g18A4gBCxgs4wPkED7nBRD9HYNwL+Al9jYFZ1D/FPXMKGj9xCmKEk64ED6HDAcLoYRwW6Cb0qh0TcQ7F+xIhwXbxwcC2WaLuiPIYu4W5Qus4YFkDskWoYUI/AUYADXzWr4aEMTF29Kfb/pYB6AjEmDdjhf8c/QAkQUPoBRx16DQAOjSyww47TE23TL657S9gxgdT9lNrOLx4FvyHQ9KHOXpvSKUmXQr7aLo1JFwL/eO8eNKLhiad3KHBT+gL2wdaYZ1pZsD6oLuJSKMPkE+uH7ETuWpOfM4LmwpZXqUDZqjq1+vyTaPL1gVf1TEHLNM1V7xe245cozrd9x21ppi9JrX415iv2x/aXvsfcYM23+FZOvqQ39VvbvWI5utmNWq3KWvP1T/+e0NHnnK3zjl9c73mxXOl9v2anNtS1q4r65AMgfhvpqL5dmdSrfpW+sDHHtLD9d/TxZdfruEG6rOIJtdmb5OzDZOjeCPx2hCAGJ2zyEa7w1HVJhuQ4N1w6kk/jxYhOcAOY8Do8n0BHxho/OS5CDeMMcYSiTl6SizsESwIM+5dZcD4e4QBATlEADA4YjoA90O5oYjxkuI9GlTQxnfw8DAfwANMVfYdjxVPCGFZhDDKwMoKRYxCJk2JBgMoLUAGkap4v+JauA4EgUzb3+I5CEVwiOJDEMLwsWgRocB4UIoIFvLqMfDZo6qXPZ6DIiSMwR5C6Amhg7IBdABGEHr8wyjBQMTAJGrCtRZi/YQMihvjjbXD4zKbAqkKkJD6hncnRoP4vWws3APFg1DGIAOg20NIMwUACjQCPVPHEMGk9yKHBnU1utIDQ0197u57tOXZZ+uxHiChG1bemLfXtLdT03An0/aPPKxbTzpBuuhb2u/kU9R89av00ILNNHnbzfqn//1H2votv6MXvfpV+pfPfkbbLlum0X3fq7vmDGt8KL8XkREDEmTa5hMtbXHzL/TSf7lSZx50gLaeP1+TvYwtRthIbc8BJACaTD/7n//RO/bZJ+2XvXJxjTDQMESJHMF//QAG9Me6QS/wK3Kg7BX3DP7GcOAfqSEGQ3ixqSHBECRCZ75McsPYIre+n/Ras2ZMxx13Qmr7u3BRDxAUr+oZpvf96swcZNt5X/6ydsbZ0QMpN95wQ6IH9hulilcUB8frXv/6qWuIcgHsiq+bbrwxGS6kvs0lotMrCs2yurrttmoUFvae/y/f+pbO/tSnklNm3vz5av0qUtSYMydF0Gz0Pvrww/rIRz6S1nTzLbcqMTCIzrem6kc63Y522eW52n+//fKQXA+U9PKU81haPU8LQuYwT+rTkO/II/YAmYcTCB0CH+O15noi5UVAHwfE/mBUuu3vbJ9DUMb/RJswrGPL2+hEi+k2/I4HmEg8URAMT5w+jBsZghMM+mfv0clVzj3Suki3cUqz+aSKX+J9cPwBgsgOQOZD+6wz642TalCKUpEgADjQ7e///u9PnYM1SAazjsg66ibQhaRsYdSiv/gbwI4dQBQVg9mRTc/DNOH9cMoWEajpvJAd2ADMHWCGYw8QzF4AiKhnYX3Yiyo5btCDTKEAHZntc9iKY7AThZR09hjHH0Aj7huACJ0LWAGIA4z4aSBZNS8ACc0xADDYdP2AG3tMGhw2DhFNy79IH46QsC5VgMRz9/oD3BIgKVl/ruE5jJP9Re6iK5FZ8A6fww+Mn+tIo8dOcke+fifP8107qgEks83/g2hrkwAkF174Vf3pe5bpPy//be3UvEYNgRJXcobhVKYVqnmstpku/HZNn/7qg1rTkIYmhzU8Oa7dl0pnnTiibmNU37mmqb/+23t10uGb6aW7zpGyR9WtjauG27HT83jRdgvQUW+qXd9KB37sTj02sre+etFlmksBawkgQR/BOAh7hD5eDW8koUOIH6MarzgIGkZBSdANgt9tVBY3xOdg4B3HU0x3ln7CCEGKh5QogYkapkcBYRSTooTwgTipX/AYI1NGbye/EyFBwGLAlb0sDBgrBfTMH2+oDT26PiGMuA7BBGiDaV14XAWwPA4EKAY0SqSfAc/1rBH5kvz0C0ZmnWFCmBQlBdPiRSyuZfFvAAnzx7sFIIkHI5Z56AlBswd4fxyWxyuEt5Y6GoQ03wMYEB0a5HFmTkRIAE9VEZLoHUIQobh8oi1ri4LEI4sipKAZRUXEw6laFrBVxiYpHhj17Bv0NyjEPkio9Pu8CpAAct2y1OvqupEy5YTxi/cZAI6HGJoHqBMhRKngHWKvnLbxpDGl1J/83fuaDX3+/vu15Vln6zFStjgctVtTs503ACe1k3+qrdLoj/5TT5x8urK77pAmOmo3RqTn/qZ2P+5o3XLTL7TiU5+WJhrSbi/U0mM/pAd23EUrmzVlFMkn0xJvVKaMg1lr0oLWpOb/8ufa49tX6jMHHqRt52KQZ+uAkqFOO9mp7Vqm//ju93TdD36QvL/QFvMGnKLMmTeyx8qd9ax6Rdp2yhZgogoA+lnQOEqfn85jhmdYe+QS3k7GAF2SKpJqS4aHegUgjCZPWEsdxLDhOfwRQMI5JB/+iOYvmJ+jsJIXhvtPf/o/CYRSuOnXzkt31vve+940JvifTlfv3u/deuUrXpnSu3ilQzB7Ha2Kt77xxlt00cUX6YjDj9DICB3BXO6Sp5blwDRHUhgb0BupcRTWQ8/M/e1v31uNvEWjVq1aqe9857vp/Xmjo0+aSZq/U/J6IG3nnZ+j/Q/YP7QmXtuFJcc6uQ5BPuIBJkpiuQwIde4+nf0AZIwPXcWa2LgvW1M+MyCxYT/IgNvY/I9RRf0fMo3xRABSHAufIeOQgxjxyD5+B6RB7+gAoh/IP15TEZfCoEmtwytvp17MHqiSkx4XdgCyBb7DgGaMeKpxplVFJfutGTYDERLkuhuyVOkN8y3jJSsAByFyENnPuHAqQJ+kMWEDQCfmXa9tNJ79u88hKRrQZc4c5oLcwfGD/oTmuDfjIeqEXAAc4TSajkMSmwFwSLaD17O4Xp43nb3ICsABmfi0VkugEHDA7+5+hnOS92zgM087h4v3xq6Bf1h/7LiqOfM99D72AnIOe4lrkX84lH2GCk4C9hT66Df/KIN9DkkVILEOh75wtkbgxJhYj+hH0jOCAAAgAElEQVQIYqyAN0B7P3vSDkv2E6f0U3kwdKk8erpOardhAuIEkHzovct09aWv19Kha1VvD0m1MbWy8ZQPnHXmSt2GJrs1PTy+uVbVFqpTm6/G6mE1auOa03xImy+4T2OTLbW0tZ5YtUijw/dpwZwVUnuFatlwOliRdAf8jN2MfLCGOt0RTXS20fs//gs9MryXLrvsX5MurIqQFJFz0biKaDPmjlrYlREGzAgzoAwg5Ol6qB2GM1FHo784LiNkX2tviVOBnLIVAUkcawQwRXARP7PS9DX9GCEZCb3Dx4iQ4N3AmEeoV4Vs+Y4VFHPi/pHho+Huufo9j8XCxn/jdWD+hOABOQ5Zei4WenEuRa9b3IviGkxHeQNI8FABSMo8KswROrFC4aeFq8eCpwphxmfeb+9zv5At3weQoFyI7kF/s/mqAiSEwDFgi3tqoyuOyXvhqJH5zqkprA1yhfcdRi/OiT5WfNauS/c1Mp1z333a4cxP6pFaV2ONLKVH1TtNZZ08skHKaNYd02YrH9fOy1dp7prVeRPAxpBWNTI9snixJlXTNo88qk6noZXzRvXAolE9kdFhi0hpS0OtrlpZJ69h6w6n728xMabFt/5Mz//ed/WJgw7S9nPnqUbOGOkq9dxuTQX4AJKUypPXUET+iXzheVZ5houfs0aAGwAxHvcqYywqTz/P+2A6i3+vw5dT1jdtAlyU4yd1NbZ6hY499iid+tGTNbpw0a+qynJQEF9TDa4SQyq13G00Gz3vf34opgGs6yyYW511TANmLenM9eSWJbf+8tZkyOGUGR0Znep+lZKrSJXgO09qfJW3gV93jDloYX9SF7DsSclqay9POd29Da5JS3faRftzDgmj5NwZ1iwVEnXUqA+pNZmnbBXBOvICfndev+WCZUZaAzp7rbOAa4fB+665Qv7M9sFoZfwPICHjwICkTPd4xKwBcg5DOMo6G3Lc37LSdFpG0xi1RBeIkHh9+umrohFvB+P6yPvieABRRLsBEHioB+lNvl+U6TESXnR+Ftc82iO2aXDIEdWIRnu/cUQ9ajlblQ1StudT3N/tpigLETIcu1VOlAgYGRfy3fsW9y/K/PjcfnPh+URIfDDiIHooW0+vue2TfjafZXcE3gASolxlgMR2WnQwFuds+ex7W/5aD1bNn3FaxyL/ngEkCZB8TR88eH/943nv1LNGf6lui4QJQAN5c/RgJ2ROj/FMa9p4K8kLrWmom4dQalxXb6vbHVeL9JbmcBLgjXpbjWQ1oODwMnZzT2N9VfLO1dvzVOtupaM/fa2eGHqRzj/34h4YKeYV5IoHZRaN3qR8enmuRYFvRh/kIUCw4HGkOxWeP7z9/ZgnEnFk0ipj3AxSHKuJnGfhnUEgRa9jPt+8bsb38O9Vxkk04mPqTdV8fB+EER4m8uLJy5yOQI5GkZWFz+Dg+8UxRgEY58b6owzIvSXyYUDitY2KqLj3vk9xrfz3IKPQwgPPNGFmvEplcy/uYVRGNjxMZ35m3LN+ipnP8GwRHSK65tPSy5T4xnivHyBBGbvep1+qWdXcvHbmRdaiykOakqeg73pHy9XRJbfdqaUnfFjjnI7ekCbqtP1tpCgJ0ZIOp7F3xjVE3cl4S83Ulrymdq/YfU1zjiazmhqt1RqqNTSujsaGGlJ7RKojoyZVnwSMdNRBjghA0tXCybbm3Ha7dvzJNTrq3X+kLebN09wW3ao4ULGmVgYgmcwPiU2ApHdmbM9jHmkwrm00GMr2zdeyZgBSACEpL/F+kW7Mz/FekR+q9ispOwZN3+Qu489BST4PokWTGh9bodNOO0lHHfUhzZ8/T/US0ODn5nucRyw4WyQvD8nb+uYHGuZ/p8vSW7kMyycGsHgyIPnlL2/TN77x9ZRm6XSbHuRTF0BST33P0l7nx4isNfKn1tn1DkFe5heX5KhxKG+3paw2pE6nKXWHtMfLXq0/fOe71E20kbedTlEZQAm6KunBvG2weZy/Td+8Z/nM7zZsmH8/hwTfwbOO3CXFBI/6IJ21IXKgjP8BJNAeXl/m42uiM6IMpETj02OCDmPxv2VFUa4SRYbmieJH3dDPcOOzMn0f35uu7oprCCAk84DID+lVZbxW1F9FHWOD2LThtYvjifo88gW/01iGRjTmY9sLg/Y6yhF+Lz6333pEZxrZEUQopnOQYpxH3N+yOUfbwLRVnBPgFocoUTZAldOwijadv1cGNmz7rCNvejZU2RpG24A1xyGJ/itzSEadbtuGe0Znm+tAymow++2hZQbPZf+xf4o6YBANbMzPN42UrQsu0J++/9161taZmhSauwaROsRuXj+C4uH3JKN7HXIawxIdgtu9Li4p0p/rvdSlK73fKwwFiJB24cwtPm+28n93jw3pkckR7fIbO6jTzYHLk169U5vNsPbOVglKvx8JtIrAIQaUAvccpAz6CasiIDBhmVjjWHmOowyEvWFKQt+DiLFKqPE9o3YLx5i3Wka0XksYEaMIdF5kaH/P78foiQUD6xrn473xXCw07TmPCoRrWXvGijIoGrX+OwpqC+toGFhZFZV/1Z7H5zAuwqsYBXjLiq8yJV4UgPwdPcMWzsW1KN6b7/nUdzzkjKEsQrWxhE4VICFlw910okFSNpZII+YX01pUGlXOgiTMcT3UumrQbW9iUrevaevVhx2nrD2pdr2liXo7RVWH26RudZNMadFgo0b9WV3jnXFlzbxRRnOsrVrWVDujScaaJMOadanVmVS9u0ATtBcmSqK1ByMS/ujW2ikavOre5Wr8/Gq99jW7p6zSkS61b90UpWllpI9RSJfXstR6B7TG6JCNVCupQQo1KnHWDUBKT3vqQspeVnzR+PB1NgpZa9O0eXFqrzlosnfKY56uxX9JhaIV+6Rakyt03jln64177aGsu1LNzspCRIJr8wLwXMRnqeC51Z5URuF5Dk96vxN5bafI+hTv9XRBVgcA5HWEvhO/PfLYat3/wIN63i47K6sREQHUADgnU3cuvFcNAGA6yzAHPoCmdgdAlRthKV2r9zkgZh1DsNetjf1M16OHUoEqY5mrbm2hTvro/9Gb3rKPxlF2iTbW1sGnRvWpU2QeIbbcsXHi9/JxNNI1Rb6Pxn3cY67Fi0reP12BfOL8xuL36cgyAAlNLXzqunWJHUxlOsny2JExromGm2ncnvTiOHDA0LIa2Wc6jc/rp6+iLorRce/PTNcO/UMtIPWejnJXGfJxz2Omg2k98mjUv16PqBOtPwGCOAWpjbSj0ntgoFu2j5avMTppPVR05JXpQdMo8ydiRZo3dan9XtGu4rmm9Tju4vejrVY2DiJqPD82CCnq+yjvovPFtOB9MQ1FW6hsPp6HnQc+OqLsWs+xuMdRDngvrQMYY9QLVXaI740NhlO8rC5xpvS8IddvMoDk4IMP1PHHHa1mIxf86WTkWpa8XeTjrV6zOp0LkHtQcXQRtptQliGAEUYopDxMntQGKVqorl6bXgidIsQUcemQXJF7nVqTbf3Tt/9NzeERnXnGGb32kE9eUsZi4VNEyCbKouKOXosqAcN3KEClEImcVkLmUZlUEbMNtegV8PN4lsGGhUWRwUygfIcCbXL48dIMMmY2hNiK3zUTk+dIdGimB0qtz1iigcsaIIwokCNKwR6w/jHVaX2eMZ3vRMFNXjoGOXmoZV4cAGMURlE4TudZXIOigwcs8E03rAf1FtSQECF5ulK2iI7RDcZnWUQDw73/I4gzD1rwex3iNdFY5r7uhpIr57qoSUBWjI+N67a77tIpp58+ZfTGOmzXYrtRUmx5kTzyvZqDeF2vc/DU9vi7Zft1770P6OLzz9MhH3if5oyMqOFzO0Jr2OKeR1AWlZHpOwI/fo+GimmJe0Dr5CCTNkkbWxss8XlF8BufEY2w4vtTc+11DcuPvLehncvolEo19qhO/NOX6rCDdtPiuY+o026oXWskQJYKumtrVKMVfHtC9TZR8TlqdbtqDU1KY5myelftbEzDGlW3A8xpqduYULddU6PeTOCi1ZmnWmNIdboYkPyWdEw9RdtvuHdzXXvdT7XPW16ohUNPqNadUBf90qir1iayNaahiVWa6DRSFKyVdTXaGVI3m1SnPql6m6gFgAyg1FWnlUf2U+pWazLBUFKEV47MVSObVKPbUKO9QJ3OatWaQxqv76jXvfNbes+H/qJXP2OvWx5cWjM2rvHxianljIb3dPkfPsHwjPxvI9X1kERokX+RdqZ7/+leV3ZvAAkGmTsyFmmYtFqnaEWHIGAjpgnZ8WZwzE83HinSNdFw9I1b4kaeqDIKIx/E+xXnVDT+qnS/n4MTKtaQTHctI49G/i4DAwYPVWOpOofE84zOv6IO9bM9b+/RIMeWv8f+xi5bZfMv0nzVfIu2WdRzVXRd1va3ag8ieC2mTUVncb89j+OwzUitHR1GywAZc8AGxjaA5r0nMULK8/jMXdKKQJx7EP3k/taLtkFYf6J0FNYTIRm0bzOlz5lcv0kAEmooKMomZBQFTESR3sRoiBeVrJV0RJRxY6LxYuHCexTH4RnmZ78IhQW4vQbRW8GiR49s2djKNsbnkOCdou0sIeRI2MXvROaPRonXyqDJQtnEVxbK8xrEtr+DIjQzIa5B13ounN1BQwBAQWzRN+j7G/o5z/f6U9RHDY/bLnqvN/QZ/QSbAaSL2qsASVRwRWU33fH5WeYv34efEZCQUz2brzKl4La/saFB9HjxuwG2edvC1+/7egtZP8e8yufmASs3Kyt4hjaZtIitUiRxvawQooESeZHPvd78HnmwbG0pKqeVOF1poL+iUo3f4V7x8yjzoueuaDAVDbJ4TwzCE088MfFfv+v8bMsI/i7ySdk1KbaDF4nQQN7LvRfVyFLqbGvVg/rL9z9Ph+7/bC2ee6fqmkzRq3Q0Je3a02/jympjIpO3052nVm2uJhp0PpvgeFt1am1lGPk4mbpjGqmvUYvncZho1tF4l3NchlKaVE2tFP1iMJ1aQ9ffs42uue6nesdbnqtFzcdTl0cACWOoA167eVcsUviIjk2SgdYZUY1oSqOjDvVKqWtWJzVkGUuOMxoXtNXprKGFQXr2eGNYTU0o6+Dcoi5yjdScozXZc/Tad/1Q+x58rNq96LzPq+HPrJEbG1NQruKQ3X58645qRf7nO0QmMFaoY3y6AAkOGYqCY6SzCLojj0d+xAjjexGgWP8V6dn8TeE7UQHrm0GgIcqTot4v6uQyvdxvb2YCSIq6oAgOiqDJ8meQkVkFSOK6mN+L8y/KJ9tCfnY/mcpn0wEkvpefFdc8zrHKJvT3ysYyE0DiZxX1WLyvgfFMbClqSIjWFWtI4pr79wg4i+therccjvsebcK4HtwP+UBjIGepzKYN0O/emwwgoY0agCSPgLhmI68FKItM2LgwAxot2iAh/cPMW4wOFIkTzzDolFoCRwiKi2YjgOfgsQaxcn+EqNvq8RmF4TybjSUf0sKpiindz5sOBxQWT8cgRIHQPYXnUwjoYkCeS/9rnkVxmDtsFAVGNCIgRCIUFDTRnSoaG4OE9IYSrdfU55BgEA06h2RDnxkFCb8TIaFDFeFKAInb/tpzsaHPG/R91oDiSmifFIKyTiD9AOqg+0daj8arBRfzjF22fMjndO870+uqAAk55LErm/m+OHfLh6j0LR8MVmy4+GeMInrelht8xvcxCtKZFX1elicoMNKc+BsPLDKA9+g8FxUChhLrWaZA4mMoKjcgmU7IHNkDgOL59KRH/kA3pD7QXYkXys0piMU1j8Yca0TbX2rIcEx4/EWZEeeFzGCu9ta5MJh58nzWAtlnXpqq/e4BEh9QmAMOaXLV/fqL9z1XH9r/2dpi5DY12o/1zunABm8o69CKdEK1ekerW0Na1dpedz/cVHtooZYseFwLhx/XnGxCy9cs0X3Lc9yz7ehqjc5ZqTn1lco6YynykI5FbANI2lPnfHA45Q33b6drfnCz3vGWHbRo6DFltfF8+u1WjgGymsaaNQ2162p3t9CjqzbX8tUNdbOuNlvQ0YLsbmXNlflRJa35uveJxcpqE9piwXIND63I60i6DRKv1Oz1/J/MiJtMqFsf0ZrsN/Xad/233nnAseAtN4dOY0y1NvV2L5qXDyvqtZnwXxE08132DH3CflFDMtvnEJTxP4AY3nNBfdT/jM+6HrpzdyGn35p/ne7M+9b9Rd0b9Rnd+YiIx4hwEVwXeYDvo/vhPV6sGf9izQp6Gd1bJser9Cmyh6Jq2lkPaipgWcZz4DNkF3NgXZg30U7PG1nC+KJhbGAa6Yjr+wGS6Hjgd/gePud5fBdHkrM6PC7kIh2zkC9VYMi0AP0RIfM5JGU0HQEI3nwfUQC9ujMXHRX5zLKKtcLRzNr0A2QzPRiRNWf+ACnGhfyzsY9eYH2Qvcg/p+AV5xSBJWtIuhx0UwVIfL331iCciAfjt7M9Ot2cHcOe+/qoiwycPDZswGciJJOTqcuUAUkxQsICWiixKRAX520Q3oUIIEJSbmhduPfee6cQLASBkqU9LMo7ekvMiFGoExnBU4JQqOobbUFAO0HSS2grhyHH82l1x+eEgGFSxsDzaQVL68eI2ouEiUFM7j7GKHmtLrKzF6J4PcxLRxwYHsDBgUx4l/ibvvcQJr9j5LiVahTwUSF4bWmViXcWYRIBSZlxMhMFOOha74Hb/nIOCe1cn8oX648hhkD2wYh+/mwCsihgCFe7y1YREJcp8PUZnw3wKAitgH1SO80Vin35N/ZeVAESF5jasIiRDb5j8IrChv8NXFEAtIzmJ4oZGUBjCPaVlpjkBrsDUZEPLdz5HEODlKWqPffz4T9629PakraWyB66w+y5554pyseLOUDLtMMkFcqGX5XHDF7lejxUgwwSnAacPs6zoRUMK/gfBwghd95nDhhNjBODpKiMDbatnOLBiGU87+sM4AGPABL2gNOxaW/J2NlD5sIZGThGaEW8xx57THWHI7eNWpwcGtBJKi9wb626Tye8Z2kCJEtGb1d9csVULSBVGqRppeu7dd03tq1O+dvb9c2rpGxkVNsvWqWPHbGLXrDlpP7mGw/r4m+t0MrV0ot3kU478vnaYfE9yrIVvXNCwjkoKSePFLKGbrh3W11z3R16x1uWpAgJHR7zgnSAEGeXdDWRuj029D+3bKljPnaHHlidNz949o7SF45arIWLxzShId1ye0OHHfuwttlK+uTHnq2tRx9So7s6RUsS/aVTL7tqN/K20xzSuyZ7kV73ruv1B8uO1WTvMESvTaqh7E6kiIt1l+l2kNc78q6/Yzr2vaBJdCfGE/Qz3S5P6ysXqgAJXbag/ah/Lause2nvSot5roO/STMl3Zj27rT75rsY99RDIcujUyPSNe+TsoUjqOoU8+L8bIQip0ktxQi8/vrrU6t6n0dGHSBnweDgcy2e59vPKYHs8cGIgyJU3O+00z6mn//8hnQILNFt5B1n6MCLyDDO6eA6ziGiJb3TYC3vLeOiDuqXshX3DCMcO4f5sHY0o6E7FfYbjl1kMc+laQBpSBw9UCX3IiBxylZVly1fi5xnrqwvsg0bjwwLnoms5+gDXrQHpkkPoJNWuZF3ins7E0ACHeC8hM6wQWmxzGGsRDiwI0l7p+Uyz8fJzOGxZfo66jT4eOpgxMI5JHGPuA9tial14TR65D/7wRqgFyjKRyZzP9YBfQSf+GXeN2iJjjxogvFiU85ErqyvHKj63q9FhCQWm+Fx5MwLWpTSfx1jgJQPkDFFUQgICJWOFTA5RGmUHoVxBDlcB8rnZz/mgTgQZPzE2GCzEYY2EBCKbt0LYbo2w+i1bKOZG4CEdB0ACWjfRk3Zpll4cc4Fc+AgJjxbgDCIGkKEuByO5hCpKBT5zF4S/+5zSIqAZDYN8jg3p2xhlMXDHjc2sReZ2wYW8wfMcb6K2971AwIbe1x4h6AhQGlZDUkxLB8FzHTHEqOEvp8FUoyQTCdCN91nll1XBUgoakXBISxjJCcaFdA7Co6++/AMfAXoR/nBa4BqBDRKCP7EuMI4ifVU0TBz0R/rgOMCo2jQCyCCEoavUA4YIRy+ifDHmcD9qYci4oCCRsEOoqUYIRlkkPA8DkXEm8o+0h2GMxGQfShFFDbzoY01ffjtuIm8XBwPHmqUrA9GrOJ77gsg43wLABgAkPoDjDAifBgmnEUCKOKkeMaJbBqeM5zX5tBCeR1AknfFaq2+T8ceuKM+tN9SbT16l4ZFhKJXddNtSHQ0Ey2ah3Xbgw1d8I8rtfT5e2qys41O+PDFOu7QF2jXHUf0zsOv02EfeIGev8N2OuSob+uME5Zon72GlbXv5utqUBNSy4vp8wMI61KtqZ/dS8rWLXrHW7bXouZjytLBvPkZJC4u73aGNVZr6oY76rr8W8v12r3erh/d8oA++9lr9A9nba7nPGcHfe8/79WfnXK/7l8lvewlnI31Ym0//0YNtWgN2VB7aDUN1/Lid3AJgIQUr+aL9eo/+qn+8AAASa8Gko5hABhOrmkrnT5fBCSDaDV+zp5b/jnqaEOfPfXBiIMA8UyeOV3+9zkk6G0bS+ZN8z9jR0biGSeSbqckNIshBgBBfmMPoAvRJXy3mB1h2kaPYwTbATNoXqwV+hle5XRw5DT8hiFsuUOnKv6RgglvRKcK96/iqwhIBkVIkWWk+ALMMEqRd+hPOlQhlzAosQniqyyty7TkcQ2qIeE61hVDHFkH6AEI4figOx1ACLkMIGFNAWusFeeB9XPyMLbiSe1l11tmIf9wwjJfaASHDOuBUxh5zHdZE5whlAFAG55/lRwGkGD7xZPaq67l3hyCyVxxnrJ3HIJKyjfPJPUV3YOTl3twtopf/eypfoDE0SfuB+CgPTSOcfQMjiB4grX2YckAZNYHGxmajXOxozsCIkdKiJDMtkNiEJ9tMoAE5QlTlKVMGdnD4AhMjHaEGEyPYoZAMRQ4MAbDBG8PEQw8FXjyEhCxigstYVkciBXDASbqFyGxQI8CDkKA4DnUh88xhPD2Mz4IASLl3mb6MoJ0DQP5u4Cn2IawSqDzPl4thCrPhAkwyhgPwIY1ZB1Azhh6UfgUBSPEiHEHMWLMzCTvcRBxDfrcjELKFoXdgEkYbraAkBWy18CABKXmgxGLJ7UPmsOGfs4YUIzQStXBiJXPqDhboPR6tyDt0X+yD2lpmmUp0oeA42DE6Z6Ds77zHgRIiimD61xPm9xFi5IixAmBpxIlgmBGBiA/mAvgAiXDe6QwxNzZItixosWh0Q+Q2HizzDBPoZzxtJJyhUEFqMdAx9uE0RSdIFV0vU6EZMGCqRO/q9bY+4YiJ9UFDyiOEXgf7yFhfKLOgGwftOp5l3lHMaAAJGU1JEVnRlGWYARiKDJf7uHW0ewPBgEyaO7I3FwGpjqOdIdehCQ/crC16l6dcPDO+tCypdpq5C7Vu2PpLI5UP9HicFtqOqRO1tBka77WaCvdePeoTvnUj7X8cenPjvx9PfHgbTrm7B/rM6e9Vi9/wVZ6zdsv1h+8WTrhT56nOe1fqsY5PvVMrd4BlVlCRvVUPP/ze7fVtT+8Vfv0AEk9RUg4wjKdBpKwSaPT1EQmTWYLtHpsS131E+nT5/5CW21T18c+uFRbL5qj8//+p6rNX6qvXHqrttxM+sSHf0tbj16vYdo9dhsaHxrTEM27QseEluZoTeNFes27/kd/eOCxaqWOLT41kUbPXbVaNdV7hy5OybCZ8H6PkBLEK/A/H0FH6FXqGJ8uQELUjfRD61cbkQYk6DR0A2OFp9H1ZDWg49F7GOI4KgFWRC2hS9sSke/8OzUkOIJwcJrGBzkOTPvcg/RIjE0AEM5P0n6xQQDiGMh48H39II/zTABJHCO/kzqEzcHeEY1FFhAlJnLymte8JkUrbXwaiEYD3brQgKQsQhXnHfmfdcAGYe/QXYxj2bJlaQzsE3vUr42s58JaogNZz34Rkqi3rb/YQ6ID2EBOj0L2ocs41wzjPOq6Mpk6E0BSXAuAMPMnGg0o4sXBpdAlwOSNb3zjOiUIxed7DXwwYlmGjmmWn8h2bFXsWtYYuxEa4B8RM2wobEPehwZYC9ZlSn/hmAiDgBawARnHM4Ck1xmARYuAxMrT6+bFZDMw4FlABA/GCASPhxvkTsgZgcoiQyggRDwK0ZiIBGGgY0BCyK2qhqT4PcZAShRRGhgRAsEzSGQELy4eA1A3XkLmUxWyjYAEJY6XeNCLcWPEkJKChwB0DQBBCOIx5oXXlBQcDJaiEIsCmnm4qD1GSAaNYWN87nGxfnhdDUg2xr2ncw8DEuZPGhwg8qkEJDYuEKpVKVvTmceGXmNAAr883RGSCIgtB+Bn+NipB/yO8Y/iRQ5AN7xnTyXOCmooUDQYCjFs7bXy2nNvPh8ESKzU+b4VO4oQTyXPf9WrXpXex0sJPcH/yCYX6fYD2TNJ2YoAh1OJ4W9SpZBbnGXznOc8J60FaVgoSctDR0XLjC+f1M5aWelHmor1VDF9C+8o0SGUKR5T5A91eChiABqeWzyl8+Zz+nwRkDgC0kmA5M/eAyDZWVuM3KFGdzwdWInh3mgNS72ajna3prrmaU1nSLc9upku+tdh/f35P9PhH3yVuu0ndPoXr9e5n36NXrBjXa9713f1O6+UPvyh52le+0Zl7bxzVbpvD2RQWNIREZIluvZHt2mfN22rhUOPqpFxikw3ARjOu2oQSZloqZN1VBsa0vjkXF310wX65n+s0n/++NEUidlt6Rx12mNaXdtC+73/ei2aL33ipN205YIbVe+SNpGpnbXU9HmHKToD6BnRqsauet2+pGwdkzp45ZGZVPGijJbRveN6N5TPq76PQbipABJnE0Q6dbTEtIknGEMP/Ye+5XPkAO8hv9D9dK5Et1ZFSAAkGMGxiUo/QBI/gweQlfA5PMPzcGZilKOLMVC5r/W+f1Y5+wAkfB/P96AIaXSMssm6CiAAACAASURBVG9O1yRKQetgZA4pSkQqsAGIlOLAscwqRkq9plWAJNoulpm+B/LvDW94Q5J1GMGkaCELSa3DSYNzlUyOQTYVhjVOXRw5zhDpR+uWQaRFkRJP7S3RCtaXiO0+++yTHDMAoum8ZpKyFe8HACV9DdnP3hEVAZASQYO+mA8goYyuinIYGQogrzoY0dcjx/kdWxggjOMd2mFNsIfZE16AdwAJoKzq/BXvvVOanwEk0wQk3gwzB4oP7yO1EhjiRBZIIYA5MMIxVsjdw3NKnmmVMTATQGKDhHvBfBgBgCAYGVTPpqJ8IUiMIZgQQAKR+jUoQjIdQBINAp5JSgoGrWtVIGwIEM+k8yujICkyxzOAJK8heQaQ/Dgp2U0RkEThjWJljAhj6B8ax6BHkLsOCAcHSgLDGAMZj2rxNVNAwvcj79xyyy3pME3C9EQneGEAkXZH1BbjKH6nn7EzE0BiOYScwROMV5G0rC9+8YupboOoCGuEQYDXGI+ljbLoHY/j6QdI7MyJ32VerClyB+ODtAw8kXilMQSRh8gV6ImoS3M4Tzeis9XaCIkBCV227ukBkqXacu4darYnpIw0rXQCR+8ARc75mKvHV9V036MrteWSpepMLNTr971O2z13G73+d3bSX3/hap176iu1xy4L9eJ3fkt/8HrpxD95nka7N6czXzqt/HzGtS9Ormrq5/dso2t/9Evt8+ZttWDoEdWzvKid9vMZNR+i1XBdrSzTgysaeng5Z1Yt0c9u20rL3vfPetf/kg77wPM0MvKQlq/J9M5DH9LIqPRXp+6mLUZvTClg6S5Maao3NB3Hujkgqe+q1/7/P8sBSTj9nZStDI9mtq5XczpG1kyu2dQBiQ0naJH8ec7rwOkA+MeYxPDFMcjvpFISFQAo4DWOAN734ef6AhKegU7n+8gbIizvete7UgoPZ7n8X/beA86KKvkePx3eexMZGMKQcxIUDGsWc9ZVARXFAChiWEVBBRQBA0Ywh3UxR4Kuu+awu65hTasiGBAk5zw5vdDd/9+p23dohzcwD2aA/3en/SDDm37dt2/fqlun6lQVo4Q0hknlop4K6pma3kkqgEQ/D20P0tKoA5m/QUda0OnJ3FbqP0YKOJZkDtGgXbCtCEnQ/tLfITWcEQHaHdR/tLUISEghZVSW0WnqQuqD7fUWqQ0g0UBMO6lIDaX+IeCiI1j0i2nKfkBwQLYHKVw6GrStHJ5UAInWv3Teco1R19Epw3fItUdARkBIxgodQqR38d1Ut8H0WtRzuy1AIrqIDb8t1RyVep2ghyCMESoCc84LKXxcg8xj5u+o13WEpKa1x+81AJLA5s5NfHsREv0iOHk0PLgA6BHh92gYcMHTW8oESnoMiDQZNuOioKBsKy8kSNnaVoRECwS9qeRL0wjgZs/Fwd9RQZD6Q2EgICIFiRs0BWZbNKhUIyREvVSGNHq0YqVhxBAdlSGpNzzo/aFiIGoOKuLqC7MBkDQAkj01QqLXapC2QXmj/FPmqfxpdPD3lGNSh7i50TinwqZhQkBCSkf1I1VAEjTgKdfcfBiWZzSUDgDenzqA0T56xhipqKm6TfWxpAJIuDGRYsln5POTYscNiDQRHuQU8yCVkxEMGhrVvXFi6AdKx24vQhI0BjjX1EGkqhD8MHeFn1GP0VNK44wGIg0DvhtWzrHYJVJiBGyHqA4JBPhHonQNxo9QEZIWactguxWqM70JxGzSpQBb8Ek25i0P4aZ783HiH3vhgH17YNDlf8PhhzXD2aftjavGfYJRVx6A7h2b48qxH+CRsa0x8Gg2FVznV7rym8bIBJCy5QOSNa3xzXcLcdZJ7ZAT3gTTjApljODJdMgVIx7xpA/J3z+N48EXgYnjTkJhRQ7GjZuFGwcDQ89vD8vYiARy0P/qdchkhGRSL7TNWYyQF1X9U3gti5EW1XSTIaC4kYYya28cdcE8SWpPsJeJbsLLBpIs6GDU0Ky3Jisjxc/3ZECigTD3KRpcjMTRM07Dl4YkjU4awnQG0jnJPZm2AUEDPdh6rQd1id43U4mQaIOWjkiCH95TR9NpZ7CqEuWEtEnKBQ1D7e3XxmRNryUVQMJr8Lkp53S6kBFBm4gRXj4zwQHzMCnTBCr0kBM0JbNBagNIgmwV/RzM4yAb5c4776wqWsHIBJ3CjFgxOkRHKR2yjBYl8/oH56I2gITna+cIIz+kaBEQMBKgHcs0rAmSyHQIFijh76mfahpHKoCE46BeJcWbNicdT7wu91BGZEjh5XwzQs33Q2Cmq0eK3pOGqKpxqp5b/r0tQMLx68gh78U0AQIO3kszcLjfcP6Z2E9nONcFWSfcq/R3k62/BkDiz4reELcHSLTQ6AXJyIdOlNLJOAzZMbpAI4RggN/hZsiwJY2R4DWCL0Uv5NpStrhwSUVgiIwLiC+aL5RGCcOi3IxJ4dDVr5jQyZCaPpJxSVMFJBR8crPpJWJ4lxEhKgYqASpDegtoIJHKxTAoo0nVvZvBOWgAJA2AZE8FJDqiqA1i/k0DmF45rQ8og1TCjBZwIyZQoEFCWSU4ZyQhGWVzRwAJ70ljnFEROgR0pS/SJCiPBBYEC8ynoFNEH9uKjvCcVAAJPY4EAzSMNGeauocAjfelQ4QbEr1mjPppDjnvU52uof+9LUBSXXfS88p70FNNBxDnlvfmz6SMMTpMnUMPKueJRiTpR7IZk7bkBwl+D0jWCiC5bkhnNE9fBhvlcr5gAYIC10/wNsPYVNoSD/xlBd75N2D/P6M/Ow248eqe2LtbDv48Yzb++WkcZSVA3y7AlHE90b75arhGCfGESiZXxaqU0e+FpD/IPFK2vluE/ie1RU5oMyyLfU08xC0gFOeoQz5tLIxf17bAuPtXYeFywLaAds2BRyZ1Qqtm+bCNMsQqsnDOnwrRuAnwwOQuaMaID0Mzrq2Aje1JrxEZj+kihgjKbAISVWXLkVLI0tJXQBuf3TH/dwGJXrdc66REkRWhaStkKnAv5t7H9ch1yPwx6gOuf+6D1WVfr/lUIyS8J3UMnZH8ox2RdEwySsiDhjUBOI1w3VMpKD81MTVSASS8Bw1hAiDqAV6T8s5oCI1x6hKCEto+jNro4hdBZkWqOSRBUMK9gtdlZJY5fHw+JkKTRsdoKNkq1AWMXpECRPmv6bm1fqwNINHzSJoqc4XuuOMOsfV4UOfwnkw4p2OW9hH3CW3f8Zwg+KpumKcCSAhGuf9wvXGeOa9ck/w3nc+0p2gD0iHN90QArZsRJtO/tYmQ6DwPjpvrje+U19SRDdK0CE54P84F70N7mOCQz7at/acBkKQISLR3lMqFL4CCyJfBhaAXGf+ml4eCycXBf3NxMppRnUO6M4BEc7O5KQeT72iYMHRHTyUFkgLWpUsX+Wx7wpgqIOH4CUp4H84BlbGu7sM54ELkc9NDo/uTbCtc2QBIGgDJngxIKMvaM0dZIjWIcq6NDf6OMkTFqzcH3dGW8qC509U3oVQBiRjIjiN0TdJFdOdofkadxDA9x8ENi3lgQW/ctuQvVUDCzYfvS2+yfA4CMMo7PXf0zPGgx0yXUQ0aFNrAq22EJBhd4Xc5pwQb1K9at1EfE/hw3ql/eE5Q/xGQ0P62qkdIfPpSonQtbh7RFdexD0n6chgGIyQJWIwQOIxiWIibMSmVa8QzUFHZFovXhLEm3gi9m25Am9wy2GkxrC9vhMVr0xCrCGPvxoXIa14B18hH3I0iYhPduHAsZmYocMQIiYMw5q/KwzffLcKZJ7dHo/BGhMwoHMNFNAREYiGEGN2w4vDiTGrPwdqSdPy2KRsZhoPurUxkZpLmtVHlqUSz8NPiVkjPNNGxbQEiRoGU/BU0Ir0hDXgee5AI0kKMERK7F465YDbOHkJAQoqa6j/CKIrhmXCFshVMRa2+mnfu33tyhESArN/LQoMAOiF05U3KI2WQkRJtI3D/1etW53DpGdpRQMLrUO5I1dEH70FZ13kolHNGD2gPaPnn/YIe8WRvKhVAQr3DCEBQ//C5Kf/UjbQLOCfUCdQBwSRpbTMlK+2/LcpW0DFEwEf51z1I+DvOPfUff+bz8xzOS7CC2bYS+2sDSDhvHD8dzXwP2hnNe/JZaajzZz4/owc6mb36e082/6kAEsoKc4b4/Hpv4X5EUKqBAK/HMVEH6s7pyfaf2kZI9Brie+P1ON86r4pzwrlghIx6mL/T9nDQkVeThmgAJIGZ0aE0ejkYXiSiDibg6BKAQYS7PW9jsokPouMgQODL5D1I1aJHgxSMbdG7ql97e2CjJiMo+DkVK2kl9P6wprUuF1gX167pGnoO9WJkqJfeVd1Ubee2t9S+zXdAby/RPKNPfP7tVSVJ7Q5bnx1UBDSsmENCuhsV/a4qexcM45PvT282I2o1JQAmi/Klska2JTfMPWBoWZe/3tn53db3k42DRiy9ivTuULnq5PXgOtCezh2Rf22Ec770H617qG+4ueiyv8nmuT7ng9dm1IX0K9IwaHTp8dbXfYNzyJ/pVWXpSvKd6+PeDruew5CEbsZICFAYLEjAhu0l4JWvwtjL9sfIIT3RNG0lQgQkEs7YkmeiQI0nBrqHkCSjq77oUZhgp3Smoaskdd7FlkTyRFXFKg1DmJPiIgLHjMM1E3CMMFYtbYbZ//0Vp53WF2lpa2CxgzojKBbvR1DAb6tSwZ7B+9vyPcnxQAKGdGlns0UOm9dnVTF2p48CniPJ6QJA5AQ/icVz4VlpqLCyUGJ2xpkX/ANnX8yyvxmQCmBGpeTPuB6rjKku7XW5NoNGJnWgTmqn/tsegN6ZdZlMfgnwSbHRFb4o90GadhAAaFtAy3H13yXbc5PtJ4yQUO/qalj6uvW99ySbO1I9aQPopPadmd/afDfoyOX5fGZSkKgDtP2Tyt5Sm3smO0cXy6CRz3fBqEuyvkk7ev3afo/6nzYgk+F1TxkNImt7jVTP0yCDc8+fuffz2ZNVOQvKaqr3qS4fwfca/Jl2KGmI9V1lb3vj321lf7UCoFeRgIR0I4aiaJDp/gh68FwcGgnq36UiMDxXe1kocFrotPeEYUAiS/K/a/KoJlNUGoFub5L175NdgwuBtBJSPViVhrzTZNVBtnWP6so5uAhr2sSC3yEfl9V6GGbUR3B+63IjrP4cvA+TX9nUiaFwRpWSUWxqO8fbmyetaPS70IUBmP/DhpeMsG1vk9vZsQSNYq5FhteZ+0SFnGyNUGEmG5P2EtVmPPSeVJcZ/W969ZmkTGCmEzFTka/a3D84/urXJiBheWqOUcufDlNrxc1n1XqgpvWebMzBSIg2dPQca/nnOYwuMAlTdx9Ptk6rf7Yt2Uo2JzWBSs4/dQDpZhqMaf2Yytymcq6O8FLfktZK/UO6Q30crsFohCG5IBYBiOEgYQKOkSbNAd3KzZgxbSyOPaQJsuxNfo+QLSMRPSsAZevReRJ9qF30wDTYNZqAwZY8DlKhHNgo2dwMK5euQ8+9miM7sxQeO7u7hnRHr4pM+LeQkSQpuUuglOwwzC2f63x65q3b9JzDQsywkUhriXsf/gGHH3MOHEQkb8QwYkJXc4wQ4pWVW106VZ1cPbFYy4qOMJL3zvWv+2DUxzrQa7q6nBKQ0Cml9+nqz0aZ1PSUmgCD1glaR2hZp35N9h06n7jedZlZrWfqa++paT45NhrktEFIM9Kd6FN9v6m8r+qVzKhzuP+T6lTdaVMXeqimvUTfi/sb839YlIgOmVT2tVSeu6ZzeT/mGrNMspYTvR7q4vpJ9YJfvIL3oQ5mPhOfvbpDnOsguP/vqG1SvWN8EOTwnrR7GCVrACQ+ICE6o2DyqAvjvzYGhRY2ghGGOcn7rglkbMvYqe2irUkwtRAy7KYBU5CSVpvrpzK+6oibIdOgIa7vx/PqUzHq6zP5nkYRlTHHsiuOIOWO49C103VUrj6fu/rzUQkQEBCM7qooVXC9kHJAQ4RGKUPtNRn8dfFeaoqQcEPk8bua6X7eQ/V3UZPRUFsQpc8LGmUEJMwLq+nYEfmqfq2a1hTfOXnv5GbrkHt9emo5Dl6fhh6fi7JHDyG9dLXVm6msBek6zpK9UjVKRS0ISBJGGNIzMF6B1155FJdccCIyIgmYlupbUh1m/K5Alj8AgobaHlLul/EKoU6plA6CpbWrovjmq//ilFOOQEaaB5td0VXyig+EtoxEfkoGjHTko9pgfr9uGKEDPNeD53gI2zZclv61Qjj/4ok46bRz4LoqkZ2UNfkdgyUJFaWp7XpKNh/B9VR9LZPiS0cEe1mQfljfay8ZIGEPIM1YCO47+ufgvqx1iNZT/Lf+bvV9syZdRtoNDXBGZQl2tJFen89ek2HKfZ8RG+aBcP6D0fParu1UzgvqIe2oZcUqslT082vHUF3tg8n0p3a88m/d3JV2yK5+B1z/rNrF+ddUr/ocg16/2iHGtceKabqxY23lPJV3U/15gu+DPxOIsRfarmKI1LjPeqk8VSqrvhbn8tY6QsL63aylHeRea64oLxU0IlKNTAQNcP24wRdCdE6qECvX1ETZSmYEpWq4JbuGLo/JetYUSl0yc1uVuZJNbarjC3IwmdRPyhK7zAfnuhavcKdO0SFbRiaYrMsoQX035guGYnXUjVQlRqdYGSRYom+nHm47Xw4a5ozO8P2PGDFim8q4PkSV1yQvmtxbRip3V4SE757AVFPW9IYYjJYGDZBU3k11+ecz64IUvD51EI0C0sZ2x0FONOlSpGztKg+VXn/8m5QxVq3hplgfR1UfQPlBN/0jeUuBg/KKBG4ZfxNunTgejXOyqnR99bwJ1df994eKndQuQsIuJkwW90AKFHNTFJFryZIVmDH9VYwadRUyMhoFGhcmah19UV1DkkGmrWeUAE0obLy6yzxHB5277oVhl4yA51fWkm4kjOBYcYQSoaSAJJV3VX3fC8oEnXHUewSkupFdKtdO5dxkDglGSOiQIO8+2Mww6DAI3qO6Q03rhZr2wKDe1N8lAGBlOr3faJuiPg3RmuaJuocVQ0nZSuYlT2V+a3NukJKn54aVwagDgpStZO+qNtdP9RxSBknZYvVEnZSd6jV25nwCUtL1WZE0mIBeWwfXjtxbz7t2DpGyT4d4ssaIdbHvJ7N79ZrncxKUMWWCMrg7jz2GssVSmSzbSYGgUtJej2QUqh0FAsEFpo0SLkbW6mYiGnmc22viU9cvSye1k7LG0oU6Qb2u7xO8nk4I1J+xfB4XI5P1d8fBDrOkbdEgqs9O7cmejYJIQMAcDnrNtEDWtzIOJjpyY9SNEZMppLp+J0E50MmaLB9Iyl6wUVhd35fXSzavpGzRQ8pqUUGgUFeyWJMy1rqFMsgcEgKSmjahmj5Ptlmkci7nhInorFDDxo4akNS0CaWySdZ0De0I0NfSVbZ0p/Zkxt/OrAUGGxRkYK4FzXZGTOyqdAoaJKOvvx533X0vGudkS7p5bQ+/eFatTidcUJCBNC+rKtKxcOECvDqdOvBaZGayOpqKZFQ/kq0jfU5N4whkjVRdTp/LYsjqNi46dWyPYcMu94GSC9ew4BoJeFYUtmPXOSDhXXX0gWufeo9GET2k2kiq1aSmeFJNgEQ3+NP6j2MLOs2CkRKtO7XxrKMi+tqU6+pRlurDJEWKDkg6YDSQqYmureeqpvWQ4hRsdTrnn7bHwIEDq0oJ14URuq1xBfUI7QHmkLBap5674Pwlu04qOq6mc3WEgJSkxx57TKqG0SFb389e/XmYhE6nLFtF6KJI23r+utDB1a/PMsq6MWL1568LkJwMlOt1zffA3+vGiPVt+2xzXe7OCAkHRoOQwshO7QQkuqa/VjKisJPtDjujBcjRDXB7uRjJoaWnXIOh6pdPRQBrGlqyawSrbNFLTS9xcLOozWNuS0C2ZzBxnnWndnabr4vFX5sxB5+RuTvMo9Cd2utbIQXni8qQz8+SfazZrUsJ1vcYgnPEcDnDpaRM2Jbq2RA8gmuVn+/w2IQK8ntLi3NBDzlL5BKYUw7q86gJkDCHhHSxYCGLbSr+JDz+HdUT3JCZWEpQlIqc74zc6TnmfHD+CcYJSLSHOpVxpKJvgutH34OAiOufwDyVzba260Qb4IxMqGgGiVO2AA8ClPLSIln/t93OzvJNtn6Nyax6/+YCdGoXmNgSR6H+9ytZ8euLFy9UgOSG65Geke2fR+pUbZ/Qxza1HIfcwI8WEZzx6NK5PYYOISCx4JoxSWiXRHozDpMNWVIYy3ZHHWy+6Df6JSBhToXOIamPdaDXXvVrM0JCZwANMso/5VGfQ2NJgxR+zmpOHCMrU1FudAlgVpRilId7GAG2/o4YvXzeanqPERLqXQISDUTqQp63O/dJTmDVTFImmUNL+ec46mv+g7cPesgJSFi2WzuEanpXQb211T61DTttW3sWHRJsUcAcSkZIdvURBCTBXMv61MH6GTUYJiChQ67Gni3J9rsUJup3KrTae9IAX+8/u9IG3GoN7S5Aog2T7fUhSWHOUz5Vj4G9POgZJmWlrryytR3MjpT9re21a3OeLvtLdExlnqwkYG2uszPn3H333VWAhNXOdoUy1gqXgLihU/sKASR7aqf2nVlbNX1Xb5BUvlwDpE0QkOyOI5U+JHU1viAw3F5jxJ2+p04INxJgGrlCEGHGKGB4LirLCnHTTeMEkDRq3Gzr220DkNQWjPCikjMilboU+Uv+eMBvCxdi5szXJEqTnhkWIOB3Aqk9EKgtGBHF4w/GYClgBTY6d2qPYUMvB+lcnlUu1br0+FgquD6PPbXsrwYKmlpLg1362rDIgecJo4B7Nvs+sAcZDwIU3RBO7yPJvMOp9iGpz/lPpexvXY4jGPHTZX9p/wTnbVfsxbUt+1uXzx68Viplf+tqDFr/6r+316m9ru67FQBo6NSupqQBkKh5aAAkQAMg+UsVZWtXA2KuwT29D0l9KOMGQMJKTsrQrXdAogthsRsgk7XFJg+Jwc34QHlpsQCS22+/EznsKKjq51a99rqiECgcoCISW+hbwIIFSzFr5l8xevQNSJeqy8xuUXGcejlYkctj40fmqHA8Jjp1boNLhw5XpYWtCilvbLohWI6NBPuQ1NNQ+Hx7KiDh+iQo0dQtdr6m8cgiEOxWzXGzVDwL4rA/DyO89LIzOZif89zqNCy95hsAye+bBTYAkt+X/a0rnVOT/mgAJMlnZrflkDQAkgZAopdkAyBpACSashUs5rA9HvPOGIsNgGQXAhIVmlC2t0QFtiSAEySUlZXipnE34Y7b70STxo22fq3bipCksgh4b+knovNXVLRmwW8LMGvmGxg9ahwyMpl/oKM4W/JMtnsbAQy15FX56CLh9xphenvXTq1wybBLJcOG/VGIQBQgici/dbf77Y5jB07YkwEJ9QFptaSy0HlHWheTv0nPYu8qNulj/iVL17OPF0tnMw+R+VD5+flb5cM0AJItC6QhQqLmoiFCQscIqnJIdkVUrCY11QBIDAMNlK1XZTE2ULbmVSUV7sC+nvJX9IZALrNOam+IkGzJoWkAJCkvqVp/YZdStoK2elXJLRWmIEQoLS/xAclkNGnceKu4hKQ+6bBG9SesJQZQYREfkLi2AkdICAD4beHPCpBcdwsyM0JbGhimHJWo5WCqAAn7CzGXxkK3Du0wbNhQ6eSeME3p1WK6tgASTxoj1r68ca0XgX/ingxIOERdhIHULXL8e/fujT59+ghA+ec//yn5p6RpsUrkmWeeKYCENFxGUqobVw2ApAGQVJePBkDSAEh+T9maNRNDhw7DTePGIWRvKcdY3ePE/SGo8qWDrh/e96TAe035jdrFVu0KngvDsAKA5DVYcv/tHHK5muqnbGsX2/Id/VMiHsf0GTMkoXD+ggVo3arV9u6+k7///bgdh0ntrDAzGmvWrldJbUKpU1ZEqmi5Zmdm0BLRj6A+u/tuJrW/ixdfegkdO3QUD+qWWawr9+jW00ajrCGHZM+mbHEhBsg7/ktUq+N3tq3oAhpteuVsvW7kfMqtxypPihbEggGxGMv+FuPhhx5KWkBDjYBrMtka5kX1ff1yUqIb9PF7ffD7K6h/LV2mktpZ9rdxTo56MP9rW5+vdVjwOZPf6/crPnglcvB1KXUXS5cul6R2VtuTKUqas7DjcuiyO7u0AQxtqfrLG5G5ZHgoKVeUrTtuvwNNcnL9UErAcKpKM99at6aGGfzu79IJXQEUPtWCRT9i1szXcf21E5GZEVY35qtM4eJqbdQWkCjKFkEHDEtwUrcOXTBs2BABJHGTjRvjkuvCKIlh/F8HJIskqb1Z02YwLcvPEfGrgLmufBYK2ejTpy+YAD5//q84/IgjcMjBh+Dd995F/7POwief/Bv//fZbDDr3PEkOZk+lwsICFSGRiJx6qb6ZgK+++hp/efIv6NChbUDY/Jye3wlOTfvW9vZ5fxFtpam05tpy3cLCIsmF0Z3af08X0qHFZNt+9bEFZXRb8up/rwrpm8ohcMcdsG2rSgfuuMQnG2vNnzXkkBjSA0tX2Upt9nbubOp63XRUV9lK1ebbuRH8/tu7JUIS5M/Ry8EqWxdfOgxjb7gRmaE0uK4JFhaxQiZcNwaPCX6OB8tloyh6j5TBGnJURZK45SBmmrBdS3W5lcRJ1pvXRkQUnpcuCYMwozC8ECw4YCV8xNPw97+/hXYd2uH1N2bB4D1F1ziweL6uWWn59fOloxav4/N/DY6Hqs4nSns2HPk3YLKLsNgqBjzTgJFgU7CQfJ2XIaXajccxc+Z0XH7NVfj114Vo27IV4DqA6XuKq3SOrx6qSmj6NovvOJMhqceW+8u39XfJUlAlbWC4CbieLR2S+XuO49Xpz2H09ddi9briKl63KXrQv7juQiwGHy/KCjDBQ5XRpH7j9QTS+SeouWSSaEzZWF5IKsjI8yMBNxHDvVMfwDvvvYdXfECSgCVdndWtoopiwQfbyeROHZEIKnyuP3rTGKFg+Ht9uAAAIABJREFU915dZasuhWx712KFEZYdZtnN2tQh35EqW0ElE/yZXkc2Zfzmm2/Ey8iqM/V9BMts8l6kXbDSGnsC8KiqdOd6sDz2bOC6cuCZlEkmJbPbtom4z6ixHQuRhI14qEzWFj3Lhk+HEZm32eCTTehIfYkBTgZsB9IHwrGAyngc5WVFePD+e+EaIRiuoZzpFHWL5jTL1YZ5R786k3JaiAkqJ5bCRARw+YdrNi6fy73pAaeCYNdvNgQ0bLWsPcBy47Kml6xYhWdfehajrhuNRpmNEBJ582TJJ3xjirqKf2jWi46T7n4WYFGnsHoVnQiqoSA1HwXM8+fH9FhGNgFTlIPNG8Otyqcuw9Jlm3DL+FvxysvPyHir8it8laMM8xgML+wb0qmKYk1ADnBcRygTY8eOxZ2TJyMnp77r4G9tZs1f8Kv0Ibh+9A3IyMjc4gxJAZCkKjOey/XAJaYyVbp06YIhQy5WxrgoakEs6n2KslZHUIelogeCxUqC1+DnjJCwuhP1T333wUnGzWeVswceuActmrdWzgLmzDghGKYNT/ZCyHplFcJ4ogIffPg+jujXD1mZOZj+6kycM6g/YMTw4Ycf4fRTB6CsuALTp78Ex4nDtignhMMhsRsIgLn3fP31HDz1l7+gbbtsWF4YnuPAMKOAGakCKApi6l40BKrKnjDks6DjtPrb19/hu+W7Ux5oUH6EDsgqaqqSGpCGoqJK/PW11zGg/xlo0riJ+o4YEFQmFYCXsTU6Fuojr8sT1Vh+V86aek40nA/GqswH6gY9Pkfmw/AyMH7srZh8x60wRMRdsVeYScURplKGOxU50NWd2AeHJZgvvPBCAZO72iBmlS+yZM444wxpTMlDR+VSeZ5Uzg1G/fi87AGUrA8J5UU37axr+ef1eG/d62v06NGiB/7nqmwlBSTDLsaYG25AVloWXMeG6xlqE7XYsdZPRHQ9OD7gsGn4OiG4hgfHVJ1/Lb/LLTdk1aRKtmZ4Fussp0lFEw8V0g2XPGHLcGEjW8r9tmvXGm/8/TVYpvaQxRXw4K4u11CbvjTXImDSu7a/b1jsGMw/9HCxhryvJiwRfpW4KIffJViZ9YATT+DlV17Bldddg/nzf0PrvJaw3Rhg8RqqjZfiPdMU859HQAnVBf/QwKcKiSLkG+40YsT4kN+7YmA5pjKiLNc3anygEHdcvPLqi7jxxhuxZt1mGGK40DNHT4kyuDgC0wclYgeJx1MKZ/rGC++vvH4slalwg/LsVFWa9UGe7xaVsWjMMeXeB/Du++/hxeemoUOH1nAtGzZpFTJJMfUeeK2dBCRaAIObIpURvWnBPiT1ndAWVAQUfvYhYdlFKfubJEJXE3VpRxR3kDfMn6mMSNX77rvvpMpWfTemDCpVPX4CknvvvVfK/pIrzs9ls2IEk+vVB/Ge6QrIJyDhZs5kXyIH+goiCQsJrhWPgMKGYbJSEY1/C47HjZfrOSEOCQIHNgwn+GM37LiTQGH+Jjz6yFS4CCsZFxBB+4hyz809jSUo/I1foIw4NlSgdEuERP7pf8Zrc91WybB8K1SVTqF1w7Llq/Dsy09h5MiRaJqTC4MoSRYJdZvSZYRlBCKuQYoPx+EAotNU9EEJi9JdlHkadlvGwjlUGsckUDGpD5WpYhgxLF2yHhMn3Y7nX3pGkqmVauN1leOAPwFRWEjzS/VuaSyYyiac7FyuQRrElD+WHd0djbkWLVokOoAbMvsQ6GNH5Ku28xEEE7wPqwsOHTq0tl9X7zkFfViTTuM16KGmIUZAUt/zn2wcixYvwv0PTkXz5s2EIeGKI4/AmP8p8GwalkRQTv/jSWjdph0KCgvx8b/+hZ9++gWdu3TAqaedIM6klSvW462/v4PSkiI4Tgwmywi7zAtS8EJF/V18+cVsPP30s2jTLhdwqXM4oXQ4KKeZimDxT6XstUBESlUzsso9UjnJNEMjECFV1sLvQ2wGqXmUYwV2ZE+mDMt9TBQXFuONv72GAQPPRlajRjBMV5ywCrxUwuC9eT8t0LInq12fMq36+vj31fu00PzokfDBjQ73GQnRj2pTV44eUgbHjbkZk2+/DXaEz0UHhnIjii1QT8UdtAzoxoiDBw8WozzVptApCU2Sk+kQ0X1g2Kl9VxjkQRuYP2tAEiz7G9yrqw87VRtFnx+soCbOD1nPdNh5ov/qu+z39t7VHhEhYbhy6JCLFWUrHEEi7pu6BgWjEo5BhULBo3BIf18RQBrJql67omuozwxlTIjQKn+G2LMi4Erp0LB1vYTyNjnpeOutv6Fz5zb46+vTYRq+h6SakSFeA7meAhba56fBj5j7rjKQHIPxF3W7kHhHGD1QngoVMVDGAL2kBCSvTp+By0dejV9+/QXtWreBLd9RBoXyevCe6jn1oTw3ehzylCqi48cjqDwVaGHo30LCIHABQnSQuMozQs+b65mY/uoMXHftKGzcsA4waXxRFVFp2UopCyDx7ywGCpUdDS0aburzKn0nupnAzFfS2k3rn6MUvvqToL70gKl3P4D33/8ALz0/DR06t0aCY/Mick8mdNIQk+ozNCrr4KARrvtdMGGSxggpK2zQpxuD1Wf+gn4ErRzYqZ73J20vWYQkaHgEDZlUPKQ6KqGvxb/1z6znP2fOHPEStWnTpt43hOqKloDkvvvuk6agfP4tSlKBbscIw5OIob+eHTZOJa2FskFDXTkjaLwLIBEva6kABq5h9ez8zIHFjdqjFvGQ8FyYtoF43EVxcREeeeg+iYRIbwiphGT4YUd+J+IbCFy6NJZoZPgREb5Qbu4+yJboHpe4H2EUgCCHwAofkCiAwSjHimWr8PSLf8ao0SPRJKeJimJINFfLFeVRW0g6FEoPK0GSjgJrr60yfdSXde6FciroulHUZa6bgOVHYZctWYlbJkzAS688r3yicrKiE3HkCvLQUWERosD0ooDBaMzO+075rukh5fpnp+jdEaFcuHCh6ABSFrSHlDSGXZHPpbtmM++BzYGTgYyggZSKzG9LVer78P4EhEwSZy+E3QNIFuOBBx9G02Y5CIctxOOMSLLCFg0lB55jwrbCcB0HsUQZ4lE6EyIIhRlNDQnlhH+isQr53DJDCNkRcToqw5q2AyP03L15ZQdf/ue/mPbUM2jdtgUMk+wJihKNc99WqMIUPviXa/jxAr0Xyne0M8D3UFbn+fnOOWU/KKdg1V7q74NlpcWY+forGHD2IGRlN5YTxCkiZ3M/5uHrBNl7NY2LjhHfrBEHhU+DkA+1I1SPS49VFXWIM/BkbyGb3nLzTbh90iSEw7R/fMdpFSSpn1Ch1vNcf3TKsTEiIyS7AhAEZYM2AAFJ//79pULbrrp/cB/UjRGr7/88J1gpToMIjj8V4FbdAaLln7aQjpCwWt32+mBtS6fUxe92CyAJDpwcfgKSUVeNxvARl8FKt8RDwrCoZXpwGXWQzZUGsgUblXBgi6dRkv3ckAATbu4qBEpvAY0tejaUMOr/i0KikWCZSMj+bgFuBt5956/o1DEPLz73FCw7oowGSS4kgGDJRdLFlBdCiyaNHkmKNOPKa+kasF0Dlsstm/QQoqMoPCMuNA0aVRy1cnKwpKMN23PgxmNCFRt/60R8/OnHaNWmNRJRFxEjJMqRXGKPIWWx/OmZIaeY1+F/Ybji1TFgJ9JhGhXwzJgyf9xs+S4BGMdUSdoK4ymOgZAXFwMvKs9k4/UZs3DTmOuxavkCOKavxI0QbCZUCpBwZKyiqw0gYaoNw3LCsJyQgBjHjMr9xNySqJKi1bDjsAZU4tDW1Da+YYueLxePTZ2KDz78DE89+QTatctDNETKTJqKDxkxhPwoE+d5Zw/NmdS0IK4/0jUmTJggRrn2EGhFsLP3S/Z9rVT4N8fx3HPPCWWspgiJBhPVjZFUPKTVuxcHx7VmzRoBY6Su7QrKVjJAQg45jaKgh4iAwWPZT9K2XDohaBRHYRpcG4wG0AmhJVJTuOiQYG4IAQmjmYyYEDirSIVJDyEdHWYCCSMG0zIRj4VQWlqGe+6bBDuuZJOAR3lIg4Cc96PBbsOzSn26lqKGUj4lmsjIazxbHCOURUUhVVEOR/QAz2WztkqEE2p8S5avwow3XsTwEUMkh8Skx9ZLg2eYqjSsoeSKcmwlMhC3K5GQqG86bNLaaLQYFXCQJkaPRC8N6gFGOJSzxvZUTgLPVkWkFBWGkZ+lS5fhvnvuwLQnH4Thkh5Cs01xuhRdjtFqzh/pZ7xqQrU43Ek7RVM26KG/6667pDkiIxS7yiDQMsDGkNyDWK2JHtLq4L2+dECwId/ee+8tJWuTHXo81X+3o+Ak6JTgNTn/lD06ROqbspHMs7t40WI89vDjyG6U6TuKFBVRnIbKjeY76BgqiQFxloymgzHme3ctOOQpmw7Y79ijY5DUYMNByOKezLVMGdGMBw/ff/89pky5Fx07tYPLPUzQO/daGuTKzajWt+9m8Cuvcb+kzIr8yGcaufhOQz8/SaIqAgp4Cvctn2nBfCAfxAjjwfBQVJiPt955A2eecRaaNM6DF9csDV4jBpikbSm9o5x9dJAQTbBGNfdi6kXl+NxioWigxGdWwEVcC7QdSEMVpy2dLHTAuLh90q2YcNN4iVBJDIc2mMVIzU4K+TaER8s/adOkbA0aNEgcEqnsa3Uhm7QB3n77bZx22mlSNEE763ZUvmozJn1tresYnaAzgPfXhz5Hz9POjCcYGdE/a5uAYJ7gRlO2eP9d/Q70M+8hgOQ1TJ1yNzp36S5GNpWNCBiFwjSRqChERbQMUdeFRUqRhJhorDs+GKERojwQwhOVsCxzDxhVsIk/EAmFEQlFVNKWSRoYIyUODCMNa1etEYdgv0OP9gGQxDIUXYLy6JmwHOU1leiKGB+8t6E47gyxSkSGyoLVUULqD883Y4iRj2nYSHcUf9VhZELyYJjPEkdRfj6WLl6Jvn32lYWQFk5HQtJPXLhWhQASentN5n54NKg0ZUMBHwIr1yOdolIpLBpiooSo0BTnPiHgRCkuI2HAs11GxWEnMrBsxWL8tmAeTj7mBLjMtSHP1kooo0gUsyPRHJUIzLFTMVbK8/M5PfYWIA2E39McflLuTBdxKjXx9tgChkxyZwXAJGAn0sSg2rR+FX5bVYI+++4Hy/IQs7mhKADKQ+4t4wi6pmoj9lufU12o+e+NGzdKRZZevXohHA6Bif4U0JoMgR278++/FYxQrFu3TvJX2G2Yyrn6UVxcnLQ7eyrjy8rKEkNP3zd4f3qIGBkhZYaGSbIoTV08c3VFG6RsPfDAA5JLoEGaKGE6Dpg3Ea2EEc2H7ZbCRkRyOoQ06GTAMCpUbwuhdSoKA+kOVQnuhgfbUl4myr4dsmFYyugg9dLiGgZQUFSAnn16CSVMGeAK2BBQiEfTtWXNMurB/7RciWPCiPlrkxt5WK4rFEdJA6EMKt2g5N6PXxCMEtBLJNJBQclmNM7NhuuS904Di2vfVi36JOpL+TdgWGVyHWbTiJ70lC4Qx43IvDIgCHxM0W9K19G5IE4CP3eN/oVwKCw5HPxw1dqVaNGmGUzQ+cExxxX9kvk6XjqiXmPEhPKq6Ca2jiTv5MLQDgKWaOXa479T8fzt5O3VXDkOKGOMjhCQcIOuT1AUdEjwPvxDZ0hN0Qk27QweQUOlts+vPb+8F+dXd+Tms1LWWLnq8ssvF4dMfRojyQHJEjxy/6MoKS1WOgohxNwShCOMbnqIxkpQGdsshrllx+El6OpSji5G+eIxD+FwOhw3Bscj8KB9EEIobCMrPUNSMdSapngoB0JRYSk6d+6C9LQwQlYETiIGy/bgCthQTgD5W6KsvlzxGiqU4tO79H60JV9M8kREJ/Aa3I/5HUZtLVheXJyVdDRI5MandDKis27dKjTLzYFFPcZyz8wbIniQ7xOg+OGUqkitYooo2ph/HnPYNEgSYKX6/ogd4GaqZzIrJdrrCLjJRGU0DZF0G7/8/BN69dhLJev4EWIVlaa818+hnX7c8xgl4R61q2Vf7AvLApvTsjm27nlTnw5J3pPX5z7LZ6e80SnIeyfb00lpC+oMfU4q+z8dn/xDh5+O/PKami1CuvSYMWMkQqR1Q/289W1fdfcAkqrEAkiVI4bLbrxxFAaffyEMI4xEIgZDlENMNvRI6Y/w4qsAu5K7B2yDCon8Nyoe1wcoFD4/uiLUDaJ7Ch0VACMpntjqps7+5jUsAwmHCyOCWEUCtpWGWLzC55sqXz6/RN0g9CFHUcT4gUfKBjd9LwzLJe81DtNmLgvvBdiM5rgh8e7GLQ+O7SEUV9QJKiQhrZJy4sbRpHEObIRRWlKKaCwGk8l8NIQ4PoZoadA4jGaQ60pOKdUQefJMSFK5JuSdEqwxP4a0My+h+O6iMpnYR4DH6AbzZ2gMhUjbYN5JGpywh3BGGqIF5TANKmCO04FrpyNBw5BjZmDJUrQ4Zs2bNhez4royCOLRe82AE6lczD/hfMFFXDyxFjzHQ0QiUnEZq2t5cBMci42mTdsj3uhwlMUzUVxShriAURVloXJXflpfIdeBlGg6FueYAkpDgELKCi40iqsnXdfBLWu8BMfQokULUUwcCxVz9aMujKMgEKsevt28ebM885QpU5CXl1fvCX3Vn2/BggV46qmnMHz4cHkPW+hyKpLgFv8Ir+RnZBgbJXKWECObsszwOqlL/r81f1rWPT19XLuuFImQazKBT4Cy72Hlmqb+4Er1SLVk7koMhsVYJk2euJg9NBjiwoBgVIJyxMgt9QDlmNEYipeC3aoghc6d4rfjvnFriOwJTdIldcyE69DwZeKuKVWE4gnSwKiX2HGaaoa/43cUF1ycA14lDDMEzzGYqy8ccIf6gYArQVOOThgP0RD/71Pa/Aivy5AvIZBEVwy5L3P1aIixgzp/raJDHBe55lRTYSSMZjCyD4ST0QawsuQezs77BqqoeaJm/XyInfEC7qicavkKbvDJDOcdvX6y7/F5NV1LP3+QjrG9e6UKGpLNq3ZK0CHyySefSIQkSFnd3hh25PfJ5nXR4sXSN4Q5BBZ5RJ4F0+Q+x2hoJVxjPmKJhbBDhT7IjinZIW2QYEMYEQR2KkqZcLhnMoLiR+e5jqWiHqtquiKiBmXLtx+E2mzSaaEoxDJXlGuhgYfgyX7GfTYqskKbQ+1NvJ4PUCRfkvaI7JbCxKBNoOifESE4i/PEpzAr2dTPyj2UESFF9PakCiAvT4OFVNOQgC3mwXiM+PI5JDLCh+cWqRgdlGdel2CGUSJxHvhowkvQeUOlQrsgHa6bBxPdYXh9EGfU02ShG0tocUqh8ZoEhxr47Mjb3o7xGZAB3QBzi+6v+/tt64q8P+Wx+t5Yn6PQkQ/eg3s/nQPJHKbVZT1V2U+mX4JRIDo8vvjiCykqoBki9fnc27r2bgEkQcoGDbFZM2dixIgR2Lh+IzLS05EwKqSAjCf5D6VIzH8KFev/DZMKyWHRHBeJeDlCrHxjMwqhgpbcSD0nhpCtPIqiV2wTMUclqzH5VeeYUPioPKKJClihdFh2GmIOBVhxNk0zAiemjGfPU4rIJfWDEReDlK9KGDYF2EIkniFRGCbPlyQqELIchCnTMYKKHMSMOBybEQXFwk5EOVrKPY0vEwkaTIwtsOShJn679OzaYhw6XhlMy0Y0BkTSTUQryZ2lx4MKid4TB45bIAaMbUbEQwt6iiRCxNXOamIuDDMNUVLFBF1FEaLriNfPCKM0FkOmEUHCiwnpg+Ch3E92chIubDsi9CpGdEjboDKlcWeGwip1xvAQjxHMKQ8nDS4noahlqkqMC5eeLX+ToKKM2wnEvTS4Rme0OPAOOFZneAZ58RqQUGFzs/EBSR0YQbtL0PbU+1IpsuQsoyNUSvVN2UpmkJAu9swzz2Dy5MlVIWs5j2sYRShZ+CQq1r0PO7YYlp2lak3QNSDgW1UkSniszcb1rivH0CvJPC2eRyODkUzmnYRQKRV1GMVgYYu48krK2jKR8EuxWtQPTqVcn0a7Z7FkbQymSxqIjbhUAqQDggZAmogbJdHyyhGTMQkzFJ4AcMoxZSICl7kJlgnHJW2yQvLNXCNdooACvZnfJbrAEE+w0DFDYcTdGBJuDGHeixEYyjo3UMtF1CP9zEVawkCYDgLDQFm4kiIP0wjDZHSX0RLXQJrouQplrIgHNIyEWwaL3H2hhDHu4mffkTJmhVButEHT7pchlNcPQJ4qTRagq++pa7thXLWbAQISOgRIWatvgyQ5IFmEF6a/KIUNwty/xIznHlAOGBsQjc1ARfRLRMJ0SDBhrAKs/RGPeiKLToIEQtK1VHU6XUmLDknur9yPKC/RyjKEQqaAfNnCxJFnIOGVIRQ2EU84EqF3EpTdiKpRw7EwqkKQRIejyI4DN0G2hQ3LZid5DXK4p7swSXt2CRhMOHELlpEGOxRC1CkV36BHioyUe1b5alQtUafYz9kiOGE0hSfSYWDBo3NAnBQqeu65CUTCBErKMZvgeUK9MkSviOMQUR/whmAZEThxAiLIeON03Dh9EDFPgmkMZDnTanQvRVXVmSr1FSGp3epsOKu+Z6CoqEgKOw0cOLDeI6Tbe5Y9BpDQO1qwaRPS0sOCHAghVOL2Bljz7kblmncRSa+EGY/As0naqEA4USnoPsHQl52BDHr+KsulvC6jBJZdKZ48iUgIjYmsTVbH8UtmitUQQ9xLhxtqgqhpIuxVihHDsoNh7uiseEUqVCihjB5xilLwab/QSFEbuGeGEDNsuHYEtlOMEL8jDkpF9aC1wsuRpGHyy2LF0xMbEWPH4/lUMFIonZWA0hVVjNWCxMAhXSyEhJcFMMTskg9vwU1EYdtReDarijRRBpNTqqpnuGFRrnaEYV8/uY1KW5KCqeQUnSRu2EgkWMsjgvL0MLxEJbIT5KTTs8wAhwnEfY6sE2XlYuWZobOYFDgBJ7wmva9hxNxiGMwn8Y1Bv+CX8igLgOLfUURtB3FGc6x9kX3AY3DCvYTXarHUofCG/aThnc+d3Z4c/M/+nhFKApK7774bn376qVC36iIiU9OE1gRIaBARkDBkvOVgid7NiC2+G5Xr30QYa2BYTeE6cYSNBKw4KRGqyZ0jxouujMNlzYpS9PgTfCuPJ0JpiJuZiFkuQp6FMKMlTpnsvJIfz9TXNNIgozATlQgZNP4TSLgJAd6Gy1wOek79Ild+IrsHleCtvGwOEhalPCFyqOo/KHl1bfVdGZc4Q1144TDKDRKlXJgOc6f8kq8oF3FRCWGWoml5CQE9Mf7bTofpxBFhPpgAE59eLoaMJ/lZlFHbSQecLMRDcRhWDGaiAgkjQwwzuOUqeiSPzrGHRX/IwYG6MUTDBvLRFk17j0co91TEvDaIMJSiK43+z0rO/50H3/2AZAleeHkWbh4/BhHbr/Kmg+JYhrj5OGLuJwhZq8VZRhqXR8eZVeEXe9BlbLe8E5X7pUxpUyINYVnfzLsyTDINVPRURRKK/IgDdQn3Zm5sXP+kX8UAW+pvA0x+ZxSTPWLMDMm/UOVb/YgNBVZklnkfpCNQlphjqcblmHS2EUSwalaWipaYlXCdIpVvKhWP6FDgaQrQyGYrdoLKD3FRDBPMLyWgEQUnjj/LylRlx41yVUlQIsPaayDIys87MRBl1ClxGNLtCwD3UkXl4jPKoWjuqlhQg9/h/46U1/wkDYBEdd0TTx4jJDNnzcKwy4Zj4/pNaJyV6YchKVKl8LAesXnPYc2SbzHr3c+xemUFurRvhLNP3xutspeIQVscb4Hnpn+HTHi44uIOMOPLhQoh1jj1ilSToESqUrjSA8CXNoEb3t6YePfPqDCAGFlFngoq9GkBjDi/MyJpqxG3Fc2Bfgg4MUUZEaVDOlYY60taY+qjy7D/AcApx+ShcVoxDHpOyO90EwhJSIA3VtU5yz2gsLQTJk1aivPPa4LDD0mHF98AkkkYhSHdiaBB0rip+MwcfD1nI2b9zUEZE/rT6BWJgRTyLMvD2Sdm4fU3S3H6Cek4/rAwYmYpbMOnSVExehGpWEKgIPkZtkoYdBiRMJjY68FyGuHyW9bjqCNMnH1MFrIyE3AslZdiEZDQ02qZkl8igIiAQ3qseIi7eVizLhNz565GvyNzkZW5CbYRhxu3YLOUMsPREko34VkGYuTjW/Q8ZQJWR6Tv+yi8tP3hIlOoMmozYZlFXS7ZTx78X9AQu/AZGSZ+/vnnJULy5ZdfSuld2cTFGq77oyZAMm3aNNx5551bAxIvH6UL70bJ+n+B2PfF51cj3SrEpYO7IpJYCYToCaRYM4LHjZgHiz2oAgpSvpbV7EI2iqPt8cwrSzCf7E8VWETTrBwMPKsHurSpBIqXYcKjxfjDH4AzTmiCLCsKWyhSBN+W9CRhDgnlJsQQLhNp6fEwLETDaShK5OH5l1ahTfMKnH5Sa2SG1zAQCdsOwyHdwoqLrZImBg6NhAzkF7bBp18XYZ/eLjp1YFSnUKggJo0KCj8VlNCmHMnTol4qcfbFqAlzcEQ/4IzjWqBRhEaKozyvLF5hAuWmBavSQxo58UjHa58U44dfErj04q7YWJ6Dt9/4HmeflofeXQskgiQeWaGhqhn0jHRFb7MSKHZboVmv24DmJ8JFCxVxEY573a+Phivu+hkgIKH8sTHn7oiQMKn9lZdexs3jx0uO15ajDDBWozg6C8sW/4SXnn4NlSUejjy6Fc48pxMQnsuMJzhehWIl+ya0iu+pstWyfcJBNBFCrLIHHpjyM1avou+PeZkOjISDPvsDV1/bGaa1WihRrheTSInOV1degbAYBirv1IAXb4Pvvy7Bbws34bxhnWEYG5Fwyv3S2AyxcL+TUIt6HDeESrMZ8ld1xmuv/IgFvxYhLcPCSaf3QL/jmsCK/CSOTy/hIUxnA4EXKV9GNj55H/jXxxtx5bXd0KLtZunFErIYT2UFMrI+8vDZx6vx9+kJDL+mCXr0pR5C8E9rAAAgAElEQVRU0WPmm5J+6TGqyVLKVghxIwEn8Qek2ef6gIQXoZ7g3CvbLFgQaNevyIY77soZaAAkWwGSmRg+Yjg2bcpHRlqGXwucMlUKGPkonvs6Joy7Hv/4HujVC1i0ADjmUAM3XtIJ5fHmeOmvv+KlvxXj5MOA+yb0QLqxQFGrGInQndwREqOACe2SJC2eRxNx20Jh/DAccMynsHOBA/ZRmIFqpF93YMjA7giHo9jgMuGKhTZLkGPmI5pIQ4IeCSsLZUYjbCxugakPvIejDs7BmSe0RFqoGFE3C3EjG5YRRbpXgHSX+RHpKDOzUWpnI7+wI4Zd/AZGXZWHM05pBNMtRyLB7+Qi5K1GmrERIalXzgT0HPy4uBxPPBdFqRPGp1/H0LwF0L0r0KYJcM4JXfDUzMUYeFpHnHqYgyKvkeSTsLpOGqMRZiYcJsY6HmyzCBFrM2yrDJVeDqJOLlw0hhMN4aQLvsYpx0YwbmgrpGWGUUYlZYWQzqRiNqE0Qigzm4iRxsaUoZgHN205SuI9cda5X6NNO+Chew9Bk4ylUhEtgS6IxYGIVYY0d63k9VQiC6V2U9gJUzzdpM80OvwBwN4PrtdIOZmkkhjfA0GJL54NBlCd6ykCkmeffVYiJOSRt2/ffpcntZKyxQgJAQmTimVDFG8h87EKUPzbNCye/xneev8rPD6tDOeeDNxz8z7Icn6WOtasA2CRp00jXnqPsExwhaq2pcQcMTsNm0t74spRc/DDImD//YB0G1ixBlizBnjuiQPRu+UG3HD3chzTryX+eJSJcNiF4zaG42TB8hyE0tYiZBfBYn8DiX7Sg5mFKFpjsxdBkdsBt03+AX3bLcelQ3oiLWs94hWt4TosqBFDyFyKdCMqwIGck7JEe8x6sxBTH8nHgw/0wb69G8FCCWyhcuZL1TzSyVwvl12GhCKW4axEsdsPh53wJs48OwejRvRDhrUGaUYh0o18kZUocrARbZCBKDLcImRalbh3ehRvvbsRj085Cr9tDOOu2/6ByTf/AYfux8mOI+zlI9tYibiZhgqjBSrc5giZIVjeWkTdNLToMRZocwpcNFcJ+yn0wKjzRdtwwTqdgd0OSBYvwisvPY+bbpqIUIhFFcSCh0FvPzZgc8nHuOi8y7BiIdC5M/DjbOChx1rilHPZo6pYHG+kQGmaslTJkuqUzCHltdh7KxsFm/+A4/p9jI2bgAMPNRFOY6QUOOJI4IrL+8JzixCt7ATDjsGKrIdtb4bjRWEkmgKVPSVCifBmGOFCbFrZDhef9wV69rIw5c/HwzPWi8POiLeAaeXDDq+FZW+QXFPSxx23Fb790caYq5agtBjo2AUo2ASsXA1MnJyNcy7KhpdIl+97sRxYoXyYkU1ir3z1URu8/c5XGHnDKWjcvFjl0TBJnnyL0AZxbHzx+UbMfGYVrrh+L/TctxyJilaS3+qwEEikCLbtwIkyipIrRS4ctz0yMk6AiXOFucCqpaqYkJovpYT9Vgl1utoaLranzUADIKkGSJhDcsWIIVhPylZGY7/6NUObFXDcYmz66hU8/sAEtOvTBccd1xZTH/sQs38Apoxuj1enr8Dmimb4+jcXxx6Qj4du74ksY76qSsO8CXoxGXplyJZKyioTj6Cq9R+RAhqb3cPR5+iP0O2wbDw/6QTkpm2AYyeQ6a1CvDITr7+9AK98pOp2Xzm0FY7tw2oF7XHrlC/gZmfhhzmlaNshA+tXl+P4fYHhF+yHzcX5uP/Z5ViwHGjVChh8Tisc0SsH8xcZuOeRX1GQAE4781Q89fh7uOW6djjpyDx89/0iPPtKITYlgOP+AFxxfkc0SS+AmSgS50XcDKPEaoTSyoNxxh/fxbFHhnDdyD8gO6MIixcUYeJjq3HeWc1w5hFZGDpqGdp3tLFsSQLHHwPkdu2Np579BeEE0LMLMHJoe7RrGsWminQ8/NQy/LQA2He/DLz6XjkGHN8YYy9si7lLKvH8XxdhYwFw4kHAhRccgiWrN+Ch55egb+8WmP3pBpBRduXYdvhybgKPP7NWcn8uOxsYft5eWLemFPc8shJRBzj8YOCyczrC8LLx3sdL8fL7pciMAycd0RiDLzwSuf3GAPZe8NxcMapci4Qx1uwiiFKFTeqiytaepgx293hIOWD+Bsuu/uc//9mtOSR33HFHFSBRCcYsalGC2JL3MGb0KKzcbGH2wnKceHA5HhzfBxnxH9X2qSuySQUskp9IvShBSBexIMXStJBf2RtXjPoeK4uApx44Dm2b5GPuKgejxv+Ig/YN45bLO+HaSQvQ7wDgikFdsKrQw2PPL8H8pUCrpsBFgzJx5P4RRKIFQovyQo2wriIXU/68DHMXAYcesx8+/aIIJ+29DkMu2g9L81dg6r0rES0HurQDrrwoD7078pkKUGlGsCF6EM4a+jkWrQEO2h846tBO+PxfS9GjSzqWLq3A8Eubo32Hdnhy2mwsXqF8l9ePaIKu+/wRR530Ig4/ui3csjWoKHZxxsnpOP+EPNhGBp5+dR7e+BZgj7Mzj7Uw6JSOeOSvJj56fyGeuu8k/JYfxp13vY3TT+yMtUuWYM1mYMzIHui3Vz7WljfDU7N+xWf/BRqnAUPPbYn9+3ZD+76XAy2OQ9xrAVuSXX2bJVBo1HeuKlndyoewHa9CVQA0mCi2LQ9Ebc8LSljQ+6s+r36H/8U4bHVAUp8J/TXlkLz48nMYf/NE6R+ievkx8Yt5kCVYv+lTnNP/HFxw/kD0P689zj/9QZx1ZjMMGVmOrHRWfONbJL13S8NCqXxH2hGNdzMKB9ko2tAPxx3+LjJygOlvXYRWrQsV3dFZgXi5gbdfX4inn1H5q2Nv6YlDj2d+WQj/eGsdHrurUMZ1wBHAtWOPwsvT5uPBKeuRlgkMugQYNOgUPHDv+1izVNkJt93TFn84tFQcDK6XDbj7YuzYn/Dck5vx8WcXoGvfedi0vBFee/VTHHhQLxx0bCXm/tfApLGLhbHduDlw+317oWdvE/94Nx3PPvsd7n9wBO69Zxratm6Gjz/aJAW0hl3dBCedcTA+++InPPXwaoyZ2BOdu0cwYvBc9O7eGPMXFOLyke1x8GFdcfdtH2Mu5ToXuHDoKTiz/9WwzH5CC3OFRsaoCiXA7wAv5YqTCMnu3rQa7l+nM6AByYABA5CTk1OvDsntDXy35JAI+PY7REpS+6yZuGz4RdiUzxySRogLRzLBmAa8aAxli+9AdPP7EqlYtqID7rj/n8hrm4s/XdAY69dvQk7zYzB64pfo2WIjpt6+H0LGD6qAlUMSVwuUxhqh3FYUCEZSrXgRso0KpNuV0ol1k3kM9j7u38jtkYFh/Y9BhlEB26jAiYfH8OEXq3HrA+tw0XmHIxa38MEbn+HZyR3Rc//9cNmYv+GLn4Bxl3ZFOKcp7pz6DYadDfxp2Cl4+vn38f3ixjjuqKPx4ccfIre5hSsH7YV7Hv4WS1YBwwb1woz35omXZNI13dC6eWdMmfoh+hzQBk1aZuPlN+bjoD8At41sh1aRfISF7w0kQjY2xA/FCf0/w5HHABNG9EWzzBi++aUIA69bgxtGNcN5p+Zhn6N/wX5dDZx9cldk567BM38tQ7fePZDXrAOenvYRJo1sgcGnd8LDL6/AK7PW4oKhPfHbsvl490NgyICOOP3QXFwyYTaOP/VgtGvXEs8/9ybGXNUHrdu2xLlXfoSBBwB99+mN1z/8RXLibhh9Pm65ZTqymhoYf3k3Oe/GKV+ifZvO6NGzO1548R2ce1Y69tnrSNw09kNcOOQIREwX//zgS1w/+lQMuHoyXLsT4DVWSfNCjVHVPvwS8HXRh2178vA/93tGSNgHhWCASe313al9W5QtgiJGSPQ5UskOBYgveAX/+efTaNO1C87/07s4qDvw0IR9EIn9pPoJWY1QEWsEz8mQfKio5FuFkZ4oRDryEYkUSn5TQawPrhj3A1ZvBF545GB0bLYcBWXpGDx6Kaw04PaRfXHuiLm4eFAmrhnaF0++9CvmLSrAwf1Owfsfz0OXZssx4arWaJe9RryKJc4+uGLSXHw/Dxh4Zi9s3lSAv76/DtcOboUjjj0I197+dzQOAScdfwDee/d7pIWAxyZ3QucWq2AkPGx2D8BtD/2MNz4sw7DhXdE8rwsm3/Yh9usJDDipCQ48qBtmvPNf/LQEOPjgkzDn259QsGENpky5Cv3PfQKZzYGhJ/dCfn4FXv/HUjx6S3dUxiw88tyvOOqUPigssfGvd2bjmfva4d8/NMX778zBE1MPx9INubjihrdxwEFh9OvRFX/7cB6ywsCrD/fDbc/8gG9/LsVpp3bHquXF+Pgf63DHbf1x4YVDYbU8AnHkqk4nfn8Caf+g0mFUKT6a+FLmXIESZdKoXg6aNuu3vd2CaKSAnp/no2osq8qB0lOK0Rg/laaqFaPfG4LcWimYobnygRaUup+slFlWJB7ht0iOT4S1z+Rb0mlJlzplFTaf+qNaQtZNI9Y9XaloQMKkdhokux6QLMGLL76K8TePR5g9qCTdkYCEeWGbsbniPdx049348bvNOP2Pf8TrM2bioQcPxNHHz1P5lol0VERzJdKvqErcOcLwrCKY9makRwoRTQCVxcfi6EM/REUMuG70YORkl8P2SnF8/0x88NEvmDxxEQacNxgVJZV44dk38PqH7dG66VE45ICXcO65/dC9V1u8/8F0DB58JJrlRDDm+n8gr1UObp7UDS+/8B1Ky7Nw0FEn4Z3Xv0Fei1V45vmOaJS1Fgk3ByUl++Kqy+egcaONmHz38cht+jVsZMBFGqJOGJuLTFx3xQLkZnVH7332wsTJb+JPV6Vh4k2H4/VXw3j4kffxysx7cc2ohzD3+7W45soDsGnDavz5pXV46dWzUVK8DNeP+w4zXumHXt2boHPHt3DWqSGceEoLHHR0G3zwfj4+/mgRzjh9KP716WzEnCI88fhTaJN3ECwvxwceft8Uqf61lUdhT1/GDePbwRloACTVAMnMWTMxfPilYPnRzIwsvyc62VYJIFaIksUTUFLwNdZsimP8LfOEmjlp7N44oEOBsMQL490wZPTn6NkygXsm7YuIOQe2A0SjLfH62+vwzn+ASr8BccQFMg3grBOA047NgxneLBGS/Y//FGmtgP7HtEeWuRmWV4aLBx+CWx/5GjP/CezdlYmpYaz8rQTXDQZGXHkhrrj+ZcTsHEy783CsKbRx1vlvYWj/NFwx7DT8snAjvpifhaW/zMPsn5ehY88snHNqd0x7djYuPO9wDDg8jC8XZuGmiW/j6ku7I7+4Eb777juMH3cCWjWtxMgJn+PnecBzU/JwSHcmp66X5RY3DayL9sOxZ32G404EJlzaDc3SY/h+QQJnjVyNcde1xwWnNMU+J/2AS85pg9GXHYiSylX4cl4G5vwaxS8/L8Y3327C6OF5OOfk9pg6bQGyI8X40xUno7C8GOdd9iVOOLoTurSsxO1PrUWHjhlokmlh4cISnHAgMHDQubhwzCw8PW4f7N93Lzzx8mf412fr8OcHR2LShEdg5oTw5ORT8OMvi3DDFBo6pjTbWri4CN06ARdfdCSefuozZEaAXr17oUe3djj4wN446NQhcMMdYCJHGQgSIaEhYksB1wa21g5qm+18bU8GJNJ41C1G2fzHEMv/FA5iOPXi/2D/rsCDkw5AxJsrlbbiXnM88cIafDNXsiAk/5R2bJoDnNIPOPeMDKRZwKZoDwwf8wPWbwCee7AvurRYg/JELs4ZuUBqLUwatRcGjfgVl5zXAtdc1Auzl+di9i/rMe+3Dfjqu+U4sEcME65ug15562BbESze1AMDRvyAgw9qi+su74eKeAVG3/MD+vUNoWlea9zz8Gd44e7DsHfPTvj25w340/h/YOr4XAw42kSaU4wKsxNefLsC9zy+AtMeOQ0llTm4/KpXce2luRhxYTdZ87N/y8bcX8sxd95GzP6RVcZcTLnnegy96H4cd2In3Hr1AdhYDoy47T20s8tx89ih+Hn+esybtwBf/1qANSsL8OTNeZizpA0+/GA2Hp16JFasb4Hrb3odkyYchn77ZuKxGevwr3/8hKljjsA5o/6DkVfujYv+2Bb5Jdm44bbXUFhh4OvPP0JGqwPhIVPpZVYxNJm671NcBVSojvTSzNJno6v6F5IR58MGBR6q8IJ8wf+foQsVa8esQBK/zHkVvV1ouKqby5YIh18X7Hfnqi7dquSrStFVPRni0kBS9Z8huNqSLKABDX9LSNQASOpa69QYIXnpeYy/+RaEQ2mKoit1b9ljqAQFJZ/jhtET8evPK9D3wFx88dlKTJx0EE7rPx9ppB/Fm2HcuJX4ZZ7fesOvdE9G5aDzgMHnpcP5f43figsOw9GHf4TSEuDsc/dCo+z1CKMCl/zpNNw++S3MnO6gc/cMIBrHb79U4sJLgbE3DcGlw17AhnXA4Ufuh169muOQg9ugbV4Y/Qf+BXvt0wUPPX4kvvsihtlzSvDpN7Px0383oluXKGbM6Inc5svhumkoKOiJP13xK5o0LsRd95yM7CZfwzbYhJNV7jJRHs3Ffz9vgdn/jeH7uV/i/Q8KMHRIGu65/VC89fcwHnj4Q8x4/V5cec0jaJyzFtP+MhYb1i7CwYe9hkHndMfhh7XG9bd8ghkvH43e3Rth733ewpT7euPs89rCzKjE3O9bYva3m/D9d0vw2RcbkNe6EZ5+ehr26tYPBgGJ4O9Ao0cpPNOQJ1bX639PvF4DIKkOSGbOwqXDL0cBc0gywr4yUqViEV+JimVP4Jd5X+P6SZ9h02bgzluORb99CtE0sQwxz8P6io645KYf0KkFMPW2fZGOOZJ0GkvkYenaMNaVNkMixDrPDtINtlYrRl6jCrTMLUcoUoAi7zD0PfJf2OvAXDx518lonrEaplOC8piDG++di4/nhnHn5EthGZkwY5vRvtFCdOvQFtdcPwON8jJx/809sCK/EU47+xMMG5CFc886Bg89+TZmrzJx3ukn4sdff0V+eSHOOqkTXnhpDoZd2A9nHBzH9ytaYOQNb+FPw3tgfVEGfpz7AyZPOhHNc/JxzY3f4ce5wHP3t8IB3eJIMzfJfl9pGdgUPxrHnfFvHHcCIyRd0DQ9hv/+YqP/dUsx/trOuOD4LBww8EdcM6wxRpzXEz/8tBDXTNyMbvs0R78jjsbtd72G6y5thXNObYf7/zIHeY1iuObyk1FQWoIBQ7/AiSd0QavG+Xh8VgHGjRmBNs2zEKtMIC9tLcpiCVw++S08N7Ed+vTsgqemz8Mb763Fo/cNxx2TnobXBHhs0sn4+ecluOXB33Dd1UPRokUeorEyZEfWolmLRti0qRgrlpfh069+xiefrsKISw7ChIeehxlpCwPZMKSXA5vf0Xxgh/uAUbInSvT/j8e0pwMSoAQVv92P8tXvI2SaOHnYd9i3GzBlwh9genORxv4hXlMsXJuJjaXN4TB3LOShQnpybEaLzEJ0a1mOiGVhQ2U3XHTDt9iYD7z46Ilo13gjVm5Iw2U3fIXO3cIY96euOH7QPAw7Pw/Dz+6GSY9+g8Ur4zj1jP746ec1cEu+wW2jemCvpsulbv/igq4YOGIO+h3WCtdecQRKKsox+p5fcHAvIDe3FR5+4iu89siR6NalHb6fX4yLr3sb997cBINPjCBSsQGVXmPM/Adw60P5ePLhE1Eay8HV17yG+yc1w6lHZ6G41MW4u1Zg8VLg9AGnYMmqzfj6h+9x/71jMfSCu3DyKT1w63XdsbHcw6W3fIRO2THst3dvvPDiLxg0oDciefvguWdm4MlbOuDHZS3w9tvf4tH7j8bytbm4Z/IbuPXmvXHIgVE8PCOOv7+5DHdf3w8XjPoc467ri8EnNkFxRRNcPfFvWL4J+HnOx8jM2x8AeejsZ8CGqKpsgIpRbKFQ+fEIkQpVyFy6QKgGkz4nKs4Ch77c6Go+wW5Dfk3AqmtUNaTzUYiwblnDyL+tKmJQlTIogDRoXrHXKkOtys0R1oWPfGAjxcm3gBkZbUOEpD7UWs2A5DmMHz9eErol+iYhN1K2KvHtt7Nw6dDL8cD9d6L3gcU4t/+9aNQY+PPz6WjVjHkPTbFgvomSks5wHBshFo3ga7aK0TR3Azp3WCuOvILNB+PYI/8JFvL7+9sjkddiOexEJVyzCa6+5nUsW9YXN9z0R6lkh0QpcvPmi+G+apWDhb82wRdffYE33/wJp5wIXD96AC4e9gZ69e2CcRP6YuApb0gp4vMvORvff7YWBZu+wCvT90KTpksl4hSN98KNY37Dvz8sw7sfXISW7X9DeZGJLz6fjQ6deqAi7uLqy35Gy7ymOGvQURhzwxsYfF42Jt9+EN5+C5j64L8w/bXbcPV109A0dzWefWYc1q1ejD57v4ZBAzvimGM6YMwtn2Lm9BPRo1sEhx76Nh58uAtO798Mm4o24fabF+OLz4GhQ07G8uXpmPvzbDz5l2no3v0weIks1bKliq6lmyOywld9rIKGa+5JM9AASKpTtmbOwvBLr0DBps2SSC2Nx7jRUS8lliP/x7/h1kn3YPo76zF48N7Yf28XzSILcGT3TGQ0imBtaStcMvZHdGkJTL21D9KcH2Wzcy0blU4I6bCRYMjEduHFYwhZrGjlwmGXTNtEUeIwHHLcJ+ixv4Fp9+yH3MhC6Ygesxrj2TeimPpUPgYMboWscCv8+N1sjLqiJfbpvC9Gj/kAjVuFcfeNe2PR+mycfv6nGHZ2Jk4/6Tjcdt9biDVuj9OO6opZf/0YjXIzccPwbnj6xTlYuBS4eNA+ePPjeVi+1MHNV3dF82btce99H+PQIzqjeVsDM15ajAN7AxNHd0LrnCKYTqH4+ioMC5ujh+DEMz7DsaRsXdUDjdId/OenTJx941xMuq4TLj4+B/sNmIORl6ThkoH74OPPlmD8lM04dWA/xBKFeOXlnzBySFNcNrgTnn9zJf729nqcfc5+WLJ8Gd56qwAXDmiF4w9pguE3zcMJJ3bHPj074MMP5uCSQe2Q2SQNI+/8Ek/c0hL77rUXXpi+GNPfXoEnHxyCh6a8gMUFwM3Du+L/Y+894KQqz/b/76lTtldg6R1FBFFRBAUb9mDvXVSK2AUFsSKiYonGEhM1llhiTDGWSFQsiUaxo4L0ugvb+5TT/rmfMwvEJO+b3z+J7htm/Kzs7Myc85x7zvM893WX6+rZpTezbn8Hy3aYcOhBvPPWW+y/TzG9euzMo4+/xR5jBxPkDuQnj77EDw4fy12P/xwoRiNGNJMbUeJ2QpHWUdj9nyF+6kxrw3c+ls4MSAKE838L3op7SG54EzOIcvB5i9l9CNxx/QhcbQW216bYZFJ+BNM3hRBXiYgFotODiy2eaCIBRj6b23fi9Ks/YPlGuHTynpTlJnj7nSreXFTHLdcOZ9+hCfY+YTknn1KospnXz19CNJ7L+P3H8PSv/kDPojZuumQoQ7stR5gams2dmHrLUj5fBscfPYS6umaee7GWySfkM26fvbj6+pfp1h3GjRvHawvfJZH0uWfuQIZVbMRqT4JRxq8XmVy1oJITzxpIfkkP7r5jEfddW8zh47tTWZvikrnLiZUWMWzIHrz12uvUpgLm3zqNM866n7xSgwv+kgVtbnJ4+ldV3HT1HvzpvfW8+341Z52xF9+sqOH9d1Zzx5xefLYmn9de+5J75u/Lptpc5t/4KrfMHsYeI9u5/7kUv35xIw/fsTe33f8Rm6tdjj5qZzZvaOeV30spyMmcevYZRLvuo8gvlD6DEmcLSQNC0tVtnktGPnbbvJXm2Ew1V8dcFuZgWaPDoEOo4dLxCAlHMo9vOUSZSjF1GKWGtH2Co+P3js8Ks3GmdKxj6QiFMjuY+4QoLSNWmwEkoV+WObry0v77H993ydaqlVKy9RyzZ1+NtbVkS8hc5CfNiuW/57QTT2HErv3ZZ3+de25bwbjxhVw3P4/iooZQcJAYKXIzzHrC0ii5L6HJTqM57YqOv6F+DAfu9yaxOLzwu70pL/9cafng78Jzz7Yxd+4yjjtrN6Wz8967HzHvnj7kRocwfcrv2XnoAIYNG8Gvn/8duRGLubcdxjmTnle5t3Mm7cxtc5Ywdr+9GLCbzdMPfUiPihTP/2oQeXmr0SzROunN7980mXzGMkbvHefI43qz/KtmfvnsJmZevS/d+5lcPn0Rhx52ILHyDdx9+3JOO8Vk7txxvPw7uPPeN3j2hblMnvITvvlyHZdftDcNNXXc++AKHnv0eNLJNcyY+TFPPXkogwdbjBv/O+66ewCH/aCUyupNTD9rA8n2fE4+5Rh++ezLpF2NHz/8NIOGjAuDCwroy4yS2ZzJDiqF+mwPyX/7CpAFJH9TsvULpdJcV1tHTk48FPrLMD5o6Xre+82tTJq0gNYM/7/w8MQDePoBg4H9i6htiTP16vV0zYG75vYlZqxXgn8Sskj7QtWr4ymVUhFKU0y9qkFa9htPFwWQ4Yw7+HOGDIV7buxLYXQjtgWOa9Hq9eTHT3zDk8+HVME3XFPG/mMM4tFyplz0BX36woxpZWxuzeeEs1dxwN4SPdmHF197jzsehDwTDj3c4pXXHH46vxxH787Uqz6lzYFTT+3O7369iUsnw+H7DufdP6/nlrsbaEnCIQfA1ZeNpii6DMNpVf00rusrqvHm1BCOOWkZgwbCndd3Jy+e5M9LWpg0O83Us+CcIwcy+tgVnHE8XHpBP6obGrjlngYWvQcHT4DGGij4C4vhdbO6UuNEWbBgLR8uhpGj4OvPYb894aqLB/HeZy3cc28VDfUw4UAZz758vWI9Z89YxxPzNHYbOpiHnljGq3+Ee28bRl11JefOrOOo3eHSaUNZWVfPFVdUKTr2/feHmRcNI2rn8PJrX3DnA+3Koeg3EObdOZFdx18JxlACipT4omIb6Ai6ioMg4dX/EBXtf/uC8z9dX+cGJGkcaswTiYgAACAASURBVPBX3I6z6VXiZsCYH6zkkDFw44zeuEEdmpfE0EOlcSMUT0bTImqSB6KsLvNcaaibNLR35aLr1vDBV2GkXtoPJNJ67cwyxo2sIFW5gaPPr2fsWJh1+VBeWriJBQ82Kk2PiUfBGy/BA7cXMXJQi+pRc/xcatwuXHPrN3z4MRx4oMnqNS5jdoZzzhrFyo1VnH/5BtW6sFNfuPGaIfTvVUWcJoyEBdEIq6okC7GBxgSM3cdg4YseN82Ag/YrRLdi/OaNaq5b4Ck2vT2GWzzxG4cbZ+7K/Hlf0O8vBBobv4FEO5x+RoRpJ49k+aoGps9cRiQi48nlDwtbOeowcCO5vP16Kz+cN5DquiiXX7mE+fO6MHq3CA88tZ433oJ7by0nJ6c/dz34Pq8ugpI4XDq1K3uMHkGv3U/BLD4CjxJUf0WHrpFixAun59bqpw7v/1t951JKZ0rfhxJ+2UarKlkWoR0WtWkFMpRuzPbHU8qrGbKT0F3amg3ZenOHAwiJLwLV8Ku+YNGGyQAmRfXekTaRe0XpYW492racSEf52Q6y3nz/gCRUap81+xosy9quqVY4r2toTb3AO4teZPoFb+Ik4KhjYPYNe1DW7Ru1L/peWmXrNMPElZ4SJapqYxoy76VHKKlYtltbduaIQ78iNxeefnYQJSXrMzpjRbS19uW++z7l3vs8dds88FBf9j8yiUlXFv+pmYunraK2GnYaCnfdO5z+A02unvUxTz8DBx0Ie+3RkwV3bmD0/tCvex6/+HkLC1/pwqCd23D8BLronLklLFsSZ841n6rqh4gNl14JZ56zD+l0gh8u+JRHH4Xxh4cAXeiJf/azQbz9doKb523ghd9czEVTf0PvihSbN27hyy/g6pttTj1lPK//fiHXzIYH769gl50q2Gf0R9z5Q7FVDyW8/IeXYNqFVarcfcolBTz5ZBM/f+Jh9tjjTDCECKQjQxJWpoTzKwPIs1mS/2oXIQtI/iZDIk3t51BbX6cikmHMyhC5PXDrqf36EVprPwCjFdOzMAxJrwuN7DoiekKpfbdpvYh7zdhBA7YeCh15ohsgQkOO6HhI+jcsABIxRVl1fBFH0n2Sfhlu0EWJEQo1p6nVY2huKCwY5ONqpbRSiu5L6VQTprYBTcvFdaW8KE5M30JSi5IgRxRC0PUmpb7c7vXCCuRqhAs8RU5QQ9rPJa0V4ihKTeEZb8cwW4mnhRI4jzaKMPQcTK0BI9iMpdWqcghRmJedX9Ri00EFCbdEsYblaJuV2BlaEU1mMbZQfbotNAT9iOg1xPQqxSTSrvXB1QuVtomUOZharaI1dHxRpK3AC3Lx9CS4USy9FdvYrOhOPT9PgUPDbMH22/CCCK1aBUXeWnQtTdqMk/YsIoYwogW00IeYU48ptMdWCjPdT3Gga0YrlrVJqV57XgGBW6EyWK6WQItYdBt5HdjDwc8FISAQ3ZSO4IxqeM2Itf1XLw3f/cV1bkAi3mML9Svuo23LS+p+bnUGY+kNmFo1IlmgeY7SE1AOrpIFEWXmCJpQW5kBri45E8m6pfG8GEm/nKRWThDY6LpP2mjB0DdjB21EXRtH66Z0CEytBceLkTZycTUDy2lVmRjbDOeGJf3RvnD659JGsfpX02NKXyRGEzqN+GaSpF+BH8SVKnyUKkx9MxHDxXeE3tRXa0GrX6LWE4ncG6SxtVpsGlUZkaOXkdBKCXwPW/fU3DG0JjwtSVIvIuoKLbZkhFrJSdfjGRGSWh4BQiGcBMkyaT6eFle04pGgjcDLIzCF5jNF1NlMyipRwotGUEfUKqA1lUeKIsxAlOEbSHg2XXeZjF00gTQFGek0WWG3ZTc6SqwEDygx2oxoZIeygbwuGpEdeoopFcMO+zuU8lKgkRapppAvaasoW6gcFT7fvohKulKUVIQQGGSmzTa8IVKVmjpWR7JFzt+htCDfnRLT1ITJURyvEEH9FbCSC9lBqI2/d0CyaiVPPvEYs2bdgCWRwA6WLdURVkOCJ0kmvwS3iYguCukNoFViWlvQRfhTvji5G6UCIiMuqDSzVCArLCh0kNLOYnyvXAUndL0SXduCKaXBooYelOC6PcDvgu8nse0GMNfgezK/SvFlv/KEZrcR3dqk+qgctxuOk0/EalOvCZGGq2vqtYiWVHMHo1LdRxKU0wwRdeyK4xTjC3mL3H9GDbpeq/Z3z+lCoOfimW146TgRox1Dr8YPynF9yUwO4geHP86woUluu+1MfG0LRmSjYiKTSoJ0UI5BPbbhk3J6YVur0ahVwoquXwJeBa6Xh2PV4jk7k2vtj23uB1oOgR7Zbq7InBRp6u3zlt/93pQ943djgSwg+TuA5MLzzqa2vh47J3drw6O0THpuLc2rniJV9w4RbTOGHyMwpKgn3LzFD5H1KGWgFITVc91XJVeKi1xlInPx9ZQS8rM8UWLu2KjE0XfwRPFcMxQdsIAYTVSgRZxM+P+CiHo9YSZUFE9pmGSaOmWL0wMTw9fxRCxQQI/oasjrUjwion+iEK9GK/rKaYJAJr6pwIQwiQnOcDWLiGuoDdI1XKXyLAuUwC7VvqmihXJt8iMxPQtPGkeNpGrqtTwd0zNJWhIpkt40cZRioY4BSaUXkjJFBFFXC5dqOVUsJmIPkZaS65cNWjjTQ4lniTTKcUX00BPGKxFH9CXyZOJpEeWQCbWiayYxPRmn6LzIa+Je+Oo7cHWPeFrsI2JtHo6ZUK+LzWzXEHcIVwrqot0oGjQNIkMUPTNGKkPfKrHtUOBq+5ry72aa7hhn6dSARPR3cFm++WXWVf8B3a7C1ApI4SqRQmFfM3wfU9dwvADDiOL48q+O5bYrATDfiiggEglaMIJQ/dhVFKG6iqAmtRS+LvevjqVHMNIJNT8dzUYP0niGRGkD4mkL1zTU+uCRxNQsAkfWIHF2GhQQkPXAVhmZOL6fxjZkPukkRVDNtAkcUwUhhIrUMWTsGpou1yI6IEXKaZGgvO+lMH1D9am4gYdnBEr3R0Sk7ZSotLeTNsWRyiXqhsVSaRFPFx1YS1f2CXQNy/fUOhLoFq7nKHX2wPOw/CiebuK4aeJuCt8OSMuaJYrxZg6ptHw+wNA9dN2mzSmlrO9paLFdSBLJlFrJOmUqUCLFcR2gQWaNrCDyd7FcBwDpACayHoubKf92uDvymvx06G1nOLQ65Og6VBEyjF1hbEKV5GZ+BHhklBNCDaMM79b2FVwyRjlHIdAjc275JmVl6QAkqnVBoZtMAGQHKaDvFIDkyUeZdc1cdY8qgXK5h2X+ufWktN/i+J+gaZXYhqP2W7XH6kl0CQpm9ljZo2Qeq34gwSKyd4jorxYKpQZaZn+WMgOh7ZY0mvqbj+YbaIGIBIfQV44ie53MVdlxRRQ5REqyhrhovtxRopUkc2wboJX9Td4r+7ScX1aHIMiQKOgtSu9DMoFKE018mMBAVz/hPu8LsYMupBGa8kfU3w0f3yvBTQ/mjvlL6VmxmTPPHY5rbFA6Y7KOeV6Aa4TzXXwg2XtN9XnxYSx8sxU/sPGDGL4lzGTDiOhjMfW/pJsluOpF0bdWKMqakkS68MKZlk2R/Dd7A1lA8nd6SC48bxK1dQ1Ec2XyBmgqtR86w3piC5pocUg2xExguZbw34IptaMSUQlwrXZMR/i0NaQ+WZzwcKMRZ0CcAAEY8rlYSCmrFhqZwKGzrTKWngW6LFYSPlP8wGqT9vUAX7IuQsXjh4DCkrIiYfiQLIyICgUCH3x8IwFeDF0c/8DNOOjhAqUoCjUBRLoSfROgIwuhLLCq/VMWVN3BNZLYCjXJgiDOQxj7E1dKU9GgsN4zEAVWObdaTDMRYhX509S1yvEEDEn7jAAEVb4iDoo6rrj5IjwnSux5pHULX8QL0/GQHlOuQ7InUv4twlOeoVSqZeySSTKQ78NVz3U1/vAaZClXgnZyHhGrk2OJi6BsLL9nXBOp+/XEiYsoHnTi4iaUbmX2kM0jbIS1FGtShxPy37wwfB/X1pkBiTi0kif4VcNqPnBq2BJxsX1xMERBXMcMDFxPQL2GYZl4ctup7J9GxNNJai6urjqRlPOhNnwltGniiWioZhBTfnhAKvDwTYu8tGgWBCRFFj4Q4VQRIYO8pE3CFgAeNkO4jo+pRZQgm+Y3KwAg2ViB+2nSqrch4so5dFICzk1DrS8C6mUKCyCReSNZSc9Iofu5WL6N7voYWhrT9BVg8DUTR9SehVtbqlDdMLMra5Kaw6KnJM3aWgpL5j1R/MDCMRKYronuRpGcjW62qPktomimKwGaiFpbNa8ZzdDxPR9bt3BkTNKqbgQEnjhcsq5E8fyuJOXYptRdpfHV+hbBT+tYtk3gOwR+KHIq6kGybsrzwJJMs4/mivq8gWuIiyYWFMAUBl18AZ6ajx3omGp9C8usksKIZYnTpmHL8VxxUj1MWdeUDX10zSLl+3imrEMQd8LjNpuSFQqwTAPfcYn5Gt2FWKRrKQcQpUCtf2HgqMOh3NpLrYfgaEdxxToDIHniycdDHRJL9nMp4pP9sqN/8BsIGkGBEPmbp4J/HgkVxQ+d+nAPkv1H9iu0VPhMHHr1mx0SSautVPpUTbWfyfyTO1JBCglA6tsY3DJp+TCPp6bb9rWIhgpcqvkhWRqjBel5C3e53Mw+J/td2M8iJNOWL1UakvkP93oBVGFpVIfehwQJTYIgV1UyyD4qWUz0NtUjI/TBnl5CRDKffjOuLnM8g6LVXiwXIZkhoT2X4GmmtFKOryfDean2ZNnDC0HvAhSpaxYvRpO9XT0EdIn9sz0k38ee/F2fMwtI/l6G5FwBJI0KkIT1w6oYXFrSsNX2IHE/ia2phGtYF2C0o/g6VY+ITLdQY11FyNTiEWYCwgVJxSPQZAOXCIQSt/C28d+rY4pznOmCVGVdEinsYKRvCzMJKmogUUJxl0LnRIgkxRHQxNEXpUCJ/anzy3lkzLJIhGBGOfryd1/SpLLgyIImUaEOZhGRA3QzLPkSp+koSOigvu0oXsgs2Grzl7/JeITTRq61oyY7Q1+phimLoCqaVpEipQWgiqjDz4UrspRKyWIaZj/CR2aRUpHdMJsSknrK69LnIR09oYuh5KzC4u1MKYYrifLM4izfmtiio1BDrl0i1WF8VDJUulLb3Z6FUwYrzkoYusn2tP/7l6rOBkgi0vyQeQiwbvpLVPuepip+l26jMreAqPB3Gz6O7uJI5sB31Kw3fbnvI5myHx9blo+IqJz7mI5ADFNtyOG9pKmAh+gVyBw0PZnVYUmkJ9kE+VX3sVwfT0oRDRcziKGZNr7nYQZhu6wfpFTJh+VGcMSRkTnsakSCFIYucN/E88KyUHFcxPEQAC8BBtdwVCBB9zQl3qoZOQSefMLB0jwkHhNGd8NAgypM8jwFJNSaIOuXgKyMXoc4WtJ7IQEHL/BxTAdbj+G1i9KBSUJotKNSwuZgpE3ijkVE+mBMKekKwYOuuaRNcXzA1g0MT+Z2O55kke0CknpUzcGYnybtemGNvjh8cq2aCZZFKp0mokvmWdZWWcnA1AM0T4IpYbu7rMOWbtMga4ihE5XSTddBd10MwyJtRkm7YmGwnTS6fM8S7JGMj/IbJXMbRsFlSZNSURXeNcxwXJqpMrieLyWx0jcowSiPvm2NnFVRxkQthwIJ1KisUBhMUv6o2FkdS1Y02Wd2jNjw9w1IVq5aFeqQzJ6tMiSaCqQFSjsoTCQkwyCZCmylwA99BE8TR71DhaYjZCX7cQhn9Yz6eAfxdLgvZTgb1XcumQo5l4iVZgKAUuWwlSxa1qIw9xdSQHfk8EIFm63+gzjuEoTbKpilQqnqOHK/h9BWjiGOvuxxAqpkzxVfoEP1V+ZaR2O5ZGQ6emk6/BQJPFhSY4EtlNt+Cs8QHRX5kJw/9DcC0V9R3oP4IdtD6rA3RG2wKl0kxxN/R84r642UmmeAUaaxXfks2eTIv3/T7WRHzAKSv8eyNel8auvqiOcI7V/mG9Ok+0JKDARESKGEiykt6mENE74mm0o4ySRqKhw7YZS+YwkIu1GU8rfaysLNSUUSVGlRR+9kGBWRjVJqUDsYY2QBCRstdbWMhc61LGvyLFyoJHIi45CMRMfGtlWnS4GqZIaBP1RC3ZopkAyGbNSZnTDU/8o0Zm5bOkL1VJU+lmNl2s1UuZWArjCCoUYvDbzyBlXWtT14EcdFSqBiGRvIRYeyYCqdqxpUMwZX0SEBNSFHvyxwqr1NpYFT+MKbruwmkR2JDIdbtmSkVM95RtxMZUnUVacRes8wRi1wUZySjFSa7qqUdMd24qhMfbh8b4tEye9epvlUxpSFJP/utayzAJIf//jH3HrrrXwbkDT7cG9rI280NVHZnian3SeVa+N2LaU+mkNBogljcyV5yTRNxSW0l5bSoJtYhq0i6K7vEFEBgUy0T1yFzNxXcF8PKG1twd+0iTxTp65HX1otWznaEm13jTQpw1FgI78NtMZGcFpxy3qTjkjJUppYEFWkGeIwG4mAkupN+LEYtV17qH41KeOS0jJXVzNZgR0pyxCAYvgGVqApECRzOu6mKa6rp62tDa2slPr8fJWNiWTAlyflqgKkRPxNrYM+Md8lt70Fq6qKiONDJEaiWxf8dBq3vpE8xyVZ0ZO6mEWrrRP3oHxDLaV1jTi69NBYyvnWNY/aeAFRO4rV0orlSLa6FcdM02pHcXr0x5fMUk21Wv3yIjpeSyNG0qe9R3cac2J4vk/+hk1E/TRGQQ5abhHJzZUUCjhwNHxPAJmNF4tSW5GrVga7qoG8tI/jpfGKC6gt74rhuUSr66ioa8UnRWB4OL6jegC9ogLaXB+rPcBQZaYS3TVJx2O0luWRMjRK1zRhiJMlPXMihohDqZPk7BHDOcKKkhdI5stRJaJ/3UOSyTTvMCok0BkAyeMKkFyDbYeVBmGxsoBOCbhlSrFUW08STQFlKa+W7EO4sytAoUqsJDAhe2ECXTKDqmRJAgzSRRJ2Jco9J0xaKoCmsv4ZGU6pNFABtbB+YCtznBJa7GCgkjkcqtcI4A7jBdsTWCtUsTVgoDwRNS7ZTaVsOyzRCjGP7OleiA8EgIQjUr6FBC7C0Qaq2iIEK+BoPqYroE3K1B0iKnIh4EbsJNcoVSIS4pOAQEdTupSAyeuhrxCCO3kaVjWEDBAdVL8CVDJRwYwo6b97z8ker3NZIAtIvgVInvvFLzhn0hRqG6rIjUqdtZRNdUzYsNFaJlPK8LHTpqrwEUdX5o2aqmoiZtxoFYUM8yTidsthRAwxnO3yi0TzZdLqW8WBJUERfl4AT5hlURz3WyujTRXIkMoktWAIVaBEWtWCIpNdoiUhSFDes1qlMlXNUl6Rcc9DWCSOvKRUw9yKSq+qhTGsfpXXFEZR4CCsI93a3a1qXsPFMAQyHcAtrHTa2vSZCbpstaHeDAhZQLiwSfRG0txqyJnhdiRiVNRZltzMODqy1KqELqNkLPFhc2ua2SGFFVpUQJMsnlujKmHUuGO8oZpzZsyZMjS1ICt3QSLYAvXChVkeastQYww3iTBmmX38Oy3QGQFJh1aBq2kIIHmmoZmfPvccn//iWRTl24A+9J98Ef7QMbS98SrVD90LbU2KHq7f9Etp6jkIyZu0ybyWZKVyPiVrKPdtmpRkGVTkHCKBzYi6Wt47cSLa7sPoN+dG6mL52J5OLKWTMnXaLTmOT5dV1az62U/pMmowOfsfSY0hpRoGuV5KZR7EQWlas4X0VZfDD44ieu55pH2fvEAn5vq0m2FEVtYbAfECklQEX8ot3BS2B10TDskXfsvG556k57xbqBm5pyq9Mr0Ulu6oevh2S8PRDWxXykCgsLmGza8+h/vYI9DqQ8UA+k2ehpNoYMOnH1AWjVJT3o8+xx3PxvwcctJJmu68G377awiaQudMJMolyjruYAZWdGPF009CEAfpoZGfoiLKLriYXUftzRt33AGNTYw9fiJ//OHdiDJj2cxL6DLxUGo3b2Hz1CugsY5hF19A2YhRvHntHFi/LiyHlWiu0AvtuzcjZ5zD6j8tpvFHT0GdEHM4MGInSi+dQp+ePfho/j3wyrvgtYHholgMfIPdzj+Hb1atof0PH2bKasWWGlSU0PfSs+mx5+68e/o1sGkTGLIwSrbbgd69eeJHD3Ji9zJsX0pYwzyIZKpUsEcFVkJAEmaedoxHpwAkTz4RAhJLMmgdgTlVZKXoe0PYISDBx5RKBAEZhgCPTI5QZfvD2l65lQPl/NvhNpzx2RXTptrjZT/P7CWG+A5hYC0sn9q232binuHeI/dmB+hRt1sIhrZlXTq0a2QPzHRHqX0rLH2SwzqarEri32xV7Azvu8zT0BOQ4KOUnUm2IwQKRhDbWu2hdJbkRg0gbYhgsrsts6ECj+KhmJghhVzG75Gxh+tNyKbVAUhCsKapaohvZ2q28zt2jGmww15lFpD8HUAy6bxJ1NXXkhMX2t9M2ZTaEVTtwlZ0v33sP3RSM+/JuKzb31Xbip2+/de/3mo63rf9NrTV6d/m/v+DG3bbO7cOZTuHfNuHMiHQf2mb+9a5/tEU+pu3ZWhl/olz/32b/fWJOjaBzCq33eb9T4zvr06wveW3fZsdZ9v2Lf0zo9ph15N/6cI7CyB5+OGHmTdvnsqQdAAScRelKONXq79m0pQLKCgs47DJF/HsgtvRLJuRF17MxzffiFFaRPcTj2X9nFkUzLoWTjkLrFySEUipJlRxOFQ7qaL5TEuWVfoLVILB4MCNVbyy3xhiB45ht9vuoqauha4tbQoIt7a3ks4voKZ/fwbW1tG4djVG7wqqunUh1p4mb81GCloTNJcU4nQpU0KtxZ9/jVZWwuoBvbCIULyhmvzKGojHqBpUQXVeVPVTKKY9KYFyUhTXbcHeVEXPpEPTO3/iw1/+ip3vvIOavXajtLaeaNUWor5HdddCGrv3odHKJeZAjpuk/JslLLnoAhi+G0cdfiS/u3ImkaHDSKVbGHfCD0iX5PH+pfcw4eXX+GPvMizJqCTrKW1tIPLVCj6ceQ39jjua8tNPxKKYjU89y5of3s1uTz5B7qA+mLVbeOuyKwi6deWcK67gsVtvg9Ykx5xxGr++8QaoboCzT+KAm25gye8XUXP1NdDWyn433UDZ2HG8cOF0eo/cg15Xz6BZ8xSgaotG2CXwWHja2eTF8hk1cwbtK1fx/o03oh9zFMOvuoyGwKOisZkenyzmF7ffyairZsGee1Nqerxy23zsD7/gsB/9lFRhEfVLP+PDmefA0Udz+OVzWHjUmbhDenHonFmsi5VgWj5dWuo5vV9vjrSjyC4jDmVMev9UsCWkIu6Ifndkz/+lyfV/5MPfNyBZpUq2BJBIyZa5lfb3b0UUw7zJX0PFf7TLb/e+zLbUUf4c7isdu8s/sWf9XR9j297118f69rG391L+Mcz921F8+/jh8+2P8I8+87dn+baNvv3Jv3ct/0du3uww/2ULZAHJtwHJc8+FOiR1okMi7BUS1ZQ0/I4So/qX76nsAbIW+P9lgc4OSBo1eGzjep5Y/GcK+/ajezyH395wE1ZTK/2OPIYlCxZwyJxrSR42gbeH7QwnnkSPm26lKScXR1UfpMmVeighdfClPwMllpqOaqSERcqPcPi6Kn4zdh/iE8ay3+138vsfPgi/fiUU62ltgliU4puuZ2S0kNfn3ETptGn0PWBvPnv8ZziPPwV5Jap/ovycM4kP7MXaK66k+PTT6XLqaaReW8TqHz8EyRQkXRg+iF1uuJa1PfopZqxcKdPatJmNt8yDjz6AmA1NjaqUaOwdd7LRtlk77w6orQlr2Ity6TLnehKjx5C0JJ+oU1BXi/vxR/QbOJCdUg6PHXcs7D4UPa+Qih49KSku4vNFHzDinrtZ1rUkjAcHKQrS7cSXLGf5tMvpfuwJ5Ew+n1wCNj9wP5W3zefUxx8nb0BvEvX1PH3V9bi9u3POjBn8/PqbSSdbOeG0k3n++uvo37svq6IWpy64g5efeIbIJ5/Q2NTAPueeTeHeY/jN5IvZfbfd2WPmJSR8V4GRypw4Bej8/uxJsGYDvQ8/iDHjxrM5lWRNaRHp3fYhYccod9sZ8M4bvHTjLYy4+loSBx5Id6edN2fNpGjxx5x3/09JxGy2rPqaX15zGRxzAodcNotFR06keHBfTp89i2os0oZLjqZxYL9BHGHbSNGPuGFiCyntkqhxWLgb9hjsSDtP5wIk23RIsj7A/68lPfuhrAX+nyyQBSRZQPL/dMNk35y1wH/KAp0ZkKQ1jXrgwfpm3m5vo92AzX8JXmx8+Cfsd+UMEnqcxTddx4QFd1A/fn8+GtAXJk6k7223s7mgiIifwlm7hpLNjVh2gOsk0Q2NtJlDe6+uJLqX4fg2R66r4rdjx1Jw0Fj2nX8rr912N86jP+eI+xYQTbfzwrXXkHPNlRzcdxi/ueY6el15JbvuMZyXpl/ELt0qGHHJDN5c/AGbG2sZMGo4yy+ZRq+zzqbbiafzwT77UjhuLCdPv4iqJcv57Q/voOC0U9FmzMGRfo5EO8Hij6k94zx2u/Bc9jriIF6+5UY2rFjHIdfeyGu//i1s2cxJl15Em5fmzZvm0j5mHINvm8+KqIFlWGhJjxLfo6K6jrU/e5yaJx+n69xr6DtsT95f+CY0N9D9+B/g9O9LXTSKpVmqtyYnmSBnyVIqp11JxYmnEkyZQpmRpPreO9l8yy1QUAx+CtJpGDCMwZdfyvChu/DilTNJOu2cetrJPH39dQzZfzzLlq9k30MP44tPP2Fwl66sXL+O3Q4/lKLRY/jlBVNh7TooLwqDyZYN557LqNNOpu2jT1nxyM9If/EpOEkYty+DJ51H27AxNMZj5Pppdl70Gm/eOJcR11xHzYQJVCRaWHztLHjiCSguA1fG2I45djQDp11Bj5Gjeeug/XE2rIWCAlVWJ+JLsTH78tR9D3OYbRLJJN7DkpWw0CVT07J54wAAIABJREFUJNtRvPOfmnKd7rhZQNLpvpLsgLIW+M4skAUkWUDynd1s2RNlLfA/WaAzA5KUNFnj8miTx8eVW3j9mado//FjlEw/jyFnnEbLJ2v44urJjL3xWvwJR/DegMFoJx1P71vnsiUvj4q2NtY88QzxRR8RR2gvUzi2Rks0Tu7RJ2AcfAhNcYvD1q3n5b33oct+4xh9zwJ+88N70T5YzLDHHqI8keT1o45Cn3IuJwzZjeeunkGfmZcwqKAHC2+Yy6EXTWfD0afiWR45qRZaln3D8kmnMPjU08gZvT+fnHkao66eQ9mRx9LW2MxbUyapHoqyF1+mNRYj32mn7tUXcefdxegfLsDfqR+VTz7Khid/y+GTpvDKr58netTe7HzyiUTsfJZOu5jGRpexP/s5H5XmYTsaOZ5DrHEzqYeeZNPLLzPg1BPRTj+T5vxCEkJ3bqdpk+p0XShFw6Z+qTEvSXvkfPEpqydPp/SEk/Auv4Su7a00PHQ/m+fPY/ycm2mrqmTxC8/Sbf+xDLj+JiKuz7vTppNyA8448SSevPkmBp17BisWvklOIkGsrIBh4w/iTx8sZvwBB1A6diw/v2AyvXr1Zqep02kKAuptm/buPUiVRIm2tdCtuY10dT3+h++y/NWXcKP5DL73Xir791b9NSMWLuT1G+ayy+wbqTz0CLqlknx19UxyFr3NEVfN5JMPPmTlwtfoetUUuk48lXyrmA8OOoigaymHXDSZGlNq8jW6RWzOHD2awyImsUyVilQDh6U8wuAl/2Z6EVRj8o6RJ8kCkuwekbXAjmuBLCDJApId9+7PXnmnskBnBiTCnNcIPFddy2MPP8ynP7qf/S6cRtfTT6YyN5f08o18OPUEdj3qMEqOOolFx55E/hWXkjvlAmpiucR1n6LAJ789jSGOufiYhonjWNQZOk1Rg3ZSHLKpklf23Y/i8ePY59ZbeOneBzE/WsJODz1ARTrFa4cfTu7kaRwyeAgvzJrBkJmXMWDgUF6aMZsRe42mcMr5tKxdi9najJMb4ZOpFzLwvEkUHzaRDw6ZSK/jjmGvc86gdl0Vi266gfjhhxKZPZtUjk000YLzpz/SMm0mw6+8iAHjRvPxzbex9rOvOHLmLF5+4QWCAosDLzwX39b5/OIrqN9lODvdcS/f5OYQSyXo01zHpicep/Huhxh5+SVUnHAsK/NLabDjtEdN2g3RAhGhRU1lRoQyVx6F6RRFn3/GyqnTKT/+VIwpF1PkNlDzyIPU3PcjRjz1It17VfD+Yw9Tv+Buhjx4P8NG7sGvLp+hqIVPOeY4npk3n50vmUL1W3+i9s1FdBm3NweeeQ5P//wZJowbR5cDxvPklMmMGLUnPa6+kqQZI23HqRfNlk2r+OzEExg88VgGnnYKpckUi59/ga/+9B4DH7yPugF91fe25+vv8MrNc9nlhuuoOeRQejW1sXj2tUQXv8+RTz9NfTLJm3fdA2+/y1733Uv5nqN47eAjydt1KMfecANrbNFt9ylJtXJU724cbkcpCEkLVb+7ZoYZkpBtMKSDDZmSsoDk371Y/b0yrL/uIcmWbP27bZ49XtYC/5MFsoAkC0iyMyRrgU5hgc4CSLan/e1wWkQerTWAez/7iOvPnwTrN8Keo6GiC+TmMeiM86l59XkaXvodFFUg4h29rp9N7W67korEVSmOEXjCGB62g2YccaGeFpK4tC88fA57b2ngnfEHwX77cfD8efzh7h/CkmUMvu9HlCTbeO/YiXDGGRy0+0henzmD4ksuZfihE3j3Z0/iPvMLGLoT1NUSHb8/FbuPYvWVl2Cdfjq7nH0+W575BZUv/gqK86ElAaVl7HLNNawc2B9PyoicJHmVVWy65S5YtQK6lkDlJqhuZK877qYukWDlw49ATKi52qQBhq4zrsIdfwB1pkGum8Za/CH1V1wL61bCqN2ge1foO5Dis84iWVKiNEJUQkDYfJRAq+ieQDyVInfJUqouvRxz4rGUnT+FAqOVlQ8/gHvfQ5T88iXKhwwgt3ITi6dfBW6S0ZddyvuPPArVVRx8wYX84db55E87n56BxVe330HOcUex3/HH8epd97D7gYdQPmZvXr3wApRq5agRoR6THoVuPdnn5GP49Fe/IvH8CzCoHzgebKwiduzRdDvzDBqKi7E8n95v/ZHFN95A1zmzSI7flz7JNJ8Jc9eSz9n7qWdIxHNxl33NV7Ougr59GD/7Wt4681xIpWGPPcEQ1qNQJ+Leq2dydp++5IlB/JAFUBGMIcrz3wIkO0gnSTZD0imW4uwgshb4XiyQBSRZQPK93HjZk2Yt8G0LdGZAImrDra7P4+uX89rSL3E1HSMdqnI35eXSvPOuRFta0TZWUdiWpra8kLb+vdmSE1c8/sKkJTSuQqWtaL410S4KubI931MUo6QSDEnqNH3+NXmmTTCkP4mqKuINjTQM3olCz6F11TfEC2MUxuNsqKom1qUHrWX5FCQTmF8vpzCRpi03htGrD41GHu76ldhlZTSVV1CSaiG+ZiX5DXW0mxbNfQbQ2L0HmwyDuBWgO0lyXI9um+uJrV1PLNmGXxyn2jMwKnqRys+neF0tem2V6MfTWlZBY7++bI5H8QKdeJCgZH0VfVdWKQpfA4+0blBTWEDzkH405Oaj+XHShugtiKaBUImLiCDoqRTlzUn85cuJFhbQ2LcPkSBB4aaNRKqq2bDzUNzCAgpcn7JvNtDa2khufh7tiSRpN0lJURHVjQ2ky4spsnJpqa4lkh/DKs6lbsNGesQLcEtLcJZ9Q3l7G0lbw0sH+FaMZCyPVP/e0toBq9eR39ygvrOWnDhtgwZQn5dPwrCJBBq9q2toqKpELy+lqaILhakE2prVlDY207LrnjSZFrF0O7mbvqY56VDStSfGutXEEg6mbtDse0SCNIWBz8lj9uXg/CIKVDN7mBQRGmahYN+mYNWRGclmSP7dK2Y2Q/Lvtmj2eFkL/GsWyAKSLCD51+6g7KezFvg3WaCzAJLtaX87Lk16HVoCeLJ+HQvbm1gbjRDVDRU19zSPZitNJIhgCc+/6H/qScUQLuJo7YGDZRoErq8c8JRuKG0fJXYqyulKBTrUn7B9A1voX0VHxA4wA48cz6dBt7Glz0I3SBmSaQkj6JJxcPVQ6TtXtE7cdnzdIuGDJwxOIv7niB6CRcSQRnofV9TdRXdEiZbq+L6PHQhvlotrBMT8OFERAfWSiqrYkL4HeZ8mooUWeGlMzcNxTVKWhW9q6K6jgIXlueS4kNRNfN1QyuWWaZHQUkpwMfCj+HpKicJaInrgynEDdFHFRiciArRyXt3BdkRbxcUxk5jEEDFz0ScJNEOIykj5EZKGuPMycp/AFP0gUWyzsPUInpMiaSdDxW03oC3QyNd01XuSNEN5WclaGb5DUtMxAwvbs0lvVaQPBehcQ8fTTJU0CQwHXcqnRLjOt9BFbR5PfW9tIgir6xheQNRP4hpyLJOIKBsFBk7g4Foumqexc0sLk7qUsa+RTzE+uXKjiSJrh6iToBNDxEh2DCDSMc+yGZJ/02KaPUzWAv8HLZAFJFlA8n/wts0O+b/RAp0VkAjlt4dHigRfblnIhuYvSOkNyl8UZqzAsAi01ozGiEUQSOmNABRh+PVISvZB15TGhOlpuBmBTqU+oWq4TDxXU6BFed2er0TLHF3D0MVRhrSWVkrf4p6KnJqt2aTTPr441oEowLvKmW9XjmygGsYFQCh1Zc/A9G10PYmnOUriTNOkdCgjk+qFWRphgJJMkIAEzdCVcnwgqu+KmjfAVGKkEQLXJWpoOCLoJ6VngeioiLq5ICIf2/RJ+QJeBFh5JDUPTRcRNhPL03GNVKg/7RtE/BhCGJDWRTzORbMEVMjQNGUKXU+jGQ6uF8UONHQ5TwTaE4XYBaPQ8vdVYrBpgXdiK10nndaUcrwl2aeIo3pMdFGw9TSVlZFLbNN9LD3U/dBSAYHhExVQ4mmkTC0Ug/NSoEUxBTQaBmkl8OajeS6GCDca0pgf/i6q70mxkRVqZduOIkZW4MbQEziSDTIMDC+JHxiUezq7RmL0EBCqSrQ0As/IiFiLIJ00/CvNb5Ek2U7g9b9x5m+7piwg+e/+frNXl7XA/2SBLCDJApLsDMlaoFNYoLMBkmg0ulWDyCeNTxP1a35KY+VCbKMez7dxxSE1xJluwtfygRz0IIKmNaJ5CSXOnVCRczClP8B1lIMp2Qmlp6yeiNqzjiGieHpKlQu5Xi6BHsP3baWTZxoNaEY70oTiORq2EcX3BSiFxzX8FLpy/nPQjTSa5qqGecNwMOT4blQpPPtBSvVsiPK8OL2a76vxeIKuNFM1nPtBGl23Q8pZX7IVlpKNtoO05AIwpKBIMkOGCEfmEoizTXOYOdB9XBwCLZ+I72IH7bTioBsivGhkVMk9BdqCwMb3cnBF9FxLYrpNaKaJ68nxTOXc4wlaEowUU2MVHNCmC3TpTn63IynqdTaQj0AceYgD3yG9munWUACnQ+dDXhct6LCVPny//K5AV0YLRD7f8VzeK8eRzwvAELAhP6IZEmpXZxrSM3/v+GxGe1sdM8BTkCPU91b68OohJWIxGa1SqzYIfEOVbHXogAv8lN8lG7R1wJ1ipv7nBpEFJP8522aPnLVAZ7dAFpBkAUlnv0ez49tBLNCZAYm4sUFQT3rFj6hb9yatLbWkgjLyIg2U5jdga9U0JbvR0BjDcuMUxKooKHQJtITKNki5jh+4mEaAvdWTFRCgchh4ro8p3jYOjh6n0amgpkUncHMxfI3i3Dry8lvQtQYsJ4zYSzZDchxCmxv4KVUi5nmFmFYSNIcgiIPfGr5Pj6uyMD1IEgRCOWyip0UxXnVR4xqmivILbPBpw5TejsBSgMQzY6okKiJufyBN6Ra+kUdtWz4NTXF0LYJp1FFW4GGYKZrTSRpbCimLpimJNSnvPY2Mz1PCf+Jga4GFH8SpD4qpa26hOM+g1KpDl5IsKTfTNZWZUOkQiqlpctAtDzsnjw21FoGVS6+hJ5DX/xw8LR/ft1TGQwkKSkZEMj5yIEWzK1kXHVPIq1R2SNIXooYuapWyAfgqy+VlkItuOGhy/eiSLMKULIq8R4CQJnKFHpoAJc3CkayVgC1XAJ4c3ME1JZ9mqQyQZLcwkni+gLqwVd1UxAbgKbFMVymz6wJIHEMwYfgIwBdwohreM0hmB1gHsoBkB/iSs5eYtcA/sEAWkGQBSXZyZC3QKSzQmQFJgINPI43LnubRBx/gqeeWk7KgZzeYc8le7FLWxHOLkvzosbUqdL7rLnDt9J3oX7SBqCYIxAlLtcTjTLtheRaeAilKdcIQB136O3KobenBo8/X8exLVUTjkGqBQ8fZnHdSDwZ3ryPitSlHO2WYJK0o8fb6TNRd+lBieIrBS8NwPVW25ZFAt5J4FGAJMHLace08DMlmpBMKhEjcXjf0MDvie2HjvanjamkMBVSkXMnDt6O0uwUsXWvx4AvNfP7nRqIWtBpw4v5RTj1mBF8u/YjLr3W5ZU4PjhoPlipna1fH1uT69VwFjjw/wh9XF3LTrV9z3ZV9GD+oEY82XMPAM2LE2tvRzVLW1BSw4KFv2GtUHhMm7MG0S15nxO4RLp5zO7l9jyegTK4WUwCIAhICsjzQJaMjIMBWDr40jnf0aITgQcCg/CmUIdxWF9WR99j2escE6Xh/2NkRvh4+OgBJqLEux9vW/dFx4vD9W0uwtr5hB6rJ+l9Wmiwg6RRLcXYQWQt8LxbIApIsIPlebrzsSbMW+LYFOjMgUSgjaKFu+aM89dNbiceKiXfZj7tuf4TTjhvAfnvmc/F1nzBieHcOGd2Lyde8z+yLizj7MItcvxYi0vocqJIcQ7xhV/4NMxCqDknR4XrUB0NY8PBXvPshTLtgFL0q4ny15Cue+XkNF18Ah+zXi3RbHkvXJWiVRu+Ywci+afL0RlzH4MNvYpixAhJtTcT1gKRvk5efT3tznYrQD+iuUVrksXwDpNqrGdivAC2o5bPlEYqLYvSp8EimClixwaM1HQMzxa69DEojtVh6Le1BlKrmvsy7ZykfLYPrL9uL/r1y+cVr7/Ph2+1ce81Aaho3M312CzMu24fBPduJ6K0M6ZGiKMeloUXjq40RcuJd8NqSNBsVNLc0MqRfhP6lK1hbabOl0VL9ID0L2ykt7ctrf9zC1XOXcuqxZZxwzGiWrrMojjZz4JHHk9d/Ag7dVQpBCrl01ecRZo+8TP+LgAVd/ScEAtsDj213oPQJZR/fvwWygOT7/w6yI8ha4PuyQBaQZAHJ93XvZc+btcBfWaBTAxIprXGbaFzzEK2b36Ctfgu3PriWqi3tTJ92OunUV8yY8ym3XT+Bg3ZL0n//dzj2MJh3cVdKY7U4aR3PKiapx3A9oYC10H2TqJ7Apg3cVkEorEvtzdij3uHoYwdwy0W9MNOr8D2DysYohfkBuhnh4afX8asXG1BEWxYceiBMPX13JQ8y9NCP6dZdekpg2GB4/T3oWQFOEyTTcPjBMH3KRB585HXWLmvjlht2wrI2Mv64Fs47y2bSiQN49a06HnpiC81JcBw45VCYeeEQYu4y0lYhi1f24MIrvuSkYwu56Mydsf0NNKZsmtrS5BWX8+fP1zB5Zj3Dd9Jo3hzQkoTpp8FZJ4zi0y83cvqVlXTrAnorjBxTxtuLaph/8wj6VNRx450bWLoyTFb07gJTpo3ivoc+5IMvoKIArrpsOHf+5HOOGNeV2dfPJX/A/nh6D2mRlwIraaNXpWZKXlBaYKS8KqN8rvpGhM1MZYT++pEFJJ1jMcoCks7xPWRHkbXA92GBLCDJApLv477LnjNrgb+xQKcGJFKyFTTQtvwB3C2/p3bTCh5+OY93P1nHMceNo9Dawh0LlnH/7QcyZtg6eu+3ksPHw73X9qTI2EDSreBPn6VYUVWEYwkFrBQTeURpYcxgj6E90vimzadbRnL8OW9w/nnlXHVsDNurUqxXTtTAoZxlVeUcO+MDLjqtBwfs3Y93Fi3j1oeqWTB7Jw7aozs7H/k6xxwV5aJzR1NbVcekGV8wamQOc6bvzaLFDTz8k0+YPet4vvhiBeu//pzbbhyJxkbGHF3N5LP6cfZRhTz83EbeX1LN4cccSlvbaqLOes48fDClkRX4QQ4LPy9i+o3LmXORzgkHdyFGtXL0k3qalNWNhe+nmXJFHeccX8E5Jw9n/iMfUhjUceXUMazeWMnJl67hsENsrrigL58tHchdt73ETbPHENcrueSGNRxx7D70rUhRs7GWsWMH4dLM1OkfMO28ciYeNZoTJ73NvmMKmDX3Bor6HYhOl0zXt/SNSKZD2tAVUZcqixN6ZVUs5UvThmSjOlras5Ows1kgC0g62zeSHU/WAt+dBbKAJAtIvru7LXumrAX+Bwt0bkCSALbQsvy31K56nZxIO+1GF+bMe4Uvvm7i9JNH8OAjn3HnDQdx8PAa+hzwOUdOgAUzB1Cor8cJunL3A+t55teQMoXlKuxYKI7BlefDiYfF0FyT1YlRjD/2DX5wXC7zpw4k6lbhBVEa/RxieiGvvbmOW3/ZxN2zdmen7gFLv6nnhOlLOO+4CFdNGsUuR7/LpeeWM/nUoaxYvoLjpm9k8jk7ccHEfL6sLOXCS19m+mXHs2rVWtYu+YgFN41Hc9ay7/FrufDc7kw5pZAlK3xuvnspX66GhAsH7Q733bAfXaMf4VomHywtZ/rMlZxyXC5TThpArlaJoxWQcnV0O5+3PljB5DmN3DFnGIeNLeLe52vYtGIpV0zbg42VTZx96QpmXtyDM34Q5bUvBjPv5peZN3sfhvWv496nVvDMi74SNs8N4PabD6NreZJJFy1i+tSuTDx6L44+YyFj9irh+vkLKOpzCHqo4pHhwrJUn0bY2xF2qUs3h6ZKuTJtItnqrE67DmUBSaf9arIDy1rgP26BLCDJApL/+E2WPUHWAv+MBTo/IKllw6e/4NzTr2Tk7uUcMfEw5t/2OEEKpp49nDm3fs7osb05/OD+TJ7+JldNLeLsiXnkadXoVi5JvxCXHkowzxVuLc3H9FJEWI/lV6qio3pjONOvX8yXa2HW1N0Y3Lcbn3z2FT97eh0XnBpn2NARnDj9Pc46ZQjj9x3OH15/l4efqOTuOf04YM8Shh+9mMvPzefCk4awcuVGJl5SydChJjdePIG3P97CU49/zHWzDmXxkpW8/MpKbp93ChtWvMOs2zdx2YUVnHlEjHc+bKcmPYjSfuN4aeFbvPubd7j/xlKOHJPG09rZUNOTa29bw5KNcPMVezG0bzEvvvoxb7xezTVXDaCpqZ4pN9Rz53UDOWR0Hvf/MsG6lUu5dNreVG1u59xLvuC6K7pz8qE6L302kHk3v8ltc/amJLaaVz+EXsOOo7bF5/ZZP+bECRFOOm44ky77kNNO78UPjh7POVN/y7i94lw/71aK+hwBWmEomKgYtkImq7CjXDIjpgIif9U5kgUk/8x0/F7ekwUk34vZsyfNWqBTWCALSLKApFPciNlBZC3Q2QBJJCKUs0LGJAU/CTTqqVn2PI88/DAPPbIUz4V+3WH2JcMZ0TvJ879vYf6PK0lYMLo/3HLVEHbp04DutoCWDAUofF/pjPhyTE0oZUURXSL4Bpru0a53YU19V+56ZDkL/9COEGb5Luy3H1wyaRi9yi1+9mwljz23mVYHojE483iLySeOJOIlGP6DL7jsXJh82h58vbyG4y5fR0kXaNkE6QBOngBXXjCBRZ+s5Lo7V9PUBkP7wxfLYOpZ0usxhHf/7HDbQ6tYXQfJACaOhTlTRtCveBWa0UbK68Znq/KY+8QyPvsQJQAZicKxR9qcdvxerFr2GRdd18L82cUctm9XfvJCMyuWbeTyS/aiclMj5132DXOuzOXkwwp47ZMyrpv1GXfNHUzvCp1bH1jKa+9D2oTiAOZdPYCdBka47p6v+ORTmDJ1CE89u4wJ4+NcN/cOcntOBKNLRsHdJ1C0xOFD06STRBfdRoVIgkyPSShdmH10RgtkAUln/FayY8pa4LuxQBaQZAHJd3OnZc+StcD/YoHODEhASrZqSSx9kPoNb7Fp40oSiVLKilvo11MyHS00t5SwYktAfRChb14b/bumFDMVaRsMJyMuIc6xrligXN3HCHR0JUghOhUiwydsXjGq2wv5ptLA9fOxtICKbnV0K2lXAoitLcWs25RHW9rEzkkypFcreZqLl87l7ZUpepZqdCvN45uNaU65eB1nnjqQA4dHwWhmcLlHSaSVlG6wtCpGUyKHkrwcmpobKSqpo0dFE1qimHWV+dS25+PabfQvaaF3iYeWblQaG4rRSitiXY3OpuoIaLnYViN9u/vkx3TqahKsqfPoUWZSURpl2eYYbksz/bqW4CXbWLqlie7lUXoVeNQkS6hcv4me3fIpKHPZtLmYjdURXC1GfqySvj1cbKOdZVuKaG5yKS8tp7a+kUgkyrCxZ5HT70wIyhSFr1ArS3N7KFsohVoh/a78X5RBHFqwiWESzc7FTmqBLCDppF9MdlhZC3wHFsgCkiwg+Q5us+wpshb43y3QqQFJ4EDQTGLpvbRVvUiOuRGNPEw9hec2YZk+rh8l7dsE0Sia1HG5DZik0PS4AhsiY2i5UdXZ4OuSKfEwfBtHRPyMACPT6K5rUdJeHN2IKTV439fxzWbMoA3dCGjVI+T4ueiuCP79JY1gVysFeN+1cewcTBHt82N8tdbjnIurmHR6DpOO60PabCJGmqjnEBgubZqNo5uYuo7tyLia8Y16rKAQzc9T2QZfa4MgqYCSbhmknDYs0yTwRKMkghHk4wndl9mKaTjoTkDEj9Om2+imZChSBGITXRrOXWxXI2mKQKOH5aZVg78hAEEE2a02dL8I17dw9DSW4WAq3ZQ0jpkruQ40z8UKLJKUEe91OFb/s8HPC1Mgcg45kAg6qh8BJgnFXiZyhg75ohWf0Uz/3+/H7Du+ewtkAcl3b/PsGbMW6CwWyAKSLCDpLPdidhw7uAU6PyBpIrnqR/j1rxAPVoI0SmuBUiDX/DQYkZBWVjMU767vJ9GlVCjIybzHRxPFbj2TLRG2J88A3cUzfKXs7bkpDF2yJTkQpDOMUAa+k0Q3hR3KJW162OJwS2d8EOBpCQxRHTcjBF4KzfHByKPVzWdzfR7FcYPiaCV+JIUuYEVqxSQbI8rjga+SC4YXhQwwQrfDfnD1v/ZMM7iNK2VlQRpDLsr3wbbBCccgeiUqMyHnlhKpaA4hL7EMORmqEsrw1enlnFK/ZoMmxw+1Q0Q3xJC6NhmHFeC5aWUTBLAEHtgOgZNC8+JgFeHl7UJQvA+mJ8eSMjiRgE+F5W+BfBcRfJrwLYuEl09e+cFglIOWzZB01qUmC0g66zeTHVfWAv95C2QBSRaQ/OfvsuwZshb4JyzQmQGJjzjc9bSsuBOneiE5wSaiHjimR7vTSr7p4+hRAtfC9mxcvQ0dcd5F/TxP+emaJprhLr6eCpXBAxvTE/DgKYFxPy0ZC1EYt8EVJ9zFNHU8XzIFSQzbwPddDC+BZ+ThBKJLkkZzxQE38MX/FyF0J6k+l9AlJxPD8DQivotrSeZEVOI1Ep4osudiaOK0O+iijSI8uYGJYwU4mqbAlBG0EgQBmhHB0OMEqTalfS6gRpTiLUdwjSirO+iurYqjBDg4WhTfNbDUhTmY8h4/TWA4aLqG5ptonqEyRZqfUJmflC+ZE7GTjq5L/04iVDV3BfjF8S25bg8zGcM1fFJGlJRWgOXJd5NRTdeT6IGmNF70IKYyS2ndpDlVRu+Rt0LuHmCU/BN3Y/Yt34cFsoDk+7B69pxZC3QOC2QBSRaQdI47MTuKHd4CnRmQqGwFTbSvnk/LplfJ0Row/DiRIIXuN6mSJUED4oi7RgzDbUP30piGhhs4YQO7YaI5klER0T6PQA8wVSZCkgwi6ecTaBFN5JhIAAAgAElEQVRSXg6eXooTmKrESI5jm+sx9SSBH2YXfE9KqALVhyI4AxmebhBYYYbC9QJ8y0ZavANfnHUDR0uovno5pyRnApVBMNClv8VxkASDZBo8M46nCdJIKZBj+2FjvSHJHzmXaaoyM8OMoqUErOg4ejuWF8VzYzhWAY6AC11X2Rc30LC9JqJaq8qIpA0BCzIOX41NQQk9IG34WJnnvg66dLbLa0bw/7F3FmByFdnbf1tG4kZc8IXgFtwdFpfFAywOiy6ywQmy6CK7i9sSCP7HlsUdgrsGD5CECPFkrOX7fnX7TGou3TPdmcxkktybJ0/33L635FSdU+c9UqVsXUKpsowSFTHFUxmlM7SxUtlYQvHYTGVSNUq609hz77BpQBxQVaNqpTVNndVnzYekdutK8S6LPa+1VQJEgKStjkzUrogCLU+BCJBEgKTlZ1lUQ0SBIijQtgFJjZSdot++HaEP3npGD458UbNnSOuuWaF9dl1BPSu+V0rd9Mu0brrhnk+0Yl92vxqkeHoc+rvSmRTRXYHFXySCozDXKpYll4SoJcBKTFWxNXXCme9opgMMQfQXOvmmQ7pqvx36q1PsR5Uny5RKz1KsLO1ySMook1AovBHl5e5kcvIuXIiXgYxY3O3ilU2nlSB0KteOjMvMqAXLKOZCrBJKp9OKJxPBifLk25Mv7hoZhFVxxbJ4OSgTb0nGtT+VKtPEOX113T3fa8z/3xI4QWRYLNjda8jS0sG7d9MS3WcrnY0pmyZZPQjVco3MplSTyKg8TX4/OSRpJWozgffFeVTKIKLi8YRq0xmd+U9C2KQTDu6mPp3nKJnOKptKKpZMCWSVzaSVSiSUoE9xaXqmvbqt/6hUuY4U61zEbIweWRAUiADJgqB6VGdEgbZBgQiQRICkbczEqBWLPQXaNiCpktKTNfmHJ3XMUcdo+nRpxZU20dP/e00nH9lVB23bXr9MWkK3P/y97nx0lv68s3T2iSurvb4Jcq3jQIdU4IUg2TpGwrjzRygVS7nv5dn2mlizpdbf8Ql1WraH9ttpRdXUVev9z3/RW69O0LnHVujQXXsrmcpqVrLcYY0OMZLDf1EiWaZ0vItmpzs5b0h5jARyEtRrlU2204xsR8XjJI/PUnlspipidaqOddPsukrF4+VKJqerPDZbiXSdMuqu6jRJ6XElY9OUqJuhskRS6Vh7zcqWK50td/2oTFSpMjZZsXhKIqFfFfphxnI69G/v6+ex0pGHrK9kdopSmbiW7TFeW623hDp1rFNdpp3LG0mQYJ+Y4RLfa1NSbaybkmqvbIxT66eqQ6JWs2vjqo51VTzWXh2zGal6lrLlGa1/0K/q01e6/qwBGtijSplUR82u7qRYRbXaxaaroiyuOel2qqurUFmiXLNrEuq92fVS+cpSPAIkbVXYRICkrY5M1K6IAi1PgQiQRICk5WdZVENEgSIo0KYBSaZayvymyV+N0Kcf3KNkRZ0+H7uURt7+jI7Ydx2tv9oEXXHtz5pc00ejPvtVB24tDT95ZVXWfq642GUroxTIhAR4ByXKlMm0c0FGUrUShE3VpjUttaXW3/VFDd6yj+48Z1PVVs3Syx/O1JmXv6aDduum4w5aUW+P+lj3vzpHNdXSliv10kE7VihZltH42Z1197M/6ZOvZ6tdUtp7y57aaI0e+nbcbI3438+aNElaeoC0786DNaC99PibY/X0GzOUzSS1zsop7bXrcopnftP/nsrqzc+mKZWQNl6jUgdsuaQq4rM1saZcz74yS6++O9H9tsF6ce21TS/1KJ+sRG2ZarPt9NPMP+jQM95y3qCRN++m7mVjFE+DvGapqi6u19+erAefn+wcNMv2L9chuy+hLktUaPQPM/Tkf3/TTxOlLp2lP+/bS4MHdNanX03TiCcma2KVNKibtM8Of9DyyyS0xf5fqn9v6V9nraZ4u+ka+eQYvfs1O3VJ260Z065brq9Hn/xKX4ydo1RNTKlZtbr+kQ+U7LgcMK6I2Rg9siAoEAGSBUH1qM6IAm2DAhEgiQBJ25iJUSsWewq0aUBCUnv2N9V+f4NmjH1WX38zWnueOF3LLimde+JWWnupHzR2/BxVJdbWcWc+qR3Xj+nM41ZXpT6V6rKqTnRXbVk/Vdf1VFzV7pQMQEksPkeVsbGq0K/urIyZVVtr/R2fU5dVl9BRe62nmqrpev/jr/Tea5N18bmra8lBS+igY17Q7n/aTl2799E9d92tM4/sro02WUfDr3lKT7wjHbt/H1VN+FXvvyf99ZQNdceDozSjfGVtv/XGevyhEVphUBdtuVYfXXDlh9rrwD3Vvv1k/eOaV3TycV20ZO8KnXH+RB197M5KZWfpqmte0j2X99aQVQfoppGf6uY7anXY4UsHv90xSef8WTrlgGWl9C+qi7fXz7NX0oEnv6Gxk6UTjt9J5Zqk9tmsluk5WT179dBpF7+rtYesqKUHrag7bnxUu20tbbPDZjrt3FeULpcO2Ht1PXj/x1pmKenE4/bX8aeMVI/+ldp8/SV1/yOj9d330uN3D9HQk9/VgF7SP89eU29+PFG33jdWexy0mz7+cqLefnqU/nXlTrrv0df1f49O0wmH9dMKgxLa/YyHFK9YUVLkIWmrwiYCJG11ZKJ2RRRoeQpEgCTLsVnBacx1dXW6//77dfjhh+u3335T+/btg1Oa2WXGBVJHV0SBiAItRQEAye23366LL75Yr732mgYOHNiifJePr7/66ivdfPPN+vvf/66ysrL6+gkjIqm96utbVTf+BdXOGqcvJvXS5de9qv692+nMY7urV7cO+mZsdx1+xlvaag3pvJNWV3t97I7ImB7vr9vvH6sPgj+DvAwyNsql3baRtl6/oxKqUXVqa22w/VNK95M2WKtC775XoxkzpWvO3lTrr9lDjz/1hs7510StuEIvVVbG9eWXv2pwX+nvl+ypI094WKtv1EXDDllD3WKTNWNOH307fpbOvuJtzYj31MCBlfrxu58Vr5UuPmV53f3wN6pWFw0c0FHLLrec1lujq2LVo3XBZV+pc/cK9R20lAYsv7b23GCSEtnfdNpFH2iNwR00dJ9NVFaR0dEXfKKOc37V3Veuo8rMaKXiFfpu+rIaeubbGjtO2nnrduoYrxJnKW68prTKKmvron+/rx8nSEsuvbSWGbis1lutTjNq2um4k5/WpcPX1eZD2ilTNVG1NZ316Q8ddd2/X9DfTt9Eaw1O6tk36jTsnNd1+l/666ZHxmrpATFdM2xDTZrVS29++qu+GDNdH34+SVW/TNIl5+6mZ199W598Ml5XX7SJBnabpT6bXCW1X1NS15aawlG5zaAA/DhhwgTHfyeeeKK6dOnSomtvPv7/7rvvdNddd+nMM89UOflYOUaNdIBmDGz0akSBIikwbdo0/d///Z/23HNPde7cuUXX/6aaFMvC9a18WZU+IDn66KM1ceJEtWvXzrWG3zIZEioJr4iuiAIRBVqCAgCSO++8UxdeeKEDJIMGDWp1hQRAcuONN+rSSy9VZeXc8yoyqlWdpuqXt+7UI7ecqx03X02d+iyhc654U8+/Ml3/HdFVy/fvrtE/d9ZhZ36kbdaWzjlhNVWkP3HHdUzL9NLYKb00febyiscqlE7HlCzjHJCJ6tdtnPp2mqDy1GzNSm+q9bZ/Witu3kuXnr+RRr35nYZf/Il22SKuU47dWQ8/9rLueq6TTvrrwerRvVzliYy6ZT5RUh106BF3a8OtOmvYYeuqd/lUKd5Tb305RacOf0c77Xek1l5vWSWTVarQRC3f7SdNrhqoz7+t1bNPv6RXXvxee+zQXscfsYGmVS2ndz8brydfek+vvzNOpx5crj9uv45OvXCUtlq3k/bZdYg6dW6nY879SFW/jtXIa9dVp+wPbuuur34bqEPOe49D03X3v/dRr3Y/qbZ2jiqz7NjVTROqV9DoydJjT7+vF579VENWkTbZaksNv+hFXXPRWtpiSAd1Ka9SWbaL7ntxpu4e+Y7OOm1NrTq4Uq+/W6bjTn5Vxx/SV/95bryWHJDUxSeur+dGjdPdj3yvzXfcSCpbQs+MfEyXnru3nn15lH6dNFYXDVtRPSqnqfemI6SKdSJA0hLMO5/KNA/JSSed5BSSlryaAiQVFWw9HV0RBSIKtAYF0LEBJA899JD22WcfZ5BYkFebASRHHHGEJk+erA4d5sYaLwCstCDHIqo7okCrU4DdnfCQXHTRRXrjjTfUv3//FjUCFPKQ3HDDDbr88sudhwQjBM9lY1VKaaJ+/fJlHffn4zRzelJDtlhHj//3RW27cRedNTSpnhUVGj2+tw48+0NttpZ03slrqn36Q5WR853ggBAOHOR0c3aXym11leAMDc4lybqdpCbXbaD1dnlBq2zVTnectaqqZ8zWzSO/0S331eqcU9bUumsO0MHHP6Fl1lpefQb10XtvjtLpe3XT5htsoGEXP6HHP5X22HEdJedM0Ljvf9bxR2+r2+59Vl9OqNS2W26lT957Q6uuuIRWWaFOt987Rn9YaQP16NZet976gnbYtIO2XHsJ3fLAGK2+yWaq6NxDjzz4svbdaYaOGLqV7rxtlG6/b6Z223OI0ukZeuq50TpxaKWO26+PktXj3U5bY6Yup6OGfaxfJkiHHrqdErEpzhvUu8NE9e3dU9eP/Fjteyyt3gNX0cMPPanle9XoL8fsq8v/cZ/qysq1yaaba/THb6t/p6wOP2E/HXbsTerZr4+GrDZAb737tSaPn6G7rlxehw/7Rn2WkC48cTPd/eQYvf7Bj9p8mx31zgef6ZfRP+mic/bQyy+P1pTfPtd5wware5ff1HfD/0jJdZXNdmv1uR1V2DQFMPyNHz/eGQROPvlkde3atdUNEnhIRowYobPOOkvJZLLeGGmGyaZ7ET0RUSCiwLxQAP4nZOvBBx/U3nvv3eIe0qba2GYAyVFHHaVJkyY5l63vFYk8JE0NYfR7RIF5pwAhkwASwqVeeeUVLbnkkvNeWBFvFgIkN910kwsbI2QTqw1XHJN/eoqqfrxP77/2uB5+4GWNmyGt+gfp8P1XVtfKMYpn6/Tr1B664oZxWnpJ6ciDl1R5eozK2B63PKlMps6lsLM9biaWDE5JV1plMba1TUllGc2pWUUnn/WZBq0unX7Q0oqlZmvc1I66/K7vNWuSdPUlm+rVUaP10LMTVFUrbbZOFx28Sw+Vx6s0o6ajbnnwG33xhVQRl/bcob22WH8FffPTLN360DeaPEkavIx04F5rq1e3Kj3z9ng9/txUVVdJS/eWhh6wknr1TOupZ37WK2/OcYc5rrhkXEP3XVrdu9Vp2sykHnvmV731wRzVpKVNN+yivbfroW7lP8tt3ptJaUp1f11ywy/6ZXwwAI58MalfN+mQg1bQlBlT9OBjkzRlqhygOGT/ZbTkoC4aO3aa7r7vB/06QerVnfvLa8CA9vr8u2m675ExmsXzPaWhB66sQf2n6uwLx6lTO+noQ5bSz9PK9MCD32jyRGnNIQP01Se/aPNN+mvi5CmaMaVKhw7trcr2WfXeeIRUjoekexGzI3pkQVBg3LhxuuWWW3TCCSc4QNKSQKCQh+Q///mP/va3vzn+t2eiCIkFMRuiOhc3CsycOVMPPPCA9tprr8hDYjkkRx55pAMkCCQTiFEM6eLGGlF/W5sCeEhuu+02DR8+XK+//roL2cJq0lL5W43lkBCylUgEh/vxXJwTAdPTVfXdDaqeMEpl2dmqSXRUIv2rKjVJ8UyVOz08m+ihTKafFJulRGaSyrLT3VkbzimijJLkqmWS7pTBOtWqjMMDMzGlazmVPatUuo8yie7u7I2K9E9KxupUl+2g6rKBynJae3aWEkqpKt1XyUQ7JTVVydgvimWrlMmUKxvvq3SMNqRVHh+reKpGGbVXlbqrvKKzMrWTVa7piqVrlSrrouosXuCOqtQMxeLTlIrNVFxYpnsplsWb86uSmq50epYyybiysYGqzXZUOhZXMjtVydQ4VSSrlMrEVB5LqCrdSXPKBkrZrkqqXEqnRBJJQnMUhxbpqUrFl1IiXqlEZqYy2V+USNQqk00qk+gt1XZVDOBG2xOzlI11VFo9pQzK4XRJU5SIz1B13TIqTyZVnvlJtfFKZWLdpWxnZeOcOM8ZKJw/X6UkdMnO1ux0Un02uE2qWC06h6S1GbvI+uAz1l08lIRsEbLRkkCgECDBQ0IOCfzP/2jtL3IAo8ciCjSTAjNmzHAekt13313dunVrsbW/mGa2GQ8JSe3vvfeeOnXqVC8QzVJaTEeiZyIKRBQonQIs/I8//rieeOIJl1hKyFZLXoUACRZawjbJIaupqXGhW2nVKhubpeof71XNr2+oPDPRnelHqFWck8hTcaUqEqrL1iqRqXEnhvOP8zrSKMcuBy2pRIZT2rPKcHZHvFbJbFrpeIXqUgl1Spepmk00Eu7Md2WzacUTSWXSGSU5OFAxxcvLlchwsjqeh4zSiTqlspWKx8qUiGWVTc929aQ4XT2eUCaDUpVSIl7lzkEhdyUe66BMppMSmTlKJuqUydQqlWmvWKIdp6IoG5/lDhR0oWVlWSUyXZXivMFkjTvYMcPJ84CreHulOawwCbhKqyJV5rw+NeVpxTM1KkvVqpLzVxIZpcWzZe4Aw1SCrY9TSmSzqsm0VyIZUypWrVR5nSpqy5WtgQCVUlmt0nXVDuhkszHVxpKKJSpUkc667ieUUXmmRplYmdtSuVY1SibLFK+DDmkpSUpihTLxCs1Md9Sg1S9QpmJZpTiYMrraJAWmTp2q5557Tscdd5wzCBI21VJXYzkk+++/v8ghIa/NGSSi/NGWGoao3IgC9RSYM2eOyx894IADnP69IPlugQASfy7gIQGdEcNO/gh/O2UknW4QSxrNn4gCpVDAFj7bHAGrG3OKi+9cLHwsvgBff6MFvtsc5LlwLhMM607Wzn1SB98NQPveBVtYrR2U5z9bSp9a4ln6iRBaaaWVdO6552qJJZZocQuJT2v69PXXX+tf//qX+vXrN9c74mhbowTWd1Upnq11BxpmOYmcl/DicGB5/UZ8hGK5ExDzkImHgp39eCkWZI+4uCaADffdrn+/ezd3lzrd3h9BOXwE77vivDpjQXtcroo7ar2+ZFc6J63X18aLuQ073FHyQZha0CdKZ44G9QU1Be3PZub2z9HCCOCKyrr3g/5Z+cFmx7ne59oT1Es9Dty5DgX04J6VEzQo6MtcmgXtyaTjOToE7QlqsZ3MeJr/bCDQUelsJVCqJaZvkGuUU16NJ33+Mx43/vd52Z4L86s11HZ7NBng7/4U9HXuLpDwvnkWTQ5YnbbAhz0P/m6SJq9or5VrngJrj1+H3QvLJmuD3Q/zWngQaBsWUmQAG8ssqKT26667Tn369GngHbH+tsjEiQpdJChgPGT6os+z5mn3+cfW/jDf+Hzi8xDf4UnKMl3B9AXu2brOp+kXlgdlson6jfd93cE2deJ543urg3bW1ta6esPRCoXabjKp1OgGk1cYJFqa/5uadAsEkPhWEohOhj/u4nvuuac+h8Qf9KY6Ef0eUSBMAR+QhMGGKS6maMD8zDc+AcQwdD7BFV7cKQcBkk/JsfYgaCwMKQx82sKo0faXX35Zb731lm699dYW95AYzX2FDkDCTl+nn36643/aFIwHoCP1ezIZKPndL4FSv+Cv/NuV593P0IGP4q+5wKLhOwYIii+peU8CrnLQsEFB+XZqzzhwFRgBWuKyhT8fwPBBgH331x942Hg93LZ8AKBQOJNfZj4QYO+F3zcwZXLC3qVdGAuaihJoSvloDJAY3djdkjWYsGlCtpoqszlj6NPJyiGpna3/UYjMuJNvLJtTb/TuokuB8PruA31bb8L3/HWI900HMCoZwDBjgg908vFHWLbkAw2U5RsxfQNKPh2isXvzg0eNF2fPnq0nn3zShWxhmDBAtiBmTJsBJIRsEcuKlyQ8wRYEYaI6Fw0KmCCxhd96ZQoAf/uWT9/i0RjTm7JioCQftUyx9q0cYeVpQVOZfpDUTg7JqFGj3DkkLRlD7i8ERl8AyfXXX69LLrmkPofMtQHtNnBBlHCVot6XUGxJj86PNuMqyVNpq5/NVKgdpRAkP3gppYTGns2n7IcVXwMePsgwXrT1JmyNnAuMAzBlCkRY2eC3cJiD1e8/G5ZB9pvPb77MCddfCCD5CkS4PqNbY2EYJLUjA44//vgWT2otBEjuvvtul9Qebfs7v7hi8Son37zyIyCKCUPyy/C9c2FPpq+f+r+F181wGYWMEjZS4eftfj55E9Zbwm0qZfTZZQuDBEntHTt2LGigKaXMeX12gQISiIhFGmL8+c9/dgcjEkPuK4jFTKR57Xz03qJLgbBl8Oeff9bIkSP1448/ao011tBhhx3mGA8P3VNPPaVnn31WPXr0cFa6Xr165bUSUGZVVZUee+wxbbXVVi7nqXv37lp//fV/F9ZllA2DHVPI54eFY36MHvx3xx13OEDy5ptvasCAAa7YlmxfeGwAJOyyBSDBQzJXECsAJYvhVQjStDY15ks7WrDR+QA+fMmc5jfWlbXWWssBhg8//FD33Xef8zywqyNz3RQKf51BMeA/u84ttdRS7nyssWPHOgtivhCKsOIQBhX8/s9//lNDhgzRBhtsUJ+wbXzAZ3V1tfNSbrnllpoyZYquuOIK5zEkybSYy1dmfMWqGD62c0j8XbaKqXNenikESIiOGDZsmKOveaxa2jAyL+2P3mlbFPDXZPIgWLuZx6zLxhO//PKL4/3tt98+tL40lG4YxOFTtr8mfPmUU07RMsss0yAsNN/8hSL+XOUZjrC4+uqrdcYZZ9QfNmjtsTIwBKDzrrrqqnr33XeFp3Dfffd1Msk3mIbBR1PemlJGiLYASB555BHtscceLW6QaKptrQ5IfGUkDEgQxHYwmh9r11Qnot8jCoQp4FsoWXA33XRTXXvttQ48HHvssW5728suu8wpLigCnIGBQCOxEtCCQLMyfFBBvDWKwmmnnaZll122PtQrbMUIz3Oz0JriU8jq0dojSbugwfnnn18PSFraCJAPkJBDwi5btu1nS4OiFqVzKQ6SFlTWW7SPbaRwX0Hg+0svveQWVnga4LHFFlu4LS1RVJhfKCufffaZ28CBMAULifKBBjzBf7x2gJmNN97Y9dZyv3wl35cNYcXEwkBp17bbbqtDDz3UHT7m85e1n/ZeddVVuvfee127MRSYYm7Ph3PgeNe8NhYvH7ayNgVIKMN22bKT2pt6pzlDXwiQIIPOPvtst/7nC61rTp3Ru4suBZhPGNPYCAUA8fTTT7vw/x9++MEZt8eMGaODDjpIO+20k+N9PABc/vpr8+2bb75xoAXDnBkl+c3XA8Lf7V2fZ7gH2FhnnXX0wQcfuNzIcH38zVbXGErPOeccx+vm0cmnG4TlTNjowTv8b8xgkm8W8A5696OPPhpt+wtRsVCT1I7FGsLYtr9hpWXRZamoZy1JAYQD+2x/8cUXzjNCSMC3337rrCBYSydMmODyQAAoWCn/9Kc/6cADD3SfFr6FsMNaChjB8vHOO+84IQJwIeYaYMLvCBXAD5bQ1VZbTexe8fzzzztBw3srrriiU254riUX/VLoSdtQBthUgm1/zWpcShmlPhvm7dGjR9d7SPyQDWcJKqnw0p4uqeiSHnZZ77+/CoKPttLuUjpZGpIq7eni2+HPJXj9p59+clZHgATz5+GHH3YABH7EcwLwRtn/y1/+4pK411133frKuI9Cw/t8//77750iA7/iJeE7sgOFhVhr5AIeDZScZ555xtWHjFhuueW03nrr1SsH3Oc5vDXsZINHEBnCXAd87Ljjjg4gwYcYRpBFtuPdH/7wB2dEoW+AlcGDB7u+0Cf4hvWTRNQ//vGPztKJHKJMds7abLPNnIenMVkD/ZCBN998s1Pk6FdLGgMKARK2/bWQrbYiG4ufhdGTC4oCAHL4ifNz2BQBHthvv/0EuIZX4Cd4hFBkAIt/8DY8hc5JxAN6J+v/hRde6NZBtsGGX+Gft99+2wEH5iW6BOXzSe6l8do222zTILoAr8xGG23kZAUbxbzwwgtOniAr4F/WWYAUsgYDJ21Bn0Buffzxx9p5553rvbrw9NChQx1vk+9BH6kPOfP55587Iwygh7V8u+22c17VMKgpxFM8h8xCTmLIQZa0tEGysbnS6h4Sa4wJJjuHhBwSBscmTD7BtaAmfVTvwkeBsOXUt2xgjf/kk0/073//2wkUu1jk8aSQSwF4MEsKIV2EFHGaMb9dcMEFToihIODSxRqCgMJr8uKLL7oQMKyduGGxsl5zzTXOCgkoQmAs6DhNfzQNkCCIOam9pQFJPr7+6quvnEJEyJZ5SO250lT10p5uuVldqvrdVtpdKkWK72fxT5bahsDaacYDvpu1EcBAyARGACym7CSH4o4BAjCCBRNDmIVAsP01SgsLPNbSY445xoV5fvnll27hB7TvsssuTnFH2SC8A2MEW2WTA8HhohgksIriEcHLahcKBJbaXXfd1XlhydcAtKCE06a+ffs6JQg5Qxmbb765U6YALnwiX1BkSP6mj8R7s1U3ShieBU5ZRlEBMNEHwBf9J7S0qctCtsxD0pJrbyFAAgDjpHbkcb4w16b6EP2++FLAn1PwHnOez969ezuiADBYt0899VS39pqyju6J12TNNdd0PAgoZvt5nkfZZy1nPcJA+b///c8ZH5EbAAhAA3yDLIBHAUabbLJJfXI8OgFyhzWVtmAAAZRQJ3wOj/I3oaDMe/iasDLCFoncYAt82nDeeec5sIL+gDyhHNZL9Av0ig033NAZVgkFffXVV508Wn755UsyeCI3DJC09KYWTc3SCJA0RaHo94WWAmFQgvIN45HACbjA+mGhDuPHj3cAhXhOwipMwcF6QKgH1kaUjFmzZjklAqGEAIP5V199delf/jsAACAASURBVCckANRYMEyJwKoK+EER2mGHHdSzZ0/3vy1ZANs2IHGQsMj517KJ00U2IveYbSRczFu5rX+LebRNPVNKH1tubMI8bkYE+JQQTfiaRR5+x9iAsgJgQbHAkwkg4YJv4WkUEzwWKPNsRQvwILYbAwaKAlZR+JryUf6xRm699dYOkPAdLwoABWXIZAjl8wxKBgCC9lA2Vl2srxxMinJBe5FNWGNRNPDWAFwwfLz//vvO24pnllAPFAcADgo8O9Rh/ACU8BvemLXXXtt5WnyLcKHpEwGSNsVYUWNKoIDP//Apyj7AAMOB5WIALAiJ/Otf/+o8Ibb+4hnEAAAfoQvgaSFki9Bt1nV4nfus53hSkBsAkz333NOFgwEi0AkwbGDIg9csZBKgASChDHQA3sXojr4Bv8Kb3MOjC09j+IDHkTEYPizKArlBOBUGQ7y7K6ywgqMO7wA+yP0AuGDoxCOE3DFQX2izjDB5I0CSi+FjYkQekhK4L3q0JAr4llMEAcxrlhKAgf3OgkwSG9ZLBAChFJbDROgDlkP+Y0lBUcGiQR4KAgkBgHKCu5d4dRQblAqspbhRiWHFVYulBMFGWAbW0LZytW1Akjv3oyhitaQNvqgGeA+VoqwvrICkVLBYKg2Lf97PObA4avgZPoZPsYpi+SQcAaWdBZstbgEeJKpbqBUKA0oLYVyEeWC1RwEglALvKYYIkuEpA2UAkILsADRgEeU5QjQwTmDEGDRoUH0nUBgAP1hS8aACiFBI8NZg9MD6CSBBPgBIsHgCVgAjACDaiPxB0cJjAuAAPCGnsJCi+ABq8OZgGKEcFBROP+fdxowgESApfq5FT7Y9CsD/hEix5uI5xLvob4wAbwBK4F/fQwKfYQxARrCOUwZghrWayAc8peinAASMCKzneCYA/LvttpvjNQweGAHwXtqmDFCIsjCAwOu8j0zBuAH/s+YCSDA48BweTgwaeFL+8Y9/OFmDvoH3Bk8nXhGiMgAkGDS44GtkEMZTgAzyBw8vMob+23kmlvfWWBhWBEgiQNL2uHoRbJG5ZgELLNAwOoqKWS/pMqEZhF7A2Fgl7BwMs7Qi7EiKJdwKgUboBwKExR8hgnBBoUBJQYngHjlRlElZ/IaVhXwSrJ7sJkOcaFu52j4gaSuUKqUdxXp1KLMtAalS+tg2njUwYsndGBBQTAi1wHBgOUkoJQAMlH4soyzuLP4kr3JRDjKC5wiztBBMwAaeEGQHeWUAEhZ+ci2wZqL4EN/N+0svvbTLFcNiiSICv9vhhlhescSSD3LwwQc7owUKBYn1KATkt7ErD2cBYV1Flphllu/svsPOW4AqFBmsrFheacfFF1/s4tSx3FIfBg/6gVLz6aef1hteCo1YBEjaxlyOWlE6BeB7DAOE/LJpBKAdZdzWb3QAQqMIwyKk2k9qZ8dMZAUKPGAB7wchnuRqwJsAEjyPeEcI98LwSP4IxgT4mPUdXnvuuecceCCs08C/gRvKwhAKHwJmuNAPACgAEPQJ5BQ6Bn/zDPUBOCgPzwj8D9DAGwPg4nfkF6GfeFmRN3hnkG0AKPrgVpbcDpVN7VYXAZIIkJTOedEbJVHAds+BKREYxIEiPCyEAVAAsyOkSEgl6Y1nLZwDBcDCuQAVCAgUBLM44B0BXOCqxX0LQOE3Qr6I5USxQEmgDkAPFleECRZYy5MoqUMt9HCbByQl6faleCZaiKBuJSzB65E7Gb0FW9MCRdvJ7kUW3YKYy05RhnfxXmJwAGjA33ZiMnwHkECBB0zwDptaYISwxZpP+BxLJPzLQg//sg04/ItygOJP7DdKCjyPAQNAQbgFCgJx3igEhG0R/mUbtEAlPLK8T6Is29xjmUXBQe4gO1Bu+I17KEmAC+rBIoryQ39QOABYgCUMHnhGeA+FCvlEyAnW2GnTpjkZgxKFEsPVmIU0AiRFzuPosTZHAXgBIIIyz/qOHGCuww94JeF1ADweEtZi+MKMBHQGMAPP4N0k9JrnAC8AEkIkkQHoCPA2RsWVV15ZbDSBgYGkdOpHFmCshA+Nz/C+wLd4OdE5eJZykTMYJAAYGDmRE4AhwroJFSO0FBAFaCGE3HYIRP7gGeUdojCQU3h4AWKEjiNr0EW4j1fXPMUGzBrzkEaApARAYmE1/una4aS38K49FsdnyYptKWa/zXF01KDFmgJtHpAs1qMTdT6iQMtTIAIkLU/jqIaIAm2VAhEgKQGQGMIzF1QYbIQH2QcnESBpqywQtautUCACJG1lJKJ2RBRYMBSIAMmCoXtUa0SBtkCBCJCUCEgYtHAcnA9M8rmlwr+3hYGP2hBRoK1RIAIkbW1EovZEFGhdCkSApHXpHdUWUaAtUSACJCUAknw7qIRDtOrPLMjtR8/f/r0FedBLW5p4UVsiCoQpEAGSaE5EFFi8KRABksV7/KPeL94UiABJCYDEgAVJwSQjWaKxJe3YJ8mEXGzpCIhB0fIPWVq8p1zU+4gC+SkQAZJoZkQUWLwpEAGSxXv8o94v3hSIAEkJgARwAehgX/edd97Z7ffse0jsO7sQXHnllW47RXZLYUckDqbxdzopdAJt2OMSnp5NbZu2eE/nqPcLMwUiQLIwj17U9ogCzadABEiaT8OohIgCCysFIkBSAiAxEMF+8GzFyhZpBiD8LRvZfpFtFTmR007I9XfjwrOC8oWXpVCyOzt5cdmhOrazV7RL18LKalG7m6JABEiaolD0e0SBRZsCESBZtMc36l1EgcYoEAGSEgEJxASQHHDAAe6ch5tuuskBD/aU7tKli9sDGjDCATQcMrPNNtu4veA55Za93dnTecUVV9THH3/szodgj2oOoeIQK/aWZv9qPDCcR8HvHJwH6GHvek7EjXJQIoZeVCkQAZJFdWSjfkUUKI4CESApjk7RUxEFFkUKRICkRECCh4KTMDkpl5M2L7nkEt1yyy3uQBoOmOIgqMGDB7uDb9577z2NGTNGW2+9tTuIhgPs7DRuDpJC+C655JLuoCsOuUIh46AaDrXhlF9CwjhwhpwVgAj1+YfMLIoTMurT4kuBCJAsvmMf9TyiABSIAEk0DyIKLL4UiABJCYDEckgAJHhIyA158803deKJJ7oZ9OWXX+q///2vAxXnnXeePvzwQ/3000/aaqut9MYbbziQwSmZnGzLybx4Uu68807tvffe2myzzVx41hFHHOFO9eXEz3POOceBE07o3GGHHdSvXz8HTKKwrcWXYRflnkeAZFEe3ahvEQWapkAESJqmUfRERIFFlQIRICkBkDAJ8FAcd9xxOvDAAzV+/Hg99thjuuyyyxxQmDBhgqqqqpyV5/zzz3eA5IcffnAeklGjRqlXr1467LDDNGTIED3//PMu3AuvCl6SvfbaywGSQw45RAMHDtQFF1ygWbNmORAzcuRIV89rr73m6gGwRFdEgUWNAhEgWdRGNOpPRIHSKBABktLoFT0dUWBRosBiDUjsjBA+AQNs10soFV4KcjoIkbLL3/3qyCOPdIBkmWWW0RlnnKGhQ4eqZ8+euuaaaxyg4Dr66KP14osvunAr8kgAJOSD3HPPPbrooot09tlnOy/LRx995DwllMOOXFdccYX+9a9/6fvvv3fghzqee+45vfvuu7r55psjD8mixH1RXxpQAEDCznTwAyGOAPOW9Abm29Fu9OjRuvHGG/X3v/9d5eXlUc5WNEcjCrQSBeDHiRMnOkMdeZrdunVr0ZrDZ4ZR2bfffusMgMOGDXOyBwNglLfZosMQFR5RwOm6/J89e7bLs95zzz3VuXPnFl3/myJ7LGsaQlNPzqffrTrLy6ipqdEDDzzgAMlvv/3mEtVtlyu/aXg3yBPp37+/UGAIy8JrgQBdZZVVRDkPPfSQVl99dadUvfTSSy7kCoCDVwWgQqI7fyP0PvnkE4EMGQzKJHfkxx9/dKCEctlha6211nJJ8y2poM0nskbFRBSYJwowz/EYEtZIiCOew5a+qBMet13yvv76a6cQAYrgfy57pqXbEpUfUWBxpgBrLFEGGN4AJF27dm3R9c4HJKYDAEhGjBjhNqTBIMEVbbW/OM/KqO+tRQF4EKM8udbkaMP/C/JqdUDidxZioHhAjMMPP1yTJk1Shw4dGpwzYlv4+haTQueJ+GX7W/jmE4JWN+Ui/Cwky97z80Yi5WhBTtGo7pakAB4SAAkbQuBRHDRokOO/lgLhYQspf5MHhpcGLyaAhHvwpBkmWrL/UdkRBRZnCrC24SG54YYbdOqpp6pTp04txvtGZ99LyncMEuyIye6XABKz3EZeksV5ZkZ9bw0KGCB5+OGHtcceezgPyYLkuwUCSEwpsRPV8ZAQkoWlxCykPhAxAcU9/2wRu4/iYkLOP8ndfgdsWHK8X4aBEbPUWLvsnBImRCs7kFpjDkZ1RBSop4CFTF533XXOq4i3sLUEEjwJr+HxpH5CKuFV/6ygaKgiCkQUaDkKwH+ESuOhOO2005xC0pIGCd/7gewpKytzgISNZk466SQnD8LngLVc76OSIwos3hSA34gUeuqpp7Tffvu1eMhmU9RudUDiW0hpHAnpnLDOVr52GWjw3bZ85/IBh/1tv/lghd98YGF/+5/+wYooQliLw3UUOkSxKcJGv0cUWBgoYApA9+7d9cILL2i55ZZrFYXE5/EvvvjCWUinTJni+Nu23EZZMZ5cGGgZtTGiwMJGAeN/zukiR5MIBfiuJa+whwQPKXmeACNbby1Cwdb2lmxPVHZEgcWVAvAZXknyptn8qX379o4ULRUh0RSdWx2QWIMMmKBwsCsW4VqW0BZ22drfvGux5345BlK453tK+NsEGvctN8QswL6wC4OXpggX/R5RYFGggAkePldeeeX6c3daSyBZeFa+rbUj7+SiMMOiPrRVCoR5vKU9Iz4d/CiJxsKxIxnQVmdP1K5FgQK+Eb8tGN8XGCBZFAYz6kNEgYgCEQUiCkQUiCgQUSCiQESBiALNo0AESJpHv+jtiAIRBSIKRBSIKBBRIKJARIGIAhEFmkGBCJA0g3jRqxEFIgpEFIgoEFEgokBEgYgCEQUiCjSPAhEgaR79orcjCkQUiCgQUSCiQESBiAIRBSIKRBRoBgUiQNIM4kWvRhSIKBBRIKJARIGIAhEFIgpEFIgo0DwKRICkefSL3o4oEFEgokBEgYgCEQUiCkQUiCgQUaAZFIgASTOIF70aUSCiQESBiAIRBSIKRBSIKBBRIKJA8ygQAZLm0S96O6JARIGIAhEFIgpEFIgoEFEgokBEgWZQIAIkzSBe9GpEgYgCEQUiCkQUiCgQUSCiQESBiALNo0AESJpHv+jtiAIRBSIKRBSIKBBRIKJARIGIAhEFmkGBBQJIstms7Mj6TCZT/93uWX/85/x7zejvYvVqmJ6N0TDfs9Cfq7HfwgQtVCfP5RvPfANi9dpvpdS/WA1wiZ1tbGz88Sl2nEqsvsnH/flmbfDngt/+8BxpsvDF8IGmxtsnyfygp9UXHsfGSM87YTnjz7/GvheSD/nemR/9WwynUIMuQ8N4PO7uLSgZYfqCzRt//izu49MUn4V/92VsWLY2JTtK4acwj5fyrs/jjc25QrpKvrr8udMYzealnYvCHCykb5U6R+aFFgsEkNTV1amsrMwJtdraWt1333064YQTtPfeeyudTrvfEHx8t4u/eX5xnSTzMrgIb6Ob0TOZTIr7+a58CgXPQvNEItFgISo0Dtxn/Bg7q5/v1GvvmGDhPuXa31YXbaUM5gmXLYLWZl/4FOrLvNBrUX8nn6CBtrbIjxkzRuPHj9crr7yirl27tjo5aEffvn210047uXmRSqUazBvaH56jrd7IhahCG1vjkbDyxt/wIM+Vl5c7es+Py8bIPqkj39xjjE1G2BysqqpyY85/Lu7zHGXQPlsbTFaYDLFnqYfn+eQZK9/kSCQv5n2EoWtNTY2+++47JyMWxMV4P/roo7rpppu07LLL1q9lvm4Qnn+Ls87gr7m2Nhuf+zqV8YzR0fjHZG5zaMi7pnf4/NcU6PHnlw8i/DLCffJBi683+HLGZEEYxFi5tLW6utrJmsXxCo+LzQkfwDJfpk2bpqOPPlpbbLHFfCPTAgEk/qSZM2eObrnlFg0bNkxDhgypV07tGSYVkwNBaAtbKRN5vlFqIS7IZ7zGrAz+ou4rL/neKTQG/qQ1kllZYQFgIMlXMk0AhpUnXyD6dYTBykI8TK3SdARJRUWFWyCgsSn9VI6AGTt2rL788kstscQSrdIevxLGdcCAATrrrLPcYuDPMRYL+J//zVkcW71TC7hC45WwVTDMXzRzftDVFBkDQwY68pHBb4N9N/DB/DR5bwuilenLFb6HLXc+CAnLrvnRxwU8pC1ePbQ3A1S4stmzZ+uRRx6pByQGGFu8UbkKmBP/93//p7feeksrrLCCG3sD1T4INTDa1HrXWu1eEPX4a6nJTXjIX4/9tdc3DNq786PdYVnj11ls+WH5Veg9v28GuGx++MY3X9dpLEqn2PYtis9BL/+/OQtsLf7oo4+05557aptttplv3W91QOIjcL5jBb///vt11FFH6bTTTnMECCuovvUj8pSUNvb+Qu97LPKV4ntTTEFBYTXhZFYOfzzC5RhzmyJiSi8Kps/4YesFz+MtM4+JKSaUb2WZp4V7tCsCI6XPBV/x9BU8xmf06NH64Ycf9N///rfVPSQ2N/HMnHLKKa5jvnJrY+1b+0vr/eL5dHgxhn6m7Bu/+zzWXCr58t1kTyGl1cbS5qFvoAi3DX7nP54cU0JtLvteX/Os2TqCIcu8rbwbXfNOAeiOcfDTTz91XgrGekEAkqeeekoPPfSQ/vCHPzQArSYjItAZjLHPfz6v8N2iT6CZb5Sy9dr3Mvprhs2eUtZea4et3+h83CsEegvNUIusMUOFyQ3438r0vTE+ODFl2u75c8Wfx1a2r2vMO8csGm/6Bh/zUkOfcePG6U9/+tPC7yHxQ3Xo4IMPPqhDDz1Uf/3rX+sXHJ+hfCtfPsveojHs878XYc+Ir5zkq43njSFhcsbGyvDBCvcKCSR73g+3MSXFdwtbyAXtsHAuX3D5gs8YwhQWX1j4zDL/KbjolOhbjX2l3pQ7PgnF+Oqrr/T888+rS5curdp5A6sdO3bU3/72N1e3zZtCXrdWbeBCWJkvK33lBFpbyKzRNux9mNfu5jMeNcaj+QxUePB8mW8hJr4CY0qE9cXab+/5Chd98QHOvPZtcX7PjAOMxfvvv68nn3yy3lDVmnRhXKkbQDRo0KB6AxZt8A1erdmmtlyXv+b7oVr5PA5hY6/Pg9bHeQV71g7T6+aFZrQZ4GHhnD6P+/oJRgjTT+xZA1q+t9U3mtIeAzx2f177Oi99a+vvmM7ny9dff/1V++yzj7bccsv51vxW95D4E9smGB6SP//5zzrjjDPqJ5K5ikx58pXr+db7RbwgmNG8DlgH119/fX399dcuT6AQIFlzzTWdkP/www+19NJLu9CdL774QrNmzaqPyTZvRyHyLbXUUurWrZtw6fFJrC/1f/PNN/V19+vXT8sss4yzuFE+n4x1586dtdxyy6lTp07uWZRkE2b0ZcUVV3RlojgjeHxgs4gPZ7O6F1ZO/b9Nufvxxx+dl+SZZ55pdUBibWD8Tz/99HrLqylCvuLcmIeuWURaxF42AM8niy1gb4011nD89Nlnn4nwG3jZFvBSrJ6F5Ad8TtjdxIkTRT5IY55MxnHDDTfU22+/rcrKSsfb7du31y+//KKff/7ZtblDhw5aZZVVnEwilJCwQtrfo0cPrbzyyg64IAt+++031xfq472NNtpIU6dOdTKHOTS/ANciNkVK7g60/+CDD5wX1fdwlVxQCS/4Bgnq/N///qeHH37YrU8Gdn2Di4ETq2JxNVr5HuYll1zS0Qv+gCcIzQX4G38yruY9NbnRu3dvzZw5063NYUBSirIO726wwQZOJsDDFo5rgKKYqWAeT2TB999/L0L9CdnDcDZlyhR3z8DKaqut5uQIugP9tP4gl9BFkEvIDOSf6RbIGWQjzxMl0FxZWEyf2vIzvr5t/OODOdqOh4S876222mq+daXNABI8JFhGLba9lAk/36ixEBfkuyL9hcImUa9evRzoe+KJJ5wyYkLbQqRMGB122GHutzvvvFObb765UxLuuecex/Rhq4ofp2uhFIzfDjvs4IQDTM93foPxuUf9CAJcfQhE6gckYfEiXGfHHXcUgAYhyO9Y6wFH9IPfQeS885///MeBpFLdvgvxELdY023BZxwQ7Cz4gL7WvKwNLAwYJmx+Lq7KxPyivc+zLMj77bef4yXyAFBMLDTSrMu+N9LGwPdGwJO+ZdL3cFAWRg+Uhscff9wZFHyLmhmZzFq5/PLLu+fh/Z133ln9+/dvwPcYKpAT3Kd9gA7kB8Bqt912cySiTuQA/eF3ZAyhPPvuu68LLSLfwOSPybr5RdvFrRzGkrFHHgNIWvuy+p9++mkXVYFy6VveW7s9bb0+6MWcJ+kYJR3eMB544YUXHH/44dB+GBNr8LbbbqtRo0Y5fcHPBfPDZy3axUC/RS+YDgKN4D+iXz7++GPn3bJ2mY5nURk8a+CB75Rp5QKc2PAEfeKxxx4ThtO11lqrPvkcWfHSSy9ps802c7nI6Bi8i7xgXVt11VUdHbgHIMKwce+99zqDLW0FMGHpJzfpxRdfXGC7yLX1OUX7bNyQ74ushyQCJM2bir4Vie8WBmXKBIs6NGbhxgIJAyJo+A6z4q149tln3UKOUACEbLzxxm5xBxQMHDjQWVLffPPNeoVk9dVXF54OFIJ33nnHCTwsFqDmTz75xDE+oOa2225z3ykbAYdCwWKCsoAVBhDy73//W927d69/hvIOPvhgJzjwoCHUtt9+eydYJ0+e7AAJlo7oaj4FIkDSfBq2xRIsvp/FnO8o8fAY/D1p0iQHBOArvJEs8MwDvJqABKzgWDS54HPADFZJ+Br+A5ggN1AS8EQQxgPvUwfGD2QLCzv8i2xBjtAGlCBc/ciKoUOHund5lu88z+/777+/kymvvvqqDjnkEKGAInsom3tYP1FGkAHt2rXTHnvsoddff11vvPGGevbs6d7hPn0BGFmOyeJu9WzuHI0ASXMp2LrvW8QBvIWng/UWTyT8AghgMyEUdLyNrKvwDIo9/PnHP/7RGSNROvGY8/66667rZAeeh2+//dbJC6zjrMPwJ3zPbxMmTNDaa6/t6mAd5yIvEO87HgjkBPXgBUUu4OnA2o4cQhbAr8gWM1ZSF+3cdNNNXZgeYPjwww93sgK+Ry9AD3nuueecLkE9yC/6TXsAJbvssourFxqgC2EAQTZQH7oNhg+886+99lo9IImMnfnnawRIWpePF8rafEAStjQgRBAWRxxxhLMsIVxAtgANmBqGxl0JKGDXBAMkhFOgnCBYEDp4KHgeBoeBUTRQOLBq83njjTe6e9ttt51jdoSPKQO4i7HOonTwHYBCYiJCAgUCIUPZltNAGxBiWHGpD6srAglFBWXo7rvvdtYRP/RooRy4NtDoCJC0gUFogSb44W6AknPOOcfxHAoIfH3rrbc6PsSAQGgmVkX4Fd5DTsC/ZgTww7tGjhzpQqIImYIfKQPvBMABowOKBQoGYTWEiqAMIB94DgCEhRO+ZhMTn+9pL/WjbGAoIXSCd6+55hoHQlAwsHaS1IxMYt6i0CCzqBvLPcoWoIt6UHiQHWYVtnneAqReLIqMAMnCNczwEyADIE8YNMq5GQkwLvA7BkF41jylPA+wByT06dPHGSEwVCIvUNgBOYAalH/AADwMvxFBwX1kB7oC5WF4fO+99/Tyyy/r5JNPdvfQPfhkDcdQCRgA/LCWw6+ff/65tt5663qjJ7oF9QAUaCdyBr2Fdpg3Zq+99nJ6BMZO5BXyARCDvkP7kXnTp0+v9/KstNJK2n333Z1BA4MIBhBoQVTAu+++K7xHFiK2cI1467Q2AiStQ+eFvhYmiiV3+bk3MBvChZ3MYE5jQoQKVkSsBVgk2NsdRqUcFP5NNtnEWTp4BwWBkC8smzA+QoBP854ceOCBTnAgWGB4lBYL6cIbwtkSKCUoIHynTTyDIgQgoS24S1FIUJgANVgyeAahglAlBAwBBegZMWKEs8pEoX3Nn7YRIGk+DdtiCRZ+RVgCiz6gnjOfWLzhL7wd8DUKPfyH8gDPYwl94IEHHC8DAgi1gM/xhmBU4G+UE7wmyA87OwRrKB5RZAl8i6WUfCCUAyyTyCAAA8oBdfP9n//8p5NHphwRkgH4AMxgREE2XXHFFc4YguJAnhMKB7yPBZfnseLi+R08eLDWW289J7t4lr5hGAGcmJyIQgDnfaZGgGTeabcg3jSDBGvmOuus40AGfMR6ikeT9RsjH6FM8Cj8Dk+R58FaCzCA75Ef8BNGBL4DbuA5ZMkxxxzjgAHGDVvnMQyQF8Y71IUsOemkk/TTTz85OcD6jkGU8vDUEhqGtxaZgLwBrBBORXsAIbQZ+cRzgBu8K9QJeMJDQ+gnIAKwg3GFsgyQoK+gv8yYMcPpFniC6C99RBex99Fd2L4Woyh1WTL8ghi3tl5nBEja+gi1gfb5CWy2PSbWB6wUCBfLIcHyCTA44IADXPgDIVgABMIyACQoCZRFyBYeEsAFwgElAmHBbygkuEZZ7BEi3Dv++OPrE8sQAigN3Ac8ICSoE8GEgOJvlA6UFhQbLBkIKspC6UEJ4T65DAgW2ofQwUqC0KMvCDxzB7cB8i/UTYgAyUI9fAUbb3lh8BrGBBZ2S/zkN5QBlAKsn/A7vAa/oizAqyzKgBXivlmo4UlyzAAF3EMGEELBfZSH22+/3QECZAbvw/N4OVEikDNYUDFkIBdQaFBs8KoirzBMYAzB2opCgcKA9wNZwTOACkJODRwR446RAssscgQ5hwJEOBltJZYcBQWZ4Sep+rHti+aot1yvIkDScrRtiZLNQwLIMOUfm/EZggAAIABJREFUIwLrKUYJeB7jAaHZeDRtYwD4hbAtAACABIDAO5QBH2L0hH/xnCAP8J6i9FM2hg88LBaGiQcVnQPDhEVXUDf6ByGhGA0wYmBgxIDBffNqIBfwkCIHADnoKOa5xduKrsJv6BoALHQH3kc2AVo4bBsZRNswYCCbqIvf8NICjJAZ9IW2IAeRbeSiIBujKz8FFilAEnabg7hZvFhsSGa1LR8hhb94NMeyZQT0t370Q338NvnJnVane5//zbwoIRxi5CeLWfH11rx89cViBVth/bCtMAEULMwwGEoD1gHABQIEcIHgIQQCRkXJZ+HfddddXRuxflgOCd8NkNBerBEoFoR0ICgQBMSgIxgQGlhaKRflBiUDJQjwg3DAGkp4GDHg3MNqimUTSykWD8AIgg3Xqe2wxfPco19Ye3gORQSXb11tbX56FKJTnnH0x8VRN5dMly1won3eCkuoj/K5bOcfA5N2z8bfFgg3Z2hL7j13n++NzIVwGynT5gfl2Tz0eYMxY9FhoWntbX+tbZbUXt9e60gJfS2aTZkLRZRrcsDJBvbwz50e3hrhggYqbDe5eu4vot0mQ+FNFAoUBRZ95h3GCpI/8XAADFAMMAjgHSGMg0Uc5f6ggw5yYANrKnHa/I48ISwLgIEMIQQTvic8CmCBNRYZYRZPgA0nexMSgUwxTydKEDIAfgb4UD6GBiypKBDIDbynhHGgpJD3Rjw7Sg5ygmcIQQF4WB4Mn8wdlA1+513kUniLz2LmiB8+GoiFWINt0FsL3ITnWWPzrsGa5XWy0PpZyMPsywpfHtFn4vNR+lr7MkBkSe3MO4sKsPHhs1iveSleM6OHH4HQHJ1kXmkX1p8amwuMFTlVeBngHyIQUPLhe+Q7IMC8GvAh/EhEBHxrYIDvKOko/zxDyBS8Dt9jZMDzgfcBvQIjAYAEXgeQYARBdqDfkdSODoHswOhAyCfGAngcz8Qdd9zh6sfjiT5A2bQZeQG/o2sgHygLjyyhWcgiQA7/0SO5jzGF9sD3eD/4ZK4iA/H48BtykDKRX4AQCyVFPiEzkBeAlvzqV7B2WiJ+KXNoXse8UDvCcz28ppsuU2q9bo7l9CCrw9dVTF+xbX8X+pPafcWbiY/Cy+Rlly0mh+3i4itOc/WSYEkuVuiYkucrgKbo2YLNp8UjmsDxFTi/jFIHN/y81W3C1fprgtUXOPkEXimLICADKybKPMyKwomySRkoKDA+9+k7zHnzzTc7xYALYYU7l2cQNgAAlBMWdiyShH8g2Fj4ETooEpQPoCEJHYanboAHfbI90AEaCAR+w7rBfZQKvB0IQwSSf9AZygk7fll4Fu1GgbKk9kKu1UJ0ypfYaiCUfmMBsvjaUty2Nl/C410okZbnbS6Ysulv02oxrPaMv5sM79phUMXOR19R8b8znjY27LCFlRyBjDW9tS/6BSDhpHYWKl/Y+3QsROt5ba/PZ40paBhLmIfQnk8/FGhe6y70HuNu5/b4u9D47WtKIbLfsQICQK677rp6fgd0YN3EOggYAUQwD1jAyQ2B51ECzIIK0GDRx0MB2KA8dqXBoEBbARl4NPFkwqMYPQi7snBLZBD94DkUEQwVgAuMDigFKDJctg0p8eSsCygdGFXoN0oO3haUEeqxi3cATIRaQDPkEZ4Z+oZFFcDjrzmljBXzjrlo/GiLvr/4+4auUsou9tl8SnCheRqeE00pTPnKMYWDT1NEbA20c0gId+F3O7uh2L405zlbM1EwqZ/8JFtb+AzvotZY3wutrfnkNc9agrNtELGgNkgwnch0JGSQf+6GT1/b9h8AAQCAh7kwNKDwY4xA3rLOo7BzwXfwJeWzlsO3rAcAGAyX9BswwprNegGfGSBhXYaPAR14OJEvgBDkAN4KZAK8SJvhe4werPnwMyFflEsbARJ4WZErtAfeRteg3bQN2UNUhelttAl9g/IAFZSHrEZ3QCah4wDKADRctn5QFmUztoAkdFA8LXiFbGvi8Hz155Qvo0vRy5rDA74c88+KM8OVL4usraXoykYfm2fWr7CM4z5eJTxShPnOr2uBbPvrd9JOamcykCCFYmwTzYSgr4A0tQjnI4wpnEZU26qOZ8MWBl8Azy8i+5MovJBZMplNBB8QzUtf/TabggeT8h2GZrGmTujMfdu3Hw8KFgoUUeoFgCCsCPdg4tm2ezYReYZ3CJXgN56hXAAK7k6eQ7gggPzJjTUTKwvvIuSsPD4pi/dtvGgzwhYkDl34jwWUMqlvfgkBfz6GFY75PQfylWdKj68A2AKYT6iEFYVi2+gDEX/u233zkGCBbO1tfw14Md+QA2EBmA9QFdvvYp4L0yb8TlhA+waEYsov9RkDp6YMmVLsl1MMkOIZwIeFWdj7zC+sp/AbygpKAgq/5WjdddddzqPJc4wJfIfchHcBJpTHHOF5aAHPWzgYZXJxD9kAv5oMQq7wHHVTFmUiC/jvK5QoEcgrUxb45HnKoyyTK0Yn5AreV5vXKB+UwT1fppcqU3nejAG+scjWJNvN0OR3qeNczPMGEGytKJb/SwGvjc0rv9/+wYhWfmsp5wZIUJDJGUIx9Q031odixjifLDQ65xsTG2+f9sXUU8z4lvoM87Gps8B83Ynn4TfjGXgFoIDM5T+6AAo5ZcIvAAz6Bh/D3/ChlcF95AKGBu4xBsgDeJPy0R/4zrqN3OF5DAOEdgIa4BfmMfXAn+gAyBZkhZ13YvKCZ5EXtBfjKnKDdtNeyrYxoTxrA588axtt2MY3GE7MwGh8RDttp07u2bkr9N+f8+HxMXliz4R1yFLHs7nPmzHdn6PNKdPWOpNp1k9fjzadj0iZhfocEh9hmnXDTmonZMusjr5imG/hLUUY+B4Rf+HwLdLcN5TJxDdFYH4pvbZQWj3UzaD6W8vZRPdBSXMmFvSFCW1HGrOqh+u0BdcElDGu9R1amBXdFmDfum8TGLr5hy35E5k6+M2Evv3mP+OPQRg0mkXI2u4raKXMhXz0NEuHL4RsbjSH/o296ys0vvJpe8XbfAnPUStzXqwe4faElWys1+ZFa20PiQ9Izj777AZn3vgGifk1HvNi5LA2Mgdt/pU6DsW2P2yZzqfw+vM+n5zy57ApbtZvkw18EgqFBZKFngUdDyaWQn4zmeDPQwMOPi8bQDPamOJmHg/7Pd/i7YM7K9OUXJ++4e/hcFfzrJo8M8+SKW8GLoodA19O8o7vpbTv1k7o1FJzwcbZ1gz6Y2PTlIxpSknPJzt9RcuPVqAs5j1huuQPGk3CdCqWvqU+5wMScg6xyNs64dPeV6jy8Y3JVlsXfVBTiB5+Of6W+i015o3Rxoxz/jzP97zPc76u4csF66/xZZjvTF74uokBIpsbVrevt1gdRh8+zeNrfGj3eN8v33jJxtb0D+u3L5dsLEwW8K55jexMu7Bs5G+TCSYjKDssT8L989tpdLN3WmKNKoY/bK4bjcJzf150I5sL4bntr0m0De8VETXkGs2va4F4SHzmBsHecMMNOvXUU11sosUO+4LUFkUb9FKJ7CteNql9ZZu6mLzm2gf9hxfS+SF4wsCKv83tZm30wUG+QS6l7+E2Wx3WN6MB1hGsHrZ9nzEZi49/qJiNmy1YPtAzpd4HDmFBYAKScnwvCEAFCw4WFKwhxlz5XPCmsNiikk/Bsd8KCel897GO0HbqtxPgS7H8FRqXxuaNKYVGV0AAFilc4Va3L2BMUFtdpcxJ3xMXPinXeAIPFRYrrI9YrFvzMt7GWkYIATwYvopRwoptcz7eKKS8cB960DYsdP4iWwo/Fts2f/4an8CHeCrMC9DYHPfrMV61563tvgJiim4+xcB/z7b9hE+Nh/3wSp9+YUXHn7PWJh+IWD3W37D8p43IZ35nzQgvjr6Mt3ZwL+yBLmW8eNZoY+8hI5ERFrrjy+9SxrfUZ03uWQQBVut88incv8ZkRCFamCw3pc0fL/qLjAKQ+HOr1P7My/M+ILn44ovrE6z9eWRyxAeI+fqZb90Izz1rI31mfYD3bZ6aIjsv/WjOO7SbupmHWPIbM5j645aPH/3+2lruywUr2wcX8BP04D/eBb8On2f9MbEywzT36/Tr8uWIrzP4dDNdzQ5H9vsSbpMPdnwd0tZfG8tS1lPeYb22095LkSvNGX9/TrJekxNo4c0+mPTHu9T6fBr5IDDsDWYOEorHRgHz62p1QBJeEJlIhIhcffXVLo7ZJpOhbQaeBYjJb4KyMcUhH2FsUjNICHQWdiO6ERwlFCWI+EMrf94WG3JcSJN2qdK5/4UT4omJJp6SmEifMci3DSaYleNaFRTpiiOpOfdb/d+Zub+5WMmMU+6VjSmRnJsrkMmkXdlm2UIBvuyyy9ymArhWjfZzlYignEwGK0fSfUokWbtKFIvFFSOkKka8dU2Dff/Ly8pVU1ursrLynPDE6pp2ycTZTLBNMQzFjh+EWfho24SUs2gkk64+2pxKpV0b4nE/wd+nU47sNhmy9UTL3Wn4dzwR1+effe6S9oi3R/Es+WrQFPuj8LibcDZ+QMFhlzNogHvZFBBTiqARihAWbN9CXWw7TTFjTtM/85z51jYsHoTHYX1s7aR26wfKzvXXX1+fR2T9h07IAQsVKLbfhZ7zgZ4pGXwWClUbM2aMy6dgfhZSXOqnm8f7MfgkUGMa8HIwM3LJg0EKYYPLjAbGi+R5ECN94oknNniu6IUH/k2nFU8k3AYJWWWV8ORLAPYCfqzvh+PtuRsgXHvttS4njETTQE7HA0+Wcsn+6SDvJbgCfkT8BPSK1/M83XXv80Q8SBSPwaO5Z3nb+u1bXdlwAXnJgam2+UlDZSeoK0GZOZoH7ed+IHOCUWjI/+6uz6pOrvJO0H/Xm9yW6uTZEaJAMnBDhRyKUrKNZT6ZQzUNKso97cvxYKr4z5mcpD7brpXY/nwKFPxhoS/FKFj5nmEM4UPWSvvdPimbHAG2Vvb5prn8WMz7BkjICyBnkTwDX1k2ZR0ZaYZNX2fw66AsM7zBa8wnCxsMt4U+o/wfeeSRDSIaHE1yc2rums9YwkPBupuNwf82G7nP3/wGP7BZjskGbvt6Q36K0Mdjjz1Wf/nLX1x+p83NQgqxzx/1RsDcPA326smEeD7Y5wOezrp9VIL5bOsR9MaLzja5bAHOHLFnAr0CfosrjSyIx90GICZD5soC+BN9InjGxEUqnVEymVA2m1IslvDW+Jy0zLEO5V166aUuL4Q8Imufv6Y21F3ibk8i2wfE6X7Kuo1h7H49V7rnaFta8RiyLMfHsYC7A30n5jZ2sAMkm14PbCx93TAY95x0yT1QeMOi8GzAIEFuLfqa73niOfRIeMD4wI82KYbPbE6Zkd6PbDG9EX2EEF9yhsjxm1/XAgEkPvOYkOVQPptcTQk6f+KZwDG0bYuEKWC+FT8f0XwkD5GJXy9WGWMSpzNpJeKJ+mWGdU+xOsXiWcUVVyybDJbmWEqSTfC5LSGZi0RRdpmyKxD+Jgjq5ZnkhBuhAfyWUEYssjBwDvrEUAxibnEHM8R5PgdI6ssO1v0GiymKOMnkJAuCdhsutHSI/1xlTsgGExa5m1Emm3YCKJtFgAAYUnLqgGPchLLptGLx8ob4TOkccwfKDoxDkiu7grE9IJa531+UCRCpk1ThAFAgiVxrlFWdMlnKSyqDkHXCHXoEY+C+oxSZ5HHvpZRV0hWBV4BdxkiktXj3vELerRmBQFM8niuOcgIFhrnAgoQwT8zV7fLyq09nPFQkA6PomLJjgqHQYmOC0JRI31oWADfmXCBgC5Xh18FCAzhlwW/tHBKjBcYCNrcIFOQcoA5Rr1BfzMjgGz38V306FfJ+FVLi8ExgrIBPGvJHvpmaW7xgv3id4xnmJXyUTieYNoFa4mQCs4XfGl7hOkj4ZAGCNmYdbKod1IJCoFhSsVhW6SyHCbpp6+Z83EkLdqljoU1IsXx8N1dWDB8+3OWbkMzecAzgSWRgvJ73AqUfhaRayRxPZDIBgHFNSrBwIi/SPKVYtjyQK0iGAjuIsfMNycwoY8yT4HkTA+mgD27CY5jhb+RVoB9mY/BoRrFMXFnkUsypRK4ER/+MpwzEGRd+gx5zAQntuvzyyx2fogz79M+qJgd1eMcY31cwkZG0ANmHzIT2yEX6m5KyyKFcG3KAJAAlTqLXK0IogmYwyDdXw7TzecEUepMHtkb64bQmM/IKrJyyQ8gWO6o1JlMKvd+c+9Z+ckgI80ZO+mF0/ng4I1ZZmZOBdp97ZuU18MKn0cHAr7XRaIdegDWcBG5/o5MGS4mbL/BBtTKZSilb4fgsHWNeOKVA8WyFMtk5SsQrpExZME38KeKGn2cN1OeRLdms8yCjL2EgMfleiK4N5mhOUUirTnGVK51ivQqMEPBkPB7MN+Yn7ciqfK5JNaeIUx6hvSSEA9BMFgVzIeg/67PgKQe6gpZRdUYpp5MEsiEIO2ShdGumqRhObFRJ2dxGFI4XoGFCMU9OYjzFiEvY3u9kJ5yepa6Ajm61ziTq7bnxRCqnHwWgJxMDAAU9j6vCgTRn+0VfsCsGPYLyaCKbAmDAI4ei0UgK1++AruiG8SStQb5klUknlEwklEmnAmDmaFgcKMEz8o9//KMBILS5UGgNM69hgzmcM7SEvWVNAVzqIjeIXc1YD+bXtVACEgiOkAAdEupj6B0vCqgVK5EBEV9g5SNacwHJtOm1mvjrTOcZSCbj6rVEH3XqysSrdQtJNl3mBBOLJMpx+CoISMwy4SYvzB2wFhOWhfyH78eqNlWndKpCiWSl0hkUi2nq0qWTBg3oFzCcqw6mD1BIsMAhDoLF0SZd44DEqkVi5Cw/JkezEpE148ZOV03tbGWzaXXv0l99+saVcDoWJ6mz2MNsPnPP7Q7dLAqQ1JswAGSBoHOOmqw0cWKVpk4j8Y5k/fYaOKirHKZxSgfKDgpZjvINVpG5QubRYgHJ3GFwQjadlWZMr9OEiROUTmeViFWqf/+e6tAhkC2NgZLmAhIffLOBAEmILMAk6/F/rpXIt8rmX+R4dlEAJCQ0El7BxULB3GKzBgBfY8qHUaWQkkdyZbGAxAFDB9IBqdLYX6Zp1qyZbrL26N5bPXtViDU4FgtW4VgeBWR+AJJ0OqWpU2do4qQZqqsjPLSj0nVSvGyW2rVLauml+zsw4BQHZEQBAG1tKQaQBBbHwCtkfAqPTpua0sQJ05RKVyuBnOzTT0QFogTFVKW4KpXNAGgAKfmXt8KAJOdpyhlLgrdpQ6BoIXpqaqWxP/+mVG1aqXRCHTq3V/8B7VxdTg8zFqkHIxBjrgHJaFAYkOTAQ4jVMtk6xZGB2Zh+HZ/RpCljFUuwm1xX9e/f2cmHwFEVGHZ8hSRoFkpSzosUiznL9LwCEsL+WDOxarNW4vWzHZr8iIRwqKw/GqynbQmQ5AvVMX3AcggALgBYC23B24Ey5efrmR6QL28AGdIkIKm3IdY64xzg2K3BiazqUjFNmlCt6dNmSrEqVVZUqm+fXqpkjcjN0+LU0MA4UCwgsTlrxh2MTbW1aWVjnZRNo+Cz/s3QUkstqfbtK3N8F3hxnIckZ6zzDZiNAxKzVDprS27aUE7Ah8iGyZPnaPLkqc4DUVHeWf36dlXHjgGPOoU9DsNW5wBJzhiQ81jO9T7KRXMUAiT17M97FkXiPDJSVVUgj2tSjIXUvXs/9ewJMKB9tTnjUOAxbaCUOyAVCMhSAIlbT2LoCYHehY1w/LipLtohHmuvzh3ba8CA9u4ZX0VqSsEvFZD4OTbwAodOAyYJQwRY2bqXz7jpt8WcAREg8ahiigYHY5F3YjtHQSy2egO9o0AEi2Jhi5v9bsK4VA/JtGlp/fvf9+uaq29QRQUJf9U65KDjdOIp+6pPf6whtUrGygMYABLNM+MKAxIDDzlLXW6hc0djZKUNNthK48b/qnRdV02fXqNOXcqULJuqPffaSVdecaXKzOhaz5AIn0BRwNIQKA4BwzcKSOoVeH+lxdoa12+TpPvueVY33XSzps8a6wTZKitsq7POOV7rb9RLibIaxVQ2F/Oj+OQ42vBV0YDEDZaFMwTF1NVJz/7vM91yy516652XVV7WUd269XZb0R37l13UoSOgJaVELJELXfPQiOv6XCFTNCAx5SXnbJk8uVY3X/+E/jPiZs2cNUXtyntp/wN31UknH6ruSySdMlHoai4gMT7gnBb2AkfR4B78YIdKul4W8DRYu6wdbRGQNGp9ChGW+cwWhCzYKFpcvM8OLlhULfeB/haSCz4g8RekUgBJIFekVJr5+bUuvGS4fvzpK8VjZVpjtXV1/vl/09pD+jrrZL0JP9SX+QFIKPLRR5/QSScNk7KdNenXOpUlu6hLzxnacsv1dMMN/1QlxsxcFEmhqdo0IMFogrcwABSB8cVR35X93tsTdMftD+iBh0eorCKrysoO2m3X/XX66Ueqd1909TmKZ8sUdx6JwkbC/IDEA3X1SmEwvi4sVDH9NrlO9418UXffdbfGj/tOtXUVWmXV1fW3M0/SppstpXKTlc6bgpWXi5tzebdpQBIMZb24zZWSSgce9M8/+02nnXKVPvniVWVUp6WXWlXDzjxGW229ttoxBsJKawMx11PVMAxM9YAEBbmQJdSfSvYMsoFwQ07rNu8BSrltzcw7KOPhnKBwWW0FkBC+yDlXfgSE9dWUJnif8FR28CQEzbbsJu6f0Des3CYL/HfD8hq9gKiJRj0kYZtP4NRSOiN99N5UXXzhdXr7/edc2GS3rt102WV/1w67rJ6LKDBjZc7w2Ag6KQWQmNyHHhhpCbH66KMvVVW1hKqrUurUKaFE2SQ9+MB9Wm+9dXLeGS9k0wtA9MFNQQ/J77w9ASW5jSL+zptjdMMNt+mFF18M5nq2g4468jAdf8K+6twdLwHAGwAPH+BlCtqSs6c2GJZGAQkV+vbTrFSXzmjihJTuvOO/uvGmW1WT/k3llRXaaIOddObfjtZKK3VWMhlEmAQYwhuE+iiM4F7xgATuxYAaeFsy2axefuF7XXLxlfpy9EfKpMrEoZXDhw/TJpstU8yRWPU0YJfRq666Kq+HJDx//b/hAzy8GCaCdSrweLGVO3PEIivyrbv+HOBdjP9/+tOfIg8JDIaQ4BRP9qPHhYsFFMso8b2ENyBoLZ65qXCVeQUko974SXvufoaOPHqoDjl0B737zkc6/ZQLdeW1Z2jX3dfNhSMQSkQ8IovM3BAAmySFAUkw9evZwhN4TPDp02erLp3WZx9N1X77HqV//ONSbb39YJVX1Khzp44NwU99eFKw4M0bIAmsJkFoRmBt+PfVL+qic+/WX8/aW3vsvbXmzK7V8PNu13fffqX7HrxWyw6WEjGUchidd1nk55ojjVGL8ZA47269ssIZFWV6e9R47b/XKdps8810zEm7q3ev3nrkoTd06SXX6pBDd9HfLz9QcadsBOEcLpTMCbu5JlgjaymAxLUlHnhq3nj9G+2zy2U6/cxDtfd+G+nBe9/SuRccqztHXKpdd99ACbXPawE3YWBzc15CtigD8DFs2DAHwAk7IweFg6YoDx7AEtPULjhtFZA0ZUzIJ3jJb2C/fPbJ5xwNFDcUMejAQZoWDliMMueXXxogCeKvU5m4Bi9zmFZfZzlddMXJmjxxto445BT17dNJTzx1mdpXtBP5S/mu+QFIUEiqq2s1e06N6mq6aPedj9WmG+2kU8/eXmXlyAm25Marl5My8+whmQv0ASRBOFQQejJtckx/2v1CzZ5VprMu3kuDBy+nD9//Vueeeb2WXqa7Hvy/s1XePqWEC1nK5b15eSw+bfIBkiBMhDdhdL4HRhckDhbeutq4bvjX0zrnzBt0wfBTtOtua2v69IQuHH6tvvr6c428/xKtucbAQD7hyXWGhpy3w6u8KUBilu7g1Yb0yKSkY468Xu++9aNuvONcdexcoeHn/VNvv/eIXn75cQ0c0C2nmOLlpgHB1vcWjuoDI3ZAg69LBSSc+cS5EijieDg4RwojBme3oJj74Uq+FdSnPzQwQELoXGtfVj/rPYAkHLJlMtXvCwrY4Ycf7pJ/MVQCUMiDQiHD05TPOmz9MhnRNCBh3gVeMLfaZNg9E2NYTHXVCR1/9J165eUPdds9w9SnVx+dc/ZVevOtV/X56MdU2Q4YX6eYm7umI9QP/u9IXAog4Vk/lJ01IZUq14MPfqy77rxXV151jlYYXKbOnTupsoK6Ld/t94JgngBJbs1GJowfW6e9d75Qg5btoBNOOlK9+3TT669/pguHX6RD/7yPTj9zdyUTyAzCyWgHIZwG0DxDYo4iTXtIckkjeKkdIEnpwvPu0zVXPaorrjlD2/1xiH78caKGn3ebqmeP1b33/0NLLUOdAKUAlAQhbD5Am8uWxYVsIUmCcD3KmVU9R5uvd6q6deujK64+VYlEXMcfd4Z++eVnfTr6EbUrLzZgi6iQiSWFbJnOzOGQnDlDHhhzn90V4QfyuJELTUUU+XqLhWwt1Acjhhda/kZIlpJD4pg+nXan9XI6KAfxYQWF6AhdclFuv/32eotoSwGSt98aq732OlvLLjdABx30J2233aouVKi8UurSJViXXCIXrkCnCGMKa2j+aDSHxPLWTSw5qwKWSKxpKce2H78/XdtuvZ/uuOM27bDz0s7ClyABy8VPBwmdweJmaZK5xM4iQ7bmJlcGMaLB3+WaPVM68bhrNHlSne595DTXZ9rz6UfTtMdOR+n8C07TvkPXdPHjZYSnuJlsi3VghcS1TZ5JUYAE1iYGPh3EWLDo3PSvZ3T5pbfp5luv0Rbb93NhGdVzpLPOuEbvvP6lnnzmJvXql1bSyRQDIQ1zeUoFJGb1SiTqlFGZ3n37J+241Ylae8g62mOvHbTbbms5w05Fu7Q6d8kqSfx+gZW7uR4SisXqf/zxx7vQRSwdeLu4cMfCE34IQiElvC0Bkt+d1F7kieQmKBGObI7k5ucIAAAgAElEQVQBOGOzCJMTCF5ibgnXqGenIso22UEIXLEhW+majBJlcdWmpD5L7Kxe/fppt72309777KxeS5QpGcuoW7eUKstyuVV5gMD8ACTwG4txJl6jTKpCm294mLbYdC+df9kOSiSCBOwg/TvI+XKJHXmupj0kc18KPCSUiJKV0Ptv/qZNNzlIV1/7Tx1y3PKqSwU2gf/c8rpO/Ms5evvd/2qNdTqI6LV4PO1yThIJF8vyuys/IMnF3PsW6lx4KqAER/nRR1ys6TPm6K4RF6t7j4ySZXF99vEsrbPW1rruuov058O3VmWFmVSDIClLdq2P9MzJy0IhWw0bOzcgPpVBuYnp6KOG66kn39Uee+yn3XbfWYNX6qREWVqdu8ZUWcZYQC9qKyfxYK7mw1dPgMwrIOG8CDzHWEFRpjiBm80zCNmwneMsx6KQR7WtABI7qR1A4rfVgJTxLL8hT8h1QBYA5LgAZ2xXymG8HIxninsBMe3Wp8IekiDkMFhfglCtYNEN8gxnzpCOP/oaPfLwGzrkiAO1/4E7atBSFW5Mu/WQ887ZEM8dZspDOf49P5YCSOiP70GyzSXuuPMt3XzjHbrzzuu0zAoZlcVZvHO6gku0t/k3181QFCDJETDsLMJ4+dor3+rQg4brxtvP0uZbreDCk6prpFOOv07fjh6jO+++QAMHdSSoKWe89I23QQ5JYHQIrsZzSIIMmKyCsHmAHtEcB+17uvr0Wkq33XNcECKWkV5/ZYz22Okw/WfEtdphl8EqT/oMl19XKNpDAiGCyFFnpJlVVat1Vz9CNVVlOuDgPbTLrtup34CkFE+pe6+0KmJ4iZtIPM31v1RAYnPccgDJicRoh/GeUG/0CAArelWxuWGLBSAJC5VCQsI8JAgXdmiyw/iwDpPsxUnDWEXCe0uHy2Og5tVDUl0r3XXPS3r04ef14Xuj1alDFw1Zd0WddsZQrbp6EMcOQHbWEpC/S2wtEpA0iJsMBJxjswwTGIU+AAcfvT9T2219gG699Ub9cbflpXi1AyTKkpDmCTRvI5nAEllcDgkIPxAwlBVYILOq0IRxKR139HAtt+zquvCKPXM5I9LY8TXaYcsjtcvO2+rM8/dUx/aVczNPcsxpGWws1LgyiwMkQVIq/bJNsy44Z4Sef+Z93XDLlVppjWDzAFzDF533Hz088hU98vi1WnGVToq7WH2S/3MJpK4vOXdwbkIU7SGpDzevUzqbVDoV0//++7luuelevfba21py0FJae52V9bezjtTyK7RXIreJQGOKHr/Ni4fEEjNJQEfQ4C0kPpScCRZbQrBYhBamkC0DJLaYFiscjb6Ea3GuBsoH/WfMSbrDcwL4x83clEzIN1Z4SLbbbjvtuOOOTYeBptjIIeHypL/7LqOLL/2nXn51lGpq6jR4+WW1044b6/jjdw2CguZOxQbVzg9AksvNVDZepVRdO2224SHaarN9NPzKHRwQMf9rjARwp0Q17q0pnEMSNN1yZjLKKJ5IO/nz9GPfaOjQszTywZHadNucFTab0NOPf6399jxRd91zmXbde7DKYmW5nBp4NUhwD1+c/kwytZ/UXp8EHNKCkFKAgQkTMjp06Jkast46+uupe6lbt+CNqZOlvj031mmnHadzzttPHTrQ3gBNZZxiGZAkbEwoDpDYzkqB9MyqTFUYSs78l15+6RON+2Wi/rDCktp0s9U07MzD1KEjXqoAwDmF1kLP3BoQWM4txBZA0lgOye+I5nYfkRLJpFPEzTtArtno0aP12muvNdhK2jaJyWe8WBgBCYYZAAn5E48++qgLSSOSgt0U2bWN0FY7dyxveCj5qqmU24Hr5JNPbrDhSkBZYC+eLbiZsZs7Y4INDOKaOI7NEO7Uy6+P0q/jx6tf3z7addc/ati5u+X4MMgvmKsKB5tE5ONHH5CsttpqTcuiUMg6+acj7n5Tt906QjfceJlWWDmpBAn4DTZiMEAS9CvYRGfuIdKFk9qZ9/TZ9JxgIhO6et/I13TdVY/opjuHadU1egYbfPz/uX7+WSP10H1P6f+xdx5gdlXV239vnZlkUkgCobcEpAgIfwUEAkkA6UiRKkhVadKLgtKRLi1UCaI0BZUmihSpIgjSQemhJKT3yczccu73/PY+a7Jzc+sEEfi4PGHavefss8ta613lXb+59SxtsMGKjozGk+KENafMh9V0+R1er6gdd6GP0jKGlN76d5cOOehU7bLTLjr8hI3c2S7mk3r3rbnaeP3d9LPTjtRhR22lbMYDFV9kvuA6hHGaxiIkEhw8ZGkgj5AwUz6WzjxjjB57/O+aMzuv4cNX0qYj19PJp+2lTLIWncGCJ9tStqzZpZe/1csT7DyjT4mQUOqw1FJLuVoy5AByxeos6+pcR+rzBU/ZguqTMGoISGqFjhEi1JBYhAQaNF6wNXEd0jPIFfUMEhaKXFjJLQogmT1vnrqLKbVlWjR3hnTvXW9pzOVXaeQWw3XuBYertY2CalKFvKeyUiZC9ZQtz8TgjYb5VJqOLcKxZ/H3hF7410xttcWeun7sNdp+p1WUTKLYiJDgmQ8PdW8jJJ4i1Ht+vHpFSOH5Oeqw89Td2V9jbzrMyeFiQXr9P5P13T2O0oEH7qEjj9tK7W1tTiY4ht6yXHXzQjYGSBAusHpRoO5TxsZc+mddfsltun7sGG08eoA6u6Q5M6WzTh+rxx5+Svf+ZYyGf4W0FCIrdHpnyszr0XtAQqQGkFOI0sp1J919qdlB+Pzmhpd05hln6rAf7a5jT9pFAwcENTRl229RIyTMAwoW7x3CBC8HRgeRQ4zu22+/3RVv1hMwn8UISW8AiSlroiH0ScAryu+gJiRqcumllzpvsBW91puXcLlCQGK/r64APHtWd16aPTelTItXys89M0eXX3StXn7xKf31wWu0+qpLKBmSMgU3/EQASWzYFiLPWrPJBvtr6y321qnnfWtBr+zCGREVwVE9QGKgxNsv/pw9/zQRkn104SWX6MDDV9e8zkjKJ3Xbr/+lo4/6ie68+zJtu+PKSrnoMWw4gLmFWce4ogGSww8/3Hm+/atyhIQzCrCYOUP64cFnKZls0VVXnyjIuYhcvfuWtNGGW+vkUw7R8SftpL59PCDx8SJ//7LghPtdTUDSM4/eecSVkJikyXTMk8z5+tYb0jVX3qYbb7xSd91zrb61zZrKpMyV6mtw/OeZQ762ufRQ9mvTgCSeJQramTPkBPpw/fXXd4xxMDxyVhpp8PZZBCRhikmlCAkOGouQ3H333W42iBbBDvTcc8+5+QzBVzkQ42dL2VoYkHgXuAeyRjzjDVqva0jb7FJHB7o47Vbyg3eli84fqztuv1v3/+1ibbLpKp5lzrFIxS8DpAubK26s0KzCyolRWc8QLb8EOnfsDU9q7C9/o+vHXqJV10wpDWtlT1QkjJDE7HkBIOF6ABKiVAuzbLFvcRyG5AyeffPxR9/V9/c/T9eM/ZlGjFpOHR0U/EvHHXmd/vH353Xzb8/QOusOnf/JBSKeCwuoeoCk6CItnpIcK2rKx2kduM+pWmap4brqV/u54nYyN/7x5DTt8Z0Ddc55x+jAH4zsASTOGRHbWEbm0zwgsRBJwpHf5AqRurs8wQ7OotdezunC867Tfffdq0eeukEbbbiMt5MaeFlRO4AkpEavpdN4H6me2FvIAWwHUrhgNwVgUUfSSH8dOyNfaJatZgCJ5cORngXtG/msABJC0OSL4yEmjYsFqFcU2yggMQPBvM0s3B/velgHHfwTnX/uZdp2uxGaMW2WTj7+Sq00vF0XXHyk+rR7msn5aVML77TqgMQrNA9I5gs7hw1ibcnXF56bqh2220tXXnWZdtwFXvaYziIUcLGBYDUgnmWrwaL20EgK5CWi56pL/qozT7ldp5x2hPr1G6AxY67V4kssqVdfe063/vZibTwKAZNwxbveW7GgoWFz2hggseoThCQCvFVPPDJe++zxY22x+dbabe/Ruvbq25QoDtLfn3xeI0Ytq5tuO9ExmeDzdB4olxMas5bF4t+ETOMREsAeeScFdeezuvuP/9BRR5yn8y48SVtvO0L/eXWGDtzvh9ptj+110snfcx7ZaplBiwpI+Dw1EShKPICPPfaYWyGihLBNGSCp5TkJFdpnoah9USMkFLUjYB944AEXjsazSREfzgl6SDBfZnz99wCJr2v48KNZ2miD72rbHXbSMccfIiVyuvIXv9c9d96pe/5ykdZZe4WFq6DtjJV5u3pD+0vaFKfGVXAVMtp0owO1+ciddcb5O/R4/13tREA2UUkX2v6pDkjmq2oUr5Nbca3WzCnSd3b5sbo6W/TjU7+vhx74u95/d47e+vd0dRfG6clnrtLiSzkG8dhhw9lqBpBUriHxmdtZ5XIJXXLx3Tr79LE655zTtMQSGZ195nUausQqev7Fp3Xz707T1tuu5gGBY+8j8kxarDcQG4+QxLni8TV6WL6U0pxZSX1ri+9J0RCNue4nGjxkcd1350s68YSjdPvvx2ib7b4qqEiTjp48uGlwc1uD3gISAAhng8/jEaWWYv/993e9BEhvrFQcvrAx+9moIQlTtqoBEuaLfzwnNST08aGGBHmAwwJHJpEmmMasl0m1Qt7qgMRHwnxkK56tuLeIae7J02boiMNOFiR7p59xlpZZZoj+cPs/dNZpV+qW312oLb61lEsf8jrCUv1q0/4uKiC58cZ/6vpf/lpXX32B1ly77wLwIax/6sFHcZTN5GV1QGKfILLCi6wF7/gb/0FJO37rDK26+hAdcOC+uvqaG9S//5J65OG/a/MtvqnLr/mu2l0v3qgsWmNpFQuexNo1JJxlxuBrsYqlSIVCUmf+9Pe64pL7dNHlJ2r2nNn6wx//qlJhsD784B+6974xWnu9gY5tqwdQ9lTGe5nWPMvW/LQxnBzjP56pLUYeqPW/sbGOP/Ew9e/fV7+8+k+67NJr9MBjF+qbG65eNb27/Cw2C0hM51F3TaojtWPYyYBzov7PPvusHnrooZ6zUAsTfQlIymYH4UnIeZdddhEMQ+TFclgQKKRk0E/DOhrzvlpFvc0AEqcrXDMdL31mzS7okktu1GWXjFVrG7A3p7XXGKnzLjpG66y3rBKJnOPX982HrJi60ZStOEzqEMiCn3FgImZ5eu65d/StLXZy6Sg77bqBM75h8/KAw/v7PMK36AYQpwlAspBzgueIHMvW1CmRbr7xQV179U2aM3empk+frWQ0VBuPWENXXPUTrbp6HydofXGY9xov4G2I2ScaASROsJBn7gRGQclk2rFs3X/va7rhhlv19D+fUqG7VaVii3L5nM678Ggd/MNveVrPHmrNuJljEJ621nQNA5LY6VFK+h4w06bmdPmlt+nmW36tru5OFfNpfXPD9fTTU4/Sul9fUakaXH6LCkgsZYszABA3hYoCxfNJPQkKu1L6RXikvigREp6JlC0UNnNgz050AwdFSAdeL42tXCA3HyHBM5jQH//wrM6/4CJ98OF7SqUSGthvSf3ghwfokMN2UjpFc7Yyesn4xp9EhCQqdbrcZSh16QGyzlpbafvtdtM5Fxwcg3TrxRH366jinasPSDzLlmfawgAoukJ5p8CL0tP/+EDXX/db3Xvfn91YOuYmldJgHXDwTjrtzF01YBCGf0w/jAumShp1pQiJLxrl80GqU2wdeumX0NQpOd1y04O66de/08cTPtbcORm1tvbToMXbdOvvLtQ66yzuDBEvowAkGRclqTSM6rS/IYVz3NtF9EQqqBRl9MqLE3TicZfoxdcfV7YlrWRiMe33vT105JH7atAQIshhU0Uzbudnby0qIMEbijGCA8+uRUQV4I4jwqKG1p29kkHyWY+QhPrZnhEAcsABB4iu1sbGib6hbtXq7cLoULmTon6ExNbNDk/ON9RMZhQVPc3rv54bp/POHaN/Pvu0slmIXrLaa8/9dPLP9lMfKG8Ng7pL1AiPxGk5iwpIfvXrB3TZJVfp5puv1xprDnFe+QWdZjFtd5xGZvqjLiAxc8M9kIErrIWUCjnp8Ufe0TVX/0ZPPvkPlwaX7+yvPm3tOunHh+mwozZSIhW5+Zn/shQw0s+bACQWoIwDNTgQyRgZ/1FBN4y9T9ded4PyhU51zMupWOin7bb9P1140QlacaW+PdPvqcd7csxj+8lfkJE0mrKF7efT9VMqRik9eP/LOv/8y/Tmm/9xqXAD+g/R/vt9V8eesHvZs9eCBHLlCNRENhohsfNANgUZFKRrGWiH8IVUWEhgzIlfL6uI0X0ZIQnWCKEC7Z/1IcH4IB+OSUXQmoD9pCMkoaFAGtaMGUVN+GiK8oUu54tcfNDSWmrZVqXTpAygJjH+MV4JIXLamgUkQcMvK5UzkJAsas7cvN58Y5xWWGFlDVyMAnLf5Gy+x8W6wgZOnCZqSOZ7fiwv2oMKxDDCNpeT3ntnqrpz85RMZpQoDNUzzzyklrZO7bHn1mrr4zgtA05Mbz6EXU8bAiQ9IVzrmOoLxaJiQpMmdmjK1KkqFFrUku2rSZM+1k03X6ezzzlZSy89yHNcGMWqA3eWHN5L2l+znZKwmCQ0c0ZJExyvPTzmGQ0a3EfLLreYA4TlgrQSEOB3vakhMaGBQoVdi6gIhjj7H48g88o5qBcJ+KIAEuYDfnUipWacIBOYC4SueYGrpYLWUgHNABLkALIB4J/vlsZPAKxPUjqdVSaT1SqrLKN0D8Nt5bzfTwKQ+PQJX8PA8Xn1lXfU3j5QK640OAYk7E42c5lnvmwi6gOS+bnWPivTtwLryYGPpOnTSho/fkq8LhnNnl3QVVddqqOOOUBf/8awHkdKLZ6ZyoDE38nbcqFsjVwKKSxm9AAgUvLB+5PU2QHrYT8lUxk98+yTymbnaa89v622Vj7rI0quZqPKya3dh8TMlflOJFfc73oxJfTRh92aPO0jJVKkWvbV8svRr8hH0H2qhjUC9c/h7bsF+5D0NkKCfiT6iJzAOOcswLJjeeNmdJqD7osASND9ADHSWElZs2ck/x6DDoACADPDrPkIiV8ln7Jl8NXXO1h9pCN+jdh73ZpJ4VKiS5l0yqWVt/f3umiBSFwdUMJYFwmQSJowaaqmTZ2j5ZddTgMGxNkXsZPT4yFf8YDc8MOJz1iMWqpGSEJA4g6lRwZQH+NA5DIffThXM2d0qFCAbGagpkyapttvv0nHnbiPVll1eSWc49ZSxP3nwxRK25d1aX8dlliwDwn3h9Nk3HvTlCt0KJttVb67RQ8+dLdWX2N5bbvtSJfG5cyDgCnP3xNHha+NaQ6QOPetn1OH8zL68P1ZmjlrmhS1qLU1peHDl/RtGhqrZ3ej6S0gQQ4ASpADyAOcdERKIHtBL1qT0Fq68MsISdnsmEFhgqTcw1EuWGp5iHsTITHDxjX7cXo358L9vmjdU725QrBSKvY+WE5ws0XtlupkjBOxoKBa1hmavmgOhQutcEmdIiOUDsWu/4bTcjEgiefQOL1Dg6duY8SeLrRcz7N3ORlll4+7FBdLALAW5brwSBTV2pL1RbtuLuIB2Gfin5vvQ4LHESVOnBumsZKnWXQtDzKuIytzTwExgj+boVM7EaVYWi6QnuIBCUNqrlN7bPu4tBTof9OuE7SnF27pASLgUNekusprUSMkzoSJe4wYALei1JD6spZw8frGG8Wf95QtS98gKmqeHns2A2bhnNeLHIXz1gwg8eZ4vMHj2qVIMO15w7+Ahk74mibPdLVwaOKTACRRsaRkKuHAEVELX5uQiGl+g5SkhaKgC+6YRgGJT3WyqIuPkBSLnUolW+fzebmO6Z6QY15HQS3ZrLKZtGteCoCCkTCV9F3Yy1+VAYl/lwdWQad2fo6QB2AB5gEHUdysVm2eCjRPM7ac+rTBbhMzjRFpicVVpYBRdUASjyNYer+scadweiyIMeCYSsWJKT6ylHAygzeb0wdqdd/DIEwJWpQakjAiaHWVrKvpzkby0D9PERJjDEMmmEy0/HizD+yZ+WqZFEQ35isrvo2UL+TVv/9AHX3MsW6v+lcYyYjT/dyvACAY4Oho9nqnImVdB3AKCRIpbANPLZsgyu72bOyd6NGpViS/sIXK8EZuNkJjrhijtakhqXN2Fz5FRRU11zlH/T8yD1JeFvGDw9K+fsl3ao8bqsTZIVyvesqW77y+QGm2Yxn1z5xwZ4D9j41CLQUkPSl1zSsonSE6wjwYNWnsNJx/+wWiOPVYtvwa+CiNT7/0GSIU7zs94RohJpzcgZwoKkVqa/W2Qg8g6amr4Sq5GJB4e6HhCIlf6h5w5mp7nVygoz29VugoX1RUyDpZ3WjOFo2YL774F+rb1uqiL84ScbWtPMN8iIvT1u1o23M0a06nVED4xc/qzkPceyWRSqlYxDHirItYtnoJa69SfEYmTPxYu++xpzYfPaqeidHw3z8zndrPO+88x35hrEA8QYjWysOGDT9hcJDKP2OCiN+bAUN4l7zTxl5+kUghcv7QharWbRFjX1dct8GzGKih0A5FSy8Jf614EyzQWnz+ZvC/9j8Xo6IvaIo8UxjdT5Ow+zgjNdxElQwe0si8wHvxxRdd19Nrr73WsbCUz7X/uQxRuDnz6WtxzMK/o0TBeRSnyQGU+Hk+eXB4Ha+EKfos6Pjjj3fsaOQ114tq+bXxCjzB87v59Dnc6ZT3xMw3Nk3K2/jts8HPFIs++aRL6zn77LOdB8E9SuwZqrUXXIFaTPtlc45wQ0gsOG8LXyWMXBDVoFgXymrOQTUvfvh7AyG2f81g4NyEoL1WRMCMEzyFeEz5R641xW+f9ovx47XZb7/9FmIGs7kyJ8SnPTY8STB1/d///V/P3mh8n5a7DpsbPVEvABHpNVC32rpbKmo5eKmw03rKtf25qR25Cz8fyoKbb77Z9a8gRXDBV7lVFBprgefCz1yZLLErxdZQjZQVPHl0KofMBI93WPewoIFYLqti+WupXCVktZeTfA4ZVcmyC8G+yQMcFxAkkHvtJEksp70M7PHQWMjGGT/0G7A1c+9zab/e2MWx4pqmORkezoWfKy9T/Ryy39AV9BDg+St1Fa8WDQ3rJCzVM1zD8s+F582e3T5H82F6gTQSfW1up9d+t8k3UrJ/+ctfatlll+1p5lhLXofpJ9b80WRiCMRc7wmM5dizz2omlVMxymvQksto9+/s72IGqVJOURLq/ZgVTZH6FDwQ70r7yq1UKaE0jrGkb7aXBpQUsupKdrpwWBq2zCjn0pSc0VjKKFv0Zdi5VOSGAPszrXEob0qUkiomUurMZHTikd/XkYccqmWX+YqysEemIhVSlhI9fw7DszvfiQppRNyojz3n9mJCpQhmPNuA/vzYjjaZa+tNqs4zzzzjyEKQQba32Of+Vc3B4g1/bIQkhm+cTo8BjC3hdamdqdB28jaFmUSMgxR1agMtGl5J5s3vq+LPt9Eecx0/Hz4csrCe98+/4JkIZZqc8455GDlyZB07wd+7xwrxB9rvsbgtg5/fhJdDlbwgFY7FtNkz9bs//l59c90q5tLKqUWl1k4liymlClmlolaVEnkV0kXlaPhYLCkVO2ujbFHpfEGpYknFREn5TEItUUYt+YzmQgefTCvpnNzzvLuMcbpUXG9fRcW8MsprWle39jnwQG29+chP7Jh/ZgDJJZdcskBBjRlKtinKBWQ1wVtrZmzj2VfCuZZnjoAH+VuRWyMzHI7BlFct44C/lRfQkVJiPOd2z1qGcCVBGs6NfW/3qfQc5hnjb4wbHmqKokmBw/AJvcq1DMBqSssOs92nkuIsfw85jVA3A06qvb/Ss9h8hEZarfzHatcg15gXxc92/0rrUD7/obK2eQsVQbW1DMfNNdiL/GMtXnvttQVAWSXDyOY2XJ9qZ6U8VSkck40ZQMK9ASIUt33agMTGBCChozBdlUNPbjinvTn75esezkF4vWrXZn5gJBkyZIg7H400kGpEhlR7TwgiuR/nklQTOvuWy8b6gKT3IwnHQSEklJGkydaSUeV3a3a9qp07np8awdVXX32BFJxGxxI+i53bZiKJGF8QR8BuFDqt6s2/nVWTS6YHyvd0NVlr12esMMdB6W31ELX2dfnfzFE03zj1KWLVwIhFFOw9Ng7WAadFOP7e77DGP2nnDqreMWPG9DgwbQ3LnXmhPLTzanoilL/2PhdVwZee9Iaaj9oV1ZFOKlppJSVXW0czQY0pGNPivljOLYYHPqNiMqWuVMJlBSTpeh9JuQjgknRRSei1HehJZVyErAAgcI0AC4rc37POJ11Md6u1mPZABMBMBDv+2qakxt19h07de18NLLQqwfXTUiGo2QjtCJub8Bn5nt9jd6Bz6r3C88XnSIEl1W/NNdfssRUWdA4seMXQTig/K+V7r1bNb3gdCAkAJNhtjb7CNa+0t8PrlMuK8nswB1xjpZVWqsviantuPnDzDsNK46lmn5T/vmPORL3xyiNaPPGBUokOF2iLsl1KFhPKuL1D4Wyn8qmC8mmpT46GVGl1E/2A/TWimCCtYj5Stm9ChImyhYTymZSKsROZfUlrA/rFkXJaTCWUTKd8EKzYV/8Zn9L2exytTUd9u9ElqPu+zwwg+fWvf+085PZisc0LhHcSw928G7ynGaPTBDHX458x7XjvlQ/zc1A4ZIcccohj4mj0xefsMNpha0QBm5GJ1/H5558XgCwUJNWuUUmZlIOh8AA08hx4HaGARNDTw8E8v6ZIK12jkjIK56GRubBrsA4UXOJtOPbYYxsSkjam8rlv5HkrKXE8flApwkwFVSRjqyesqxkitYRzuMZmmPD8REiYA7jlMfpsbpySTKedgc45CDnzQ8M4BKA2rvJ8UN5TfgbsGuwZ9iHdWtkH9Db5X7zIb7/wwgsX6BVi64ARxhygtBb1ZUq5/DoAsfKzxxzhqIC9C6+grZvJjUUdSzUlZEYUewCvNF7h008/vSfvPYzQNCGxOykAACAASURBVGqUNzvWUJacccYZbg4AZs28qsmyZseMw4iIMn1I2Ce9mf9w7UxuVnuW+ZHe+dHSiy66yO2BNdZYo8cYq/UcodERvs+u3Qiwtc/x9emnn3YMOdRKVbov54NzUulVTulpwLb8vZy31tZWJytsj9kaYsRyf/r8lP+tmT3Rm/earCJCQpQIgxh5yMuK8XlGxmj/Qh3G91YzYp+z5+JZ+/RpU1s6rUKyqHwyoWTRpyx9VCrp3tkztdT3v6+P+rSqmMkqU5TyUZcKCYy2jHIlfMYp5XFy07iXFKF83kVKqBvDiisV5qg10aoi70un1F0C2ERKRd0OBEWQT9CnPNWpAWpTS5Eoi89AII0qGxW0VHdBT//kBN3xo2O0xSqru/CJp+Wv3F2duTHdEILPEJjVW4tQBjCHsLShLw866KAeYF7LgLe/2Z43/RQ62syOQmdV2tfh9fncySef7LI6YIxq5hXKomr6O9TR1a6NUwDnwJ577tlDu1vNTiqPpIfPx3jqES9Vkp+zJr2hm8ccp/126KusPlCUmCsQcBqgUSC8BrnCXOWVd8lm/UqeZAXQTCi2kGhRPh+pbyarYjRLySgXg/GET9kiEkjEK91XSrYolcyokJIKpYLbv1Fxaf3+wQ6tseEh2nD0Ps0sQc33fmYACR4PwuAmMEKvLt/bIrK4jRj8lZ469FCFh8w2O0LqhBNO6EnZaXSWTak04m0rPxCEHl955RVdfvnlPbczoFRL0YWKNRxnqLzqjcfei9cP5gXokymYCxV9LWPChH25YAk9GY0ceuYdCmdSYsgNrQcEqh18E7j1DI3yz/M5UjGuvvpq11CTSEEtYyd8vlCwlwvcWtcIQQtzRFEZgIRiR4ow+bs9RwgQa+1JE+p2RsrHEwr18r3Fz4ShoZeFVvPTjpDYXOEMOO644xaojbF1ZYy2n3orA+opm2pnDmcFhjheOXvPoo6h1lpaHYzdY9y4cfrVr36lU045xRmK/817h+MKAf9ZZ53VK0DSqBytt7dJV0JGkdpoDcGamQfbP+VArtY1wudHLtPLBkBCpKqaDK4mj/l9uJfLHWLVUgDD/Ua9H6DMAFklWVYPAFpWAKCjHKRUk1mMDTnNfJDiyzp8GuegfC4ZL9GZ3//+9y69NRxDqGtsDkJj2L43+Wj7wdaF8EUaBs9kUYVESekiqS8pjc9k9Fi/Numg/fR2377KJzNKw06dkfIJ30WcaAplisCCfFzETGpOBjPPea1L6h95eomuZFKzUknnuU4QISnlVUikHO0z6TFRIlIySigTJZQuYkRKxWSklmJBy86dpw/OOFX3HHGERg1fVd3JDufpzsQUt+X7oVz/WvS/0hmotG/KHX4GSNARAAI7h/XOQug0DWW4fa7eXrLP2HV+/OMfu/vDGtfMK5TvoY3Z6DXs89SQkEK666679ny03rkL71HNRmpUns2e9KZuuuJo7b75ZPXPvKVSfrYymbSSkd9DKlEjEjCbJiPXqNcRFRSHqpiEbChSJtmtqDRDUdTl6mq6SyW1kjro6pTpEElmGQlbaRVcLK/bcRF2awX94W99tM5mp2jDUd9tdPrqvu8zA0gwyOk0HXoFy/sFhAangYu6TxgU7fL50Fjjs6YUuJ4BkmaMMTYo18CQI52D+oNqiqXcc47RceONNzqv9JVXXrmAx63exuSeXA+Ujned75k/7m/zVE/BW8Tp0UcfdUoWJTNq1KiecTQ6tzw7YXwMJZQEBn2o/OtFDPDocbDhyccYBZT25kU6B4Yj81CL6rnStQ2Q3HrrrW4dQ2OhkoFhyo3nJHpBmhW/43OMH1BhlHzVniVUFtBUA0gIAfNZrsX+sH3OnqrmEee9zD2fI5WEcDIedQOMjClURLY/DEzZ+Ejbe/vtt12jNANlvVmH3nzGDCPOHnugktcoFOK9uUclhdDodVgfqJWJJIbArt45bfT6ld5nys8iJERTcZhgSJYbjv/NcZgRQH0VEdRmIySLMgfhZ19//XVH6X7ooYdWNcjr3YtngfKVtC/m0fRBpfmz+Q/PqUVILHWuPPWj0v3tDJN2h6zkXgBvM6ZCx1Eto4ZxwLIFIEHOVwLP1QA1EQPSIUnLRb4hJ19++eWKuirc36G+5Npch8/R9dy82dX0Xb21aPbvpmvxzt9xxx36yle+4uSa6RebR9M9Nu8WKSbVkOdHzpEeXP5s/OzKnxOAEmodAAkJjU8n9WhbWpkDD9C4fv3VlUgrk8gIR7Tl/GdcnQeRFeoDSIPy6V9R1K3BUUr9x0/W4JdelaJOdQxZTLNXX0NTBw1SN3eEfwFSForgHfHEfLILakeMeKVvvqjlZs7Te2ecqnuPOVqbrrCCujKdjqC61TUWXfBV7tTgr9gLyDLWmF4sRMKb1ZWcQ+rZaIxo2QS15E+4J+196GqcLBtuuKGT9bZ21cYS6kG+xzFDhKZZQMK9aIhptiUygEhbuIdDMFvtPFNDg46lwWaYDlj+/lB22Pc052UdGAtnEZ1fD9CVX3fG5H/rxiuP0F6bTdXimQ+VKs6FT1qCvIR/vKwfuC+GUjGR1azOwXrhzaHqKAxUIdWuYjKtTPFNrTu8pGX6T1VUmqp0gR1H5lBR9OEGm7g+UQlqq6EuLGp2YYjueKK/1h51qr6xyV7NHuWq7//MABIaI2LMmle3XOGWK4emFLAVJ1foUBduGDYIxpAVNTcyyxzuJ554wnkvSWkIu6eWf94EffiVjvJ4nABk9ky1DPgwyoOXAo8Z0QUMSYQ0helQutUDAfbcfGX8ABIMUQMkTihW6+gXgzw++9RTT7nuxRhKZtCeeOKJPdSS9XrAcB+UHD1lSAfhOs3khdocT5s2Teecc474SmpLs9dAwV5zzTW65ZZbegBVtecPjRDuT4QLIwFQhWADkLCXrbi81j6yfY2xQrGuARIDEJWMcFO4tkYoha222sopGKOypA4ExVEvumKghK9ESBCU/6sICc+D0cT+qRTdc3Plqx4bOZqf6HsMkNBEyl6h7PhEbxZczO5hjRGJIIZeyabk4CIOEkCCAfG/AiSVIiTVHin0uNoc4jQhIo2sxsvOeWnUeWP3ufjii3siJI3Mfeg4w4Bi/5AJQNoT4I401XJnQ6VnsjNPyhb58+ioqk65CmQcxSjS5ptv7lJCSX9GZmBQkXplwMKMotCALDcm0ZGkdgIMP+1XCEiIkAAuQkNuITBG7UXMFICDhX2LXEZWW50eaxgCmXSUdKCAiETeFa2XNCGd0pN9Mmo94EC9295P85JZ32PHuBASUoYiaTjUkkkVI1+gnILdrThXy46foXfOHyO9+Ya0WEaaNUNL7XeQSjt/R1NI54LkKO4rZgQxnkrY0+PzHTinPV/U8rM79d7ZZ+gPhx+hLYevoALRFAd+Fq4FCeeDvYLjkdT4Aw880DmtrBYHUFJtL5szIpR5pGxxfohQsI/MVqt1lsJICw5UZAnOP6vZLY/E1Ntb6AgAUbOABCC08847OwcwYKSlpcXtCdsDpi9DO7TSWDiHnJ/ddtvN/bkRW4n3oJ+x+Ti/ZEPcdNNNzuYBXDfzmj7lNd1w5aHab+RsDSy9rwyNIBM5KUnoLqb4cFGOOGzndGY/vT+hpJv/NEeTpktzCv306AtztFhCuubcZbTesC4lS3OUTMT05zH7sgGSRK7NM4kmI3UlhuqWR/tq9c1+po1GfQFTttggbAwz1usZUs0sXj2D0DZjsylbGNKwQmE8wvYAQ9fCDDS1R1q1U3udTc5VOVwIHes/cdRRRzmjHpaieq/QmKpP+1v9arAyccgQDEQKDjvsMAdQQP6hMKvmgeT3DfUhqfFArNtvfvMbx5JFcTwduRE0zbwapv2N65dCjwoAiGen/shASD1AGApxvu9NHxI+x/1g5dp3331dcyOUBd7bqVOnuqhVNY9pODe2Fz7vtL/NrHez722G9rfZa1czQMMz05tO7Z/EOMJ9Wr1T+yd1p9rXqUT7W+0TocOF7yGrQPEPGjTIOW4ABBgEjXr37XrVaH9rjcPkIF3ROZs4LDBozj33XAeOMAjrjcPu39s+JIzBPMHU4uy+++7O+YFhGGYihECu/JkMEBDRJ5r+ab/s/tU6tVc7RwBPHF5Wk4qcZA7KdRImW6oI7TPpLSV1Oxamkj5OJ/Vka1YtBxyg99r7a14qG1O5Gvsvhec+7x6gAuGjaz1TyKlfOq+2J17S5O8frbVPPEHfWGsFjb34Ikf5usavxurttM/Nj5JF17eIdBsHQIwpFn3jyJci9c0XtHxHl9464zTddcSR2mrYSnHvGp68fhMLWKEAA+hq9APOU/ZhOWNcpXXndzZf9Tu1V94ZtocBwaRG0x0cQMLLMhKqZSaUX7F2p/bq9wfI4nQE1NeKhNRzNjVM+xunGbsVSibd8x599NEuM4ZsBmw4ziaMcc28ACS/uuoQfW/kHC0WfaB01C0l81Iq76NttpdhF4PpjX1VbFGU6K/uzFKa17WUxk0eogNOvFkHbN9HB+++otqTbysNI2opHwf5ku6zDpAw/kKrY4bjh5yW0s2P99eqI07RJqO/gClbn0dAgreIPEKQNt51hB5CvxHPmW2+ZgGJKYxybxaebe4P+oa61xRcrRQA+1tvAQlj4DDxj2sACEhFIFJUL10pNHQWBZAwBiJMf/vb35yXgSgPe6nZtK9mAElo7DCH5NYTJSHlCkAAKCS9x7xv9Yym3gISy+sGBFPbQAgcTyBCj/mgwPVLQNKMmK/+3i8BSUKfR0BicganBWk6GDxEgQEkeNgbcRyEsqo3gMR2lckN5B1dlpFR1MOgP+rpjEUFJFwffYVc3meffZwTCxlBdBznTRidr6UzmL/PGyDB4MZpw3NuvPHGLt3MutOXn3iodX3vhpKr60gXS5qUSuqJtqxSB++vd9v7qzvp+3ekHXtryTFkOYreOHCL8UarBlqRZIp5tXd2q2XGXC2b6qt+4/+jh089VYNX+aoGn3Oyxre2KUqmlEt1K0WKWEQDR4regSVFpWLKfaI2bYW8lu/o1runn657Dj1SW6y8qu+I7tBL9YZXob5ivwMEcODhSGQforNrAeJykNosILHoHvsK/QgYgRQCBwE6y4z1eiAgXKveApKf/vSnLroDMQYOO8ghiHJQt1rPKRDev1FAEn6GucfOwCFitbrUjjIWZEAzqXPTp7yuX111uPYdNU0DS+8oW+ryPXAcQxzpWSmlii0OIEP/myl1u/1I9C4qtairuIGOOfUxzUr115U/W1MDW19XOjXLtdTzr4wEgEkVFKWIvviCeY+2pU4to5se76evjDhFm438MkLyyVgZcepRbyMkNgi8DjADsbHJTbbc1EYG2RtAUq4wrIcFReGkBTRysD6JCIldg4OGxwVBhdePZ7K0sXopW72NkJiQxOjmcAPESEUg9Y/v/5uAxAwUvjJ+BBsvwACKDtpaPJ+wZdV6hWvQmwgJ8841DAAh7EndIzXhpZdeckw0zEmjwOjLCMmXgKTSDNg+/TwBkvCM8r1FKUjpJO3s4Ycfdp7hRo2A3kZIbD7trCKbqYEgdQZZRcTG5EgjsqK3ERLTcRhe1FIAygAlyGr0h6Vu8r5qqWCfxwhJOKfIY9LWcFqhqyrpSZeK5VitSi5lK1uQJqeSeqxPRqXv76f3+rUrl8woUaLaxDcC5b2+a4fvw5VKQOnr+rUrQ7O6Yk7LdOe1zMtv6JFzz5Fmz9CyF5yrznXX0+wUBBUp5ek9Ql8takZKeKZp5xcpHZcDcI+2QkHLdXTrndNP192H/0hbDltZLqDTU2Wy4A4yh2H5HkdXA0qOOeYYNxfUXNZLOQr3aLOAxM6iEYPgvAUMoSdJewqvXQ+Y2xP2BpDwWZwS2AxktBCdgLWQiAX9lcqzcmrZUc0AEpM9OAQ4b5x9nLdkkcDsSeSOMTRit9nzz5z0pn5z5dHaZ9Rk9ddbSifm+XQqwDTgmCqQKO1Z24iQJODaAiinlcv30d9fWkrH/PQNnfCTVbTLZgVlkx+5RpIthaTc5gXgwqZAI89kwaUUQrqgIhsyra7S8rr58XZ9ZdMfa8ToPRsxdRt6z2emhuTzGCGxGZ4zZ47zNJCbSI5uM69mAQnXDqkiES4///nPXT406VJh3UI9IbOoERKLjiD4jHaRaAGpEKSvmSFQ7aCFHkPmDsOa3NB6YCL0+hONYT6oocAIJxyPFwRw1syrmQiJXdfGgfeVeecf3k8UH8WvjKme58nWoDeAhGtzP+iyqSPC68V1qGVhbFAY8/d6L1uHLwHJl4DkiwJIQmMsBP4YJAASaqwsZasRI2hRAInJCQwS5AznFJp3DMHyiHe1HbioERKuCwBjDOPHj3fNHalnwVuLI8NkdTXaVTMqP28REjN2WWMiydTskG5WDZD4nh+kqdDUEDathCal0nq8T0YCkLQDSKjXcEggru/A4POdwCmELxaSSqd9uCSTyGvgvHka+MZb+veJP5FmzdY3f3aKJo3YWFP7DVanMx6thoTvfCM6AAgF9fQisYbhfQoFLT+3W2+fcaruOoIakpWUT0DCymgWjpCEepLnD+sS+ZlIBQXeRP1qMVt+UhGSG264wTUTHD16tNPV6G4AEc1mzYnbyFlkXnsLSNCHpqvR20QnsD3Q1VYuEH6tdh6bASR2drCXsE+o3cE+IGWLvQgYeeutt5oCJLMm/Uc3XXmUvjt6htpLbyuT7HDd5Bd4xR3bSeFKuL46QOQ2zSsO0QW/mqj7HuzSb674qlYcOlEpTXeRtnRXpJTbu1AH+0xAwAhRF3rtJKO8724fraBbXITkx9pk8z3qmRgN//1LQBI3K+TQNVtDYs3LZ82ZLYodv/Od7zjjsHLJ7YKdPm2F6gOSBT9XLNJc0W+YjydMcGBk00031be/vYPSGfiivWCKSsW4C7CVx5XtVQRvXBzcWMpW2OkcWnXPLoaQoWDyB9//vmCPuPSyS7XpZiM1evTmrvsrB8Eb5eE44oK9eAyNpmz1jCAo2sTDksvl3VheeeVlZ4SfdeaZWm311Rc8mxX7xzpR4f7SFCAhL9R1uC0pn8tpzOVjtNrqX9F222+r/7zxphMwl15yqVb7CiH1arm95GrOz8tdCJA45eb7H1QV0owhipzH83v77qsPP/pI7417T5ttuplee/VVPfjgQ9bruaHmTV8Cki8ByRcJkHB2LDJgqVk4cAyQWFF7I9pyUQCJeUipbcMQxmFCZMSiEmY0h1/Lx7SogITPUzdCFJcoC5F8ejhAgkLUCIPUQFwtUPR5BCRmUGP4AkgwgpF1lZxFafRmyQMSakWSUUoTUxk92dqi5MH7a1x7u7qTpMH4WaLYPMX7k0X3GcrLnaPaqzy1qktLvj1O7x1/shZ7/XVtesKx6lxvPb05eKg6ll5OM+ntkCopVaI5YtqhjzS9HhLpnu7eHqZQ1F7SinM69daZP9OdRxyuLVdZmd7wSrr/Fm4QGIJdxoqtwe/IoiBV6LLLLnPMjDBF/bcBCfcnkwByEF6kWdNzjJRBapk4C42Ckd4CEqIyxx9/vEtpp84WcES7CYr8cQ7Y+aupc+PD0SggCSOjXJd7Hnzwwa7OlQil1dtSf9rM88+c/Jpuuupw7T1qrtr1rrKJDkWJnNuPPlLXY9q4vUpzTtckp9SuCXP66ZjzPtLkKdJfxq4qRROVzZBJkRf17EW/DR21NRdztNMJ326Dhp9YmPOi5XTbowO12oiTtfHmn+MIiQk7W3S+wtpB+Jo0n7BpoSHL8GstoV1LkIZ/MwQcMvkYNzsbthLLVuht6LlWLJVmdc/T5VdeoR2220HrrL6G2xRuzM5rQkdMXnmXG8rGCJ8dg57DSeguLOhy3hZCuNCsESorpfweY8O5Cxb1i4sv0uQJE7XbrjsrkSqou9RXSy2xtFZaYTmkpPs0Q2RftTg3jBSlSg5MwAJiCtEaI8KcAvWupfj4Z8Yg9vmsvvkSA+B7qvYSevuNN3TJVVdq6y220PvvvasomdABP/yRsi0Z77lJIOD9ZwvOs0RfWzqFZhz6BgTitQPMEdVg/isJR7qHAtgJY9NsynuR/Lmz1/PPPas//vH3OuvMs5RKxgI6GTkaR0+dmIi73rIGsecpUXC/v/ee+9waGO1vtb3kYBVUvyUiIuQRR/rX48/rocf+og02W19/uP8+bbHRaH17+x19vqUDY7C1xFdEWriuuri+MAKc60EzZ8/QDo72d2UNW3llr+wSFEj6mH24/5wiJToSldSSTCsdFfXN9f9P6260oUqplCZOmKi/P/SIJk6crGQmpa4S5JKkGHgQFV4vFILWh4R98Gk3RmRc/KO/QvkeKPf0lc9HtbVa1N+Hc4PRtvXWW/dEvcq9hot6r/LP23yYoobBjjRAjFmLINrfGlGgizI+M+aJfv4vaX9hRiLdiUiwMY01+1zUAmGYI3cpJK1nCJlMtvXGs0m9FsXppkdq6SQDI7AakdILi6MVsCLncGCFNRz1dBhgAucJ59M83o3OAfp1yy23dKkipHKid7hepVcl48jYBfGq49ltxoBqdIy13scaMAaK2ilONkBZvv/LdbWtMdkLpPfioSa1NVw/f18kJL0ciJIUlSM8ESX0cSqtp9talDjoe3qrb191Z/soAb27z9B3ejafpMO11/ToPTQOnRv6zetQ6pEXNOWM86S54yWAQ99+0kbf0CrnnKLxrRl1prLKFNDvKVeHggGITqDrA9cA6KiUUd9cQivMmac3Tztddx97lDYbtqzj1orfXnXqLAWPeg3SLpFjAHOcYD/60Y+czK2XumgygPknokYNFixbVv9ka1BpT5gsC1OioM2llwipkxaVM3ukXlYBD0omBUZ8M40RGQeU36R0c4ap++QskjpW7/ltcu05K/UhqbQA5c8O+Q1REhypkDjBhIm+Q54185o56Q39eszR2nfLaVpM/1EimgPDjUoOULMBW3yRu4u/JVXwxpMKpbQmT2vTBefO0hJLS8f8eLADwynllCrllSy2ur1PfxxFWI5ph7qLyaJS2G9cKEppZnop3fG3gVpz45O10RZfQEBiKVvhopiHq9wAaVYBVzMeDJDY3zGO2RwN9yGJjfx8Yo6mz+xQ//bBaqOHhhl9STwmJjCK3vhE6MXedZ4LIwNedxpumfJyzxfTFToz3AEBb4BH5KbCfFDKa+q0WVJ3XlGhoEQqrbwS6te3rwYO6B83bvXGZx7/SYyYuVQYweGeeCkI36Nk8CCZUHHzwliNgDBmACF8h6wGqJQSXZo2e5Y65+aUjJIaPHiAkm19Xe4i3USYAYS2C2XH0B2aQgdSHF970uWTkmZEyhbzX4khi3n0Qp6wZGzkO3jk+RLxauW6OtUxr1MDBw2erywp9ArQALDEfvR4knUpOUBCbiv5nUQcwr23oKDgannl8hllMknHzw3imzZ9iroK86TWrJYcuJSbHz9Mi3vGsx4AklIp7bqn8po9Z7p2/Pa3NWzYcK24AnSkPgplQtpAop0FoK6yWaW6imrxhJNabOjiypdKmjV3rvK5gqJ8Qek0OaR5tzb8F4JhM6RM2QBICB1T9NfwGWhGitZ4r40LGsmf/OQnC6Wy2DyYcl1UY6iaDKkEfhg2ypuwvoX27awu6jgamT7GBMsWe9MASbMysJH7VHuPzQmMTOuvv34PYcOiXLM3nwWQWGNE6KGrn9HqV8egmjRpkjPKQ2BXzZgoX2c8mjSRDQFJPVDDOKnTILWXl/VdwAhC1oQGWbX9ZPsemnVYioiwVAIk1T5vtSEYnxiR6DrAWaV6xxAMh/Nic0H9AUb9p7kHe+Resegoh6HuNWp1xlGp7sWeg6/k6TPPpMkQyef5K80Vjq4kkX0aGKYj15X641RWT2ezaj3oe66ofV6q1VH6Oh3mNHzCFcCTEoPcpxC+lJG6oy6hCYdMnqshM+aqf2GO0oW0OlMZTW5v1bRlhmhOS8bdI1sg6hIXJDuPJg4kVEjOMX6hP9sLCS07a47ePufn+u2h39fWqw2jObe3N/COVXjZGhmY5NmpoeDZAbXshXpgwvQDX5lD2O5IeSQtm/0U6pRa+zcEJIyBM8E5LD8/9UAN4+hNp3bbD0RpsDl4FuagGUZOk4UAeZwMRJdq6QDbl6GtaWePa0EoYHNo+rh8GSvppFmT/61fjzlCe46apYGJd1yEpBtrKEmqH3ZJRqUUTTuxH6l2ypCIqGJJykd9NHfW4o6+t33xD5TCNigRpaMhZ1pF9luipFRUUKnU4li7CsluJYspRy8dKaMZycH6w8NZrbvZz7T+qH17I84rfuZTT9myUYSbmAgJfTjweJh33BoelS+2/dxbQyAEJxZO41qW/0+6DZuk1qawv6VKnmmjkOryHTBLWVz+SqUQLkQE8HjggfcFb5FLt/JeFHt+eKhB7eQUhx5PzHi3QfGSRDB5JFVwnOmgVwAJQCOrVsBLVFKBQjuiEc5fAxLGw+7Dz/lEVtnII2fYF3zUYz4sIUICICCfmPSv0BuSRNDFoAQ4wJO453Fc61DMdajEc4rwdlrZQlE5wtcOW9MaqtTz3L7xE4JbypbmqYC3KJF2dQ577rmnY0DBY1O5hsRzajvk7iAOc0ykhUhNpBQNpRIcloRKSe5KrqMv9/MFh3HqmwN3eKN4DlLKuF5C9933FxfSxnOKMV6tuBOlQZFYKmK+eW4cCQWlCWkmS8onC0pFWSWipPOiKZv3q4+GcisDEKMY3TfeiuOpmj17qr6z225aacVhWhFe9FjBmBIIz41TwIqUSxSVKSBq0j4Sxv3SSRFNYv15ygwdh1ORCnkiEB4Mh2tva83zAkj4ByD5X0RIeEbOHqB0gT0YN4U0hVJNcDcjFUMhX+l65fKF2gPACOxpoXFUK9WhmfHUei9jxbtJzjdzg3H1aRmDoZw+77zzXLoTBdGf9otxsDfxjuMZZd4b9WqW6xxbvzBCXs2YC3/PGIiidrOnPQAAIABJREFU0hwThi7uX+8a4b3K+xeFuqjWetpZ4FoYQqQcWQPcRvQU7+HezFlYYFtp/mqBKz6LMYVXF6YqxszPzfZ86u3e4X48B2AI2lZSfXixBuXgrFzG2XNZ/WU43+F7kxhicbS2i+yrREqTk1m9nGnRwL330PuZFuWJkCR8OnLkaFJh5MIxRkf2hLKMMxG5QvVIefUtlNSHZnPFSK0RNkFKXdmMZmUSKiSJ9ivW8ZFKSRxevLc1juZ3O31DN/bWQklLzpunl88/TzcdeZhGDFtWrXlHyKpcunoNST2DudFi6tBxRWQDtjYcSAZqw31afm5CJ6yNp5zqt55Ms/PCV4rRAUS2BxrZU/Wu38g17DwTJaQoHkduJVBf6VyWr0Oog/i+0XXg2jMnv6Vbrj1Ju4wsqX9qgrLJLnUUu5VKkgUSF7Qn5zn706UBFhLKpLPqLuR9ujkZI/iDE52uWB17DsY4HOB5iC0SSWUdaQ4scEkVUgUXLUy68F2LZquf/vxkUeuNOOrz3am9XDmwEAASmtrh9TFEGW5Wfhf+C73FjWwi24hWzBR+PoxKEMYml7BxAVtwBr8S/VSKCg4AEO4lPOEBCd96L4orloNSkLSpKHLKgWfE60eRIUrO0sacMYzxSv2FAySkHSVdWDjjQAamdEYdSqodQ7yQU44unc4exTDGBE8rUex2RnchkXFsH2zMKJFRFBV6vHLMHx4DQuCkTZkhyhw54c3WdY2ipILfwa4JVKKQVAo0ni4oX2pVdzoppqLPPLgOc87bkygC0opKpHkKDPGCCglPRZcpdSmRJGXJK8t//vOfrikeKQyVXnifyOfNJxMquhxehHQnl3RggEKsfJRWnrGl+Vu3WwcKsCgO9AlfHERAiw+qJ2FAIUKihMZ/PNHld5M2Zh6TcqOVcTlgmMwoU+xWKZV2oFOFLsdfD9YstHaoUEwqXcoA0VQsxhEdUtx6OmnFtSN4LlwKH2PI6cG/PqjFBg52Ss4tP88ZR9uYI5S/nYMS43ac4xklEz7XmbmOyGdGuJEq6DweeWVLeeVTeDq8EWf/QmOK/UheMde3TtCNnK1P+j14iwCnZmCEghrPMnPQrPBuZozVvGWE2qGVhp3FFG8IkJq5RyPv5dqskxlQeNcJ85t8Mplmir7SXm3kPo28x+QVKT7Qp/Lvf/Fif+KVZB0MDFTyjNcaW+hoqOZ0CHWUrYHdj2JcPPN42hdwIBG6rvIyQyME/7Ze7GkDBtX2k+0F7sfzQ+tdrfic61WKnIR71oyqagaQyQd7nNAJyHVIXyTthHGVO0z+m/vCAAkREno/4V03PWoywd7TIyfLavBCR4fNK/NgRmUy41O20Hs51609oY5kRtPa+6tzleGanW1xurgkdD/6nGQXKjki5WLZiwOxJZNREePP4RTclUn1zaVUwjGYTqszKqqQRh/5/3yqlk9jSEUlDUy0OYMwgR7zWlfpKKH+xbxmPfW4dv/mN7R4S1LpHDodlq7KtYq2f01O2Fdbe5MvZgdVWr+wDovrUQtClJE6JCOzMXlUSQ6VO2Ft/zl96upMF2xOWVH/xw5Uuw9OVIgZmoluhI5nxm3nrTeyk5Q37EVkgT1Htb1v9VmcTRt/OKe1nADV5qJ73my9/eo/NWzoNGWiqUqncuoS1L6AkZSS+aTI3MmX8s7ywWbLJFucE7RQ6lYiPcdnuBTovu4do85GSnYpT6p4Ka1WB3XbpVRWRR+KUwJDkKJ2tWjCjMW1y94napORW35ix/4zEyHB80VTu3Bj9zYKUm12yjeeCTE2B4YOnUzxvrBxGnkVk3kVU3kliv2VjBJKKa90suDScKISGaZplZLznBnqaALj+hG7NhsVA4f7g7aNEYnnRshgXCLuPCBJKZdscd8jtxByuZaSWnIFZRNFdSfyKpb6uA2HuGQ0uO+dyIOJw9VIw5dOKBgh4I1iBALpB8wFz00/k1CBurxCBydalE/i5Wdz51QqkWvo81xJF+sSRX0ltbguToABkHpfJUsFYTwXXT0NYMIDAgBG2gl8f0iJjhDCxfvGWiz88nQPLproIi384/s2b4BTkEWEJC76L5a6Xe4tqoXuu+RJ+uf3IUcOH+sFUOT366y3nlNupM9hfIYenQXGQv0H94ralSgVlEh0qpDKqAhgKuFVKKmDrD34LIqWLmaRGr8G7j8XqZHS6ZRroNXaltZaa6yltrZ2TZ4yRSm8mSA85tjlhnpPnHuhZEuRi34QNcsVpVS6VSrwzEUlswwAHnIoJxmvq0TyMaJYsIdf7czh7QIU3nzzzRWjhI2cid6+x56PvUhusf0cGl6hAdgbJVI+NrtGPTnD+zDCSCnkX+gs6e3z1vsc90BpmmeblC1SK6l/CCMknwYgsXuQ0ghgx2nwScx/tTmotB78jggJnkmiuWHfgEbHYk4W5s/SpqqBgHBsNh7kIoYwOfjUY5gxx3ur7SHbs+ZsMgMuBFJmkNUDV9yf3HXStjDGG9Vz9j4bY7jvq52B8jm15yDVhj4kViBd7+zU2+fN/N3ABvULGKSAc4s6VRqvF5VeZto4kSesfWgE9himRJJSLQ4QpKKiK1Qn47Y7X5D6tmu7/b7rG87F2bikv/DyqcixaI65jlzcgiyFuMuhq6eMPHGRNa6rBGF5X8ZlMvjroV9dmnGcwsV3Z5x0on587I+0+BKDVchFyqayrq6y/GXPWv78oXPXWDlrnaEQNNg5xHlHxJjaBzO0a52DsBaL6xkgMKcA9zfHR6VzYLaarRttFmgGTMpjo68QPBtoNxnb6DV4H3PGGcBeoaau1nPb32wOQ3kd2lmNnKPwPZMnTdNtt/5Oi/XpUFtLSam0XK0odma6lFW6mJVSna5muEgGi4uepJXPRcqkMsoXOpXN4pwme4Ndh40CxW9OSiUddXWmUFSi2KYC9b+pvPJRt9uLLelWdRci/fvdGdpyq501erONmpm+mu/9nwGSngMcFxrBdkDKlr1C4emOWpkhVY7I+ZmNYoctXDz3vTM8Y6ERe03KhRWbtFZRe/mmIcOU/1IuXclGHjcqitnBvQhy5dQLCEe7NzUkbG5SAcI5IazmBVKcI+ryVF3anxdyiYJyyYKyUZbQhTOSS5msF5hmt8YX9IXYvnjalSy40Nx8IW0sW4Axa9gTDIZiBldJ71lESMUqunoVoI8LALlrFlwnKDduvB4cAlf0UlQy5T1BXpTHa+CeyzePQqBBW1uL9teX+Huh7sz9EgenxdXUEBxy93c1LcCxlJIxFwAwJO2K4Pl7DPTieSU64rRDIqF77r3HESv89re/dcZ4da8Fpn2XolK7XwcaElH0BeBM+n2QR5Gx4uAqIkcxT733hfl6oHgZ3PMzq7NnTdeOO+yk4SuvopWGDXPpVwnn9Yr3rS/n8fUydgXmtlRS2oViqTUruPoipwgLRNkiV+SeI4LigOV8CoBKxglKhuJpCof/FzUkrCyeZxpm2SsU5AtIsoBpree9FRjJTE6YYjDFVq70Flbn8+/GrFljxO22266u8C13qoRj4MOmnGtdyDy59h7r1E59TblXsJYyK5dxpvjNI1w+tvIxhX+nIJYzSp+bZl+Ngr9a17VO7VB1WhFoI4rci9D5e9/2gBmz9VIlws9iCLEHaOxmxkW9+Q/nMJyHSvug0rXCz2CIU9TuIjQVJit0OlS6rxmpYU670zNxKrGdiwX0Z3wfHD/8nYwGK2qvt3+a3Se13m+AxIraSZvrARPB+trYY3HpLhkatAZGy2Wg0zHJFifDYduKSMsiASFfUN/+A/Sj445RS4bYs+kbNAhOLp/M7LIj0NOwEjlAklCqiM6hrQO1KV4N+8aLvibSu8M84Ypz8MUgxmViufpLD0hcanJM5LLJyE10xdWXa+01aTGQ9l20K+2Fsjkp33vVUo0qyS+7PHPGOXzggQdcUbudQ5vfSutXKfrCdcqN9PAela5j4+JzOK1++MMfVi1qr7Qvba+Ug1HTDXbPenuav5PRQaQSooryz4djL59L24vh+aokoxewf4P0erv25MlTdfHFl6q9za88e6yQ9FG7ZDGjdBHSoJwDJF1RSdkMjJyk5+C8TalUTMgRsia6FEGrlUiriGM3xX4lm6aoLM7dqNXtQlLRod1yey2iV1FB4ydN0e577q0tR478xI75pw5Iyhebn6mhwBiEFz4U8vZ9+dMa0uXv5nkyIWOKHKXdiCfTDhJfa9H+VtykGMdIHmxUIqsQO5GZ42q1ETfefHcbtsqSVaP9dZDBMW301M05r4kzZxE0hS4JrzhE5l2xROrrb1fCmAUQ+Hpv5/HxOUDe82IgxzZ9TdrfuBiejVxMJ1SIimqhqN4Z/UlPfc1zs4np5Ml8uBihB96uuacT2z6eApjx0MKnazGGRmh/Qe+OKytKGzb18252BgfGRS9ijnj6BDGcNl9xknAdRssBCVY8h1G68647XVE7gIS0tepCKVIhwtvQ5tLFXEkLj5T1xGPudzYHfN8ec3k774Nn+6LxlQfJHpABSGbNnK4dtttRw4d5QOJVlVdaToC6y7CggDFIAdhikQYWCyoVInVlWtSZKahNJfXLS9luImhJzUol1dG6mFQgV7Ry5M+e9fNO+8v5pUiTl6V2mbDHK25esUby/suPazOd2kMDNjSG7JqmiGulu5TvPwMkKOLQCKhnkIeeSbtmqOwaSbmxz/W2MWIlwzic33rPYO81QEJ3cyJ59V6hMVBuNJQDvkav1Wyndie+iWrHBr/9bONp9NntWeo1RuR9YaqfpYQxhnD9DYwxDr7n3Jin21JMyufEAMHnqVO7zbeNPfTMV1pzaHupISHdFaDhjLFCUf0GDNAxRx+l1kwyJi7ybIuAFlrOZZ1uMtXmeYqQ2Imid87hqJtPcON8Z84+6KEPdoLChfyd+pjvePIF9k6Rxrpuk9EjdPmVl2m9tdaJ6xArI5JK+9/2ohnn3CoEp5XAebnB3EhjxPJ7W6TXZF94/zBlsdHzUK8PSQg+zMYzWWxj4ffl8q9RJ0WjtL82DpvjhUBwnPkQpobavqwFjCZP+liX/OICtbX1kxIQIwCMyRLJuLSqNCymynmG0UxaRfqvJBPK53NqSWOcpZV2RKkdKhXJ5sko70hBU77MIFF0hAmpEin2ZLb4iKHLUHGZN0V9PPED7bHH7ho9aut64rPhv38uAYltLBaXPELy+MKFR3nDBNJosZFtlqb7kMyVJv59nv752IdKpiN9baPltewGrVJ7yqfl9TBaIUmwXK2wef76VO1D4gq4/QsD1pNDlVx/EZKOVMwqmiA9+9hEffDGdC0+cGl9c4eBalmemqO4XgQl6KIq7CC3i0TVhBm2DQES7u9teR+IgSKu2CXNadcbD83Qh6/P1ejDllNygBRNLurlP87UexM+1rJfGaJvbLGktBz019zVl5U7dnVHFRZTB8dF7XUbIzKIYkHFNJZ/XqlCVjNflp548BmtP2ItDf2/Nh+A6Urog5fn6KVH3tbGu62jgasCR3zKmlMBrgDfJbT5qIlDEY0DEi5TiErKRAnlJ0rPPTRBpblztNEeX5H6SlNelZ558F1FcwpabdUhWnXHQdJA1jCSMtR4MJeeHMApg5iJbNbMmY42eviw4dUBiSe/8EWQ+ZyWKObVf/wEzZ47R3OXW1qlAW3qN7NT7eMmqW1ut7raU+pafim9P3gZ19HXR2oWfn1RAEkoyDGqcHDAOQ/F5IcfftiQs6Oa5GwWkNjZQsERccLYowcEMgbuf1J+ejy5FTxgnxQg4TowhOHRJj2UlMxddtnFceA3apQvKiCh9gOnk8nZCRMmOMYpPKzVI5ELr0QzgCQ0ovie+ceIgGWINWFv0MDUgEE9jWlz0BtAYmN59dVXXUM40kwAVDCWlRN4VDPImgEkpvcspQzn3AYbbOAcP+hF5oI6IBoFAkSIijK3lspk+vWLAkiYD56VxpCwK+F4oR6rUq2N523E4QMg8exZXQCSgQN03NFHOpp1n21P8boHDrlYz7sqQXyFaBznaCL24RMM3nrnXT37r+c1oG8f9clkNXrTTZXKpl19pXvFjJ1ORwdMmCaxnf6K0wQ2Gb2ZrhhzudZdE0ASezsrk2zF9kNJnDlS0kl3tBpZPPzsR/YccwRhR3n9bOgUtr3ZCCAJ9w57lzToxx57zNV/Ya/ZtZBBrAfjIEuiEQpsrt0IIAnvwWfQA4wD4h6el72AM5YxUA/CmfjGN77RU9NVK3LaKCCxs8Q9SPu98cYbXTE+uoAXzw7Ah6QCnUVKLA4nO7vVxjBl0gRddvH5yrYNkhLAYbZCXiWyUbAPilh5PlVemYQShZKrT11//Q00fepkvfDiP1UoeKa5hLIaMHCINtjgm5o2fZKee/FfyhfzLtU9tpQc8PY2Cx5m0vELmjjpfe2+x24aOfr/c0ASRkjgFoeLmk1PDjxpX2wy47c2ZpFqCsfQM18bASQhsp/5UlJXHXa/llu2XQMWG6qHn/mbTv3l97T4Wm0QEbgIhU+TMWnjc/XCVzVA4tmffMYqjOfe35J3Hhu425KdaT19w3Q98NdHteZqX9O/X3hLffp36NjLd1FxOQxwBB1pVB4GWOoYHiAnJBtujOjTvRzDYcqza2my9P4j0l2XPavinJKO/ev6Upv0l1++ojfvHK+V1l1N/3r9Ge2080ite+hQRS2RiwQ4UNTDmg4YQPL67ub1AQmc8AAZSR1pdbwk3X/Zv/XEP17SYT/fU6vulpe6M5r4d+nOX7yg8VPf1Q8u3k7Lj2xVMQWI8uEIlAwpXS5u5R/KA5I7G4yQMJ1EhSZK//rtPP3pl49r6a+36/uX+M7wF+/+V7UNlVZZcTW9+Mg72vSE4frGtssrCc14xkcouL9n3vJAjxHNmjlbO2y3nYYNH6aVhw2Lw/k+QuIiKai3InUjSVe41nfuXK3w/ji1v/CS5pLyNXIDlQYOVMe/31P/9yZpeJ82zZs9RR/1SWvqNtuoI9vqC/C/wIDE0gAQ4qS0oOAwPGEEwhjk92Hefz0jNPx7s4DEPkvOPZTm7G8riEdOWe5yNaaoTwqQcH/SQak5gK4WJj2MUiLSYdpTLW/cogIS5pxx8MLohcmO54dRr1FAwPuaBSRhRIDaE+YB2mQKcmlMRsf0Ws9dblSxv3oLSPgs83/ooYe6YmB6IWy++eY9xlG9eWgUkIQGEN9j4JFiR1NAgAeUwbyoRWI/YiQBTknBYY5CJq7y88EYWMvPU4QEW4GaJ9LsqNNkPth7nAOY88pfqDeXJuVYEH1DuO5CUQMG9NdxRx+hDN5lJ7vxMntdTqJAbKp5NRsHO6xt14SJH2vjjb6pa8Zcpq+utZZrmrvhN9bXbnvtpYJzEpk+8p+lf53T+DHYMMzhfi5KG22xqS4fc4W+vuY6Pb24Kpe0y+lW6jJJg0UmUh/IuUee0csDpixkJKxV3/ve99yeDAvey2v4GF8tQFJ+nph/5h0ZDKMoqfnsRYtOkPrEGABKp556qqPAbeTVCCAxO7Gjo8M5RKAK5gzyWe7/9NNPOzlIfyXkE+x9yOqvfvWrNal8GV+jgMQiQpw9iJv4ivyDHQynDE0SifiSfnjUUUe5Jo30SOFVNV2ZJpOTJroISbZtoI+KuFzAgqK0Z+AEwKYiUugjRalIiw0YqJGbbq6vfnUdvfDii/rzX+529mURL7NS2nTEZtpoow317zde1AMPPKh5ndTXkslhtisjcpVQPoNfkSZMhPZ4N40e3XwKb7U1/txGSNz0kB+fy/WkZrG4CExYgvAKGvIvzxcvVzTNREjsIHGNdx/I6/rDH9FZZ2+jbF/poCN/qROv2U5fGbm060uDQHLtDC2X03lCGwQkJtlcQbJvrpgs5UR8xG2UKdLtJ76vfkNK2ma/FfXW49Llp1+nk274gQZtl1Mr7wPUJIoqJFpdQ0HQri+qbhyQsLmd18i5fIpSZ0b/uPcN/W3sv9Vn0vLqU+ynH96/itQp7TvyTB2x1w+1wd5D9efbP1T3hwV9+7KVlMQZ4PKzSiphFMazEJPPNQhI7BpFTXxltv5w4d+UeXc5vfP+PB3281FaYY+S3nt+iv585YtqnbCCJo6frIMvH6Gho6VcpktZFwnBs8Xz+KaN7mQxs80AEj7SEemPv3hK7z/SLU0eoMXWTGn/S9ZVZ3ekG0+8X3sctq0GLSbdctJHmrv2a9rv+K3USg0qrU+dnvFZv6ZoWI9ZM2Zr++0BJCsvAEhc4lZJyiRTHpDwuWKklqlTNPSFf2mVjz/WHJU0Y9QIzRgyRNmOnJadOU8rz5mjGf95WR+3pvT+dttqVktfdVP5VuH1RYmQGCDhKw0+8QpztokOoJTt1WhkIJyqZgBJmCZFZObcc891xjfyCiZBvGNhzn61NInQW97blC3GjREAcxkvronRucwyyzhvaC2lZ8+/qIDEPs+8YAScdtppzjAytq5G0zSaASTueAe1go888ogrxCYtEyP8lFNO0dVXX12xCW6tM9IbQMIcM3Y6U1uNGqAQA+WWW25xhqI5xqop6kYBiXm0zcFGNIzmbxihdIkGkHA/DB885jS543siBrBX4TWu5pX9PAIS9hzNICk+prUAzkuMbtYBdsvyF3WSjvAEBkZXhJ5SrlBU/4H9dOzRRyhNnzHnJY6dO3G9iNV/9KQQu/LJomMygozi+uuv02WX/kL9Bw3S448/obt+f6cuu+JKl/tvhfI+gA1RSZxJ4H72dZl860BHIQQkazsHm3dxLZwUznrxjD//+c8dXTc1opwB9gJNAalH4xySokyPI6jFASblezGMNtYDJOUylv3EvFMAjjMC4EHUmn0KY9z555/vfmY83BtnTSNU6vUAiRn0fMUZxbXXXHNNJ39p7cD9iZZiP+KswRnNeUQmAlzqyaRGAQlzR/SFNWDeOXPXXnutAyTcE7DG+SRyQ00MUarvfve7C5DqVBrL5MkT9YuLL1Smbz8HZ6lVcmn1mUi5KKd0MqUUzTZLRbUP7KOtttxaiy8+VIOHDNXzL7yoBx68X4UCyYYlrbj8MH17x29r4IB2vfraC/rzfX9Vd3e845I5RyLk0waByb4Wmv8A2rvvsbs2Hz26EQzZ0Hs+l4DEHRA8GYn5Hs+vrfs1hywR8OPeG+eoU32avpngC86HFbw5QR/TqxZyeedJGDBwQNXJM0BCgVD0VlrX/PA5Lb98H2VbltCHs8bru2etpvZVWuTqhOIiNd8606qSveCwUOzY66/Xyy+9pMuDonbPDRwLGLqZ04jQlaVA4QtjlJSYLt17wnQVUh9o5/2/ppcen6Tbz3tOu56+pVY7JuM6s6co/E6U1J0CnoCaYz+KVVTHgu7xxx/Ttttsqz/d9yeNGjlqfhjY8y44LvVMKS/3UPlWTRlXUvu8hJ65ZYb+/dhEHXrX6iqMkw7Z6Wwdcfq++tquK+ih2ybo7bvn6eDfDlfaiDA4M1yip6jcPxdCYZedd3YFsyeceKIT+uXi1fUfdFMYqXtSSfPeSqj7jaSuvPBhHXby5lp+V2nOx90qTm/Re0/O0z2XPqvDrtpMi28u5du6XFMfV9DpigQh5MXQJ4fXK5a7qCG5ukYNiaEHoir5nMb/vVMDuwfpjutfUyE3QwdfsYk0AJca7oOUpv5LuuEnf9eII1fSN3dY2teSpGEUI1HT9/j16sb/c4Bkh+20cgBIPBaBUYvCfTiFi8okPDhNT5umNWdP11IfvKP3PvxIiY0319vLLKEondKgmbPV98mntdjUCRq82ip6eZ2va2pbH3WSNPoFBiSWL09KFIKdNIXhw4c7QIJBaIwuCPhmIyXNAJLQkKfRJIWPgBKcJERu+R4lWCsl4JOIkHANaMXpcYQixjDj+2OOOcZ9HwI4Ayu19sei1pCQugUwgjiEtAmLDtVT/jamZgFJCErwRmJwIGugLaUoHYOs0XvbevQGkPBZjK/999/feeYhjMBIZQ0wGK0RayNrUK+GhGsYuQvPChMVRiG6EaMQQELqknWrxyhjXLyHsfGZaiyTn0dAwnwAfNl3nGGMQp4Z8MV8LAxIYHJEOhcdgUpUSjlGoX4D++noY+iRRcGkJ5fxNZrz7Qsny2P+GLeWTo8X9MKzz+q000/X2Ftu1cDBQ/SX+/+qyy++RA/95X6HMlwmhaVkYRvgI+OzTucQ1Q8ys4rSJqM31ZgrrtDX1lzLZS34ESwcIzFQiuELGGXvcv6JEkEMgKGOdx6ASobA7373OwfUQvnVbMpW6AQw+cI8I+uIRhCtI1WSv2GEs9dgtiR6AjhhLI28GgEkpg8ABHzPmnP2IcUI0/lxGHA+7UwQwawnF5oBJNwb2U8UBrABkRHA2O5B1IQoDfoKhwnRkpBcojoguUDZvn2V4j/y/GB3zUQqlGhBkVK6ALVxpGyfjJYeupS734477aS33n5H99//oArFbvXrn9V399pPc2bP1eBBgzRh/Ee6774H1NXle8Yp1SUlci6FMVkiEgOAjpx5OuHjidp9jz2/mICkvFN7rQ2BmYwxiWGJ94A65t322tUBlBtv+I2yUPdhwCWKKkZ5x35kAMAZdzGTBZOaT3qvvWOe6srrpONOUN+B/Z2EsKw5ZxzjLXFN5eKUKVr0vSxde/hL6i7MVLrYR2orae+L1tfi61DkHEgml79PhMI3w8MLQ/IOqPPXY6/T68+/rIuuvNILOjfQ+cXW1Fr4vhle2OVhAAGM5aRXfjdPt134F/Uv0Rshpa53S9r1zPX11eNTno3K53mpKym1OoHn2rz3dO+EkYrso6eeeFTbb7OV7vrLn7T5iC17GMMobqJkz+XUQiMXF925figd0gMXTtKr987Ssfeuqu73pR/scLaOPuNgrbvrknrglo/01u9zOvzmlSXqWlwMsQAxsks/IoUqcuxbUtTdqe/svLM23HhjHXvSSY41ypjCPC6ztDdmJqFMjpzIhMY9kNc1J9ypw0+1YpWsAAAgAElEQVTaXcvRLJT35qR/3TFLd53zlA6/YhstuQVeA5jiKc7C41UQ8SLfKZ6fHD+K7r77Ll135dW+qJ1+OIGicaI+Tllz4t+5tRIqjpN+/bMnlJwXaf8rNpOWkTRPmvmIdMMFd2upYctr9zPXVXI5vwaZmGaYSBW0zig1Kx+YNWu6ttthB6248jBnRPcopJhVyyL4NhstUaTBXXkt+/xTmvv+Bxqw/kh9uOxgzU1E6psvask5c9TvpX9pzpRpmrvZtpq01OKaBR1w2StUOJ/3onaUIbm4AAA8T0QnaFxFxJQ0g7CgsxGlF76nGUASRh1QRvzDCMDYgzaWfh4oHpRiLW90pQgJRrQV7tdLN2IcMCIBALgv++rtt992YI18bmjWLUWnVr3dokZIbB7xDmL4kDbVDF1nOSDBoMCTWusVRsH4HnYq0rSYP0AAUSM8lcxBM69mAUm4F9iXGGPkqbMerA0pK0ai0QhAbQSQsF6WagPwpl6FjtIYZvSbYh8QOWEMADVSZtibrA1Gk/OAVmCxCwEJfUjqGW3NzGsj77X7U5NlzxESRFQaD58hNe2ggw5ygIT9Tt8tZAIAOUyZXOiZY4dQPl9wcuWYY4/p8d6bQ9Pp5bLB+0BHSSXIDFIpTZ82Vdtss61rfLva6qvpjjt+rw/ef19/e/hv/vwvHNxYaDrCtK1NRmzijPu1v7qWZ0Wp8gqfB8cIe/fSSy91UQDWj+jYkUce6dKkWPtbb71Vt99++0Le+WoREjz6yKJG9gHgg3sbIHHzFis/zgD3PvvssxsGJJB7UIOGYV/rFc4BYJyzb4DEUroAC0RFqOkCnBsYqCWbrS6R3m3hs5SPJbwWoGevvfZy0Shr6Gjj4xwSRedsEklFvjE/1eZ28qRJuvgXF6utrY8S7AHnX8W5Hu6HOBsG2ByVtMTQJbTnHnto3Pvv68/3/dmB6ZEjN9Maa6zpwNoWm2/h0hiJpBWLkXdMUMuMvYnT3pEj+cgz3wFykSuj/3+PkCTjIqxCwU9Me/92HXr4IRo79npNnTJNKTzQhaJSqYQKxbxjDrCAA8sFe4BDeo4qDQ8FtHolJbrzOu6EE9TfIiQ9qVa+UA0QgX86TSZUJL1848e659z/6KfXjXJC5fzjH9Kwbw/Vd45eSxrAu13Olu+KyUq65lleABH14Hc3jr1Or73wki4eEwASn6QXFyFTPmcpPvj1YQBJ+DqGCdLM16SZ46S5E6VfXXaHThi7m4bu7J/P2L6AFNmexoBJJeJx4JkhWvGPJx7T9tt8S3f/+U8atemWPYXTVgjvdqFjEHFFMepOFtQyM62HL3xfr983Vz+6b01purTPyNN09I+O19f36qeHb/5Q014paferl5dIV4oj3Hh/iLrAtkU9C3NQ6M5p15130oYbb6TjTzzJ5fj2pC4yf3HfFbfacMQziFxC7/+1oKtP+oMO+ckeWnGfWBR0Si/cOUN/OONJHXX1Dlp8lA/swH7lae5iNjBX5A9AjIva77xL1xIhue02DRy0mC8Si9fIzWXcWN3C644xeJx0w08fVaazXfuN+bo0WHrrd9KNZ/1WG2y2trY9eg2lYbLuI+XT8Ms7l5ujUKabPEOxEMmsWTO07Q7bu4J2CtsNkPTUocdeMpcqGjc6GpTLa/l/Pq15H36oPut/U/MGDdCcjyZqyVJKA5Zo08B339Gbr/xHHaO21bQVl9Wsli82IGEHEP6nTwR1AigDUpPwPKEEwt4TjRhA9h6UAmk+8O4DcOxVDRCYQWceQjMQ+RmlSK40RZy1UhOqRUiaASRcg8JVjJfjjjvOeYrxhOM1p2YAT2A9UGMKiLEvaoQEgwTFhhHUyH3L1yik/W0EkJgyJ4cczzAFtaSMcG/yxSFEwahqxKCysTQLSMLnZE+Sy879WPvbbrtNl112WQ9j2CcFSEIwxv0BJIAODHAMTvbBfvvt57qdYyRhrGNcYKSHPSXK5//zCEgAHNSSETUlbYa9v+OOO7peLqQPerXsm/NVMwABawASDMVG0onK0yCZN+QHaw/gAwBw/thLtYzZSjKKa5GOypmmNqbW3g3BGmQWRCBInyJKBBhm7wHMGQ/RMWqILrroovlGZ9w9fFEBCZ9H7nA/nCHrrLPOAo4YAAmpY6xPoxGSZgEJY+AZOYNEhSxNH6cVqf4UmrNPGmXvA5BwdpAntdbQ5o614IwRhSGLB0DC7/hnrHY0WwQU4bgpZ5wt3ws8xy9+8Qu3lvYstWQq9+Hc77333s4pBagHTJKuyf1x4HFP1glnFfrJzoY5zsLSB+71JSCJV4UCHv4V4gOz9tpracstttDPf36O2vr09dEQZ0RCt4gNGPVQ4BogcYgyBiRAQAzAUndex5x4ghM+lmUVVxSr05nR0NbS/M574t+8a4puOf3v2nS31TSkdWn9auxt2uWErbTpXitK/b37G3YCrE7HbBXQ7zpucpU0dux1evnFl3XpFVd629RZwr7egkaDMCd4Jib+n1I+KtCzVcqn9NANj+rRe1/STlvsoxeeelVvv/2Gzv/jD1RaKb5OXNTuM0w9GHKUs3G4iCgfNjERkh223sqlbI0YuWVPviogzVnMLiAQKckHKLpL5ZXpyOjBc17WK3+ZrmPvG+nec+1xf1ZhQl9tMHpdPfbUoxoxYjOtf/QARX3i/NeYWIs2i9a8EaiW685pl13mp2y5wsGekJZfyxIRKxc2JM0qqWQ+pXfun6fLT75VR/z0YK20uwearMvTvx2ney54SkeO2VtDR0iF7HwQ2tOgxEU4uZ7nRr77rrt01TVX647f/k79Bw70QjnIcPMFjh6XUTyWyadUHJfQtafep6ijn464alORdnnujk9oUFtfbbXneiqsMEl9hua0wlrLKQlLqSvHiWPzsKsEgGTG7BnabvvtNWzYcA3H6xOH7EN/h4EkD0iKWiyf05LPv6jp73+g/t/cQMk+fTTvtXfUZ/xktS8/QKWPJ2hOUeoaubWmDh6guZmFi9q/aBESUnEwNBGiKBdSlfD6AEgwLBCqzRjDpvCbASRsEasjQblQwIwyRthffPHFzqAghea/DUgYB15xPG94xEeOHOk8Yffcc48zRJBzjbxsvnoLSEyRYewAGMnhb9YQ4/3NABIDhUZkQOQTLzFgiBQWCkh/8IMfNO3d6w0gMaOEdSddgz2JQck8UNtQC4iUg99GIyR2TzsHABJSZwAkGOkAEv7GnBC1wcBir7LfzcD5IgASngUjGJlAmg0GL15ovMCkLFlfFosoVTLw2S/0pmoUkITzxt7HeLQaDtLliARgeJp3vZEzGO6DZgCJ7S2iIexdAAlgnjERrSAygXGMo4PC/2222aYnQmYAbVEBCWPHKcC9SVNkLezF/FBPRaE38uGTAiQ2ZpNdyGP2ProAecizES3huTHK7RwyX/VAJ9dsFJCEa0udFoAERwTkS9yf9F0AEvsCBwFAGWBGnWH5vIfX6g0gIVIIIOHM/z/23gPM0rSs8/6/4aSqruqqzmE6dw+TmMwwAZgBRAVmFAMr++2ngukS1stFkrqoq6uu7JpwSeKC8IGLCXZIKixJRGEGJqee6dw9Hau7q7viSW/49ve85555OJxzqgrnGwG/c111VdU573nfJ97P/3/HT3/6026fcw5BSFECk9yC84J9gpzx5ZJP2K1dRrC+Yy0kpINzeK8TjNiP/QcpbjPElRUI8VnXXKOLduzS//zQ/1RA5WtXiChS3k5c7mUjHu79jsuWM6l2AKYTwqTra7X0BrJRLB99MhC9k3a83SlgBICOAcitVOm5SHf+3Sk99k+HFKSJdl21Qc96+TZVOhYBS99HdqzCFlF5wv3KXLP+9E//h+568H69/a3v8lLBUpCpsKS0gnkXih6RMjgrF1Ve87bzD6zvkT7zwQc1cXRGy7eU9IIfvlYrLw1UL8+prKEn3J7cgFBy1jGL4r685Yo3SfrSlz7nXLY+9Ym/0U3Pf5GLsuBFpAODxLU4PVWdnyIJRhoKGhV97UOP6MBdM/qR37m+iPM7LH3+/Yf1+MmjWrdrpV7wby5SdGFhhXLVQSgy5fB/orJzlSrAebNNDMkP6qYbb9Sb3vhGtznM48wC/Yp0IpnLmIXzWymv6Nidc/rEn31JL/r+52rHd5U7ASqBdn/xqO75yB7d+rMv0PJnEtRe9LMoMsUjY0dGmFPKXNG2j370f+lt736XPvLnf6Hx5eNFhpUOISnsW0V++KK2TFIkzDpV1t++7w41syH9wKsv1+F9x/U3bzumSjykrN1WO5nS2LWT+qGffokqyytFfEkn0VqGu06HFOMedm7mnG576a3atX1XYYY2H2LPtO25GbvCXbVWU6NHjmlm4rSGdmxXNDKk0fNzivYeUjg9qXy4rGDHDh3euE3zhKD0SMXy7UpI+skGDh5+LL0uVg3iNvDTNaA1yBRuwrYbMC+FkPhaMUgQBMDqouC6RcYtq5Dcrx9PlYWEA59gVfzDsRCQIQmNoJ96cyGC9s8lJHwfzTBtAJBw+H4zr6UQEjtHeDbzjrsOZAytIMAcGYO7AeDj/2sLia0ltJKAEEvxCVA2S89CZ559vhhC0k1iWHNkF8It5LOf/awj5WhDLcUorpoALMCIjUU/9yfLsvXt5LIFyAVw0mcsQKwjNMD017S/jG8/l85vhpAYIWYukAHMG9p43KUMCKLdNgK42P2wFAuJvw5Yd7i5YRGkDdyHMYAMMD6sDSqf23q0c8E/H2xNWJatpbhssf+J5YP8OpfkTmFExoL5+PznP++sFDYmC43HQhaSbjnOugXsIwcA4XzOfsQqBEEyYgooJxnKIJmwFEJi+5bfkCEICPEvPIe1SEZYEpYgExhXZLPvRtqvHUZIzLXLV8D0GjvuwzMgnKwFXFhZ17SBsSGujXFhfIhvM+uNzZPJMH89mIXk+c9//kLTtejPv6WC2o2QWOv7TUaStlQqxa6kfZqkqsSR2vNzxSEfl5RHhHATDNypZJ3HhWtWxwXHAshc1j4XwFbooZvtIoZk2ejok9HG/lCa1h4NKEaMCBIjlXGf4ge3ZrxiuA6vIlfGnJCjInkv8SNWCMkZTpQKQvK1hx7QO976jicICcDdXecIVCe4rVgRRVaOjFxbUfFMyw7M58OFe1JLbbIOUzO26BkpCl0Ae6di/JNNdATji//0BX3vS79Xn/r4J/W8W15YpBb+urrqNKjDzOhbRIxLKiUVZS0pXFaMbdYk/7UrZC5Rn45GRDQSv6uCKBZZEXOVnqzyqPl24jS4N91wk37xjW9UOWacOpU6CNQKi8Bu+kJNk4IsRUVRyCIYR1rWlPJK8X+9eI9ipRFt6JR4T3OynpClrCCpLoIkj93fH/nYR/W2P3mnPvKhv9QqCAkxQ4WHWmFR6pgqOl6URZo9usaz4BpkD8bX0uIkzbeL53dqNbq56vztHPo69+XS6WnqkNyqndt3FGmsC0Tl+tprH7AuojTRaJ47i12WhzobF/Ejq5ttldOGWpWSzkUlnSmNKOBhPeqQfDsSkkEg3oCoCVJAB5YS05TzuU9MuiVlP63UN0NIbO66gY613zfZ92qH30+/UvtSYkisv/w2Fw4bIwPriwXD36yFxA5LI4KWUGApRIA2L4WQDNIu+mPdq1r6oNPzn2Mh8cG+vyZ4f6F2LJaQ+M/wQYpZB52yx7nsFoo/qz1iQNne7zUGXP/tRkisP2ADZAEE1GK6TPb1cnnxAe1SCYmfZc+e71udbO590D9ozX0dBFmiy5bJvV6xMrb//QQfvdrUvZeWSkh81zF/HGxNmyZ+sXuW8ViIkPjngE8KbG78PecrZIyY9kvHbnOBu5+5bC1EXnzy5ctg/3t+G6ztFuPSa230IiT9sIIv780l00ipfYc5gDSyP/iMmB/+5n3zKuDv7zhC0uvgxZ8Rcx7M0ASkvzFYRP6g4Hzv6qAHBFoTL00GqZYbPEiKC1R2YJ5cyqniNFaCNSUKFQWEFHcyHBEAhFuXyxwAjs70Uz/2Kg0TKNRpqAsLcpVb7Q2yXvBswDGOUIGqrVRhUC4KIpXqnWIyoauSGeQlx1GiJHEg1rn9BLkiAHeS6qMf/7gefOwR/cc3/0pBSKiflwBwC/JSyoqAFRfv4tKGFe5lDigTixCUHMqvZIGr1E1sCvehdmeYUVmzoCEEUePqxPdNUe7uk2e654F79YZfepP+21v+q6645mql1DkhS4NjcG3lQaqcWAuVXDvyMFGUN9x7uasNnjiSFIaY+1OFKTmPaWBLQYLbXKlITxi4eqIFLcorrjAhVgr4y5t/8c269JJL9eM/+qMqh5CQwh5BG+ZdmEeoEjFDzqxAnwp7QUKRQVyvgpaUjbjxC8NEaZC4yuhRHqiUltQOE7Vx+QpLijK+kyoPElWS2OWa/8KXvugybf2n3/hPGh8ZLbJ/RUU2lTDjOYWbYGFdIhEz4xErzwKVSbcXtpzVhWwXFF+kIWQEy4KKMuYJX1HWMdXjXaV74miCIlCM5ALTc3rDL75Bazeud0GYJsR8AcA+eOKgdIGnEFPqHhXWlplySaVmqnESBgQNzceBGsRPhZXCWtYBIqYV7vZ1RoOHFgdNNoG2T+fLBDIxH7iX2MFgIJa2mBzo1y472Kzargl8O4TscPaFf/dhYpaL7mfgf4+WFdeLQYLfvmegA3lmNUfsM8uC5B/IPgDqBiC0mzgYNHpkaUHjvZiXfxDb/e3ZfN/A2WKBEW5v5hK3GDLhEx372w5Z33XO18INGltIGe4EKC8smHbQuHX3ywA6zzDAYWCsm5x135f2Mo+4uKBB9YNSu8FEv7nx97JdY+u8X3V0AxM2LmQkwse7XwE5u59/f79vdj8DGn6dCT7zQZABkO57MQ9o2+21mLWwmPW60DVGiMgQhdsLljabU39ubW3ZHFpfbd6/Dks8cawHXxfg7o87awQrApm6llJV3N9/3M/AeD/yuZh1xDVkAn3Na17zRP21ft/rBtrd13WTAx982nrrJm38j7WZuA8svexD+jNoLfh739aUkWKT773mxF8P3bIcl0diPigw2+9l655708buPdZNFHxFVb8xtfayD8nYhbtSr31tbbIzx57l7zdrUzdhczg2Sb5urXX3kcQMuKHaWd4ta03ZZePqP7d77/vj1C0jabfvuuXvC5IBYFUjY+JT9XraLSS+cLOJhJBQtIqgG3+z2mFhg2qbpEhGCxytFLEVOWC/4WIMoqiqKB5SO6XwHuHclBUEkBYkgrgIpyyG7QGgcf/KpWaW6t79u3Xs9Ak1Ws0iWwHX8gRAKRYGWEoE0XA10909CJjHWhBkJWUUVyzPq51FKgcVRxISFzudqQwgb0MYMmdsSNNEY6Vh5Y1EjXpdGquqnrZVCmOVs1BNoiyCQFWsETHuRaS9LYAnJMIlBgtjpRmuSkDjhvIISwi5p8mq0FaQMjqkbgO84jGUuQqcZdywsiLoH4K2ojqq0ycntGL9Gk3MTykoRYrJqjCfiHCOJEyVlGLlSejCYCi0Uw5azgULwgUpcrmq8lQZKcByslgxLkWuXiwceZQpS+YVJVitpCQOXSxMK8kV10a0qjSiJMs0XZ9VljeLCqMAfAhJibGIVKb6aM64F753iVpKKdYYFcUC8xYZP8g00VCYN5S6sSgryiBEbaUuqBwrDq0lFiXr3DPWmhWrlM03NKOm6knTEQpHSDCFQUjiyM1NEAVqZU2VXExJpDSKNdbE/tVQGrUc2W3HZZdJLcgSNdOiAgzrp1LUTlVChq+8KFEZQRiSTMuZR+qMlEou+JS5Yh7tAGQPEINgQqzgrswz9yrYcjMsq5JGqiW0t6lmJVRC8HyzrSqZ5ljPYfiE24DtK4QfBwuWBPxJCW7FhPt0vgzA83wOW2QDmknftcmEpR1m3e0zrZcdevyPpoe+mWbIJy3dgtZAQ69+Mye4PFn+ePMz9g/j7gPUP/CtbfTB6n/wmzn1AbkdvHZomIzElE5gKgGhpt3q1rB1t7u7KKy1wb7H2Ppj3KsvdqDymxgDgoIBgr2u5b7+PbsJr6+Zt2v9NvnApdfc4iLAD8Vw/YO4FynxC/zZ5/51Nr5GyvifH8bDB2F2ANN2xv0zn/mMy5KFa4nNo3+I95oD27Pd97a+c29bo73WtoEJnof/N5Yi4lB69Zt7+mvd+oJcMbdBA+a+Jt9Am1lQTPZ0a6/ZTyRKQEYsBkA/lTLECAnxH8QDoMD0QX83MbK++/PfDY59ouCT9W5Cwme4uNkc8nk/OWRry/a/AUwDxD44NSWTf62Pd7rHj3YQAG4B2Lb2epFCPvNBuD3X5tbGx0ior8jx5a/JZhtHU1wRD2Zg1tZdr3bQBwi0ucjZd+hLLznSb11be/kebrCQAbMWd4+TL9t9UP4EhvRqFPlg3h+TXu2wuSUehLXAmdAvTbatLZODNu6+MoZrTGFla4E22Dj6bfDHFhc7rDTEmtgY+oTS/173PWz87X1Tmvn7xMbPnmltMqJDuyFFxKRYTOBTsde/ZQgJm4xAHzsYGBwfMNmkuwFyqWsDha1QURSrkTaVk9cWjT9kIC25okRZlDogHCaZA8AA1wqafywFTgsfKGoDzCM1glxf3vOAjg5NabLcUDsuLCEAYlfxMk91vjFXpAnG2pImKuWJiwppJhXlMdaZhspholJaVSmJVMlzzYbDDqRXhkJX3M5ptaPI5e8dq5eUnJhSa3JKlSsv0Gw5Uws3M9oX04dMWb2pZitRU7laUaY8Jg6i7awfcR4pzGtqA4fLcxppjqiaQpyamo3nlQVVZfmQ0rCsWiBVypnialtxo6oQcE04SSPThplY+772oLY/+0pNDmeql1On7S9nsUtx28jaOh3OKK6HKmWh0ihVEhfWgEpSIr5eZYLtUywnoephW3kcuQqiCaQMAhUHKpcjjQQ1RWGoRrmlcpKrlMSKWrGqR2aUAArWj2qu0lKbIoIk602xeEWqp5mmmg21SqnCqKQop/BPprjdVDkO1YKgpAD8TDFENAvVDmIlrm5HpAyyEAcartZUo8Fo3DtubKOtkirnW0pPnVW0c42mcTMrhUq4zC2rXPNZolarrVaauMJVVc1IYax2VtNQMuxIWxYmijOsGMS5QMQiR0RcgjIFKityIKZcjp21AtLH+FLUaMV8rObuCV06vsURA0hXYdSAZEfuN2AgxdKGxcsRsyI4J8uJm8AiM+xsY8RYVdOGGpVcSZir0sIaVBRiZH9xOBhgM+FkAobgQ/bi001ITBiSDYe0jAYUfZKA4EUO9AMCvUCsD0oGASgTvP0OOCxH+MqaNqjXYWXP97XMPnAxomQHvx2O/LYMYAY+7f7ci7HgAKTaMX7bHGD+dwe1xebXtwTYPf1x9MlTN7Gy75IlCwvRTTfd1JeQGMg2QGd9pn/dGkprhw8q7fDuNZeAcawDvpWoHwDq7oN/X9tP3QTN2uMDM3/NcD3p6YlLolaA//1B7TAg4oNPW5c2j/363b2msBDhbw8Q6bUPeIYBP/uuARV7loELA7O+ptbmy2U69DJP2RrD9Ys4JGTEoP30VICT7nvwPNpKQC5ZqiDHNm62fo1YmZywNhqo9uWe3d+Aurmr2Pt+n5GZZGaz5/hWzl7t5J52rY1vN/g2sm/X2p7pBUb9Z5CMgSrr9H/Q3u9+vskiu7/hKx9zdY+XrRGfmLIPiUEAjCIv/Wv6tacb9BuwtWcvJNP9MWGeKK5KMDoW9V4v25t+gLo907cW2Br3ZbL1od+e5n2U6GSmIqNjP9npy2ib+26yYXLAnxNrn63ZblnG/5xHpO3GcufPjf1t+8Bkjk+KfLlgONv2vS+/GTvaYq5bdi/bQ8Qmkgjh2zqo3d/sNhmWgs6EvL8gbLJt4BxAQcvtTAQUmQvURlBRyZp0iijok3ZRh4PcVviMZqnTdvN5OSsC2IntBlxWAa0Ewg6V9JUjj+rcxRTfrmuuHKoVFhYS7oU7UoNUtYDUNFU1yVThmWGkJjldIyqjJxqL6i4AnTD0VpbpfBA7zXyYJS4I3yn3AdJ5rPXzQ5q5+4Dm9h/VmlfcoNPVppoO2LoyiMpSXJQiFyPgsDFFDkkllaXOTagchqoHqeZTQHmgkWyZygHEqKWZPFGUkV0rViOmD7imFa5OeO6EMRW/6UdJG/Y3dP8HP6Grfvbf6tR4ornhzAHsIA8VUwyH58R1fMYUZaGz9qQxfYgc8WqUaE+iagqOrzg3LKxJQOCZICpcpVzFqOJ6/myV6soyYh0ijcyXlf/jAWVDZQ1fvV2nhupqxG2XGayWYGmIlUahGlh6wiLAP2/nKkeRhgniwe2rjOtVrjhvq+rGONZsRo6ywJHQDMuEy/0rVRIyjRUVcHGfGq/XFB6aUvORgxq+5RKdH86E1xm0wgpatl1+b2cic5nKymFdEcHxSUVBOVeDgHWFGs5D1bK2E9KNEEtMwyUEaFPQMoidRYp+sUbFeshjxc1Aa6YiTX7iQb14w7XasWun2knictizNl2qZ9gj6Sl5SsDaSFViDt3deXasdlRVnoUuwUIQNF2aYxczk0KbE0di3K5whL6TT7yjKeJ/fIPRfuIatNgMTE8V8DDQCxnDP9iEsX8QdWuWeoFWO+R9EMZ1po2zvvuuof59fM2a/z4pGQGiCGA72Ptd6x/K9ne/a33to08OfZDOGOAmQfEw8uUbIVlo7H1rsxEC/zu+nO11+Pn95Fqr+LwYjZiBFB/8+uCxV9sXAriPPPKIC0yHsGKhWOjlEwsfHPjAz9rkAwI7c+xwNoDA/7/7u7/rAsQvuuiibwCDvQCMD/D8segGn93t6+6bzSXB0RBTLIn9gJjdy/rWbQmhHbYfus9an7ja/f2x4XMIiQW1DyJiC83PUj83QoKFhIxEWCuNTPg4ofu+BrZ8AG4A2AfjPii1+eE3ewcFDdmQ/LobC61Xvx3+/uoG3yarfJLaT15wTyw173rXu1zlccF3EN8AACAASURBVB/gdve7mxz49+9FSvqtQb+f/E2xVRKFQIwgaoPaajLEnte9Xvw5WWgP+P0jOxYB4P3qkNg6NuVQt0ymzVg4fFm6mPm0++CyRnA47qOLefmy2K63vvO7l0wfRIxwF0MWQUj8s8Lubd+130bMbO3Zd2ycbF58ktzr+bxn8hBCRtrjxZwHixkjN/95P0q72Dt8k9f5ghoBh08gWTB8Qe2DEV84xmmuCqn4sqYDmo1SWZNRxcVU1NoNjSZNhWmmZonq1BU1IR+AM0yHHUJCHYg2Oa8SHMAyNaqRvnJivyYuT3V8rK75cuAC4Z2LFBwAFxkc8bNEtTTQqnqu4QapcHOdHCGdblmrW6F2Tp1XqZ2qWYp1qhZp7/Ky5quxs4wUcS3EjxAoFGv9+aqSe46ovfuIlr/qJp2szjv4mmNBKYIwpKikGFelLHWa8CDONT6famVdKifS48OZ5kq5RhNpy2yo0TRXK0i0f1lJ03GgFgH/uGB1Kn5neaCIhABZ4voWtSNtfbSlxz7wcW179Ss0uVaaq7aVRyTnBTxDIND2k6oX7y80+qGWzc5pZUuqpaEOjeYabWXaWM+1ukmGsCq90Gzc1J7xYZ2vBWpHtL+sMC07q0FabinPWiq1Q43NV5V/erfCFSMqXbtVp5a3lEQ4qRH/0ynv7urFQBFCxVmsoWaulbMNjbfbmisFOrS8quFmolVzTa1PgPwlHRsONDEUqhkB3Amqpx+Zi0txhAR6FjU1NrtMlQNzyu/br+CFF2lqdUnNUuosSJC/lLF3RjlXI92x2aFkXuN42jUiNeO2Tg8FSqJIW6ZCrWtAEqSJakmnliWarUZqwg6cKxstKdYRcU24tg0lFW2YDHX2L+/W962/Tjsv3KUWlpCONdABVSwtKSRRzsJWTTONzdVVSepKglxzlbLmKhWVU2mkmWgoaagRS7OlimajUaVxkUba30e+cEFQkZ+c9JBoH59uC4m1C6CF9s8XqP4hNujQMFACWPUzBiF0EfgIZTS83cK6e0x6iTRcpsiK5NchWQiMMabEfhD8iJsP1+PuQFYjDnKADnEp/qHuHwL+QQMhIYaDooL+4TWoDXwf0z6uXtQc4Tm4iKEA4tkcyNdcc80Tc93rXnaA8RnVhLGQWJX3fqLfnyPGngxOuHmhzfSBIxluuD8pUHktBGwgJABh0naSXabXId8NAmkLZJK4BzL8YKEkQQHAHv9zxgD3J4ANB62BQ1/T6L8HCGANAAb9s6rfWJhVj8JzHNyrVq1yfaY9aBh5Ps9G291vLn0wSwYc7kUa2l7jZaCze2xM08n887fFoNj88pu94QN8XwHA+zwPKy3rh4xJ/r75JmHAkr5mhASFCfV8TIFpyoXum9l4slYYZ3NZg1T4GmErBtkNiG0v8j3kIevO3CUHrVVfvth4EXtlBTCZAzI+mXWBeiIASyMX/ZQDtt6w0kJIuOdC7bC9SHV65o2UwchBAC2WDhsHZAR79Oabb/46om3ryV+b7EPieLAY2VgOkst8xtrC1RAZgHWPF+PKPkSecQ2umP3OHR+mMj4oZiAk7Jter16wlvONc4Hxts8hVwBrxgTrPPGbNib97stY4C6F8o40vgvJYPrJ2PNsXowzZJrnEIeBtYn55+eyyy5ze9OIQveatDYxf5YmuZf1o1fbWbt2BppbZxSBRQvXPj63Ntr3iX0tKlEU7t62Rvk+gfX0/zvKQsJgQkje/ra3acvWrUVshwveLly23IQUs9KpTZGrliRa2WhoxaEDmjhzWrWLL9KBdesUh4FWT01r46kJnTh0SK0t25Xs2KXzQa52J5IbQkIciUv5C953yWAzzZelfzqxTyeuDHRi+byaJdy0cgfAAe5o/VUOFTfb2lyXtk60NHTotPLZOT1640rVgmXaeiTRZV9+THGrqcmhUEe3rtJ9V2/RyVU1tYLUVScHUVIZnqxIa2eWKbjnmJIHDmn4J27QxFC9CMZ2yvbEuU2lZOlKsb5gXck1VJ/V1ZO5Vu6eUNAKte/S9ZoeLWvjZF07Hzqu4dPnlIyU9eBVm3Ro03KdHEbLHitKSYeVqY1WHoLjbD8A4pJ27s31yHv+Wpv+w4/q/OpMc/G8SlGuFtrzjksQpqEoSzSkULW8quvO1DXy0EGV5pq699mbtHwq0fh9+3XJ5KSG66NqhrEm10X6yvU7dHTTsCbL9GdIIe50zCtuUe1Uw0FNy+oVRZ/eo2yspvCazZoYIR6jSB9GnZCUwP0M97i2WkGs4XaoXc1IFz/4uLKJk5rctEr3PHOzLjrd1uZHT2jF/hPKalUdvniV9u4a077RWBlB9HTGUZpO5jI3Fw2tnF+u2oGGonsOKvuei3VqLHMWGshIUYQzcIUMixIiOEWF2jA1q0smmlq177TOxZmOP3O15iqBrn1wVqMHjztrzbkta/TYlet1aDjSeWdhgRWHilnLaaKsEilLA1VaJW05G2vyw/foViwkF+5y1gzWH3FJRhxciU2WYS6NzTa08pE9aj5+RHklUmnXVrU2rFJtvqHSvseV04Z1Y8oveYaOrtroSBtWJjvUugUWAgaAhJUEQvJ0B7WbUMVCQtCmgUMzdfsHXr8DgD6QwhGQzYHJgWH+uZAJwCCAlrSv/cBUt/bSruPg4B6kTXxCWHeEdC/hT1sgHgTCUp2XPnGI4Gbw6le/2oEp3H8A+FzTz1WMe9Mm5gYLCdYjP4akF2Cw9mDW5zuAH6qSAwTQLAKSfuzHfszFhDBGb3nLW9w9+42rHd6LISRuzbr6T6EjPwAO+szzrcYB7QOQ4/IBCKGCeremrteYAmgAwmYhGQTcbJ3znF//9V93QIO+s665xxe+8AVXk4R7QIJ53+KVBt0XQkI/AA4+Yew3dvhZE4ANmCXFKn73tIniaNSFgSxxT0gGqUB7vWxv8BmEBAsJ7e23Vm3N0B/mmnnHsgfYYP2TzRJrn/WXfkDSsD7hsmnP47f9zXxyPZ8/+OCDbgx98tyz4U/xmz4hYQxQYBog9wEc11nbIG4UQmTv0T9e9N0IJf2DMEOOuxUf1nwjJKwXP6FEPxBuZBAlBu1k/lG4mosVe5IiicgBrD0oUEh5ayRxELinvawbYm79woj9lAlcT98pxspaY91B0JhH/rd98gu/8AtuP7785S//Otnor/EChgXujMBtjkrplqbX1kmvdhB/R3pbajABopHPjBGJEbgPspFkEaxLinT2uofNvcVUmoWEFMK9Xv7aNFlMul3cTd/whjc4AA6xImse/aY9uKQSm7QY7wAsJMjOhSq10w4KMiJjcbFCJpN6mzhJyBmyidhprF6sEVKRc874cr2bXPGZERLn3t1xrTQFgs0Tv21/QF6vvPJKp8hAQcZ8IJtsrDmHWJ+0jTg9e98n1/a3KWi+IwhJ92bjfzbnu97xTm3esrlIbYvu2rm2PJnhyooG8nvlzGmt3LtbW+99VNPlqoKbb9GXtmxWNanrwjNntfYrdys8dlznr3u2Dj/zMk3UcOcptOLOyOH+LgoTunAC3GviTHcc36uTV5Z0bPm8GmU02IDiToVy3I3CSOumm7ri0LSueeCUho5Oanq0ps+/9FINZbl2PXJCN951UlMXrdRDK0MdXjuu+zat0ellodK45Vx84CTFw1Ntnqmqdefjauw+rZFXXqMTI20lBHInxSUp8Soujy6uTrFWzofafvKcbrjriDY//LjObxzT155/kWaCTDfddUwjh89pdOW49kV1Hd4wqkeu2qA964eUEwzhMnJ1Klm4yrTEnxBvE2jLnpYefd/HtOtnX66TmzPNVEkIELoaglFMimPiOUilnGrFXKJLTrT0grse16a9J9UKMn3k312r+TDW8pNT2jFX1+WHEwWnpnVqPNYnXrpVD66vqVHp1AlxBUbwGUtdxftyEqnaqqj8qQMKHCHZoInRutolgtpzRQmxPENF9qysqbAUa+upeV3/2Hm9+POHdD6Z1f7n7NJfXb9Jt949obUP7teF1SG1Z9u6b0WkPc/epk8/Y0RheVhtN/i54hQrCe5PELRcq+crKh+a1/y9x1V70U5Njidu/iGDRfplqqrzNwQpFc4SL7hvWjfee0obHjuqvdur2n/jRWqEZV1/+0MaXjUicq41zk3oyy94hu7ZsUoHxmtKSqUisN4R3SIxgqtHkpW0daKqqb++V7dtvFabd23rDBEuaEXsB16BrShVnLS0dSbT6GMHVXnoq9qwaaNLijAzOanlz7pW+cQJpQcPKN6xU43HT+t8XNWpl7xQ56s1NWMI2Te+bE8CoNHEc0g+3YTE2oCA5eAwUNXrcDItrv8ZBwwHHQcOf6NBxdqDAL7xxhsdUcFa8IEPfOAJQtJLi9YPQwEuFlupnXuQhYV+oHFEgL/2ta91gBBiAZjlPTSUgBIOLAtStoPIP1QMwL///e93hMTclbrBgmmxuB6ACQCwQ4oDHA0cYJJncRiiCOJA5r6AITvsu8fAnrOYtL8GBjngCQAHbHNvChHib03/0NZyOPN8yABkZTHg3tL+4jqzUEVl+s2BiUUJrSvElDFgPfCbgGhiUXifNtjB3Y/gWfsWk/bXX1fvec973FqAdEEMsdKwNiEluLwAdtlzaE0XyhhE2xaqQ+KfrwAx+olGHUACkAQgMwZYzBgjyArrkb3PvkeT3c/iYKCQefMtJE8x7+h7O3s+ygb2DJYln4iYu4nNJaQfCyTaaOYANy9kAwoCFACMB/OP5px9yTrtJnk8kzkCpALaF+MuyXcYRyqjs2bZd8gC2sPYshfIJAiYhjACLnEB9KtuD1IOIFMgJCS4MELR73q0/1gTIC9o9SnSanuHdtJf3oPoskZpA+9ZjIxZNH15ZGl/Wb8mi3wA67eF/rG/IXyrV6924B85zYvvsz4B5SjBmCPGBuXIQi/GE0LUj5DY9xlviAcxJyglsIJALHlBFNl7jA/X4ZLKHqRdC1lrieXC2g0hGXQt65Nn8JsAeF7I5QsuuMAVpvzVX/1VR9IgiSgssHz94R/+YV8LqPWrX2FEc0Vj/kyeo4gjGxZnGG3BWk9RUCyNrAUs1Mgl2ohsgrAsZPWhHd/xldq34LLlAo0B7E8SEnC01YPg75EjB7V+/14948y0TqWpoufeqDs2r9MF/6ca6IqHHtPqh/cqbs/p1JWX68ill+nM0JBLvWrFJHDVcZm2OoSE5zWiTHec2KsTV1YcIWmW2x0tfUFIwqyscjvVBXOpNu8+phv3TmnlxKxma7G+cOuVWjHf0s67D+r6fbM6vX25dm8oa9/G5bpj01pNLsOla14KKs4NyplAIghJRa07j6r5yFmNvvJqnRxpCSc0V4cEuFz4VDlXn1or1ur5SCv2P64XPHpGlxya1JllkR645VKpkei7P71Xo0PDaq4Y0sHRQPs2DOmrO0b06JqaElcMsYjdiEhR69LvRi4wnJCUrXva2v2nH9OuV/8bndqcarrSdq5ErgAlpMhldCqyjm2sS5t3n9bNeyZ00dEpJc22PvSj1+jgeFXLcukZU3O65muTmjsyodNXbdLfXzWuQyMEvpeUZ1GRttcVYSGgnYxXEJKSKp86pGCsqvCa9TozUi9iZQLqleRqQ0jcuLU0EpS08fBZPePeo3rZoZbSc+d15Lod+sBzL9B3f/mItu45pivHV6kx29IXwhntvX6HPnfJmEt9S1YsZ6TAQoN1hHYEudbMVVQ7MK/GPSdVfdEOTa5oq45Fh9opzrIhxUmRKjjOEy1rtnXNV0/ruQdmteX4WR1eE+jo1RdqppHreZ87oNa1mxUndZXu2q17btip+y6/QA+sHdI8ldIdxy5iQVyRRSwmaaxtp2o6/+F79dILrtWmC7fB19z4u+xhuJdR84ZkBmprRSPR0KlJjU6e16YVNVXPT2r6vkc1vm2XZk+dUq0Sa/aKK1V+bK8e379Pzdu+S6fXbNB0qXe62G83QsJ8+K4/tB/ABfgACKBxIgsQ5niEPv8DOvkBfKMdtIN8oYPPPl8qIcGiQlsoPsbhBQg21wQjVByEACRAs5/G1dfu2fOtDkkvQmJ98TX7PBtSgjsK4I1geNOqQ4zQkEEWqNgNMLesVb3GY6mExEAdQIt5evOb3+ysQGbaB/iiKQSsmLuuf6j3OwyXQkhoM5YwtLMQP7TjjDNgnMOXtQKYYG5YIxzKvpuWrTEbj2+WkAAI6Q+AEG0w4J8U97jyQZ45/AFggKB+hNAHnQsREgOO5iqGxpv7swcYc0C5fca1WE4A7IAzNOZ+drJexNRiSL4VCYnNEW0EhLHeWIsky2ENYIWCjONmggzgPYAdwLI7mYQ/70slJHyX75imGfIAeIZAMd+4pEIm0FijacfihsLEZNpCYHCxhIS+s9fZB8gCgC5WAECoyRjGgIxdyEvAuskQXwZ1y6PFEBJ/LhgHiAtKCNw92X/0kb33x3/8x3rZy17mrFQQZ8ZiITLA+C6GkJjVBgUI8pBkEMgkrJV8Rtpc+5/2QiAhu8jGhdqwWELiWzd5Bm1BOWXWNvYjfTFXUlKKk7gDwtKtvPf346BK7f4zGWeUDtwXEsIPxJo1wZ7HYsvZyfMh3aT89y0k/c6DfxWEBBPsExpCS33mArELi0FBIqSV01PaNjWl8X2HdXxyUqPXXaUH1yzT9mMTyu99SJfUhnTmzFGduexinbzoUk0MLVfiLARWvaKwlBDkXRRMzFWPM33FEZKqjo3Oq11qK8VEgHsNgdyqiNiVsXpbF5yd1XNOJBp7+LA0X9eXbrtW4+dntOYrj2jXZKrJcqozQ6G0Y5M+ce02HVtBAP688qhWgEty50aZNs5V1b7zqLIHz2rkVVfp1LKWC1InzsBlRXKWlLYjDpV2pJFWqBUzs3rRsbrWfeVREbX82HW7VJtN9NK/3aPTI4HO1gKdrkjz29bq7ivX6J4Lamq6kPjQZQsrZQRbk6krcoH1YRZo22OJdr/vdm1/zSt05oJEsxWyeFFWMVfofAzJIhArSHKtqmfadLatm87Maev9R1Q6NaP/9W+v0YNrqIfS0vXHZ7T57w9raNUqffVZa7V7dVlTAHGiWEj325lEansU8TmhhpolVT910KU+xkICIUlcZXksCaQ8HnLJC3Cco/7hutmWLpyY0037phQ/cFAzV1+o99+wVq/YO6f19+7X6mkqm8TavX5Ie67bok9sKUtxVS0X+w0x7ZCijsVo5VxFw/vnldx1SqXv2aEzK9qaryQKMghJsSXL7bjIopWnGm6luvDxuq4/1dKGPY9rUnVNXH2RZhPp6s88Jl21WUONulbcs09fvewC3X/dNt21oabZCqmmQ+UJpidIYhEnVG5HjpCc+/C9esmmZ2nTrm2OOLp14lwYi6xcLmmwS7ecaDyINDada930hKZ3P6RwpqGLtz5DJ/buV2X5iE5efbVWP/qwJnc/oNYLnqMTm3dostI7EPjbkZD4mmwDILgIIVzJhoWgR+sLMAGUUoUW7RcuC5CFhQ6cbkG8FELiHwho/tBMAsotyxTjjab6da97ndOaoyU0INBP07gUQmJjw3MIvKTPAF4sBaZB4yCmXfg2v/71r3dArd9rqYTEnxtIBwCAmgVYmNBWcvDzQ2Ashz+aWZ9U+Zlx/DYtlZBYOwAPrAfmAFIGGYCcApLoP65ztMevkNwLjHO/xVhIuskuIASLFFpo3CIgRvSRqs1Y7XDB+YM/+AMH1haag4UICevItPj8zbwCxgDhRk4tYyVrAfcV1iheChbo7hdP9NvzrW4hMeDMbwAW5BOZAOkGZAFA0VITiGyunIwBhB1ZYZnFuvu8VELiA3iIAGsGt0WejRUA9yzGnTmBkP/RH/2RWwuAUJ989gODiyUkfN9kETEiPMO073yG3ERBw35A0WFueb6Fr5fFdjGExJeBPAsCyD7DHQkixhokJg6FDVZiNPPsTT+LYN/NsAhCQh9svbLX6CsyACCPPOKF1eY3fuM3nDsbAB2iiBUHhclCr8USEv8+uEjxPAgy8TesBXNZY71yLkEQcKXlmkFrYZCFxMberIfMKzKAF9YpFDDErdAHzgRkNAoZPmMeIOgLkeJ/dYTE/OLcYWheTkZMgpbG5me184EDOn/smDZecamOjpRU+vs7tHPZsFatGdHRRx/W7KWX6uQzLtWR2rhaIbEIRS0R7ogCHrcZn5B8+eRenbqiouMjEBKyGxGIXpTyIxtSBphtN7Vc0qUHzuuy+49r24lZffa2qzTWbGjVgaNaVqlpLSl/953W+Mmm3vGq63TvllitaF4KKelNEZIiNnrdXE3JHUcVPnBGy151pbOQ1IkhcRaEwqKBRpxUulgsyPmFpeWWY3Vt/eKjuqBZ1qFrd6o609Z3fepRHdhc1bINa1U/eU7hubb+4Xu26VNXjGg+piZI6KqjEz/TwlcKNzBKmSvUjkdTPfqnt2vzz71C5zYmmi+1irgZovnx2aKYCgVJ4FEJLkuRrj47o0u+ckibDszok993ufZvGNJoo6kXfPmgKvvPKbnuEv3ZFTVNUXWd77rdRaFIVxbFjX/TGQxCLWvEqv3dAeXjVQXOQtJwY1A475FDCkJCittc1dmWolqoZVPTuuWBM9p41xHll+zQX1+/Xt9/5wltfeCINrcjl/XqsZUlPXbtZn3yyjG1o7II6C9yHRduUzGAX9J4o6LKwXnpqycVfu9OnVqVqFmhOmWnVDu5wtsUPHRmC4VpqqF2putONHXJXYcUzs3ryA0Xa6pa1nM+v1+1s3O6YK6t1dPz+vyzNuuO6zbrzk011SEkPDJJXVpkq7ZZIrHAREXn//p+3XrBddq8c1uRSCAvXLpcimO3XjO1wpYr6Lis0dLWM02N3HO/pqfPKb/mmdpUWabz99yn1cPDOnrNZVr/6G5NPvyQ5l74Qp3YvFXnKtWecvbbjZAgG/ygXTt8+I3mG39ctKGYpxHGCFyygXDg47/N4eMfugsdPny+FELiA1LAHto/rCHms48WCnP5b//2bzuSRFvM3aQ7JaW1bSFCYuCD3+bjy280srip4bOMBszm2g5rgAhkDVA8yE2Ez5bismXym7HHxQpNPXPDQQxAx18cYMPBythgpbF57EcWl0JIjODx2wgJwAP3GRsjfkPMCPRF428Bsr00k0uxkPjzb1pR+kvcChYSfMUBy/jL0z40lpAj/Mz7vez5CxESs775qUNxT8JFCG05a49nAtQBxBB21oe5afGcbjBpbfpWJyT0nbXj14XAFQYCAMgy0MtcsAaRA6xLACtA3c+g5ff5n0NIAKHscxQCrC/agUYccozyBBDKb0AohMXGvt8eYA4WS0h8YoT7KqQb8mMuW/QLooRCAiDs99lXKvj34ZpBhMS/B3/bfSDDWIpw24SQWJVz9gLPRg4wT7gzMR4LvRaykNh+MWst/xOzAjHFOkG7zIINGcWCyN7ihZww+dWvHYslJDafEDLc0bCEEb/HHEASIWXIPwgJsgiLJXFenAv23V5yuR8h8c8PUz7ZHGAlQc5jFcMSRP95BvsFayJWO2JozKo7SBb9/4SkkyAIclJSppVzc7ro7t06NXFM6668VI8lLVX/4Wtal6JBntfaRqIHh5ep9aLv1rGtW12mJQiJqzROemAwNgXvXP2+wkICITl9eazjo/OarwCeYQ6QAJfiSZmrH9HWcKut5zze1sV3HtK2k7P621dcJZ05q6F792jnyrXaUBtRdPCMRk/U9d7/+wo9tKmsJG5pxhVRJC2rROHzDbM15V85pvi+M6r+1JU6MdLUfCeY3TmpOQBNbQ92NqlrAbQNvfBwUxd/6YA2TAd64Hk71G639LxPP6bS6uWqrlyu89Mzmjl2XnfceqE+c8WoWi7DU+jcgOhzy8XGRCplpCcOdeEjmR557+3a/nOv0OTGtubKLUcCiVlwAD7BokAZw8LNDWZy04l5Xf2PR7R137Q+9vIrdWRDTetmm3rRJx/S+VpZh5+1Q7dfWHFB20FEji/GkgKSRaYu+kbdEdIIj82Hqn4KQlJTfu16nRptPkFIHAnIqi4InyiWGh5sceayab3ovkmt/+pBhZds119dtUIv+PSj2na+qc1UOp9t6b7p0zpw8Tp9/sZ1Olsrq10pars4IkAcBx5TCrSiUXYuW8GdJxW8eKdOrkpUJ47mCUKCexlFBos+YCkbSUNdd6yuy+8+qnR6WvtvvlgTwyV9/8Oz2jAvrZ9qavqRx/TZW3bojsvW6KE1FbVIipARFwPRIE1vYfIrJYG2nC7r/F8/oO/bcL227djmrHbUb8miUFVX3p10e6GaaV1jSaYds/Na8dn/rcaZSa257jod3bZVQ3MtzT1wj1Y0ZzRK0O3e/dp7/JTOfv/LdG7lCs19B8WQWBpbE9poNxGwPiHBN5wX1wI8ICQcAICAQe4xvQTxN0tIIB64ZaAV51B83/ve51x2sE4YMOh14HSD4oUIiQ/mfdJhhATNI1YBNJSAIbTxHM4AMTTIAOWngpD4bmOMI6AHDShuGRAfXpZelblgHHDbGKSRs/lYCiExwsrc45vNQYuvuiU+AJgDhPiMmhr4mPcLKjeCsRQLiU9KWG/EDxAwirsKGljcMvBZBxgDQtBeD8pWsxRCwj6wrFr0FxIG4cMagzWAOWGeIJhYbWiXX59j0Dr4VnfZMnJvcoE9BgAEZNF3/OcB9CgsCEpmXNAS477YKy6J+y2VkPhuTxAS5hZCQrwDYws5ZC9ACFFWYKVAc06Mw0KZ45ZCSExDzneQhVhqICSQNNqB9RSrBUkizDroE5Fe7luLJSS+DOU+AHL2OVZSElnwP2OPogSNPW1BRtG+fpmz/HsuREhsHK0P/M+eB/RDDHghl00e466I6xrrAjKwkAV9KYSE/U8cI2679NkUU1juiWcixgbZQywPxI32mTWd9vc6qwa5bNFXv+YT/2P9gAxCTLHOc1+7N7+RPZwBkHbmYlD/jaB+R8SQ/1wjiwAAIABJREFU9GLhmIvf/va3O19W66zzp3RZtoraHU7AF1LeVete3Wpr0327NXHymNZffbkODZW18sRpLa/PqtasK9uzX3Mbt2r2iqt0cM2KgpBgwuxYSLCO4BZDbRBiSOpRQUjOXB7q6BiEJC9iDYroFRdz4dyNQqnaTnTNwaZ2PnBcKyem9A/fd5Gq7VTL7z+s7aeaGgkjV0RPK8b1qedeoMNrSqrnLSXligskJ3QAwLlhqix99YTC+8+o9pNX6PhIU40SmnGK66HJ59G0mpcrzS6lTd10ItGGf9yrdY1YDz9ni2ZKma555LSW7zmt8fKQzgWJplaN6N5nrdM9m2tqEzsBsXCeYpnL5BVQGDGN3T0vfCTVo+//uHa9+kd0ZkNT9aHUBV+3S0Wl8ghfJ67vzAPWiqtO13XxXUe1ft+UvnjrZTq+ItbG+bae83cP68T65Xr82u364nrqdBRzVkSld6qKu8xlkcs0Vs5jjc+HKn16v9KxivJrN7haKIWVCMaARYJ0wXhbFRXm85K0dj7RDfec0dp7Dyt6xmZ95tq1uu6eY1qx94TWq6q4keqx8VAHrtiguy4e01SJWiYQPFzwoHZFxixc41bPl1Qj7S9z8d07dXpVqrlq4bJVxLy4pGcdCwnWlUBD7UBXnWhqx10HFTSbOnrDhTpTjXTpF3Zr03SglWlAzXfdefMuPbBxmY6Oll2BTKwrkGGcACl0yXokVe8FpyNN//XD+v71N2jL9i2dmBGsQ4EqkFhHBYt0wSvn2hrfs1cbvvxZDY+uUH3VWh0aH9XI2vWqTE2qtfdRDZcqajSbqq9bp5M3XK/ZSrUgpl0vX/vFoYXWBn/7pzuo3Q4OC2rvPgytGr0tQgMcPnBHZqCBQuNNJV9LawlAI14Al1BAMJpR05z11AK59drJ7Ne5AGDhZ9nyD+5eY2rjCuDDNM/Be9999zktJVl/DPwAhshwgobcSIWvnbP3ICRostGm+Zl+erXfJyQcGowFhAz3HdrD/xw+FFvElQhCwtj1O4RsrH/rt37LET4AxEIvazdjD+nhQMZH3J8vACJWLFwlDAQPIiaWZQuLi6VKHgSejRRwvhBgj6sG4Jzn4ioDMGJusJ5ZoK19xz+s/bYB6iAQZGnq1hz3mwuAB+sPtyxiSVhLrEPWAH9DpvErX6gvfI6rBYCC75IBsPvlXEI7Vg5zweJagBAWEvqOdQRyjnacvc74WPyCWdeeuLP3DLsvbm5Wh2ShdfBUfm4WGqtDAsnzNeG2J+mDWYoA36xvABw+84BN5huQxthzD/YDa8uBuE5mzyfwRodUs0+ZIz8OrF/ffCsTc0/sBIScGBI+w48fcMz6I8kELmS2/gZpxXken5uFBEuDrdeF1g7yg3YQRG2B6LhLIQ+w1Jl1qJ9yxPrK536WLfteP+Bs84McAPwjB2zvsJaxTNJ3rBT8HhRD4ssOCAkkr18dEtub1m7+RwYgDwnwZo2gZEJRgaIGQgL+hJT4fe03x0ZILCtZv/GHYOCSiqUcwmXnGkklWHu2n7FO4EKGxZoEF76CqVcbLMsWbR+0B1jn7HWSCfBi7iDYrH3IMO3mf1KSsx7NimT98cfRf4/7QvLJCvYdWYfk3X/ybm1Yv8EN2pNkpKACVtANYeuEjVJVGw2tO35G9XNTqm1crxMrRlRJ5lWtNzTaaCs7+riC8bWaW7VWE6NDSgCzgDpz2SJGxQV4F9ryObX01VP7dfLKUMeoQ1Ip6o8UQNC1SqlT74eu7OHOo02tPXpe1bm69l61TiVFWnd8ThfuO6eo1dLsWFWHt4xr38YhF9NBccCgVFHg6mrkGDy0cbqi9K4TSh48rZEfv9y5bM0DUpO2wqhcpJrtEBIyhIVkCVOuHZNtrdg7oeXtQAcuXKGpmrR5pqUrds8qPHVe6cpl7v19q8o6OUyGsdgp+3nx/SDK1W5SMb6qtJlq175cez74N9r1ypfp7Ma25pcRwxKoSbX2PFcFI0XAN4sA9zyPtLXe1No9p7Rqoq6Hr92mc1VpbG5ez3zwhE6tGtbZ7ev02CiVymNXgJHRpwghANyRzIzCjJHKLWlFM1T0hUNKl1dUum6zjg43ioB+F+uRKE5Kbi4o5tgQxQ1zjbWly/bNavzQKbVWjereZ6zUxefrWn/ovNaeaqoUhNq9ZViPbF2mIyurSp2rlisE42rPMO0kOqCfa+olVQ7MKLv3tMKbt+rcylzNIYhH7Ego6ZepvUIMCXE9zlrTlnZMtrRh34SUtXR62zo1KiU98/Cklh2ddSmamxuHdd/W5Tq2rKK5EjEoWN0g1IELkm8RpF6i8GWg1SdTzXz4EX3fhhu0ZddWBVGgtEPIqZsSha56iZS2NT7TVO3AIW07tV9RWNNMFOr8cKz6+k1aXq0pOH5S1alpNUaG1dy0USfWjqueRcUYdL0MiCCUICMcDGhM/yXqkCD8cGUBoFrl8m4Xhu6Dxu8OQhLAh2DloDVND/cCDKMF5AAEkPVySzEQ0+tw4cBCw0QNCl8wLwQEeA5ttsrztNE/bPgccM17AMjuAoZ22EAWu+uQGHHxD2p/PKyP/j3tADINmQXTD+qHjTmaXsgT2rSFLBo+KQKMWFyIkR4+x52L9wcF1PuAgiQFuBr4hKQfYDDtsM0pbfDTqlpNCgBopVrtm2rU7yf3xKUE7TZZkXw3u0HAm7G2Imw2Z1ZJnHsuNAc+SCXmhgBk9kmvlxEKvmNrDlCOZhoLCZYZno2POvMIUPKz6tga7EUQbS0DnCAy/dbdoLH453xmhIRnMwb0wdpk68qXF4wt4Js9C4BDJvAeJByfeWQcfUFrbCTCJ+W27i3tL5aE7ppBC+1/J7I5/zruZAZIbf3xOe46Buh7FTDtHjNcUlHgIucW0uT7+6dXIUBbJ/3mpRcwZryIfaAOCGtrIfBs68Rkuu1Ji22wNpglYJBihHZyPyzOgwoj9uoPz7HxtWeYtZA2WQzRQuuazyEkKHQA5A7R9FAO8L7tfSPL1n57Fu9bfIe1we7X64yyfrGesSb5dXFMqYRc5V7mvoUrIOefvzdwHcR6b+sTazHkjj3Cvfu9TH4ZIYGQLUZBtdh9/y1TGPFt73i7EzAUDXSvTuyIcxJyINjphwstsctElamaB6omoQPLU8RUR22V0khDaVlRMKdmQHX1jlY86NTd4H6uyntRtRyi4GJJYunOo4/p0NUlHR1vqk11c7JMdTTTcRA6gEiQM4aFkVlSsCYKYzIg8VmoUhZqeaupUig1wkDnS5HaQaYWQCMqKQQId+5IRfl1syXN3ntMM4+e0cb/6ypNDLddXEVE5XgqtXsuUkUcDap6NOa5wMtxO9FskDvNfylNNNzONJQXQPY4qYZxlcp5Ni5TRRA/fS2CWCALBdBftaeuAx/4uC75yR/R+fWpZquJUqwHYaCWEkU8k/S7ZNxyZCJWRU0NN1saTgOdGB5WIgK+W6qmbbXzQK1SWfNhqCEGiye6lLm0FU+oghySyng4jTU0n6r+pf3KlpU0cs02TQwnjkAWcSSJyknJxfq0SrkqSVGbI86l8TZFBttqhdJ0WNJw3tCytjTcJiNWpqlyqJlSRA8KMup2ehE74gpdckjkoZbXc5WP1zV990mNP3+nZsek+YhYjZIjclizIBG5EgU5KYNDN3aMeTVtKQ+pAl8Vseq1uKHROsQ50Ewl0fkoVjssu0xpxH5Aypx9JCkX2bbIJJblWncu0NkP36eXbLhOmy/e4dzjElwv4hiDjmsn45dliZYpVCVpq5K1XB2dNCJNcV3zwZiCrKJym73RUJLjFhapVUrVzIt9YgKlG7jyP6AXQgLoe7otJHb4E+dAwKe9ugW5Cet+BwAHjB3+/DbTPb/t4LMDp9c9rB3dn6FNw83JCiMasBgkuO2aXteahcYIoR1e/vz47UTD2asOiQ84+h3CfqVxO5S4tz3bxqkXEPDHAV94CAkasUHE0ObMntHdLv+7/uFvoKzfvS1TkhVGtMO9V78N9Fhb/HG2zwYBCf+edj3tAgSgxUXDac8ftBb8sbCx7HW9v867+2Of8RsXN7SYFg/Ua2z9NWxk2ACwn02K9yAtfhC7WVX8/Wd/G4nFuoRVwYDoUt0fFwtOevWNfYyFBCuReVT4QKt7PfkglL6aXz1958V7fv0ZmyN/DXItBBALiV8DaNAe8NeWEZJukmfftzb7xLPfGHEtcQDEXviFEXu1xd/XvdbXoDXnz7+/XvnbYhDQ+DMevpKhV7t9WdMt17tl8SAQ7rd3IZetxfSt3z7rdwb4bcfdC1C/2Ert/h72n+uvAV9GDTqj+D6kAeUIhNA/A7hH9x62PeDPoxEWO28s7srOTn8f+WeAv1axOkJIvqMKI9JBTMD/+Td/sxCyHZ85fjvwDqjIUiUACuCwq9vQqVwdA6pDF5eQJamyiOrWVVcpXPmMK3gI+QD+xq4GCSHUpNMl21HgqpUDjsvuikzH0xnNrw40FUNIuG/hokV4O5/nxB9QsC7s3CvNBbFoFmHyKitSud1SWiYfVKY8AcLmCuOys3gk9In2o6UnMHk+VHayqbnj8xq9epXmh3PNU1U6C1y9EgfcAfLUzsgkSnNgiWmnifI4cGSHTEyxixHJXTVuXIJKudTAPSmn1ghAtACzLtcWPrFBprhUUdLOXPvHzoc6fO9eXXjNpZoaqaseo9EpKSXlbs6YQgSo+p67bGUE+Idpw6XALcex5rOygjBTmhZVgCFyaZq5JACVDEIUqhWS4asTx01dwDBXOawoaKciXCN6fE5ZOVS+ZlhzVZ5TWDOgRHFG/Q6plUM4sZrQJwoVZoqCdhHEG9QUJbNFEF1QVk4hSKw6WIeYRNYM66AUdUhBUZcGolFLclXnpNaRpqLtI5ovt5RGWUFkXMpjLBusnIKQ5LShVCtijNKmylGuNKwpxQWtPa0wKDsy2VZbqUsGELt5wNrjSF2Aw1atSP+sTOVAGp8J1HjsrHaMbVZtbFglxz0DtTLibiDHrLBQ7ThTmiUuDCZOS0rdCmspjFhxwwrysnNHi7K5IhFCGKtJrErHDckEkAkZXwgCujExk41mMcWhvllgMeh7CFhSxAICLBe+H6Dbfbh3A0f+Ny2YCU9fQ+mD2O5D3IR0r/ahxcKsjgXGNH2mhe91sJklxHeF8f3DuYcPboxIWZ998Eo7MbGjzUX4+98bNJY+uPIPPgNLftyAfwD596Q9WJR4Jho1QCDpQf1Dyr/exto07UYy7JlmVfAPaJ8gcF0/YoQmH+0s2j4Dkf36748fbQB0+/Nm3x8EKruJE/dAM4zLCf7+ZvXpV7fD1qIBfsbG5o7P+N/WhM1Fr/4YeeUaXNyIe7F93H29EW+fiBkRNwJiv806g0bVSEX3fPkgzPYOlhYyFj3dL+aDNrMO8bvHBdHAlw/C/Hnz15ntORsjA8omL8wdywd41mesKRBxfz/3Wzs+aOP7/tqzufStoVxv8u4Jl7k+GnfuR6wBboNkhPKVDb3kkPXNV8j4oN8nzIMsE7Y+uB4gzj7ENdasOzzbXzvdctnWOd+nr6bN531/jdmcdPfF3rf7QEiRA/0UZ91zY//bePlyyoC6tcWycvWScUbyiD8iNgQXYb8PvdrtK5/8e9r7RgJsDTNnPknudcaxB0mSYRYeOzf8s8/+9i1T3YTdX8+21rvnwG+zL6vpN1ZD3Hifqte/uIXECMn7/p/3O5etjLoijkQQL1DUayC4F1LiNNwuEBppTrYogq7R2Mu5vWQB1cDLylVTFNadVhwwnuYtlfJA5ZzA6FB5WKRzJZyjmWcqk0VKmb70yL06duJxNbN2J+C6iCCBjiSo5NEqOlCPtaCIyXAA39kbCBKHBKRqARodmCaIHOBbpN0t3JVcmiWFQdvFT8xPtpQ3yxpaA+AHBIcqEzOQQ5wCtSJiXbAuFCElcYoLG/EMwRNtKrJxAfxxB8kc8XDa/7SwAPB3CYsQoDTgGYxukfEJIrGiulLHDhzT1m2bNNE86QgLFdxpN4QINyUydGEpgB5lonBRs4gJIRFVq6qAPgvtdMkVHlSedOqd8D3uQ5rhInMYbSisH0UV9DRpa315lVppW3NZQ033XWgYxLNVZABwvacOCJYK5jBWyxG8Ip1dmFcV5XU3LwlpkjvlXsislYWR4GdkqQqyxI1p8Z0iFXIc5Vo5skLJmUDT0YzSOHGWiCR8spAgrYWAMd88PwlKblwCtRVzz7AqhSWV01noo0vv7Jiyi92BxDHihYXERbDklU4dkkxhkGosrSpshVo+MqYDB/YpYL0T2A5hTiMXw5ImiebLpAdIXdtLSUUpFe9dqmj2AWNUpBMOIGoslBwrHVW4C7c55/LYcR/wD2vLQw4RgZD8S1hIaA/Px4/WhKKvNeRvA/qDNIJ26JiAtf6aFshPv8s1vsDtTjlrn0HWELy4SdirHyExId+rjd398QW5r2m2Q9IOENwDiEHB9cY301sfex0IfLdb09WLpAzScNo88JvgW8bACnwNeqZPrPx7+ETBJ5qFaC+s4/3mFjBOzAdgzL67kMuKAQj//jbn/hj364t9j7lmbRCHACkEDA6yjPggy3+evW9ghP8NiAzqi+1VrBNoZy2Fcy8A5AMkA7gG5HwrlH1m421zY/ule2/QToKRSd1MLIovP54qQDLoPkZIIIVWcb6XRp2+2l7vHlNrsz/mPuHrBUK5F7ESxAGZ4qAfIaf9tlZMPtiY+2ufvvhzwf+2/weRZK4hCxQxaWRI615n/vh1a8S7n++nPrZECN3j74NmkyVYa7Gmk17dTzHdvcfsXvY9xtHIuckH2+/+Guw1tsyjEX/kH4lBcJfql6681z0GyV6/34PWtQFy9gCxiGSuGiQH7F62Fnx53H3G2X38/efLCX+uSSdNAD5ygGvsvv7a8c9KO9e41n+OrUPrl281t3YYZrDxMysj8ThYSFgHT9XrW4aQvPNd79KuXTs7Fo+iPoNzafk/hbWwCCRYBVyyqSIzE65HadhSlrZViUoKMoBoW1kQK0lDVUqJUuc3X3JAHbJQzgHmxAIA0qmCHqqeJRpCk54mOt2c0c/+xM+oUh1yblgU7qOSOYSgDiIkKNmlDA6cpcDFZeBa1ExcG2ggOBSrQjsmm1Wu4TZAvIhfKBZLQUjyvOksIB/+yCd133179bv/5ZfVagPyy4Jn4f7FlY0YN6vCbYiq8mDMmHYRyRDhsJQ6Fy1qisTOepOpHWJhgEQUQLiFS5cLpCaOAzCL3xT/g9Iz3XH3/Xrlq35Kf/be9+qq6y4t4ixyKqsDoYn7gBQBjHFdwtpRVoI1qgzZylVqlIRZpklMBNaSvO2ITjtoKQgjFy9CDAY2miL1cuGKhYWAuIp60tLr/v3rddXlV+hnfuanVI5KjkQxVqQ9dgUN3SsVub6w3MQUWkxyNaOWc0CrhEPKkjlXgZ4CjNU8VRsLA/fxCAk1PIq4EOcEpzKxIaVUn/y7T+n2P/87/dc/+i8aWz7krGMQEkfaHF1l3qGLZAYoKcsitxaznBTJEKhqQSajpqJ2UbuGOBhXU8a5HWJVI8Lf2fmUZiUFzp2MNZsqmWnpJ376Z1zl9W0bN7pwFzf2cahyK1AliNVstzVXKQLbnbUsLakd1js1TWoK0oaERYUvl6h30lKQ4D42qixsF+PukRFG1IQTBwSmeIQM2s+nm5CYsMM1gixQ/G+aKgMVPtDodeCYUPaBVvfBx/fsxz8cTKD6AMZ/BgcALlv4y5qW3yc+vQSyHcBGDLoBnn9//yAxEG335zM0cmSDwlXBQIBPLhZ7INg4+wDIQEG/e9ihSkA+vvcLHUDd7bLvW/+trwbc7Pn+db3aYulGSR0MQOw1f72+130AmwZyIVeTXoc0bhIQIkiZAYqFxq+73/73fNA2qD82NviuA8YHWTCbzdaTCUg6JVhtTxRrF8XEk/uAs9WB4467RwGUC2WMv0b5TpKkLgiebDyDQPli1+NSrjNCgoWEMbCAZgNtBuiZX5+QmCyxeTftuM2vAel+VjNICIkByH7kKw0WWn/dygADjgbwfBDevf8HkRIC5MnQZnFM/fZNr/d7tWkhAN49RwTlE8tEsgCrLj9oD3Q/s19fB8mz7r1Icg+C8fsFtXe32R/rbvLhkyL/bOi1Nq0vBIRzVjIXC8ktu3+39avf/unXVr89uEtBykjSYeeLb/E2AmdnvJ0p/G+xZUZITT7y296zve+TI7/97CGC2kkQgQvhU/V62glJ9ybmfwTcO971Dm3ZvKVwqwJ1d4KQnaOWiycAyhFdjZtO4EhKWiq5+Aa1mqrlqeqlivPtJ85AQV0tQHUEuGw+ASwLVtPJ2NWBh9wPrtBst/TLb3i9RsbG0PU7wO6gsPGIzt/OyBhIDcyNcahh6kpEsZohBCZRHc14WFKF4GUXskHAB38UlbqLV6Glf+97/1T33feA3va2t3bedwEzqFmcyxHxIXSHbhYuZEB5Sh22FbdqCuLCrShxqBnftdQRFSwbZG8CGDdKBOK7pztHIlcExWnwi3Z88R++pJe8+CX6m09+Urc8/+YOSC2uBkJzTdyGwfCdyD2myS1yqdJOnXWIW3LnEFMO1hQK+5VwM6INWDpom6UylrKo6dqBZafZauoHf+AHdeONN+lNb3rjE4DryXFyIfHuB6JEBXNMBlnQdLEb3IfWRhnkLFU9yFXOG44M4bIVBaUi1bCbN1hjJ4MSRNEF10i3f/R2/fE7362/+Ms/1/j4WAfsfGMQOLY0xoR+5TkHeeoICrEcRRx+0z2DGJx2HqtKy3D768RBOQ7bGZPCxFaQ27lzs3rpbS/Vtp3btW3nNoWdbC/Ma0RigHbq3ONaaUOVsEhO0HQZ6AAWtKasBJe5LFGsQI1SEf0EkYyyCraZotBmj5ftSeJH0ELjo/10ExJrg2XZ8gVpP2HXTSy6A+F9Nw63ijvB5eYysBRAtdS0v9Z+04L6fbADxDeX+9o7a6vfvoXS/vbS0vmas+52GIjzwdGgA5LPFlOHxO9Ht9uaHW6+5rhbIzcI5KGVJKAZN4FeNSN6jbFPftCs2tj6mu5uixnXdGvWrV2DCiP6QMtIB799LbOtWXvPJyeD1qM9f6E6JIUir9jn/Io5H5yltNCspElxPhRklzMmdwkzWu0i1fvgNhQxWVhpvlUrtfvrmbb67lK279wx0FEQGtC1tdlNBPjf0v5SyLRf0c7utWf/236wNeVbquwaf8wXkkm0B1cl0vXiPmp9GSTXfTnQ/Swjedb/Xs/vBsgL1SEx4md7zWShzY3/vq1rX2mw0Bjw/YWybPnPsL99GeiTHyOoXOcTzn7nDu8vJe2vrTXfok6/fStyt9Kk+2zrbku/tL/+2vbd5Py//TG3ufWVa0Y8+vXfvvMdkfZ3MCHZ3HEl6qBEF0NRVKzGdx93GaAXRQiXz8+5eI2kUtZsXNFsZViNUqRlzbaWT02rVco0M7RM9aERtQGNfV7+wYHg+eXXvUnDY6NPFK0rQt87/7p4+rbUmpOOn5Xqc9JITVq1RaIaOe+fOiG1E6k6LK3dJFUJqIagFASn+4U/KK4YFA2ylxujzhC0OsSlxLcB4vNz0tkT0tyUVBmW1m2UakNSoyEdPyyRbnh4VNqwyaXqRVWGZaVwGnNbs2N9wq2naA/aDgI1Oexhuz646ZxjRQpeYh54gwPu1Enp/BmpEklrNkm15a7YX5C1pKnp4md0RBoZU1bGvYlg/Y7nlTv5sJBgOSqqiFLJmZSAZFgyDbA/VoVTHZagTGok0nxdmjjhKshrZLm0YnWRIvnEUWlmWkrKpC+R1q5Ua2xY5YJCFI90w1AkO4BcMC4fu/12lyfd3JX6ASPHOZjOxox04rg0Py+NLpfWrpNKZanZko6dLNbAUE1as8atjbwEg3uSC0Gx3I0CrFChZs7P6rZbX6odO7Zr+45tLrW1y/LrissTQ4NFEHettpa12lqZ5Bquz6syN6c8qml6eFztqK3azHmtS0hKgHUxUD0ua2JoVOdrFTUoxtjj9e1KSAxgsI6NfKCx44dYGHzjeRGXwg+xELzfyww+6PDhs6UQEhtPfhMfh88/GWFoJ6Ca9Llo9ki9i8mbtvvAvBsA8PyFCIkBXztY8DFmLZNpDF9nUl2SSQUZR6pL4lFoD0X5SDNpB+Cg9bFYQmIAgEMbtwKsXhBc0swyN7SReSBImCJlFpw7iIxwz6UQEq4n8JNYA9PmUQCOWhBYm5C7ZmUgJSbpYK3ddqj7Y7EYQtJNCllvpBplrPk+8TfMA/IOQE9/+A4peQfF5Vi7mKOFCAnkwzLyoZJAQcP4W52eRr1eZO9DnmSZarWK+/zcufOuntVC6+BbmZAwTj4BYMyZYzJj4WrGD/uMH/pMX3G7MT/8Xi5z3ywhYY6xaKLk4Tmk6uVshUgTC0UKXvYCLjesP8ua5hOlfntxsYSE75MdkHThyEKsvD/90z/9DWuNc58UwNTJeCoIib+PGVtkADIQhQAuTqRPZ05Onz7tEpiQ7tf2B3E6pLJd6LUQIXmSlOdOycYYIHew7oC1iAFjrSCfmSc+IyaGtL8LzQFtWywhsfVDhkTkDuuCLH1gHc4UkkNQiwiiC9HnnKJeEu54g/bioErt/vljsoy1jbKP57AWbC+wn3kmn9E22tJL/nXLQv7/jick1AkIiB1wKLjj5oQ/PEI2JRsRgFTaePKUhnfv1vTE4yoNDSvauFWtnc9UqxJofGpS4UMP6mjWVvlZz9bE2AoXoN7v1U1I3vT6X9Lo8mUOpeJcUyT+LV749as+q6mv/JM+8/t/pMl9+7R2y2Z9z+v+o6qX7NLkHf+o//3e9+vk4SPaetkVetkvvFG64ZnKYoKcnR3hGyhJP0LirnRuO+QJC51LlhqZdPdX9eHf/2868ejDWrtylZ7/htdq9fOep4Of+6L+4nd+U0Mzc7rmmuv17F/5FZV2XawcouRiHYr8Xfm/AAAgAElEQVRemGHEFxoDCUmBi517Wgky1mxq/v779ZU/ebce+tIXNLpmhW7796/Tqpd+v4QgmZ3S3Mc/oXf+zu/ox37tV7X2h16utFRxblXlTlmXThhJYa3opL1biJDAxcDosRrS48e1569u18fe+z9UUaDn/fAP68pXvUpaOaYPv/H1OvaFf9B8uFyTtYpe+99/X2tvudHRkSwhwUDhCubGonAcc/OyWELivlpvauZvPqpPv/c9OrLvgDZfeJFe8ob/oKGrrlL7nt26/ffeqkOPPqLtz7pSL/rFN2r5ZZcor5SLuiZFTUiXKKHI/VVkHJuemtGtL71Vu3bs0M7tVGp/kpDAsyiQ2CRtcJRpZT3Vqolzqj36iFrHjymuDqu0dae0blwnH3lYtZMnVWvOuwQA5ys1NW95nuY3bdJsR0PcvRe+HQmJv37NhYp+caCRCYpMRGjyAJq4WpGLnZoApDVE8C9WE2ZjtRRCwncQ+F/+8pf1yle+0lVCRqsPQMbEDbCHHEAGcH/iGl976ANQe/5ChMSuM2LyoQ99yAFeQAb+3tQ+IcWrpWylJgaHMcGhZI4aBAJsrBdDSPz24tIBIWDsKTzIXOD2AjAiHoWaCKSh5XD2D9F+GtKlEBKAEGNNVjQAH0qft771ra49gDKK0pE84T3veY8DbZAjP2NNvz3Sz0LSTaYAO8R60F/iLQDGuJpBTJlrCAljQtYs2kcbBr3s/gsREu5RaF4JmM906WWX6gXPf75GRkYdACIQdu/ePR3gHuqFL3yRc8P7iz//c+0/cKCwnHSSr3zjGBDDlXxLW0hMOUE/KIJI0DFgi0BsqqGzBwGe1PAAIJPqnLmgRouvKff301ItJHwXlzLWOEouSA/rix+ICfIAdytcjiDkyAL+NiDYy9rpt2cphAS3HuQecXnsNYoyQj6IgWJN0X/kEIQVV91/DiHppUhB3r7lLW9xhACCjhykr6RQZy2S0ZE9ZeB7MdYRxmIhQmLWCMYe+YoyBFnLvLDnIUnsB2Qf2cLoP9cwZwspaHj+UggJ9+Q5n//8511yEvpLDBAWLlNEoUCigCxZuyAsVmuqn5JmUGHE7n0LCWEfsM+5L/IXt0dcriA+yEhkM0oi+sW5YC6PvWSSzfO/SkKS5qlzQYGIECwdJqnWfe1+bT94WMMXrlE4cVbHTp7TsmffrNlqoHzvQ1pzeK8m12/Q5LNu0cF1m9WmaEQHhPY6aGxRIHhe+6Zf0uhowdCxTlTIkpEFagPIiQE4elKf+4VfUm0o143f/WLd/e4PKBkv6dk/8nK9/zd+Szff+kPaduUV+twHP6gdK1Zq63v/SBpaJjn3scVbSECtRQZkgqSpXxJLk3V97bU/r3Ozk/ruV/64Wn/5t/pKcE43v+Yntf9zd6haG9bGMNJn3v7ftew1P6obXvMGZcOjhStRB/wvlZBQExGrAq9y1lYwcUoP//KvaXpmWjfc9n3a/+U79cjn/l63/fl7pKsuku65X/e+/ld17ugx3fLbv6bwh35QaWWkA707nmuQiyJbgPN1XoyFxFkXEq5v6txffVjv//mf10//+i9qWTqsD/7BW/UDb3yNlj33Zv3Tb/6ObrriaumGazU7NqKhHTuUjhP8h+tSx9Llal26qiodmhbo9ts/uigLCdah9NgJfeDm5+o5z3++tn3Pi3X8g3+hx5eFuulNr9P9P/dm1Z6xUxfecpMO7r5PwS23aPMtz1NaGVKJiut0PCxc7Jy1p/M6Nz2tW196m3bu2KkdO7YV2dxcumQSIxTxRK5mTtbW2mamoT2HtOqB+3Xh9i1K56Z19tgRpc+6Vs2h5Ypbba2fOq653Yc0VR3W4y+4UWdXrNJcXLis9ANb3y4uW93uFghIBCsHtVX5BWhTdAztM1VwcUNDE8d1KAEGZUbqNUZLISS0h5oZAFEONw4PDlAAKgciOfQBv4AkAAkFwwCsvp9/90E0iJCYpcjkGP9z8PFauXKlAwKADrST9J0YHYLjAWEclLfddpuz1vR7fTOEBCBAGyAjzBd9R/OHNhJgxGFGWwBM3YSkl6aati2FkABI0EQz32iiaQ9+96wHyNfatWvdHFAQjyrZv/d7v+fqU/TTji5kIeFzi4mxvwEZjDHaWO4LMAMEA8iQeaxLCAnBuYcOHXoCkA7aowsRkoD4uKyoxM4L8HvixHHdccedLhif94n/QBO6fftO/cjL/51rG8H6h48ccd+xdfSNcuLbg5Aw/pQQgJASF4diAoWXyTfAMBp7ABnxQIBmlAd+dWvr+zdrIUFeMMfMPbIGqyTPY7/zm2BswCFrAjD4KhRq3qsfMKc9iyUkXAsBwypDrAFzTlIOlBXUMoGosB/JmIUseqoICd2wfcQe4Ic+sj+QyyiEkIHEYyEjIAK0kWsWcsW0IVqIkJhihrFnvNlr3Bvizz6gjg2KGmJB/KyOEDXmZqF6MEshJMh/+k4dLNqFYoRzAaWIyW4sKMg3ZCQEuhe589fHIEJiSnaTAYwryiGsQzwDbxjmG+sMCjyIO4kisNpzLetjkILkXwUheec7iSHZ7IrOFTVCAG741xeaYhynnNtWlmvlyfNah6vMirZWHTyos48d0LLLn63dZ89rexho3YljOl2JNfvsm3Vw3SbVAxLz9n59g4XkDa/X6PKxJy/uIHgK8lVBz1MzOn3fg1q9dYMUxbr7J1+t/5e984CXrCrW/bdDd58wOTAMQ2YAyaBckKAEE9Er3gtmBEFEgiDZhCimK09RBBEkCyL3qqiAGSUHQYacGcIMDJPTSd29w7v/WnvNbJoTcQQfj+Y3nNS999orVNVX9VXVorCpdx13oubkkaZuNF3K6rrrtFM1uquuN/3kMiVsMKIcI4iQWAYACfIAAaOK5Uq7u7XsoUdUHVVT57Rp0ncv1B/vv1Pv/vxJ0kabSXPmas6Pz9PC227UBl86Ue27vUd552gFQY9yihubQUySt+vnMhzKFukvlscNxQrzvatHvQ8+pPZxY6Wx4zXvyit1w7nn6ICLfyxttbmeOuWLWnL7nZYQvv2xn5UO2E95tarUGvsFlstSNFhZkcoxLEDC52wepK7nntbipx7TWlttJT02S2d/5EM64PjDtNo6m+q2b35dO262kbo23UydO26nYNtt1Ki0K0wixUXVLEtlKXq8OFN/JIAkk5Yu0ew7/qY1N1pP6qxo/lfP0IzZs/XuI47RnR88TNt/4kPSZOh046V3vUeaMllJpaowr7iqZ1R1q5JzUoSfBMNtqfbeZ1+tP31DrTvdRUgIFBpwCSjfTG4VeThNy1nSokUa2+jVmnGkcfPmqvG/3cDn7bCzlk1bx8oEb/DADC2YOUtj37yN7t1kTfXm1VJxgJeehf/XIiTsW9/ozgtdDGqULYYnCcd4wBDABx54oBmBCHwMEQALnXN9DsGAVnjLH0YCSFA+3kNHVAKlRzQARUyHZjzjGMX8TE8NDEQMFzsaeKcLKmXZKBkqQtLqVS2DFO6DEr7++utN+WOEeACC5xRwAp1kMCOIvw0nQuKVlR8PP7NWUNP4RzSAv0Eb4GfAEYBkOLksIwEk5YgL3xMFJip00UUXGUjx3vBzzz3XQAMeSwyWgcDQcABJK5gprwnexw996EPmqQYYck+6NAOEMJbpOj1YfsJwIyRWDCNtWm4ZBi+lqgE7z7/wghle48aOtf3G/B919GeUNF0RDM4L1JaQIiRQpUsdy8vG+b8yZcvz5BkvFCh6xWBsY7xhAGOEAT4wDIkSIAM4fwAWaEu+T0n56L8SQOL3lt9L3BcqEHsNL7WnEOKwAAhhhPru5d6YH8w5MFxA4uWJB5k4ZZA9NL7F6OWZX3jhBQPn9Dj6RwFJeZ+U7Sr/ezzzzANyBHmDbOZ9yCQAApEiIjj9UbZb52MoQOLPXjmnDZABVY55wOhGD7APAGdEtKFUnX766QbehnqNBJB4WUzUDicJTgJ6OtGp3Z9rdBNFQ7bZZhu79VCAaDDKVvnZuRZ0WfYX+5xqjex5nveKK64w2U+0ELlIFIXIHb9H3w22B/nb6ztC8sOztd7a67h+DQCSoou2KzXr+DqWU51nGtebaUq9rtFds7V0xn1SVFX0lh20vNqmqT19arvvPi2udyvd+e2aOXk19Q2QzGs2rt3LRS4QUCeeeFzBLUayFwkHVLeiZCoGJN3vzCpOlFx7rX779a9os4MP1gaHHip1dkpLF2npf/9Cv7/8Cu1xyCc09iMfVGaNA0ksf3kWycA5JC7z3udf2z3TIu+iq0v66w2a8b0LNG6PXbTepw9l1yl54ind/M2vK7r379r20MPV8YEDlE0aZ+nPmWqWQE7TRbrNGytugByS8py49xW5M4RsLKs7l7q7lNzxN/32zLM0ea2p2uHE47V4xgw98bOrtN0OO+rWa3+nnT55uHTAv0vt9IVxFbUMcLpaVcU6O+NyKMqWa4gZWCVdKxFGn5GHH9OMs87XzFnP6H2nnaD0qed1xXf+j7aZvrYW9fZqYRboPz//OSVv21ZxUlMQ1ox6toKCVwSO+AUKGYWBwcgBLs/BSw4miaA51LVAWrJQS/90jW4/71LtsP8HNHb1abrnoE+psutb1TO2TYtffF5bf/Bgrb7/+6VJo5VQIwzaFnn/Vt/AlWjm0ZYuXaJ99nmv1ttgutbdcH2r7MbvLRmelSNixu8iVjJTR5qqs6euKXNmq+fRR1QLa1q8065aXqtpbNdyTb31dnVNHKe+LTfV40T8LPH95RE6e7Zikf8VIiR4rX3Z34HWoGz4eWHP5xDEgBJoEawn3lG83hi+3tjAI03o3HdHH0rx+L+PFJB4AxvlR9EOqsLgKcQgQNlQPhcDEOMAA9FzhlkLGn+28oc9IIGC5Tt7t469rHy9bGMO6OqMIYBSwjuGN9yX7kWx87tVDUgYP+PhbKNoUaBEKODM88I7Cz0BAwADvVzxaiBgRDSDCBO0j8HoVeV5QaYTkWE/QNVif3jvKddibQAD66yzzrBoY8OlbJU9nBh9ULcwfKBt+d4NeIdZVzzFcOkxCAY2ApwcvuWWW3X1L6/W2HFj+y2PbFG21EVX/R5g7xMd3GnHHXXXXXfr9jtuN5rGtGlr6L77ZhjFkfkBuAzGn3e1VlxSO3M3XHrNcM/YUO/zkSfoJlAy8ei2Ang/Jvadp28hD5h7qFlQ9zh/OAQwAjEKodSwFv3Jm1cCSLxM4v5EKDh/GHqUDWbt+T2AkHtCI4Mig8zzeod5GAwYe0Di9/JgjgSuxd/Z5+wzcjRxRkDdZD6I2OAwYQ6YU7/+fi3KP/v7+KR2qE6AeH+Psj3V6hBA9jEPyGMignyO3DaMdAAAspAz8M1vftPmaqjXUIDE39/vD74Cuti3OCaIBHAvIgHIJeYb5wjgjDkaaP79MzJnAE3WdKhz4MeALAaIYOsQmfN9bwBjACVy/jx11svPgcaBPPWNEcuRcU9fLiep+yID7D3oijgpoMohT1kPosa+AARl1XGimcNu5SZ4qQlUFM14fQMSOrWvs471UzCWv+WQuLK6NjHWiyNTmMKh79OU+QsU3X2b0rY2VTbbWk+tsba6gkzrdHVr9N33qK+xXM3tttPTkyYroTndAK9WQPLZk4/TmNFjzXCOcE9zc6xG3+Ec3lBfj5Krb9RVXz9du+3yFq3xla9JJMI36nr24ot07Rln68OHH6nxhx4iTaxZqVuFbWaKt5qEgwISn4tvpaqsZJbUXVfzN9foypM/p51220MbfPF4aY3J1pfFkqrnztEjxx2nOYvq2v3sM5VusbEBOmov8RjVnL4VlREAEo9IMIxThYAiwjY33awrvniqttjoTdryq1+VZs7Ujw77pA4/6ghpwgTd9qPzteNHD5Y+vr/yzk4HJIw6R9d4RoJh70rvojwwTgZLancEKwBN6hL3l/fo7586Wg89+rgO/D/fkt6+vTRrtrRkqUskn/morj3+VG3z/v/Q6l84XFHYqTxoE11LoOEZ2HO9F+1lVbZ+9CMz1gjZDqScKJ3LBIQL+rTs17/Wlad/We/72Ec15aCDpMef0H0f/oi2+sIpJDNoyUUX6We33KfDf3aZNH2a0ogWnG4HuHiTdSSx3yxfslT77r2vAZL1NlxfcQFIrJ9MRKlj15Mnj1NVk0Sjl/do2oJlyu+5zRo01rbdSU+tsa46k4YmPPWoxt33kBZvv5VmrrOWeuOxBgYdqHvpq6xw/pUAiTvyK6MFQykor8TxsiF0oQbgHfV0APjKKHC8o6wx3rrBlE7r/TwgwXj3CmhA0Foqp4zxhPJC2fkyxtwbZYTQJ5QOncN75Qa69mCAZKC9ipIHaHB9DFJeREpIqsdI44WHnlLG3jPX3zz7648kQuKNFAAYUSsUsedF84wekECXApx5pVquhNM6lpEAEg86MPZIYuX+npLFdXE+AAbpeO1pNX4/DLYvBquy1erVZAwYYnh9MfxYC78HyhV2ACu8F/rawMalByS3mScbYOdBT3mezJFnvgxXDAZDY+edd9K73/0u3XffA8Ydh86EZ/TM731Xm2/xJu25xx62R/AQm5E0gOuC3kqtgGSwMzCcMzuS97QCEgoUlA1OE+t5bkY/Z4v1wPCDkuKLCzB+9iFGIYCG+cBYL5c7LY/plQASPw7uhTOEQga+PGzr+iJXkEuMj4iO/+xgIIOzy57GsBzq/fwduiQAlOgQxj7ROUABYAidS+ELDFzGiTzwZ7dMQfS/4+tQgKQcHeE58MZzP3Q8EVIPYspjRx6wJzmPg8kivzYAOBwMg5X9LesPgAh7HIoq+p1nwxEECAcIceaJmGCMA8zKz9u6R3m+MiAZ6r3MAeCTPYfsZc69w4lxAAhwFhFFH+5rMEDiz4nPk0TmYGMxv0ToiMrhpGEMyH7ujSyk6Ab/iNwBNjywHkgnvK4BCZSttddxVbZI+AWQUCWIXiR0KY+zXG2U0U1STX/ySY2/8zZNjDL1bLuNZk5dS890rqa0mmv9hQs0/vbb1J0sV33H3fTUamupTlbwIC9vlCHEjj/xZI0dO9oMRcvBtrJKPliSKFq2WN0/u1o3f+mb2vydu2jNU46W1llTWtql+ZdeqacvvFzrHPwxTfnox6XRqysf01RaowneyChbmJ+OLUZ0o2IRmkrapfA3v9efTvuiNt5wA639pVOlaWtKCxbrt585Qdv8xwGauuVWuvOUUwyA7PTDHyjb9E1G+ynyyVWxYrEAEleHnldrUvtLlIxpNxRRoDzMFTeWqn7dr3XPKV/VOltvoTVOPEZa+02a85Mrdc/ZZ2tyhd4r3UqWLNWi5Q3tdv9t0mabK6crO2AmqFnpYCu9XHiChxMhydRQoh4DA9VHn9MDp3xDwd8f0CZfOVnRHrtbpbE5v/wf3fTL6/SBY06Wls3Wz79xpnb/8Mc04ZgDpUqnmjy3NZ50Gpdyyb7cAR7C4QASCxA16tJZ5+jmi6/QdvvsqzEHvVdaY6q0cJlufuee2mj/D2vKe/fTrEsu0fUzZ+ugH58trT1ZKYDRGiQWWMxWxb26Fi/TPlC2NtjAKm35kgq+waUZCXGoNOnTlN5M67y4UKvfcqOSdL7GvnlzPTVtPT07aoomd/do1AP3qjn/eTV22VUzJ06VgrGqh3UrBd36ej0BEoT7TjvtZP8AJISn8UhjaEFP8NET+LLQuYab2M4cASIQ6Ch2/xoKkPA5DB6iMigbvHF49lCm5HbgicNgQlF7/vorBSTldeUacOTxAHJfntuH8fmZ6jbQRJgDaEMo5MH6WowUkHB/DC3ABs9FFMR7hn2eDEYKHH/GwXoN5zUSQMJegJqG1xHPLAVTPNBgDkjmhcbnG7W1NnhjPP0Bk8EAiTew/LPgQYUqxJ7xfHHGRdSMZyGJFa8pEZozzzxz0Hr+PlJ9yy2DAxKL5eep9fPCIH/LW95sVY0efPAh3XTTjerq6rY9t82bt3Hyvyg/2lVQOIjm0I+kP7Dzrw5Iyp5i9htJzBjtGOKcQf4OGMGpAIefSClOC1+NbyAQgF0ABWy4ZX9Zf6hAzDNebM4388lZIJ+Lc+97GmEkAwx4n2/y543VgQzBVkAy0NnhzGN44n33uSr+vR4QMyfoPqIHGOjeuPagorynB4qQlOetHB3is1CUcLqQWA5l0AM/5uHII4804xzAjkGMHUIEuNzwcaBnGwqQeJnF2gI0MMI5Y+SI+GfkDBK9RR7wfqhUrA3RtMGiHh6Q8GzIMH+9gcaKUwQ9xJgBpp7Oy9yT34L8Q04BFob7GoyyxXU5+34N2XfsGc4C4JR/2FysBeNHF5HoDzAhp4TcEuQj+8evp59Pby/w8/9fgISuvfRYoAcGycjNRJ30wOju1dg779RajzyszijS3M6qZlFedutt1bfemprc1a322+9Q3limylvfpqfHrqY6TeL6WWk/uX7zsUgnnnCSxo4d40quFrkGfBRTrpKnSp96Ur844ST13XqH2js6NX/UKDVXH6+DPvRRXf71M/Smri4tmjhWs6s1rbHtdvrAD7+jnLK3IYStl8dIBoyQFEYzyfTEFdryuoJZz+jKzxyvvrvu0di4qmfGTVSy+uo64YST9MJdd+nXl1yosZWKKp2d2uXwozX1P/azssRcY0VPFYu0DJ+yZZnkNgGx6kmm2pL5+suJx2nZn29QUKvo+c52peMn6+PHnaAx660rNevKHnpAF3z72/rwwYdo1CcPlkZB04hple4aRNoFXcFdzPPhABJX+hk8UtczF/9Ef/n6tzQxr6tr8ljNCgO97YAPaqfddtfP/+u/1PvwYwrzqib+25u1x1e+IK07bQUQsmbmxatISRl2lS07lGmq7scf1WXv3UuTu3sVto/Wc51t0hYb69jvfFdPXniV/vyzS0SMra06Rrt/9asa+7YdpLEdFhnKaS5p1k5RP9gaRQZavni5VddYf/oGVvYX8GAxsSBQJaUBJf0dido1NGlJn0Y99Lim3n2bwlqmpR1VzR0/Xt1bbaW1amPUN+NB1dtzBdu+Rc+1jZaqFFUoqIYt56B8BoiQIIhe6z4knrI10ggJz4JQR/jiRSaxHK8UFAXfiRhggfL1wnYwBVBWSiMFJHZkssw8acwryhjF4CvL4KVEETE+kq79+8sJxeX7DydC4qMCfEX5Yux6gwIlSPI6NBVkDnNDVAZjGNrKUBQFxjKcCInn8fOccJExAPkdChJgRPIu98UjyvXgkfN7P87BDIGRABLAAOCBe/Pyze0wNgCnGGS+QRhgDFDmk079PPaX0zEUIPHAj/WF/onnG2OWcXBdIlQAFIw/qE/cA9qH95oOtB89ILn11tttbw8IIGmymtTNoILWhhHNsxKlYgzMO+eb/cw1t97qLdp993foV7+6Wk89NXNFbk1/+8FV7nrt+5B4ylZ/ERKem+dlT3O22H9EqRg3YAswjnxgPwKKeT8yD9rMQA6KkQIS7oWBB9iHgsO92BeAENaa+1F1ijWAKoixDlXIG7ZlMNC6H/gbkTaiaT5CMtCe4VmJBOKY8UCAZ+R+yElvZAKIAGyAgVbapz+Xfmx8bY2QtAIS/16uBeDiDLAOPneMvU40hudnfOxJgALABA/9cF7DASTMO1Fi5ornBgTxO6KLRCWJmLJGADL2Ow4nwLupZ+zPAV4jASTQ0gCEyFvmgPsDltkHyAL2AvPOfhnMKdQ6lP4ASXn/sGeJRLEXOQvkr/loFesAEEI+QddkHMgrZBFrwZr5oiit9y07MAEkOFr4/Kp6/cs0RiRCAmXLEVlchMR1N3c8+zDJrKN61tenSbNnadrihQryWH3VUAviUPVpa2n5xAmK+3rUOedFVZt11adO1fxRo5UVycz9TVrZy2k5JMcfpzFjxzoXemE8W4Ujq7aVq2/Wc3rxjtvVsWypqnmovixQOm60xo6boIXPztZqzURJJdXCrKF49dW1JuVw49h5rejm3kLaGhiQuEZWpLHQErBGkvOsuXr61ts0uq+hkFrSYabG6PGavu0OUrVNy+/6q/q6l2rcmuuosu3OUkfNcEAapBafgQ7nmmg4D9iwIiRGrSL8H7sGf3PnacENf1W8bJmtC50ekjjWGrvtomCdta0JZPD883ri7zO0/iZbKNpkuiWzW5CKFJQiDcWXvPWUrSFzSKBY0ZuxL9WC225T+uxMVfK6+tK60o52TdjgTercahvpyce07N57FAYdGrX9NtL0daUQkpajAJKi5Ibi6FIO9wX61TCqbDlAkqhr5hNafOONGk8DyFRaWgnUN2WSNtx1d6lXWnL7n5UuXqCJa02X4IWPGW2NM5kD+gJElGLmztCyLFcq1LLFrg/J+tPXt6R2l7XkAAmfc4ntucKsqTE9DbXPmqP1Fi1WM+9VvRqpu32s5k4Zp/G1dmn+InW3V5VOmqTutnYtV6aqfb5/seH3ggckKHzP9V9Vgmao6/gxkGw5VA7JYNeiqhPecJSmM7pyq7uPRxSvPUYtXrOBDN+yZ7j8Hj6LshpJhMSDi/7u5e/TqszLAv+VABJvzHijujyGVgeMNzYGM4DKQGE4gIT3+6Te8nW5tzd2/O/9+7wBUJZJ/a3xSACJ/7y/p6ef+PG1zks5Ab2/tfHXGwiQtCYyl69R/r6/OfB878HAmOdRDQVIMmuoS6WtXGtMnarNt9ii8HJCfwzV3d2lhx56WMuXLTPJN3XqmnY+qEhHFSZ0YFz0THqZMSw6oDdf87K//QGS8rn1RhiAxe81DEHfc8R7yb2nGqACd77cOLP87CMFJHzW7ye/p72nuZwr5e/h190/w6oCJOWz27oH/RjLoNuPtXwW/DW8scvX4QCS8lnm+fxcl41mf+2y8T+UDPBzNhxA0kr/bD3j5Xke7My/7BwUlC0fIRns3LbmOJXlko8W+2ceCYW4FZC0rjVj8teHoslZ8HPPWgA4cIjwPbQ39CZ6ERkLiCqPpfx8rYAEKh6RyFX1+pcDJGY027mekegAACAASURBVKswIK08q0vjwDtdDQJ1pg3V0kR9eaQwpmd5oN4IOg40JGe5VpJQ9bZAS7M+dVjWQP8JvbYpMQpJ/U4SnXT8MRYhwY/tqlK5j7qO2fQicd3QMyqZkJuSSCkREPKNfdO8oCFlvcoqdMloW5Gn4Ktblcdy0YUX6r57Z+gsa4xY9AopGuJZp4wAihX3rUgN1/Xb7MooUZAtk4IOiW7l0MripvK8Tuq0lFZwqYuch2AFZa1ABAa0hgdIrCa9S/VwN6bCE3kfdIInUdo6uOdKIhK1Q9Us7ACIcbkidHSPlBqYI8qSR0XlqNKKDCdCQpSIO7fxP6PR4fF3UNHofUHVrm3NI2nOyO8rFUskDxNq87tdZZjMVrdo8GinNNTVv3pp2d/+DpgpFYPLqaI6cIbGk/QIcXNiETBQRJS4MUShUouM0TCyQD/2/O46ru4YIwm1jMaIe++tDaavp3Wnr6+Ie5HgDCAJI9tDcQCdsakwaagjC9VZryqIu5WFkZr5KC2PGoqipvK0oTQarYjk1iBTT5U+Plxj4DOAoPl/HZC0GnteAPN7rxAxOphX7znvT9mUla//+0gBiQcEzKv/xzj8tb2BXjaMy0ZM6xiGipCUn2MwA6dsIPkx8LvB6Gv+M8MBJGUPa39GeX/jLM9Lf3PvP/NKAIlf53KSp58fn/PRaoy8EkAymDHZapT0997+PNPlubIUxkC67dZbdfXV/220YlN1LyvYgqBzeou9hZERk4OG/C1kfrVSNQcZWoCoB0UU4rhiIGal0VaUV3Q71v3LG3Zu/j7jfl1zzW8HyjQZuHjGP2i1+HMLICHCVE5q93vYR6JMRUbRCnDsI3dl4OK/Z57458+DN+78cEcKSMpnbDD5MpCDoNWQfuk+GH6ExJ8rb1y2yh//nGUjs3yvVmDiz00ZkPjorv9ceX795/31y+eK37V2dPdycjjbZChA4p/Nr3v5Wf31yzLYj6U81sEAAhGl4QCSMsjzz+fBqb/XSICIH7sHJERBy1RFD0S8vvPyz58PvybsaaJm5eflPZ666sfov5bnzK+jp2y9LgHJl077kjVvgsRjib9BaIKywCWKaI6I4sRIwyDGO1+lNwnlU2ncl5hwjhOplmIMx6pHqZI4UcVkq6NLWeeJIDdvc56mBmjCJFAQV/V8s0fv+rftVDFPel7ckyhNqF6S62PXNCoiBAulBo4dlavCijI6Y8eBRTTamlKIN5zwMQ0No1w5g0gSBVGghHuHbQaw7r3zds2f/bTe84H9lKWh4qxqjnMs2CBcqRScMUnCoktOJnJEVBFerxnDIWDFKZjIGpgEbv48liglcBsVrsgfYXNBbyBkSNUMaAt+kxrP1DxueDcdL9nhDWI2uSuja5EWV3wgofAAc5xlQumZErTIpzf+V86/lRKOQlOACAOSzqgVTji3/5ejernyz/6hiKS5dztyX/F9MSaMeXu1GuI0iixFCzjQDz/yiHkJ4f36OuBl4foSQc1aF8UXXHK8qwpnAsf1gy/ezvjc+pTvx/tNOVCHgORmOqsnqZUinDp19RXRKxu9f4YVA3DXZs8byAl8RZ1IVKRzRoerzOXuCagZsA2PjYN1ZuxQGPgZSgsVX17Nl59r6C008Ssbca3jKAvJ8vi9J66s2LxCQACzzr6yyUBrW/592TMEaCY5lq7ivPAsDlU62HuoyuPi+l4BtQKH/ubbX4NqPVTGIQnRgyr/eX/98nXLxlWr0vEKzF/bK+uBFKPnm1OVByNwsCo4fm38PVCInqrg71ceZ6ty9uvV31zgyQaUQHXz/QoGWsdWY68cjfHX9vcqz4Oft3LUwu9F5h16B/sAWeX3nh/DQMCDa7JXvAe+bAB6I9Ed9f4cBuifWGnQUFhN9fijD+vh+3+njkqXgoTKhQ3TM5liy75MgqbSnEp8NVN5qIBKUFPSDBVUiAs3FDbRHQCRuugZnKYV5UFNWVC1vM0sp0JVXWFQL7xfsfK8XR1BomazXY89U9cfrr/bchGtKmZBL5bpKytUv7ID7yoUIh6QIJ9ITmYNPOgonzU/p34N/ZkrzzXfe1nghziQzOHz3AvKFddEX/n93d/jlQ1x/t7qKPGfLxuk5XsPdga4P30sSJaHcsTnBjoDq2Lqy3uV+yD3SASHDgr90eeG+b1bnuNVcf/y2vg8O9aN/C9ygV7tSL7p3jC0HiZEGXyX+f7P7qqcgZXX4l5EM8m7gYZW1neD6c1/dDQe3Pk15mfKpb8uAcl5F5yvyZMmKcKQSjG4nTGWYWSbnAZKOCAR8C8EcFQVUYI2ayiPG8oCytoGquaR89hDk8IgxmteeKLNUA+MzW/e/rASq5LFauaBZrz4nDo33Eg9tYpSQITdz/F8mgFGmxGfFGap6tXcDPA4r9j9mtyrGimv95nhjpJI46qVbw3SRlHiNTAvPqVcUSCjG4nlfrTNm6MDPrS/8gae7FhZZL6rfq1IzwX1yLfs/fAC2AvEwTZn2RiCY0rVDpqneSHnja6ywPMou2zslIVh2QjxwmMwYekFL148kpAJpWNw9SfURip0RyIgeC8JviSfIejL1YBGcoj7G+NA42j1jqCkAIUAwrLR3OqhGMl4yu8dbBzeGKJXAlxSDE+fYPlK7zfSz/nnJL8A3vtQio2/+4pF3rjA6OMM+H1YVvzeY9RqcPYHdvozDgFrgFWqeHmP6lB721+nfFZbDSfvme1vvri+P8sk5pOcS4i8FZCUjfrydcq/L9+3/J5WI7p1HN7o5vcYQvDXh+Kulw1+Pwf+OVqNv7KxWF6b/saBEcQZ9eVThwNaW8Fp2ZtYNvz8WraCMj7v9xF7C4ot1D3Khpbn1D+Hn/NWo7IMkFrvWwaM/YFCqKp0Bs7Dpu75201asuSXetvONUWaY4AE/YgDIgwAAzgiQsV5aoVEkjQgPqtm1lCIkyiVRpHLZ4VKMiVEXGEXBJE5ylz5QRxL6FsX0cMhh8YkArxg4SR97Vs367JLZyjQaIUoNF8xJUhc5D0vqloOUGV8pLKhvJ84S1RColIe+RdlY9/nBPk19/Ps9zBfy/vZA8VyxbP+nATcE0oLeQ/+mn6/9CdXy2Mq/731ey+T/NkoX3sw/UVVpjPOOOMlzsOR6LuRzH/5Of1zkfdATgT5aOiqcvRxJNce6Xs5G96xQMGOQw89dEWS+kiv9Y++n6IFABLk4WAA8h+9z0CfJz8IUFbWQWXw+M+6b1l+U6SF3EgS4VfV61+GsnX2uWdr7TXXVjWMLfcZIUdEopElLu+g6KyN27cd+kozU1NtClPASaYGVBWqcPEvo/NGIsVEDRDQiEkgSBE5IPqAQQNooNJSk8hGpBeyujb+9BFaMmGckqK8Fh5u8/sDLqD+INTShhIy7YlENAPVworqEUAnU2ejT40wU1qtqSeNVA1oSZgrb9RViWr2LElIJZRAq/XWdd/lP1Xn44/rvDO/4/IsUAWRa4rnS8QOZFi2CkenPBwVa7BD0urNoPsvwgXPkz9g3iBsNZhawU75EJSFYtkYGurAAkio9oDHhWSz1jDwqtrsg12HZyf5DUVH1YlyOLn1c/0J/5ECplbOOR4Pko7xQMP39J3EywZV6zgGuudgSnKga/AZKs6gbKBEvNoREj8u34ekzDnub/79+vjcAG+8t86XV6IevJT3/nCUuH8P+Sh45Dgn/px5Y7u/feXvWzZw+jNKB3rOVsMIQEJHd/qZlAFJ+Zp+T5WN/HI1nfLZ9cp9OJXG/D6jdC7RAZI/B3v19+xlGVA2wP1Y/fUGWxOiIyQfIyOG29GZ63vPXqvh3yqXWkFTWfn6fUVVHiJ4lGht9Xz793sA4+fYfy13Avf3al3nfp8fCmyRZHvLDddpweLvaO99m4rCh5QH1KR00fMQnZdbwXopryuDthvUlKPk4h5l9J/KYlXhF5ATSAn2SqRG0mtU5zCENeAi32V6p3MFBpYvOX/hdJ166kO65PyZtFwz8OOUtYsLG20aCOSj2KtQePu1xGFCpIomp37Pl9eiDC6ZTw8cy/uAiCd7yMtZf5b7c4Tg6PCOknLTvqH0Wquc8ONq3fPlKfJ6c6BoJe8lQoiuwjkyHBn2jyxBK/DiZyhbgELK7pZ19T97LOXzeeKJJ9r9yX96LV5QtnDkktT9Wrw8ZascKf5nA8MyBZK1IDEe5xBO5FX1+tcBJD88W+uvu17Rkdp1Jg+pn5xDjyq4sgUlpbORaVST6AX5DRU1gkhdUaxq1lBblqkd7w8NtSuBettiBVmzyBoggdgBB0spgHoUAmIiJUGsZxpdWvPYEzRv4gSjGsHBp5Few3IuAlUIWWapKkGm9r6GXQMg06hU1QtfNUs0MetVX9a0ykbNvGqCmUg8/9Km0wPNogzvtO5ePXHFlRr34EM6/8xvuzW1RHZIaZH5pPozIMuGaNlLh0AoA4mBBGarh47SgHh/EfS+P4FXwGUvZNnQaaU5eOHrr+09ka2Kt1X48jOAhNKICFoEjac2rKpNPtR1GDMK7rzzzrMKTITnB1M2/QGBkQrjstHG9fC20LyOBDQUbdlrNtT4/5G/lwElYWjySAAkr1WExFc8alWErc/oDe3+QLnfm2XF788GXy1xN7bmPsN+kegHZaM1qb2/C5Tv2x8w9+BpsEhL61mjWgx7k4osPoLmjZb+9mNZebcavfzNX78M4Pq7TnkdyCHBaTBUVZWBzk4rGCyvSdlz3d84mGf2JoCETsPlXgaDLaIfC/dqBX9lw7VVfrXOmYnmILA+DchKAEnr3iufJf/+/q7rz/5wntnRNlkvlxdyx403aeHS07TXPgsVRvdLFo2oyELv5sVqWvNUS7izv42Skk4p6lUa91np9JqFXNBXFaXxWOXZclVDMjHJy2tzisq8Yy5B3iUu0lQ20AvzpuvUL8zUxT9+Tmk6qsjNc9fD4efZW454PXClomEfvNIbmW/WkKZu9ErwSet+Hb3TwZ85vwasSzla6ue/7HEvg0d/S39dn0Ny7LHHroie+3Xt7zn8vu7vmmUdXd6bZf0x0P7390JHA0josM1rsEjhK5nn8mda9RpjwzFA6XQo3h6QDCWv/9FxeHnl54zy6URIfLL2P3r94X7e7y1610Bd84BkqDUb7vWH+z4ovDR49PM/mC4Y7jWHel9ZXnKeAEVE7IfSB0Nd9yX7LX+VZ7JVWfEzi3vOueeYMQaX3ihPlHkluhE5sRaWckjWmb9YtRn3qfvJBxWPGaWOrbbS3I020uT5C1W//0ElTz+nztWnqfmWrTR3ralaVomLFOJShISYSRCoAdUqi9QMQj2X9GjDo0/UvInjVbf8cVeJCZFcV2ph8IkKtOjv9+n8Y06SHn9M2mCaPn3ZZZo6ZU09feuduviIw2hDrC0PPVzvPfnLWtgWK+vkKs2inwixmkCNrKF1G5keuuQnGvfQQzrvu2coiFwX85QEFOtX8XKBTiIRpTPxqENxopEQFYRQ1pTwJNGKxnBwbH2ztdYN4RWz38SUvsPrCSCBD+gNJi+MWr01eGsxjG6//XYTCFCNCJ/zQnhDv8KLArjwpef68/j46/sGVghaPjOQsTgSo3+k2xpAggcao495G8xDNZIDNtB7y8YY7yFpGlDGWsLRZ41QNMxFf167VzqG1jn01+Z+JE4DSl6rCAlrRg4JyoZxDeSx5n0ekHhlzM/sYUrIAnDZ08gVnhcKmO/MDueWmu/kTfUXHRhIsRKeJjoCICkbov3tSeaSfA/KawKwqKvvzym0I/Y455W1pvwnjfkGe/GMABLK6BIh8YCkP2PBG94AKJoSwjOmuhCUTM4XCoTxcS7pWs1zUXeeuRvsfPHM0CSIkOARG+i9fm4405SPJJpBtI3cMEoRs75EI4k0QPvAyPPd5wcCMn5uHn74YZNRHpB4I6W/ueNveDDxoiITkVnXX3+9dUNn7aFmMg90vaZXCGvUKjO8U8UbtnyFKsMewDNbpgeWjVgPTJCFrBmODow41oDSpnjnkTPsS9aesqBEpsv3KT8TbW2LYuG645brtXDJ17XnXosVhwASpzMc1crRrVxtlFjNZBvdeluuTx96t16cL+38Tul7P9xBa0+ZrUqzqqUL1tM73vVn7fuf0hdO3Ua5ZqhCXqDVu0cBAkyKHDXATdCpufM21he+8Kgu/PGT/zsbncUw8RhWzXG4gr31T0ht94AEY9h3ameftc6bz+9CjmIsEfHm3FHumBLA6Dj2MS+uBf2mlX5Xnn/WkVwFmlv6RGD+PtB+5f2cWfY4PXCge3EW2Td8nlwoziH7AIou/a982d8ySB1oX3OOue4WRQW1slPhleqFoeRP+R4ekGBvIEf+2bqSsZVBF2MhqR1ANNwywatyXhiLb4zo+wuNxDYZ6Vj622dQtpBF6LXWHlb/rLGU5aOPkEDZel3mkABIMGoBIqH1ZiiqXgAloGhlRT+SJNGoBx7Q5JlPaurUidKSZZqzZJlGv3V7NR57TLWebq292mQtnbdUT06coMb22+rFjg6lwUspW662UdHwMAtVlwMkGx95vOZPmKBGJVdqye84iQL1hTQmbGrUsm5dcOzJ6nvxRR3+gf/UReecpZ5pa+jITxyqcz51uN7x8QM1qWOcrrrqf/TOwz6pbY84XAuroVVWchADkOOSv6d09+rBi3+iSY8/rh99z3VItbRto4u59P6youN7lBoClo6nGDkYG0cddZQpdcJnhHEpTcmmpDt0f9GGVoPKR0gwFBB2ZaOsfBjYhAhbDHdKq/ou0CB1jBtqWF9yySVGe2J8CCwQ/ECC2xucw6myNdJDPJL3Mz4ACQ2USCwfqFP7SK453Pf6ufaULWqGeyrCYEpvuNd/yfuKIgfl31H4wCsblDaABA/kq50s6OeBggK+Hv5Az1jev15ZYSRj9EI/5HwgS/CmY3CjuABZ/h48p2+G1u89/DyVkox9lS284/6eAyli7kOzLbi1RBQwojH6OY80KKN7PN2IMVZR6BgnHoSXPfPl7/HGcbY8ZcsbvWWvfPl7zjIdmDGA8WTRnAzKFc4Kxsfz0wOAz9C0ayCaZPns0uCQKOZQHjHONSCAaAL9PXzjLcbDOJBXGGEYYzhXWG/fSX4wZYohxDwCSKD2DQZgkFPMFc9LZAuwDSAC7GJYAkjogYKsgnpAk7Zy1KU892WDF9kKtbI1QuLnvjwmxotjiO7M7BXWGecN4Ij9yHMDNKGAAZ6JzPZrhBogIasw0e03/1ELF39b++zboyi4vyif4chSpjZsz5KEnquvsYU+8pEZWm/NCdp66/frjO9doE8cPk0HHbiGZtzyon70/Vn63R+lU05bTcefPF1RfBupKpRLhC9t0ZbcEtUBHFSxrGnOnA315VOf1AUXQNmiPL7TWQCYVwuQACx8lS0f+WAUPuGctSAXkjXGcOO8A7gBHniW2cPkDLLnocjiFOB9KwBocf59aRLugWMB8Mw5LZ+9/taL/U9JVfQzRiN0T+QTvXmQ76w7X9l/nGl0OHvaUzHL+62/6yNTuDaAZKj3viI90fKhMuuCP3nKFhEKLzeGmpNVMY6y3PdVtl7tCIl/DpyxyDhsrldjDVrnj32MPAOQMPflaN+qmOv+rmFrbEWVHBj3EZLXLSDByLV4iIWeXR8S2sNRNSpMM1UsIt3U+DmztFajR8GE8Rr/9Ita9MgTmrzpxlr06IMaNaZDUzdYT33PztU9fP5tO2nWAICE3BKqYlHetxFGei7p1iZHHKcF48erUQnUsIaClP+VqPLaBkxYsEgv3HS71t1oLW2+2mR98SMHa25Pj96147/pjxedry/+4U/acs0N9JXPHqfe7sU68H/+Ry/W2tVXpJxE1kPdRcJX6+rTIz+5QhMeeVTn/uC7RlNzfSlW5pC0KuhyZR8MCjYGio7v8bjhgcR42mGHHcwjiHemXyU37D4kL/dOeP4+YyGxCpBEHXeEPP/4PQcGJY8AHyji4QXMaw1ImB/fqR3vOR7doby1q+LQl++BR5vGiChI/nnj+dUcB157DKTXujEiRqM3+vszUP3c+EgBnm7oC0QcACF4rzHyaMjF3gM4A1TYtxiJGABlPv9w1pIzNZJO7URivLIgNweDg2gBxhFeecZM0zTW2ncL98CwP+Xuy/6iiMs0iTIIKUcMvBHBV8AHwMA3JON3dHInMuApioN5Of0eHE7ZX+ayXHLSR/hIRj/11FMNkGHI0JQL2UT/IdYbI3EoT68v+4tcAbgO9vLedE+LA/ADkGiSyXPTpZv9grcagIWnnJ/9s7bOh//9UI0RfZ4C7/dj4LkAxnRmh2pD9A4ZCVjkxXwAnIio9Q/IMAIABonuuPUPmrfgv7T3vnVF4QO+W5EDJPZ/iMQAkqaSbJp6e6aoa/Fk3fKXVJdd8Ucd8dl9tdU2i/SlE2/Vtlvtrf/67u/0ySPH6JTPb6I4vNMVyvJRF4uQFMkgVsa9ohfnbqRTv/Skfvzj5yyHxF7FW1xlc5+p2X8O5HDO2kDv8fPpKVucnTINz0cXeB+RJ6IgdKUGAOIMYA0AB3jV2feAEBwHGJc45QbSk6wVgISiL+UcksGexUduAEnIVWQ74wZ00hEcXU0Ex0dLAEXYP7xa8zbL9+HZkB/nnHPOqwZIvLz1e9OX/fUOx9fCIEdmEP18LQEJkVYAyasRIWrdawN1av9nRUda9yA/v647tVuEZO21FeUAAFdGFUBCgdkgDq3UrI9qtKV1ja73aMzi5Wq/+xGprym9fTtNe+5Z9TzwgCbFseppU3O22lLPbbqJFrR3WAUux4V1OSRWRaQFkDybdGurw4/R/PHj1dUOo5ZmcqFRckNyQChVSz8SpRqTNDXvxlt1/jEnaqv3769dt99G3z/0QO110knaYI01dN63z9DYSlXH3HKrZseADICPK1FMfiKB5tW6+/ToZVdo0sOP6JwfECGhkgogzEVQ+ouQsBHIN8DAwnDEY4si5Xs8f3gOMYY222wzSzwb6MCWDd2bbrrJEnbLSe2tG7s1lwSjDkFOWBoPK4aFj3jgxYQu4T2vAxnVbwCSlb1g3gAkbi4wNIcCJLyvvB/5HsOE/YTCR/lzHYxeDD1K9TK/eCA5O75T9UiE90gASVmBU7kMIxaQBAC56KKLrEoThjERC5Q6uUNlgDRSQGI2YamYRVl5YBhhbBPFJCIDNQSAgqzgzAKyhkpsHwkg8c/ujUMf2kdxYxTi3YXCxBgYC44AopLDcQKMBJCU9wfykEgIZb0BZu973/tMbuHZw2sNMLjtttvMIBws6sW6DARIymvuwQhfGYf3KHMvIiTsSyIs7APeg+cdRxIRqH5fvveSpLtuuV5zF31Ve//7MgXhva4PUvEhR/D1NN9cTaIawep69P5MX//cbC1aJn36hK20++5VLVm8SONG76ptt71QHzlolD7/+W1UDWZYKXqXI++qerk0dVeiXPkYvfjim/SlUx/Xjy941n5e8bJxEMlJCt3lgNGqfA0FSMqGMfKAfwAIqsJ5BwVryB70DgoiF6wP+8OXsG01vl4JIPHXIFLCHgcQA4T5CggicgJoglWArmZvbLzxxkMmqb8BSNzMvgFI5q7IIfGRvVfDeel1zesekNCp3QCJNZdzgIQE9JQEdGtwlBiAiMNAU7u7tMbc+QrvfULL0h5N3GoLzR87Wav97XZp8RyNXmOSggVden7Salq+zdZ6avwYpYSgrSTi4IBk8yM+o7kTxqur6uAPHicLWudSu6RalqpTTS396506+4tf1JT11tKHv/VtTeys6KafXa4/fuu7alttsvq6lmvCGmvo6D/+WXNJnI9C9SGgC0CCqJ/S06fHLrtCUx58ROeeBSApuqjT1M+qbDnl0mo4IWgRknheUO4YFZ6PjVDlb4RzASQDcSxHCki856/s/UTZ4vEFeDAOn/tATxG8UtSo7k/Ie2H9BiB5A5C07oXhABLkgTV8i+MVuSScEYwPDF+oQIBrzgRGJiAdgAwowAjEQ82/kSS2jxSQeFCBAQsoOemkk6xsLxFF6EqAE6hCUJZ8VK4c7Wg994NFSFoBSVlewHW+/PLLLUIDFZC/YdhDTyTiwTiGAmYjASSMxTfd4ns4+3gyAYmsDQYaVINvfOMbRuUiLwXj3EcHvJzpz5AdCSDxcwIgY36h6xChgspDXg0cfAxT7gcgwoniZWWrR7g8v0NFSDwIKUd7GANRYOYbIxRqGPmS7EX2Mp535gKDtd+XRxyS/nbzXzRv0ana599pivtAAUB8v6VQaU7payIkcAumKNdqavaOUm/XZvrKl3+pxx9foPN/sqkmr56qr28jbbnJNfrk4eN18slbqhLMUJi7vJEswBXomida5qVVvhyrF+durC+e+mhB2SJC4jv1+qazrkeSU1yrEo440F1Oam+NkLSeH/YhFGTYAkQpAeZELZl3ZAERE+i5ABKS5Ik8tubrcc+RApIyGOaznAEiINyLPecjhUQIidiQ90bEzleMGixS+AYgeQOQMANvREhWkWxpRXH8DH/WAxIoUqYQACTWpClVRKfqlKRyGg6m2vD5ZzX5rr9rwqJc8bYbatEakzQnbVP92t9o03WnavTaqyt/bp7uWrZcetvOenL1yUqsiR8RipcCEqpoecrWM1C2jvysAZLeSgEGClCATqjlTY3u69HsG2/ST0/6kjbdaGN98tTPq3eDjRT0dGnOXXdo8zHj1fG/je9O/ebpiteapgPOOk+LIsBQbtXAXA/BXA1URW+vHrvsp5ry4KP60VnfcQmJhGJWdppaMeteSUKJIiKCRw2vL97V0047zTjJKDS4/+QBHHLIIZb4R+J7f6/hApKy59UrW4wjFCvGjC/ZC42CpD2UL8od6g9c8cF6erwBSN4AJK8EkPh94w0QfgZ04OkGZJCzwRnA2CPpzve5IVJCRJGSjQCSkYTaRwJIeCY8oRjdUDIwfqF84KGHNsTPnB2iNRjpJH+TVM3LRxlbHI/AngAAIABJREFU5eRwAEl5XjCEoK8xF9C88L56w/qGG27QL3/5S6MPeeAzWDLtSAGJvw/PjvG13XbbGfDiOoADqDI+Z4OIAQUAoJwOtR4jASQ+342+IawdThMMQu7B/QCt7BloFwA2PK7lynKtIM3PwUCApDXplp8xGgCjgA+uB82GPBoMZL4SHQOosEeRlRjK/QtrjH3K+ya68+abNH/hlw2QhMFDRSUt2zlSZnUfXYQ9rOrF+VN1wgnP6t/33VzvePd+OvWLl+q3v3lOf711I02d1q2+no219eY36cBDOvX5L2ypanA3XW+pIGNgBPoV2sg5CdGH7Zozd0OLkFzw46eVa1zhNLMymG5/GRNgZXP3VWQ2rNi7gwESX5aUteJ75hkqIPYF+pG1p2AJkTnmHV2FzIDaTA7kQPTQkQIS7s/e53PksvEzUVkoW0RGAMasPTRTzjVA9Tvf+Y7p6v6io+U5fAOQvAFI3gAkq1CqDA5I1nE0LZNoJNYBThwQoe1HNZOivrrW/NuNWve+v6utsrpeGF/V/Amj1Ln+JsoevF9xV7fa29pU7e7W/CmrKdlhez01YbyLkBTdtcnRgIZFtKQZ5QqzQM0w0rPNHm101ImaN368mlRSzIt75lJXnKoWNBQ/P1s//+zn9cL1f1RlzTUVTVpdzSlr64iDDtYPjviUKh01VWOpu2epPvD972itXfZRT1w1Wq5RxaxZI53mM03ugbL1U6324KM69+zvuht6jxMhcIR7ydXEX0856SR7vlNOPlk/+OE5xuM79Uun6gdnn22d50mY/eRhh2n///xPHfyJTxRKvlwU3lpXlZouBrr5phu115576tprf6tddiuqvfhu40WipBVwCXI1Gw2dfOJJWne9dfXhD39EV1xxpS697FL99S9/MTBUb9T12+uu0zNPP6MjjzxC1TYyb9wdV7rMPC/Z1URGObxvP8r+7ujK/laKxlrOsil1K291vfmaLv1CrhYXXfmzLy+Sf/Wvrta5PzpXV115lcaPG++efsX820Begctv8M+Uz8IblK2hKVvsP84w3l+WA0cF3Hrmce+99tK/bbedupZ3af6C+UqSVHf97W/q6OzUe/bYQ/PnzdeY0WNUr/fp4ksuVF9f3UVhi325cn+udEe7U+LesWjxYr373e+x+xTtq4sdUXYDF70Y8lxHHXW0Nlh/fR1zzNFmHHEvrnHySSebJ/6ggw/Sfu97vw782Md0+KcPL5ISXTPUMMKwLGirxa57eubTuuTSS/S5U05RWzuxWucx9nvUihNYRJfPSb/4xc/1xz/+Saef/jVNnDBBcRzZ+5kXEq3xyBOV8F5sJxUKmuiKbessS3cEA53+1a9qx5121G7veId97KV9ktyzp1SGC0PNnv28PnHIIcaX32WXXVWrVY36c//9D+pjHzvQqGtrrb2mPnDAATrus8dZorjdLXBXdVd76R0efeRh/eaaa3TkUUeps6OzOJL9ueOdJ515hQpGcvvYsS4vjIc5+jNHa+ONNtIhhxyqb37jW9pu++20z757K6eSI83XstTWwPXj9ULA3efbZ5yhffbex2iAfs4YiC8OwTXodm6Otrvv1lFHfUaXXXap/e6gjx+ks77/fVVrNQODJ510ou6ZMUM/OOsH+vOf/1TkBnnZXCpoYgV4cWE1dOett2jBwtO073uXK9IjBSApyv0CSLLCqRVU1df4Nx348Zt1+83SlHWk52ZLx392fR396U61VV6Qks210fQb9bFDYn3+i1spDu8xFoJjNru2iPQ0gWpsgCSSAZJTv/SU5ZA4QFKAId8MsSwq/2kRkt9ZRMNFSJhvd15s9xd7fPqGG2q//d6nzs4OvThnrvoadQOIs2fN0p577KHlXV3mLEOfXXTJJQZOTB4jWoqeKu6QZfa3MWPG6thSDgmRI/+oLz8JVO/6vTkIr7zqKi1dtNiKOcAi2HGnnfTtb5+h2bOe0+mnf1VfPvXLVtDhIx/7mFXZNKp2SeetvEtxFvJcb3vb23UOSe1bbmFnoFR7Y6UitOPjT1FZ9w5tzLWeKJfjX/Q3k+tD8off/0GHfeowtbe1mx1laUdlaTqsKJl/U2l8/ajM8lN4W8IoW4d9UtM3mF480MvPzdBP2vqOYQ3aPgRd/Y0ckjmv47K/3z9L62+wvhr0jq1liprtqmZtlpwXBg0TFpWoqlELl2n0zCc0afFcZZVAy/835L00jFVbcy1N7OhU44XnFSxeqHjcJPVOm6IF48ZoUTxaYUB1jExpUFeQ1hVlbVLeqe5qUxVK8uLRqifa4DPHWZWtepibEq/nqXrzRHFYU025Fj7yoB79+W9V713q6rZHsbKxq2nPfd6rZk+3br7m16qnDb3l3e/W1B13UDf+pQyql5TGqeoh16Rbe6Z1e6XHL7pEqz84Q98990yrvmVdbtNACdUXRd6Mq+eOcoBKnHX36ZIfnadbb7lRb9l1Bx38iUM0ZvR4LVnco8sv/bHunXGP3vOePfRBOr9bZTFC6ImUUbaRIFGqZh5blCYXxLFYd9x4vfbdcy/96to/aefddi0EXKIIPjFGH516w9AKFzOSxoLluuSKS/S3e+7XehturmM++xmN6ai4qmV5qr/f9XcteHGe9nz3u5W2x9awi5RIZbUCYBSNvghP0cQyb+p9+39A27/1rTrpxBPUYQaZUwbKG1JYK8paUvUFQ8FR3/Kg539NhA4nlJ2FVgBadCeeQrurgU+FjUKBxG7dckfhcxpI+uU1v9L3z/uefn35tRo3dozZIdavBknLvaxOPyjVAUVL/vQvcxA6fyLgdiVVIZEsd6l/zeyjXnyFSwytBVqNL6HsE4L9+/zt+Nl7AUcqdMv3dFNGQ7TQ/lFWFY/da1Fli7FgRBL5g97k8kTSorZFTUlWl2KMhopRQuIgVJTHqvct0+jRHdp1t1212sQpaiSJ4mpFfb1N3X/ffbrvwfu1yZZba8tN36y+rl7dfONf1J3OtQZxeVZVEqUK86rCrGLlv/O4x/YHlf1o+kYJ7jTMNXfBYu3xnr20z557KVC9MJahgLo95sqj4mYI9fAjj+u/f/rfmjN7lubOf0bNJNVaa62v075yumptHbr4kkv0wIP3as937qsPfuAAjpjX5bbvjB2zIj3Y7bVnZz6jK35ysY4/+WS1t3cU7zOJYGOBXGMN8TiDWZ/OO/9cPf7Y03p+1guq13u1bMliHXfssfqP/d6viy/+ibbbbnttuvmmtsddBSekTaq2vM21oDDXeI87J2lsiW9f/9pX9Nadd9TOu+9m5ytUbcV+z4KG+dTpiUF/qJtvvE1//NMNem7Oc1qwcJG6ly/Tvu95mz79yWP11MxZuvCyi7RoyVx9cP/9tc8e+5icoXGfuwIjYVzIDs4U85Pqyccf1S+u+6WOOOpYdbaNdr8Pe+x9eU77Wc8tauiF51/QuT86R4uXLtas559Xb1+g0W2j9O2vf0Xjp47X9757pp564ll99IDD9K59dkeMWyeNwMrmeoeJqx7ljm/dvgJI3rvv+7XxxpsUYJDZY7yutzm7gf8c1A1026336/KfXqq++jJ94uMf1w47vNWcbXfeOUOXXHaOJkyYpOOPO0WTJ5OP4WVF4ZBzVp7JwCwkczHS32+5SfPmn6y99l0qRTMVBInrx4VMMJnF+9z9k3S0+rqm6fKLH9ELL0pbvjnWu/aars7OOarQr6S5ur5z+kxttrW0x74bKqzMVqZeJ0/Z13nNQCTnIbCKW22a8+J0feXUmTrv/FlKNMGeMmb3mZws5JxDq6v8haxCRlx33bX69a+u1kYbbKDepKLMnI2Z2nLOrtRIcr1pm7do803XU3u1qiCtqitKtWDuXN12/V+13rrrarMtt1CSprrjplv0/NJFCuJY1TxStU7lzUSNmFmMVcnrSpp1jR4/UZ895mRjbSCAaqYN2aXMdA3NUOgkqZnkCuJMv/3ztbrq57/WhLYxOuQjH9M2b9lKaRirq7uun/7kYt381z9p37321gEHfFh5e5volpbAwsirLjdoRX4Qepo4Vagwkd6+y6763jnnaMutNzNHbVkPrfA1pvQ8QweSCcsqop9dgR57+fWhJw06ygkdO+r+Layra1JQHAnb6Zkeefxx/eX3v9MnDvuU2to6FadSEiNDOAWZ4rS6kuTBpQuZZqfb72logcXsubzeWHQ7MP1aSj0q3BzWtsENus/kHI6ZTx52sKavP916trncKS5ANThu6Np5ugyoQJHZEu48YXY4R45zRtvPJs+cPRRYQ1GHwUNDY1AYHeDBGsvS3Iol+PLhNp39osJVfgRWXBBwTVQNUA0tHvvV6/b+xvJKxtdqK5TLoPsoIJXsqGK4ql7/Mo0Rf3D2WVpn3fUU0bCMDdnnDIJGjHFAHglqKlBbs0fjG7k6TXAESiKMBhmQYdKrRDXSTPW8pt44V2+FxoaxwpxGgzRSbCgIOTxtSvgX1I0325dLs9JQW376cC2aNFY9cW7KOclQ8JkiohthplqWaVxCwmBxkMNYzRghmJiRRGd2imX15bm6w1B5xbU4jM02TdTMXE+UKKhryvI+PXzZ5Zr42CM68+zvF42paOpYLUCBV4yFrMdAputucUgIHRU+VVOcUYChzblBtZKU6KSkazofOcEQdCtQZyGY+EOim265WXvsvad+87trtfvO77L3m142jY/g5fRav3krOBByUmOEEwLPCaJKjnESKqF8PU42c5fmarizXQgEigSYtlMjDFUtyiv2Npt673v/QzvtspNOOul4dYSlCEmWKisACsI4NQmMIYjAbipEgGQmJlwzL8ATQMzmgnV3RyUrEAR7KijWzsdX8Lj/5ppf6+xzz9HVP/u5Ro0Z5xgKLrfTCcmwURh83nr0PrKVFIUM4wBD1wt8A0yAsJf3kymH5hEmHpDAI/Zh/tYeJGWKkqf2DFcQtFJKvBD1URoUPTQnysuSf/Fql/01lZAkdl8ACeNygCRQGFSUAaoBB6lUjeg+zTaKlOZ1s9hNbTQT5VFsxSdohlqJaoriNjVReEmfojxQNQSE9DnFFURK4l5FWawoc+Z8YmCDSGaoEMAS0hw105IFC7Xne/bWnnvuoVxEVxxPHwponuPsYEA4TnCiULp8pXHsjFoOAl5u/hArS0NFZvh6Ncd+Lc57ECkL63busrxmRsesmc/pissu1XGfO0ptbePNER7E3XY/89AasI6ddxcQjyGBcQrl1XSp61exwg4xT4Wp5yIZme8jVbBI7G+JlR9nDJjZnIPTv/I17bDTDtrlXQCSPoNAAY4Orh02lVlpc86ju3hmhkafgrBmsjzMmXe8+JE5OMhTQK66AxOaWc8AWSfKtLt7Ex13HcifeOxJ/eK6X+jIo49Ve7WdO0mccydhVoA63402Q4iZzOcrTWqZNOQZV6YbecUZYZHbP+wBRzdiryGw3Zw4qOIk7RlnnKl99n6/Nt5kbeuXxbihUrkncM/mLCtvXeHGwmApPBnFAjhZ7HaDBTUsqpI6uWWbgr8U7qiMfY1bJ9fdt9yghQu/rT33aSiPnip6qAduH9ocJgox9vI+5SmAbryUrWble4OoriRdrGrclNKGgpzSyWsqC5YqCxYrjLrsOUPM66xqzRCdlGMuGkryTs15cW2dftoDOv/HjynRRJsbqxpZNnT/SZwtD0h+//s/6ar/uUrTN1xHTXSV6VOAszO++UfH+d68z/RNR15RV9JQVIktAhZUYzXqDQVprlFhxXSUK/EfKMrYs7kzUrNAlSxX0myofcI4HXfscY4+btjLrS87FKBo5ZL9ssGeM0DhoGEFZobpkKYSVdyeNgFWnEuLMKQGSJABNQzior0MJjJ/iW2eQ4sIvWO3XfWDs79voCpMArwzpomL+IrD03zOAI0bo5nzKwIA7lzbnrd9Wryy0BpFWzNnc8IVvy8cfuxXzs79jz6oG//4F33qk4erWqlZFVT0Pi4JTq3Bs2I/GDOkAOlOLa68qAMbrtebc+StQAorhmRmRPEUrD9xVl4nn/I5HXb44cbU8OrWgQfWzzlz7Ww5N685hIsAjs0t08bTWDOIwmhB5tpeMpnmql9HHM6i2NCKSE0m60NSLvs7XD28qt4H7ZVCJb4PCdf1+U8DUQ9fyb3L+UzeEeptBiqpQjl+XZb9PeuHP9DU1acpS3JVK5F1RE+yRD3VXFlvprSZK4rxhnTZIayoQ1lesWgEGKZK9CPP1CSZL+fv7aLPIFEAd/xQF7lqRJ4rseWUYGKGGUZtrt4g1PNRqM32209dY0arHkdqyyrKM0cRiaM+1c3ScZ8J4pqapjtC5VG9OMRo01DNNDVjwORLBFBBYEUK8qbSDEMBI6uuCT2JnrjuDwoefUxf+9bpSpNeU1z1rKJK5jrI49nIwsSJPYyywHkRTZVlkULzKiLcMI4yN17ETMTXpgmIKI3VDNqUhQiMHoWNiuK8opjoR7Wu2+65Vwd96jCdf8FZ2mGrHeyAEqbPolR5WDdgkmXtqtBFvo7Ca1MeN5UGTUU1AFSvoqSmIK2pL09UjfF2OJ9Md0E9Ye6d0HfGSoICyXpVJQrVl+iUEz+n6Zusr08deZiipjMCTNDkqRqGAaomKPKwuxDkCDDX1NJAhoEOjKRCzEahYoxM84A4ZV2IK8U03cMYtV43AN5UN91wo6782S/0za+fpvETxzkxnSL+ADh4yQGuKH6n9m0+WUcKLaSMq24KiHFiKDO2PMSbUy1VvimUVlF9x1eL8tWf4JGT6EiOkG/UZTsMGklRyMADEX7nS0sOR9B4wcLnfEM37/Hw4yDxG+4zjS3JeXgtXtyX/IJi8ZUSzQyIghEd6VHS6DJKENQjo3Rirds5DwmxmCc/j/CINRWkgAaMe35dN4963gxNUdv7wlxpXHf7BAoYCcFtHU5tWrU/wEtu69q7aIl22mkHve3tO6tpQKmqPMcJgvXRJjoZscuCrH0FBz/PEtUqFJnIjY6RqccieM1GqDgco1xLLWcsDyqKkEZGKWKfVpTFPUo47znnrqI5z72g3113nQ489COqVEY5h0GE0dlR0Jv6FEU1K/7hjMpYSZYqwlhJ+2xfhmHFlFal6ihF0IvSlK711LEnEhooMu9gYjKnGbhmd0kzUVtQ0UUXXKjNt9hM2++0vYKM53UGFYa9y3HAeAtUMUxTNLaMmmqi2fNYbUyyUvU1MikeqyhuKkvqrrIi61fB+ZOoklWUBFyTtW3Y+QzzWE88OVO33X2nDtj/gya7wiRVEONN5nmbhZcehwDhDj6fKCWyxjxgpppuSMwLHAFICXCHgdIIHYGsqCnKiDSkZjxmyM8oUpIA+NqtP9ZPf3qV3rr9zlp3+njXvDaoKs2IACN/kWntysNGYbAiG1dGTPm7xbLCQM0MBxemPIApFf39oigonEDeciwwURKoyfxWUj3497u0eMHP9ba3V5WFs4pjgk5yfUAADxCC0S9Eti3exHxiYKWRKlG7AW1lDZNRWaVm+6NSISLZUBSi81jAipNj9uKspcryDi1ZQiPHh3TOeTdJGmfg2oChN/hWGOv/vE7tv/vdn3Tlz36maeuuZgAMOmSsqp0j+pjVk6ZS+rBYQ2Sphj4G4FEMIyf6gX0QqZbHihuZ0gjdlKnWVlHAeS/QAFGnMI2VJJkqY9r10Y8coBrz08iV1Fz0LshcBNX0UIkyydmNKpEyHCNZpJRmibVMjSxWHMaccDUNiFYUw7JoLleCYy+uKqo7BwPRWSjlSRCpmjp9llbbdMpJn9EhnzhQ0zfeRCFnqRKpL0gVZ8g9k0Jq4jM03Yh8yVVNkWM4cV3MgO/5zkA4TlrOEI68nDPgQAlqODC5y2eRpcjX3OiYN99wq/Z///s1uqNdaVJXPSK6DMW+rjCtOvkJkGDfEIUt7ueYCewNM/0N/LG/OpLMWjAgm52PwuX7wm5A/xu+yXO1BRQyCfXd752l/f5zf02Ztobdx6jwHjiZWCqe0Qkp1QAd2EUeKLoqDeYobWvWFCZ1VcI+c2aZ/cM4q7kq5FQZuCvosOz4uGJ5Sb5ZLpTzVxKBGK5+bU1z4HMUQyD3razP3RS5yn4evJcjJ8O9n39fq62ALOS65EbhLCU3j35zlKFeVa9/mQjJxRdfoi222LroQ4KSqpvBUI/blfbkCuq5qiS5h31qRhjDmeKkZg0UUeo4pUywR5maOA0SBIYF4c1AsH4jQaCaItvUKe8NEjvEHESEUlfcdDkh6lCUdSgIG2qEKGcM6T6lqinNLcXPku1jkufMuMUzzgEKjWrVxPtH8N4OQapqEKpiwgfhhwBzQmx0o13JvCWqdC/VtPXWUJ73iVx6vKd4DJzHraqk0mWKLE6d0kkogxxUFdfpKI7i71UYcJgChVFVCbzXaqpK1rRoESHIPiqVqaI4i1XDmMgBHBUlYa96k0DPzpqtqVPGamx7hyomfKjYgtHWpzBMlKYOkAgwBrhAyGI0VCoKgmXKExetSFFmkQtyVYhwmdIvkvorvRapgh5jxl7Qoxj3bRpo6bz5akYNTZw2WUEjUkbY2jygeJVN3TtfT4D313k/rByz0fpqJjCyeLEzYgqhV8UQIcxvNJKKAaIkajoFxYwGUj1uWtPNRk+ieYt6tcbUSapEuYKU67SbMAXIIb7YK6wDADTNR5kSis0yTJSEDWcQZJ3m0bU5ApQWlJjWA+tBgKdLcdDxuAAyfFdxA2RFKBjB4oWLF1CtFWEGEwr+M1zPA5JyVRq+R8BQIhXOfblJ3KoSNkNdh+chuZskT4sOqUHSmKJksqK8R1n6nBo9Tysg8gRFiMhI7CKYGFBVi441lUWJKVUiHyidpkVE0KWADAwTVBhGI/6+quI8NI+lgYoK+UN4zwvvp53/VNU81pjxFcVtRGAIkccKqWZkfZJ6FPCzUb+qBeEoNQdJSASDa8co5aYBJKQQ3ucsXOacJaGjEaKAjfpiC4+3DuuuTWlGuLipbvLj2qcpJNya83483C4CYIYPcsE0v6MvVMOKkgTKY92cNzgvqMIURC7al2FoE7mg2EaE+6LPAJVRHQDhABIbE86RUEuWz1VbZ1XVWrtCBJ01w3MGjwMEeKbbFdYaStJeRxQJKmriJIEWiEPGIlqYY50WycEowXoiouTYkRBgiq7fnJ2wsYIylKVNLe+pq7N9jIs6Z4EaEWsO3aKhiOhEzrVZg3bl8TLncGh2KEhwXBEtQ04gwyz+ZMAui51BAbVnJeEJf3NDRFniqKakUTXa7/Ku5WprjxVVesxbjpEPKAmJSpnM7LS9iQGHSybNl1v0AzAD7QsKMs6eOG83YJLlDYUR/m320Bhbb9beoWznMc6DWEklMadI2ptIjXka1ca8ACp4r6NYEcW1PJgA512f0pT9zRhqyrINVGubppz7pmOUpcj1hgIDrGaauvtBhaQuPcanRZ090oDOJi1bHutPf3lUF178K5PCzgxHT/l9S2TAAaqV8bihTv7w/u6NrD/89ve66cYbNX36+s5hwFm1PRppcZjr0eVL9DTAI2qDaKEsztVhoJi+Y7n6IjztseJmoBgnlwVDMkVV8lF67dyhv7ERgpwIV6y4s6oxoyLFDakt7VDdAHMB1MzEcJEP9FMSIVvQVRi2DXMuBkmmsJqrmbUpJZLJVKfMnaObCUdh5OhD0LrbGnjvExdlyUeZjsLg7gliLe2bp/bR7JOKOooAB+cQJ64DHVI9CtWJc8ACMZk54Zoxzj3nNLHooxn80DF7DZTzuWrCXnbROxx2JlPT3GwagF+YhAbIepqJRo+umN3h6Jo1y+XJAbqAWVtSt3dsP9ie4MIwLdxeactqJZCEI8LNZ0+I3JRqSai2JFQP+W8+X1ANi8CQc9k2pkNRHBkIwxbAiWLRbhyEABk75wDCTE0iYTiLXehabUlqdgCApBoE2mLCeK2Xp8qaTXM2uTAY9qEZlrYmrIF9OgxMT+IkpCqkZx+0UquHt6tH9q6yPUDhFMBB2S7wJdx9KXzGOFI2RRmQePukbK94W4IKq5RQp7T+qnr9ywCSu++9Q4ccfLg7oHjyrR66q4yVGaE7s14kmBh4/zlQGLxZlhtg4AChikwhAQ7cvnOeALyfjmrteLZEElAQdohLUxng+cbEIMzqvKaAG8J7nPsi66CUcOkYlpjIZrAW/wicJEV3XXwxLvhe2BnFe10w1wUwnU/fcXE95crd0Wlpnt/5bfBGurCuVUOxMsF01C2In1Y3noMUmYeEa5uPa6XDrRC+vUXlFMLyzoOHR6GJUYERXxQAcGqq4HYUXGqoM0GUKmjWjOvJ/NSKJGNHM3AcW6hezrPGekBpcd6PFSUkfZgfWgiRDhQq/N+sqbaoKeV4qsuJ/Z7mCk8fsGnwp+CWOX+LzU0x09xrxbMDYkwDIJ7wGfIzzx6pL8R8yZU1mlK1zVXOt7ltKA9d8vDKUDcr69YltcgHXvXiDaZUXInoFUHplyTFv/zI9uf5aH2X93iUm2V5cDKSsrXl67YKTl/KmTK58GLpSfPP9Pj0J7y8UKcKDoUa+FqkiDs6nl6QsjvVW/+lKpXFRksxQ8s4xakqtsE46ES+cuVJjzklAqJLYZ+yQgBAfMBIM88gYJWIaUHtwehPAKHQDwH3RFcL/rMRiMK6AzP8MsX4dxSpKFxooBh0FATQRGq2+RoZUZkxiqOqsgT/p1SpZEpxhwNciKyaEnddsfFIO4DQcEY6e4xoUL4Ut5zlUpnUMJoY3vs+i9IYacYoNoCMUGFUk4Juy8tAECYpEgogisHcUBg6JeVysfBqumiugQIMKbMfmHWXOB5xnps99qyWLcFQCpMTiUzBkApyAWAIZZGh4D7AGZLhua4rj3BYIJQ4vw524KhIk4aBxJDIknlCuQPynPKzyC7AmvNmWpXEoF1p1mVOEj6XU4zdIiScaed9dUYQa9F00RFy0DwdzjzlqZImUWyMLChuRIV4aPaSzwDhvo5KsDvIAAAgAElEQVQqaGcB4wkQaPsIgxNAgPSH3uHyZjBiksCBGpwfRvtJEpu/LEkVW/QhcX1f8khJ1uOoWugrm1AmzjlvnJxxshwjF1BMfh4giEg5FET3GUdMeUneC5Q5iP1BrGZKFHGcqvqoFO4saWrp+tzDR6ML2e3n2mUsFtKs0GB5qIXzFuv4k76giy691MC46+flwZN7u09BejlR9R8zWzwgueba69RerWmPPd5dEP2d/mJnPaVYv1i0TH9oZmZQEy1tFhQyi4blTTXizByYNaKcOPlMRmB0k0+Ko9MZtYAXDHr0YJ8pfxylOPhyJdC/iKymUISccW+7nugiH0oqitM2JWHd9A1OqjwJlMftLh8IB4JRtYgMhqonPWb8RwJEtUlhd+F8I5I5WpXMgW5jVBoIQ2RE1qONIgx2vovoiMuOcGoY+wanHMPDGHd2AdEUAA40wJqBOpgIFShvZisQIWT+YuGeCJucRWeUo89jiwTWnYMyDLQEMZPhZglUSZpqmE3iAH9TOPWcLG3LupWovWjBQF5tnzntGiHROMd4sEicrRfRC+w2hEKbOacx4ijcEzMJ2F0BtojLMeO9adE3x5yeabuaca85p4zTEEBHxfmYqh7FqqQ4kxF4Va2/eJYO23hDvTXnGcgzZl5cNopndGDn0JjbGQRFQZEiIsGvhqoQ+I/t/IE/Xc4bGQwQjUSfD3QdroGtYFMQBFakgeqNNJZdVa9XHZD0N/C77vqb7rnvdh388cNUjTiwRdKwd85A0AQVQMlnPshxbncJ2p7aYzxLYvAWxUBxFSCm4BAiI9hIZqiWKL7kX5nhiqXaW8hg9ju2qElUdrvboHjZoIE55cWhBByQ48A2dodfy13+o7O8W65HaoS3mbkGjk4W2SgOjgpkACCp2AmzRCqXFlF42i3lyqEA17PKpSgUQ3HmsKN9WL64KQxKJgcKGVdBT7YMPK7Jc5J0w/U84ip0/4q/G6go3JfOGefmH9dTKDXbZEKbl3mcEaoFNQNJUU+dh9FVDwFoOCXrXChOkZossmhSMUbGiW7mGWK8GEwCeSH8g17hvHIBMe8eiJ4ut73gZBVhWbcejj+eFJVTGIVL8TM0lRMOxhPFvGMYMEY3NpLYIbwRD7PHyVMlJN46lqqLzjABFpApuOoWHncGhs2HK0wz5MsDk/4AykC/G/KiLW8YjkCiLC1RGt8fYaT3+Efe7wGJ789hgMT44U69BgHJ4TeoL71AtaAqJeNcgYPoGYWaq7iIECb5GsqDiYqip1WBqkT+gTnhUfDG67MoYgCNyvIUOCMmYY1e08jWVxBMMG9+GD5ioCDIJylJJyiMnlMeLFRAJBVKoxkzkeKgW428TWE0ToF5oOcrqPSpzg7KoDJ2KswmKGusqaD6ghTOVUTirEYp1FpSMlFp9IhFGmNkWlo3AjN0jhxjIyI/g500Vko3csnz6TJVYkb/vCIAvFm/qe09o4vi9TTvunN7WASGPAKOeuqMfShageWGuXwKohtpvonyZLyCrE2ZRikKu1WJZimI7nFgBlqRLTRnPVaaQtvZXFG2VEH+goLafDXxMJL3lzKHoyyqSr6XUTUwzlPoSoT/8adg7CfKmtBPoRKNVZpsqLD6gnLNc8CqSEhljIFRc7oVEHKG6w3ANAHSrry5oYHGTHMUxQstOSNPARHQGMjLw7iB9mqCwfwO5Cxa1MrykLqVIQMsnwOgRhQD8Ibcqhj9LbN8Ft7LfBJNqMpNZ0VpMkl5uIWC/Fnbm0nQqTh/WnG01JRCqDZlUMhsuwGWm+Ycs0hblppxbCDRRBmRYZcn5aSJi9S5lrnescN3ADLe6SLkkclq3t9mHnzgahJMVHt4rKR3SeSM2LO6CKDLgXJe3xW5iSs8MAykSCYu/GBz58/XyZ8/WRdfdKF7jqK6mz/75vArVN8/C5D86prfaFRHh/Z41zudEiucQtDaHgpiXbFwuf7cSDSaaH4UanGlTfNqsRpG+c5VDymU4wqQBIXubqR1mWM8JXISmVrkwut29agtS/VCe1VLqo7+a+kjRPazTNUs09gk05hmYgb/i+2x6fM0rTmaNsBHvRrV6NOavZX/S95bQFd1rXvfv+3JjhAsxCAJLgmuxd2tUNzdpTiUosXdrbgXKRQo7hogBCe4JJBA3Lbv/Z45V2jPfcc3vnHvuOd+X3vuHoNRCmFlZ6+55nz+z/MXYoxqkvQabDotertCJrcJloOY6oobYdficiiunGKPEA0Hl8qNHDY7uWxm9A4LcXoD6W7uWIXRj9B1iLpErCHRsJD3SRxONtxtkNcGvlk2ycr4rNeSrNfiYzPhbxYNFXjjrSNDNDBQYbTbKJieRQ6n0NcoNEaDSs4JSdUqNCsJOqwOdKKBqdGRoDXwytsDH4sNb5tNrDpsQpsjRTNO3rjnwqbR4GUzUTgzgSy9N0nC2EenIig9CX32NEqACjHBSNSrifVyR2u1k9vhIo/ZjsGh4YsREt2E+ENHsMWBMTNL9J4UPZg4c9Ua4tFg1Dhxt9kw2oW+GDIMWr7oNcTr3clpNeOflYFRMEYlA0XsHXpypsXTK6wY1VSC+i99G+WeqZgMiXWg0HwVsJbdbBHfMzuM9r9z7v13/u3/Pfn4ZyDxf5/3/5Xpzf9brfD1OuJ7b9y4UWbn/NsAkq83NCLiFvfvR9C71wC0WmWMJ5vsSp0nd19nLBxa9ozbkZeo3rACrXpVxO6v7MVSKyLGqxbRwXRTxouSK6kMla1OFXpxTbGHCBqkCW788o6LlyMYMLc1uXPq4QscWBzFk6gIwquXoFGfmnj4C3ssRbxuF9OU7O6B6LKIrppWiq0VHwvxNvVWOL3wARePXsVszcLmnona7IaHv46+UztTqLy/AgLEdYTVlmwxKHu+wFuiWyfjGK0Kn1rgBLHBKAW/tBaS42lNmoppg1aRPziQrt+3RatoCxUELyc+oghTBGgC8398mcWWYXuwfLGTok/BpjJQonhRuvZuRp5q4EyChTPWSjOrob0HM37MbPoM6En55vkl+LDarejQs/2H30iOTaLPzPYkvjOxdM0KRk0bQcEiebJ/LvGkK85ZYsP+in+kaE2ARYug4Cg/M1pxkH4V4WdPeGwQdf4R+1edYtyikeQsosWlMyl8TvFLTrWyF4XYsTNdzOqyBg8vH3rPbU3OfN4SyIjRs8AwglCjiH3Fhq8crFI8l31iynUmD2fFo0juYMr+I69hs9txE3QaqToVDmKi46Z8iaiHvgpXRbGoMKvEhEmM/L2lOFB8/grT+O/xEoBE5CMIQPL/V8dHZEOIwEDhtqXsD0KrqkKj/YjNcZmMrB0c2n2d1ctSyJcfps0sTpWK7qicH7Bp8nHsRBIzpn9i6y4vyhQxohJdDOE4ozcpZblN6fwKHrCcdAk6lbx/guZjJDLSj+5dHzBrelHafudEZdexe/tTDh6GrTsr4pHjgxQBGwQpX+OG1aFBLw5YZz6u3YwlLsZBp+/8QPsZU3b5qCcPj26n07/HZxau9KRmXR/U6nTSMosxZEAEXz7CopUhlAoXD/xneZCrNQIcKFQfmyNLdhB1Kj8mT3zF+/cwcVIFzp2+S7+hwRg9MnCJaYSYGgjqoljvqgzJ7pe9F5vQ5YnHQITLZg8VxXMqrV0l+REXRqyWXFSv8or0VLAILJc9LGzVEtZs8FB048LgQ/aHxJWFdiaErh0fUCAA5i+tikMViUvlJc0BhG2IAA1iemmzOyWnXgAESdMUVBSbE5VOAHgxbRAUFCP2rAKMGXaHQiVg8PACaA0JuITOT+OmgC6xjwj3IJsFtdZDbupOhyfvPuiY9cMHYj7C5u0VyBfwQtJUVFpB/xTgzFNOg7UCGAnBt9izJe9fUE5FeS6oZDZUKqMEqYqMXbYpsgXtSjND5rVI8Co6MsK8QDzhglbnTvRzD3p2f8HqVWHcjnzEiVOwapk/IcEC5JgkvUsjD5HsRpqkYSr5IuI9KLQIkaGhlX8urIcV7bNokihCe/E5inWnNJrElEhMw0SjzSanaQqfXoBSL1wqc/bZ5ItBNUIBJM78Cr/+KyARzZM/mkPZQvzsyfwfXbXsQkzsl3FfPjFx0li2/bxdMU74Y/qu0HKyc92zQdO/duf7OiH59fgRjEY3mjVohFOluO6J6agAQ880Ko7EJ7P+7BneHtgpz6KQzn0xtGzIJ52BLNF+EhoqofsR57pD3BsByMRFRDddJ0GEsIoQYCNl3jy4c4e806diL1YYq8GIWgBH0WlXyX4/OWPjeTNxIjRpirF9ezRGUcrqcdm0eIjb5TCR8eQxGXNXkmfGWOzFC2J1M6Ix21FrNVJ36dApyhWxLtU2nTjqFS2FoEDptARkWnixfSfcvEGhuQv4nC8PZq0LD6FzEYBeBelCuyHBkBOD3kF+k5Uvx8+TvHmH7ML69+5G3upVsTx7TvTidZAnL6HjB2AqUIgsnQ43q5nPI8bB/XvKcybMZWSjUo1Htw5kXr4IscIuWvwd4OENFSpRbPwY8qZmcPX70Xg0qkexoBAil6+ELwkUP3IcTa6c8PIFj3t2kwCy8sa1PE37TPqseWAyg96gXNNiRT96BB7ftaaE051nvxwm6cA+MGdC7UqU6dGVz3Z3Pv30Ezx4IKfhfyjws8wUn7ecZ4d+gcdR0rRBNCnwzUf+Dm3xateB9MeP+DD1B0gTG5zoRhhEiiu56zdg9+xZ1PQU7adsub8ALBKkS9itNE3/aULy9zjR/+fepZiUiAmJCLX9W4va//kj+gOQ3Irg4b0H9O7dC7VeLDJlISh0CQfqVA0Hp93i0wkd5Rr5cS3iLjWa16XaOE9JD/g6RseiByGAF3QD0YFzF7xNgYaz+UtOO5b4TJ5sU3Fpzys5ph15qLysjWd2OIC3OZTSZfNz734UBUuWpO28IBC5gtn7qmCEyAa/U3CwFccOcWqLOlYCo3S4+kM6J3+7SK22Fcnwf4W73YjWw0mVZmXwzq/DbrHiEh0GlQG8RaEsBEhqnFYtNnEmCpQuKBHZUwyBTbRpDim0kj+GmAQkwqSWuylZKpwus8PBV7AIhJ2xQQ5uVG6y0YJGdERtar5EwY7eNzBq3QltrUZn8+T5pWTUdg96bC1ORoaN82fP06pHA9ziNYzsupaBw/tT8jstJoMVN6MGlUXDlk53MSVAl00VcGTYuX71EvWb1cIYItCT5c8Jhbsam04xBtVmgDB1EZQGwWHHwyVHqfIQl6YCog5wYrXaMFgMPDqbwNHlTxm5tCaepcU+JTqkHrLI0ku9sdhIJCSQ06hVbW9hULvTaVlJvPyFEM0pgYMcguhALyZdVhNZdh06vVbqQxxmFVaHGTcPlRx7m6xC/KrHU4zu3RXQqjJL/CepMQJcKH43GlzCYU1c100lwYkc5Qpat0UcKMJtzAYeBkyymyn6l0La/689mP+ntpm/GiAR1BhlbClufCx2ZyQXTu9g8vhfqVI1nPefTVy+/JJb11sR6P+KQ7+qWbzkIdEv4PyN0lQpk47G/jZbwC5Jnor1tKQGCLgsdBOiSBf6ADcsLj1RETWpX/MQofnh4LGaFAoOYP2qU/x6JIVdBxrjnfs5NnsG3mJxqN1JN4GbRsubN2HUrHmEdt/lZsH8oug83pEuikvc0Dt9+PJex4lfU2jQ0kXh4mnyPI+MqETjRsfQ62HOnMJ07OyJm0e0PLQzrR4K3UHtxF2biruQvJqMHDsDQX7fcPTXX2nRphDhFWySwiYm6XaL+Jx0qHV21Lovcj3KZkA2jUnZUBWBufIQiWpJmo3iwhOLtQB5PZ5QIL+Orj3CcPfKAGsawfmttOsoCid3HA5BZ7Xj1GdJK3SNM5gtWxLx8krk23YlyTS/QuUhuJw2jKJDLAS31uwCXGjp9KnohDGFnGZne2tqjGRlGuUkyWUrzuABtylW7jOjx4fjcgk6nHh+BPXJjEEr9HSiOhBNIrvUstjNRTh3Vk/fHpFymLJqfQNad3yDxmXCarbh0uuwCfc1uxWj1oFemyrpfmaTAbVaTK8ET98qGzImqztatQqNOgutPhGn1YjNrMdgEMJkYXLhQqe3ygmYqAIdFgEaPLFg4PU7f75tfYWN66ui1tmIehJHl2+9yeltl7Q5KWkSfHt7Jh56LU67u9QLKlouJzqjst7tNidOm5ieCZAmbmAqWo0AYgII2jGZfXHa3XA3pKNVC62ODrMQ5opJvkPQgcCgt8hAUAFsUefCUy8ASV1whCj8eJVJKSoFVe7r9vTVKusPHdPXnUaZvAuYFv85nkkTx7BNFLlf+YyS7aVwn/80D/nzsv+q/eoPQHLiMO5Gd5rVby5rBenqJnSAWjVxwL7fTzN+yDD8apXB4HLx7verFP5lM6aKVfliyIFVGNYItz4xjMyeZFsFxU7ovMSEUZAAnDY8nXYS+veHq5cptGMrrrCipKmFZlHsF05MkuKrxRD1lPRPMYRWqkaMT040ahMGmwmdOBK1bqiErvPda7Snf0PbrBmZBYIxaVTorVnYVU75fsRBJXUr0iRfHGPirtpROUzyTRZIN/N43Ub5XsqsX0uMv5+kGeuF+6hArQYdJpVeKKnk7RU0sYI37/Jw9BhKFArFnmnixcNIuq9dzsHdhwhrWo9PKamYXn8h38SRvPUSGlEX1t378f74nsxnj0k/dZECrdtjDi6Ib+kwHk2YhMpsJvzbtqT7eGF6+Ii402fw6d+Xfm3asKjzd4R0bk+VQsXZ9/0E+b5zLplP5aaNid5/kNhxk7F5edFx/zYikj/ypu84AmvXwlC9Iha1miSthpzVKmGvEI7Xpt95tXghoQ0rQi433py5jiqnPyXnziDp0QO8YmJ5c/wEts+fKdy8KRkBvgR+U4O702bBu3cU79sDq11L6qOnJF64QMHde/CxOYkcPhydfw5KNWxJqpsBsyaLoPzFmN6xM3VE+fCH5Xt2HZr9bCiT+uzG8N/kPP9XPXf/T9f59wYkERFERT2kd5/u6GQVqNiuKZ0fO5pMLcv6H6KaoQ1VRqk5vuap7M41+CkUQ67sj8sOtiewZdFpXj2OJ6dXbjqOq0NoA6Ps8lscJnQ2d37bdInYmxa0X/wxpVsZtKMCBiNsWHqY2rWbUaykgWtbE3h87R29N1dAVyB7JYpdQjndpVOL5G3LiYQdu046hItzg2vjTdyOuseo1d9AKSBTvlV59n96BPtXnuPDo4+EBOaj9dQa5C9jxPweLu5+xYXfI9G6a+g/vgEhNbzl94q9Y2L3wuMkxZkpXqEY3w2ohNFXAJIDlAsvRYfvS/D4YRyHt18kOdlGsUpB9JlcF3Vodsc0S0/GM1jX7RrlKoZRf14OSfd6sA0ObzzJsN8akPpSw8oFm+g9owWlc/szufMuGlRtydVXl7Bios+QDhRsCruG3icxNote66ph/QDLV21i4Nh++OWFnStv8+zOa4Ly56TVoGoUqOGF3QQRe2M4uuOUtLas3bw+DfqFoMsv+PSKrkQwK+5uT+OXPYcJDSxM8eDSRF56ybBl5XB5wq6ld3l67xEFwwPo9H1DfEqDQyd7ioJ2z5qWd/B2+lB/pD+rJ+yjYcMW3Hp8h6xUHc37hlG9iz+X9z3mwPZTzF32PR6l4MGuVPb8o3s2fe5Qkp7A5s0HSEnLoFWLxtTs7s/L62nsmX+R8lWK8yzuCUEFQ0h9kkWhEoFcuHCO0KBitP2xKrkqaDA7IPE87Nl8kpi3cVQuWZa2I8viHibQiOJr/q8/mv9ntpq/HCCRvPyvvM1YXK5bJCbuISEpEb2hHCtWvOH67WPs292Wa2cPs24dePnk5tqtRI6fK8k3ZUXe0HulG6/xkgeU2ilMGyS5Se4tKgGOpQmBQPveRNyoSttWBzG6QYmSsG3XAHbuOsqB/ensOdiN06f3s39XMju2lQFVbjp1Pk/FcHj13pNjJzPw+Ich2LQfdFSsXJohI+9Ss7oHF89kUqOKmsg7TmYtLUitBoLFpKVs2HPKVcxDYIiLa2cS2XugJv5ByTx/qGXM91F8+gSlwmHKj+EUL2TAmqVl5rw3HD0cL4x16NknmB4D8+Ow2zi0M5qN61LkntSlZ156DAshj0c8Gkc8Kp0QU3thtwvTCTU6rVY6l9mtdrS6DGkcICgmJmcRcnncpk7tvOze2xO3HO/RkozGYcaaYWLlhlds35EsqZA/zC1Mg4Z+5PD0ov23ZwkJ1dOzW1uGD9hJUBH48A4Wz8mPT95wJk4+QfQzyOcLE6f7U6uODoP6sxTcq8jPx9h8zPghgru3oUvnMM6eyaR6oxiGjWzD0YMPWLggWpYAI0YE0KFzbnLm/ILDmSgpnKKRkJkaRq9u1wks7IHNnItTJz/w8Hk1HGm+tGx0hPDScD1ShDbC6FGBdOwp6F0FqFHlPIWCIfELVKoC9ZtWYMyYu7Lj3ry5gaHjK5L8xUCfbuepX1fL1Ut2hNRs2ChfOvT2BYcXNy+kMXvKY1JSoM/gBixae5atGxrzLPoDu/c9YfO6mqxbfoWL5xSWrehkB+SH5Wuq8zDCytzZt+U9Cw6FhWurkNsX9m3+wOZNHwnODwH+7kQ9MLF9VxiBwRqOHE5hyZJ38vu1a5Wb76eU4PrltyycGUPNerk4dDRJXmvEiCYsW3SSxGQYMaY8XTvPQKsSQXoF/pyIyE9VQKz/IKRUnCP/aYtRfi9Vw3z+nMqkiaPYumVLdvdYfLnyjGaTwP5nNqdsvr4ohH49fhQPdw+a1m+suCzL7qUds0rDC1QsPX6SY1GPqdSiKcakBA4MHwL9exI8cBRJOr2k37hZHKhtVqzCEVIM9gWw0alI0ys2sxqrHU+XltRB/bGfO0v4qjU8XDQft6IlML/5AMlx0KwJLYYOJ/Lgb3y8cJZiY8X0oxS607/xbPMWSMmE8lWpObQfiXEfeTZ9AUXnzcSjZDHSHkTxYsKPyqIMCqDEqCHYKlbhk6eHJE8YbDYKJMbxbM0KXGcv4V68JKqsTLKS4qi9dAXJFniwaB28eQa5c1KqRzdMjZsQ7+mOVSQnOLMISrXj+fYdoemJfNl7iCv37tJp7iz2rl9P2z59ePzmAy8fv6HE7Em8MQpgqidvRhZ+WWmkX73Ck6lzqb5wPuqKFWRT4GqDBhhz56T18iWk5c6JIfIuh6ZNh7IVGNevDws7daBsx46UKF6EPUuWKxTx8JL0m/EjmwYOJiAxnY9JX+i8YzNRKZ95OmQUFSZMIF+Xblh0OTCpVaTrnaQb4cOUBThOnaL3+BGYSxXm6aNooh5Fk6tvbwLyBhCans7lSeNI/RRDzR9/JLNUmEivJXLASHx07jRcv1JqStKvX+HM1KkEzJ1PsMHIjdGjCfquKXWGjiVO545L48AjK4u+BYsiCIAiX0aSJP9wmPszD0ax1VHoXP/bX//2gOSeBCQ90EtA8s/JOFYw67m9LZ77W5IoXCc3T++/oMW31cnfHRxuCulA0Jw2TziJ/YMXdcpUJ/paFun+0XSZVw7yKQ4MapuWlOfgboeIfcncO/uCwTsrowuSOkWFa/4MNs27RGjBEJqMD4ZcCm3KkgbmLyIsUMJoNIIdJuzCvUGVTzCRXKiSVNyYYuLihTtUbBFGetBzEa2El6+WyjVKc3rlEz49sNK4elmin73hfc6HDBrXiqMrHxJx7gnfdenAh+RonsZcZvgP/XCY1awcdZJihfJTunQpfj91k/jYl8xa2I1ZY49TNLwgLTqV4OeN+6lWqDVeGgPbDx2h68Q6lOqVQzpnaKw6Uh/Cz70jyJHDh/xt7VjNBt6di6dSofKUm+lG7EVYPGUHQ1Y0oUTevIxqtZ7KpepTpV1hHt58x8mjZ5i9rzeXtr7lw8dP9FtXA9tDWLn8IEMmtOPSsRheRD+jY5cG3Hv6hAz3F3Qb3Jp3H76w84fTtKnZlawUG8dPX6LvotoEN9ZhMTgwODXEnnOyaegVKtQLJrRwCCd+PY/RnI8hM0qxd/8drNH+VK8VyM37LzAEOmk6rRie4n6JotLqYnXLCDzteagzJIiNA89RoHAAdbqW5eGFFF6mXWDyurZkfYbpQ3bQrV9HSrfSs2lwFO55NbTsFs6O8ZGULVcGnzwaThy7Sush5XC3ebDxhytUa5+fUvVCSIx3cGrOXcJa+1OsTH5ObIjAt2EWnafU4d1bE/vGXaJo6eKElQ7h4o4HqAPT6TO7OhRSgjP/Lq+/GiARXWMliV2IeT8C1zFnrcZBGvsPPGXeHCd1GhiZNKEJLssDMrICOHvWxo/Tb3D2cmkqhWegdr2XlAOzLZTkpJxg91P8/KWWS1AmvpDTJx6dcGjDjYjr1enV5wBdujfk8oUzjBrbluiXzzn8y3t27u3LoQPHObArjr0HK6LTF6BOrW20ahxIpRpt6D90NTWqB/LTtJJkpOvp2Pk4JcOhf59GmDPs/DjpPCu2lKRBEy+i76dTu94TFixpS4lSTnp3OMLshRVp2rIEPdvvID0N+vZtxoWLJwgMhiGDyxF5+yXL16bTunlvCX7PnfudFRsacf/eQ9Yt+UT/YeGkp+pYMD+SoePc+X5YGN6eb7GpU0lLLoLFGoDT5SVtusWEVosZo/ENnp5fFJtUeyFy+dyhYCj06FkAnQjQ09no0bkxR3c/ZvyMGEaMHo4lPZVV67azb39VatYqQKtm5wkMVjOwX18aVJtL9yFB1G9gpEbF3Gz4+RFv36upW7c7h/ffJmfALabPKoF/3k/SACAroxh9e93neTQMGFSR+M8pbFz1kr4jclO1WiUG9T5JX5kIbWTJwmUsXZaftt+6Y3B/LydbTpUfd255M6TfHWavbkRGai769dzLhq2FqVm+I6WK/ESJ4jBwVGMio56xe/s7tu4tQMVyLSgcsoYihWDwkBrSOWvJ4otUqdaM8JLlmTdnNn2G+VG/TnuaNlhFxUowYOC3bN9ySNKothyuRdIXNZ1aXaRoQejcsfpKzGcAACAASURBVCGLlp0hLsPAtvX1uX3nBfsPv2Lnz/UwpVuI/+TLqbM21m0+Ss36MOGH0kwb+4BGtRvjmzeUKVPWMW1hQarWKEz3Nqdp26EA+fMX4Od1V4n7DGcvtMJseUefbvdp0rIz+fIFs2n1YsZODUWnKsCwPmfp1DcvhYuV4sepFylSEEaNasemjQfJmSOIQ8cOodcG4pSidqXXq8CRbAFg9v8pPeA/J7r/DExE3f85PoFJk0azRU5Ivl5EyXGRs7g/Wsl/9pT/VfvfH6L2345idPegccPGMitC0dQoKRgP0XAwJZXrmRb0ZivRx3/jzbaNBKxfi7lkOSx6PR4WC/kS4sltzpIpW8ICX5zxmWp4E5iPLGFla3PgrXEjeWBfnGfPUWnJWm4PGwB5clGuRw++PLxPzJWLdNiyhQdXb/Ds0gWqTppIgs6dl4MG4FGmLH616vHqzHnytmlKsI83d8dPp/yqRehzeXNj+AjwCaJ2vQZcvnIZV9xbCi1fTlL5CqRpVeQyZZG5by9Z8xcS0l7YDWuI/mUfBOWh84yZ7FmxFlKsVGrTkrf37vDl9+Pk2bQZqlYk2ajHIHK+zCpyZGXy7uQhWLwaggLpOHUyt5485n1CEk6tAb/wcuiqlyderZUCd9GsCcjKxHH5PO+nzKDkgvm4KldGbXPxuP43sgEb8F0nzDp3HC+jSb1/n6DRU2hbNJiV7b6lQtt2lCpTnO2bNpEvjy/xyQl0Hz6UHWPHUa56Pe5dvUrnTeuJSkng6dDh6OvUQ1W9Jha9p+TeB9avhSM4gLy3HvBw4QJ4FQ3fVKFoqTCCK1bmVZnSZGqMBKem8WjiGLJi3lJq7lySy5XDMzaG5/2GQkwc/n27orHb+Pz4Adb4jxSbs5DciclcHzIYShYiT50GJGpFp1hL7bJhjKtXlzry/8wyIFM2xZUl/U9JLcrEWUl1+d/9+rcHJFH3HtK7d290OkVA9Icbk8MOGVourX/H2yNaytQM5PbdaErXLEKZkWq0OVxoBf3CouXtqUw+PUjn9f14Pl5R41dNR/fFJRC6Uafg1QhBqxAH2OHCvHc8OZbE4L3lUAcrEo2YB1nsnnQJnzy5aT2hMvnCpZJdAqTfj0ZxYPFRPK25sKvVeDq0ZJJG7S7VaTesmrS6JEPPtYkZXD72lGbtKmHOnYFKb0ebL5NytQN5ftTM3i0nyB8QRHixvOQq70ehUHfW/nCH0o3yU71DPvCxYc1QoTdoeXw6k3OrExiwMBi3IvDiNOyZepah/RuwcutBClYvRvveYbx5nkjSwyweX0ziU9wnOgyrT6kJOkSkgMYK6U9gXddI8nrmp2hrTxx2PZ9uf0BtMVFtWXHsUSrW/HiAPkuqUsw3iAndttKnby+KDYAvl2DZyEM07VyZlDcGXn95SZ811dDch3WLz9Otbz1+2/qKQvU11P4+RMpHsiwZePp4kvERnp9IIul5GtGRL0mL8aLz7EqEdFFjcrPgbjNwZ10cVzakMXJTUdS+cPf3NK5tfkPnHmXYtfUstnfeWHOlkGlSMhxGHGmGX8nstEWrhdWt7mBUB1BraH629D9D8z6VqDYiD3HHYfOug0xe2g784PTSjzx+GEPzHpX5efwxeo1vQYabmWPj7mHMm4Vdm0nyJx2exdLo+W1H9iy/S7cVJSlQz51nZ7I4OTqarlvKkTcMdgx9gStvDD2G1+XuzXhOro5iwobGaEPhzQbYuOsXBi34jsCWDsVR52/y+qsBEqHOcghxr9CAqePAfhmnZQtqt3TiPhu4FVGAyeP2MXSoN/0HGXBpc7F+TQo/To7n5IXSVC6Xikr9XtpTJ6dWpEmD64IxI6l40sRPld2ZXlKY4NA06WJ141IVuvU5wPL1HXkbncKVq7f45ps6HNxzgj0HB3HwlzPs257MviMVUGuCqFNzPe3aePNdtz506LKMpg0D+GlmBR4/zKRDh/OMnpSPfv0a8+R+HJ1bn2btlnKyiF8w7SILV6UyZ25dgvxc/DT9NlXqB9ClV0OG9tjMhCnhtG7rh8Mei0v47hi8JH373CUVt67GcP1iDJ5uGsb/UE9aoLppQhg3LwiNKz9Vy2wjMAh276qFX9ArHBo782fHc/hgtg+HoBlmG4cMHAJduvmh05rBURDvHJEUKqijd6/qaA0mNLoY2rZuwcxJR9h+JA7/IHfUNhMxb0TBm4vpM1rTvNnvBBWEQYN68V3zeazYEUbDRsJePJObN0K4fD2GS5ejeRzponI1FwsXVaVQQZEynsG71yG0bfGEpu18GDKmERnpFsb0j6BKbTcyM7SsXPSCPCE6GcAW8yqDJvVh87bS5Mz9WvJSTfYSrFv1lk0rPzHup0pYTD7MnnaGKtV0zJ+7kMoVRjFoUBjjZ1bl6ZMsurXfTdFisHX7DEIKTqNjFw/mzG/F1YuPmTL6gXQhcjMYiXmTRdlyMGXSKLp0XcaocQUYOrIh+3dGsPfnD6zZU44Pr8307XaDzXtLUbNGKFevfGZA/wds21STu/efse/gB/bsqEVQASMvXrno2ukU3v4wd3ELAv0/cueSN1G3Ejl3+iEvo2HQqCKEFvJh16ZnLN1Sg8D8OVg69ww//5zIyd87cv7cSaZPTiVPAaO0fk76YMU7J8ya2ZkF8w6waEMF8uQpQMe2+6lQ2sDqDaNZtngPUVdCOXxqA1o3H1wuwUHO9lb5arryFX/8M5j4gzCf3Q2WBhMOPn+JYdLEsWzevCu7aFNsn/8AOfK3X6ea/9q97ysgOXH0CB7uRuo3aSwdkcRLEITFGX5bitqTuZyWROyBg3z+5QB+7b7De0h/3rl7SI1G7rh3fJo5Ex49klRnRGEqEElwfrymzIGSxbFoXLg7XKQO6gfnL1FpoQAkfcnbqilFf5hE5v3HRM2axbfjxvLiaTQPr1ygwdhxvHzxgbezplFv21ZiK1dFZTKR22HHEnmHO1MnUWP5IpI/xvJ4ynTqrNpMrhJhfHz4gJsjhpJv+lTUnTsR5+5OwaxMXs34iaDotxSYN1Pq1C6uXSP1EZ26dGTvvLkUnjgR32at0EY/5fLQIdCwGYV+mERMzhzS3t/LJpqvdrTpnwiKuM+FJUvxa9mMgJ7dSbLaMWn0ZPjkkMY2MqdGGFyoITA9A+2VM7yePJFSi5fjqviN1KFFN6kCZhNlG7Tg+a2HZH2Kpf7kySS06EKZj6/Y3ro5ldp1IKxUIbZs3kSlBg24feoERQqH8uLZc6o2bcvNvfvouGoFkempvOg3jJA6dfCqUoEsdzWf1ToCGjflS/ESFEw14fXmFYlXL5H19j0vz51HCOHyrF+JoXgZglIzeTbue1Jj31Nm4RxiS5ci55c4XnTridvbtxRt05QHu46CXwC1pk0isXYT1Hfu8LB/HzwLFSKsfh3SRLwBboSXCWNos0ZUlO6BFtwEIBGN52z3iK+aZmkDLTHKv3Zd/03Kg//wNv/NAckt7kfdo2ef/lLkJXV/X6fIgh76ApaN/oX6Zb6jTF+4tDKWFxHJNF8fhr+gxricWJNhbsPfCDAG0LhNJWKfwIvUCHrMr4yzqAJwpJOJRoM6A04uiOHp6QQG7SyNe6CarCewZ8w7jP4JNB1cAa8KCuVGWoLaDSR9sZMYE4+X1oDK6pTJuRa1A++83uQMVOxhhS7y8qRMIiPuMGpFbSj5p/OT2CxTn0Hyazu2D3YeH3vO87R4+g5pyME91ylQM4gm3QtIepc1E/Q+8OKciStz4+i0NBRjSXh8No2dE64ycXQz1m47THDpMOpUKMKGZXtp0qQqxUqE8POGs7TuUp/CE4QYRZn8ZD6BFV1vU65aaZrMFbZckHQZVky6SJMfixBgDWT53N30Xt6IsNx5GNPpF/p3+47ig+HjDVg0ch+de9Xm/QsnrxNeMmxlLezPYM2ic/TsWZ9jG18RUltLg0nBmITWPC2DPEZPnhz5zKYZV+jWsQX+gWq2Lb9Fu58qU6SzHpvejs6m5d7PqdxY9oWBmwqjyQsRJzK5uf01PfqEs23z71QqWp8yHfQkqlMxqzUEV/DEIDQzgn5ugTWt7+DmyE3NkaFsGrCX7uMaU7pvTr6chA1rDzFh6bdQDpJ/g13TLxOUsyBXo8+y7LdePH6awpGfXtFxRAU8g6yY023ovBxY33jz64r7dFtThjyV4cHJeC5Oe03PzdXIUQR2DX6MzecTvUY14E5EIieXRzJ6aUM8SkL0Utj86wGGLWtPUFMRgvb32bz+eoBEWMAqtrBadRwu6z0uXljB4+c3ade5GzHxGjq3WE+dWrBqo5cEJBtWWZk++RO/XwijYvlUnK4P0hrTbClI7Gs9GnsgOp07TrMNjdaO2S0R/8A4PN3NqOy+RNwqT/ceu1m+uiElS+ro2eUEnu5hZGS+ZdvB7hz65SzbVsaz52RDXI48tGmyntbtc9Cla0+6dl5BvdpF+WlxOR48SqZju9MsmlOINp2+4d7jT3RpeZZ1a6tQrmIJ2nfeRcI7G765QFDIk9KR1qJTZ41h9pQ9DBkWRK9eRTGlR5OZlYrR3Y+tW26wapWN/oNa4h/gyaqle5g0owEXzlxHbS3MlEX50TgDqFZ6oyy6f94WTkDQRxwOT+JijJgycuJy5pTPjloGjH7ByyeZnLlt6PQ6zBZf8npHUbcBbNnZDF/PGGkbaLcHMWREBI+eqVkwfxZGw2uSUxwE+H+hSGEv2jQ9Rr4QLf0G96VHlyVs3FicqtUhPiGZwb3ekWmGHr27cPNiAinpp5m3QACSF9LV6tP74rRoEkW9ZrkYOaE5FouNEf0vU6GGoNLk4uC2JNb83Bd3YxZZaXH45IinSIn3GD3eS3T1NqE23bue4MsrqdGV50ZykqL1W7txKS1ajGZAr3CmzqzP0+hMunTZSJWqsGr1OAqELGTYCD8mTqjBrcvRjB3+kOnLexGSvwCZCWm4e8bjtAbTvPk8ZiwMpk/3Whw+8ITVq16wblt5vsRC904XWbetMrXqFufi2VdMHH6DjTvqc+v2Ew7+EsvWnXUxmQxMHHeS9M+wcN23lCznzfXLd+jY7BG9ulekQYPS9Om3mdFji1KsRA5WLYtkxYbGBATkYuG8k+zYk8Dp3zsQcf0Sy5dkMXvhEAIC1WQmmXD3fMbLl3ZWLLvG6vXF8MhRgA4djxJWAtZsHMWaFYe5fjqAX09uR2fwAVfu/6j9+C+wTwQg+Pw5jokTJyJyw5QJyf93+rg/AckxPN3cqNe4vpJpI31KhKWrjsdqOPHhA+u2rOH1wSMU7dwVjy5diclnJMUgNDs6fDOduL1/T67MNDxswkNKjUWrJtWgJS24BGleHgjtZi6njc/9h8Kly3yzYDbXR4/Bp0sP8o8che71IyLHT6b9iAlEP3/Nw6vHqTNmBC8+xBE7ZTKN1m8gqXoNTMnJ+GjUZEZFEjVzKnWXryHh/VseTp1Iw8U/ky+8Iq8fRnF9/EByTJuDZ5fuJGogMDWTV4uXkufBQ4rPGI9Rr+Lcuo04Hr+iU6/e7J01i9JDhuDbvhW2Z0+5NHosNGlG6LRJxHp54GF24HnnPh/u3qF6o9oUsjjZPnwshtJl8V/wAwnu7lhFlsofWl3FVEHQ14Is6VgunCB26jSKz1+KqkJ1VA4NT5rWgrw+1Fq2nKRXr3k0dxE5c+WjwMJFlE1LZVvrb6navgOliubj5y3b6DDuB46vX0vmo3sUadgQvyr1uLJ0Np1XryIyNYvogcOpNHUyOXp1IU0jghJykKnSEm9PRnXoF3RmE2UaN8PdZcByOYJTUyejnvs9oe2645tp4+n48aTExhI2fx6p4aVwi4vlxaB+Mui1xroNZF6M4PaSpYS2bEKOQSPRPorizoA+5OnYiXrDxxGn12PVmPFJSWBI4TBh+aCw8oV/0NcaNBuUCAdRJajh70LA/p+FOf/WgORWxC0iH0TSu1d/DBphQSl8FJXQLavwr/6kZ/2ok6jeB1C2bgGuX4vAN8SPFrNK4x2gHEKZnxx8X3kj1Up8Q3AxH6Jvp6APTKXPgppQJDtFT7aGRGoQnJr/gYcn4xi+pxKGf9AnZ3T6FY/oMMrW80VXNANLSCq12pTAzVNwZ2047Eq2gGgGSUOOrytT1pvZ2RgmNRd+/MLV47eo17IWJt8E7Dohos0gvFQB7kY+5+XVj9Qq2IDPD+I58+oYM1YO4sbNlxw/coumjeqRnPqGN4lPGTa7B3qVjjX9z8mwwMBgP+7dvUVWlo3pS75l2sjdFClWmeqlC7Np1R7q1q8vE5CvXrlAtwGtCBvvIUX9KoualGgrK7peJ59XAUo21UunnM9PrNy58phB6+ugTsrB7OmbGLGyPWF5fBjZaj1F85agWMOifHgRx93rt1i4fyC/bnhCXGIyg1dVx/wEli85wLDx7bl3KpHrV67QsEUdnsRFk659xeChXbh94Sl7Fz2gbdOmJHyO5nlUCu1mVqNkZ0+ceuEOoiLxJqztd5oCYX7k889F5PUocqhCGTCrFHsPXufzbTWV6hTmQewtfMv40HZwdbTCaVTQ66wOVrW4hofdjzrDirJm2HZ6jGlM+V75iL8Iq1bsZMribhgE3f89/DLjCfePfqHS4Dy0nlAKk3A36nqJ4IJ++IYYuXbnAr3HNMEa48mRZVH02FAB/0oG7h+L4/zUt/TZWpUcRWHnsGuYPVPpO7EZn5KdbB17At+83pQqVoKo3z6Qo5KTLlMrQoEs6YjzZzLJ/+wm8d+9+l8PkIgZifA60qJBhEbe5MrVZYwado2aNQqSkeXO78cfs29/OLXrfcTmNLBxuYNpE+M5e70MZcunKDdeJShaucCRE2xGJezT4ZJ2qyadCCNNQuUyo8GX2zfC6db1GKvXVqNWfQdbf47l+xGxVKzkzrbDXTl35iaThjyi18CyxH9M58jhV/QZ6kO3Xk0Y0HcvBpsv4370wytHAbp1OsayxYE0b1+Fe49S6dbyHBvWNZEsvu59TvLz1hpUrZZDOmlFv3AwYvjvNGzYihu3LvD2VTq9e1Ti3p3bFCgs6EKV2LblNvt2QI9e33Ll2gniP5lZuLoOsTGfWDIrmpatQ7Ga1Ozc8YpJM70YNDAAd8NrmekjNCTggcOuFCFakVOBCbVGTB7N2J16TLYC+HtHUrMebN1XgTzGl8IfC4c6kI27PjB9spnmDSqQ29POraj7LFhSjvLlQ2jT8CwBBXXSma9Pz5VsWF+YarU0vPuYRMcWn8idKy81atRm1+6DFCniYtnKeoQWipBiequ5GGNG3+fcaWjXvjAfP37mxPE0+o7ylO4tg7v/Ro1qJckflJMrV6/x40++VK+lR6dNQGX34shvxZgy5SqLF9WkWg0vScV798aNlk0O0a5jc7ZuOy5BX/eulXn+4gPHfv/EsZNFKVm8DqEhGxgyIidjx5YmLdFMry63yLBCm5YtOX/qN7oP8Ca8eBuaNt3O9Pl5/6ElqcWRQ29YteId63cUx6DT0LfHZeng2LB5JXbsvI0108Da7XWJiHjGkYMfWLWuBWtWXmDP1jQa1y1J4zZFcenfYzJ9ZMbEOPr1EYAlhl17XzBmUiFatClPt86/UKl8bvL55mPf/idY7HD+bAuc9k98++1dvqlamNACAZw7eZnZS4sT80HHqqXPWbuxCEb3gnzX/ijlysLKjf1YveJXrp4M5MipfWgNecGZS9F8iDNMiNJlYNd/7qUAks9MmDCBrVu3/uf+0b/wq74CkuNHj+FhNNCgcV0p0FRywsQ+oUZA6M1HjjFrQB98gvwp3bQZ7/L4klK6FB5Va5Li7i5ZA0aHVf7SOUUOjVayHixayNJpMck8IPBQm0js1R+u3aLa4oXcGDUaY5fOBH0/At3rJzyeMJk2w8YQ/fQ5T6+co9rECSQavXg+aiTkzUtw5Sq8u3EDr9btKOjvz/2pE6i4dAn6XDm5PnokontXpkYd7t++Lt4QwcuWk1C0BBaVhtxmC+bfjpH60xzyVCsn66GE81cgKISOc2azb/UaePmGsLq1eB0dTdadu+Q7sBNHWBksBg+MZiv6yEg+/DAZj0Ih+ArjjbMXKbxoMUkt6pKqF7bewtJeOPIpoQOCiiTs7P0zM7BdOMenH3+k4JJlqCt8g9Gk4kGjbyDIlxJr1+DwMJKx/xc+zphBnu7d6dG2LUs6daF0h46ULRrC9q3bafPTfK5s30bisSNUGDIMipfm7rRJdFq5lNsJCbwaOJygevXJXaeWnIVnqj1wFCyEqlYFkvfuJ33ZMnxr1ybYL4RHEbcwPb5Pnj0/41amMgEZZp6MH0vGp4+UmjOXlLAw3OMTeNm/N7jrKbptJzmsJqLWrce2Yw8hP82lkA7OjRiKZ7Fwwho2JU0AEpcdT42Gpf0GUMtdOLTaZQC3cP1SCZcLmfWm2GSL/KpsfPIvXNV/z0v92wOSuw/v0K9nf/TCFkuEXAjbVTl0sOFp9cLyFHbOieD5k0eU/KYw342ohVECDTFrFF+o4s1pFysXrKVMueJULFabg2e2MWp+T7xLiXCk7FRZMXmxwLFVkVw4dJfZB/ry8UU680b8jJ+5GDZ9Oun6eDwKw+RlQ/DxExoAMy4RbiaCxwQgESYlwpZRrE4Z4yG8sEWKq5oz8x9y9uB1SQmx6czY9Hoc6nQGD+tMeOX87F9zm/vnH+Pr6UOX8c3w+0aPIxXO7o7h1MEzGIT17szeBIkMKzUkR8GqHw+T/iWTSt+U5LtR5cELJvdaTT6/ogzv35BTxx9x9uwN+vXry927N9F6Wug0uy4OGeOqJulFGiuHnCDtnQ2HLkXmgni6e9OjTweKtNXw+qaZ+XNWM3R2V0oH+jG572Ja1OzI7xeuodVpGTe1HcaKsHHC73yMTWLU8vakvVKzfv1Gho0biJ+vhn1L7nLv4n0KFA2l8/d1yVkGLAmwbuZZPkR/oHe3Dty79RCfci5ajKyWbT2pRpMBb086WD5nKyUKF6RsmRJcj3hA/zmNcMsBO2bd5d7tBxQK92PglKYYQrMz4MRn7zCzrMdR7Kl62o2ox4Jx6+g+rCU1O5Xg9Q07q5YtY86SsbgVVO75pd2vObLmHj/91g53P8Ud+fM52LL6GAlJn2nVuSk1u/jz4GIsWxYcZ/TP31KgVB7unXnP7wuj6LeoFb5FYPukX8kwmBkwsRNaL0i8C9uX/8r7pzHUrNaQbycUA2GGoBdd6D8Cbf7yO89fD5AoPv2KYbMoNa6QlL6T08eeMH/2W7T/2CqmzypDo4aeaNUP5fRz/cpkNq+H7XvzU6KEaGzEyxGEjE0VtqsifVwlhOzCWF742AgvOJsSgOX04NHDIAYOfMScufmoWVuD2VKUb6pdpHgxmL+qNhqVG1O/P0XkHahXN5AHj2IpWQGmzKjH6RM3WTwti36DoWz5ioz9/g5Tp2ho0Lwyj54lM6znM+b+FM7NiIfs2Q837tVAY3gqA/fMmbn5Yexrrl2BDTuaM3rIcR5GQv0GufhpaRlCQh28jo5jzPDnxH+GceNrsG/vVboN0NGwYT1+2xfNioVvZcN64LAAugwoiJvmGRp1QjY/RwBjJQRPesnLbA9BQRBOW2JpGqV70zcVnlOhqrAhLoyPW5wUC9vwwKwJYMPKt+xYny4LuoUrKvBNbQ/pONWz001RJ9G1W0uGDPqNhYt8KF/ZiEur59gvOmZOe0FQfqhRpxDHfnvFuvUFKVX6g7S4dZGXtLQA5ky7y4Uz0K1rKW7eeUzF2tCnfxNOHn3BolmvZIE4dkIoLb7T4u4ej1Ztw2XxoFnDBMHKYN6SQuTx+yLdFaE4XTvc4P59EEH1dWqH8+rVQ5KTYfqM8jRracWckYf69S5SvylMnVIYo8HI3Qg1/ftHyY+jTUsPRkwM51Osk549IuQ97dezDsePPmXZ8njWbQ6lUOG8PIhMYcaE57z9KGyKq7Fi5Q3W/BzOkyfv2L4ljbXrarNw7iXu31GOKhGhkysvjBobys1r6fx2NIG+fYty72EsRp9MfvppOKuWvmfbxiOElSpHUEgeDh86w/Xr9fEPTOXMBTsLZkeRkQSdv8vPwO/9OH/xCbOnZbJtmz8exiA6d75NrdoweXpDtm09w61LnmzfdQaNrpCkbIn0eqn5kPbA//kRyV8FkBw9dgx3o4EmjRRAIo50xdMQnlntfDtoOK9uRCh5WcK1U4g9u/UitFd/Yg1qbK7sP5YOe8LhTDQ/FVdptfhshPOZcJPTWMgYNQoeRxM8+QfezZkHzRoR2Lcbjg9viZu3mLI9exPz/hUJZ85TZMIPULgYruuXeLl5E7z9gKZ+fSr3Gci72Dg+LplPwJQJeBcqiOpDDE9nzoUPsVA2nJJDepJcshhx7kY0Lh16h42AlBTi9u0nY/sWNKUrZofxuig3eTxqu50Hy1Ziu30X8gVQceQIYqqXJtPgJfNsdC4HfiYrSRcuEL9+FaQlEzBkKLmbN+OltxGzWnGM0zrNSr6W1O0KR0jIbbGTceMmpuXLyTt5MrrwshiyXLzp0BwKFyRo5gzSc3oTnBDPg3lz4EU0TceO5/dZc/Bo1JTwEoW5eeAQ5UaP4/3d2yTu2UPYmLHE6d1IWLaU6tN+4PGXz6TM/AmEjfXXMl/Y/zauT+7RQylscfFi/z6S9uwEm1ZYC1J62EASKpYj092Ib5aZFwuWQuRt/BcvxFKkMMbEDGJmTIOsDHJvXC9dRnO9esOzmXMEj5ySXTvwZO1qSMp2mBOFnPBJ9srB5f17qJnTW4rcBQiRTn4yMFU8K0qInbSEVv7mf/3r3xqQiBySqAc36N+zHyqV8LsXCcmKaaUQtAqLPRG457LpZNaHDPbTOXGqTdL2UZ6oWgc2lw6z3SbtePVWnRJiKBxp1WYcuMl/JrzppX+uSwQPitRicThrcdnUqOwiFVmJypCTaINNOazlpMYlE0JFISOS09WShK4EJMloPeEYJQ4cEd4oXtLDVxy41W+BQAAAIABJREFUelTZhG2nVi0TewX6FgFjahkg5sKlU6Gyu6Qvv8jLsGS7PcrwLTGKNou4LOFvLMjf2aGIVsXaV9A9kLkoQvwrwJLYhbPfgl5AKSeeYoMVEhphc6iyohGpzjIY0S4DxlRWvUR/dvktzDKcy2EThoYyMBqHAQx2kc4uLU1kiqxdbZRUGvHtTcIG1+ZCY1NyB2R2i86F1SVCpuSASQZN/xG+KI2nhHe6mIYJEySB3kSBpNh5SitkQa2ToAPMokkhnEdEgIzWXSboihG9XmxUYpomX1psIvgs29RK5MvJUGX5V3ZswklJ45atHXCiFwfxV9t9YUsq1oVOuBTYcWpV2ETBJpOQhF0o6MRiEv8V17M7cegVK2nxJTKmRNw/UVhqtBhEXoxazM1EUNTfJ4nkrwZIZGCbLJzEwn4H9rNkOJeiUqehFv7XKiPC6FPryJBhpw69FZvKDQ05ULmsaIX6WKQBa8QEQDxv4kARe4oBnUz7dWLXpaMS6dkyEdiAU+ejxNS4LNJdyiHGGWoRaCdS2TPlNAOXO2qXDw4ZbGZBo8vE4cpCLVK6XXnk8y3WglgsGqcFhyNLCus1qhw4rWIqocGucUMjEtgxyUBREQyq0ohkdAMWh57IWwXZtycau9PC3BUF0WmfyU68w+qv5FO4REirE5c6TUHWIl3eKbiM4nslYXclyudHLVKHRQKzRvwMIsdIPFdCtCmSypWAPwE6JC/a4aYkSUvAYkErw83EcypC0EThlgesOdC7vFGrY2Tqusyd0In9Uzyj4ulwQ+1KwUUqLq0VtSovDkcObE4dar34jER6fQZq4dktE6RFXpEOldMPHB5ybxbBky5thszRkKHjziBJzxL33eGKlRMztczPEHtGjmyXp1SFw6l2lwDKqc1JclwjwouvYMy4woycUBrUz9Crk9A4UsDpiUs0C7TpqGzW7GgQIw5tPrC7obbZcWkS/gzBVWlkWKY4iB1aLXpVhrKHOUQORpDcm22YcMj8F5R8C607GqcVl0vcV2+Z1C0CEV2qLFzqBNRakbUj8KITq8jCwcCLR+50aHaFgqFB+AUEcftOJMWLWNmzryFaj9tYNO5oXPnkHq5yJqPWJIj0I1waHwyOLDFzwiXC/lzil8ikMeJw+eOp7YOab3ARmA1Ks2Od/gul1V8FkBw8cQKDhxtN69dGL85XCaulbx5R6NmTmsmVdDvpOtGQsKF3OUk2epEkzlaDWGsOmYslreglZUmNXTi2yaDLLFTC/l0E8Tp15MlKx6hykaTR4mEVZ78Kk06F2q5CL+x/xd3TpKJ2abGo3EjXe2KwJpLbIWzs/5Fj4uZGlkg3V6nxsZlJ0hmwarSyDsllEmntYNWqSJYxOyIPSVhmixpcNDmd8tzNbTajdoopjrCTVwupqjz3fOwO9CIpHh0mtY40gxVdtg2ySatC5/JAb7HhZU3BadCQpdVh0ujQiDUsA1NFxplIJnfJtHoleFj8RC4M/8iZ8M8wk67TkCUmCSJ00J6JVp7RbqRqhSm5A3eXE5tDBMBq0QlLZKcGp5sNldkuAyatIspEXjM7BFVkrojmkMsNL0sWPnZhj2zCrvMmS+siVe8iyajFzSHCFC142bJQm7Qy/yXVoCHNIPYBK+LWGs3iDFBjMziwaS0YLSJVQIPV5SDRU4PWbkBns+IhQkltWvROF3qRqWZRSQ2WXdiXo6ZIaiLDihWjjlAYiWdU1GnZbTDFEl1Uotl7juS7/hcemn/TL/23BiS3IiK48+AB/Xv2QS8KP7XYXAQiVXIqJJ1PjhXtMv1UZEE4NWpsGid6kcqOCovKhkEsMJcLm0qNwabBqdXKZFWdKNbFQfeVaiWuKdObTejtonOo6FCExkRkTqhEkrDALUaRW6AUrlatEzdReYoSRCOWsQ6tCG6TJ7FBLll5eLpEiWFBrXagsWehFge8XYNWgA+1Q+aQCA57ll2FUSIfpUEgrRdl8LuSwCMzO0Q9IIIcXVbsDgtag0Gmwco+hgTtYtMUOgWnPCiVTF8VVtkBEsW1YlknfxZRaAuPbQFOpK1ydpUvPgiNCpuw4NSIDVmFXXQuVWKcKzYqxdBRZzfh0hixyZRlsZEa5SXE/ilCKR2YlSwWgab04t8p1rwCUAmgpxG5KwKZyCrtKxEzO+TQLv5c/EAiaVaDUy+0O3LXlUWgwyo2OpFhoKQ7S7AouBlqceCID00UkyJEUeRNKlax4vvqhQWL+EPlA5BrSuQkC8jmwKak4YqQKxlKJtCXC7ubUqhK4Cp/OAE8nbgE39bulAWeQDViXWnEPRKXFjhNyV/EpBUyORVqYecoEcvfZ0f6qwGSP6SxElh+4f+wdx5welXV2v+f8tbpyUwmk2TSO8HQi5RQAgEpKiAgSEkoAqFIR5ogRWpAQkewXvAqF4GAgAUIRSRACiGN9J7MTCZT33nLKZ9r7fNOBvR+997f96m5mPGHmXnLOWfvc/ba61nrWeshWECn95qqd7vaf1/sg/T7zpCwPXKiu+Mm8DxLZS5ijqTdRcRLt151WlSRO0jqvRaBPtn4Qy8bqcW4BLGkis9JEWmYF5AKuUKOmDxjlqf8ZLNgRUVdtIgcvEAAUgzft3BdAdnymmxkIr4mgMb8LqDGtR18PyRQZXTThE3UwBGwLw83Fg0tHfzsZ8spBL3ZfZ+hHDihFCdswA1EHfwvfYWlu5SI/jk5XNGe8Izdc5wEvgj3OT5e0KKBGTmkPIqSFVW9I8HZMne+iACa2LJGSlU1VtZbmWqNyJrAEmAREkskyOWzRn8hLMUJyrDCdkJbtDUCVYEO8x5xK4UVipPQhuWE5L2QRCJJNuvjxNMUCgXcmESlJSjjq/im+DdiU1zRa/AFYEp5cquKu7kxeV+cx946LgVvdOBKZFOcSbnfsTIKBZ+gkNF2xn4QqjMp7lJX20iefGwGu+46kkMn1RPSSOhLFx1RnA/JiyCj6xJTcBPXyHhWFNkFfIjooCNxd/NZ1cwKooydOLVhBs+TOZGsW5XGVMVuytwGovotoDOQec2p6KO0XJb7LA0aYgKM1b4YYU6ZKzFThYJoavTjnTfzLPh4Hbm8T7Ik5IwzdqU0vYEg3EDeEfXoCmKW6EYY7ad8UCBwfOKyFxnPT+dPALa0VyeWIu4ciuuMJqQisoAm5vs/YcRvL4DkpRdfJlmS4NBJBxNTECyAQoJDOTZaWd7csIhlha1YEr0UQ+DZCiL9mEVOgnfRGhaVeUcCntG68y2XLt8n4cpzLjuIT1oDfQWVOIvnYkJqIpB9XAKFut9beLIXJVxy8nwEkAp9SqWBjh/Skg4ohD4JO0YsYyug8G2PhARUMz7JeCmFQLRICgRuDE9EUYOcigEL60L2paTsj7KnxZJ42QSuBOyEJq5RxpBYzMULA3Kyd9o55OpsoWiK7o/A97zsh1lNNHTZIbYERzTeJuNXq2haPYfSc00cfkeVzMtyHp1OqKrqIjAaV21OCTKIjKgENkJtOW65SRw/pjFFPyH+SQG3kFfqU171uBKaCBEfJCXzZUE+5pLOSVv2LHHbxi5Iw4W4CLHT7kiAR2CLUVSPS4vy0FZ5hXY/o3RTObZqgcrci28o4/IjexcGGqyVPVkAmsCLfGCTsl0VmQ58sfOhMl2cQkBFppVDB9czVMK+znBAriVJqOLGskICHOMIdSdz/vfs6n+fK/3CA5IP5n/M2WdMJildidSoRkrBogfV7dSJgJXpdy6RNflPg3i+KTKX5IGpRbJwZXWI7yhOdmCyB1K0JRE/OaBREQ9xZaVYsoTEr/X1gQ0LksGwtZ+3I0qwyvgR7VVZcR6+IzEZMVoab9XshFAFxKWWiIeqrstWEOb0GjXaEsYUpPieZHskGuNozblG3ANxcAV52OrwWrrItrEVzZhMNkdzEqKwJZeiCrPi7IhCeFIzSdLxREyAtBtWd1827sBS50EOaWskWBawzLGAE4nYiVMv4MrMn6gwB9pRokiXMRECL4zTJfOnm19C8BUxTUPIRu2pc6Hqxyr+6+CJwdNNU76d0IinZFBU8Tgq55Hh693wZRwyLzE1kkIl8H3prZzHUf67adMqqWXxMU2mRo4t908oOULFKdoMMatdOMIFlmyQ0FSixJI2ufQLJmNjiUGW8YtTVMD1LPIJyQxJ9CtCGgoUTarFCy0sVYeV6wuNarUItMkTFwFjObPkRExgX5zGbeGUohDo38dE/L8fdfsDJCbuaXJMWQibwVprMgLbUG0EZiV1WtR8MaDS9PKWJ1pWWQR+o2zaNkes5y6jxPpoIjX1GB27SCuQt4oJ++K/cn/FekQiRd23oVgVKec2NAADhQUSF3+Xc8h78n2h9hmKpVFOrzXPNK04tEdQunh9mprtMb4iwi8uDPlbztOzBNMEK6KF1KNriC6I6HX5V9aLLjaTbdHzFOdTrlMCOHKtolQuLpvYCVEOL16bfF6tafQ9Q3cw/8lcSFZFVYR6nKc453Jc+YwcuwhHNVXd4x4Xj2vur1g6CVyZYIwBWMayy/f6YEl2QkUwJZMk4yneC7nG4jwWda80bRxde3H+ivdePi9j0/Yo0dzLmdRt6jEWQ/GNijSia5I51XzztnoypYMUU7TFZ1VowQlsqwoUOMhPp4IwSzJKev2xiDpSfNBkDMXvF++PnCsfpW5l7lxCvxbLqdTVJMdQy/4/wyO6924PNSQCSESpfeIRB0dZOUsZCrIDe8EKVqx6jUzmQ4JYVulpljjNQs3R4IEI5wa4Ttz4BDqN5j7o3hcmcMS3UFAprmynshmCIK7dKeU5c4TGExbUoTU/Dllbgh0WsYLRJHP8UIUGMyKiKf6IBC88h7xtE4h4r+xPJPU1RzKXkk+X4IVKtOdwlbUhzr0ox4teSkGp4XE/pZlLL8wZIUfZrYJAAwr5MI7l+niFHPGwjFCYJoFHwo6Tz+Vks9bgmXSLSsj1SLNkAbOSwZD4njgAbqh0NfET4gVx7C0Vfpa5cMWc2h7ZIEvSLjG+lwSARYhRGCyhaDvJXmipbySBhzBmanSMkGmBEt8j7/t4CQlAyFaaVTlIDWSEcQ0o4IiPJfdGuBqS8TA1PSKtILZfY5GurdljuUOyO+gWbcl9kj03ToEErt9JTHwiuUbHxdbskwQy5GExn43ZDqlcgaSAsUKKoaPPgfQ4sHp9xgKJr7Ot9esO0tYXHJBIUfscppw5hYQjNKaoi1Kk1C5RCeVSaWS8AEKXkT/EI1fqlDjZQmcyYEAezqiLtO4hulWGsm0JPM6RV5pVjLjGRSWqJJEJOUWOpMqu27ova/thcSo1SiKRgyiSoEtg2xYsi8KTxSCObMT+USqzrBxR2JXjiaS31pwYw6cOt1BFhCakizASatPoupxYIqk+QvOSqJpx8j2jOi9WRZamdqYTKyGGKYkXFHBtjYlFqq8RqNFog8yVgDSZBYkci/mWJS/mU/ZKocZJtkTMs1yzOA2uGkOJJCkVy47jBZIe1Y7lJrKktA8BIWIgPE17G9esmJEy2S4zX9koh+MS+HLlDurfywYh0VvhRjm2RqfEWGgUypW5E/VpuY8ZhYViWDS6JxkXofMpKDDAUaI+er9sMVymx7xOVNxX0CH6C37YZdR9BYnEE+rehhIZE+PnGE1225OkrcxX5GwUhC6W0OJHedSK866bj0AqP48r4e68cPe0f6DWJ8h7cjy5lwqIFQdunznf7RGQCNSVGVQErbumOGgyj3Jf5F4ZrRKzygWASlZLsqz5yOGT9SKiXzkTSdMnxzyRsnEKHUmpRiqEJeC2mHWTc0Y2R79XdNLFoMhDKztU0bktOtxGQymwhERTjK3pdhlxkuNK1xHHVAIaxswVr10cx+J5xMk2m68QgQTOS9ZFo5hFmlW3N2kyccbRFCc64ql2759qdHoAraLzL+PZFvQohnJ0/Hp2Q1swxa6yliUiKiqvMkYBJTlD5dLzpfXsjqRzJTjjFKOu4vLIGIrzbcC8/M/cM3Em5IiRPZesaFGQTPozR2BSAiYSdFF6mYKCpN47y+rSFSb2x6xalR7sBiZCgdJr19eLIzQjM3Nm6CkmGyvmQACO/C6WUc5nXCLjGonOhdgdY8mM+pW5JyaXL9F4ObWIVEXAR6M+8jxGgFGXf0QxNanlbo66OY/J4po4tXxH5k4i3mX6nIj9l+PJ/Omdk/oHDbYYQKLzLPdG1oA8ZwrEZN1IYxUBQDLvMjZ5LbJr/wPfansBJC8KIClJc8Thh5rnUfdeGa6sq09oXfRTrIYZBG4WO+Zh+53d9EMJIsVjcQJP5kK+J2tK1rnMtez1SX3OJPsmoamsAGhhXPhpumQ/kW3QzxHTvd0hdB18T+SDhULpkvBT5JxSrNAjFgg1L4Mt9FClLYdkhXqYcslbBfyCTYmTwM5L1lCCqgmlG9mxAl7BJxkmcSWtEZO7m0E5m3mfUEP7QjmXAGRcA4OScSzEksQkyOhZBAWhI3bgOIaO6UnmU+nseRVRi4s/EjhKFxOfSZ/50MONCzVevCPJApqsnwQJC0GclLAMnDx5p5OE1OMJcLEdOkW7Q3x8YWtI/M5O61oRsOL7HdhClbYk+5Gk3GvDCvLa4atgJ8VrwQk6lfap/ohkHAshHUKJi5cTeC6FhIBEH6eQIelLaFjTYXhOzgRWlRQhrAy5ZwI0ZH7LcYJmXLHF4msJtUtAYiyBKzRa4uQ8GzsWx83nCZxSmvw66nf/HpR/mYJfpdnnyHLpuIQqblbc9rl/F+HxP+LfLzQgkRqS+XNmc9aZkyGWVJxR3P6FEiWpVHkUXD8ks3ABXXZA7xEjlMtNYyP5dWvpKni4f2mTWDKgnxoKT7MY4g6qh70tSGd3SW8ZJD8hD6+eJ8xBLkNm2SoyLR04VVWkhg9VmoGztZm2ZUtUhK+0bw2J/v0hmTabttKebI1QCNVLFpQUkxmnQYkQZrPKZGlZvBy3pYOClSd0A03rJvr1x64fShCX7IEmniMHK278Ammh63QJ1tdNRBZiTIOAGs7AE+qY9g+36dI4ZQGJDah1LkhXMFd9cckKOTKH4sPLrqnXGsUHizWt4kvIR82+ZYycJgYC2tetJLdhLY5QCoQOEXpKrasYOoSwf18dj68OQkSzkoSuAEA/RiiASjZtSTioHYkcDTHSgtqKAci/qCi3rl5L0LmViuGDsdPlkZNgnELdc2VLtk38UbbscqWYGHcnSqphi1MUhHgx2bjlgz6xrMfGJXNws504BQGwwomFsgH9SAwdpM+J3eXRuHQV2cBh0NgRJpKkUZoAx8tT6Ghl3YrlVFZW06t+GIHU3siFSXQrcEy9ktadGM9HCYbRdQtNRyM3ESAp/vuPMBz/k3Nsb4Ckm55X9NmjmxyqMrTMv4EW4lRIDk9WiLZrlMUkr2sNl7Wtlkh8aX2QDH+6OxkSFcQqP1GOrYtPilJknUc+XdGv7+lUfmZyi1F286I5vhxLnlZZhFpZ0COzI79HYTeNlpvnWL/bnRyQhdiu1Jttx1CDFYEPA8LUY1HntkcGRZzV7kFG+YieWCS6SPNStII0MysXEGVMxLkuYi2dI4XuUdtY8cyMM9OdGyp+JGYcdh2HI45OtM71nHLsKOUt4zA9Wz+bzCn+XZxfNUbFixePJwpaSapUnO/iZtHznhY/LuewWkyWRZx19WB6/EhdmgBWPUYEFnTiilmP4jULWEkZV0SyxMX3dX7MvBQBjAEMxuZpoXQ0vCJMM9ZXwGNJZGQlQxwVDmrQred8CE9GDh9lqXQsMg6hwMo910hV9CWTCZbzy4ow5zEPU6jn0ovXbG73z/9GQDLjJUpSpUyaOJHQlZoEAw7FpcVbyqyZT9G2ZhYlcQ9P6sAIqEmsZ1iddHbcovRvyYIoTDSMn4guGRrsGGkUSZOLVQ0VdGZd+tf6lJR2aMZS7ofIjhWzY0GYNeze0MUPy/ikUejMWUbUQtptwSlIAC4gSEi2PwLgvimSNjWy5j4Fsn+KPyGVn1HMw847BAl5loQFYZaOwnjNQvh4tvgGwpiw8aTmtRAnnyll5aYYfftkKU27dHYkWbnZorLEY3CtOPENJHSNCbApNRk4lTfokdgUSrv4BI5cTSVrm9N0NWcYVpOiKtVGIdYR+SIOhZhjAniKkuX/YuTDUDMY6ZhQ1tJsyVexsDHJ2IoW+qS6tEYtb6VJCs0wyGrGwteCTDUZ5MN+LFvn0hX0JSv0LDuHG7QyqNyjtkKy5ZLxNAFooUeK7VcWiYiviW8hx9UaYLkOk3iK4qd6jmzYh0Vrs1Sk+tB3gMf6zR1s3jqA/b/+Q6jclYJdRkw9DdMIxHhnxkJrgOxf/OcLDkhmMXfuHKZMnowrPMrIcVPnQvdsKcxo124Oz55yCpV77c3Ee6bpJrPo0Ud5999+RibMM3jsThx+8cUk9/syuZhx4iVu3r3BR5uw0qPEnRH2luwYnS00PPcM7z7xYxqaGojX9uFrF02lasIhrPjVL3nnicfZWrAYsesufOXiCwn33d+4wOrwyENqHA3TeFAidqYvgy/6CV4ep2Ez/z71Agrzl7DJCZWXOdAvMGTUWA6S/uEHHaw1MWp0dNWYiJ3wpn3Xwi7kcaWlkFLODFoQhVkxRGqEo4id4TNHxlUj9SbKputH/bDiJivRzTi+UN7I61FkcyvYsqgdw71UqpINXXkWP/4jFt9/H2udBBvFjDoF1ttw2X33MPbwQ5B2R1pjIUZS92pTDKvoRg11MTUux5dUtxhUsaxShCqZLiG3urx/9x3kFn3EPvfcSrx+uLmW4rUruugR1C2+Xowzq2NU9EKMk6M1716WYGUjr507hfa1q1kmafsQZFv/xncuZsJ5Z+hz1LZyPTOm/5AJp57KgF12NkX5lqs1SmKZty78hKsvncrRJx7PseddYMamaZAA4sWobHF3K/IN5bEwYHp7BSE97er2BkiKs+r2uPcmmld0gsXVEIdEMmTyFMsWLwtHU5vaNlxd9h5++ra9xKzdbQ9VBAYimpaJ4G/bekyR43/208NBjeLc3cf9PAgoHqIIcPRvAdbF/IiJ25sXivRVQzD9jJP8+UvpuUdG59R/osTsNvD112PoxjIGqxXRVOTwRl6bfkhDscZrkTocWbpFEVsdhkQdxKPYdu1F39fo7Ek2Osr0/K1rU+e+WxghmkIBdeIZRRkFMTD6e3EcJrpt+CNFulmPMeoxM4RIfcvfcCT02D3oS92CgMUKi+jhCYT7H01PEUcWMeBnptQ8dwa4mBJExY/qcEbZ6KI57pG70gyL0rEiIKfXrZGlKANedDwNRVV/NLMejSky10UsK+6TsYcyNpPVLf6Y6ykCqR7A6z99vs0b20uGZMaM5yhNlXLYxK9IkUEEuQx1MuxYwT03TeUXj//R1CqIY23B1/eCu64eQlIonxKND6Sznonom8kx0SPBt7bUc/lxiCW44KYW5i2BabfUMHZ0nLjdju3Ldx1C31OakyeNC2IxCpI1oIq7f9rIyuUFbr16CL0rG5Q+bglg0AIGqVeTZ0K6YZn1FoRiwWT/zGLFQ/yollXrXqU2UuhdUhMqXdGEhSBBW8mgCDtEkJE8IpIRicXIk2Z1cznnXf8p372ogrFDq5l293J6D4YP34bbv1vNqBE5rfmySCugz9ntuK4Upke1bImkBnQVmHkBebuGaT9dyYwX4IHbkuw1xsJLxFUsUTITsnxiEmiUmiypu1AmRkJZGvKodvp9mbsizvcfWMQtU/uy+2iJ+5gggbAsfK/LxAuEEaFBSwFBe3D6dz7gg2UQL5ZyhrDPPnDTt4dTX9msdPQgIXNbIKa1tALaEoSB0LdjeO4WtRO6hwuV3BVKmIdje2zsHMxxpy7n4APh2qmHcN8Tr/PKHJj53mJi5UO1xs+OmaYduppNC7aiI/NfrJQv/ttfeEAyZ+48Jk85k5i26JSYh9AUzKIQ53bD737LBw/cz4DFnxA/4AB2vmsaebuU3997B4cNqCPuxvn53Xew99SLGHrRxXgpAQcucVkcjZvIzF6A19pBee9KGD8Gqqs186LFSps2csPB+3PKpK8w5ujDWfYfz7F10xb2vPIKXrjxOr668zg4/CheuXsae59wPBXnnYMjnbM0CimhDImemYyIpNGLtAEpIpWOFqxdwx/P+za1LS2Mu/NO6FMDb/yB5+9+gF1OOZXBV18OXQW65n1MrrmZylFDYORIKCnTdnWsWEbrwkXE40lS43eBuirwc/hzF2sf7oq6PjB2JMTLYUMDXfPmE7ou6cF9Yfhg0/Zw6Uo6P12m66p89F961w4dBXFp7dEIK9bTPncBJF3KRu+C9ugsMUXxdORYN/1Rso89yvC77oRxOymtinQCKspND+TmZrbOmU+Q8+gtGaQxw821S3u9pfNo2biWyr61sNPOkC6Dzi6YN59M01rsinKSu+wN5ZUsvuF6EovmM3j6vVg1A2D5KjqXLUQIYhU7jYNBA2Dpp/ibG7VlaGc8TuVeu0BpqapxC19Yjbb+JzbEEDqCpRv480nfoL5PDfU/uM1YuFQSysuhshK2tsBHc2DZChg+DPYcr13bGv/4DjXlvenY0kJpeSmFdauJjR4G++0NjRnCjxfS0bSZZO80sV12MWNevZL2JUuVF5wePFxVf8NU0lAGI6rW9lpLsj0Cks8DiqJjpU6VYgah1jgSG9NcifS9MfEBTwG3ZlbVgS5G5Yubhektb7Is+gnjo0X/mr9N7LWHlx69W/TcP7/xmAiKod/0+Ggxy9B9EtOgQ5tLRI6hoVzJj1iSKERedLyjTI98vUjb+QzA0Is0FMvIdTQBl8jh7U5ymAN85ucznyk2IOzG/UUkaEhOsrub3zTVpNnJKGjbPZfd4ciIKyt8dW1OEjW4KAKSz9zH4sg1jiCflrGYudmWyy0WlX5uEBJVUqAk7xfnszhw85AYDQGTDzfXH3HvozF1Z6ai+S+OtPt50KJnicbNZWCFAAAgAElEQVQaoGGCLiYPUcRQ2yZV6u8iUkcRkOg5BTwLzTW6QxGYMUBUrktAkzhxjgLoIkA1uQyjsqGx9Z7ZJPFveySbBBwWr1npyToQA7Zkmyv+aFYg4uP3IDd/9sH4G39tX4CkhMMmHlUspzTUa2n6UFhD44KXyTR8QIfdn1+9NJtnn32DJ24ex96jWnDCdRQk0KXUYAEkMvsRZU9ovtI0QEoXpeVkooLTbmjg3bnw5N270NzWSG11BX42w+atHkP7hYwdIg0yPBY1xFi2tp3+1QP4j99nWL10EdNv341CmGPZp820t/n0H9CbkYNbtCB78aICG1oKlFX3paGxkbqScnYeaZMu8djQ6jBnQZtmAof0q2RofY6tHfDxok3U9x/A6k1d2nRhj2El9OrVgBXGaWvvxQeL2ghiZaR6j+SiG1/ijisGs9fOI1iwpIxlzR4VbidfHh2jomwp8xa047gDNYiwoXUd1VUhu47oRTrsYt3WBB8tbdfM5qgBCeoGDOCjlT6b1+XYd1yc+upVrG3uxeKVLXRmfWp7lbHHyE4SbMARWpNlkfV7s7GtioXLOik4/chaA7hr+stM/+5Idh4RY+2mNv1+zIozcnAvBtVtxQ2bCL2CPrJdzgS+8e2ZpOpGcvvVk/ALAW++u4jvP/A6P791ILuMqOTduW3UDa1hy7r57DyokuqqEpaszrFqk4eTKGH3kV30qYqxtdXh44UZ/iLhRk1tirEDoMMdzRt/Xs3guv7sOjzJbT+cwcuzU3w4dz6pigEmAyl2QoO2xcC4yTrvyI8I8cTnscceY8yYMaoX9f/rxwq1Kf0/56fomM2aNYt5c+ZzxpQzDUdT09na21fBf0yi9D/9CaO7Mmx9/mlW1NWw+/0PEvQZgl3oIj/7I2Ze8wPc9o0cfNttMOEw/KTUfMSULjXnB9ez+cXfM9yN097aSM3llzPglFPxy8tNQLC1jbbZc7U/uOQLP73vIeyFaxh+zaW8fuvNHDJiOHz9eF688XaOPf0M/Cmn4GgWQOoToh1KN0XZUTXEAhIxEK6qCLCt3cA7F0ylNtfGiNt+AHX9CV99iZ/d8QATJ0+m/zeP45N7ptPy3of0jtms6trA/nffS9nBk8i8/T5/vOk6ajIZzbisGzCUk+68hfkzfkPL089SnSihAZ/h3ziG/iefyhsXX8WgJavprEzwSbzASbfeSFdVX94+/xKGZDN0uAXm26WcOm06sd3Gk/voDd793i1UbWgicBKsTpZw5PduIHXEIcZOd3ay6uHH6Hr4IcY8cC/svTdYpQaUpEoVMH106Xl0zvuEqlQJawod7HTpdxh84ERW/eI3zH1yGoN6lbG0vY3hF17ObhOP5dNfPkfnL54mXWKxItPJ4KOOZcz1F7Hs1luxP1nM0EceJVi1gWeu+A670opnl9JQX8/Em68n/8LLvP7TX9G7tj/eyCHse+eNUFeHR0ojLBKjUs6uZMEkS+P5BGs2Muvkk+jVp4aR0+6GEukEZkNFFXQlWfHQXaz993+j3i5j+dYW6r9+FKMnn8zzBx7OgIGDaUsm2WeP3fnoldfY46wziV91EQu/dyfrXpjB0JI0zR1t9J88hYHHfJWXjzuB/gJ2bJsNlsPBP3uK1NgxWs8iQnzFZ357NGrbGyAxcyXemQDNKHVenLgiPahYZyyNCSxxO02La2n1LM0GtEuUZvtMc4Nuj627dkNeMa+bQEgULS8yv6Kg/WcspNCwtI4ietMUFUWOsax9855uXopdxDZEBcfqT0vkTbovSbMGeUGi4xoiNMfp4XMXcdc2wCS1ApK56ZmxMceQmgljkEzBttYXRHxnA0o+C7cMGNkGOuSYAh+iihcp1TXAQLqG9cxM6fWZegQDSIQeGWUFFAxKFN+42dJ9z4CBWAT7DCAwVRBR2+9oHg1hVb7VZd7TcUb0ur/aouSTMmaTqVRo2T1vkh0o1tTIeIxWhQEkMvfyY5xQATzG2TeZbgNQtRrNzFj3xGfxtHhfbqcf+fkG0H52LcsYDPhRmqp0/4nuhwqrdWeLowFFmTHTWF6eVOluaDJP8lMEMEUAZ8CKqQ2R4mOhlern1GcS4mJ0H4oPYHR1eq+7AYu589vA9n9v/99eAMkLM16gLF3C4ROPIBuNP0FGsxDk59O19BeEzf/BO4uqufq6eZx+/AAu+FYf4izSuqO8UL0toWMK9U+atcRMNzdb2lFLIXRe2/h6Xm++9b2NvDMPpl83gUtumEkqDf3qYMk66J2Al35xDCsXfMpV9y+hw4NSBza3wc7D4L5b9+XW+99jziIorxhCtmUlN10+kD13H8vVN77KjPeg9wBIxKD1L706brqoD4dMGMdN01/nz/NTVJb2JWhdyU3XjCVMDGDKhb+jui+kkxWsWdbKKcckue6ysTRt6eDWez/l9QUwZGCaTFuGnAP3XL4LbVu6mPbUMvLlA/FaV7LfGLji0oO59Lo3mL9M9RtpbAO/Cx69Yw/G9A35/rSP+GCplkyS/MsWev31u/HbmQt49dc5npp+AANqV3HZzWtZ2wJOuheN65t55t5+7DtmK7bXpc/4ki39uOqeDXy8CPrVl9Pc2o6bKuGha8bg5zu49cFFbOgCrxN6/SVIOu26Xuw7VjqAbSVnJ2iz9uHU82eS7tWP6TfuR6Yzx2/fXMZTLy/koWv2IvDSHHnOm9T0hZG1cNnp42hubuXep9YSr6mnYUsrXxnTxoXnHMI9P3qdjxYlcEor2dKwmQu+Asd86yImHjOdM09McN45ezPtkbd47c9lzF7wHsmSOlG/IyZ7Rg+TqQ1Qo7X231sxX9xPfbEByfuzWDB7AZMnnwaJYqG0RIsiZXThNvtZ6NjC+pOOZ1N1L3af/jBB9RBNn+Y+XsiqZ17lk58+wPE3Xg9nnEVQavrU25ku/vzY4+xkpyjzQtY/+RRbD9qbcddcAQMHUghk63KxCgVobyL/858x46mf8JULLiH11WNo/fGPWPbYY7TGE/QeMoTx114HBx5qnsx8nvVvvYO9eiXJIIcrNBEvpD2RpO8uu+GO3lmLqVm7lj99+wJiH71PvqwXTV15hoYB6ROOZ9i3z6Zt9Ur+OPkcvn70UdCvL6tf/g2t++7Ply67kgW3/YDNW5s45PIr6HTizPtoLl+u6cXT11zJV0ePpWT8eJqXr6ZzxRrqv3sVL991F0eNHAEH7c2C9eup320vQtK8eeOVfPWrk6C+P28vXc/II4+hdudxbP7B95i/eD0Tr7xWalN55dSTGLP//gy+5TaoGwiZNtY/8kO23D6N5r5VbExIK8kkK5Il3Pj4o1Ca5MOzplBT04dBRx7FaqkDGTuEIXV9efOqa+m/336MmHw2C5csZWtbM/slkzx+1XUcd86lVJ90BB0vz2DNvQ8x4r572Pin1/GWL2bgfQ/SsGwZa996g72H1MOCVbz19kwOvO4KmLuQX/7yWU5+8GHYdTxIxEr6x0f0siBqS6jh87JS6aVJuHwtC755BsGadWyo60OLk6dj2CDOfuAhaMzz+oVnc2C/atwRw2h8bzZLOzN8+Zor+OOppzD09DMYctWVsGwxv7vsag458QSCS87jz/c+wN5VtSQCh8Znf03biMEMO/443rnkKvb/2tdg1BCWrl5E7VdPpHz33QhjDgXH6GAIdnUjWmJPCpHxkP55UGX7BCRFD924j5/5+Vxao9sf1V8+S8j6/xvX+huphgjSRCjlczvR5y60O3dRDFv/Z8fbdphtR/j8sYqf6Ylmep7+//Y89YxFmc999pVt1/W3z/o3Xv2roRTvQxEO/fU5e47A/L7tuP/31fDfnYueR/nPvvPXo//8w1YEan99Vz7veHz+qv9v5/zs/es5fZ+fys/ejb+emf/6Kfp/c5C2F0DyygszSKXTHHzk4RGsMiDcFaBRmEP7oidp2fQHfvxsI+/MbObHdw+jukIKnDtVHLXTr2XWJzabO/qQd8qUZu1aeZLWFg4c3UCvXhkNTMaCUk6/bhMz58J9Nx/AJde8zc6jbW777hHMWtzAPfd/yN33fot335vF3Hc/5cqLDyeZyHLjnW8peeDMyXsy+cYPOHriIewydhf+7cUX6WUt44Fbz+Ce237KK7Pglmt3Ze9xvbjr8TlsbWjmxJOP5nvTXuLww49gwMCh/OSnT7Db8ALHHHMCV139LBMOgOsvO4efPvkrlq7w+f7Nw2lozHPNNQs54Wsuxx9/HE/87BVe+6CDy86dwPuzFrBgTQ1fPfZIPnj/Pd587U9Mu3kfnnl+KUuWbOGpaSNY1z6Y6+/8PaecsTcj+tTx8D3Pc/V3JjFqWDMfz55D3qrhT0ty/PG3zTx0777UVjfx7O87GDRsb9q74tzz4LNce6rD2V+vxbWatBD99/P6cP7NKzj39F4cPelwHnr0OT5cHud7F07iDzPf4oNlzUy/ek+25qqYfOErTNrb4qbvjKA2/SkJYYpbB/HVb7/J+6sMIURiHLkM7LlXLbdcOIbNW0ImnjWTS07vy3knD6c82cpvZ2dZszbOkKEH88xzH9G66T2+PWV/fvGLdxg1fj9G7TyUNavfZUhNB/vufiJfO+5Bjj+tkovO/DLT7v8tb80t5Y1P3iOd7icNn1XjJtI92LZ9mMjOv/zPFx6QfDxnAZOnnI4jfHxVizLotNjKVfqF09rM8hO/QWuvSna7736C8mq6li6npLpGu2+9feyRuAMHs+9Dj0P/fkbEo7WNDXfdwcq1K6ixbDo+/JjkoYcy9orLYchgLZJ2BYw0N7P58Uf54wszOPSUb1L7jeOgqZMZV17NMXvvCl8ez3vTHmTYbvtSdc0NUFVGLJ/nt4/+iMKaldh+VlvlhrZDSwD7HHEsoydMNIBk9SremXoJvbY0MPbiqaz9+GO2PP0s46++FOuE49jwyu+Yde3NjNlnb5qqy6nEJzdyDLsddRxzrvoeJSPqGfmdC6Gmt4n6/+kDnptyLqNGDyUcNJBcPEGllWDY2ZNpmvUu6955gy4fulo7OeSEb8KX9mLNG79l49zZ2O1d5LNt7HXO2cR23521N99C0G8wgy48H6ps5h51HBnLZa/HHsMdNhoy7ax7cDqZ6T9m5G3XwbgxYKfJJpMk6/tr9Dp8/te8/9ZbhFmP2NoGRh47ifKaKl6bdi+TvvtdOOwISJfosXjlFZ684SbOeuwp2GsneP99Fp48mcprrsdbtQhv1RKG3vkgwbJl/O7Jx6ntXcGA5jYWNmxgwjWXw0cLeXPuxxx0770wfLi2JJQ4sNWVZdGrb/D6r5/Vmpt9jv8Gux7/de0l7q9YwYcnnkpdVSWDrr8GypJkU3L9AynMW8wbl1/J6OpK1gzpQ4UEd8sqGHfY4bx84sns/93rqJg6FX/hXF49+zwmHftV3KkXsPi2+9m6cjm9a6vIz/oQa/xO7HTtVXT8dgZzP15MPJfHa2xkl2uvJ73PnlCSUpE9pa9I+VHRpHW3Kv7vOC1/Xzu4/QKSv++4dxx9xwzsmIH/ega2G0Dy4gukUykOPnJS1CMyquXUTiQf0rzo31i56H2mXvsexxxRxWUni+5Lg+ljZqdobE3w65dbWNMoNSZCr9Om9kh/rXOOjjNgSIxMkKHEquC0G1sUkPzw+xO46OqZnPCVCq46azwrNodcet3bXHL1ycx86x1S3jouOe8o3Hgbdz+ymtXr1nDAhCHc8vhKJu45gr6lLr7r0Cu2kHNOP5Vbbv05b86BH/3wUL40PMH0pzfy6stzOPwru/LUr+dw+IRxJJMWXphnSHkHw8fsz3eu/ncuPb+KKccdwqu/X8CPZzRz7w3DWbKigRvvWMYT9+zMqCF1LF6Z4+Lb3+GMk3bnzZkf0NQ6kLFjU7jSYMLPcvi+ffjR05+oePOTN1TTkTqMKVc+w74TD6PSzvKnt97me9eexLDqFdrlsivsyy0/fIM//LaN++48mNreeW657yOsuE1JRSW/e6uB686Icf6J/XCDzXhOin/7XcgN9zXx84f2Y2j/fnw4v5lbH/+AC08/iNf/OJPaAWO54dQkrWF/jp38C+pK4ZG7RjOgagWxwKPDOoRvXPAHrN59uP6SCeRzbSxa2sSTT3/EOcdWM3LEnpx4/qvcfWUdJx9dS97L8MQfYvz+1U+orann4zXNpAqd3HzlEWzZ1Mgb7y9jfXOOts4su48v5Yzjz+Ok4+7hhFN6MfXcA7nz3ud566MKZi74gNKyOm0RpHTRSOfGBAuLrcD/Rq3af718vlCf+EIDEhFGnDN3AWdOOZ2E9MFWXqd0npHUtSlaE30P2jtZ+PUT6agsZ6/772ZLroMnz72Yi088ieROA3n2tNMZcuBB7H7XfYTVNYbWMH8Bf5oymfGH70fJqJEs/ekvyY/amZ2uvELrKzyheXR00PnTp1l8xx2MO+1bJI6VTEUtLFrFL669kW996yTY90u8f9PtuKVVjHtgOm5dbxXKc3OiTNVl8vOSq5TCJ+WdJbTYO+/niK9dwysXXkJ5Lsd+j9yrIkqLv/Nd5m5cz8l3/ICO1jZeuvAaTr54Knx5d5rmziUcuxM1Y3fm4xtvo2HjOiZeeB5BeQkL1q5i53gJz1x5LZMOOYhexxxJPtNGqwXVQ0axcs4shpYnIOMx6+lfk6rqQ9+TvkV2y0bqy8ph41ZeuvN6hp/2TUZffBkbpj/K0tWrmXDOGYRpj+fPuYSxh01i5PduwKqsgkwX6x79EZ0P/JhR074Pe+8WScS7UFFGZ3szTa/OYGDUV7z9md/wIT4Hn3oyL/zoMcbssTsjTzmFpqYmNra2sZNt8dj113Hq5LMoP+IIOl99lSU/epIv3X4XG995g2DZEgZddyvzn/4lC197lZMuvwRat/LaC88x6YrL4MMFzFy+nAm336aAUpTtbSmkLRTomr+E/IYNUMgTGz6a9E6jlMASrF3JO8edSN2woYx5dDpU9TZcCFFoXryM3114KYfvuSdMOoCmlcsplKapGz6cXx97IhOvvZ6qyWeSW7yQl6ecy9eOO47WoybxyyNP5pzTTsbdZTibf/0cG6uq2OWsM9m0YA59q/tBa4bZTzzJhoMP5ugrL4felQTaZMAUSves3TVQxBBFttFq/vH2awcg+cfP+Y4z7piB/y0zsL0AkpdmvEg6neLQSYebzLjWNEX5Ie9PbPn0ed55ZSbf/cEsnnrsSPbs9w6+105cO2gJ/bAUz+5Pjipt425UbERkOUPKX4JntdMVQplbzinXtvH2XHjglglcfPVMvnlMgisnj2HlepdLrvuQK248kTnz3uWDd9Yz9fx9SJR0cecD82SL57xzDuD8a97m4nO/xoF77cSyTxfSL72QncaM5ru3vMDvZsE1l+/Cl3cdxPQfz6a9aS0nfOMQbvnh60w9+xvsMn4sixbPYVDpFjJWH86//DdcfV6C04/ZhzfeW8cPf9PBo9eNomFLOxdeP4eTjqvk6EkH8qvn/sCMdzJcfv5+zP1oAZub+nPuhUfT3LSWrZtXsOvIkJunva+6bU9ck2SLfQjfvvq3HHDoYYytD7n/oT9wzgUT2H0YfLpoFrFUDa+/18RrL2WYdtdhrF01l4d/0sgFF51ERe8UV3/vaa6enOCMr/YmRYPqhryzsJoLrlvJOacP4eCDDuAXz7zCn+Z2ct3FE3nvnXf5dFkbN03dlxavF1MueZ6vHwpXTx1CRXKlaqhl3EM44dzXKOlXy+1XHaEabkvXZrjlh69y8JcyTNj/SL51/is8fEM1xx5USWNzG5c82EA83p8TTvwWv3zplzR9upqLz9yHfEczbsUIvNhgnnn2ZdauXcWdN57F+Wc9yYknVHPB1P25b/oMXn+3lLc/mUNpZZ0BItoC3vQQNC3Qpa20ga//6j9feEAya/4nTJ58BilRwNbWubGowVZBbY20raU9ywdHfpNM73ImPHavSKKy8YEnWPar51RNN9ernP0vvxR34qEUkqatr7OxkaWXXsXiJQsZ3K8v8fYuFloOX39kOrmxw7Q3lvvhYn488Vj26Ginc+wQtvSuJNF/EBMvPJcVzz7H6pdfI17SCypSfPmcM7GOPQaS0nVBFIFjOFI4r317RZwoVDpOEZuEou+xcT1PTplMLyy+/uPHoKYXvPUOPz7/CgZ9aWcOuuZimn7+IvP/9C5B0qLCLWGPm67F/vJu5D6YySfTHsFbs1kzF2Xjv8QeZ59G46xZrP/JC3TaeTYlffY56yT67/815j70CG3vvkG+zMVKlHPoN74Fo8cw68mH2bJ4MU6sjBLLZ5+pF+EceTTMns2cRx4nt2QJuaCL5IhB7HXpReT2309Z1nZHlgX3P0zDD+4nttMQ2srTxHyXptBi9zO+ycgjD2bpo0+y9A9/oMoLKMl59DrtDAZMmsT6d97i40ceotZ1abMd6r5xMqMOO5Cm379G06+eo82qpCXIc/DxhxA740w+vuNe/PmL2fXee+h8731mPPIopXV17F4/gA8+XczhZ5yBtWojry2Yz7H33gmDB0WdxyLzoMWbHnlHNEUS2k1LU73rFvPbI46l7+Bh7Pf0v0FZBQXX6BO4Da20PfUkHz/7LFnLpSmX44BzT6f/YfsxfZ+vcOwN1zHo3MlkF37Kv0/+NscedzRVZ5/A2xfdwNbVqxgyfjSJtRtY6cSYdOvtfHLnNBo3bCbuBMTSFkO+czU1EyYI8ZdQ2lH7ohBuhJ40A9hNUNkBSOQuptNpNm3aRHl5eXe9zb+68d8x/h0zsD3MwPYCSJ5/6RUSJWkmHXYIcQUjxRot6YY0i7YlL/HTe5/iiV808h+/PIgRvWeZmk5hTEjYR3syxLRVP7Y0zJfuVVHra5EMsSDnO8TtFGdc3sH7n8Dd39+XayTjcihcf/FOrFmT4KKrZnP5DRMpr93CXffOobEZBg7rw+IFDYyqgztvPJCHf76Kt+esIVWexg2z3HTOAHbdeQiX3TyTP86DESP6kO9sprPD4/JzR7HXbv147Ocf8spr7VT3KSMRz3P5uSPocvtwwXde55qzyjj9a1/id28v5Ie/aeOxa0dSmS7lwZ98zM9fyTFgWCnpEptN69u447LRxEKHOx5YQFCSopDp4uA9qznvtHou/P4cOvLw1O0uXbGDOPeCP3DsETtx/MQ+/PDHM5k5J6A8bdHLDTnjW4cy84P3mfF8B9MfOIjQauH2e+aSjDvsNG4or721lBMnwWXfHkbaWYedybOpYwT3/GwNv/pjlgFDS0nHCgSbctxx3W4U/C4e+fkiNjahheb96+Das4YyflgjTtCubXzbrX04/ux3+bQBxg7rq9ps7W1ST5rh+98dQ0AFJ5/zZx68sYKTDu1HviPHvb/ZxItvZCitrKe0pI21n7Ry7WWHsGzxQl59YxMlVdWsXt/EMV8r5cSvnshJxz/FUUdVcO2lB3DffS/x6hvw4YqlxCv7G/FXVW409VZSXViUPN6hQvIvUNQ+d85802VLu1fJg2B0JEz3jKhfvbRs/WQebrwEBg3BTwU4WzuRJzss5PBK4sTq6/HjaRH+VtE9FRLfsJHclk0kpJDZtdjqFSgdOgwrVYErnLDGJrpWryIl4ndhAi8Wh1QCd2B/yGdAo+4OVKWhrgZKjIquPKpaEur5ONo4XFKsPoHt47hSoCi6JNKpqgXWrTDOc/8hUFoJuTyF1avpyhUorx8K2Tw0rCWbayVZUQkDh2sHL0ta4m3ZjN9sWtg5tTVQ29t8flUTgbRDLk1gy3XFJaPRARtWE2Rt7LJe0K8fiLhg2ypyDZtwuhzcyt5aCE46Bb6ctxkat0LOg/pqqO1FLh4nIYXEBR9/40acDZtVqFB0TZxCHi9WilNXR6yuBiu7hcLK9cS0bXcKBvaF8jS0tkPzVry2dtySNNRqRZ6OnXXN+C3NOL1KYEANJJIUNjTgdmSw6gcaEcf1G/D9Ak4y6rkfM0Yi5+VI1NYQVlYgncxsbYds6lAFhIjWhOjXiOCdijv5HYTLF+G6aexB4whdP2rZLKJZLrR0wPr1SlLNlqRJDhisbf7CzZuwytJQXYkv17VxE7aEvgbVweYGgqZWbGmlnBTRpYBY/SBobsLf3IwjRf8VSegrVYuiCWMT2FJ8azrwdBfLdnsaxWrXfx5BdUeGZHtw+3Zcw44Z2D5nYHsBJL95+WWS6RKOOGyi2V+1c4ToyUgr+blsXfg0HWveo+B1UF2ZpTS2ynQaE7dCwpTaS17+izpjyPdEGV3y024eEU+0RFMksNnQVk+7l6Ksop1cW5LSeBc1VZ3kchW0tVgaQLFKm2jKlNKRdbT+IfSSpGmjf2+b1kIpzR0uXZmQymScXhVrycdrmHrTHD6ZDz+4/ihG1LZT4nRRU7mJ0GmjKV9Opr0PfhAnnspTV9FKS6ZAe9aizMlTlfLJFCw2ZMsZWNpG0nHIehWsbClVZfREMsDLetTHtlCWTLKhPUlnoRyHHHVVIclgCxuzKbr8HIMqNpCnD03N0jiziqpUOx1hjM0Z8b9SlFutVFc6tGRa6WqLUVpqkywtsLGlkiDrUl5SRpuXp5zN9KpoI7BbSMr2alWxpa2KrZ39seSaEh4UOqisaNV9sCVXTpvcstCiPB1Ql9hI0mk1SuwkKNCH9VvLacv3IR2z8VRh3aMk0URVSQdemGbD1hoGJJdRmerSbuONud60+OVk8i6V8RhBfjNlpXEsJ0HjliS2lcaxO6mu3qh+3paWvPolVekuWjqSbGwfwt6HXY1VujtBWIZtHq7I14v6av9zyzy3G8Pwhc6QaJet2R8zecpknLhp+9vdEYcCrWTpVMUMcfLbVCVcDIvodidxlQRjZMakR4yS/fTVbfrKQvsyLWBlmWW1m4zRKZHeTKJMbr4rXUpM2x5RMJE+PaZfjvTrEZapKHwKs7BUXzN6I0Z9RHrICN1GzpPTLmFynDgp7fskCuU5I5anZ5RyKfm9oEeW7jgyBnkl1M4xYu4fz1sAACAASURBVCqNGJpkcEwLR+mcI+9v6zAvfULkqHLVcs1yJvN9yduUKmVNTK58JqBdR5DWOZSxFTvcmz42pqeZfE7eM13xZa7MMUXXtKBaxTLLom3epd8oidTeO6J+OMXeNqZbjnQ8MgrKMkYZh8BLmT9V+sKOhIdkliPN3Ej3WK5C7qJIiZn7KZuFrVchc2C64ZjZMMBVZsqoNZieOb7RgdcnwYjmZaMCyFSkumzgrlyjtIoVc12Sz+C7In6WMJ2a9FEQoOCrxorU72gGV2+QIB+zkWn0Td5QfRXpsiR9z0UtPtBOb0WjFtha7WI6dRRLRrpLR6JfdhS178iQbDfbzo4L2TED22ZgewEkL7z0AmkBJBOPKDZzI7SyeL5NLFjJpsXPkm38HXG3AH47Fu0a4JTglRh1W4T2pOVv1AJa7Lih5Nh4dp5Y6OJ48loIbgkFkaKy24kVylVlHCcjsrrY0lFTtMNineSdGGGQIF5IEmgrNGlEXlCNJOnG6RJXelne2krG7ccVt77KvA9h+l1HMn54gUTYgmW1a7cvz0rie+VYjotvdREPJVAqnSNlDHks0SsRdkYofoPsLsYXwRIxYRFnDBCttRIvrzWeXkw0U8pNm+OwCzv0KMheZYfE/QyWJQDAxbdFtqCD0JJjSEVNUvTM9TtCX7LDFIHUjMYCcuLcF5K4YYy806UCh/I5385qcNaS/8I4flitneb8sBPH6VJfS1UkpWLHNlkqEZFMh224EogWxXVVlk+ocKJnlRAPRacpxHI8HL+FUPZeS5oeJUhLsJECBcsmDEvxBWyKpptowlhdhKI34yQoBCU6Tg1UWo26dwcyTjfEKWS181p7WMfO+1wGqT0I7TIV0DT+i/zIvt6jrfi/uGH4wgOSubPnMmXKWdhxcSxlGRstibagg2lvPM1vPnqLXDJO3pEH3sf2RIDKJhYVHUktiOqW2D6BU8ApBDiywGJxcqKSKjSwQOhgEiGRKLoYDZ9EIOrfPlnLo+BYuKI4LqJHloMTZIhZDoEnisRiEESgyMUJK7HsPPmgIFJMkYMpPeIFAghlKI84n3aQJFWQReeTsbuIWdINylHl9XhXQD7lkRHw4jg4hbg61J4d4FqhyGAYnbF4jGRo43mideJHOi1RZsYPydlifBwsK43rC/AR4yQSwUJZk0Useh02YS5H3LMoUTVYETvytH7G8eNaGC6THfMEmJTgi9K5igz5OocyYX4hq0bOiVkE+RwFO45jJyMgljNKtGIUEyIUJf3dxa1P4OR9HFFhjWpsBJaob28VzHfsGAU7RsL3VBNGzldQI2iUzRVedDvtFp4r9zDAEcOo9UXyvkAPh4KXI+lKzr2ggpIyDdK+0SaJ7wj0M8r2li3yjBbBX9LZySAgkXWYeswpnDpuH71nCYWRpvWmPicK0WRmjXhdtzK1KadXyp5mP1TUyfQuN9BN+pF99vqLTVaLdSQ9tvsIt+zIkOygbP2L73Y7hr9dzsD2AkheFGHEdCmHizCimOdIHCYXWCTsLvAlIzLXiEfo3iE0rYj3H1FwTHvsKOpdTJgUezWLKKLokMj7UkcgbfxdESCUNt3iY8h3xTkt9h6Xz5k9l0IpuF1Gbly5YWL/pW25CZtpsMqtJp+v1oChazdgxTdB2Gka+Yg/o0rC0mPWM+fSYn0jjKjHlWtS8VQZuLSYFydfxi1DLjHXFpO/Ze8Wqoj0102az3dHwyKdGgFVcizFavKmpC3iZizaJ9q0xFaHXKN0Ko1uImryGWm1LMdXZpMcRI4ncxNJHwjxW8RztB5DKBQpMydKcxe6hZxb5sc34oN6Thl/dA5pma5MOxm33E/5jARr5VIEcBr/RIOB8n0pPFeqlcy7OFDR/ddrkDmMngOtORIHQc4tcyngMg2JcYRhf3xL5lH4DCagalqzK4l9u1yb/+iL+sIDknmz5zJ5ylmaIdF8R+CosNmWoJ07PniGn3zye7ZWuTjaw19Ag0vcixGzxLXMqQCRFZRqJ4tCzMMOs5pyFfVy2w6Ii6Ko5ZJ1ZKGp66/F0G60yMPQw/dDEqGtnbIkquAHojfgYPkuMUtUUHPYTgw3X6LOrTjogcpImy73Qg9L+h6+Gyh1yPaTxMMUnlUgb4mYkU3MsrrV1KXeoWAX8B2JVMh1mYc9FIc76mGfdUNs3xB9RAFYpdoigT3H83DFENoSi5Gci2SOCjgyF5K7sSTiYxarmJWYb+MUpFjLI+/mKDiyoFNY0h5ZjhAImElqlKEQSNQmFhlCiFkdeJanReSS4ZF5NcZKoiFyfZEysB+nKy7ZAVFtt0gHeVWAz8VM8bmORNVTZYHL1QoglDGJoQiwfI+4pMsloyFAhhipQkjghuQcoVhJPsOoBWgHNtGCUUMj5j2nQEXVX2NJCr6H5YeU+S65uMBcmRs5TqrbuFh00nurxTWHnsbZAw+kPCxTMOU7JnNkyUmKt9iEoyLVe5ONMYbY1A91sweK9ZWuj1tUgS5mfyMR9+I+Wmxqu00n4R9tWradbwdl65839zvOvGMGtvcZ2F4AyfMvPU9JupQjJx4RgQZxNoVHYPgKhu0vDn7kIKt6pDiukQOqEx0516IZpBpiwpAw8sYKCjT7IRzpoiOurXUikBFZa3HMIwUY44gbEWcDgMSpFp5YImp4I69LHUup8X/trAYEDRtDMvVyfon6y14t45AdTvbInKq4bwMrUVtGBRGSATHNf3RsCr5knPJ3JgIgsu/JMdLqyBuhP+FMSKG2kQktip3K3MVk3hQ4yVgNT6J704uAkHHlNfcTjV9+E5AgJxYOQ1y5GZKNUEwWhfJMuFbGJ++F4JUasCKARi9eAI6cOwI3CshyBiApQIsAnhxPJGeU3wCuHEvmXTNXJgtm7mV0HHkO5Dg6p4a5YkBG8UduiOhAOSqmbHgZsv/H9EgKbLSNfFGsdXtfqX//6/tCAxLpsvXhvLmcPfksElL4IdFzXCUfZcjyg9k/51cfvUQ85rPT+k7akzYbalI0JEKGb8oyvDFHfdYiZ1l82tthdn2ctlKXnO3gexZ2GMeRlncCrkOJwOcNwhdn03NxYgGJQo7aNhizKUMm5rBgQAVkc4xsLTByS4Z0zmdVr1KW9EqxqiaJF0gkQSg5YtDMwy32Jx74GsyQGIYKJ+JQXsgzsKOL8asz9M1Jsb7FpnKbJbUxVqShLRXHkcWmzqpF6AkskFSmR1aDCLbJ7jgxgsAjsMXhlxPaxCUqIKZDVcqLi1aGF0VZJHIvSs+egDyLEuLkJY3rhuYYvhC/JB2bIykZH88lGVjUZLMcsLyN2g6HeGCA4MrqJIuq0yyoKiFIW2T/UqQnqWklyKmBCXHcEnJ0Up31Gd0UUtLcyua+5cyrSUBMXPw4lmdjF3ycuE0QSNOCgEJcjISP4+e1V7xjmyR6zHMYsjlP6BdoLndoTqTIaqBDTIuP7SQJZCAFj76ZDP23dFJVsJk3oIKtcQvPETMooDLQDcCXehothBG1XrlvbVRscrjh8PM4bcAEektqV8yVKPZGutEKTTSiIpEXoQ46RlZNiKsa+bIJHakPiYJn3fISUdc1UxdnfuQebyt5UaMZHVl/7yl39/c3K589ww5A8o+e8R3n2zED/3tmYHsBJM+9/DypkhK+MvHIiKhrUhxeIFQmCcxFqvYmfKedtdT86scMsdeAEHEIRBRRjbkJiEUBJmFbSGBKg/lWqPubSASI2+BoF9AIoEgnUFsoxDa2vm4ou6EVN3Rj28OVLIIYfUdcc1v9akec9e5uTaZ+UECCbCcKEJS6G2VeNIsRZc6LiRcJhtp5LHHWi9CgZ0RMLlyOqXtRJ1Yo+7xRGje0LyFoSzDQjE1+F0ZAnHZCdc4TZjzia6hXIrRlATTiexjhVWUbaM2m7IxGoFQaEkkAUnwWDao6OfW5ZE8V2rrQ0YSBIu916/rodRrxW2W5KHXLXL+ALl+ZJQaoyFQqztMOrIbMHZPiIAUkIWEgwcYIE2qbXhlblJmKlpoVBX7lTzldV+AT0/bP5jnwwoI2USp2X9OTiTcQ7es7ciRf8KJ2ASQfzJvHOZOnkNB0oNRqmFqGVj/DtPef4t13ZzBkSxsj3l3Kpv4VLN93GCurXXb9cD19P1yphVSbSmOs3Xkgi7/Uj+ZSi6wdErPilGVdKvIZEr7EUFy2lIY0a4F7AjsXpzzfybDOHOOXdNJv/io2VMb5837DGZC36fvJGvqt2kw+zFGo7cfGnQbzyuhSupwuzUCog92tAyzGKqAgWROJ+vviyMPI5gzjl2xi1EfryXb5dLoOiWSMpXsNZvGAShoqSykrZIn5QqOCprRwUaHUC0hJ3YJyQmU527iSZZHfnYANSZ+4Z1PhO5TnxVn26HChNaa9wygRipbn4wZ5paBlHYcOV4ysQ7rgUZoXkJKkIxGQSQTkpEOV79I7HzJqczsTfzOHWCZgazKOE+QJStJsGtmPt/aoV0c/5vi4VoFOqZl3XUInTllXQKmfZVBrnuFLttI8dwHeYXvz3rBelISB8nO90KLDCWlNmHRoacGnVIChgC1LMkwxOuW9MKCiPc+oRW1KWWsaXMny3qUUEpbOS6+cNDyQ58QoTNfmcyQXraYiE/DJPsPoTEkDQUjlJbPi0J5waCyxSXVBr0JAme+RtXMEbXEuPeYCTh90KBUSMYsMn5C0lGKmW4QxuWKY5D6o+dVdTiyyGO4IdYQmk6UGW7L4solFAazo692ARGNqEVApKjH/M43dDkDyv8c53HGlO2bgHz0D2wsgef6lGaRK0hx52KGRExlxrpQuawi1Jh5XDPUYZ9aU55ngodQdKPlWGp9ECtxFpkMUoo8yDGZ3L0IQE3+XH3GgTVYksHIa9FQP2pLjyueLu0XUvUv2FP2sOObCnoi6sOg1Re1llXUgpxUAEAGQbiQVXYQOVXY7cxYBX4ZErKOOqmnFqXd1nzEzI4FDUw1rgqfRBicwQxhX0R4kDr6DZBkE1LnbGq/opXgKLAx4M3mObpCkualibaRhLpggnvwiNKsozCY1HVqVa7qQFvc8E5SLjqmgSuZQrkF+DHC0Fah8VqewyLQz2S75nJDUDUVajyngKapW7WaqRXff3CtzX5XNYvBit6Bu8Q7YghD1QqQpjZnCf+Ye/Y9e8//Z+b7wGZLZcz/mnDOn4DpCl5GCMClWtmkOszz85qPM+83T7Dp/PXuvbGbR0N7Mmbgzi2tcJr61nIHLNxPsMoi5vSQSX8GS6hI6U1LzAKX5kOFNeeo3NlHS2qlUniVDSlhdW05zIkEsF2dYWztjFq7l4D9tor6xg5XDevPqwcMYvzlDYt5KRvbuy9re4H28jmDUMJ44sB+t5TZdCuIFvW9L/0kkPad8Rxvbs6lybfZcuZXxf1zAuM0+mXFDaUy7pOet4q1+MTr3HEtTKkntpgbKOjoIEjHmD+1NOkyQ3riVQR0duG5Iu5/HrqgkzCdwOj2ySZv5I5Mk/JCaxhzD10u0pJMt1QlW15WzNZaidlMng9pylJInKFg0pBOsqCvHjiXo29hC/eZmpaxt7pNmZW2aZdVST5KkpjXPl9d1ctwzcyn0q2b12DqCjlbqFqyjtSTOq5OGU5pNkmjtIJHvpKW6hFW1VbTFYoza2EZ1czv1rQWGbPHYsORTMhP3ZFZ9BXWNLaS6Cngplw194yzrUw5+yKCGDgZsyhITOZGEQ7sTsLG2lCBu0X9DM+NWFlTpfHl9kjmDq0iFIbVbOqjb1IYVxLBLyrV9sFORINbQQkUY471RFSTCgN5bO6lubCNvxWnonWZNXYqaTMCAhk5qmrrIujE2l5ZyymlTOXHEEZQKwLRiFAJN6BhjJG0gIz5psYhQAF/RIGqORCNentIMVf9GWwQYUxkRBrqPVXxa1LB95o9/rrnZAUj+ufO/4+w7ZmB7noHtBZDMeOEVStIpDj9igqkVKDrnnhN10OrpvEutoTjHRTcySjEo/Ug80kjkTjPgRcXaIvyQl2STN/WD2xxgcUqFzmTAgDr8vnSAhFxk1FVyIHKiTZZBWtiYFjFSRyreuJY8yN5RrM1QJpgwPeSYkeCvydsYEKN7kamF1OL8wDH9U7Ru1FDOTIsfs0sZpzrUwN62bIzJ6JtWyVKz6mi9arenHWWOIhhlMEz0djHJL2cUmpnG4qL3fUtaxxgqlmSHzPd6oA59oaDtlvVX/aJQ04qAT1oWGeq11IFIkb2KCAv/okhl704SSUjQUvp2MdpnsjimwY0c2tDeTGaseI0aGOyu+zF3U6tENGkWZWaE4q4ZG3Myw4yIqke7x7U9r9J/zLV9oQGJdNmaO3seZ00+W4umi7ZDHq72Qo7pf3qYV178GXv4cXb6aBHre6VYs89oVlQ6HPPicnZf1U5DVcjqfjXMHtuPt4ZX0JWOkXMcBrRkOeoPi+i9eSu1mYDyLnh9777M3q2e2b0SxJwEfVsz9Fu+kf2bPMYt2sKK0hgzDxjKwcu3Yi9cwZARw/ioxqHmzcWka2t46sgBrO1TRafjIt3s4rkureXwgwKutCu242Rth0zcoSTwGLchw+4fbmC3WatI1NeysW8ZGypSLPk/7H0HmBXl9f477bbtDRZ2aUvvIojSVLAX7F0jgpqYojEm9thiSSzRNFs09hp719gr0osU6bCUhe311in///tdPhzub1FWl2VZZp4H7t47M185M+d85z3nfOcUpcFnOei3shq5a9ajIGIhoShYPKATumTnomb2AgyJG6g2dOiWhTwFKA9lAXWNiIdUfH1wCTI1H7Tl61BS1oDCaqA8O4DVo7pjdnE+Rs1ciTErK1BrAGmJpOdl3YDuUAtzYS1ehn5ltShuSqA0w4dv9++DZ8d2QdjnQ25tFBM2NOKkp+cgIy8XDX0KYdfXIbGmDPUZISzZtwQDVtUic8tG+O16xHwhfDu4O8KdczD4q+XQ6kxk2DoCCQsrw5UIHLQvltlh9FhdhdzGCCzNRkW3bHx84CD4Khowefo6INIIP60iagBbVB3hYb1gW3F0X7ga/hgrzJoIZ+j46pD+6FwbQbdvypBTYQFBPuc4LJ+FTQNLYJY3IDNqY8aB3dF9UxWKl25EWgM9QUGsLwigbGQhOq+rQUZpFQobLRTELCzqnIEjrrsVgw84G2m0sAnLiQVDpJHcKj23utspnpJQQ4ppKQCS4vq7M8nzUoinXt02YqNlvXiApGX08q72KLA3UaC9AJLXX38DaaxDcvjh0u2xneTduWfyQ5J5+/P/V+K7f/nu7++U9tQVIhkW1fw68H/7knNIeg/cbTU3bplPVF7X3Nq0457FmeaWtJ0jpOuqnaGpexzJTuXK+R115Hy2goKUcSQp6YZK3z+B5p+dm8IuxNUsmX5oXi0m1B5/Q4cHJAvnzsV550+DZnBjdtJsTMzfYCVw28wH8O7sd9A9rmDi29+gMtvA2gN6Y5XfxODPN2JgA1CfryJjdQ3Wd8vFjDE9sKoghHBQR2FVI86eVYaiuii6VcWRtaYObw/LwoyDeuPLnhlQFT+MaBhF0TgGbm7EhM9LsUVV8OXEQehe14DOM1ZgeJMPlQEFndbXoqFbDp44vjdWd8pBKGqj6+INGLA5jPREXGwOtyygPD2EtT3z8M2AXIGwixosDCyLYOCCdQhW1wONUWQbadjQNx/5gTTkz1iDLFjIMoG4aWNhvoHiroXYvGIlCrOzUN63GGpFHfKXb8Tq/QagU9hC+cLF2DJpGNJDAQTLq9G7JooemyxsaKrHpqFd8P7wYuw3cy0Grq/BgtHdUBx2ULemDL7sPDT1yYdaUYl+1RH0qAhjTWMjlo7sgUeO7IFGnw+dIxZGldbjhGfmw7YsrMlS0RTQ0ZifDiM/BwFHR98vVqKIm+lDNqxGC2u6ZMIqKkD6gtXYvG9PWBlpyFtXg5pFK5E9YV+sTLMwrCyBrnURmNU1aPTp+PzIIUiUbsGkmWWYOaGzSOWYva4e2avr4O/fDaXVZciLW1gzuhfSIjFkzlqGcFExekYU1JSux9qx/RFICyBYuhk9N9Rg9bASmJV1yG+IY8XIHkhbtgGZjTHU7tMLFcEg1jAFZI6OMasa0bM8im4RwL9iA+b4HZxw97/Q9dApCDpKMnuvYkLfGreazMaxNaHAbt7nsSslmQdIdiV1vbY9CuzZFGg/gOR1pKWl4fDDDxeZGL3Do4BHgbalwF4BSKacPxWqQbdm0q3KrWJ1Zgw3z38Ery56H5lRC6f/dwnqcvxYc0B3lPltDN+koFPYQXl6HPvM2og1agxzJvbDnO4ZCBsOepU34rgPVsFfV48eYRUlmxP4bFA2pk/sg/d7pcHUmAXDRL5lo+/mRhz+7reIGAY+mzQYfieOfVfWo+/cjUjXdQSrG7GhezYeP6YEG/KzkVkfR/GcVRhcFkFGNA6D+bZtBesz/Fg/uAgLhuYjbibQtcFCn01hDK43xb6FvLooimdvxJJ0E53zCpC1shJIT2b1MHUDy7MN9MjNQ9mqlcgsKsD8gYXIqAqjz/wyzDpkILrWRNH48UwExo1AugpE15Yivy6K3tEAmqIRNPQvxAsjCjByQTlKGiy8cGgP9K1OILhgHXpZQURK8lGxdjW6NsbRq8lGAzfs79sL/z62Gxp0DblNCexbFsYRz38Df+dcrB9ciDUFfqzO1uFPOBi4eAv2+XgVcvwBbMxQkGFqqMgJQcnOQO7KzZg3sRdq0nUMKI0i8eVi5O03FIvQiMLV1eieADLiNnRbx2eTByK6vhwHz6vBqyf2gO430L+0CQVfrkKgd2esrq9ATlo6PpzQE50tYOAnSwGko3tUxcot67Ho3HFwEiZKyprQf14p1ozsBau6FrnVTVg/rDd8i0qRrulYdGAJSrMDqHfiyI7FMHb6RmRtrEG26aBnjYllPhUn3vl3ZB5xFtJYjJIZNRRGxco4Wn7/buHrqEugB0jaVqh7vXkU2JMo4AGSPelpeWP1KLDrKNCxAckMFkb8BuddMFWEbDEWMZmIVkGjGcOtc/+D5xa8iQwVOOvZ5ajL1LFhdHfUwkSPrzaiv5KG+mI/cheuRmmegXkT+2B+1zTopo1hq+pwzsvLYHcKIjcYRNrKCszulYmZY0vwYZ9MNAb9ohp5fsxBny0RHPXRUtSpFj4/ZDDSTCBz2QaMsgMIWBHEl5Yi3K8nHj+oK+rS02FZigiF0hRbbEg3bBu25SCua4gbGuKqA79uY9/SJvT5YBk6QUPVkHxYfhWjPi/HRiWCzp3yEV+3EXpOCP6cHJTZJpZk+TBUS0PT/CXo0rkTPu2bjfywggHzyzF/0gAU1DQh9ulsZA/qi+ImC9HV69CzqAh+1cC6sg2wSjrjxf0KMHDOJvSK6Hj+kJ4YVukgc8Ea9IoqCGVkoWbTRvTOy0UoGsfGimqsHdED9x5bhLCuI6s+hpGVCYx4cQ5qBnTF1+O7YXZ31iIBeoV9GLuoCvu+vgRd8wuwqUcmwjW12JwTQnZaJoa9Nw8VQ4vgZIaQsbYajevL0LlfH3xbvgn9fJnICwURaaiDGTHxxslDYG6ownGflmHl0FwEDR2Z5Q0wNtchNqIn1tVWoqgyhg379kJa1ETaglUoH9oDRY0m4t+uQ6x/L2QEQtA2lKNLXRirRnZHtKoKWY1xfLNfP3T9ZiNyN1ajbkRXVId8KI80ihC3A2ZWwsfEAt3yESqtwOKmGE694x/IPPoMUYFEABJm7BBxuluLIDKm1B1EvOt4fbe17AGS3UZ6r2OPAu2eAh4gafePyBugR4E2oUDHBiQzZ2LuvAWYev4UGEzLKrIqJDeSVSsmbpr9MF5e/A4ylBgmvbkKDX4VVaN7ozSkYOTSGhTMWYlAQwPszvlYOaQLZgzJQ1WaDt1W0GtTE475sBROfT0CtoU0qFjSOYg1+/fGgpIcNLJap20j11HRpbwJI79ehiZYWDFuAPwxBUVzS1GyYAOynQRqehdg3egSvN0rHQkfU/Da0EyLRToQZ9o5VUXIZL0S7rVL5ttmjfm+9Rb2W9uEoi9Xw9lcK/ZIZWbnYeGoPKA4GznljUj/phRZdQmxyXr56O7o4g9iy+Jvkd+5AKv7dkJGdQzdvtmMJeN6I78xhsisRQgNKkGR5kNi+VqkVdQjmJ2PJttGrDAbM0d2QufF64W3Y/qY3uhVr0BbsAq9mQK5oECAoKyqegQy/Kg3LaztlY8Pj+yLOl1FMBxH/+o4Br2/GJHiQizbpxgLu9hwEjY6WQZyKxpx0Pwa5K2shB2OoTbPj/UM0+qcif4zl8IorUUoYiOgG1ivRZHevzvCpomMddXQmaJP10R9lNmHDEZeQwLHflmKutpyBHQVfl8ADQkNK8b1RWWahtwFq6HWMKc6gKI8LNy/K4ZsiaLP7HVQK8Pwc5+OrsEwTSwa2x9rqqtE2ozVYwegS3m9AKlZFTWo1x3UdctGdEAX9FtcD6e8Dqw9U2AY2BTTMfWPd6LvxFNhcAOTwQxtIhmyyAliiHSOybR/yQ1zHfPwAEnHfK7erDwKtAYFPEDSGlT02vAosOdToEMDkmQdkgW4YOoU+HUWOGKGCk3UJapR4/jT7Cfw3NJ3YPkjGLKBlUkU1OZnoSpooHt1BEU1TcgIh1GZno6NuelYm+UTubCZ4i4vrmLgxhjSwzEYjiUKe27hpur8dGzK8ovMFyxMGFAUZNVH0LMqjLjiYH1eGnyOge71Jooqm5DhWFif48fyTB2bmHqWijUzO2ytQO6wMrjjQCEa2ZqAT2ENECSQEbXQs8FGn/I4ssPJivLVQeDbrgYaDAf5EQVdq01kx4C45mBpJ6b8NaA1MruUis2ZBtJNBZ1rothQmIH0cBxpDVHUpfsQ0BSkhePIrY/B9AcRsxwk/AZWFugoaGhCyLSwuEsWchodZNVFkB1PIJ4Rgq8xiqyoCTOkintq0gL4tigdMZW1TWzkxSx0W1+DcFoIG/PTUZGuiAroIgBhBgAAIABJREFUQdsR1c17VyZQWJtAWsRBbVYAq3I0NAUU9KpsQl6DDX/cgaKrqNRNJNL9gl65DSZUhkTprA9jYlXnNJRsasSR769E14iFzLQgKpDAMl3FvEkDsK5zEAV1YRQ0WnB0DZvTVKwuMLD/slqM+nwN+tUBaVkBlJsNKE8DvjqwP8qCAZHaeUNhCJkxCwU1ERTVJxDRLFRladiSo6NHFaA3xqGzYKTiIFxj4sKzLsXBIyYjd2ul3MRWQMJ8IfpWQCIKybrylez5YmX7GXiApKM9UW8+HgVajwIeIGk9WnoteRTYkynQ4QHJnPkLccHU8+DTFZGfWt1a4brWCePGOS/j4SXvoikjwl3fIj+46kuDLfKAM/ccK47HAIPFfwwgzuqfTOFnJsNsWGjPZFo6CwkWvGPBI2ZT8vmT1VhlHmsWQDJZcEcB6KkRpcDZnymKITkB9sliitbWaulbq3iK9LDMt22JgnuKoifr5fGwRFlWMUw/swGLCu82EgavJaZhyVFNVPQ2bRNaUIWlx4CYT1SiZ3cCXDkWVMURtfg0yxFKckwXVRMFECIAMA3WPdHBrMNRjVXoWWQwDjuUBlHgJBGHX7OQ0FXYcRZsAkzWYyEtxLYdFs1gZikLMBPwKSriDFUKBLYmALeARATwMbUgYCRs6AkHYX7zacLzEYyzYGICjm1BEykZ6VkQddVhsHaR4YfDqupxU9Bg4Lo6HPJVGfzrKqGyEGROEFWDe2L60EIs78TiTHEYsWQNXpOFFXUDY1Y2Yd85m5C1ZAMsNYaGTn7UDS3G58O7YkOQhSp9sFi0kekTLQU5sWQAIOshRlQLGTEWdeIepaTnI1SXwBUn/gKn9zoaWbDhF9WXVEEyMQOR+i/5Xnoekl0rRkOhEDZv3ozMzExQAfI2re5aenutexTYWQp4gGRnKeVd51GgY1OgQwOSmTNmYtGcbzBt2lTAJ9DItgo4NXYUt29ajDebSlGVaSNk+6A7ChKWCdsXgm37oao+WFRcbeanZgVyDU2aDdWOwedYIvs3VUmRk5vwQ+G2eQZUqUg4NgJ0prDCaMBBMJbMZR3xWSI/N2uMsOq5aTMfti72F1AJZuEgVQ3Bspgvmw1Yooo6q4/rRA1Mt0WgYjtQqeQ7CmxWXBW6rQVT4w4ZW1Qs9cNAFCpMkWXWQoCKucaCTQZ80TgcjamQqZzxrCKABMPRLM5DVUSlcsXSYBJNKQ50eiES/LShqyxCZCCmsD5KDLYag8/SYNsKFKYMBkPMLDh2Aums+K5ZcOjZEXUWVfhVVoy3ENUJtExYtgVbD8CwHChWAoYGmHaSBsRNhmUg7EtWvU2zOSbOm0WPmKnKgGmrAqPxWUT1MDonLPSuNJET02EkEjANoDRLx8ZQEI1+H1QzDpVVVB3mb7cQY22RqIOC2hh6xVTYVgx1IWBtFlCeGYIJH/Q4Q+YSsBxHbFwfHnNQYjswYnHYmg7VViA8IMRQloNQLIGD+g7HqJyBW4tkMQEhs2olAWSyHEkyN3xH3kbieUg69iLizc6jwE+hgAdIfgr1vHs9CnQcCnRsQDJzBhbMmy0AiWYwSCa5jyQGoALAHbFGvJWoRWUIUG0/FJuKtoqEqsNkhW/NJ7wYdqIBmkZIokN3fDDNCHQDYDkJKvEicxcVeAFQtGQ1V1phLVNspo8pCQTMgChoZKmsGk71kyFWBDFMR0wvC6uyNsJSsmA5BlSFe0XofTChqgpMnwIrGhXV1BUq42yDHg16fFT6aFjtlCDBga0mCxoRvBh6AHErAdVQYcWbBCDTCRhUjpOb/JO5sInV6DVJOmCSVnuh3ls2dN2CadkwLQW6aggnTyIehV/zweY/btZOBsRBU3UkEglBL5PzSpjISSio81mw6Ylgxi/bRkB4GcwksKCnwyFICSFusR1HeDV0TYdlcQ+NBtMy4GgmNJaoJ2hJuqjEfg0ffEgQABG4aPw1KurZBuIKfCarqpswEUMjnVxaQOzh0BRT7OswdB0J2xThdfQOBU0FwRjBng7Wf436NcQdVqS3oKqqcHw5qoVO1TX4Y053HKynIVOUNyTg5BMj0GAeN0JT1oVlqFoAttjMTiAqy/fSO7XVLyKqOfFfx6zV6gGSjrNgeDPxKNDaFPAASWtT1GvPo8CeSYEOD0jmLpiFqdPOh6EFkrZoB4gpQNn/V1j/Ysbxfk2lUG1DCCCic7+CgUZDR1bMQXrMhGFGUR/SUKOriAfSwTKoVNbFTg/uU94aQhXfqkuKgkOmDU21kWNaMBqbRNRRfSAbEY33yjAdR7TDOqBpto3MeCOyonUoSy9EnWqICCdCIIZ0+Qlw4jFkRxmWBZRn6WDNec3WYYjKrDYsRfgKRKSVABPUe3lfMtoLeiKCzuFGRH1B1Bt+hEUa5K2bF7ZGirFtUa9PVH11EDITyIo3Ib0pClP3ozYUQp1fQygWR7ZpQYslUBsMIcw9JrxLAYLinjjSm8IiNIvwIuYPoDJNhS8WR3FjAiai0FRRExa2qaAqRLChI7/JRqOhoiHkQ9hniH6zEgmoto2KoB9pjgVfPAG/Sa+SJrxXts9BnaEh4g9BhYGMhgjSCXRUBbV+H+qCQfgSMWTFwkgzWXVeh0GgY8ZgEtQZfgHudDsOh+CHUMfRUeMPIJGWhrhpoVNDA/x2lG4PWJbG0iHoGo7ikvxijE83kCn8T5xrsm6tKsLpGNq3tfARx6ra0LaGsBHIJq8mSGHt3e/qwO6ZYuT7R+0Bko74VL05eRRoHQp4gKR16Oi14lFgT6dAhwYkyU3tczFt2s/h05hhK6mkU/HeDAt/izTgwwVLMO/hp4C1ZcCAfhh0wc+Q6NYZmLsQK+7+e3J/xMnHot8pJ2NDZjYa/X4wUEgYt6l8bgUkBCfiO5VShX6HCAbUNuGbab8CBg5At0t+h6rcbCRUCwGTHgiHWzzgaD4U1NSh7LXXgLVrUfDLi1GXnwNFs2DFYzB0BUHbhr90C8puvw8Y3B/B35zJet/QLB26qSDmSyQ9NFR4CbvEPBUYjiK2wQTUBPKj9Vh99Q3A6P3R+cwzUK7ZCGgGrIgF3TYQDyS3gwggAxsZ8QQKaiqx+tnH4bw7HcjJR8G0c+A7aCSMtRux9onngKYw0o49HJljDkBFKBO6GUdBVSWq//cemp55OUnoUBB9rrkM8SF9sPnDLxG/+xFAD4uMU6B3xwoiNOV09OhVjKV/vBkI6uh58w2IDOyPrG9XY/l1NwJ2Ap2uuhi9/AHMuPl2iFRVClV/lrO3gOMnofexxyC6uRobH3kBWLkGMAzknngcsk+bjERVFdbfeDNQtiW5T4duDiI+v4Z+p5+J5Z9PB9atFl6rbcFTRxyCYaefhopIDGWXXgUkwoCWANQAkFCg5nfCW3fejgnF+aDPJS6giCb+p3dGbB8icFUcKAxvY1gfEZsFxPQkIKEHhYCEQX4deReJB0j29GXCG79HgV1HAQ+Q7Draei17FNiTKNChAcnMmTMwd/4sTJt6gQhdosKt04MAoAo2nt+yAZdeeTXsb1ag7wUXYMVrLyOzqBAlJ5+C+XfchoL+/VEXzEL8xf+i53XXw3/6mdicGUKDYgjvCJwIdCUodFzus06GSTnQuJ8AYYwrq8AnYycC4w7GqFtvRVV6BjSGhVkNDLCCqRqoyMxDp4oylH7xOfoOGIKy/gMQdUzkNtUhEPehiZvRAyqCNQ2o++Jr+LJyYU44CH6zCaFIBGmOiuqQjqqAH5FAgKVPoGr0BSUQsGLIaYgjIxZDUaQJX1x4IaIHHYLel/0B9TCREa5FwOZ+lyAqcjLQpOkwt4Y9dQ/Xo+K5p1B39/3od/55WD57FrB4EUbefz8WffABuvlCCPUdhoX/uQujH34Qc7v2QaemJiSeewoVt92K7NOnIT+/E1a++RpgRXDgQ49i1eefYeM1l6PnLy9BtKQf6tPTkEAYhcUlKKqswtdnnAQE0pF/1bUoOmcKml56ASuvvRYwYxj45KMoUX1469JLkTVmf4QOPwaRoA/RRAR2SS8M9fsx56YbgEgD+p5wKkoXfYvY2+8g987b0PXAsVi8YAEKt1Qj+v67qPnoY3S94BJY/UrQKzsbX//ldqCuFsPOuwh1WdmonPsBmt76GL0vvRzK+DFYedShMPYfiy6TT0Y4mIYGn4p8O4GHDzsCE/Oz4HdMkbAgGUimCi+VeMn4jjRT7TCJZZP7jmTw2Z4kNFo6Vg+QtJRi3vUeBfYeCniAZO951t5MPQp8HwU6OCCZifnz5mLaedOg+3wCkIjN5wAqYeOBTWX460uvoHtRd/QaNRIf3HkH8O1ShMaPQf3rL+PsW29Ffc8SvDHpSGDSJPT48y2o6toFMc0QnhEWNbS5d4CKPFVL1URCQA3u/4jj4I2b8f4B46FNnIRDrr8Os7+agfBn0+FkaoitXAkU5KP4VxdiMAy8d9vtyJt8HEqOPh4NK7/Ftw/dC1Q2Aj2KMeTEyTDyczHvn/9E174DkXXWVFT+7zVUvPmGSJmrDx+GorPORkO/gajVfNxSgpxYGPqib1D21HPAyhUYNnIfrH7hJSROPhP7/fI3KJ/5NZY/8wQQbgJ69kKfM06DPWwEygJpIgVUen0dKr/8HIVbqjBk0gRsfu0NfHPXPehx9x1YN3sOhncpQk7v/vjktusx6oXnsLBrDxTETWy89Rbg0Udw9LVXo/PAQViyYQPmr1iCfudegKoP3semm67Dafc9ieDwfVAf1BBWE4hBQ/jrGZj3858jq6AQlYOH4NDbb8fc629AdNbXCG9ci8GP/xt99Uy8+tvfY9JZp6N4ylQ0BP0is9f6YAb0b5dizqmnYPjY8Rj8s6kwdRULvvwYpaMOQOdDD0ZUtdGtoQnRRx7FNw/8G/vc/2+oo4Yjo7wan57/S4QMG1Pu+Rdqc/JQP/1/eOuG29H7nCnQjjwIy489AoNO+xlGXXI1wgEd4YABtbYKv+pWjLGhILJEooGk1yu5bZ1IJLG1skjH3BfSErHqAZKWUMu71qPA3kUBD5DsXc/bm61HgR1RoMMDknlzF2La1CkwfMlN37ROs6RHJYC/haP4pLYWOgvnrduEz279M7r2KUFw9HCsuvsujP/Zz+D07YMvz5kKjNgHXe77F+p79IRmAdmNERQ2NnBbNWxuNNdV1CWiaMrKQ3VaJhzNwkEbN+ODMWPhO+RgHHPVtZj3yutY+6db0POX56EgIwOzHnkEwV9fgJP3G4enLr8auWecjgNP/xlevf6PwOJ5OOKSy/DeJx8DsTCGTDkTi675I/qOPADhkftj4y1/Qp+TTkSPPn3x4eMPA2PHYeBNt2BlRrbYe9Jl8xasvfIqYP5cTJg6DaUrV2Hdk08h++JLsM8JJ+KTX/8G+SNGYOjwIfj4tReA8goMevIpbOw/EBFNg8+2ke3YyI5EkVtVga/+eg/MOfOx72MPoKGqBitefhUIheAfMhQ9Dz8U6zIzkQEVudO/xrLLfw/UViA4YiR6jhqJ7DGjYPUegC2vvIJ1l12Cbmf/Er4ePRHxqWgKGeh30AQoa9dj5dXXoU+/Esysq8G43/0OM+/6KwZmpGHhl59j+H8eRg8jDa//9jJ0690bxoQJaPDrCHMzyviDMLiwExY8+TRiDz0BdC1Gz4PGoM+gEtRPPBqrsjIFkCiMh4EHH8aa+x9EyYMPIDFqBLrU1GHmudOAsrUYfMppaAylo2rhbDQuXY0RN96IaJ9iLD10EoKD9kHhEcchFjBQAwf9irvituMn44BACLlb96TbajJzFt0jjnjLfMxdttdLHw+Q7PWvgEcAjwI7pIAHSLyXw6OARwFSoEMDEu4hYR2S86eeC7+R3F/BWCumZq36/ylub4mG8XVDFaIrlmHxH/4EZOdj35uuR2NhFtbfex8ir70OX6fOiK/7FqDiff8jqOvaGfkNEZQ+9TxiL70gLONgJirW+wgF4T/7LIROOh6NIQPjN5Xj47HjoU+agJOvvBHTn3seG556BONfehpZ0PDGmVNQePiROPTQiXjqhuvQ4/SzUDJuAj6++SaMPHAC8IuLUGZaSI9HkF+1EV9d8BvsP2AY1tfWYFN9Aoffdhfsnt1R89jfMeeVFzH+sUcxZ/AABCwDhUuXY+mllyB0/FEYPvk0qPUW5k87C8FDxyOnTw9UPvwI+tx+N4L9+2LlR+9h01XXotOtNyNxykloTE+DYzvIjVvIWb8BG+78O5rmz0XfK34H56hD0KRqSETiIgWwFcqA7ffBYlZlA8hoDCOrdC2iX8yFNWM21n75KdA1F+NvvAkN82Zj0VW/x8BTz0RaQXfEFT+qs4Poc+yRiKxfj2+uuh7DjxmPmcuWICMrF1Xz5uHoQw/H2489gwMeeBYFQQVvXHYJ+nbvgfR9RggvSIOhIHzKicjp3w9OXQOUb5YhMn06Kj//DOGVKxC8+PcoPPMsVOdkIM9JwHzgfpTe9wAG3Hc/4mPGo6ByM2ZMOR0o24Rx+43GV19Oh6Pr6PeXW5ExcRKqN5VjzcQDkde3D0rGjUOjL4Q6nx99+/TGNSdNxsi0XAFIRMY0NRkSmMwuwFxuyX0le/vhAZK9/Q3w5u9RYMcU8ACJ93Z4FPAosFcAkrnzFuOC886FYYhUVUJBTCh+VJjAveEGfDVzJj75wzViP8i4e+9H04BBSKgO+pSVoWs4goQDPDz5GKhHH47i225FRUFX+BI2Musb0LkxBltnaT0LhqKg3rFQnZmFmowcUX9kwpZyfDRuLIIT9sfRf7weM159HVUvvYzBTz6JAtWHd04+HcUHT8Ckw8bjiT/fjC7Hn4x+4yfi05tuwKjxByDnvF9DV3QEG+oQqd2Mdy66BPsNHooVTfWora7HyXfcBbtHD2z+518x/d03MOr5Z7FkwECoCRtdV67C8t/8Bl0Om4j9TzgVVjiGL847E/oRR6LTwH6ovvfvGH7XPTBKSrDk44+w6tobUXDrn6GcdTYqdAV5poNuG9Zjxa03o/HDdzHo9r9CP/QorA/piPl1KKqBhMXgJNbsIFXjyKiPoPyh+1ASa0TJGecgzQggbe06PHPmmSi+4tfIDwQx/9a7cdRjj0EfNBS1moZY0IYVdWDNmIcVl1+Fk2+8HB+/8zrWv/MeUNQTp0/7OZ6/5RaM+ec9KAj58PoVV2Ps8aeh+OJLUKn7BXhYb5io/fQLVD73PCaddRqyBw1DRlUV3rnqKpSnBdHztpvR0K9EZAfz/edJrPrXfej/wD8Q338cCrZswsypZwO5hTjtxj9hS00tPj35VCgnHo9jrr8Oy2rqsOKwg9HnnCkYcukVqPNpaPSrSGuox5WF3XFAUEOmSEAsEj5vTUec9JEkt5A0s4lkL5M9HiDZyx64N12PAi2ggAdIWkAs71KPAh2YAh3GQ9Jc9eWZzLI1dz5+Pm0adJ0mfFqtqTr7RR2Sx0rX44+XXQa8/wHyjzoMau++KA+lo/Dgidh89x1gsZGALwPR+XNQfM0foZxwIipZz8M2EWDGWFMVdUWYcJfpf23FRlj3Iarr8Jkm9quoxGfjxwFj9sPkm27AZy++grqX3sbAZx5DZ0fFJyefgeyJE3DE0RPx/B9+j9yf/RwHnHUu3r7zL8AXHyLtwEPQVLpRmN8Hn382Fl93CwpHjIA9ZiTKr78FGH0Agp06IzJzNnDC0eh/yUVYnpkJzVHRvbYeq++8C3jjDYTGj0O4sgJ4732kX3oZ9jlhMr649CIgtwiZPXuifsEcoKAAA269HWt69ILpV9GzNoqyJ59G+C83wxjWGwXDh2NTZi5Cx58AvW9/hH0BsW+G2+dZPZ5UzUk4qH3+GSRuvgkYNxHpnTqhcfFiYNkK7Pvvv6Ni2TKsv/kOZBx1PNRuXdGocgeOhYLBw9EjlIkvr7wWk269DitmTcf6h/4NHDQJxx9/Gl674goM+8ef0TXox7u/+S1CvQcjNHo0GpmKmXs3uhRh9OBBmPmXvwDV1cjYfzSs+jqEv/gcOO1M9PrVr1Cek43MeATOQ09g84MPotuDf4M9ciwKKiow/4LzgDQ/xvz1b4jndsLmex/AxqeeRpfzz0fB2LFYePqJwIBByDpgPBIGq9VryDAtPP+rX2JCYSeEmLVL1JbZeiQzOze7ob0Dy5LtpkZ+5MGK6AQkmzZtwmGHHSZqubTlYdu2GEN6ejrKysrEZ1uPoS3n6/XlUWBPpMDmzZtx9dVX45FHHhHDJ99qzFffBgdlFRWhN954A2lpaTj88MPRnD7RBkPxuvAosNdRQPIaP8n3//73v9G/f39MmjSp1WihOFIjabUmv7+h5gTIrFmzMGfePJx/7hQYhgFTTYhq46xeXg4V986ejXsffwy+pgZYTrKcXSwzC/3PuxD65nVY8s478IcVFEw+EoExE7AxLR22AZiaJYoiOrYGR7FFViWfSdXcZkZYUfU7TQF619ViwW23wde9O/Y79SQsnT4LdTMWoui3FyLfdjD37/cir28/DBkxCJ++9gZyh+2PXoceBWvLJqx58Wk0rl0Kf1FPDJ18AhoLglj8xHPwdy5El3PPQvoHn6H0/ffFpvb0gSORf8pklBZkotGvA7aOTpaCvA2bUPbkE2jYVIq+g/qjfNV6NI4ciYHHHI3aZYux6fX3oVfXIKswH0VTz8a6gs4i8xVsE3lryrD+iWfh37AOfp31O2KocxykT7kA6SPGoM5H4LVV6eTOHFZvt2z0rqlD5H/vo/zruVDD9bD9OgYcdSzssftj0+yZiD3/IgwEEbVNsJx8MG5BP2AUioYNxdxX3kS3006G2liHNa++jKzDD0O/9DzM+u8r6HbWiejsUzH76WeQFbWgmglYSgIRQ4HTczD2OeVERJoaUPHym4hs2QBWb8waMBC5p56NTdl5aPKrCEYjwJvvoXrGDOSdcyqUAUOQWdOANY88CkdpwJBpF6AmMx+5FVX45sGHodoWekw6CGteexVpsSh8VLIdC6atIUv34T9XX4bxvfsixN+ZMcG9foo6JEIjbyMOaL/d7E4PiZQL2dnZWLt2LfjpHR4FPAq0LwpIQPLoo4+2ORiQgOTNN99EKBTCIYcc0mZgqH09BW80HgXangKmaULXk3ttCUgeeOABDB48GAcddFCrDaZdAJLZs2Zjzuz5uGDqVGi0pBusRWLBUYEKx8TdkQQ+aooj4U9HlCW+FW5RB+rjPmgBE6oTRzDhR5NhIqxYIiyHRQ4jioqYoiDgCJ1aFNJzHIITZ6v+qYhq5D41gZAOODELtq1A1w3YjoUmOAjYFjJYE8U0EFMTcERtCg2W5YNmqfBzs7zOrffpsJwgYkYYBqtXODqiig5/LA6/YcFSLSTsECyHgWNxWLqFdDsDVixZeT1Dt8BShDHFho9z0BTE4w4CVjo0P6BZNrSEiSqfhgRJ4NjwW6z7zrTBNtISOhJ6mqimbiommjgHJjh2HER1Fbpjif0Tokq5bSEtYSPDYeV6AgZbbPanJ6XRUcDShblx3ku/iApNV6GaMTRyDhqgKQqiugHDsuCLRZEwgtBtHbqjIkI6I4Z0w4HfiidTLdMb5Tho8mmwbQs+7udhMUqHxSRZ40RDdUBHXBSLIYh0kB3TBHjkZviIYcEwFaTHNURZ90WzRTpn01SQI3aAxBBVIgjZflHuRLFtxHw6mNS5U2UNrsjrhNFpOjJAepEOjihQmRBb2TlDHQpftr30oGeCiz0BCRWOQw89tM29E9IukpGRgS1btgiFwzs8CngUaD8UoHeiqqpKeEj+85//bBsY5UdbHKkeEsopKbvaagxtMU+vD48C7ZECbh6jLHjooYfQt29fYRhoraPdAJIvPv4Mx55wHBydyjzgIwhQLFRpJl6stzCrIQI76EeUSq5jQ/cFEIsHYWhNUJwwFFOF4wvAUlmvw0RcYUlCH/QE4FfjW6uka3Acv/CWsNSdbdlQHAMKFXJNgc3q4E4ctgAEKnTbEtXHqciruh9RJiLWLGhmWJTL0xGE4QQQURPQTBM+RwErwfOMaSlI6H4EFYaf0VqfgKLaUNQALJvV0hMIKgHEYjYc3QfdTkBTOSoTjhqDk7Cg60HEbB80WxEV2Vmh3AxyDgRsqshGBtUE4mGk2wRgfliKDl3TYCsmFMcU1eDjqg8BKyqK/nFfTkKJIaQa0OLJKvasQk9hr2sKwmpMzNdvEpQZIheAgiRN2F3cMuH4fAKw+WwHesKG40vuU7FhwFF8CCACg/AqQSDmE+FiBAEJlfNgsUQgrNGToUG3CJZ0JAwCIO4dIihkLcRMWLaGiGPCp5sCyKi6DiMRF2CUMMJm6mTTge4QZllQ/CoScT4ZukASIlAtq64R5xcUYFB2EAErLvbSaHYSkPCf5lhQHZkCuLXYas9qR3onVqxYIYAIQ7Z2xwLPcRCQfPXVVwKQ7I4x7FlPzhutR4G2pUBtbS3uv/9+oYzwaEselYDkrbfeQkNDA8aNG4dEIrHNeNKWY2lbqnu9eRTY/RSgh4ThmeRDfr7yyivYd999MXHixFYbXLsAJLNmz8LTTz2F4u7doTNkK2FCdxwBPJr8CrYYeahiwfCAA9s0oSjcDcIq7EFoSgSOHQPUIBxqzzb3iliI6woM0wefTcU6BktLKueKTaXZBMvBi/hXyyc8MbZD9dUHxYnD0RUkVBWGSQWZHgyq1LTcG7AsE2laAlHRhA8+1S9Cv1TVhqZY4ENTHQNQWAdchaLGhafCdhSoSgyOE4Cq+gA7AouVwTUDZsyBQeu9kqwUHmewmsKkwDoSmg+GpUFTbNhOVIQW8WqGoYHzoLeHSjssxBRDgBXHckDPGkEEIQ63tNObwfGYioGEbkG1LBgW29JEX/Tc0FMj0k85DiO7AE2HbSagaYrwomi2Loqn05ORrHTuCM8TzyUUHbZiQHMU+JwoHCcB2/AjKr4rMBKOqFBP8EEfViwQh2r7oFhJgKApCZiKhYTDxAOchw/D6q7eAAAgAElEQVSOwh0vcQRUB5ZNcKOIPpkdS9MIgvisVai2JrxWCZUV2pPzN9gWdKTZQEm4DulIwLD5HJLxWnzaYmu7khCV2ffWTe20dDBMkrzAvRuMByUgaau4cLck4xiGDBmCCy+8UCg6cl9Jq0k7ryGPAh4FfjQFyJPRaBQrV67Eww8//KPb+bE3SkDyzjvv4OOPP0a3bt22eUi8vSQ/lqrefR4Fdo4C7v2mvIP6wjHHHNPxQrYISL6aOwtTzj4HaaqPdnyhVCqaLsKu6IWwae03GqFaDMWhHu7ApHlfY911WrtDULQE1Hgj0hULcYdKqh9Q/IizPLuSgEpLOlEJQ68UBijZMCxDKNQ8GBZkqQbo06A1369QnacnAtCtJjhKSLgU/PR4ICAUd03saDER15PWfL8ThaLSq8GQIxtRzYGj0aOgCk8MwYrKbFdKBE0GR6DAL7wEFoiMHEWHpSaVfJMgiR4Gh8AhCqgRGHENlhJI3qdEoDIMjSNQGeKmMbgPKr0pChV0EspG0EoIzxBhBK+N08MECz5q9oxBY3icpiCqavAR/HD3O6Kw6ZlgiBevFu2GoNAXocbBUvEsLUKgxoXKVHQx3oBNi5WNBGzEdR1hK44QvSYmc1vphD8MJENcj8JBkp4ci5aIwPLrIsTOZ9MDxLYJkuIChBG4MOQuxrTQDPtKzoRDFwDNhh+KmqyqTm+KoSqIwhAAxTAbhfdJIFLHJ8LOknm1SCcGbvH3tgk72DnWb7ur5EJO5X/58uUoLy8Xm0Xb2trI/umdoWektLRUbFqV4RhtRw2vJ48CHgW+jwIMp/zTn/4kNrWnKii7mnLuPSSUDUccccR2XbbxdthdPV2vfY8C7Y4CUi+Ix+N44oknMHDgwD07ZMtNYakMMcvWvAXzMe28qcJaSxUzeSQLJFJVFPuUGVq1TXGUZ+TVdH/QW0ClNOkXkCmUtm9NjkBu9Hb39l2fycSwyWuSPX2Xkum79pN1LXgFh7X9dclz3+m5YhbbUjqxDQGDksPelnRWjlV+bndm2/zl3AhLkoo0Z7x9K1tHL2iytaOtU5dz+25OyZElW5DzTrYon8P2n9+d2e55uigu2tta4PK7+SVHm2w5CfbkyJI0TdIrOd7tn5NMzJuEjnKmyaf83bOWTys5GTZjWjZ8erKfWDyGivJKFBUXb1tMV61agYqKShQVFW2zuEnlWLQmQCG9cY6wDi5btgyDBg3CnDlzMHToUKE408vAaySz8pO/0cvAtnjwU24I4/dIJCI2b/fp02fb7+4Fle01NTUhFouJDd6VlZUIh8Po2bPndptJeY97jO6xCzpt3R8ix+OmbCro2J2b2uW4CEi4jyUzM7PNN826aeP9vWdTwM0XnEljY6Ow7JOHunbtih49egie5O/ffvut4NV+/fpt9965s8pIPqJVkGuU3+8Xe5169+693X4rt6Vehji4+UxmqGF/3I9B/u7SpUtSpm3lVfnJa5n1jrKJf1PmMKsNZY70YLrb2yYxXZnzUuWDW1a01OjAe2mwuPLKK/HYY4+1+QsiAcnrr7++LctWS+fQ5oP2Omw3FHDzs+Q3KtYbNmwQ1v6srCzBX1ynJQ/W19eLtbpTp07b9AB5zu3BZwghDWm8f968ecLTTz6VOkTqeyrXaTf/yvGxv1WrVgl5lNSHt+o8LvnA/tgGx7xx40ahb0iPobxeyp/mZIvUUfgp/8mxyuu/78F1mLS/7km6Acn8+fMxdaoEJM2TwrOAtBve3iMGIt8vMhxjje+77z6sX78ed955p2Dgf/3rX0L57dWrFxYvXozRo0fj7LPP3k7Bl2CCAIF7LCZPnoxPP/0U06dPF67K1GxQUlhJEOMWBm7BQjBy9NFHi7by8/O3CS55H8f+7LPPCoXpF7/4BdatWyfippnVwq1UuIWHVD5SFSCZPjeVfzxAske8xt4gfyQFJAinEn3uuecKizoX8FdffRW/+tWvcMABB+DPf/4ziouLhXwgMPnnP/8plAC5SEulQ8qSu+66S/D8KaecIpQGxlBLHpTXutNVpxoIeC37otLz/PPPC5nCTeLSoOEGJZRN559/PphVinN57733sP/++yMvL2+b8cOt2KQqFG5gw/bdRgk51pYo9B4g+ZEvondbu6KAXAepsHM/FMEILf0EEgQD1AvInzQCXnLJJWKv0gUXXACfz7dt7ZUTkm3RmPfzn/8cb7/9Nr788ktMmDBByAl5Xq7ZUp9wgwBptJQgYfXq1SKxzNy5cwWvu/UYucZzDxfbP/3004WRlL8PGDBgG53dYMltJHHrC6nXuPv5IbngAZKt1up29WZ7g2nXFJBCgArJ9ddfD3rixowZI5QOWiZvueUWTJkyRVgiXnzxRcyePRu33Xbbdp4OWlQJYmiRpEX0vPPOE5uuabksKSkR9TKk94LWlkAgICya/JuWC6kk8DeekwKJ1hTGXzIWmtYXKh/V1dVC6BGg8Nq//vWvAoT8/ve/FwKSFlV+du7cWYQ2UXjS6kuQQiWH/VHIUlh0795dWGi4CZVjpUWXihatsXLPSGqdD89D0q5fZ29wLaCA20NJMP/aa68JpYL8+tFHH+Hpp5/G7bffLsAJjRDkc4IMmVJWyg4u2nV1dcIzwOMp7nUsLhZyg7/RKknPKZUa9snryZ/sp6amRvzj4k5eo3fTzXPPPfecCJP84x//KNogn5K/eQ35lIrGmWeeKcZIrw7nQd5l29JiW1FRIcZOfqes4HcevI73sG/KLykXODaCMrdisrNk9QDJzlLKu649UsCtmPNv6gDkdxoVaJTk+kqjBdPZkq+5l5HrNIEGDQPu9Zt8Rb7jmkteI2/Sc/juu++Ke5h9ims5+ZGRDpQLXLPJf9QNqEtIIEJvrfSEcFw0UhCQ0Eifk5MjPDhc63lQLlA+XHfddSgoKMC0adPEd8oPygX2Jfme8okGTcoGygC2TTlA+cWxUK5xHNRtODd53w+BEY7DAyTt8Q33xtSuKSCtCQQMa9asEQKIYIIKPgWAFEoUAH//+99x4IEH4pxzztlmHaWSf++99wpFgd4TWj4owD755BOhXMyYMUMIgWuuuUbcR6WfcZX0wDC8gucp4BYsWIBRo0YJMCSZXXpIqBxRgF1xxRX42c9+JoQLv7M99k1BQyvN119/jQ8//FCEixGA0FNDAMVzbIObTHkfx7l06VIBkii0qISNHTsWw4cPFwrOscceK4CU2xoiH6IHSNr16+wNrgUUcIdnuK2TbIKeUgKBu+++W/ABF+YPPvgAL7zwAp588sltigfPUeGgYkKwwu8EEfS20KL64IMPCgsr91PQoECPKRWSwsJCnHzyyaJ98j1BxqJFi/Cb3/xGKBESlBDc0KBAQHLPPfcIxUN6YMePHy/Cxxg1wPYZGjZixAj8+te/FjLhd7/7nbCQUlmiwnHxxReLf/T6UOEgAKMMoXGDXh1eRznHeygDpBeoBSQV8/dCtlpCMe/a9kQBt0yQ3kNpMOR3rps0ANA4yXWdSjz5k6CCUQpc3+VBXYLrPHlxn332wRdffCEMnuQ7ghHqCuTzW2+9FWeccYYAITxHmfD+++8L+UN9g16Qgw8+GCNHjhRNE6RwnaYsoceWkRtsg7xMOUVgcuqpp4rf6D2hbKLcIkCgrkH5RXnCc5dddpkARQQ1NEyyD+oi7IPnqBswZS89K+yLMougZGcOD5DsDJW8azwKbKVAqpuSPxMkMEOLO0SCFgIW5mQ4BD0WZFAZQ8rFl9VIaUGlBYVghpZRejUISNgeF3gKDSoFtEYQGJx00knC8iCBBa0tsk35gOiWpfJBkEHhQoWDCguFBcERvTZsg4KElhcWImN7dAVzDhSGVGJocWHoF++lkkKhQ+F37bXXir+pwHAOdDtLZUiCotRwEg+QeOzTUSkgw6QIDMifVA4Y7005wVANvvvkSfIRAQUP3kNeo3y46qqrhMeRvEjeZ+gUPa0EJTzPc1RAqGBQlhAcUBYwpGK//fYTCg5BABdyuZeMIZlUBH75y18K5YQVyCkHGArGfujBpUeWxgiOhYYEhnndeOONAlQFg0Gxj41jp/LEsfztb39Dbm6uUIj+8pe/CIPF448/LsbPcXOcEqDtjCXU/T54gKSjcsfeM6/m9lJy9lxnf/vb3wpAT/BBXuY6ytS2NEgS0Ms9IWyDBgh6Ui666CKhxFMn4Jr70ksvCQWfugK9DjQ80qtBTynXYRoYCAp4cN2WXlMZqk2eJAgiSKHBkXzLMRF48KCuQB1Aek/oIbnjjju2GSkIVvidgIRAiQaSm2++GTfddBOGDRsmjLKULQQvDFtleBqNJtQNeOxsds0ODUhoSeZDcu8hkbF3LRWaew9reTPdGQrwPRLpnTVNKA60TpAhU8OV6HKVlkq5p4OCgRZRKhcEHrSWMi0uQQQ3o3MfCdulBZPKAhUB7gk58cQThTWTigCVEFpYKGBkVhiOh/0RAFEJobWCgIFKDsdLJYVeEFpsKCgvv/xyAUioqFx66aX4xz/+IQQkAQk/WbuDsfAUOhREPHgPXdFshxYfhnjQwkJLL8GOm6/k31RsaKXlOFPpszO0bo1r3JvaW6M9r429kwLSO+qe/eeff45nnnlGhDkQJLgVcy7U5CdaJ2UGKSok9IAQ9JNvyMsEAgQUXMR5jgs6ZQSNF3x3yTf0WNISSmWE4VYM16TRgkCChgt5cCxS+eCYGEJGayZDQShHGCZCr6kbkJCXqQyRV+ktpYwhuKJ84AZcKhm05BIYEXgtWbJEhKcxHIXzZf+0hBLM7Eg5+743hkYS96b25gw/u/KNY8gJN7WT1pRTnn6wK6ndsdqWOiVnxfdGGuTIG9yTQcPhCSecsK0GFo0A5F+uiTQakP/lukh9lfVwCPgJVGgQoCeE19NDQp2WBkoCFPI/DRLUG2gg5HfyK38jLx911FHCIyL3kVEGST2D4IhjIrjg+ClHCEgINCiXaCClB5Rz+cMf/iDGRD2HxkjKMZ6jgZOZ8eTeM7ZJGcDQTUZ8UDfgWDl+AqSd4SnKDgIsgq89ug5JqsWFk+fDW7hwoQAk7kxEHYsdvNm0NQVSXbRkVIZm0OpAiwWFB1Pc0sJBKwiZlntICCz4XhJIUOGgu5RKPN2ytFhS4aAlk9//97//CQsIwzgoFOgGPeuss4SQkUoRhQffbRmHLgHJ8ccfLyywtHowBITKBO8h0KFiQgWKLlpabhjeQTcvw8MoYGQGLlo/KDjpaqbCQ0HE7/QCcQyMRaXw4G+8jy5celKaEzoUsoyF3x0LvXxWVDT4LAiyZOx9W783Xn8dgwJuBYTWRoIEeg2oePAgPxE0cPHnu8YFlmEXzCAleZeWTy7alAvkHQJ9LsIENAQklCXc68XfGQtOAwM9H/xNZs8iwKCnhACC/cviYgQyVD7I9/SQUJmgLKIRgoYThniSrym32AZlEC22VCyoIFGOEESxXY6bgIaKFa2dHDc9OFSI5OZVGjoIUigDqRRJxawlT1sCEio77o25LWnjp1xLWSYBiTs9eXPJA35KP969HZMCqZmnuCZzzaZhj/W33BvXaaQg2OeayPM8Jz0INE6Sv+ghoRJPryj3qZL/KR+oFzCUil6J0047TfAvDQxce2l85PvKf9RBqBvQWCj5iTKBY6FeTPlC+cQoDb779LxQrnBcNJyyTcoUtkXdgGGZ1Be43hOMMHyTegbXfoIatsExEMhQhvE7/9GYSY8x+/k+HVzue6F8pKzhXGlsba2jzQsj7giQpHpIeJ17QWmtCXvt7F0UkJYQzppWQwoM7q0gY3EvCYUMlQCeI+NTOEj3KRmVVkwqMwzjYMgUwQgXeyofVAK4EZ2CiVYCnqcQYRtsk8CC91ERoNBif/Kdlpk02Ab/pjBh/xSCFCYUKmyLQo1CgooAraJ0xxK800JLyyddtJwjY0c5LgoVWceDgoeAihZTAhwKK1pGOFZ39iBp9WE4CwXt7qhDIt9KWpu4ABCQeIdHgR9LAQm4ycNU6LlvgsqDTKFLDye9mATu9G7KlN7ct8WFXgJkKiz0kHLhZZvMokMwwD1ZBCQEHuRJ8iyBDvsi0GG4Ff+WoJpAgp5NGgxk/DqNDOQ5gh22Qf6kV5MhZAznpCWUhg4aFviPCz9DtqhIsF8qQVTOaWnlhnbyO8EKAQllFj2v5G0CJBpQaGDhdVScfkxabY6bFl0qSbTwtuUh5TjlFgEiPTxuOeXpCm35NPbcvtzhyjIcmmsuw6J4jvoAQ6m4bhO8vPzyy2I9pSdE7iHhO8hzBOX0QFLpZ/QCw6gIMGhc/Oyzz0QUBPeUEoDwPOUBZQlDubiG08NB/qehgZEPUudlZAR5n3KE4ISGUn7nOHnwWuoxNFhSN2C7NFySr8kHNFJw3LyGXhDKKY6N/dAjSxlIHYXyiHoBZQH7oazhHtQd6d5SbvGT86cBh/oGw9xb62g3gIRCmG5rd97ltnYHtxZRvXbaBwVSvQB0S5KpyYQ8qKxQ0acyQqsAQQQFkvsg41EpIcNTWWYYBy0UdNGSsbngy/P8m8oB26LQ4cZyGbvOtt3vtsyKJX/ntbSSsA0qFOyLfVMBoNeAwpBjp7LEMbB/CkLpRqaQ5LW0xPBvhmZwHFRA2DbnynlTYeHvvIb85Y4ZpVGA3okjjzxyp9y2rfmUZfgI58pnQjq6Nx62Zl9eW3sHBeT6Qb6nMi69HnyvyF9UOqiU0FtKXiNv0DsqD76TvJa8Tx4nzxAok+f4nvI+hjtIHuO1DO2kkYIygveRp3lQMSD/uesV8Rx5mm1QHpB/ydtsm2ORtUoYikVZw/NSNvA3XutOAUw5xnnKjDucH8fslnG8n8q8DFdriSLP+dFYwJAthorxO2nUFuGdzQESWpHdfbdkLnsHB3izdFNAhm9LDwD5hzxFHpRrDXmbfEM9gL+Rt/mOU2mXxgUpV3i/5DeeZzvScOnWDciPvJdruNxLxvsoc9gPgYlbN5C1UWjEpAzg+k05xXed15J/2Rf5mv3yd/I5ZRc/Ke/YJ3ldggepo3DsNJywPyn7SCPKNeoW0hjb3JvjNu6yH+6R22s8JN4eEk+Y/BQKSA+ABCXumPJUppOLM/uT9+2obym43Ne5gc8PKdGpioAbdKcu8PJaqRhxTLIvt7VCWjQkz8j5ueflvkYKMPdGOp7fnZva5dgpsN0eklRQ+VPeCe/evZMCbh5z75tw/+1eb6SsaE7ZdZ9zW1slT6Xyp5vi7uv5t1s2pT4Zue9N8q3kfXf/qQa7Ha2ZbiAmZYwMG2sJf7EdKkH0kOyOkC2pUNJDQoMPw1HddGzJXPZOTti7Z90cv0g+k+ckwHav4zIcUH7KxBSpADh1/XXzmuRjqdTL9zZV7sgnlKoXSN3ErQO423SPV8q1H9JFZFsyDMstu3b0prjpRA8JPc00DLTW0W48JBQy9JCkxq95Vo/WetR7VzvNARIqDWRWme3GDQ4kM9JqIRV1d6V1KUDk+VTB4FYcpHIiBZgbPLgFjRwP75XKD8cnv8s5yHNyvDIOVgoS2R95h+fk2FIVnlQFSo5Z9sOQEVpejzvuuN2yl4vzo+WaLmhafn4IHO5db7Q325ZQwP3ukI/JF6lKAOWA5BepiEgec9/Pc7RuSsOAewF3Xyf5mVZPGZvtNgo0Z4yQvO6WC27Q4TaeuOUJ2+d1nAMtqryO/9zyya3cuGWKBCOyvZ2lK9umxfiGG24QGYYkTaXM2tl2WnqdpA0/2Rf3wNBKLENPW9qed/3eTQEJCrhe0jPJQ+oEqV4A8orbCJm6xkrZ4jbuSSDiBstu5d/9Prt1DPlUpBxhX27ekvyaKhPcvC09sFJG8Zxb55Hz5O+yb7fckGBmR3q3vIceGoaMMxEPIypa62hzQCIfhluQM4sB4+29w6OAR4G2p4AUuFRsuAmPmbl2Nv1fa4+WcfWyOFyqRau1+/La8yjgUWDnKSCVFVnDhMqcDEnd+VZ++pWyfwn6+El9wh328tN78VrwKOBRwE0BN5CSYIkhW9QZWutoc0CSOnBpDWqtCXnteBTwKLDzFHBbf6TVZHeEPkg5QKur9JLujMt552fqXelRwKNAa1HAMxa0FiW9djwK7BkUkE4Et6fXvSeuNWax2wCJ2+3tjuVtjUl5bXgU8CjQMgqkhqy1xUbVHY1wR3G1LZuRd7VHAY8CrUkBdwioBCTtxWjQXsbRmvT22vIo0J4o4Ob51JD41hrnbgMkbs/I9+3sb62Jeu14FPAo8H8p4N6Ix7MtjStvTZpKmeDeXOftIWtNCntteRT48RRwe05T97z8+FZbfueOPLierGg5Lb07PArsLAV2BPpbM6KizQGJW5CluoB2ljDedR4FPAq0HgXcG+BSN+K1Xi/f35I7u8musr601Vy8fjwKdGQKkD9l2EZrKiM7SzO34WJ39L+z4/Su8yjQkSmwK9bpNgckqQ/Ii0XtyK+sN7f2ToFU/msP/OhOfLE7Q8fa+7PzxudRwKOARwGPAh4FOgoFdjsg6SiE9ObhUcCjgEcBjwIeBTwKeBTwKOBRwKNAyyngAZKW08y7w6OARwGPAh4FPAp4FPAo4FHAo4BHgVaigAdIWomQXjMeBTwKeBTwKOBRwKOARwGPAh4FPAq0nAIeIGk5zbw7PAp4FPAo4FHAo4BHAY8CHgU8CngUaCUKeICklQjpNeNRwKOARwGPAh4FPAp4FPAo4FHAo0DLKbBbAElqDnN35Uem8ZPpxDgdd+5jd7o/L/tOyx+2vGNH+dpbkt+9pekWm+uzJW24i+X90Dzke/PjKdTx7myOfpyl5Cl3LSDJj+2BCu7xeQVUd/xEdvR85TOWvLY768zsyvdpR/LBXcxrV/a/N7TtLmYs1+WWyPAfQyP5XN06glv+N5em3F3jjNd6usKPofyecc/3yb3UGexIRuzqd3jPoOR3o3TzTyp/pdYPbO25tTkgSU0rSiG3bt06rF27Fl26dNkOgLgVEO+l+WFlpLkr2jPddraQlVz8UpWLXZEHu7UZrL23564nUFdXJ4wB++yzD3w+X7sYunzm/Jw/fz78fr+nYDTzZFINN1IRS63Z4Db2tIsH7A2i3VHg+5Q8vj/RaBT77ruvMGbs6vUlNQU4v5eVlWHLli0IBAKif45J13XxKY/UIo7tjshtMCBJg51dZ3fVkGT/BIZSTu0KOeSe565+L3cVrdpLuzt6d9wGwnA4jB49eiAvL6/Vht3mgIQjl4KDL2hTUxPuuusu3HjjjcjIyBATcwu6HTHT7mayVnsCrdzQzgih1vCEtIT+LekvlRw/tLD8lLZbmfR7RHOSXu73hHzIf7FYDJFIBBUVFcjPz29X8+H7NmrUKPTp00eM0zuap0Bz/LAz8rS16NkSRaAlMoTja65tt+dHgjA5l1QwJteW1LnuSAFv6fhai4btoZ3maE0DIdfuhQsXCiNiS571j52T2yAhwcdDDz2E5557Dp07d0Y8Ht/m5fXWgp2j8u6ikwQksrDmzo02edWOxiy9X5LXvw9Mpxo0f0getGR8HenaHdFaektIRz7DJUuW4LbbbsMpp5zSatPfLYDEvUBSuXjqqadw0UUX4eKLL4ZhGNsEjHxh3C/b3rxIfN9Td1u6eR0Xj9ZaML6PyX/Mm7ij9lLBVOr4U5/9zoCvHzO+jnqPFCiapol3Q1qr+GmapvBSLliwALNnz0Z2dna7IIM7xGjs2LE4+eSThXxo7kgkEu1izLtjEKmLrXy2buW8LcblVhB21F8qiPgp42J/fEfcRi4ZfigXTvbXXNhO6jh+SN78lHHuSfeSVpQRqQfpw/V6zpw5eOGFF7bJj10ZEpUKSCin3nvvPbz11lvCOMFDKrjynff0he9/25p7XpJmu+o9/am85V6v3GN0hxH+0Nh35KlJpYenYyYBYOo/N/1I99LSUpx00kmYOHHiD5F+p8/vFkAi3XVSkDz//PM477zzcPXVV4uFg8KQgofgxO2GdbuLWkvZ3mlKtfMLJS3dL82OFoodMdyOrKvNXd+SRWhHwu7HAB231dO97yH18bRkfO380bbK8AhQeaQ+Y7435DeeX7NmDZYuXYr//e9/yMnJaZV+f2ojbuPFiBEjcMwxx4jwjOaOvVkmSGXMLQekIi4ty6lGi5/6bL7v/u9b1H/sc2rOACHXEqlA7wicuJVWOe4fAiQ/dpy7kq5t3babBhKQ0EPy+uuvbwcCd9W4UgEJPSKUT88++yz69+8vunWvI/Jv9/vnPcdd9XR2rl0pm+QaJD3yP1bxd9/nNkS45Z3sq7k1z70WSoOGeyZuHWrnZtixrmqOd9yAkPQj3Rg2SUBy6KGHthoB2hyQpAoYWjX/+9//YurUqbjiiisECHG/RI6MC1WUVpv0ntyQ2/IpBS1fECqQ3IPDhZmxfRs3bhSxvjK2NtViyu+kPUNz+Ey4f8B9jVvZp1WM4TIM5dmwYYO4jv24wQH/loot6Zu6SVo+U8Ybss+VK1eKZ80YRI6RL/fmzZvFo8nMzBS/81i1apWYB/ssKCgQc+R3Ks8clxRC3FvABYpt8J8HSLZ/y93P1r1oy+fE88uXL8fq1avx7rvvIisrq92xCePWjz/++HY3rt09ILfCRUMOLcehUAjLli0TPE7+6tevnwiPpRfMbf12L+huft6q6UFR1e0SH0gFUC7kEuxInnfHhkuZMHToUKxfvx6VlZXbYv7lGNyAU7bFtuX+Qfe7WlRUJGQGeZ8evOLiYmG42rRpExoaGsQ4KVv4e319vQgrknKna9euQq5QdvAddxtJOGbKG9JsxYoV4h4vgULzbzXpMmvWLLz99tut5oH/Pv5xvx/8m8+b8unFF19E7969BSj6PsPU7ubN3dk/18du3bqhU6dO29Zm/sb1saamZpsckPwm11K318G9bkjj1TYdzra3yQc5z1SQL+UEPzkWrtOUQZRLqbqMWzeUfCufr1SC+Z2yjDoOZUam6EsAACAASURBVArnxtA9tkfdhCHHPAoLC8W/qqqqbXKAv5PHu3fvLvouLy8XdJCygH307dtX0IVywNMhmtchpEymzsZwrUMOOaTVXvM2ByRy5PLl44tEDwkByVVXXSUWz1TludVm24EaItOQdqQjFfEjjjgCubm54juZlhv/XnnlFdTW1grGkoztZnAyJtHtvHnzMHfu3G1CS8Z6yhePisyVV14prOdcDChUUpUXPjMu9lQY3IwsrbJ8rmT4cePGCYXhww8/xNFHHw0qCryGAoZWNyoRU6ZMAZUPXv/tt9+K92PgwIHieu4zYvtUbh544AHxN61mBxxwAI488kh8+umn+Oqrr8TC5R07RwHJixKQUNloLx4S9wzoISEg8Sye/3ehkMo8+fvcc88V/PP+++8L5ZFGgAsvvFAAlNdee03cLL3Q0mAhwQN5SXqg5Hsh+ZnnZLiflA3ScsY2U2PDeS2TI/z2t78V/D5z5kxxv1SA3KFVsi/5bOU1/J3j4Xc+ewKPxYsXi9A9KQso62jU4nWnn366ACuUjQwt+uCDD4TM4aIp5SDlGBVaaVhhO7yP83v88ceFPGrOcrpz3NRxryJdKJO5Xrz55pttPlHZP9cghowRkEhFtc0Hswd0SNpwzaQxkXwngQaVdO7Bqa6uFu+5OxpF8jOvl3v1pKFR8iY/ZUg4P5lcINUjIc9LvmYbJ5xwggAPzzzzzDa9RMoi8p6b56S+IOWalFc0Kpx99tlCrtHoQIVYhvkT6FC+cTyMuAkGg8II8/nnnwudgH1zDJSNpAXnz3eJwIY0oDGD9xHYPPHEE+0msUt7e9Wk7KfcpdycNGlSqw3RAyStRsq2aUgyqPwkk3Fx5gJMVzaZjADlwAMPFIxGZZ4WU75EVPYJJkpKSgQz9+zZE2PGjBHWgE8++UQs0AQItEASIPTq1UswLkHBNddcIzYxUalhGwQEtDCQuWlNp0ChIGBcIYEJrRP8nYKJDM72qJxQIPBeouvjjjtOWNr4nUKGWZQoQEaPHi3ihCkkTjvtNNx3333Yf//9xXhfeuklMR8yAedGJZpWEgomfnIeFEDuUL+2eTJ7bi8eINlzn5175NIYQUBPXqFHk/vzyNf8jZZRKuJc+Ck3uADTokj+JJ9SLvA75QQtiTQckB95ntZN8jPPS+8r5QzlSFpampAJXKCoSNCTKa/j+H73u98JvuR4eB3bY7uUWfSeNDY2Ij09XXhpKRfYF5UJKkSyL471jDPOEAYHeklHjhyJp59+WoyTMoWAh7/T08E50oBBRYwboHme86MSfdBBBwlF9sknnxTj4XhpzOG1HBfpRfnlWd3/L094gGTPkhN85xniyvWSAI68SiMkDXf0Kkr+IZ9z7SYfkt9ojKJ8kIYIPnf+Tp7lteQ5KRd4joCePMtruAZTF6BuQDnANV/ee+KJJwqZQx7mIb0cbI98y/75N3UYei74G+UFr+N4KQ/I42eeeaYADDQ00KPBv8nv1BuoH5DHydcvv/wyDjvsMOEZfeyxx4SsIa8TtJAW55xzjgDX1DU4ToYfDRgwQOgUvJ59e0fzcoC/eoDEezu2xctKKx7DWMh0RPq0GtBaQAWEFsEhQ4YIix+FEq+nAk/l4dJLLxUblwkaKEh4jowsrZC0njCsQVofHn30URFOJz0j7INCh9eRgemdoHLBhVwCIAoHXkfLBhUhCj9+J9N//PHHArhIKygtuL/4xS/E+CmQCHLYNhWUyy+/HB999JE4RyFDocTNzRQsHBcFFQUd26Bg/PrrrzF9+vTtLDbea/P9FPAAScd4Q6SVkt5m8hG/c9EgQKfljzzHRZoLNg0R0gpJiykVFioqVCjuuecesdBPnjwZX3zxheDTgw8+WLRHHqYBgzH8l112meiHB38nCCF/0lNLWUCZtGjRIuH5przgos8+CQTYHwHAddddJ+6l8YEeFPIx+5YHwRFlB8EPZRqVCcqT/8fee8BLWR7f42frrfSmAgqiEkXAXgEFxd4FwQoWwBh7QVGT2KKxx4JYsKAmImoEQTQWbIANsBcQEJCi9Hrbtv/vzDyz++zeXbggyZf4z/rBe+/uu295ysycM40GFK9HY6t3797iCaG84/Upy0isEMDQ60qPCK9Bw4bvUebRiCER0qlTJ0nKpIFFuUlAYp5nYwJ/G6vj1z/F/wDJrx/D/+QZuBeOOeYYMdYJwGnoc40feeSRsm+4BygHOnfuLLfF+SX5SN1Pzwr/5j7ja/To0QIQuMfMU0IPJL2wfI86mPvRvBW8FoEA9zw9FzTwSZx26NAhrZt5Hn6fcokeXJKI3HuTJk2Se6IsMA8Y9zAjPnbZZRfsvffeIn94POUJZQ1lGm0O7nfaLSzOwt+5t2kjUd6Q7OA1KYsIbCgTaS/QvuA48PsERRw3jo2lD/wn5+y/4Vr/85D8N8zSf/AezYDkJekJ4Wbi5qMHw0Iv6FEgg0DDnpuVRgU3MQ2Iiy++WBhLelAIEMgu0jvB/hM0Qii8KCROO+002fBPPPGEABKyCmQcaRxw0xMkUGBRqZOVZCgFGRh+j4YE74kA6JxzzpFjyZTwnngfVhGJbAwNITInPJ7Cg8KCbl2yJFdeeaWEk1FwEdwQAPF4Y3vJbPLfxx9/LF4T/nz//fcLVmL6D07Tf82l/gdI/mumar03avkbZ555puxbggHKASp47jsCAJIB3P/c71TwZA255wkGaLAfdthhEv5E7yiBAfckvZRU1NzfZEhp7BPYcB9SwVM+ECwwpI7HE+DQ8Oc5GSrBPUyjhOelrOrSpYvIH4IIlnsnMBg+fLjIH8ojfoefUa4wTIvAhoYN74mGBY0UGg30dNDLSrn02muvye98BpIiBB30utIrYv1rKFu6du0qZWvJipLA4LPR60vjic9Fw4ngyA9F+22sjl//FP8DJL9+DP+TZ+A65t7mPqHOJRHAF/c49/3YsWMFnJD4IwihbjVvAnU1QQHJTHo7SGowFJQEB0ELj+WeJFlAApFggxEalDGUPzyOZChlBOUCSQnaAfTCUu7Q9hg4cKBcm1ESBCSUL5QfBBwERARB9GCYbOHeJ/ghAKF8MPKV90KC0uQbgQYBCc9L24f2Aa9pparpueFz0StLmUTbiF5UAhOCEsoX2kD/AyT5V+v/AMl/chf/6muxJCkT8Pkvf3nSX3MJ84xQYVLgcPPSQ0I3KNnMUIi5GnFhRmhQPPnkE7LZuOmeffbvqFevPi6++CLZfBQaxoLSCOBm5EY1QEKXJl/Dhz+Oq68eLEwjyy1ScRN0MLSLRhABCplFCrGddtpRjAoyD++//4EIjyuuuFKMFAqhbbbZGqNGPS8Kn27h4447XgQbDQd6O3g/FHAUoMx/oYeEgIkeHT5rly5dRfCMGzcWJaUlOO3U04T5mT9/Afbeey/MXzBfBOOK5SvqMMw2P7+mYMLmOEcdbvXfeMj/AMm/a3BNFgj/6C5ia83/bPNcn/PIf1TIBCRU4PRskGlkuNWcOT+KMc69S2X/1VdfoVmz5mK4z/9pPt58601ceOGFsq+ptAkiyIJSDpBV5H7ki2CAXkgaGzyGxj1BBkEPZQfzPBgiRmOC5MA1Q66RPTxp4iRhSE844XiRD2PHjsNNN92EL778Am++8Qb23/8AOSeNBJIrNI5YDp6GCskIMrC8Fp+N4IQyjkBp7LhxWP7/klfPPvscVFVVCiDZtnVrec4XXnxBnqdH9+7o2LGTPP/bEyaQDsZhhx+GHXfcSUgMJspSNvL3Tz75WK6x6R4Sk/2cY18f5JtnX0f4cshfJ5tnffzas/wPkGzqCPp7v9B8b349QvuA+pweEpIGK1etRDAQxLHHHIM2bduKzqVtQB1dWVkhNkJFRaXsVcqFww7rieXLV+Cf/3xJ8rLoeSX4py7n/qBXkUQhCUSeh2Cee5TygnLhlVfGSvQEz0NSgnKJx6p39CececYZcp3nR41C/3798f4H78v+IwBhFMTQoQ9i6dJlAn5oFxCEkLSgTKJMoA1BsEHZQ5uAsoHX57W4z+lN5bkIvghIeE3aLscee5zIEwsXp71Sr7wePp3yKXbbbXex3CZOmij2zuZ55ZvzzS//N8+9bvgsvzlAYgYQf5Ip5wLlYiWKtg7RFg+dOzz23Y1JbPWPtd9tUP0SxLyWX/3FrySTTzmlAimkAkkEUkGA/wJJIFCNQLIMSIXk9zQ4sc+hSeeWOM7n5+/2N+/Br1RT6PntfXoWyE7w+/96/Q2sXLVagEjXrl0wZ85sPP3MCPTv1w/bbNMSL7zwElq32g49DzsE7777jrgwyZCQQSSLyo1PlpHAhp+RSaGx//SIpwVU8F5ffOlFYUmPOuoITJjwFuqVl2PXXTvi6RHPYOnSJWjarDH69u2DFStW4p133kV5eUMce9wJePed99Cy5TaYv2AuPvnkQzRr3hgnntAb9es3FHaTYIWCkQKGhg2FIsec9zds2DAJJTn++BOwfOkavPHmv7Bs+S9o2aoZDjv8SITDUYSCEZSVl6AmFsOrr47HN19+6RmABhDNMHSGAucLKQTAmvu1E/8LzrkzLvWsKQSkL4b7i2tC35X3Ain9JN/LkgP9imW5CYR5TRjXh6PQHsh3335CIs9pf9taIytEloxsMQHdltKHxPcGkmmj4itkKOarirI+ozLf+BU63t73kywtcbPWHpWp59pKIJAKu9WgXaRTCIErJBVIIIUwAildI3WVc4Xuz5I+eR4ykbxPehnLy+uhd6/eaNa8Gb7++gu88ebruOCC88UD+vprr6NDh87o0uVg2Z8ffzJZDBgyo7wOQQvjqS+44AKRA1TwZFsJVj768GOcceYZmDdvrqwX83xkA5JpIleuHHwFFi9dgvHj/oVOnTpgr712x6uvjsPkSVNw459vxEefTMa7776FXXbphF4n95X75PcIXnheygf+ThDD6nzMj6Fng96Q0RIPvgbVlTU48sijBKi8/PJLaL9TO+y+R2cMGzYUu3feDYccegi++eY7vPPO+4jHY0LaHHvccWjeogVSqQBKS8sRDoewatVK3H///ekcEkv6tbVl8+8n5PO9FOW7bKwYkGLseQIIVsnfgWSR/LM1kQoASTh9AZVBKiuoR1QW6T8DNHqMT0atT0ds2KTY8BH6TLow7SefmTqAHmsy2Twm357b8Nk37QgDRFwPDMsj2265gvzML8bg33ehq+WzCwrlHvrHZvYgdzIHiHPGTZ8AAiym4uwBmUPaBDUIBFIIJKPuc84nxzci8kDmmetGzsbvsqy5zX323fvrMF2JLgkk9UayDq6pqRbw326Hdnht/HgsWrQQ223XBkccdrjs2/GvjcfZZ/fHgoULhYygsd+gfkP8+OMc9Ox5ODE7/vWv14S4ZE4X5Qr3Hz2WNPJpq3GfMoyKnszHHnsU8UQNTjv1DMyePRevjhsvgOTQQw/BVVddgbPOPB27dNhFvKNz58xB31N7Yd5P8/HeuxPR76xz8N77H+DDDz/C3vvsiWOOOQrvvveOEBNdDuyCNm3a4q233pbcMQMStFcIJkiEEoyQnBAypH8/RIpCGDN6DHr0OAQlJaV47rm/C4F5at9TUVJUgvHjXxOioknTRjjm6ONRXl5fSAo+UzAUEnnHojlZ80BBLUOs6z5fhcKsCQjIrnX73s0N51Z0QxxIsaJshrgO8Pc6ctgbY/9u2m5z4sxVt7Xrmc7js9NGZLjsf32VrXyAhOiblZysyhaHg8LP3HImYDaFtSpkoNnmJpNg1WP8evV+Zap8jaKcOHJCJOAASRWQLOOSBQJVbsGpgEo55WPKJLd0rv+MAQIdsWTNnOVPCriAawQGhF3zqjZt2+CAA/ZF8+ZMRAsjlUzhxx9nY9LkSZg/fx723XcfdO9xiCz2xb8swfbbt8WEdyZISAdjP2ns06igkUJwwzAqsiAUQsuWLcWIp5/G4Cuvxuo1qyVEq7S0WNy/Y8a8gn323hcdd+2IZ54egWXLWdYziI4dd8Wee+0pjCP/nj5jBj755FP0OvlkjHt1LH78cRa6HdQFBx/MewoIq8G5oDFMzw1BiJX9JYvLezv11L7CZlZXx1FTw6TTFCa88wZmzvxRAEnTps3Rq/fJmDZ1Gt57731UVVZ4+9AZC1T6MqTc9WYIcBaDMl+W02KCPq/BShElJyEQcTBEjBFVICkqcjlGJYseUxuSGJvNtWCuYd8AsBKLuYo1v2LcsMjxFW1uOIrtRxqfpnC2pCpbNi4MueF6tX2Z+9R1MSbsO4XkyPoEvf+ZXSvf8UnOdxqQ0NAMqTyQFZIQEkPWh4AV/ldYC5lh6AOi3Oe2+TPjmaEV3KcjR47C2jVr0aXrgTjooB747rtv8eKLo7Dnnntgv/32FUUdjwcwe9YsTJjwNioq16S9n1TIBDRU8gyToKeF4Z58boZDvP32BFx44R+ESGDoB0NHyWrSU8rvMPGU8mXy5Em48sqrsGDRIjRu2ARFxSF89/03eP+9D7Dgp8W44cY/Y8rUD/H226+jvKwJ9tu3Czrs+ru0h4JkCQ0HeoEt1JOglEYQ9UNlVTUS8aSEh3H9HnPM0WjRvBnisWp8/PFH+P776ejbp6/IxprqGsTiCayrWOOAzGoUFZegpiaGww8/DC1aNMMLL4zCkiVLEQwocLSX7UfTD1adTPZ4IICktPlxhmWKcfdJBSQ0Uvl3krl9NFaVsEhSuDtCxKwQAhICVJPzem0er01u/Xn+dxftyN0fZvDTU0bPFwHJfxKMmBykbCYgYcggAYlVU/TBkclW+86GiIqNNe78vS86WuS/MywDXAjULQYsOM98j4CExmhM5l3xAw1SpzsCNaosBJTyuPwywZ7NdJX2auP3anvUamI1OP7448SIp+eQIJz3uXD+IgndXLLkF+y7337Yd799BYxXVVUL2KTetrxQq7TFkC1ek1EUzCWlzqaXlJELDK2kXH74kWFIJmI444x+mD17DsaMfgUHHHiA7F1GOvQ7qz/abd8Wa9euRr36pXJP48e/jlUr12DAgEF46+0JmPzhJJSXl+HQQ7vL/BIgVFZVCQHC30mIcO65DklK8G+uAf5NeUCPDe2Q4088GvXLm6C6Kob33nsXX3/zuYRvdevWHalkUO4/lUzg++nf4L33PkA4zLzYaqkalUgkJQSdhIftQdvnSgxkqhTausuvT4R68uaYskDbWohcSNsFGe9YPlthw9o9c8TGkJSFzmtrzCcxzWbwCUyG8hGQ/NdX2coFJJx8uvi5aC3x0Y/jpRAydshc6RsjkAsZcf59+IPvs092TMFFkVYgPIJKqBpIUiEFVSF5CsZQtT2LfIO1vF1XzGxjicxK0n0/o6TocuU65qYh65JMkmlNobSkBI0aNUYkUiSehmXLliMeiyEUDgqwYaIpjRTGa7dosZW4XhmCwbAIxlIyX4MuWIZ2kB0n08D7paBiKFXr1m2wevVKERbhcADLlq1AZUUMjRs1R3FxERYvXoiaWCUCiMr3GjZsgLLyMgFhFHx85iZNm2DpkqWIx7VvCq9jc8tn5/V5fxR4ZGE5Lrw2j9l6663kOsFgCIlkQoTr0qW/oGJdJUKhCKLRYjRp0hSVFRUaWiLKXsRIzj9nOIigMNZaOI8sz1RhJWXeD/WDUIEEKGSE4eJcRBwY4fyRIfe9M9mCw9gGv38L17eVQDSF+muYv3zr1lfY/NwUNgEhAQnZpi3JQ2LKgIDEGiNuDDFRiJDINzYbMk7sXH5ZytzzEOCqkZnQ1UcDwxRRoMZ5R/iJdsMOuHXon8eXCZZv5XtRa13T617PvcM1tXTpcvEGlJSw8lVLrF1TgSVLF8uabdykIcrLShGLBfDzLz8JwFfWNiVhFVyDVoXKSmJSTlBJk6zg/fE47lnKDsoN5osRyPB+WTCDnxGctG61LebPX4hmTZsjGEpi2fIlYijU1KSwXZvWWLt2GdZVrEZNNRAOF6NRI5VJ/D6vRbnF9ci8MRpgDEEjWaLrWIHe8uXLUFGxDiUlRSJ7ErEYfvllKYqLSkQuhEPcowEkU0kkkvpsBCeyf4NAeXkJiktCAkaE8U5RznBP68sAic177poi8aIEEs8Z9VhvMzwJSnk+lR/JPAanSRZPSuj6IHHqyrkbcWae9XzrYGP2Rr71nquP7BjTycwHZLjP+oibfHvr177H5+I1yZAzqoKJ2SYbuV5z94/JjXy2Qu4zbujebP7NM6ZjQRKLk24AhODDQCnfDwP0jAlQJYHFz2NCSMgr7Vlx3xFAwskuDEj8+7Q1IXLBER5ZnyOFxo0bCZFAPc5niMfiWL5slYRdci+EwmE0atQQZWVaOWvJksViKzRoQDJR5QEBD/c4bQZGZHCf277n5zw/9fnSpYsRj9egWbOtEYvFsWL5cpSUFqNp02aYPn0WttlqW7Ed4vFKlNUrQnVlAr/8sljCzLfeZhusWrUC6yrWik3DceU5SZoQKFGuUCbQPqRM4D4wOSCEQDIp90r7Yd26NWjYuB5KixujqjKG1WtWIJmqQuNGTVBW2gABRBAMBWR/r1mzCitWLJfxoV3SokVzeV7KB53bbDLRJ4hsXeU28K61lmyeSUhkzbkCVbcYPDtlQ6vRfcOF6MpScr+bfMg9g1+WeUNn9/dGPlvBvPHmIfmvByT+gFCQGCChh8Q8Ir5L3GcHbUFsaFA39LkPRgwo2DV9NsrOk1fIC/tNRsMtWgnZqkFKFBKFjwlJXdg0nCnIzLDggja21+4ng0TTVHy2oKXhQENXwEgcwZAidiTDiCeSSBETBUPC8CVTGjgkwpBhAqTx6GbnZ65Chd2DgSSramH3kUolEAqxUVlAPDJ0yfL6ZBlCoRIk46qIg+GEKHoq41AwJO/RGEqm4giFVWizyWUgwHuLIJmisFPG0ASKiPBIJF3lxjxIqhDV9cnrUmBEwmEkUzEEAykEA/QKkXlgx/EaBIJkoX2GyTFYzt2qWj7jEvfXmq948m9iKoyMR0TDLBiOUZ0O19Brc6yNBantIbE15rt+eVs2L7mCwJSr/7MQKN8YA9yYNt4PAQkbUdIjRaC6pbxsb1jIlj8Gm/seCxlzZpT5sqKwkHdhGBBfiQMkrru8GCQErnxljst9Dl8e+GuhkAFpx/gyjAZHMMh1WI1UolgMKOXno0gkqhEI0nsTcUw+yY9Mf6Fc8OOPi+1XO8au7Strex65n2QKoQBz2wJOXlGmEBxwv8YQinBPx0SWJhKePHANWE3h+oROWieAuR5AIJhEOEJPhfZmYhgm5YyQwvLSPZsU2Uk5pGFRPEY9EDEkUlXyvVQyjFCIpFIsi6SwKmNmiNv+sz2UMSwUaGZCcEgimaGq4T3qIfPJEoEpLsTHDNaMQeTrJP5eKFxwQ4C6LvvFn0/bazbnvC4BCb0U/+mXD0jIkpMdt7Xhk4i/Rj4U2v+59oiSONo0VGS/hFnZHtfmfEJCJLUKXVrfiE4wQ9RCvSgN4o5Ec4CkQMiWvw7Mu56IU57k0zFO57uJMt0WCPA+BeXqXpE9qsQm9yXJvrR3kI8nwCsT0pxrw2QiPShvSJYqzx8Uu4H2gnp9AqliBENAPFGBYCiOQKoE0vda7BMNcSWByW9rRArvRcPblLTL2E68bwPIZiBnZBafA4jV0AMdRIh8UKBGvZjilQ4hEOT3tWlsCgSXFn6XCalXp5fuQdtXvoe00B7M7AuOsYVg8l19lrRsEBLT2SYS6mmetrrtrHx7fUP6q25nzoRp+sfz3D4hQoKIxUtYyWxzvf7P+pDYAxggGTp0qCRH51Y44SDQvcZ/pghMCNV1EPyJy/2d1zMjkEwc/yYLSJbeX3B5jTwuJ5c/YGE8uujo7udaNpZeJFIaCNj9E3wR8fOavJZ5C+Qe0wa1GcBqlKtAogLVBc69rgJCG45xA3ETk3XgZtefFBRkEHTDCyBIavMvPhfvwYCIlby0TU4wokaMdk+ORgkYaHwHkEoylpIKneeOq4GTjn/mI5CFYDicmAJy/wQPFFgEFjQiJJo6GEzfA9eDgSG+z785F+qaDyAUVODFK4V5XgE1HKMokCRTEkMgFFfPty0Qz0vhEcne8kkKC2sKzwzN/JvbCShfBUh+kHPVS+5QOoBrvUuUz+eHC5p3kN4pzpnVQfcNvXxAxb/I+gwSXo9rzv75SobXI+vFe3jkkUe2CEBiSsea6TGs0+Yp33OSRcv32hjBvb4J43hRDuWG69T+jsaOi4GZjgc3WWC5BlT6zoDJE7Jl68L2KMfAavLnu0cjFPz1QWKAhEAKVMZh2Z+RSEjASTzO/Aa9v1CYexdIJiy0URWSleP1GTMzTE0x+waSefp4z9YhnvcqwarxBIIhNr1Vyp/GAC8qDdv4H4FJiGETNBIi6ZAtA2Y+GDA9INcIRRFPJIR5TSSrVXaIoUgZQ/lHWZcURlQNQ4KBGlpqEt6ajEfE4xoK0zirFjlKBjWZJKmS8cybfOT6E3bZebbzebgzXlkL56FVR5mUw5Bm5Rrw5uhRI4DMBis+CWeE3fqMoY0BJflkHGWAlXs1I8/uwXTV448/nm6qZ16KuurjTT3O5DMJE5Z8J0PO98xrxfPy/rgu+I+/mxGVe81Chlsh+WG6yMbddK3oNTEmuZct/Iq5o1RA1Ekkqwg2uA9pnFreonoks8N23HuiQyykuPYdcX54/9SNartElJRMvzJkm71l61c3oBrdtAHCIQX0ItMS9B5yL1EvaW4rwYjJIn9/y751XokMINfrklSwNUEvhBKUPJ65Lho5wP0YhNpY/D3OMOyQ2i86pxHZv2oTcf+6kFc332Y3cS/avfgkSiqhoVJKwup9cQ2TjOXv8aSCrmikSELAzdCWe4mRRCUxoXabExxpEMdn4PV5Pltj+dd0ICdvyM2/A19qJRAt0X6ISeh4rkem0F7hta3Essl8k5WFSKu67juTaZxDs0lsfGzf2H4477zzJLxvc722GEDCevR0Y/85YQAAIABJREFUFfLlCwsz0v33bMDtPfvpK04bIDP6+BkH1br+2rH8rhl/XFwsW2uCzya44GCnaHSkhPkXz0OIrlMyfypY5KcY7mp06/kyyVA0MOj2ojuU7me+MkyPD2ZsofJcGpeoY6DhXrrZeH5ToLw2EAo4r0HSWMEEkjyGYECOV1DCMWHsKJPafNZdxtUnXtKeIA13knh4nkMQR0AMHjKeFD7qOXIMktyfbWsDWJrUSYHBjUV3MJ+FzLyFI+TOOYdZ31MGRh9dhQ0NEGFWCIqCApF07IUF0jhvFcrGSmULcLpnGRPJUJN81/ePNjWiwlXZHV6f9yduXpk6Ph+BZeGtagLelCqT81iKlIa1vcdvG0j0vVn+PlG2LvMy5eMbqblGpe0hH5TQ9U5DhOEQW4qHxN+DDNdirkIhg8vCNuxzH8iJanGL0BfcZtzaWBUq9chQAO5RxksbQ1hoZtVLyU9pEDlw4tYB96WEXQpYYXif7uN8L1v/XCeUE0zqZn5VrgFoc5u7dzWMyDyR3ItUwnEEUS57VzytYBf0pPOm1i7sYPKI98JcERbMYDKpkAtOpunY6rX0HtzDiueC+z1BOkPlhTwojR+SGSHnLVKPCccqmVQ075/b5ouMHHPKyMjZGMg5Urx/7m0VB5SRlEH2PfWAOANF5BS9KJp8TNaWcorESzJJ7yq/rzJKpsnpIwNZ9AzQU8ccN+7L7CIUuQamE0/iHUkgybFXROaMG86JkxWqMdx9+nkJHKeMR4R5Mkz0ZehMPqOa69nyKrJklglg96bpODHSPPlhe8RyOX25we/w3MwhYSW0/GBsc5kmtc9j98xqSyywwByD3D3t627T7XaM70Wx/e5fhc9sbL//PuUKw6BZWtbIO5k1Wf/OqyVgg/Nqie0hgEnsogcqkQrGkExEZf1TR8kid3opE9btzbvLO8k3mgRjzMugrcJ7i0QUoGS//L+V4edV42KgqzdENabqKdkzkqytQMM8FHw+/rO9zfeZa8o1yFCd7Gp0ZgvYvpHdo2QHCUtGdTiPS1IAg1vbSRILakOQzGXOnTOdvH1tNo4+F6NqmBPC8NTcF+Wr2FyBIBJiezkQxj3v5IDeGT+jfcBr62YXz62QDbxnDzSa94JETTQs0QQsWcz8nML6IIBUgvKV12UoJ8kXAj1vzaQ9KDojdX2RtGRlVepr6/dmwMzsBN9eyMjmzBV83W97xc9r5u9GBvokk/3O/EHmkHAeNtdriwEkRFpXXHFFGjCYwKhlIHsx7zbgPlL0mSsOphmXJngNRZtwNcVGrwiTtO644w5ROOpVyCjofMLfaSvPc8ElFVbFI4rYseVuQ9s57CfPz0RNlrpjMzK+csFWZqIzi5WbmSBA3/GVIM1wbvykxEeHQ0UZN6C5ip0RIga8U1KsqsXqWhTyrNNvitwX4Hofei3ZOjRiQO8SNxjZBLp1NYwqw7yYN8EqCTlB7B7KNgnniAlqrK51ySWXpCut5QpYvV0NAaGhI7GmwnjQmEkiHq+Wzamhahx7PqOyLBlA6I+Xc8kGWFHoZSmNyCpBjIcv/CIApQGlIXEUcGSgGeYRDFIB0RVtMb1BJMU9X/vlgwV+yrwXbm72T2AJUn/d+wZ4bZCmxqxvOJh3i8cay213kM+Yt2sxf4QJxIwP39KS2nnfFP5cp6JM8ri6cp+Nx5gM4O9mTNh7Pilh8qHQPidIZNU5lqX1mbi8c0vdQ1YvrHOvqt7CeNRLKcRqgOslPylm8sfOzzKarPlPGWnstQ/W8t0H1ycNYFPuNJYSKXoHisVrqSESmT26PvTMa/31r3+VxHXKCFPy2fIpk3jtOBono9QgB/eJ7A0jSghqqPwz3iOyq/Tq5nux/wEBAUsBcwyMlMkeRJWKwt4imTH+uBNF5vHcZCMJxmiERORntilghkjtu7jrrrvSpVTzjn/OVzMgzK5gMWSU35SlGtaXMRD5V22m1AxtVjVi9TOSdxsTF54rN+zejd325ZEBeZMrvuzgNS2pfX0yZT0CdJM/sjGgnuIYkCAwuW7PY8RTGoy6sCQznA1Amgzh+zQozevJ7/ljZXYC5SEbCmeTAWb0+6tHw5AJuhNx1T/BUBVSsuaYU2l0mpJ6AuxlviWMIHs75RkprmsagIwosSaFhQga6mEDIi5Cy3nvM94XM4MVnHhgWQWXi+wyAlRviMY4q2DSY81cLttv8u0cckxPwxNR1rgKZOIZtiIfcReqqIQB7SfNu3Qv+dVCn43UDeD6669P9zWpPUzCSjjPgwtXIElJ2UdAwgITtFlIGKEKITCszkg93q15sXjmDBnsX4dFNFhqmFW+1iuH0/LAkSYCylQvUP6Lx00K6jCUrM4OEiGo7rzzTsnnMe+F3V+u3Wb3x+PMo+QTcWYvmD7097/tE5tj7jcjMPj8tNsOPfTQTd7TuV/cYgAJy/5aDok/CPkMdEPwJixMeZsBQiPMhHVto1qHIJdVtNr6t9xyiyhdG3RfsNUedd04VPjikXAMnRDjzvYW1lxCiyzcSqWOCU4awWT9/va3v6XvScMdIhkBld6fTjA4wSVsoPPOyuV4XSE8XAyooe/0pnD5Jwwpk+/q+VhBg8wrDVEKOxtzXZiqMDXwQl8mL5yvRj7XsoNkf/UnNx0ZERW2utktCk0PIWug98Gx58Ym+83uz3lZapbPlNCTcmWfAykkUuyuTIbTwtOcoSpCh/HhEpnhxsTde5YhmxF8r7wyRsoLs7JQPk+dzb0yrRQoHA8CVmWB5acIZBdxYc4luUQue+XGyDFRnAcCEtZaJxhh6VJzh/uMXSFj2dYSz8p1b8rXZz5zDRJ/LRvwJvvKf2Qg1w/Kau+Ef/c7vH/2oaGXJNcjlJmbjEGs+1LDGux4E7S55ISFJBQaX56LgIQMKRt22bnNiMt9dtGFZPlDCtoZuiFROFyWgRRCQSphxkQHRWZsiBjjdQgU2T2YpdHrDEicIicIkL0ga9LAgRrsxpLqTjXQlH82KRtZhlfLPDrBkz40A/TFceiuJ7yMbH4nI9RxqeGkWp9DX/IL5RYVNBOBa7/Ye4Ay6qKLLkobQgyr0i87g87kjzMq1OBS4194SauM50pysmS3eqycfPJkrSOxszxy6wUknn2qv/LqNER50ojEsAt/QmaW3iA5iOSVzgVngAZZxjjKjIHJagIS9lTg/vRJC38P+CNna9pkhJFAfD8TCgslclwITq5RbvqAnxsg4TwUuua/SxYYIGEvLAIS85D4jLABFCMNeL/2uclSM6pM7tkY+V452+P8SX1Mj/Fll12WQ5ZZro8tZE4o17DLA3F7PhCMS1hiCvRkmPeUZ9YwX533ugESfouEwIMPPije2kJgxC2/zHp3tolc1Sf+6Vmkl98BJZf9kaWyMhEZKlOpI1j4hCQyvepZr1qAXD+NJWIasilVQvU96nHVn/wS9Tt3suZ9+BHrYiuYrnUFgFgAadCgQenIkuybYK5pNQJQsCS3JAQqxzvjDYlLSCe9t/RmqRhRUEBQ6lc5zcg2uw77ttFTRIPcJwNzB4P7X+Q/Z5pVV5MRl9+bAXwiI52dsiFdYOdnNMc999wjctDf0/568H834sF0oO1x/jRCn/vED0f294AMixdhwL8th4QVGDfX6/8EkPjGufS2ePFF6UMyZMiQ9HOZW8ji6H1jwQQn6+X7blu6scjesEKCgZJco8zO4wshXpSx4QyJuPnmm2XD+5NRkIFIAQsXApMnTxR2npUaduu8J9q1q6fhA5pDrmEAkmOhzJ8PoBiLyzKaDzzwQE6Cuw2FMSmyJJBkuBUCGDd2AtatjSFElO1CRFKBSmzdshEOOHAPhCVm2im3LCKHYVKZyko8Kz0kNLYYkmEVE8yroAa4uZIdY4IE4omQwIxVq4APP5yG1WsXI56IYad2+6JT5+aI0jkjSeiMIXWJZFkMEDcqWYqAuMPZ+Z0NjtjUKH/YTDVSYI8Xl2wtOSJxxONhfP3VfMz4YTaSqUqU16uPbl33R70yBxDMwPANjazdox+QdSPrxKZqVPbrEzLK9mQAyc8LgKmffYy165ahJNoI++67O7bemgyuzn2+lwkEW58EJGz0xkRNMn8WqugzcoUMZh7LvcDvMQ+Eiek//PBDVi+F3HuwNe3nLVHRsBcJq9gYKNtcgmZznIdVtughKcwIWgijlmWkbCGIYWiDzSdlA8MNKNB94oL3Zy7vfPfKsEqGSRC4F14b+k1TuFQusRpg0qSvsWDhL3K9tm1bY8892kqiZTKecgUf1j86lBf0kGwsIKFcYD+AKZ9+jnCwHIk4PTIhJAIL0bxFY3Tv3sOB6IxBUuhOuPZuvPFG8WJyHGqHmanS1jXqNpv7lcWsZs1eja+/+gwVFdWoX6++hIdut22xGEyCyURGJlxemZXGzL4ba8zKvigEZbp3XA6Zb9DRK8rQCD4riQkAq1cDn3w6DctW/IwgSrBt6zbYZ5+2Shw5ezKLO3A9B+QRvHCnwoDEWTSOrTHSJoEKBFAqumDKR0sxZ8E0MURbNN4BB3TZEaEoZTGTWwkOCZwYU+6DVEd+uPAekkcGSPLNVT4Cj8dxrMimctwZFkp9R888IwPMa2B6NR/gN6OH8oKlmH1Asjn2dl3OkQtI2I+G7xkw8+PcDVzQfiDRxZ9mU9CQYuM8y1c0eyQTqpTtgaUcoU4gIMnWTbmARBSlYwYd4UcarQr4ijpqzvcSjtSwYX0ccMCeKCvLgJPstWdhjxnCzB8f6knqqgwgySW8Mt8zoiwWj0v/kMrKGGLxepInEotVSPhit277onWrrd0alNXilRF23jvPGKWeoKeSgIRrKkse+/tfQD91NAkRXg+YMX0Jvv3+CyAYQ3GkOfbam7oyyPRPIVLVunHRH2m7haHhHE8NL+R8EZDQU2qh7tnrh+CvxoVjOmzlANmihTFMnToNa9atlvyyXX63O3bdpUGatLTbV7vHN5yyZRptRQtZsvVTew2TZmDBg2L1ggZiSFZHMGXKHMyb/70U4mnVqjX22msnsZfS0Zx12AzUX3fffXcakKje0age/+XPjQFztnmgvUCQzb3A0s1GyqVzjfJEIdj5DdSwAioB2X99la1cQMKYdetDYkIl123kD7IJIBpwbNDD+G4OKAeYA0qDioaVz5bkM+ZMyPInjWIuMrKAVLom6IxNzbdGfvqpEpdfcS+++moKWrZsjmXLlmCr5tvgjjuvxq67ttLCKmlwrUltPJ+fyEwPCUEUAYmIM6+8o24IizdULZVyvQv6n3Uxli5Zh+qqJKZOmYadd2mPRo2L0KPnfrjs8kEuZpFx3Z6nhRcQ9J/xjvAtNiriWJJ5Itq18VXDywndpAs/k/jTmGz2Gd9V4q47nsLYV0dj1922RlXNOiz/uRyXXX4u+pzWBaX1eMc1LiSCrlhvFKXCBD0kOvbsf0LFwZCUvIDExX+m4hFhGXmqtWtTePD+5/HiS68iHE2grF4YixauQfsddse991yItttrTpJTEy4+u7bw5ngQjHEOCEgsXCmf4ateIbJuPGsY8+ZWYsgVj+P7mZPQYptizJ25Gjvv3Bp33HU9dmzftCDh4StBnok5NPSQMDadXpL0fefPwk9/zvVOlynDDP0SqeyQzRBEnxEpJKjsGIIYhm1taVW2bF9YyFYhD0kuaWGhgOxUzOZefNEY4/dpUPF5/ZjZ9YViWciWeUjsnvKDI+XlOXV/uvYfGDd+HBo2ZvJkDarWhXDeeWdiwPk9ERZ+QgO6cl++jOTvBCQMJ6QXua4eEq70N9/8APff9yASNfXwxbR5aFi/OXbsmMS+++2JK6+4QivQUDIxdCqPh8S/D3ZVp/e4Z0+66C3Mykf8Vn5TDWB+Eo+n8NzIiXhw6EhUVM2X3IflS1ajRdNtceut12LPvZqo18C5MoUpLOCoISDhvLGbvIWKGHtqMeAyjvSeiiEQlhjumT+swW23PISpn09Gs62KUbWuGBVr4+jf73ScN+golNWnnKJnRnvD2Dk2zkPiQjPFK+17kSuRTJVg3OjPcOMfH0VZwzWIRoNYuRg4+riuGHzNAJTV17DPIMPHrMGiPAfHmIArU4SE5BG9AyyDnM9D4u8B/3eue8pYGtaUNfybIYzMR6DcMG+B7yXIXdsGCJhvSHlpcmO9LH0+xbmJ79n1rQ+JAZJcuWbAwmwCGs4kdmjE8Zk5djSqaScYIWPP7T+LjR/Pw3GzkC0jkzQSglZ3Tq6g658nxSTiUbzw909w+18fRnlTFoUpwoL583DWWX1wzbVny63ThszoRleNrYCnjMdTT953330CLmV/SjGZ2sazEI9ue7J07nXXXY/pM+Zi4YKQ9Cfr1Lk9iorjuPvum7FT++0QYLixLn4v1DvbVjAPCedgwIAB4iHJjJmzV9we0FwVJviXomod8I9npuKhYUMRiKxF/UbAonlB7LRTO9x59/Vou0OJKz1OUJLjMaLNwrwOyRfTkDqS1wMHDkxXWsteUi6Kwe3lhJTiDmHqJ4tw5x2PYNKHb+N3Hdpi1coaBOItMfjqE3Hc8V1QzGALISA0vyTDQ9T2kNQVkIgcQrEm6CdjuPfWNzFy5PNo1Jx2URFWLGNn+1NxyVUnZHuMN7BHGLJFQOKPfz5g5BMU/Jw5spQD/J3kJYlHygM2GpV2CV7OXD4bxLfLqVPZt+U3CUjYBZSo15LpMps+W1nboFNIsDsohRIFNJEeDUnG4ZP9GT58eDreM5/ANDAi288DJFS6fh7F+gyPCRO+Q58+1+K6665F/7P3xtdfr8RZZ5yF664fgLPOOhaRdFU/NsxjboeW2/ORLO+TjJN1B06vwyzj3Zot0cjR5C8WqUnGga++/BnHH9cLwx56CIcf1QnBCBCOUrDwBC5cKicmM3fhEpAwFIaAxEK2MoYIk9QZY8Ha6Fo+j4IWqXLceP1I3HvnSLw4egT23K+BsJ133Toe/xj5JF4Z+wQ67kZEUi1x7Iwbz44NZWIpAZPGNbLZGcedHhIqjdoWmiOfRGKof3P0i9PQv991uPCiC3H+JUejXgPgvQnz8ftzr8f+B9TDqBcfkHA5nWM7Y+0EYpqE7Or60EMPSWM3Gk2FWHABJEzudFV6Jr43Dyce+Sfc99B16NVnR7w6ZiHOG3gy7r3vOpx+5hGIRlxsaM4DmbKztWkeEjI+/GfKNx8w9w0NrnWCaBrXzDGgwCFrwTXG/CQKHf94fy/4e4C3RyVN7wqZtC2lD4kvFA2QFCIrjOm18BOODRv0tWrVSrru0vjg7wR+FOgkQgzcFOrrYNfn/DCHxDwk69MXGpsclj3auPxo9Op9Au6+bwCWLQPOPPUKLF06H9O+fgb16unayNdDwH9uzh9DtghINipkiyFiUtkmhVhlAId1vwSHHHwcrr+NIVesrONIQJYGlmT32qFSPiCxkC12Xs4O2TKFrfFZ6RCPFPDzotU47NCLsO12e+HuoeejRYsI5s6K4aJBN2Lhgln4/KvnUNaAyjmuJVK5vwsAEnq2KKP+8Ic/eMygehAyjeE4oBavXoR1a4Eb/vwohj3wPEa+8Di6dm+DyrXALTeOwAvPP4+XRg/DgQdtJ2V/VURIjVA3/Br97it1ekhI3hDkZstRK+VqTXDNy8F+D0U4+firsXhBEUb84yY0bAj85YbnMOyxv+Cb7z5A23aNpDxzOmwnHVJDWcWQL5JKmo/AkC2WvJWQLUmozuhHla+5hIs+Cjvdc+2y8eynU6ZIY0kaE2yQR/LCDHLfe2+nNsDMMBbxkHz2OcaOHecunaWoNmBG/bqP8wESO6OFpNjfFhdPkpKAhOE1HDfaFwTVbPDH5o6Umz4Bp9/PdOTmNWPxGBo0bIDLLr00Hd4iRQ9s2fseLUesS3hQIIZYdTH697kds2etwVPP34KttgL++MeH8PTTD2Phoi9RVu5ChdJ4Quc8Hd2QAzV4WNcuXYQ8I8tteZL5AEkmd0xDglh9k2Gizz37BR597FEMe+QutP9dicqBgIYvaWCjZze4HjjpZZail0NDts4971yUlpaYBZ+u/KmlbnlOysFKpFAPs6fHcNAB5+CMfqfgkiuORVkDYMbXwLnnDEDXgzrhznsuEi8BvYXaj0fXfPqVw9kMuWYIzhswAO3abZ/OUrG9IFmukkcaREIqjMRRXRnFJRc8gGdGvIK3P/gHOu7WDCuXA3+86p949/2HMOHd59FuhyYauWUh91mki96ATlNKyGvxkPTqraRSHveGkZecS36vqjqBdludgS5duuKu+y9AURT4/aCbMX78K1i8+n00KC+pa8SWgGuGbHH8BY76uU9m7LiQfN4xdQBtZtp5JPFJvM6dO1dsLobgsqEkw9DU7jGgnRl+WdYuF9rGmYDkN+EhkSl1g0VDgINDDwmVrQ9ICokvfpdChGwl2eSRI0eKgUFhSWODBh2VN6sgWLf39RoQLtacE/KXv/xFBJavhHwmyFfQM2asQP/+N+GrqSvQ/dDdMeiCE9CpUxs0bQ5B2/4eYvywa6yedSsEJBay5RshNLrT8ZzCknFJhJGIsZqXi4lMBvHVtOU4+oi+eOSRoTjqxB01wZrfTRY7N2QmYdQPBfCVKRUSlZV5SGorWgISNnqUbSUeghUrSnDh+XegKNICw546B8FwXPoKzJq9CicccQkGnHsezv9DV5SXM0bbktkyAfOi6l0YApljdnrluA8ePDivh0TrZsUleZyCjglhd902Bk8+PgaPj3gAex1YJkfEqgO4/poH8cb4KRg7/lG0acf4TVplLl4/XQs8W8IxDIJGK9cSgW0+tiEtkTikoRTiCfbuWImzz7wZ3347B8ccexTO6nccOu3WDM1bQNjn9aUI+NfwQ7YYtmUgouB9uMVCo5tCge57egoZhkFQQYFl7MkGq0K5veiHbG1JSe22L+gFIgmxIUbW9ivXFY0uhmwx5tqqIpEhYslQAjaOu9+MspD3JTeHxJdhubLFkjep/H9/3jC8/PI72GqrbXDpZYOw7/47o92OQLS4BiEo8M4pgKTLzFMm/JuA5KmnnhIZad6BDa0NlvHUnjxVqK6qhx5dB+GQ7n1ww+090gXg1MFv8iV/qJRdh2QNvcdkxLLngN/XUCPJk0GlC1ktwUfvrUTPnqfjiWcexgmntdZnSwAvPv8xzj3zWox//Ul077mN26PsZl64Mh09JGTmCUgYKpI2EHKKAboBFLNm2XKg/zmXokWLdrjl1ovQ2BXlWfAjsMuO3XDTTVfhD5ceC4bCp6M0xNB0QMdJcRsDFj0hIKFBnzX+aYPSmh+6YhvkWhMBPPXkW7jumgdRsSaF6/90DQ7q2RHtdy5HebnyK+GQmwNpounGwIW8WLlYBolOmugASaMGGhPvWGCp0JV0si5PIY3GjZsIM8qqRNznJMFmzZqNypoaWU+Wc6nPlDG9/LUtuiWewudTv8YY5pAwB0CALJOmXGw+qxk6r7oG9W6+lwESEiYkEygn/RATu5IRLRamdu655wogYWg4PyNpc8YZZ2Dq1KkCxrLCVGQ/xqWcfyBRKrkfNYlq1G9YikuZQ8Ja83wl2GjT0n28TulZwCIoIZuPDXsTt976MIrLG+MPf+iP/ffvgN/9rqEAU110olCysWSQVdmcp1UuqGFMPPyggyyHpLPcn9yG71lbr7EDPP30NDz6yON4+NHbsUtHhhPGEaJbUv4x580LG3RgKx6gB0//+/7r78SAPe/8AYiWROUeIuzFleWkscgOVhosxqtjv5BIgqGPDcEB3baWfkDJeAjXXjUcH7z7KZ589o/osEsrB/KqAJIjbh84jCdPFdRavBhy9RAMGHg+tt9hOy0bLjCGK467ng2J+XUlFJKIYOGCOPqfPgT77NUVN99xnNpGSeDrqSvQrevxePChv6DvmQcIOEvn0rnKWDacvB3N9qrBx59Mwfx5C9D75JMQkvXOWdCeIxmI7pphpjRbKBYHrh38d4x4cixatmqJCy8+Dfvsuyt23KkIxaXrtxVyp5T2LgFJWUkRGJ0vNrFw0BoGL3qFv7lKsDWUMWGGDLcVG5m2AT2dzF8msOL3LTxcZInsaebyKOqWfp0MwZeKovpcvyz8BX369MVBh/TYbJv8/ySHxFe4mwJIRB4kEqIYWIaSRiQNMIIUVsEhe0Vjg5MmE5NP43tDyAGm8bI+QJJvxGNJYPqMZXht7FeYMuVDfPvtFwgk6uGOey7DYUfskm6EY9g6U8Uic7a6AxIVSixJKfHWUrEmJGDoiJ6n4LHHhuHok9oDQdYmZ6IWmQs+u1XUyE76rDsgcVVhCAREv3BLBvDzwiQuuuA2tN2uM26881hEo5oiO2/BOhx1yEAcd/SR+NONp6NeuXMni3DJiBbZtK4EYN0ACc+vio8KgwbQLX9+FuNf/RDDn3wQ7TsqR0QFcNOfn8QLz03AmFeHon2H+lJyNOQS17T3SW1FufGAJCaCju1RZs+uwT//OQ6ff/4Npk35Cg0blOHue/+IA7tuL8KidkCOzv+vBSSmeMkGkvXgvxYtWsi5v/76awnFK1QG1F/Pdh//7YDE95yY19MACT2QsnqTSSmgQKOEcoOAZEOGPb+3UYBEilxoc87Vq8J4bfxHmDBhMmZMn4tfFv2Cgw7eA3+7/wqUFmsD0XwLZHMAEk0uJ1NbhZpYGbodcC4O7tYLt9zFPBjPnnIJ4IVcE/kBiao8fTlGV3oIkCypVhMhWYI3x83HGWdcjmefexIHH60ggopz3OhPcepJV+OZv9+H3qd1BJI10h9pfbI6PyBRiyljQ7sGqmwSiwgWL0ng7LOvQOfdDsIVg09Eg0YKNJb9HEDblt1xyaX9cf1Np6OcOWd+uJY8EwGak94OINYNkFC0KRUhNXuSIfFmv/3mDLz++juY/sMc/DBzDnbYsRmGP3YXttk6Kux0uvyrMwKzqqw7z/DkiRPx0sujUZ8hW8xlc9VTxIiQ5nP5pQ0rEzLj6qHKAAAgAElEQVQ8g2E+1I/0HKxavQoT3nkX06d/j3gijkg4Uwwmn8pk+nUqlsIXU7/AK6++lAYkem3tbs/hSrj4I6sDubmslU0FJIy+IBvMsBTKSoKyM888E1xPZPr9ZF6tdO/AYbJEzM9YvAr1G5bj0ksvQ1TCHmiAqD4U8s/ces4SlfCiUEpKziIQwbo1wIcfzcK419/GjO9+wBdTv8XuHffEy2NvEkOUJB/zDNK9rCRcy8xaT1c59Xlwt25CsOzauZNGLRQI+8w37ny+x5+YhCcefxqPDb8LO+9SLARjSDwSnD82c466VBjuYU2wkoairkzwd19/K4BkwKABKCot0pBP2gcmEgTM8xTa8yORDGDUc5Nx7+0v4+GnrkPnPRqy3h+QDOH6wSMx5qXX8dQ/hmDffdpLiBmLAJhXwcLW0w2oneFw3dXXYOCA87Hdjm3cFtVZ0NWvVQxJoIqHJBDBzB+WY8DZf8SJx/fBBZd3E7Y/Egpi+jdrcOB+vXD9ny/BBZcciWhU/dUkTViUxABGtt8xiY8++kQM+V69TkQwTR5nmiDq8dwXKm9k7wQCWLcOePONr/Dmm+9g+vcz8dOcX7DTTtth1OjbUEZ9UMfN8sviJbjrnntRVhxVQMKVKoCEVV5VqRCM6JUJJLScM+0B6r699tpLyHyG/5K4Z5g2SS/RoVIJjKCDgMTJMYI70SUufE5swMXoe0ofdD/kvzyp3TfGNhWQ8HvmDSH4sCRVGhsUOMzNYChQXV51ASSmlK1qF3/+MOsnzJi1CF0P2B+RMPD5tGW4/eZnsFXrOP72wJUoLtUKDlLzH/w9o+DsvgoDEost5+Ky0rHarEfrZ3PThvD5lMU45sjTMPSh+3HcyR2RSFVqGTjpFm9xyFyp2XEQdQckXmy02y1i+FcDF57/EGZOX44Xxl6P1WtrMO+nRVixqgYXnj8Yl192Hgb+/hCUlRRrKLTsEb/coMbecgPUFZDYiLhACjz60Hj85eZhGPrQA+jaow0+/3wuyku2wm23PogZM6Zj7GsPovV2UWXwpMM7q0jktwA3CpCw/XM4hupYAPPmrcKcuUuwx567ol45MOGNpTh/wEU4ufehGPLHvmjSuOzfBkg4hxQo++67r7CezDPYZpttZF8w5IqeR4Jy87YU2gu/FUDir2n+Ts8QO8m2bNlSqthRGNMQY1gn2VPKDeYvac19BSuFXhsDSKyy2/JVSzB54vdov3NHtG7dEHNmkS0dhVEjn8Er4x/AHnu0cbHKtQHy5gAkZtMkAxWI1ZSi24Fn4ZDuvXHTHcc6leWcnmZIFHj4ugESLV1KT3AiWYkIBWIqgm+/qMCB+5+CIdf9GQMv2hvTZyxANFoPL436F+6+/XG89sYIdOvRAkgpIKkVj+/dU35AQuBA8WLyjXOo4VPJZBEqKgIYNPAWzJu7DiOevQ2p0GosmLsMa5aXo9eJ/XDrHRdj0IU9UVLMMFfH8qYbl7lYFo88qBsgsQAa/UkjZOIHn6NZk22xc4dmYP/Ol1/6DFcPvhh//8d9OPa4PRAJZ8wpM+yyyHYxNpIQQPLPV9CgYWOFkXKvahTTePDZZH86W7VuhVYtW2HatKkSxvm7nXfGaaeehunfT8cLL4ySMs6y/rWBd16ZFWcuSzyFL6dOwbhx/5TFoyVSaadkCC9WkuMrt5hyXXTx+o7ZVEBCDwllo4Voso8Oi2OQgGT5VtPpUqFQwqoTUg0vlWLfkIQAkgYN6uHSyy5HVOKbaGiyh5DLNbCwSwMkaobL5xUVSXw2dQbK6zfHTh2aYeUSYOQzH+O2G4fimVFDcMTRO7Osi0Q0pIQs43p2ni65gF+KjidO4uCDDsIDDzyIjgzZcq8COLTWcPIWn3xyIp4Y/jQeefQu7NKhXHt9iHeB1/LBQAKBdO6oPhy15zffKCAZOGgAil3Z37SHxnn1LOxL+oGlAvho8kKc3vta3PPgEHQ9uD1mzv4RDeu3xXVX34+f5szHiOeuRvv2TVzOi6uGJVcUa0OLPRAcOZvm2quvlhySNu3Yvy3HjPf+FCM9wLL6QL/Tr0YyUYpnR/0Z8+cvR8W6IL77ZhEu/P3leOSxv+CkPnsg6hxfsoTTFfwyAXGyphPAxx9Pwbyf5uLk3ifIPkj3dPHuRShayX2VoC4sX7UaH07+AW3a/g7tdmiIOTNTGDF8HO69+x688d496NZt9zoDkp/TgEQ9JLISnYdEwI+rK0iPEgkDhs2zQWXHTh3FE0LvIHUfPd4k8RlZwTmVHkYh9ofSHjVpQCJ16lXWqD1BQPIL+vbpix49fgN9SEzJbQogMfaT4RtkexjPx8QcssMM66AriqVLs5v2FBZ1dQEk6Y3vle99751vccbpQ9C7z7E4udcx+HnhUvzlz0/i2JP2wuAhp6G0nNUhVFFqab3a+LcgIDHPjsy9qZmgKPxgSDcpF+DXny1Gz0NOwvDhj+DoE3YHgtWyYEIBMh9kSPl/5xL2hqDugMQknm1QxoVSaRVh9KhvcemF9+LwI7ugY8c9cfc9Q1HegHkjFXj62b+i0x7FIuAzgMRKdGqUqHpIsBGARLu/i2gMADOnV+DMUy9DSUkj9D2tF955eyp++O4XzJ49H6f164K77z8LRcU6doL20zRq7XnYKEDCeM1gBRKJUrw34RtccMG1OKn3STjh+JPwxdS5uOGPt+DiS8/AHy49UvIECr1+rYdE3LTJJC6++GIRJBQqXPPMtWAeDg1uhnFt6PVbAST5PCQEJAztYJgHn5N9XuhJ+vTTTyWePl8jtHzjtVGARFixEFaviuPowweicdPGuPCS8xEKlGDofc/is88+xtvvPoG27RizwbKvtdfIZgEkLuqIlV5i8SIc3PV0dD/4BNz01961AYlZG3kefsOAxHprhLW7sRi1SphUrA7gogsewMcfzcS5g07B/HkrMfH9aVj8y3K0a98EL4+9HmUNa6R7Ewt2kBkt5NDOD0jI6BogMfKG16acKkEsHsbof36Oc/pfhdNP64dOHXfFXbc/itKiZojF1uLxZwdj/24tEJLYdRJGrn9BznjYGKwXkIhY0bEwk5yGWXUlcM7Zf8ZnU7/DH/90NbbdbgeMHPk6hg9/CG+99Q8c0KWl6Ie0YSUCMxP6wdLE2nAvhYmTJuLll8ahUf3mwtKz4Z5I02RAImrjoThi9LbkvDp23FWKETCc88c5P6K8vBw9D+mJTz/6RNjRdAUdBrxII93aMrKavRwSMXw1dSpeHTs2HaYims2nkMWotRCWDUmfun++KYCEz8lwcHpCuecZqsL9zzA15pQYYcPnlY7iLP4YSCFOdp0N9lCDeLwKDRvUw8WXXYEIkzQF8IbF654FurJpdHmwtWuBa4fcgffe/xhXXTsYbVrvjFF/fwOPP/oCJn7yMDrt0Ug8+IF4SFMv0qSflQS2ED4lNel57HpwdzzwwFB07tjZGcLWQ2TDY8ml9NST7+OJ4c9i2LC7sXPHegICJNUil6uTfZwpf6s9dVL45vtvFJAMGIjS4lKnWyVwzHkmdAfo8QRYJVi2GBjY7x78vHg++vfvh/c+mIxZP/6EWT8sQv9+p+Km2w6THJJQiAY0J8HIAdtNGmFBzwoN/auvHYxBAwdghzbtXdEcghWOj9oWGseRIXpIoA5/dCKuu/ZunNH/BGzTcicMH/4ikvFyNCpfjVEv3Int22uTWPEyStNok2v2PLTJi2SLT/34M8xd8CNOOOVEpASQaDU/P2xNdrRsZcqoJFasrkTfXtejpiaKiy/5PRo1bIDHhj2Pf744Gp99PQrtd2bu6obnkEdYyFZpSTFCtC2lOWzGQ0IPrYZeSXkVmWDun0N6HIK99toTX3z5pVSjJXnPSpQMBWU+GQsk6PjZYjDvM0M5leiRZpkI4edFP+OUU/qi+//fQ7YoPMhmMIeEwsXqihPcMB+DHSxpoPkNj9Y3zRsDSPzzVFaxOtNEDDpvMGpqKmXC+p11HoZcPwBbt2TIlLolxQ1ZQOEXBiSaXJTxQ6rCUkDCk2ms8mdT5+D4Y/pK1Y0Teh0opeWkrn46sWwzARJ5cG5Q7bjMcIbKdRFMfn8Rbrr5T/jiy+8QCtZHNLo12u3QFLffeRH23r8pIsHidKUPtzvTQ2hJd3XxkCgDQAOcXZV1WOI1wI+z1+GRh0eIRyyVKEOzxm2xdm0VBv7+RFx+TR/Ud1WC0xXPHGNjMR4GEzcOkNCFXS15LFWVAYz+52TcfMtfMXv2jyiKFmPgwP647LKBaLFNRPtMFHj9WkDCdc+xo5HNhGt6Avii8czyoPSa5HYvz3crvxVAkpWQKxWe4pLUzrBOvjhezLlhOBvZUbqqrXGkeUkKeZM2BpC4MGdhSL//djUGX3Ut3n3vHTH6SJjcfc/N2GPvbRENRbymhdkzs1kASZpijyGeiGC3zj1x4gln4IZb+rmqUlpkMyv2O88C2TAgsaIbmkeg3eiVSEnGA/jl5xRefOF13HDjrUglWK63DKWl9dHjkL1x018uwNatkwgH2TdAewoVognrFLIlSlMBCWVULBGVMM7Jk+bi9r/ejSmfTkMqXoytW+yIRYvm4+WxQ9Hl4G0RDtMQydmsnnGwQUCSHjffiKFyZyPXAFatAK4efCtGjfo7kqkAtt1uZ9x402AcdvjeWv7VYyA1n4CedTVQ1bySIBd88NFEjHnxFTSu1xRBASQaBUAPBdlQlk9NGPGSY9wwGXr33XdDvfr1wPwiVtR76403sGzZUqn+JPk/bNSWp7kdr1EdiiORiOHLaVPw6ivsQ0JFFMksn7QF5sfU183AqstRmwJImGvElgLWt4W2w4IFC8QzQluBBE66uh57iSUCQsTHaFuLDRxHsqYGjerXF0ASjhCQOEY81y2R9qwpIKPRxtKuixaswr33PoLHhv8DNbEatG65LW666Ub06rMvgiGWp3Z9SzwbQQ3qQCaoQOx9LX/b9aBD8MCDQ9G5UwdN69QFUJchFG/FM8++ivvuHYoRIx7DLh1buK961eXSZ2IYoRZpkEl2CZHffEsPyRsYOHAQSotKMiAka72p3ZEKkCBltbsofpoNPPHU03jwwaFIJoIoKmmG8tKmOO20Xrhs8FFo1JijRuOdgKQkc10blwAQd9e4ZsjVGDTgXLTbfic1nd3jq9eKrwoNYfRaH6xbDbz11ne4/oYhmD13MYLhBigqaoQ9O7TBnXdeiQ6dG2uPM7HfUwiG/fBut6a5OBLAtI+mYe78OTjhlJNo4ql+8afB3YcCEoIzJXJnz4zhhj/dhTGvvCINM3f5XSf89bZbcWC3NpJzWkc8kgYkmkNCQJKQe06FIhoe5tquKhhxHacCzD8OoUf37lIQgWu/uroGP/wwAx9MnIg1q9e4YgBu7lyxEIUm6nkmwc2Gm3zahYsW45Q+vxFAYmueBhNdqdaHxHoBpJNLreypBx0pmPiP4RdkOqxkIQEJ3dE8pyWq+aU8zdjwfxpDSuOFFUwscTO3kk++JHcu/lg8hTUrWBtbkXBxcVQTJN3CTudoWuEOL+WJ5yQgYU10i3HnuJhLLL04fWbfEWnKPNAoj2DVijjKy8OIFCvDwBc3vDZJ3DAgIYBj9QWW1GTZ31xjKMdUyjAfqRIJ3aqsYiUShjxEwGimL76chbXr5uKIo/ZCcaR+beYlR3Ryvlhli+7DQknthsykZHGaidScmooK9pFhpR6Np1y5MonnR43Emf2OxjYt66snRuJCkwhaJzo3ppYANtoltdOrwFjrgmNgziqJqaSg0cTFinXMa9JeCiWlAZSWqkemkICx89tapHFsfUjYW2f9c+B0kDSu1L3AfWBNkuiK5T4QOe6OqcV4OjRo1+c+IYBhF17GVW+JfUhozLP4QSHQYCFXVnGHz8zQNavaxvcZxrl27VpJcLeXyQjGfheiqKwPCfeJvda3RuRU7LeVBNasSSBWw0IMmv/VqFFU8qBq95zIb1PwOgw5GTFihOwPm2cbh4J5Fx4gSaYiWL4shmgkgvIGvA6Zdf5X2INnssiekwU/9ttvP6nKouLYVrclsFIOKmes3lnH9Ke4P4F1FTGkhKAhMARefGkkDu6+Nzp3bqfsG5U9wzjzVNniPfhlf8l0S6iNNHzy9lla3pER5AbUCjckclavSUquBJO/6cT6/ru5WLFqHo44siuKWGBMbtpLUM4BJHxidke2pHYL9cmMP5/XJfinO1FTgUtsFaqqgOqaSimFHAqVon4DV/JVSg77+X4aupbJIVFZwxX7wYeT8cpLL6BZg4bCqieYM0gmPxVhwFymXGvOUiKrSdlXr7xcK0UhhbVr1qAmVpluDEnCh3Oj+8gRYp4Eo+eElb0+/2yaVKhStKTAyfw7KlbdX3W1rupmSqcrD7JcL70blJN+xcpcuWCyj7LMD8ukfGT/Fd8OkDlkZAHNrmAAcel3AYSTKSSrY2hcvwEuuvwShKJhlc0yRJ5LIa2jpbSKW5Bcm2EkEgHUVKdkzdM0DIVSKCuPgL2PdRf5YEJHU0cw5AESChQmnEfQvceRktC8+x476zqRjuxZnXjdiKaNDm+EA6isiqO6KoHyesUIRipVDkgiOy1iKjFj+lNIBgPSyM+lfMh5vvt6uniXzxnATu3FLGIlNS009Ms1/HDgnlU5KfRYjIZjVkl7oZJhTNrxe+nSJEY+9xxOP+sQtGnTHEFpB6DNBDW53oEh3UJIhJT7v2bwdTh/4NloswNDtlzoqeTthRRIJqoQZPgdzyFzpTdJXb2mKol4in4pNmwEpk2ahob1A9i/686yN5TQ9e0mTq7bW/QSIoVPJ32In35agJN69UZKwsB1yjMA0RMnklfHv1lZNCJeM94HZQWXEKMouBbWZyuYLreJZMjW3S6HJMj+Texzx3Hm80u+CkfJ+kulkAywJxO9XSR0g6hXj+Qx7bUEVlMO1JBgVRQlACddUEGluRR5SBc/CSKeCmDhz0twyil9cOhvIYfElJ3fGPG6665LN2myEp4mSHwjIHdy8ilmX0nnxob7ycAELhYCRtaULnk2YPMZ00IKnwtMOjEnNIFcYw45f5naSpqAre/l1ngnCGJncLqSrQ+JjYsoBHtoH5CkRYuX22HyjKyOQ8qyGbPK13nC04EeM2ZZaYSAgM0BfUDiC3t9Bvcocj/cUVReKsQoEMUAkGZkWgUszFKadL3abk3fu272WIxdxbVDML1dvDbL/ubOubuqGgtyPS2jLNd1nV01BMyUKAQYSTUyOYaMY7ptrnc/FC3Kio4bO1bK/hIck1Xj2BSquJTxWmnlL+VGMlWGNHGeAoz3k7+GaS4gYcihFWlgJQy+fCXqr3ExbB3QyN0XNqe2ZnOPzQXl1hyQx7EEpiV6bgllf3mv1lOAz2mNETkuBecmvcYyv9Qu65n5zN/buWPqn4qhb4y1ZQNRm7ta+6PWtcmKWbhk9jrIu6Vzvm9zRRlFVtfK/vrNMvM8bu5ZXPiSy4cQS0c9nSpjLBGzsPVo5M5tt90mndpZGpw5BxkVasrbK78rp/NyxsTOV7JEzT4afKog08yibdECZX8JllkJkI0R2ehO50H3bxY+MuvYjYSKLa2Po8ZeJEv5+0aEyjX1UNBAF2XsmrFxvimnuQ6Yh5ANSC13hWNLT4+jSOX2tPEhS0Gr+alQUGUHP9JGFNozIk/egIt0jQeBjz6ehjEvPIatGtMQTEmIVlyMkCIxGlzB1ixJm3HD5bLoWgAg+2Wlm5UlVj6QDekCCKciYkh9+MlnGPPav/RrYmhJpoAex/s3B8m/CZCQOKOuoufT7ATT4/6zFCIu7JhcvS77OZCQUC3+40OFE0GkamKo36gU5150tqw7fqBp51JWwCvRa+ssF2Bk7kpNRK2fpUUTzHCkp8v2lBaMVQ9U2DULrHJ9Quqh28FH4IGh96NThzZigbhgITcDGxp0DcjRpHH+x4pW/A69CS5k0UkGyoaYXIE7NoJqVCOKIsyft1AA6XkXniOjUIxixFAld6tp2VyFzGHlTzY0dgtF/jZvqnUyKpInkDwaOTImwFqbI1oMm+5x3kc1YihCPfzp+j9hwIB+aLldS+e8oSUQA/OctIQNCR/tZ6KWFMsPs/4Wz+4K5LgrMndMU8H/X41w5wZSy0D1uoZjqRyvQUzGYcaX32HhzMU46cQ+AoDMl5KWJQ5A+R3ndb9rOK+Gpxr/5apapZ83e0f669jW7OIly3DX3+5HvZIogskaRJkDlkoizj0ruUAkRAkm1SayWeeGFlPIeU7oMeHLv0bIyb2EVEx0YXvMvw1oLgpJiJpUAPN/Xoo+ffvikIO65MiQTf/z/6zKlg2CARIqO8aymcfCDCkKCRruVpbQf98euxBTaJNnTJYZMnYOXyDx/DTG6HUhG2qf+Wxr/mHmaix3yZi0gitdpQq3RGXhqZogY+gbojy3hZYxOdmeUYWsxUDSuvcEXLpalSkSDc8SkCVx23osu6NrnXozCpywkxwMLe1oRjefmQYPE6LZ7Z4v3ovOhdtZaWEpn7rSu8pApJI0LnjeBAIR9ijReE9RsMkiJJPsZaLsjiVGmTbjGPA6bNRF9tqY/VpjbUaUJOtbaAWvEUaSEkFC1OiqTCAYoueAm5JCnvdDoeScmLIZNXGRoEb5lgAaNWwonjWuFYb1qLAoINyzKobxhBwnzoElR5MVYgK9VrbI97JO4uYRJDDg72R+WaDB9oEZ5Fwn3CuSdJbzyjWq/Y99D4gZ0FSquefncbw2QxvYi4U/t4SXv18ImlkhxPZJ7v0VKmKxIU+CP355e+C48C8CxYwhrEnAedeI67ydJiYYfsDYY2ExKR/IQpIFd7UnzTDNeSDf4OWzcW8y5tcIFQNlBkJrzxev54MFR5RIJR1PfohVmSFR/PPwWmb0sXQqr08PjRmqKm98GWNowoxdDYWiucC8M1ZqkWotzv2f5glolqQIFMhwal5I7ovMNsdg6623Tje0U1nAe9AcC30OyiUzZvg+9yPZSbKuJU5GO8JA5LONk8ZIq2GkSfrqSFRPJMeB1Zo4BpTXBphlHmScVS4iSUDCf/REVCIUZhhUAMl4RMuW87hglTKaMjaaTCyEjtw/S6xTBpGJj6A4mUKceQ0hYO3KCiTWTkPTkhWIJioFkNB4ZsU/GkOJRAUSSRqZxrO7x3PALUs2pDlUe1d1BHMpgsyncB4AAX0EO6lSVMbKMWthHE+OfNOVGOX4sFeKGaJMhHXn25BtvJEChuPNvc98MIbosnS36arcvWAND7NBY+aCvnfLdF1RlAVQFJDEJamXz8wyxtWIla5FsFUNVgdWIBANIMJql/QyBpJIsGCKM/LoIZfKZ9QH6TVIORFHIFWln7kSu5x3XW30UHChaR8QDbMhOCBo0DDIYKASoVQCkVhTzJy+GDt3aI+q1E+Ihximx6peqs8VRCrUEENcCW4HcLhM+YdLGue6Zv8b2TeMNmD+lprxaoRHgRDtL4KECGLhOIripQiuDGs7heZBrMMaRBg6yNwPhiaJzcGfFiJCIGDWOfec2UMKPti4OZWMSoynhqgzLC2BIEMQBYyx8l4UqVRMmp0mQ0mU1jTH4nnL0LpVM6wJL0dCevgQMMcRD4YlrCuZUqDFORDvT4Ah9XyLRAOTtqn7NR8lmiwVqCLhjxLm5ZACf+eYuARxAkhWkON9RX8pQauidmgc3QqBUARxsU9YbSzIjgCaQcPcEqlcprk3WsXMwuAUbIq8kMQlrUiWZn0L7A3TN/RoLFu6BE0b1EMoFUM0mEKMXg5X9jeR1L3Ciqt0D4cZGeKtg/XqRFENAaRY4joUEo8KnUCSuizxuGFUp4L4ecUqnMyQrYN/A2V/ZY2y6VAsJvXB2XWSYVvG/pkC4E8qY/7zhciG2A9dUyoRrTM6jT7+s7hRv/44jVAm95H9osKrGyCxQEG3yNIIlyAiwwRkmMRMjLIpecb6MxyDiXe8H2vQRoWQliZZLl1fyjtF6lgsGtSRSFRcjlQi9JZklK0BiyASDFuQRkja+ZRKlp4a1mZnPoIZwRzzSFRLOWaEq2ob3isr6fBY2txpEBVQl6eAIzZRTIQ050U2onMJO4HLeGRlWiGeCeZAsAttfoPTj1O3sdGQDY3Zp+DSbqgSxcF9Q0ElNh/BGTc9gRgNIwokbVxFcEKBM/OHHySumD09rLFefkDigJ24lpWK5dhoWIatOdUCYsh4pY4L6V97XoaL0TNBcJZl7FB0x2ICmPjTlGzu/eUKGfvb9pLNKw1K7gEDKNwfPBeBOI0+hgZtCR4SjpfdI8fo9NNPR5cuXTIx3zkDSi/Tprz8ceTY53sxAZB9crp37571cT45lAln4sqyBF8z+p2w5w9RgFyWtV0C/j1xfkgYsAHsoEGDBBSZkVwQNDtmy9ZotjfDwIJzJZgRnOfBzVjjdVhqlAUTGLaVIQV8wK2eu4xi1b2d9gZJPXsLUHGxyMbiiRHDPaplOvO96MFjKWuWbOUaVn0gmsQLtXKGsTemMgc0QOTargy5fI1zonJDb1S9rlbVkOEVYjS6sGH+fPTRR3HooYdKryuTg0JwiXHB+1ACJM20pqqcjAshFadstkgfDQ1zolsIDAUkbvyYCEsPq4RisYhGnPWe8MXkKVg4/TH02DOAopqfkAzEtCIU5XmSILkKySRLwpubSB8uQyylZ8R5NPy8GZVt4rUK0hBRYCLGSSqFCpRi0ZrGePqlGbhl6NsA6ok3nCWLldF3xFtaX21eRGKAhHr67bfflrKlvmfEQrdNTnLfmOzLXU9GxvF9yzVlAjwjnpMk94Tq5poBVmMFZse+xu6nt8Wq0iWIhWMIx3WcxC8mzUfjSKQYPseS184QtTLMBBopaqhiAe8JxOX/SZcHKn4FgmUD6kiiLMSOiWFNrGeYDSoRSQRQGm+FEY+MRs/DD0LTtgnEo3HECIqEkFSPMv8pMNB5819ccSx3S8DA4xNsH8DnFN2lupc7bfMAACAASURBVDAke5LAsgTRoPppSCoQ/BRXlmPdzGrxpnc6bBesi65CWbgEiVQM9OBV89qO7JBrBypdcAKz5rmmXRhWgIV3CEasV4gCMg6U7mDaEcyPIEiMgmFJSMUESDRL/g4vPjEGhx/eDamt16ImrN6lMMnrYEgASU18lYtScIBEcq20NDZbImipXt1zEs6EmMwf7QHLSQ6HorL/NBpO+7OEkhGUxRugckoAbZMd0PvgM+Ru49LviYXweAxvh/kz3BcSBOimgMSo85bKXi/2Cu1oxbpcH6bs1jzE6IrFC/HycyNw3FGHoyScQjSYRCoec4CEelOBqYBPZ5ykRXP2gtC/3IUFyEol1wCSIQJNygL1M0W4xrjYgxHUBKMYOeYVdNh9Hxxw8BGbonbzfmeL8ZAQjDBch8rWN0J85sOfHFPIdRkJf1PmsslqWEckppQhW4wRZhfXfAxK4WtxsRsr5x2V0cTyJheJXd+MShp/rArGHJJaqFV0iqFmc+e685u+cSUuVe44ts3pHBUyPupWhSfvuK6bvB+GbDFkynJIjNUXoS0J5FyeyiSmzYl0Aqgy9ho6kYn3lMgDiVP3jAu5Z2sAFtFa1wQRiYQ0vGMOyVVXXZW3MWKGOXCKL/386oLMrmCm5SvTzG2SnpmMUJD9J58rIOGAvDJGO7WzVC69A4VDgmw8TXRkwlRYEjNIKsFCFoQJzc885yoK5pCwFCUNHYuNVkNCmVlhvZxysZwH31uSD5zkrnVVVBqCws8MkNvvTHLlv9dee02aQ24pL2tuypAtljQuNDd1ISlMhhSSCYWemUntJCv4z/ZuIWWRzR94xIQ1j3P7U2v+cyHWNsDtGiYLZ8+eLUBxYxojZrSMZxhm5UgYmMiRLQUGgfl1DNmiQZ7eb1YdKosV9/ZaloalweHkjzDBJAcyUEmVNY9hWExtY5YebIaK+J3aBQyk5WweGZl+FqH3xHjXngZeqJfNhylmOR+98gqwLGSLc0LiLLdTu+oKV28pKwTKeU0ksZ2GkevFJGOmFYn4lnqyKSrsWcy7rmPARHOEWV8pjs/em4y5n92IQ/dcjbLYTJFrZMhJfIR4DRpaEjKqPWEsBMy8HenMZBc6hGSGWNGhsopN+n3VISovKgJF+LliW9w3YhYeeG4WEGiCuNfUURL4xXTRSc9XVfLXyBQDJJRP7ClCj6V5C329ateopU+9i/v73/ZaiHLRtYMR9RKISzjOytAy/Bj9GnsOaI0lpT+hKlyNaJyGq5YbIKGgcxCXqmfSPV3ACA18Bans5xGsrq+hzQRwobj02+CsymiJF18XIL8TTpA0CyHGaxCQpKpQFA+ipGJbPHzPSJx8yjFo0rYCFeEKxEMEpBoCpEy8m8k8hqzA8Zjz0hAdMwEkyGbK9j3z2wSlFDELJTC3jhEX1aka1KtsjHXf1mDmrFnocOSOWFe2ElGChxB9DEnJv6GHQ198dharcO0OAuy3wr3t9l6SgCSOQMg1gQxodAPZffUwqT3Dn3KrPGOyBs2qOuD5R8bgqCMPRmD71aiMrhOyIZoMSPhiQg6scjk3Sjpo/g3b1YeAWJk8V4jnRRSJkkrEA9WughfnVe0m8V4KKcFIjJgQm8FUFCXVDVAzqQS7JPbBeUdepPk1YRfkJd9xj+9aM2RsF1dT24VLaWioERDOoMkzZ/nW8fJFc/H0Q3fj1N4noSwSkLCtYEoBuIWx8rrmg5MxlX3s9qX7qWGpJvh0v9Mvx7tiHhWBrpmhIQIblhYPRlCRCmLU2PHYde8D0KXnib9mW2d9d4sCJFdffXUanRZ6wnyTU8gQMSGVD7yYEPIT4umtuOWWW9C1a9f05X3jo/Y9cYIsXEHL862vHritNbtf/mT3ZXbNJSDxQVDmWgWMhrQBkEBNrFo60W7benuEQ9bt2CmFLFBkDJwKLjNOyToyWZfJgvRQZK8Qp9Tcm2ZOMEyLLzIjC+bPx8KFi0RAt91+ezRr2gTxRI30/NDKOb5BZBVwyBapwU1Wnp4J9tPgGsgfI2/nsGhNJ7wDKaxatRozZ8xCLFYtHVBbtWopDIWOtyYWClMgf7uYSWd0aNRrQBTcsGHDMOr559HYhQLkX4PGoLqeCf5BKeCrL7/HTu23R1ExpRqVfUYAZx/qXOsEqcEAVq/SHBKCkR2ktroTE77F5sbLxk1yTBjnSVaMFXZceJgaadn//H1jxgnHR7p5O6Pr+++/F0Dyrzf+tcWEbNmz8qcBkvw5RtlxsPnmbkMepfVJVauydeSRbCqYDeZqfS+9N9UIzkym5wlJ9+RxjH6ei5s84NzRi/rkk0/ihhtuSBvINseFZZRTclmgwCVt1w2DpPcor5FJaj9UY4lFNORcwwF9i0vPikIQqlErRmlZ3mLLOnBP7+SpM66y9ksqBa5P69RuxUz0Br0j0/LOk5t+9Syn/9PfSN8v34lkpsuNTyZ0VS9y1113iaz0O7Vnj3+ajch4ighEhXUE4sm1WLduDSrXJbF1y22cR4hrV+WFxvfzqyofLSWDsfzk4z/74EP8NG0IjtxnBUpj0xV4WLpKMqxNzRwgsbGXcNIgw8fYVbsICRTJdUKoQAjLnAfcBI7JHXd5S9wmQ87KOmta4+4RC3D/qEVIphoKrmOmgb40oVZv2+oX5lnYm/iWARLqKXoLCUjsvdzy3T5AyRc26xe7yexPNcqN66IBRti8MrwMP5Z8iQ7nNcGKBotQFaxCNM7CFAQf1GdRAQ86D67WNj3vYlAnEEqmEI2Voayqta6BUCWqoysRC1ciYeGEEtJFNl78YcJq0xhMAxJUoygeQr2KNnji/pdx7AmHo+lOlVgXWYu4EH+qx2TZGhUu5KMDwckAQokiRGJlKEo0lvfjoSpUR1YhEVqHZJBFYZR6pE2jW7UoXWQrQe9LIIWG1c1R8W0SM76bjg7H7og15UsRDTAUkqFWBC5iyuraJ4nGEKdUkT4XwVqyGKFEKaKxUkSSpagKLke8eLXL72AJdG3lp/eiIeesIEWvlQaTxdBkdQeMfvx19DysK5LbL0NF8Vr5nIBE2gAGGGLEM1jop1ZGYxhYNFGOsnXbIcJQLLnFFFaXz0Z1dJU2f5SwKrXp4iQaGDomxnuN/C7d5BL1gYmNsEvFfvj90ZcLIEmENQyO1zCRqGvDgQ5ZG66SXyaFT8UkQ90IXiSUz/dY2l70wu/cYl2xaB6eGXY3zup7EqKIS7iaJLa7z1UMOv3DuWNpeRc5Q4+bFBoQ0oL3pBkmMuYkQBlBk0qIt4lFDUTPiAOLwIx7PITqUBT/GPMqOu7bFfv3OG4Td3Ttr/2fARIT4pvSh2SzPb3J4E3s1O6Wi78ENvrWNlj2N88ZfQDGMJUxY0ZLhbA77rgT9es3EEM8P7jJnMxXovSQ0NBiwuiGq2z55wAmT54knoV+/fpJ7gNLql5xxeUSZ62KQBlG71vp8bJ7qFvZ3/xDy1jK2277q/SgoXeByurSSy/Fttu29r5Qm23NzJ1aKGNefhnDHh4m3bsbNqR3wDVJyXNZrXbuSqaKyz4hLu6PP/kEZ511Ft5++y20btUqHdJVaFH4dhQ9JMcefSx23H5HbN+unXJdSp0VXF9+2B29SwZkCHBYKIFzIXNgGjYP62zX4blmzPgBs2fPwvjXxqNhI/bI2LJerLJFT9r6wpT+XXe8MWV/N8c95IIMdtElebFxHpLNcSeqtDnmVoGwR48eG5iDwms2s++cl6DWLaYXa61P8pX93UxPWGcZXrAPScEbcUmkLqZ75swZuP3223HMMceiV+/epoG88Fw7kSezOCQux+DTiW9jwbQ/oeceK1CSmukYde3PpPHdZDbVzpHQEUcGJQKN8fOq+njzo2X4ZkkDlAbX4JhuTdG57XwgWcWeiwhbfp6ExiiBoz0ZCKiKpOzs/LXb4vZnfsYDz89DHJpnJknIXjUkLbskd7B5psdGycshYYgv+wv5YdfruxjlIEO8SHqReGSYci2CQlhhzfER+JXgGAaxOrQE/x975wFnV1Xt/98p994pmUkmPYEESAIBQlMQhGeD0KSEZ+8Pe3sCKuqzPBXLswIKTzCAjSpFpZOAAiogSIdQQ0tPJn363HLO+f+/e589OVzuzNwJ4Yl+OL68Geaee86ua6/fWr+11rON92vXT03V+lErVfFKaowCk17ZjnViqDp0OYIGHHkKobugHld8jdm0o5qenKneP05UX2eXmncvq2Fuh9onP6GoqdNY87HQByLVbU5lryICi8kYaSqPxDl5fiQ/ijW2OEG/Ou0mHfPWI9S0S5/6gj4TB2JiJ12S23St+FSa94GLkfxiXhPW76HuP49R9FibCs2xRu1dVP+Bi9XTskF94UZ5Xp+JE7IKecX03dDXyCZqYrw8tZQmqGNxpOceXaq93zxTXY3thiZOvzkToTRRo8uWBwA+NJBuQXGprASasFfUpI7dFN4+S0vu7NT2bylr45z7FDQ0qRSz7lB3yfNgg+k5aW1iaUhulgI1tWdnXX3eDTr0iLkqzsRDYuOtGhIC6Gkv6dQxzBJHApCwK8Mvj9bk7ler44zp0sYGlb3NSiavlt62WuUZm5Tk+pVLipb6RkZGxWnSYJv8w+TUSaDNtcm7ZYz2iv9NHzzqP9MUBbw5kO+KN6ZkkYEQPk/q9xM1RJ66F0v3XbdeG9dt0HazWrT/v09VNMHqG4NpKtVre0P7al1w9un6yNuPUJNHHSdGh5diYIQyyNa3cTwADmhpxJesal+va/74F63uIB6nYLxfjerXO44+VLOmTbZ099gCSsYaeGgBC1uaOCPr/Sp5OV1wzc3a/bWH6PVzj9pm+/wVQJJanVGKoWxhBYQrXk2t2mYjXvWgYQsj1nixAxsoSZ/73OeM8g+w+973vmcKXtVzvVhA4g4CvDt4OBD0/A2lBUs26Vm5HOWkVpu2BSAhzgVr2WGHHWZoRp/5zGf09re//QVc/+HGhLS/AJLLACTQlSxXoebXXFLG7BiSMhc6EYU64dpPnUockqU6DH5tUb5M2t+jjzGggoM260Ub/BlwxiMTYPv2t79DY8aM1qJFi4yHCYrPihUrDBi0cSe1u5MFt/CCKZwGJeIVQPL8WXsFkIwEkAy327bu85cOkNTfnpECkiwtkjg9UmqzX6kb9La3vc28mD3ovNUvbAkyAk6IUal07x1/0sr7ACQbVfCeGojPscG78Nh9Rb5vM25FlmZLBfCeYLrOuehZXfg76ZjjxuvBh9erZ4P0m++3asoUm2HI5ABzrJL050A22RjLfZNWdO+oH124XP97+bOKNTpNCoKyuoWum9HJ6h/YOu503hCC2kcCSPjenDlzjLGNGDFqTpGxrZZcdVmwDBMAmlXiqSNco6eb7tVsAEnzSlFo1EaDkJsJGo8tSokiH3kRIc9GfUa9zJda1bx4Z903f7V27NhPEydO1JPLHte0/car4ePPakPLk4rDXqN4F8x8+eoJKsoliQkkNvQnCl0EibyKpzHF8fr1aTfqmLe+Wc0GkHQb5Gn9CTbeiOB36GYJCWUMrays1uI4rb2uoEfP6dURO79X6ihoUddt2uP7ifp3WqbuhnU2Lk2N8gTNqiwfL10a/G3IzVGo1tIEbV5c0dJHl2qvN++szqZ2BblQkUnCwDg0kAjfeBtsZFFBBeIZorIqOU8txWma9OC/afUPx+m5x5dr7+9InUf9Vf1N0LkS5b1Afjky3qMK4wmpKq1Wb3MWBpraPUvX/OIGzT18rkozNxpAYsZaJTMfNsuUfXsMxQjPp9ej1p7p2u651+vhDzVo5j7TVJm+Wt3bP6Xc4cvVM2mtimFFuTgNdvfxidiUN86cyhrnmU2VVumW8dojfr0+/ObPpNCL/F0sChtzi2fIhsxHykcFs3+hdflLfV36o9vVs9zXtDkTdeudC/WeT/+79nr79mnUeH2QZP2a1frV/DP1sbcdpiavaFYiLTAJAdI4HOetBFSYDGNxoq7eom6+835t6Jd6K74uufhiNSU9Ou+MH2rGdhNM8DteE7uiAgWpB8VaJxwgiVXy8rrg2lu0+wGH6I1zj6hj99Z3yyuA5J8YkFBPwf1DQJ9wwgkmU5I5ulKvxGDK7IsFJNnvO6UWbw2ABMWc1KCO2jIUxYZ7XoyHxB3oZOe6/fbbTfYV2jB79uwRWdLrLozoQJYrNCNPnV2d+uhHPqKvfvWrOufcc/W1r35N2zsPyVCAZCDwVOro2KyjjznGgJGZM2ekvGIHfWpvZhu476mxsUnvf//7tGTJUl1//XUqNDSoUiaDiadKRIYNmz3l+dyWLc90czngIbnh5RVD4lr6iofkn8VDUt/hM9K7/hkBSbaPq1evNmAEWYPhCJrq8BdKjU0tDh3k7ttv1qr7/luH7bteDcJDkl4E3AJIBgLL8Yxa+g9W585ksn4yf6XGT91Txx21s65YuFZn/vR2/fYHgQ48cJIqlXYDaMI06ZhxrqTxPS6VaRS3aUX3TvrxhUv0s8sXK9GYNGbEpVa3jhFbstdEVW7Ta2sACQYxisAR+8VZybhjwAKQ1IpFQwGzV5rSXrE6wtV6uvke7frJ7bWheZVildRgis3hJSFImvgdPEqWZkXKeTIsEu2e62tT8MRU/Xn+In3oyE9q51Gv0S2X36VSf78m/GSJVo29T1Guz4CJBpNZM1FvYL0R0I5EchhqiuEuqQQaXZqoX592nY59y1EatUuf+v0ueaGlWpU9qsdHCoglgLqnJlUMNbJfo0ttGrd2N416YlftsPEAPbOgS7c+ukCvOtdX1+xH1Nu4xvhXIgLIDT2QYBrABfElQBooX6FGF8erc3FJSx9Zpj2P2lmbm9aZ2iyx35PGDhVMcgUyTJnKH4mv0MShEDuT13arDlL3RdPUf8FO6uvfrB2+tVbr3rJAPc0bzagTO5OPfVUMIEGpDxSa+BobtB95AJKZuvoXeEgOUXnmOvXne01sA1CE+TB1SFKKFfWX+Ju8Dk3p2FP+wt3V/T9z9Mb3763+2UvVOe05rZl2szaOXqquXFkhNLekbGJnbe44GxNFb3gDHoimSrOSWydqj/iN+tCRJ6QJ1AGisTzcZoY3R1sgjZVViJqNBxJvTfef8zr1M1fopI+/Q21zJKGu7ShpCu44vvdCylatTYSH5Jfzf6aPve1Q4yEJWHsmRpHUvJaCZX1NNCcyiQpwoBajRHG+ReV8q+64+wF95CMf0c9+eIqOPuQgNfqRKuWSSRSEZ8wkPuZ5zg9LQiAWN/3y8jr/mls057UH602HHL7N9vkrgOSfEJA4BdIBAfjlWN9OOukkI3Cz8QKDrZQXC0iylj+eRZayT33qU0ah/vznP2+AUTaGp1Y7toWHxHmLoLSQfQXqGhnLstmQ6qH4XHnlVZqfUrbwtFRTZrYc/Ox5e2g5rHHppZcZutpnPvOfpkbC17/+jbRqeloRafBJGHhIpwEkR2vGrJmaSWFEvmPSN9YK77UPdPOMh4w+A/wQJhvWrzdeDuKKaCR8/6wnpLo5WwDJYj3z7LNaYADJ2G0mZLbVg14BJK8AEhdDQq2gf8Q1Ug9Jdt85hRpZTfvx5A7giZQW94K9aSo5WFMC6sXdf7tZa+77qo541Xo16tkBDwl1DYw10wQEU93MljcxqrUJzaGC8xj1J+O0oqtF3z7zft1xW6S/XTpR48b2yVe3oQiZCtU2NG1A9hhAkkD9adGKnp304wuW6ezLnpKSMan8gqvvJBW2datApglUt9k0bQ0g4TskKSGdN0Yi6IZQk4lHqnUuoMxDPyPZSWQCmiN1hKv0bNM92v3jO2pTU7tiP1KhQvHESKUQhb+ogrEkeyqRgcgmq1U+ThQWC2ooj1NDqU3NlVFq/eMB+st5D2rOQTso+PIjWtHykKIAW7xn5y9NoV3G82Jz+cojSps0zBXrofj16Vfp2LcepZad+1T0uk0iFUOyovYXyjQ+ES80VUOwdDPzqPa5JK+xm3dQ1zlTtOGqJs3ab1fppKXaNP0+lQrLlFO/zHvxtJjy47ZgJ/QlfBBBFGhMaay6nuzXkkeXaY+jZmtz03pbvd4jHslS10x8igEGgXIUlsTLUi6opW+aRt2yq5ZfGmuvwlwtXrRY076yVuuOW6BNDe1GgQ5VSIlCjCtPtAk/jPcuskkppvTM1FW/vF6HHn6Iohlr1Z8ntTD0IoAQUMoa3/L0IYkU+UX5XlFT1u+nTRdtr+LP9lAwvk9rG57SpFe1aNKHV6pr5rPa2LDJ9D2Jy6Z4JYkKTOpuA+6g1JEGOFFzpUXxrWO1RwIgOTFTLlDKuZDilCYWhf2K1GBCjcNKt9ovHaWzT16oGdvtrDWlNcqN36STfniMwv3Zs9CrtnhIhtJb1rev0q9/fqY+bjwkJUObBDLxIkYNOGF/A1YQ20MaYMYvUBQ2qTvO6+h/f7v23/81+p+vfUENKiqMbC0Yy/QElBATYylbJjzep8SDzdxaNoDkVs054GC9ce4rgGSbCTmn2P0zUbZc550yDiAh9gFlmJoiVlke2vX3YgEJ73Dvh7IFGKFQFfEbWWUBuhAUopru8fQQfjEekmwgN78/8MADBpjhLXHXsGMh6cqrrtb8n9sYkra2MUMxtqyQ5uD2PS16+BG95z3vESl7iWOh///15f/SzBkz1dTcbJNsDXJl49UJzLeAZEbdlC3mkAxxgFAoIHf//e8qlop697verfb2dv3u9783KS0dJaRmMzKgZ3FK2VpIli0TR/Pyul4BJK8Akn82QOIy22WDrilwiYyspmy5JAXZXWeCoFN1n5Jvd9+xUGvu/aaO2KdDDQmZrtLaK6auDd8Evrisw1Y1Qakm1qE/mqiO4ix94+y79Pe/RDrjOzvrjfusluJuYdA3BX4rphpgWswxbYmh8OdVCUIt652uU89fqbMvfVYyHhJb7M4UsQMBudCg+pgnIxIwWwNIeAFjjxyESkzSFow1g1G2bINs8hdLwonUkVup55ru0ZyPTdOG5nZF1JiidgaKvg9NqF+FNEVzv58T/g4K8zWSQiDJy+9v0qj109V895665eeLNWV2q/b+dF6rp92t/pYOlT2S7wJKGonCUKh+M28utDuJGlJAEqitNE6/AZC85QiN2qVX/WTwCk3yYWPVtrQi2VTAqb+jQMaucqNGaaJym8dqUsdMjf7TPrr451dr9tdb1XD4MnW3Pq0koHo9hfYIrvdtNjETG+OrN01dPLqcAhLjIbGAJB+SjQsYhsKLp8ZW8iSHVS6pqJREauqbpnGPHaDHT+nQ4bu8TY2jRuue3z2unb7YpXXH3aD1bUtUJv7J1hk3/WEkiEmJjHsBuhB6TckCkl8s0CGHH6po5npD2WLEKWppK7DwZlR0Mk95ykXEtfRpUsccddzUpqZH99LOb9pBm5Zs1PL/3aRR/71a0dzntL71cZv8ITLRIKYuCUCfZc0MmXKqsa+mcpuSP7dqz+Tf9OEjTzDFmk0ptHQ1Z39XUlToFUxq6MTvV/v5DTr7yxfpI594v2a9XvrFqfeqr1TSp649SB71tV0h7fRZNkl5NtrUfrB+zRqdP/8sffytKSDxSCZtPSS2sKQDJMyEBSQYUstRoiTXqEuvuVGnfPcnOuecM/W6V++uoNKnIKZsRE4kMDBbnrgTdDTD5PBNYDyAhGeXldf5197yrw1IvvKVrwxUp3aZsYay7I5ImtW42RWl410o1Xfeeae+853vmFoH7hrUUr4VL6/2bPCIX/7ylybLFhWA64lbqR4P/psAPYrZOTAwnGeC92a9KH/5y18G0v7iWainzw6MEPvwjW98w1CkPv7xjz8vQ1Y2fmQoUEAcCIcz9Q3IssWmqPfCM0FtAOozUDvjD3/4g2699VaTMav6GqoNBpAMBLUPDUiyz6WC9+OPP2GDK/9/po/vff97+uhHP6rXve71mjx50qDdsONvLTm0a/PmDh17LJStWZo1y8aQcMvzgzafL5j4HsBo8qRJevW++5oYKA7e9773vaZuDymMqTlTLtu6M8+/tvyBd1H86MknF+uZZ57WwgULTTzKy+VygIoaGBRHzK7fl7KNboQY9c2bNxvQR/IHo7IMA/hfbLuqk1LgASTtL/uDDFNuDF7qdmT7ARUS2YiM+L98r+srVm3S/jpqaj1y6sXOQ/U4kxbepf3ls+GSh1TH0GGgweiBB/mtb33rwFoaqi9poXb5cUV3336T1tx3io7ct1P55Cmbxc14QPFHQLOxKc8rgWeoM6SbRZkr+qP11NpJOvW8RXpqpfTp9x2kow9qUbN3t8Kgi2IcNiOiSWLoajSl3lnjIckp9vNa1jlNp1+4WmdeBl2sdUB9RHlMM9CnmYOGcO1u5aQ4QAKgoHYZGQndXhzK6OKKGyM/8JCQ3v6xxx6rSdnCwm4zDhHAbFO2d4ZrtKzpHu320cnaOGqNSqaAoQnVNnARmzzeA6zKJd/MgqEM4Z8ISnlN3ryncn+bqXVnjdeoaW2a+bYmrX/Vn7Wq7UH15TtV8aHAQIpqMKloc+qx6eg9aDcEdzdbJTsKNbZvrC484xodNe9Qjdq1R91JUQFJrkz8BMDAnp0UcyQY3IspphiooW+Kuu4brd5FbXrjgQdr/KI99JuzL9SUT/ZpwjvWa23Lk6qEZZOqmHWDV6CPIOyUBlQkcD6O1QaofbyopY8u1x5vnqXulg0KA7Jo0X5imEx5ZFvPBGxrslv6aumaoY1XbqclZ/TpNRMPV6VSUPJ4szYc/GdNPGWpOmc8qz6PYqGMPGQp1OtAYQTlCs+HY0JVNKV7lv5w3gIdcsShimatV1+hz8Sa2OrsFoJbtRyLf05BpVlx2KXJa3dRz4LxanvyIO3yxpkqbyjridNWKv7c4wqOXaL20Q/YYpARsROBEhIGpICkYgAJ0x1qdDxZpT83G0DykSNOZLC3rGiDWVwlFhJolQ3AY0UV/bJKN+f0wxPP1wmfOV5T3ihd9nsy0gAAIABJREFU96NVuuvue/SNe45TiNP3eWnD08fWyBFCDMn555ytj7zlUDX7JYVepDIxTyY9svOQuIx3ZOG0JRbQF0r/n9723VP/Vwtu/rOuuvIqjW8OlEtITV02RVENUxDdwgA76ytN/SzykC/UBowDXXDtrdrzQGJIDtvKHf3Cr73sKFvZeAOrKG3bTB1uCBzgcQcGVnoUcwLDHSDh/dV1UF7MyL8gq0ea9vfee+81gCTLaR0KiLm2u8MSZQWr24knnmgCu127B3tGFvjwDFeHhMMegZ1NdTmY4sHfUXoBIyi+8+fPN2AEMEFxRVdLY6jxy449gIQaB9SiGaxadq2xpw2AD+rI7LjjjmYOv/SlLw0ULqv+Tq0xoS9XX321ec7FF19sgM1Q6+6F9gq7ZVE2jj/+g/rBD34wkOWrVt6MLVt8S00Yk2XrmHnGs7LLzjsPxH6QwWuwPgCAGEM8M+//wAfU1dkpnrPzLruYAnJ/u+OOVFnZUsOkej7dHPB3rIbPEtS+cMHLEpDst99+A8kSXkpDRS3AAfAEkMBFz8ZnvVTtcHvYAVIHSFjbjg6ZVWJfqnY4pZv9gLEGowF1SP4RFzEkZNFzdUheyj472epqkLh9Q9pfAEk2Rm2odrC/srIEaisyhlgSCtFmAc2gz4ETnnof7vrLTWp/6BQdse8G5ZPF1pifcrxNIDu/+6TlTAxdBkWZVKu92knfPfcRnXVZove8Yw/NPXB7tYXPaLcpa9U2pqjGvC3eh0s3ioppCttUOTd1Jz15fpOWb56u085fpTOueEZKRqlCBWhjDQ8tT95lZUexqpMPX+9aynpILr/8cpM1C5nrigwPJrOZO+4DkBxxxBFG1gNIqu+n+5Y8hXprC/kCDLqCtVrWeL9mHz9am8e0qy8gm1NeOSgt3IEXgUKDPjEkZZOdiqxYqKWFvtGatOhAPfrtkuYs/ndNm9eqTbsu0soZtynaf7V6mzabtL2AEj+2FKfQFOjDM1BWHPSpkjSYVLa5Sl5j+yfo/NOv0XFvO1xNszvU51dUSov+EZDgk2beuN57KV2jvA2G0Kjeaeq6aYruOnOD3nDQ4WrcOEZ3PnKTDvjOGCWveUqbW1ao5BMQTyIWk9tLFeWUT9X7fvWpUQ1qLo7T+kV9Wvnkau199CxtblqtMJ83af6tqmarzOOZMOCAWBglau6drPK9M5R/cIomde2urmebtOqWDjW8Y6maT1qstdstMtXeKWycS5MDGCgdE9eClyJSJSkpH4Wa0jtbv8dDctRhquy0Vn2FntRHB2iwNYbwENnU4gUlSbMSr1NTN+6ivuvG6+FTA8099lBt2NiuriVdmvqlzerb7zGta3ncjJ9nAAlV7G19OfAGAA/IH8R5NZfGSXeN107d++pTx5xsk8qZQ4N/ZZvG13grqEmSFs32ffVTHHOJ9LOvLtCoyhS9at/Zuv6qBTru/Udqr081KTal0Id3LQIYNrSv0S/PPkOfeOeRakz6FBoQFJiaRRaUmRxvabOILyHbqU3h275hkz5z8le0dmOnkaeFpF9BhIeLeXdttjEo1DWy2o0FeRg88kGg/sjXJdf/Rbu+5g16w78iZYvgGqeMZqsDv1SHTlZpZ5I4KO666y6TZQvFOGt5qaWg1CtEs/dlvRLud2oLQDMCkDgFo57MVNl7aDsWXBTTalAzGKDIKjPOQwK3lmD0wQ7jbF94P9Z4qEF4l3gP/837x44dq/Hjxw+ZYSv7LEfZov4LWcMojjmSi4B22sH7AWS8eyQWXNYbVjMACcDOfb/m2su4Zp83t6kspqL2pEkTFYaZCtA1O2MzZNlKyNRSsYBkh+k7aNfZswc8I1g2qoMvXbvcHHKw7r7b7tpjzz3MIUuGrQcfeFA9vQQaptnlU4u+AUgZmTdQ6yKORaaw55Ys0YIbSPv78vCQZCl5KBQkTKhFbRnJetmae7OFEZ1BYCRrbGve6eaZMSAeiLS/eJFRZv8vL9cOAAmykYx2/4jr0UcfNQcomfQYg5d6/B0Yy3qcnYdk1113HZDXw7XD0bZc7Yt169YZGUfGp6ysHWxMqSKNpReF/87b/6I1D35Fh716pRq9ZWm9CEQIVaUrNvUvykNo09JC4QkqBbV3TND5163Q/c8UTN2jclBRU9CjL8yTdtttlIKgN7X4W33WJM0ydTSst8B4DORpVedOOu036/STS5ZKYVtKZyGMHWsqVJc0K5hRhrZtWLsDJKwB6kYRr+jOwaH0BPe9Pffc04ASDHDQnGsFtScAA7JUmQBpshaF6gzWa1nDA9rzwxO0oWWZesLuNNiZrFbEPNgRsmHc/cpHecXUbPBzyve3KvzbDC07P9CO69+knvwytecfUcN+3druBF/rm5YpzhTQM6l7o5z8SmgU4jiwNTZQBoNKk1p6x+vCM67Wm+cdrNG795kYlpKPR8FGUZj0wyaWomxoZcShlBMoZg0au2a2em8Zq81/blXUulnjD4lUfsNyVUa3q6QOE0QPwLKlXAESNsNBhbgajyxgOTX3jdfGJ8rGQ7LP0bPUNapdpAMrBkXTTmr5WLIZIJY4DOhfncolnhrLU9VcalBL13bqf7RNT1y3Ubu8tUWdr1qkztaVafnlQPlEpto6zyB+iTqOoCqiW+K+QNtV5uiyX1yrQ446RMkO61TM9xjKVED62wqyMVAxLJp3AtHLnmcC4xt7x2rMxlnquGmiVty5WY2tOW13WKOa91uiDa1PqbPQmVaFp+1UJKf3Nn1zZGJIWN2xCqUmJbeN05zym/SxI0825UbA/RWvYqhdNn4qr1wcGGcjhSvZc9Qg5d51j0l/ueB29Szt186vn6qD3re7NCmTnb9KELhI0ixU2di+UhfOP1MfHciyFalErZnUQ2JkV2oQoC8kFMDDRcD72g2bdcbPz9OYcRONcYdUx8ROMfcOkDhA42KazPNSjwnrBEBy0bW3avcD5+qgQ/4FKrU7ZSpbh4QsRSYwN1WehnLDbssDEUWWdvz9739/ySlbWa8L7wWQPPTQQ8+jbNXTt8FAS1aBG+6gdIchedkp9kX2kblz59bz+oGDdLADtR4vi1sDeDlIEwwgAZSOhLJVDfiqLZJ1dSaJdfVVV+mss882dIqxY8dZ6sNgASC1XCTV4eeW8Dq0xSOTi7djM0HtR5liX7N3mW3AFULM0QrtOKeoJ+2UK+rJz0olUj5P/nWC10j7aL0nXEaBr+KiZveY+wxAYtP+LlQbY/AyuZyXYLjCiC9Fc9044SE56qijjIekWlF9Kd6blRM8Hw8JtEzqkOCJzH7+Uhlt3NphLToPiQMkL+U7a40n8wAgga4DIHFe1Hpk3NbOTzXwZD9Rqd0VRqzHu5E1MmXbOpiRoWbfUTdNAVXpb3fcpFX3f0eH7tulQvKMDYI2KX+h2tiq39RKQJGqmEIkhITkVCRzTjJRirczXH1uzHn9avDXyPPXK4n65MWBqcgdYdXF4gqH3NQhQEGzZRSp1P6TXz+rc02l9rFp7Q2bdDbNy5MmS63H1juyman2kCArnQcrKycHe6obfzdvte5DAcbTBPWIcYJ+0+Gv09JwkfZ53wx1Nq+TmiqKvF7JyymKbZV2vmcqu/tFNapFXik0mjQyvKFznFr7t1dzZaL5Xl+wUcXmDnU2r1Vf2CVcGYZel1bNttx9ioaiTpdM3EQEAStpUlNxtH595m8NZWvMzti0SzI8HZPRyuS1MtXK+3NleeXIFC3Ey0A/Cn2tauoer6bSOHn5fnXl1mpT6zoT20DwNwo3RRyJN6pw9pgUtpxjieLYVyEJVCi3aNOSPj3z0HPa97Dd1dfYoSDIq5jrEep4zmtUFPSb8TDfj6Fz9RugnNMYxUmv/FKDGsuT1BS3qtiwQT2Nq01tFwhXRpmPCERnDFCBKyrSl8hXwW9SHOXV2jdZv7/4Wr3p8DcqP7VflSAtgBj2GdBGNrok6FYS5w3VqxIQmZJTrtKgptIojeoeY4AiOQO6G9oVNW5WX6FXfblEYcWmzOboNjDbjEFkEg/wO7E1hdIolW4vaLfkAH30zScqKQMeWSvE8aDY+worOYWxLzI5Q3IITeV36v00yiNDMk0G+RGKNMoWk49NccmaysXAUrWqsad1a12WrcM1OhcpqRRNNjEACeNmAIUBJJYWnpANDp0kpo2+ARR+Lq/AJwta2aaKxivm0RBL/bT73/7dtso3FMCQlMiRr4uv+7N22/9Net2h/4KAhKBorJ8cttWByiMTW/Xd7RQ29z4AyZo1a/TBD35QO+yww8CBX2/hpfreapXDrOUTaw31H4i/GG4xWqXUxhw4xbs6TsNZ48zy8ckp/cIFTp/ot+sbFnUUHbxDuMG5huu3U4ad0pL1uLixyP6tVjvc57zrpz/9qQmK57DfGppedlxdm2rNSc12xJEeefgh3bBggfXS5WwpplrKDoezS4OZfT6V0qvHxHw+WC2TdF5ce0rFov7n+9/V5KlTDF1qwHPhYk2yAQ2peHDfNcoN6yoNtOfvdl0Exgvz/MP6+R4SlwwY+te69eu1tr1d116Hh2RCvUv6Jb3P9ZG5oPgj6xOP2v/V5dYAaxTrKlREt69qrflt1a5qOdHV1SWoncRvZGlE1et+W73fPYfnO4ALDRDZ6Lj72/pdQz2PduAFxnhDnSjk10t9Zfe/249k8aMAK/UkhpJ92fHLttOt52rA6WR7dZ+spRlOf9lUun522TJVVi7UrhO7FSZdNoOR2dKezaaFSdaEgYyyQblG66HiMpbbnJJKziibOS8v6p+ZwtR+h7y4JC/KG+XSwguruNhK2SjLoaLQ1+bKWN1413r99op7paTZMnSMJdkqQca4YWIvBhV9Wz1tDpDgyT/rrLMMI8DpCkPtxSwtdbgz1tKMaL9vslahkBfDLvW1bNSkfSeoGPbLsNTUbfvu5VQy8Q3cWzYF/YK4UX4lb7xTJb/fjHVS8hQQMA2tKwHgxwojasZExsMBdgReGOqvHyoOKDIYKFfxFXi9qnh5k60pnzTo9j/9Va/abx/lx/km85SR86YmJrVDbMrWfrJ/xZW0roct4EhwNamDKeLrxyWTvKDHJ+gaRdN6V2hHGWs/9C0TjkRsJF58ImJQXEN1b+hT15peTZkxTl5jIq+YU6nQLd9HoS+oP99j5piAdOhrRgk2i7RJFb/bxFritYPWRVIABfbzOCBwnexYqWJs/RsqM1YxCnVo9Pimyigtuv8RzZg9Q7nR1iPInMW5TlsJHspY1KOK12C8hCbxABupQk0T/D7MMZnBPEVJryrg9oa8KUhZAIuzjzzrWQEosgeg45kr8ZRPRqn0XIOmj91Le+z2WkU+CSVsZjlbRNBSJQFG5aBs6n9AZ6PwZC5qVFIJ5fmhykmP+cn+NIUljXfjhdcLa4h5KnV26YFb/6KD995JhRhTASkM0qryqYfPUrasuVGkPo7KYtN7QagS7Q2t14RgducVBJA4BoL1iFh/GdNn2BwV1gDJHPK667Hlev0Rx2nuYfUbsYfb/C+bGBJiEeDmZpVol6FpuE682M9d8TiCoQkY3bRpk2kHE+Osg8MJsnrawDMc3zWr6EB5IlMSBz/Cc6jD1h1k7qfj0PI9PAv8zCqzg1kQXd/4OW7cOEPzQdHg0HcKrQMttZ5Razzc/bUO4FrPcKCKdpMdDOoZsSAjGeustcuNSRYY1DMvWAMmT5yg3p4ORcVN6u/dZCxGBIDVUhA48112vqwbdUA5dFRQZHEqx5zi7+63m96e2uY9QZOaWkdrdFurli95Qrk0dCrrFMliS1NAma/5Ui70VSpBoZPC1MCBvlax8YSWyu3SEaYdcjjJOHLIKhnmNKp1khpGjdf1N/xJo8e8PDwk2fl18Qso5y/lNdiegc44efLkuqmI26qNrGsoidSxINOYU15fSu+Aa3tW0SPD1f77728Uwf/ri3XAGJDA4zWveY1VulMZ/VK2JWsA4n0333yzmQNoqVmwPFgbnEzK0rayhoQtxoPB0/EBHLx8WcWkX48tbtfS++7QaBNXgoKHNRmFAaoRm53q1LH88liF6pO8klEwMRWjg5VRziKqOedNNWsCbsOg13DdPZTVMK+IFyK7tlQgMB4SX/0qer7uXfysrr/uJksRyqQpNdZ0I6RS4TU8HX5EU+cACV4yUidn16EDzS+Q1yiVaZYtdy4Mxi7guyiegC/+kWI2NF6nsqbuOEH7veF18pOCCijTca8Nck4Clfy8oV0ZxdevyKsUDGmH75fCkqltQVFBAs7JphV4voIICpOvKEhUDInfIT07ijMpVQsqhz3GswE9KJf0mjS+/KMK949/+D866bMnKmhsVIHK6MaPYFn+IUYpLN2sCd9mrMKqjYXcmONNgLWUN/VWyirlbKpoAElgaH+WYsSaCqEUG+8chs284jxejJJWrFyhzau7tNc+eyrwAuMxKOdIGx0rLIXqLWCtJxaBGiKAJBR/X3HQoMQryosqpt2MB5EKUUAWOPptY6AKEemTcR3YAG1ieQKzZmOVchUFUaLLLv2t5r3lWFNzK4iZj5wquY1pocq88gArr2AVaQK2PYLLAQl5M1b03pyNEePUYIBh7PepAdo54DvBu8GY2KrnZi+QPcxLVPF8Pfx0ux7YvFH9U8drUxPJI6BohQpNHRJSR6cr0S+pnAtUjMoqhFKuZFMxl8OK4lygsAweo7/EEJEIwBDV0gN7y2q20ab24o7Cxi55jz6tyV63cpUeE8IfG+uCyfGd0uWsTMHjE0EhJBonwHDJkDaoDAj2bA0dAAkyBOIfhggDq8wc2nE3Jge8qj6GDzxOoZZvKum9x39Uh7/ptSPax0Pd/A8DJO5QReEnKBo3PAGbCI9sikSnpPOTe52CkrWiW8qKpRVkqUJGwKQaIffwOUpzLXe5S/tLDQ2qjpuJT70Z1daXrNXQKQUObPCcLO1suJkicw7BmqeffvqA5Xcoa0+2Te5QNvQeo+ASuOSbf4zDYJfzsPAexgOq2nHHHWcoW1ihbWVv64kZzALr+usO2qxy5DwwvJ+x4HmDARIHBj/2sY8ZCzTrYChFy33m3uus/1kA6Q4epwxk56jWs8k3/8ebrtclv/6BTvn4zhpfWKpC0GWKHNn0d9YChoXSKPAVcnmzyYvKm+T9nslcEZBtpIRiADLg+E6UQ9k3bk9ctgR+wrH1TO54K2JgHue0vrSbTjn1ch08902ad2BRQbxZ+dBXuUKV28QAjyjqV4j7GTqF7xnLjlFCSjj0rbUOYcezLfe2qCjH2xtVIPjToBiywVgqmUnMiGUsH6pbE3Tln7t01e39+sO1f9XY1lpxPMNQ0IZb7FvxeVZ5oNIygeXQdWqBVsBs9sre49aZ2/98VusZrrBodVOJDSIg1mXZcvJrqLVa/fzsvdnPBgP82b9D2SKGBE/mSLJsufdkrcTsR4wAWTkzlMxxY0EMCd6JkdA6nQx2MjerxNej0GfnATlJrBcywo3BUEuqun/Va8ON70iA3UjrkLj+Z2Vp1rtdLWNryidkOcqa7+uuv9+ja6+6UuPGkAnQZkPKXuVyyWTWsxZblz4j9XgHvkiSYVkB1osahnlVKkVj7aeAqpPZYc55oCyqMGpSgDyq6J777tPvfvd7K72MV7a+Ym5bsf1fsJ85W/70pz+ZsyrrqXPnEZ+7fy7lOWOaZV44HSE7N+7cJLbn+aSCROVSSblCTid97rPKh4ANK7ftlUVdNuksctXoKdDkkMiMMylTM98zsXwRbo2sx9rdYRn8lsC0xZTl3vjud71TX/zSl/SqV786TTawpQ1bfrPz65qHV8Qat7bMJ2vK/M9Y9V0AtM2wZN0/Vgew42G4QObvZLu78cab9ImPf1wNDVR2d30wLiNzn20ryq+lIWFdH+idSffEs+07qQzuaGfmXtfWzOxnCQL8/uUv/5c++rGPmTiiLYljbEXybCIZaxukjwaCmHcOyF76hhEYMBhYA6HdM4Odc7YHUMsWPrhI33/0UYVHH63nmizwMaDSpF22FCeU+z5TXBS6V78Cr2zikqBy+aVYxUaAFLElFfUHnhoAqgDhBODYgwphKJS5AJ2hZNIaR3GshsjXdqvWKrrsCr2+MVRjmSQU9jw36giAJ5LKJKdANySVd0CWvJIp+phLQpXDRuP78Mu9avBHGY+oBzAuAkYB5uiSgXJGZw626JSphZQ1sWpNu97xznfpdf920Ivd2gPff9kAkg9/+MMDgKSWgMseHs4akhXmAAHnXRnMw+CUEHdQZQ/JbB0SlHJ3VR+g1UqFU9izSq/ZinWmBaWyOGl/zzjjjLqCJF3fEbaOR+36lR2joaxA1X2DNgZVisMeK3C2z8MpXA7c8JM2OS9N9feGUrrwEAGIiCEZKu2va5f7maWuZA8XN/61FJKa7ZB0zdUX67yzvqwfnzBDO46hSNRGYxAxdicjqCw/FKGTSxpV9ouqJASIEvxdkpf0KYfrudKvKBotLz9KcVCRKh0KTKAbQgpAgvUNs40TWgi4gtqL++izX/+jDpm7pz5yTKyg3K4kLpr88zhOsWRQtRdLZhLC4YzN4ViORhnub069ispUwy0oChoUmTSgRYUxbuJe4xZHaBkLSHpYYLnCakTCyJ5ge120sEeX3lLWtQsf1PgxY2oImf97QEIjHH0QwOq8qLUkYPXcZtcxSrjzIlavm+yzaoEUPsdzWC8gqd6P9tDdAvDd+5xx5aUCJFnvUnZPuPfXK6Pc/VsLSLLj6wxE2XfX2w4yI0HXqReQZMfd/V4tF+t9t+vDSAGJM5QNdmLXWhdDne7UVyK1OcX+aq3VwfqTlZ3VRr3sd6oNetnP6Aufc15xVox07F6s1kIfeH82qN3Nq5MTTifInsFuzTk5Um0wrD5Xqs9H+s14k3ClnvjG7L6u9uBb5dxR2kbuQqIP1FIhAQtB+kPpGtXyJfvfbt05WZXVuaqNJdWGAwDJwoULTar96uQS1fe6OXNxb9V6UnY83BzWQ9nGMIMRE0Ay1OXak933Tmdxfa6Wk1njTfWzAZjQxq697wF9+/EnFR97nJ5parCeNfS+GMpcmmou8Q3QqZjMaZFaMZrnpP44VuRDwYN+lmgUdDUMjn5ZPYnUEzaa8FWeVzblBPDskAYZ9ovUUpZ2XLFK3sUX6uBCoMYynjnAjG9oegAS4klsJR08ICAbT2G5pDx6YxCqIwxUDj2FxtvRoDwenAqJLXLqC0L1hyR0MBaHAezt5sWNKR77d77znSYz67a6XtaAJKtQVm88NyhsUIQFbnSyljz99NPmn/OsZGuNuGc4EJEVPAAS+MHf//73jRVwuIvnL1++3GTrcO0ke8r06dNNAaZ6BBfvAJCQZevMM88ciAsZ7t3ufShZBHqSAYjNtfvuu4uq3fQvawWqfp7LhuU2pMuyBSVjJIvLCRu47ShsWJeIA5kyZcrzrGZDHVxsftrqAAkeqlpZtnhXVqDyTIAMbd97772N+557sKISC8RFJhzakgWNtZW/SNddfYF+dc5X9cP/nK5prc8pr/VpVg1XmIjAMJthPkioa+qpszRFdz/UqVzQpQP3atGocBP8Ka3rnqG//f1pTZnSrH1mEzzakQISCwAwn8AjNg4LLC5Jg9YWX6UvfutOA0j+44g+hdFq+V7/AD/cFSgCzOAOV9ikGC7tkpyWr1ihA+Y0aOzoVm3ua9WDT/VoXccmNfqh9t9tiqaNWS4Ffaa+gHHop+egSc0YBSolsfrCHXThwj5denNZ1974iNpGj6+xDP8xgMStd/Y46aGdglHdwGoFzf03WdP4LusdTwP0ROdVrH7GYGuVPVYvIOGZ7vlZ+cM+J6W0s+wOZTSoln1b6yGhLXh3HnnkkQHvMPTIPfawGdmc5TiryA0mf7YWkNAXZNXDDz9sssnxLuaDsRhKoapux0gBiZMXyHbGb9WqVaa/yA3asdtuu2nOnDkjUqxHCkiyCh9yiT5wQZPl/c7bN5xy79YDgIQMU5x5ta6hnoP3j3TF2223naH/3X///QPxiNZbEg6s21rPcecK3+Os4Kpep8OdXS/mc3feAEoBZdUekizdu1qpJiU85wEZGTkjOKudMuz66hTV6jaydtkz9QISvl+t/DP3nNW0kXW/1157DbAZRjImPBcPJYwK9tBw4+/a0d3dbfQMaK/oJvSVNUCqd+6hTQAcxySpVtKz+3QoQJLtS7ZtJK7he5zH6CjZtcPYIJPRm+rxfPLd4QCJ0xey8pdYXei+vIeLeaX/yHZ+p1wB+stQspATlLP/2gfu17cfX6z42Hl6prlBZGez8V42E5fx1EDVg/JXqWhMOVLDk89o2bOPasJr9lPn9BlqKUVqem65eh5+WOVSlwrbjVfL3ntpxehJKkOtIk2vjU4yioLxfkRSW0nacfky6eJf6+A8HpKSEpgxvM+3Ph5T1NPQ5RKFUaImVTRuU6+CNRtVzHvqnj5ZnU15E2OajzyN7+5SfsVy9beMVveESeqg1pWJabEsGbem3bzxk/Xzrne9a0Q643Br/WUDSEj7+8UvfvF5lKpqBcN1xgkeDn0EO8osSiwxCGwsrDcs8OxizD7LbZQsWq+u1O7eVd2G7OSwuDs7O82EwW3GYgCwwMtQD8rnHdnCiK5dQwmZbHso5EhfKbBFhqRf/OIX5qCgCrC7bziLGW1wdUj4brbo2VAWXLdACXRFUeEflBmCTo8//ngT9Jm1tg11ULosW9R/YQ0MBeZcmzZs2GBS9JKlDD4xYIwxOOecc0x+fxQQDs7vfve7A8HmgwqaRLruyov1i7O/pFNPmK7pY55VTutscGM2l74pVAWACLSxd7yuuy3Wj3++RtMnS+eftocmNC/Tio15XX5TXvN/sUoffvcEnfzhFjX4yyzLF7eqQQNpZDxOD3mqJI1qL+2rk79xm+Yesr8+eHS/wsoyeeqyQaomqNT+MwXKkkB90Wg99Hiob/5qmZYwBpnKAAAgAElEQVSvlC743kTtOnt7XXDlMv38t+u17wGT9Piidu0wQTrzm2M0qblfAdlODDfU+JGtazsi4NVXV7K9LrmxpMtvlX6/4EGNbatVqf0fA0icEOQgYa8PNo+1AAlygUKRrCkUUeQDFEVSfA/lia0WnBxa0MXItJWVDbUBrvWGZO8DFJAwg73B+nTXUPsz+9nWABLGAxn529/+1tBBAVT8DasmMRCOpjKcUuPa+mIAyQUXXCCKmNIGCniyj0lkklV0hjusRgpI3HrgXchqlDIu5AL1pqhlgQFpJNdIAYmzytOGb37zmwaEIKug31FA1Vm53X3DyWuMZs5DMpJ283zohryftcy5SUY9anK4dzraq1Pmqp/vAAGK7T/aQ8IYOOu4A321zjz+hpJJQVXODAAg5w2Ur2ysKPPjAEq1HBkpIKneT4Cf973vffrABz5g5ps6NKTOpp5PPYaA7DzwbDwkZ599tjEqDLd/6CtG029961vmfObMJF4VQM7feBZ7AI/LJz/5SUObrn5m9bgOBUickSWry9B/PCpQ85EhLg6Oe9EX/vu//9vMEUl1aFs913CAxOkn/ET2sWbZ87BfCA1g3PH0nXfeecbTgnz42c9+plNOOcXsEbcWqtsCIOkDkDxoAUky7zg93VRIvSKc0caPYccwISi+onH9vWp8eJGWnXam4rtv027nnKvnDj9Gk9Z3aekp31PzQ/dp6vYFPbV6g6b952dVmfcWrYejnSdmyIZ/GgJ+Gjfa1i/NcICkkFNjqd8AEjwhhkmRpok2HhLkfSXW5M1rNf2xpdLDT6s8a6pWH7Cvlo5pFWyu7Xo6tP0Tjyt37/3aNGd3bd57H60cvYUhUQ3u3X5zgGSkFN6h5vdlA0igbA0FSLJWDLfYWWhsalJRcuiikDqBy4ZzA5cdgKzAd5Zz7nOABAUWD4kTFO4Z7l4HhrLCi0MfGgHtQNmoF4zQLgCJS/tbLXhqTZxrB5+hfOOZIDMUAAxhh/DBCsE1GKCrPvRI+4uiBSCBp1/rIKr1N4QdG5isMxyuPJdsWRwUUGuqlbLqZ7i+MPaAKsZ9uMKIHKzcf/LJJxuLJyAUJQGLE9V7UfyYC9rGXHzta18bCIKttR5oE7zP66++TL+c/1/68We207TWp5T31jnmdIYujO0jp/6oWd/72UZdco1E4pI9tpfmn3mAGpt79OkvP6Lb7pOaG6X3HztFn//gKDV4y+STJYdAVOMGtYDA5Ps3AKdJa4v76gvfuE0HH/waHf/mHuWSlfL9HpmqS6SEJMMFYMakIczrgSf6dfL3Snq2V8oHAJIWbT+9VT85c6XGTx2lt7779brsmnU67+x7delpoQ7cc5T8pMOuC6w5jppMAnU/VGc8TRffWLGA5Ib7NHbcy4ey5dYNBxnpobOHzWB7261/rL4c3ChfWDmx6LDf/vjHP9bcp4PtGVepfSSAxCmZGC1Yh3gIPvvZzxrlyMW9DUUvfbGAhDEAhHHgUr/EZQjLFh6txwjixnhrAQmKEDIJwwcWehQ8/pbNVFWPEjJSQFItT52F/z3veY+Rc2Q2dEr4UAaT7HNGCkiyyinrEEUYS6yTkwBszot64zAAJEN5SAYbR9gDrP0VK1aYavfveMc7zL6g/hVnpTvXXBxmLeXejV/WQ1LPvG2rexwgch6SLCCpdT65+9mzJGP4yU9+Ys4mwMAVV1xhxoI96s5yF3vonuXGYKSULXfOOOUcAM5Zzfvx1uLVZw7575HoCk7usXaheNfjIUHuOUMI+w/ggcESLxE1KNCbYBegh6BgAg6qZcJIAEl27FgvnNWcw6w/ZADn/D777GN0A9rGWc1axHtEYiPnNR1uzUDtZv8OR9liDjDcQi0CFNIGPF1cyHTmFuMM7aHoKbL629/+tvm8lkyAEAUgue7BB/Stx59Ucuw8Pd2cxpCkcZkucgtAUvCkxttv1cavfEVauRF0pBlnna11xx6lXE+ngkef0D6VRM3LFuuqH/1A4z7xKSXHf1SduQaKwpvQGqMuGJxBzrxEbcWydlq+Qrr4Yh1cCNVUKhpAQmyKqZ9S5SFpxhNz552auWyZxvX3aPPsaVr66gO1pmW8Rpdj7bxutXJ3/FXNK5Zq7f6v0fq9X6XlLWPSUJotHhLiV6wCYWNpVq9aZT0kIygVMdy8/kMBCY1zdUgAJCwyJ5wHUwxMoFUmuwpWH5RRrB8oHCjmcExRVAdDubWElwMkoOh6KFuuffwECFEwC7qXo0wNN/Du86yHpFoQDmctg5pGXnwsnlgfceNz0DkPw2CHXLWAcZQtrF4OkAx3QLPRUXYAJAgFhAMXc4hrnPkcTtlxgps1gJKGhwTrxWAekiwXmLoQ9I/vIexxyTMHWECwZNN+rNEAVixTg60F08bE03VXX6pzf3ayTj1pO+0w5mnlvU0mYYXZf8baYeP1iMEoRU26emGXxu9wmH563h8V90vnnbGvWhrXauGtmzRup2P0X1+9VPOOmKyTPzBajT7eDjKokK8+RSGm8Jh9PoCkvX9ffd54SPbR8W/uVxivlKcecieadpAqMU36L/l5PbGkX0s27Kq/Ptmka66+T+d+d7xetTPWv5z6g2na6LfoOz++XX//S5du/vV4TZ9IUJ21EEMpNQF8xreLxyRUZ7KDLrkx0mW3SlfecL/axrbWWML/OA8JjeEARoHLUjOG3GcErqcxKKyP//iP/zBWUayr0ASGW+PZZ/O9kXhI3HdZs9AykWtYCqmd8Pa3v31Yy2hWkeVZW+Mh4XtY/ug31CSskFgq8Uyw17JGnqHoY64vWwtIUH7mzZtnjBYc/sgtPLEohtkEJoMpAe79PAejCUrMYMkHqmVo9fpg7lF88JA5a+xI1sHWABJ3iJ962mnGUgtlikKXKECAE7MnTZruwYPD3XoAkFx55ZXmrBv0jKyxKaDCoBiSqYzvIzehuuJd5sysftZgnj8UeOchqfeM21b3OYCRjSEZbgz4nL2P4gRtkTMSIwDA0LEbXPuqAYmbNwL5R0rZyhq/WGvoBnjFWP8E5UO5IltY9T4fbqy4HwYG1nz0nuG+D0WNOUPecT7yXtbCjTfeqLvvvtsYAAELrAlAGt6b7JU1gLo1Ue0hye7b6jOfdyM7MYLg1WHP44VhvaOjoUOw/kjuwxixJ+vZj8MBkmw78IwCPOgzoAujkNMH+ElbGB/0BbxG6BC1xtXc6xGZKV374EP61uNPKJ43z8SQRCmdm1S/ZEozmXahdwNIHn1EYx9/QhMWL9c9Z5+uWfN/rhVvPsrEeI4nje7Dj2rJf35Oag514Ff+S8++4VBtzjWqlCarY3zxdJAioeQlGlMsagYxJBddamNISINPQLypZWMzYtkYkoqpK0OcStuSZdqrd7P6nnhIvePGafUBB2ljvknTO7rl3/+gpnVuVr57s1buOE0b9t1fS1rbbCmBNA+CzWuQplhIQc+aVWv0rne9Uwf/K8SQuAnPFkZ0Rb+ym2CwDcr3WLwoCWxMUvbCEUQRJqaBzc6hhaV8OCsEbammbLlNMdyGp30cLFgdoGzVa+ly/YJmVe0hqQYM2THIxn9AVwJEQAXAwoCiAThylcaH2tjZfmE5AdhheQKQ1NNnd4/LeuOUPAQ/ggeaDO/PBt9Xz6V7hqvUDhAcCpDwfWd15neoBwTj43bl0EHR4KDFDc27UcSIiUHQDA3uPF1/7aU658zP6dTPbqcdRj+tvN9hqqxyubwbA/lsyIdeatba3l302VPuUVe/dOGZe6kteFR+0KynN+2jD/7nX3X0UZP0+fePVqO33BS3IpOFKaBFGsEUkAAMomSUVvXtoy9883bNnbuHjj8SQLJGPhWU8GaY9MOOo2orsFbUpFiT9b9X9OuC367Q/O/voH+b1aMKeeLzu+prZ9+uK66o6NSv76H3vmm9/GSjKbLFk3i3S5pClg+EV1eyoy5ZWNGlt0pXLbhfY9tevoCkngMru9Y4cJABWAIBA4B3FFsOxHovF0NSj4ckqxRzeAPaASVYJ7HQsTcGA8jZ775YD4mTIxz6KGGMAVZJ9jpKHZ7NeuSV26dYDjms2VMjmQMsxLj1HSWUNsyfP9/QKR1n3Mn8oZ7rAAmWXeRtPVdWlmLEePe7320UEuSGWxf1Poe2bS0g4bvw9zHcAAbpA+edk1XDZWbMApKhgtoH6wvnIF7r/fbbz9ziPHMooZwdDhgOtS4dIPhHAxJANe3GEJY9D2r1nTa3tbWZsxmlmPVO3ABUNZT1oVLbG9mfxj+NJKi9uh2uqCq0dIA4gBoPIfFAI70cIMGzBaB0bRzurEc3+uEPf2gMlhgwWUMAgRNOOMHoUQASwAgsg+rzv1ofcYCEtZzdv0P1BRkEiEIOYFjKxgHicUOXoX3s63pkC4AEzy8yrJ6L97FmAB6MvwOfTjc86aSTjMHm05/+9ACzptp7bUCmJxNDct0DD+oUPCTz5unpxgZFaRHSLYAkzcUWJ2pJEk3v7FHnRb/XslO/qVln/VQrjj5aoRdrdKlP49as1Y4PPq1r/ucb0mv21fivn6K+8RNVJBteqn+EJpVvbIp1thb7NXPF6i2ApPhCD0nsAEmSKB9JTf1Fzdy8Wv333qmWpvFa/9p91Z3EmvrIEwpXtGvvyVPUvuw5bRzbonX7H6gnx06wLA7oXzaR6MBl1kcirSGG5J3v0sFz/wWC2l8sIGHRAkqonAy3HH4iVsQPfehDBoTAWcbSXqs2Ri3FeGsAiRNWFAtDmacd9Sjz2fePFJC457PBsHhg+eSg4b/ZpAgbLJn1Wtxoy9YAEicI3bhxSOEZAVzBkcaSXc0nrTXuzq0LFaceQOKeyU8sLyiIeJkQTAATPFS4gPnc8fXhrfOeWsqXETICkFyu+f/7OZ120rQUkGwYACS02xYnSyEJQenxOK3cPF1f+PYD6umWzj9zV01ofkpF5bWkYy996BN/17zDx+rED01QwVuRApLYFF0yySBN5Vb4YrkUkOytL3zzz5o7d08dfyTZsdoVqB/TiCWRmlZG8mPS8vFbQUrG6vTLu3XJ5R0673s7aO9ZPVrZNVGnnb9Et9/Vq0++b4Lef8wEtSaLTeYN9xRy5Zs+YcGJcqoASDRdlyws69JbPV214D6Na6vF5X15eEjqObDcWkMGYJFjfSIvUEhRLjh48VjUe40EkGStcxzaKA5QSS+99FJjLIC2QJuyHorB9ob7+9Z4SJz1j347mhb7As74TTfdZCg72bYOBdr5bGsBCQAEmgbWfYxHjCXeEpQQlKHhDEZuDLYGkGQVNizkeEuxDFcDgOHWlBunkQISJ6+g60GbQ+nD2o6cRC6hHKMwD2WEyvYhG0PivlPPGuZe6DBQ5jgTocsx/8hMqK/Z7Ii1AppdG14OHpKRABJkPmcL/UbhhbbI2XTLLbfovvvuGwjqr/bUuTHdGkCSPaPcuEElpoYNXhmMZ/wO7Wq4dVdLLuAhGSkgwVBJ//kehlri6PDY/OAHPzDrEWUdwwE0sqwxNuuNrvaQ1AtIGEN0MsAQgMSBYnMGeZ7Zj+hrsFNoSz3XcICkWq5hGKWPyHxAmDOAYJwi7hf5CA0ceWR0gkw2tOxaQDEnZ+Z19wNIiCGZZ2JIorRaMql3XfJno8MnsQIv0ZSOHsWXXKvlP/gf7XrOmVpz6OvUuma1Vtz2Nx00Z0+FY8frr584QfH69Zr+63PUNWu6ugo5TnxTYBEbIs+teJ7a+kqauWKldPFFqYekaOJADWUrjV+hTggeEhPUHhNcL81ct1zxXbdrTGG8Nh/4apXL/Rp3w80anQ81NV9QqX2deltzevKAf9OTM2cbQEL631cASaaaea3F6QQmmwVUi8CBBkBgOalj77nnHqNkDyZktiUg4ZDD2gZP0cVu1GN1dG0YKSBxfedggK7FQXLiiScOUDPwEOElGE7QZYHT1gIS+gAHFWsroIDNjeUTKwMF5GjDUJZP14aReEiqLZ4AEqzPADOoZxz4CD4sIQTJ4aJGyDFutfj6A4Dkuks0/8zP63QDSJ5V3ttowEOmHpFV6FOdvBK3aNnmWfrCdx5QT5d08U/21oTmJ1TxEj25fl994jN36pi5O+rEj+TVECyRp7KtEZJ6SFxhQ9L6RklT6iG5TXPnzjGAJBelHpLnARK8JdbDQUVVguF/dnlOF1+2QT//4QzNnNWq//3VIs2/ONJ/fGCujnjDTmoLn9aMcc9oTNNGBVDAEFlOeBJbH4eK/EBdyTRdcmNZl96S6KoFD2hs28szhsQFtddzaHEPFjwOTpQusuIBeomzwrM3korvIwUkrn1QSd06h1rIvgCQAIrcYV9rr1YbNrYWkNBuPIdY5KlyTxIKPLooAC6Go56A6hcDSFAGUEScZwIKCwqZq6lSrxFnJICklrKO0QglFJ58NuHJcLIyCwhGCkjcOnDeXChSULag7WClRilljTpZOdi6dmO0tYCE/sImAJRg4aa4JO9FAc0mN3B9rdUO2vDPBkgYV85nrPKsOfYdsZbEkGGkcOvEWcyr18LWApLsfHIW4RmBtYGXFsUb7w4Gs1qK71CyjfvrBSSub/xEP4IS5QAJ1CViKhy7AOoWshGGQy39yIEHfm6NhwTa1FlnnWXWYLa4K88DHCGPHDiqR7aPFJCwbkliASBBFjoKLeNB3TnkE8Zcl9yglpHE6Ao1AMlTABLOaWO49AeyZ2K/NEHmUUU79Per98ILtfp7P9KuZ52l9iPnqmndaq387BdMQcU3HjlPf/rpzxTOfZO2+8rntGZMg4oFikPmFJraYTAjrPF0XE+kWStWKv7t+To4D2XLAhLS/tryAtz7fEBChtCd16xWcPc9amyaoE3776POpKy2RQ8pXypqal9J4dKV6moNtPKA12nZjF3tO18BJGQWoBjPAEGm5vp0NS/4kAWFkEHAsvGwfuAirPeg476t8ZDwboQM/xAyoOvhPBPVndlaQMIYoVjhGcLqgwUGLig84eFiSLIHLL9vDSBx84Oih6KFkMEFjDUYUOhS9w41B1sDSGivG2OCMbF2fP3rXzceEuYcwYbbF8GD5wrlz1212uL6cf21DpDskAKSDaYOyfMKXzkPCTQrNai9Z6q++9NnTV3i735+pkaHS6RCouc2ztSX//spHXHIGL3vLc3K+6uNoDDZyR3IccFqfqCKGrW6b2994Rt3GA/JfxzZr1y8WoHXawLQTdyU2w6GP2ZpVr7yOn9hUTffXtHnPjZO49taNP/8JbrvcRsjgjgblZNO+Ki0/5zmFJDY2HhH2fKi0ATEdQpAUtRltyT6g8myNbbGvvvn85CwTwCrHLbsCw5i1jvgeSSGg5ECEt6bzbDEAUeGGxQSDmW3jgdTRLcFIOEdjjsNLQfjDbQpkodgMc4qX8NRPl4MIKEdyAYslMgqrLV4dfGW8FxH3xhOKR8JIMnKCbfHnQcVA1a9Z0O17NgaQOLexfwjs5BLzAfBxnh0XWD9cIoo47O1gIQ2MOeclYASgDKcercP3Jk7FI3tnxGQ0GbGGGrc1KlTzZ6EvsQ4oiS7IH5nvNwWgMQormndIeYU7wA6AtQtdBTGHjCAt3Rr1mG9gCS7dtl/rH/o3bQBfYdkNnjuMEw4+hbGO2cocWvB7Z+t9ZDwHN7H2QxdEW9x1gtDtitkA4k/6qVi1gtIsnIWzxp6AZRZLgypzAuMCgdAXErmwYxEjrJ17QPEkDxpYkgAJNbIZzNhunT+9rSsmOLD4/qL2vzH61S86HJNPelz6jrotcr3dUl/vU0bzvmlVPKlvfbQzu95l7p23UU9BV/dMSUY84YkQe4Zq0F4GtsbG0Cii883HpKGNKid5DwOkLgYEushIRS1ogkbN6j0+GLlG9tU3n22egrSuHKXmqKcxmzqVvcji+RNbFbXzrtrRXOb7QdsjJSytYWy/gpl63my2m1i95PF47iMLHxXg8QddsMpHlsLSPgePHQOfcDIcO+pdeCMFJBkn5ENDOPdtAEvwFBeiVrK+dYAElfwy42BszYDirJ0iGphlm3/SAFJ1uJDf5lneMC4oF09BUCJawvCLRsgPxggQYjccN0l+jkxJCfN0g6tS1Tw1qWAJA24MFFqIBQbsEYtkKKa1FtuMCl9W/KRcsR8BCX1lVvUW6LSeUGjGzoVigrikeK0Mjo7nXS+JnuGh1u2Se29c/TFb9ymQw55td5/VFlhskKB1yMPl0haHdW+G5cwECiQV/G1yR+tXool+X1qTnx19obq88ZAElfolZTzepTLdarJL9kK8sbSYl095C1XHNq0vyLtb5+uuLWsPyx4SGPaxv1LABI6wXp09R5YAygII71GAkhcJfTsO1x2OPams8S5Q++l8pC499Me9omB1543QIvIvrcew8HWUracAYQ2sDfZk+xZp4hnKUJDAaMXC0iQ1a72ilsXQ4KA9EObkM4qHD/68Y907DHHaPfddh/Ilmdvq64l7XLt2E+paM4aIHaAsWY9NjY1mW9VyhXZyujuyM8C/5RqmSq4d9xxp/GstFKHBF65rUNd5cp9YcE93uniiJwSzj5wZ5YD0MMB05eHh2SBrrj8Cs2aNVOVaLBkAI5emyhOErPmGgoFU6m7p6fXpkaNI5sgJ60Wbs/N568Ixo39M6IYElMh3VYvt8XlbOxjT2+veWdjU6M12JkPt2Qx2vJmF7X4wtVJe14ISOzr0pWW5ofdsiSpFB9FsYrFfjU1NZuTKOD8rNCmHkWVWIVCXk1NeOoIbkyrp9OFTGXzrQUkbv/39vUp9APlC3kzJ7SBCurlUtmMcaGxUUFApihrdBt8FGzynCFjSIi7NNvIUyWKzHOL/UWz9woNjWJMurs7zU+SFoRBaCrE+2GgllEtz7NDZnUmB0iufvBhfeexx6V5x+jpRgAJd9H2lLI1IA5KCuKc8qQA7u9UQ29JQctobWQMfKmlr0stPV0qlANtbArUz/x4jUpMsWVfQRCqnMacUpiZyWntSzRrxSoFF/1Gb2jIq6FEHZK0NEAKWmJ0BI+YVUvZaiqXFURQuOhaznhfeoNI5bCksNJsii3meztVyZdUDBtU9m3msKyHpCYgede7/jWC2t0iRbHFyp+tQ5JFz9WHplscTunOghLnds0ertUHbbXAdc/hsITq5bIsVCv+Q4GN6rZk21jNx6U9zgLB79CNsFI413n286EOy6wnZqRWFjf2biywlGCxJB2kC2p3yosDAYO1JQsSHA3CfbeeZ9AGDkY8GXhWSMmXTUs61BhUf5YFP7XWh+t39feohH7VHy7Sr875jL598ms1pWmZWrx2NXCuRDmT6hcrQSUok79CXjk2B1lihDWxKZ6SmIqqVpB7Qc5UVEVAudgPC2YCeUloA8X8kipJSZ7fpKgyTn29U/XVr92kN87dV/OOGy1fzyrnd8srWw4p4jn2bLV1w+nkkCV3fpi39V582KsI4EBxyiujLQAhQI0fhQaEJFSIJ56GKrKmBH2ist+gHm97Xb6gXdfd0q3fL7hfzQS1vQyurPFhuDokjAPznrXwZdeie1Z271TLl8H2OYCEeDWyxLi1lX12dqicISQrx7L3Zi2P9QAB7iErE5xvkj7UWzwsuwdqUVKGMhbU2ltQKqD6kLluW1zV4zOUvKCtUEWgXUEJzdZaGqwtbp6z85V9R/Xfs89hj5RZS2VIE1IUFg1N8vSfnK5j33yk5uyyu9nz6G/EhCXULLKESGM0IACNPV5OAgXQJ1AqPLLe4NlEW4lV8UOTPceLKkY5TcLI0DL8JJQX59O9jpWUgqrmAbr9jvv1+2uvUeuYFoUo48YiW1EUFG2MW8y7Mul50k65cyi73rLnpZPd2TGrHleXIheqE562ocDLtlgftdYgbbjpxoW6+sorteP22xsibBxAaXEcegAIcjKSF1NTm7HOGepMHEWKE1+hR2Vt+PjIQl8EDJMNyRhrYqsIu4vxcml/oRwaqZ5mQ0Mq27pOVvukeK0J+DPC36RGNMYe5DeylxMg8iryTPG6SH5E5iRWl28+yxlkhNJZljzOnRdmXaM9eFjRF1wdEpPuxPwfMYbp+uOc4bXoG8YQZeU/9/UHRBgQz2hjGRUXTE8Cv2TWj2mMsVWVzZnFes7uFQwDUN6IA3PZ7nhPYDK00G9fEecjyRPoDuPsx8arH8S2rlYSUKAXBRkPAv1uUJE0t4qUK5dVydH/wFj3rfMhUYXvphesCHTGbHFM95k1tPGvbKoJlkJO+KKZhyTOm8DwHIUGTV0u9k2DvCRnuNAck+xJRfCtOOPtnBqGA4UCE18VL9BFjzyoMx95QE2HzdXyplEqwUdIcqYWSOLR10iRx7ryyMupJIlU9kIlScEUR6YeGYHwOZUUJBVVAENeo+IK3+Fcp64h8+kpzqM32JVMG1qKiaYtfVrBZb/Wq0ZPUFMplhdFquQwvvlmXQUVz4A+/vE/36sYYJLj3FdFkfIq+TkVcwCxkoJyWWEFGRQqIr0weoznm7XK3DuDBWPsZISp1P6Od+qQf4WgdjrmNjuAhGB06ng4Dp/bAM6dn1WM+T0bR+IUEXfYOIXACd+sFSgr5AYESxCY52G9wqWIKzV7cNWr8DtlyFE1+J4DGK4fzrLvBBvBjdCtAASuH1klrJZgrwXSqvvq3l3r+67f7ju47c8991xTGIkAyyyFIDu22WdlwYebi+oDfjiFxy10rKbEf/Bugl9rKYVDHX7us2w7qjdQljNePSaeClq98lktenCBXr1Hqwpap6agVypHFkAkgQEkpO01NVDTdLL2HMKqZjcv4MNu1sAayDy8OKCa9KAyikJoD7wAYVlRhALhjVO5OE73PfCcdt5tF7WMWa+c36VcAvjJpan8EIgOkKRCMmsd5FzhYPUBJChIZocNrOMQgYug8cmkDiBBGQpFXdkIUOiN0hPLS2rf3Krrb7xDo8fUKoz4UqgZQz8zu4YIBMeljhes1gWwzQISt8eylKDsnrqD8boAACAASURBVHQyyK1DMy3BC5U5/o5Xg2BwLJtOIA+X4cc918m07L7LKjxDre2s3AMUuYKGWcXR9e8F6zqlvrp9nt0nWVmZbUutZzjFFboDXlgA0XCGiurnGNCM4pihsmTbVc/zaD90F0d1Geo7WbDj5JL7m5MN9MtlLXzhHMAXj1WICgo98tN1Kc7l1LFptbYbn9O4UTkLPjxUtkAVkxLUKS9WLnBFsa+cT2XsRBWVjWHBKq4oxAVMFAoov5wqMBgTkDkD+TO8RCEgBfCjvFZvCvTY0nZt6uozIAWAQ3WkOKgY9jiPSrNyPm8KsuORHbdaYG0wChn3ukQxxMBwMX6D1dLZ1tKCdrOOrr7+en3xCydruwnjjfIE5dQLAgVlxo4xj1WmYgOVqk1Ab07lXGzUMAxIYYKFHjCCokxq1gTIohBFNsSy/PwaXvQbWlN1hXEj79OkKAOgBDW6wlwZYaISzycda+TJC6DH8h2r4PrI9wireqhKQG0oJLOt8232Ro0BZKyhODkwwt4vhHklUaL+UMZIFRqOTaBijrFJDOCKALTmnIJEFCo0/5/MTSiueUvL8SOFJhNkTknsq+L3G/AQ+OFARjpHvyI435U4YA2Y7hpDV2KqjJcNaPPVVGJMPfUDDlC6o7KBWX6YV8UU8qtYBTwuyEDvpKzmuKieHDA/UBAT0M3+4OuWFYEMJqaOWKxaMgCYlwQFBVER2K+KnyiHdwGQF+eNh8CPOStYA6HicmQ8JIx7OZTyYJFyZGhSbq8CTMrMZVprZEVc1mM9Xdrc2KzexibFgAxj5LPjaM/qRIkxQODtYE34Kgc5A/AARIBiky44ppp6XpW0FHseoJi+G9nTZx7Kty1YbiCNb3+PJvVsVriuU7kSekqsfjwiYr49hZHFldQt4SfrlO9juGQF2MSd/A1gaD2tBiim4DZ7PrhzLCtD+JyzCJD+L1kYkYArAqrcoYWVnMWfPWyzi8/dV21tZMFmFYvB6ADVigvufFzhTtmpHvyhhOtgB6MDRs5Fzn+7392E45lxLmH3t6wFt/q9Q4GV6jYPpui4MXFKOlV74dVibSBzVfaQGuwZtfrs7s1a29w411Ka3DM4AAEjjL2rHzPSwyzbnqwHyilTtSzE7h1YMCeMH6disUs93RuVUFgkqWwpHmhu3HI8mG1r3M1buMLm+ZE5SgYCZm2b7CFjLsweqddEAY7zoilKGMcNCvw2hYWcmlvzenLxg5QfUQ6rSwWLvxEpVsAlJkeXsTpZpcVSNozQyIAjt/bMekGQpgF5kW+tLKa2SRwawcWzC81Nap0wUQ2jJ+i6axeqrbVWUPtIZ2Xb3O/mFg8JWZIc8Bju6dVAwO2rrFLs1np2LdZ6Lnxzimu5ytpDgYis8cGMbirHshSlbMKNWs/K7nN+J2EHHlw8ie671YaF6nZX9zfbrmqldKixdPKCAGy8I04ZGm78s5+7ttSSx9XjNdhzscySRITEBijG9GEwj1bWsJWVB1lQMnT7UeAquEVtljtMvX5F5//8G9pjRlkTmruUVKBD5hVXfOMUwSqP1dcCCuuFZJ+hxmAhjfx+sxdNDJgoeNpg70li401BFiRCRqB8QLHEIhuYTHsVvCjBaN2/WHroubIKrTsoQVmLiRTDa5oGp6UyqVbfsvKq+ixy55IDjrXGle+jfOIhobCfkzFDsQdGskaGu9cBkutu+qNuWLBAO06ZZAz/FeMR8RRWGA80Oc9kI0JAYmHPxb56c4w4CpsnzDCWzYPhhjlDHtpK16RmdxkJXXsYE85GCmq6PWz2j6lLlVqu0/xG/Dc+D0vzk4pJbACtIeSlVm5L1eXp1ltgfGwZlh6fm2UyyIAgA0ncwrltzxX7r0J9KVOzwv65glc/pRvSY3pn2hX7Co3bAc8cfwnN+60/BOUZIxjFeG38oqOVoacAiMgMh7cSI6oz4DhDHC/gnRwrAI98moSlxD4w3kTANSAEww8tst4Ps+bTfpgnGC+S9Qw4dJ6l08FkIVUvesML5B7V2dN5AITR61xaJ8Q8EwzALKe0Ov6busPlJFLF99RIy8vG4ZExDNh+mfM8jvTAo4+qo6dXB772QNNX51XbMmc2AN3EjZoRtv9oFxd/43uMOd9tTqRiup4a08+sHzXChzLwHb7Hf63dtF6/PP98NZUYz9jIhyRE0pjSZQYYsR6srw6jqXH9yA8SBREgtKQkBrDD+gjl+dYjG1XQezxDX8ueSw6UmFWbGpdIEoPOTnzWtrr+oYURnYBzHhKyrrDhawWYVSvAWUXCDZZTOrOHXlb5MGs/da/y96xFHWWYTFlkZiLXfvYwr35GdvBdO6otTe6e7HPcwZgV5K5SO6nn6rUSZg+W6rZlD+nBnpf9Dr8T4AcdBToE/FQ3TkO1p7q//LfzpmQXr9nCdSQoIDMYlC1S7w1mcRtMcRtqM2TbOdg8YjG4/uqrNP+cX+miSy5Xy5iWgbzbqA6IFSto0Do4PGyBINu3LWfCFh7vQKiJsb4NnFzVUgsrSpqmb1NHl+Ydd5R23Gm6dp61h+Iybl1rQZJnPQJGqCAlOTRxB4e2wiFUBPo24LWiIen6pn2Glwtz2ItUCaCK8HnOpPzNRWTxQGpV9PSSJ/XEU49owcKb1DZm4raSMS/qOVnvBh4SApKdsln9YCc33N5mv9VSRrMeTDOrKbjMyo3qZ+OdgCrBIezW9FCA3ylp1SCgWv4M5pHJrlWeQdApQdFwp7M0iaGAUbad1QAnu0fd/qz1LDcmjBmULYKiASXDvTc7frVkd7Zt2TkeCmQQCE4QKpQtPFZu7gZbYNX7PWsUycrtwfpiSJYp+8ac8F6Xzv3h+7TvjOe0y+R25f1OxcR/hI2WKkPxU74QFYyqFaBuGI0ELgqqRMloHyZLXiDljGMkBTxAFBQIPJxYqhNZYwGKRcFTP14Yf7LuemKyblvUpIax+6scNaSABD8nRgk8MEZ6v2BI3By4n9Xr06XHH8wY5sYIpRQLPfTeajn/ojZ6HV92gOSGhX/S5Zf/TrNn7KAorCgOEpWxnCd5eQASBUZiQ1ExKq9fUn8CRSlR3uBBN6nQXiOVvFBl3/oMLG3KCWrbKPrsCiNm4yOtvE/TsvucIlsUUPMRlFq81ngGDRgCgBTSNYEqCrUH0hDeGWg11tvmlQOrvdZAJIwBLA5qGm0pjGg994ptXAKKsxmB1OINMCGikasCQAI9G6QM4Y1TjVGi/3iPWKNkaEIhtV53d7k1ACAhQNyl/XV/jzG7GyBhFe6BRCyMoeknbwGwxSaewbwgM255Q3tMK/a6381ytvMB28DJS+QglDESddS62I5Qk9xasGAn3VBAxnTbGbqYh2HQcMsUK2/pzdgL8rYf1cEsPOruO/+uFUuX6m3veJvhlOGJssDEUqcN5E1IWJNWWbdbWYGp807jcqoovwWwAJxMjEgsH05ZkNL14khxiKHCPtd4bLxEa9eu149PP1Oj8gX5oa8SffOhZAFGrM6Bx8XMLzpAJWcp536k5mKDoXmWwrL68mUVyg2GLWEpixbCYnB1Mjo7vlm5aShb73ynySC3ra6XDSAhXS152t2Gxwrqgj9dZ7NCNXuIut+dMHUKhlnLGS1xsAOXdwJIyMONp4YCVtlrMEWlWrhn28kB7hTrrDLg2uQORyqUYnECkGQtusOBICNcMu5yB1Kyi2gwy5WrS+D6RQyJK5bmAEmWYlFrsWU/z74nqyw64TEcMIKyheUXQUv6wZEAkiyozFpFXftoexYI1moLloGrrrpa55xzri74zW80ccKETJBgKpEGKgMZgoQtrIQQiXHLxgMWW7OpDU3L2JXSCuupcKkGJCb4kT9G2rT5/7F3HnB2VVXbf26fljKZdBJSJpAGBAIBqVJUWhJ6kaII+iEKWKmCKEgNBCw0fZVuIZRESKMoAqEbaippJKT3yWTKrd/3X/vsycll7iRR3lde/S6/ITNz556zz67rWetZz1qpE447VTv33lW1tbu6EHmcfBS2cQ4JAEpZEGUJfFAcorlcS5GnLcmITqWO/idx0MK1OVdlFnoWxhD3NXpAOqeyWJnt1fMXzNPc+bM0deoUVXdsTWXr09p2/rHroOTmAUlrV/BA3zw8oarXxeuE91kD3tvp9wV+9hHW4uujjkT+CMDdg+9tUVX83LSxDKhgfo/yoKikMRzKh6EtKOpRtwMlmu3NsfLP3Zph7vcLD9raGhG/ZnDWoFZGYcQdeYX3bX+g+X7YEaMWryy5C8h2bqtSu1//fp/l52KBC54hXKMl/EzeWWt2G8ZURkrFsrrvtrO1T/8P1L/TfJVFGxWLx5TPwT/Hs+hoQHmMzsDgw6rJRTuqEKlQMptWJLbOcryac9VSNGmiFtFoQanIBinX5HjvZto4AQq4+LEcHuyINhc66o25ffXyrM5Kdd5PDeQgOCmcwNtLhQS37xS/PNDzayQMzvy890nvzJvwPhkG0fwemjGF9PwZFO7XHZkXO/q3HpBMmfy8Hg8ASTbXrEQirmyWfTCmdAxajMuzK0/nVZbLKJlvUi5SoWwcQ7SgsqYNqmrmPdsItbasXPVJcgsADt5n7VrHPZkjeOLxyPt6LXamBA/getuJnThpopzlLliEDcM72yQlyTHgHklFcSZlGkAHzm8O5SoB7c/RaQElbUVIcNz5OiS2nsTnLFVdUfuiRXB2yP+gbXzvEvkVI6KGNU67MlIWAA1gjkmpuLKpWOCgQpoJh5kRfVqGiv6YOXOm1THyxSa9oAxe9ZZOIUcncLcZ2KJPcnVSrkxKpCyHJJLJSekAvpDjHwPUYVdDc3JLyK5n7bDT1NrBWmYfBJCUKoxoJrk5CcjjwfOfVgJqWTYnVVYpp0aXK5Km/2k3FOq85VWQg5UIDHTLf/FAw0JpDly98uorWrlsmU4+CcU+8kd97MLnE4XCJjTa+SukCJHQrJTA8ZBSNNssNTdYtBSAqLKUCvGU7QA2O4NIh8XRgpIBtGHVytW6Y+ztisdjiiZ5BhdeieYcc8KYEMaMiCiVK6gsmlZ5U5NimZzqU+XKxVNKx4FHebVPF1SeJr8tp7WVCeViLp5W7MTgDMMu984L6LOcx59WTiHd9C8FJP5A8EntJGz6g9sfVGFj3m+mfA4jlsOxd+/eVqUdDyYa/3hR4RjDdyZZHA1wDMaWVyhC4g0Xr4ADIKF6MIZx8X39572RwfvompN3MmrUqBajkPe9zj6LxgOsYqPA/+xVtgAkYW9+W4YKn4W6QHvJvYHTzbNS+RWPAe/D76RAoZff3eqwDfG4+T21CXgGDvtwpfZi0BdGxzwnFVZJth09erQ9P7xSPJi0B+oX1+rXr19JaUNvlLDhEyEhMgUgac3gKl4ctIUxp/oreu69evUSlI6VK1faguE9Nk2UODBk26IVZAp5/fmpp3TPXXfq0T/8UdUdO7rEVP/y53sQUnVB4IjS6WabexyEhx9+mCliAC6pddC5c42N/Re+cITKy6uM121Tz4AAnjO3wbrQfkF1m1Zq1DEnqLbfENUO2FUctOSY5PHe8LcReMIwnZ2nFU9GLh+xZ0NG8blnn9Oq1avUa6edNGzPPU1eljVA9GvDhg2CORukDFphRVnkBaBD6qTjDM+bP1/zF32oSRMnquYzlEPi5x1rm7lmG9dW4agtQ8Wc8hsmewNzijHhEGU88HSSqwbdgX5BA5+54qOrpYwkX20Z4O5f2wLavM8a/fjjj3XSSSdZm2kDexf1cpDIZvxKPUt4P4AzjfOCPcXTlcKGYmt7B31BfhqRX9qNAh4/s86RQCV3DBpcqbyt4n6m4CrOmm0dQOG9k7VN7Q3uA9WLn9kfmZu0D2AByNvK0CsRUcUzi2eeSst8rq2IVtjwxoBmb+DwxMnlHRTsXVTsxhlGbkzxy0VC3dmRRWQ7L/365i9rv/7vaEiPxUqYeh5eZFe4TCTdWiJxQvlYQrDl8+qgt2fHNH78Yh17UIUOOqBa6xsKGjd1g2bPbUAMz7zGJx8l7b1btWL5epcUbYZYQY0JjAU82gWlozWaNqOPXpzRRcma/Szp3pnCRG0xX4jIOONoi9fa9TEgEqcbzif+JSeCMeGsZG4T9WDvDOcGfqI/gnOU/Y06Pm05zUqto3/m9y2AZNIzemzcY9qltp/tg3DmMbzw/qcTOFzyShVyqtmcVbeNdSrM/kAbevZVdudeysbzqpk7Q5El6xXPJbQxnlDjLv3V3LOb6srYXbcGc9wTgOYjJOwt/rkd717KRC1rQTETHgg4U8wFct3efFfTnpmoA0ePlPbZ30U9VizVsqee0oez56qququGHf4FxUcMl1KOzmeJ5XbprSM1NsXyeTtXASRESJxjzOEgEsTJYzAarwFioi1pqW6DNk56WjPnzdf+3zhfqumi5e+8p2njHleHhkZ1MKM7p+pdarXrty9WPgX1LeMie1AGI9Gt1hrrEMnocFK77RVGDQpyXyxHh7yLjJINGWnGHM1/9A/qOnKU2n1ufylRJs2bp9nj/6xVixarR8/u6n/iKMV2rVUOxSujGPvIgMt98dsC38Om4WxvLandh5Z8lEq5jLRyhZY+OUGrFy3RsJ9epUjl/9PDX7tW6yZM1bvvzlb79lXa+4iDpIOHK5OosnwtS8iPQrXk6XAMgAjIrZFee+N1LVm8WKedfIqLwrU4LIM16el8REFXLNPqv76gOW+8q2Qkp0GHH6L2Bx8oVbSXZr2r9x56UIX6qLoNH6ruR39Jhd69TQzBgRCiaAgjbB1xWr1qldWhq6iscOIJASAmOmJkvLiDb8lsQe2asuqxbKGiy1cq29ikpk5Vyvbrp7p2HdQYTapvfb0qlq1QZv1GrRk6QHXt26uJsQ9e/pwrZhIQIYGytaMOqrb2gH8ZIPGLmgMqTNkKy9b6hocjHvyOw4tqnxgb/nAHeFAgkPc4vCk8xL/khWyL40pbtlWHxHsUuT95Hxj/X/nKV8xrQqEt/zwMEp4DPJoYQh5ghT324QHZUdlf+osEcEJlbAjcG9CBxjj1FvCeeEOiFB3EDrEQKGlL9rcYmBWDN8aBCrD8HbKgAAMmKfQvjEDUMEp5dP21t6cwYrHxB38RCgkGJYYaz87B4b3XqIBQGfuuu+4yQ6zlEGnFkGUxPznhCd1795169I9/UscO1Y5XgdcjpMHtTBPnM2pqatYTTzyuyy673ArPMRfw1J1zztdMHADPDQlf3/3+xRqxz36hIXdpZuZ1MvUsF6Wu27hWo44dpQH9d1XffrXGMUeZxNwdGDjwxSNw0TGN8iorS2rIkKFGI+LZHnrwIa1YuUKnnHyKduq1kxYtXGSymMuXrzD994TlnPDJVJC4lnaAxDjTkGUTmvvhPM1b+KGmTJ6kGvrgM/bCeG+rMKIfYw5tigBiOGNwMRcBz6wHqmNjgLM+qZgMDQjjilcpAQfe2xHZX/6enBPmILUm0P6/4IILDKhjiGMEQzuCh48joLVXsbG3rcKIfn/ywISfWX8UQcTgBAAhXcp8oQ8xwnmfNfL973/fnDml9knflu2V/fWyx9yXYmTsUezxJD/iODn99NPNoMHIY6/ECeQdKW3t1Tsi++sVodinuT9nBRF4RBH8Hs4YYITTB/734bFw2YiOwpBVghJDuvfGL+tzte9pSPePTFLbWDhGiQycXuaajSsTKdfmbIU+mJvTL+9bo5dfl665sEJnnNhPSzdEddH1M3TA/gdq8C47KZ5bpN16zdXO3bnLJqe8hdUTlepTeVWwVKOUKuioVz7op2kzeihePcI8tbhQ8YznDJCQ3Or2J/qRcWDvA/DhtGAOUciWMxaAjLOIPmWt8C80HPbiUgDZAwLONb9m/ie3iBZAMnmKHh33mPrvUmtrFjdNIhcxydbmaEb5XJOq0xn1WF2vmhmz1GXW+5q72x7K7ruXGmNZ7fryNKXWNaumV62WJONa3K2z1vXsrLWVcet3qE5hY6yk7G8w5DBsmCOWJG60pYK0cZM0/QO9/8vf6cO3X9OJN/5UOvEEKZfW/N/8RrNu/4VGnv9N/e2laSr02lkH/fRqxbt0CBJS4Pu7XJjiF33QquyvO9Tdn1sOTYCNVq/Qhmee0eybxqipvFxH3H+/VLuLcgsWqu7v062ftGCmnn/sD9r16KPV+8ZblEbVyZSo8NpvTd1hbjBXWL+frNQeKJxhvFt0A0O9UXrtXc25+z41T3xatfeMVeWJJ0vRlJZcc7VmPPusjjrtdM2bOEXrD9hLIy7/oXJV7RUrQC1OWbyq/JMJGkZd5f7YeZ/sJBeRMCxFBOjjj7X6iSc0555fq1vHau0yeYLUvkrrJ03SBz+5VgePOkVzpr+rRYsX6Mgnfyf1HaCGWIUqDGc4YIWnwQMPINdrb7ypxUsW65STT9pC67J2BuMfBEhyuYjW/P4Rjb/man35xBNUVt+ox9/8u0bfdIOqdttdH9xwrVZOmqTDR52uR56eoKMv+Z5qvnqWVFZuanFRy31JusHkZQnuMmfSmNtvV2VZeUs+K3PP8k7I44lDWSyoLJ1X5/q02k+epF6ppNp1rNLSpQu0YkB/RXbfU5sjFeo9f6ZSs2Yr0ZjW2i8drmVdump90pP8WuneYJ79RwKS8MHsvZ942vCWmrZ4WZkdtgwQaNlL9GGYkwiKlzwcni51+G8LkIQjI0Qn8MxTmR1j+8orr7RNnIRs2oKRQ/TEA5JwpKH4/jsKSDDEfSFCgAkFGbk3BrGXw0QSkyJYbVE7theQFHOK+RwHG0YEhh0RIgwaoiP8zOHOgce40D944to64HhvewCJ229dEjl/D4d206ZNBs5I8GNO+GfCEKLwFBE3jNK2+t+NR8FkJO++5+7AOMEYDzIQAxKET003LmpOmjljjh566EEzZFCbwMBjnWLw3nHH7erbt58uv+IynXLa8fr8oYe6hEaLaGcCiXrC5ihuuBZsqtuokSOP1oDaWvXtt4ubs06qy6l8GRcZ7XwO3IKGDxuuESP2ss9idNOWhoZGnXnmGZo/f74mTXIFnzBEAKsr1yx1NDK8b4aBAEVO37HAwaOU5n44X/MXztGkKU+purrD/6StsV332hYg8Y4LokPwWpmHREnYA/DqYpyRmEpkBMoJhjFrBA8+8zgcZShu0I4CEl/siygl4IcDlOtTtBVAgiFMZM/npLRmeITXzbYAiV8fnh7GGsCDxv0pFoucNgCA37M/8AVowplAdJL9tNRrRwBJmLJJtBQjl2fFmwnljZA/Dh3WDW1BupNig4MGDWqzcj1t2xFAQpuJTAGimDf0H8CEOcAZgaogRhXrg6iTryPV4vhA0tvnCFhqaczUd+698Uzt32+mhnb/SDFBsyLZg8TzQJIU+hbc8Wg7zVmc069+uU6L0p017f01uuHiSn3t5GF6e8Z6fee6Wbrg3IO1a5+kenTapF7VcxSPQaBwUqzlGcfub4qjhtfsAEmkRq++X6tpM7orWb2PydZafSOjYtLerMmJxuGnZ7O2T5588slGN+ILMEwBOuYB/U6kijOSaCHnChQM5pxXHmttTgIA/tWA5JlJU/ToY+PUa2Ct0ibZixqTi5LAw09mGtV1Y73azVio2v9XuLfHknmaPWwf1e09TJsjWQ165jklqqqU6d1LKztWaF1Ndy1PJrW5LKl4fgcASQuvDzlfJ2hiSdvZnHJvzdRffjJGIzIFvfvxu/r8dZdJo0+W1q7XtEsu15CmjKpPO1lNZQmleu+swi67K1qGIhVqVJjhFUEa9Naj0BogMWPVbGaXdg1AbVZE5bmCFk+YrA1/HKcBi+fpg+bN2vehB6VBuykbzyqaqVd07SatvP2XevO1NzXy1tukocPN/iUqwJfLyNmSB9omIAlk5psjMQOJKFU1f7xIr1x2o/Zat1HpD19Ru+t+qvJTzjSp4TnnnanGZIX2/PZ3tPaB32m61uuLP/6RGrrvarQxj8fIOQms8ZbO2CYgybk8rfjGzXrvvgfU9Oyz6rhwkTKJmIZOe1Zq3Kx599yjinffUc+br5femavnLvmp9rrkAtV85Uw1U1dOGTK3AqpYmTGucCHGc1G9+eZbWrR4iU469YStWuewKV6KQBAgl9WS8RM1d9o0HfH986UPZuqhK36ks77/Q0X23VPjL79Cxx/xBenoY/TkV76poUN2V//rfqx4127Kmww4bahoycfJImetiFauWaVbb7td7crKFfO1YsxkcAIXsCAAJOXpnDo1ZpV8eZq61XZV++oyVf7tDc2rbK/y4Z/Tkg3N6jbrdfXavF7ZTEbLjjxaizt304YUqfWtv/we+R8JSMIGsQckHCpsjBw0GKJsshxuDAbGGUYHUQMqceIFLPaut7bRbguQcA1/2HuZOxLSMVS8sQE9A68o3jiSszGCPGUrzCMP339HAQnPzRcGD5zyMWPG2M9EJaCzYFjgmSdyQxRlW15P2rKtwojFY+D7AjoQyj/cj/ZgBEK54l88cURPoJR5alwpo2t7AYkHltzfGzbkntxzzz1mePnoCD8//PDDRk8I8/yLvc6+PRwkT0x40kDOH//0B1V3wIvqkIKjVfEVxGCDQ8hHisaPH2/VlwEk3Ouxxx7T1VddpYGDBlm06NZbr1dFFZQtF1ZF5cKnvpGk7q+7aeMGjRx5jPrX7qJ+fXc170jE5D+cqyeXzymeiCqdblI0llTHDjUqZPPae+/h2nff/Wwu0Cdnn32WGR5PPjneAAkepEceflhzP1pgO7xjjQXXtha5BHekEOfNnacFCz/U5MkT1bH6s6Oy5cdpW4DE03SgqACIASZEA5Aofeutt1r2Bqg6ABLmDoCFZHFACvOj1HrZUUDii3NCh2SNsEdwbfYO5g4A4ZhjjmmhoH0agKRlPgfAnXstW7bMQDbeRIBzeC0TXQQMAFh579MAJOE2QA1iTKBYsSf75EfaBW2MvYIkeWoxMWal1qe/5o4AEj7DffhiHyYaRSSTn6RWPAAAIABJREFUKBF7FYphRI94fgAJvw+/jGIZ8sy6POC87r3pTO1bO0uDe3yslFDkK8CMCfYKbhqVyFXIF7SusaBVG7rozSV9dfGVr+jm75TrtFGD9dfXl+u8q5erM36AgtS9u3TPrUPUt2aVkvk1dq0WfMO1TUoU7383vTKjt6bN7KRk9V7mBbcAqkmJe4oFye2uPcwzIl/8y9kA6OasJDLI2QAw5Cxl38Cx88Ybb7jnCOoOtDYnPwuA5NlJUzRu3KPqt0ut0lDUok7VzLTJ8mnFIzlV56hMvVkD165S/JVntLz3UGVG7KM1uSb1mTBRTZvTaqYQX2VSuQP21Yoe3bWyvNyS4sM5OMzJkhESD0jMK+4ACTK++VhEuXVrlVi2Unp3hiaMuU7H/egy6bjTpTlz9NLll6nzvHl6WzllKpMa/dWvqvrMb0jVVcrFkAl2Sc+lxAlKF0YE0JLO7nIwormoslCY61ZJDz+kqc+9qCPv+73Up7+yiWbFsw2qn/aGHvj29/WVSy9TuzNOk/CMm2Kcc7xZgCQkg9x2hISJSr0NoglBlGRTnUUotGyJPr7ofHX+0dUqO+FUi5Bowh817Zf3ql/33mpesUS9z/uK4iedoEyHLoqbFLZT/wrEaLcalzYBieWuZJWjBlAmq+zSZUpuXKc1Y+/Qkvfe014v/o3NQUt++1tFnpqgXj/9sfTWe3rr1l+p6owTNOiqayRT72IcUKGiMyA983wuL+XN11/XYgMkpwTJ8EEKkXPxGTC1ZUieUHOjlKaMQIPW3PBLvfjaazpx7A14GDTup9fplAvOl444WFNHn6KuHTpp2K9+rmj3HqZ/QKipIIovew4Y8t7SijWrNfa221WVqjCKplUbIe3HcpugeZG3k1cqW1BFJq+q/GZ1bmhUp1XrlXttutYMHqimoUO1PpZS33Xz1WXxIjUsWKqVXzxSKzp30cYEuUb/H5BsVWmc7ggbCeGEUL7HG41nDSMQyhbGP4c+Xk+8cRgkUAUwGNt6ea87gMInbpbiZ/vrcH8OcnIl4DPCU+bQ5+DD6wRFg4PQJ/yVihLsKCDx4IprEynBC8qhEk4ShSeOFBue4VZDmv8AZcuDAc+1518OMbxsREhoDwYH4IbiaSSgApbgukJVae35vQGyvYDE/73vA/oeow5gCGWLNmKAYWhC1YIjHb5vKYOTc+XJ8eODCMkfXA5JkEbnzvZQsp797LTkqXT7hz/+wTzNeBw52PE2X37Z5eZ5vfa6a7Xn7kN0/jcvUDxB9dWAKheE+L1yBm/UbdygYwEkAwaof5/Bxo2ORAEOSDNicFCkiOJQFFOE0yvlMnkdcfgRxuvHqF669GMddPDBOmD/A2wNNKebVVlRaRGAD+fPCzZ0V9vZGMoUCwtMKQ6Q+XM/1KIF8zRp8iR1qP5sJrW3RdkK7xcYEcwJ/h4nAfMTTzCRM7zBrFPmCcYZlD+ibW1FUncEkIQFH3CK4FHmAPV5ErxPNPPYY48tSUErNs63FSEpjgL6pHn2Ap6PvYm8Mv4OI53cJyIG7GFeynhbzovtpWyF90juxbNiALMn+33KG3qsG6JEvO/Xaqm9ckcASVhJDUObc+AnP/mJRbF9EV7ODvYo+gFA4iNkLQY5y8TZH4Fad1r33HyG9qmdq8Hdl6ksss7qP6Dtj3AE4MBUe0gcLmSVoxhctLMmTu+ib/5wlq79ZoW+fMpuev29FXpgYkHfOH1PLVqS0bU3T9Gxh0s3fn+AKvPzXP26kPed/kR9qynSUy/P7KVpszoqUb2nFVMzQ9wq4AW1S6IFxRIu+ZTzkHVA9Oess84yAMJZCQgnOjh37lxbG15KGicS/VOKusiYfRYAyZTJU/TYuEe1S21/ZfJZy+EzPz5BqnhM2Rxl6vJq15TRrmtWqvpvU7S6xy7K7r231kULGvzSq2rfuZsS5eWqe3e65nTtpPwB+2t++/aWFL4VMN1WpXYbJ1f4z3L9cjE1RxAUKSjeVC898zc9cc2PdeLll0knnSrNnqHnvv8DDdpQp15jrtfyxx7V6y9O03H3PaLIHrspEye6YLy/Vk2W1iIkrvQdJ0Taivg6elHOZKGRqFV6gxpuG6vJTz2jk+7/k9RnZ+USOascvuiW2/SXF17VuQ8+rELf3lYLxd09pGm8A4CkkM8qHw2MWZSqmcgkbr/zluaec7Z2vvJqldEPhajSv7pDLzz2pGo61Si1YbU6H3msuv+fbyqzU08lrG5JwmkEWJ0M5xz0r7YACU+QswwuqM55xUngX7NSC676sTa8976GT31OSqWk99/XsxdeaHOiprFZFR+vVM05Z2rgj6+T2lW5IYiQx8k3sUCW2DEnACQfLflIJ59yckubHIvCtdSAvfu4S5hfs1TzbrxRr/31FR1z4XfU6fjjpFlz9OQ11+iEiy6UDtpbz59+ljpXVWv3n/9c0Z37uDplUSjVAJJgbzFJ5KhWrF6lsbfdZoDE6rMEjL0EawHbxGruoKhWsEhZdbZRNfOXKjJjviKpqJo+N0JLa2pUH01o100rVDNztiLzP9ZKKFvV1ar//5Str5lhXyqHJEyZ8hum18THGMMoJDwNPQKvJHxlDFK8g9C5/llA4o2dMK0DQEBkhnb7iusY3xg8UDOIHHgp41Lev38UkOB1xZigYiveRQ4Sn7DJYcRhCyCBH9zaK9ye7ckhCXtW/WcBJIA4okH0MeAHww9DkJ95fqgRAKa22vCPABLmADQxD0gAALzwhNMeDC4fHQknv7Zq7BSkCU8+rbvvuUt/+uMf1KFjh62l/qxMaiCtGLCF2bQz2YzGPfqo6uo2WYRk+vS/a+zYsXrggQctQjdz5gx98bDDNHfOvBYDv8WpFpw3bgsraMPGjTp21FHqXwsgcVWg4Y9alKRAMT4n8ZuLNCkSK1jEBC8s3jLEHajivWLlSgNTzIe6TZt0+GGHmbFJxKhuzdpAkQclGWM7u2K2lvyYt0rGC+bM1cIF803jv0N1oHHf5sr5n31zWxESPy89bYi5j6ELNQevOIYZhhjREHLL+J6+Ipr2aVK2vDFM73BvDGJonT4hFiMdhwVea3JI2gLrvoe3BUjMaM375E9Xl4b+wFHD3AAU+CgAdFJACrRLjFOnGOQjgq0YQkHhBAdIDtARqGwF3PItfsEiJblArCGTyepbF1xgezO5DIBk2lWGQSDp3l//2pw5d955Z6BM55/4k+2YNWumnnrqaV2IylZlpfNIt2G4+T2bSBDjDfBgPLxRzpizTzMG0DuJrnvaH9e2miJmBjkZ2ZgadPfNZ2mf2vka0m2pyrXBOOqRKNWNUcSDvI1nMmW1jCJlEaWbqjX1vc765iVz9OMLqnXSCQP0wivv6LX3yvTtr+2mxcsr9K0fPK9hg6T/unEPVRRmmDSnGTQGiCDCEymVmtRbL83aWS/Nrla8eriyZiQFJpAldtNmK7ltwMGvB+h5AHEfIWE/BpQhdsDez/NT9JOzEtpWqcT2zwogmTh1skVIBvavVZZaCmaEuToilnRsdJ+CSd0OWLZMOz07VUt36qPM3sO1upDTTi++oi671iqVSqjsrb9rVqpMicMP1wcdOKe2TiRvK0LiZF4pRJezuic2U7JUIYfCJcVRT3ruRT115Y816tJLpVNHS2uW6S/fu0QHRCtUds0l0rN/1eNjfqnjoDoP31P5FMYlBQqDqHzRFtsaIHGxGZvtFplwSvNUXYmbQEKsfoMa77hdz0x8Rsf9FsrWABViOUUWLdC88y9Qt7POUbvjTpSq2rm8QrOk41a4EPVZfgw7PNrKIbH6OhC2AjCfRryLPI633tCs876i/ldepdToE6TlK/Xi+eer97A91O/8r0tPjNO4yc/plFtvV/PnRijpaiEG0RoobFurfbUdIcEmd5wvc0KSibJhvWZfdrkaPpih4ZOmSO3bWVK7PpglNdRJCxfpL2N/ruFXXqKOXz5bGaNs8XJywI645tYkz/b6G9P10ZJFOuWUE52DL6jXsiW5PRg4zIZVK/TWNZer89Tn1PcnV0lHHy916C4t+EBTf/BDHfmFI6RRX9JT531Duw7aXQOvu1Hq3FUZ1LhM+xsZ8ZAEeczlkIy97VZVlpcbQEE9E8XPpEUL88oViKRANJXaZfPqO2eBkm+9p55V7bRm74Fa1KO7lpVVKBct0+AN69T5vRmKzVuglUcfpmWdqrXpPylCEvZ048EhjEzyJ4eCz3vwNB8vw7l1xMJpUuORh6rD5+Gzscly6OL5wRhh0OBrY6y3HHOhRDFPo/KbDpszORlQrrw3PWy4h9tNezD0oMcQ8g+HuaEyIU2JZzRsKNiELkpUK65D4r2UpQAMv+cLwx9lLiIBHDQYPDw/z41HnD5Awrg1MBA20Pme9uKtJVHRy/7aUtxGFV76C0AC/YRDjOgABiAgAZoM/U8/eHnVUuYrAAoFHNTNLrnkkq3kOcOfKfYCe+UjDC7mAc/C90ROACXb/QKQTJigO++60w7lFvrKVo6q8EHlihHSbtReMHDxQDc0NuiMM87QzTfdrO7du+mpp5/WqpUOmAEWQzmHTorXNhEnIcw1Ro4aqf79+qlfP5eoh4cjajVDAvWV4ADkQvzH+KBwQYQEA3P1qtU67vjjjCpGHsnAXQdq2fJl+v0jjziFJ6sgv0UxJeqlaK2ye0Hz583TwoULNHnSZHUIkn+3uw//m/7QjzmXh45IxKPU2vBrza9r1gJGPw4K1iL97J0Y1PVAeOD999834B424Fp7FAw1IrLM7VIefP+58PoiQkIUkcR2D5DZ81gXXIs109qr+BlpL7Q8jGr2SP9+2Kvf2nVw0LAfMD/JI0ClCuoSBjo5Xj6ijKITRlys4LybVoTTFyuzVKOCUNk66JADdNjhCGdg7rEmOLBhV5c7IQj/K1f3TJmMdNEFF+ikE47XF475kl565RX9/Oe3a8yNN6hdZZWuvPpqHTVyVNAPCC8AxJnzTmmI+zqTO6e5c2fqqfGT9a0LL1R5RXmL0GkpmVvfH+xRgBCKqZE/4dZWwZxYRE08lau4/3KmNJRw6qxWy6FZd9/0Fe3Td56G9VygZL7OMkizWE9G8QLsJxXHI2oqdlJzrEp/eb23vv2DWfrB92I6+4Rheuvvy/W9a5fryFG7qn5TXq+9NE8/u7q7Pj9cKsutUjTbXpH4xhZBC/OwFuLKR3fW32Z31fMzOinZ5QAnNxxttNwRpMtTBFNJvQ3kqz2wAIhD6eUcpB+YM+zTjD/rAqcF+wX5PsxNT330/eTXoC+eiDOMsyIcLf9vWv5bXdYDoqkTn9IT45/QzrUDFIEvh/wxX9S0oBI6IIGE3ozUFyfNX5/Vxt59Fd1zb61Cwvel59UjklCHZJnWrl6mZXvspc1Dh2hFMhZ4w7fclnuGVbbCEsdbMhvSynkdQ2RayfmBepVOS89M0WNX3aSTf3il0qefqGS6XgvuvFOL7/qNDj37ZL07/V1FevbVHpdeIfXqKSURM2BN+SK6W/cs+xT5sdCLUemzsUEe2jTWIN66TxbUFFTQiirelNb666/XtGf+ptG/fVj5Xfu4+lavvq753/qBau8cIx2wv8kPcy0MWaeXgIiKi6R7oN4aZatlrwqcdvSFq23F/JdS+U3SO9M188vnqc9VP1PlyadIm+v1+hWXqLBwoT53wEFa8PZ0Le/UXgdefqk0aJCyyGH7/HDqcKG4BdILXghUkJfWGgPEpXlS/TzI7OdC61dpxmVXavPb72jf5yZK7Tpp3bMvaPpVV+gLRx2hhfMW6qPVG3Xo/b+UevW2hPp4PhbURS1Y/pjLKXO7zbRpqCcu0amnnVbCJRJsj01Zrbr3V3r1Z9fosD791P60M9RU001le+wlde+id6/9sRqef1b7HzVSj7/8gg69+ELVnHm2CrFKRwXFOWH96pyI7LQwPVevWKFbb79DyWRK8QTA04lZkH9mgFg5JTJZpZpz6rSpSf2feFo9mzeqc/+eml/TTR916a4NvXpreXlK/TbXqzsqlLNmafnRX9LK6k7azFwosld95J85wJogNxCnHqpvn9brX6Ky1RogIdcAQIJn2VcEDdcFKDZG6ZB9993XKBcYHBinbLyACRKpMUrxTAIYwi9vTHg+t8/xwKjHcLBDN5D9Lc77CNMNuA4eJuhgKNd4IMHfQFcioRNDvVhO1D+TL+JGZMVzmsOUhbYACX9HZXUUZOBmY+h4aUu8YXhTSXKHotKW8eQNJyIdGG4YK6Vkf4snHO3jOTnIeH42ai+1y/cY61zLGz1tTVi45r4OSSlA4oFYGLARIcEQx6jDw8fzACx22mknmxs78oLCQ8QLbznzp60XbeFefHE4Q4XgWRkHQBoRMsaBBYwB7Okg/oAP0+v8GDBf8VSiNsSc9oDYe/uL5zDjyjrxcqrMNy99TcQEIEo7mKOMRXg+hel3vl+5HsnPzCtoHMWc+h3py0/zb8PrngiJl/0tRS8KRzDx/kNdxEOOVCVrjueiz5gjgAzAOHQtPzal2s7fIp1bLPtbKrrhN3MMPiictNv/LfMCQIAIByCrrWv46wBIANuo1hXL/pZqM+MM0CWXiogx92W/AdCgsMQeClDGsOnarZthCfNsmlKLq0FAorB3Gv/s+ltsXX3pixxAQdZpBHpE2gxxjuqImk22FK8172TzWY1/fIIG7zJQu+05SJub83r5pVdVv3a9ReWas2kdf/KJSnGoWk0FjnxMSkdccYCHXCtp7pyZemrCZH3bAEmqpahY6+SWLREj5jSRU8As69KPNYAEw5rft1bXBLn4AgA+6IJEvkm/voU6JPM1pPtclSH7awXUQjUoLGoR1G4GkKBKtKCb/jxphQ44WDpw957KNJfrudfq9d7clWYAjtirtw4ZkVBZYbESVrsCoAEYcgYQRobVI8j30stzu+kvM6qV6gwgKVMh2qScGeFRlWWD6tOxWEu0jDFnjAHT7FPs9cwLRAWQv4bGR/I/+xjrwBsdfk6FHQI2GtmsnVfkAIX3kU9zzZe6lgckk5/6s/785/Hq1a+/spY7Am0tyI0zHOzIsMyLmk2b1G7mTNV1rFKibx9lYlF1XfqRMh+vtWhGqrpCa/vWalVlhTYnkVctpuduKYwINdkDEtcvHgrjjXZzFO90FoBInCAnZWZ/oNf//Iz2P/xLyu+3hxJEC5Yu19I/P62Vyz9WqqZagw49VLHdd5MSJBJ7vl5xrGZLrwBIENVBRMZNZqcERcTMswutmC9gCsqZYtr49JNaOHOe9j/za1KPTpbrsXHGDK2aMF67nPkVqV9f5awYn6u7wZO5iJOLAvk9yts3OHFwcnhWhp1j9ndEhxy9ydhaXBLZ3Y8+0vwH7le3I0eq4z4jXI2W2e9r3t9eVt3yNarq0FG1hxyo2B5DVKiqcDVVCkG0JxCYyQXOOx4ZBywqo63J/vpRAY+4OuR5xTZt1txxj6t5yWLt8cPvSslyadVarZ44WQsWzVd5+w7a4/OHS3sxDk61zpLFg+d3+6KrQ+LPffZ18jRLvXj+/KZN+nD8E8rMnat4Q7PWlZdrUzymPQ89RN0OPESa9Z6939iYVcehA7XzEUdIPfoYJdsASaRZEfoKB40SaopGxc63duUq3Xr7z5VMJV2+jkUJCxappQYO8yGZzSuVySm6Zr12+uADVeebTaJ6XbxSa6qrlBqyq9aUJdWpOaeyj5dKy5eraY89VF9RpaYgMS58NoXPYvoAh/O/RWHEYkCC1wZAQhiOV7h2R7j6cvHmyM8YWxywYTqEl38F3EAHCns1wpEWf9jTuVwHTxqqM3icw4ZascEQbj8buL+3NzTDQCZMdfIHYdirSYQEKUySLNvy/IYPCD4fpoWEr7c91zCDI6B38FlfGNFHSLwxvD2HTLgv/OeKIytttYl2YFhvT4TEH4C0K2yQ+r7YOopWykxp/alITifa5CVAwxGv4k+Enzm8UYcBZfFniudB8fsWIRk50gxFPPf+Hp6eGJ77YfBL33Ft1gBf9D1zmX/52edVhe/n5za/aylqFY1aVA3DF3DTmgzq9syHT/tvwkAUQAJwbQ2k+bXs1wZrnr5h/fOM9IWfJz6xnM/4vYFr8r2PyBY/B4ARylEYkIQjIcX9GwbOft2H5214DpU80IJoKm3i8AMs+yjy9qxR33etFSgNr0nnEXcAw3Igoq5qsMlB54is4YTO67qf3ayDDzhIRxx0oLwMDvabM8CcXzZqtTnigglv+wx0iRaJcXyvHKBxxYxXw+HpPNqOHhFTDtUqDlQziWgMtRUoCFrQh3Nn68knJ+rCiy5URRW/82ztrWk24f4MA1S/L/u15Puw+Fzxn/eGjadZRtWs3912nob1W6QBXeepPN+gaJ4KyC6Z19MvXZ1rF93JRPFqdlUkRl7aSsWbG5WIlqspXyGl2isNv73QoFR+g8oijVLeVcrO8WWUyiz1E5XPJJUr9NSrc6r14owKVXTZT9k0lbmhC7k6JCSwWv0Jn2QfOC0Yf1/skLXA3OR3OOF4diugGuRfhudqa/sea4rzCsfPtuT0/zv2AtbC5IlPa/z4J9W3f39X/xyDPF9QioJuVsMFwyxissjl2ay6ZvKqj2fVzLwq5NU+06hUmlobceUSEW2Ml6kxHrfoip0aRdOpuA5Jy3lrkWv3AZdnAKB3RiG5PRSpM7odczpfUL4sZonmhrF5j+g3PyQiao7FbNXEKHJpnunSvQcggeJIZMvOnJZq6l4ZLvAXBPdojkaUIqnaapSgCMcac+tV6U1SrIO1JRdFUt5BmpboaJA/4s82+oIzgsgvgGQrIG/KUhQidG1vqY6OcctDpevd/Y0OlJfyrsaWMizkhCtQyFcLJnQZ9Uxp6xP2oVzO5ipU+JKFEWlHrqBsHLIWUD2tFHtIs5O5t8R9KM/0XdonqnODmJTEGeCkcx0ICSaD8dZaeNZb1Zfy+/onHEu0g/WNtDL7HaELHsm2xqwyyUpRr12ZJtcHKQp3JpSNOHDrgGFaMQMkUDcTykQsM0ZrVqzUrXfcofLyCkfuiyDznbWq7TmizLGI1U0ihySezqpjrlmpbE7l8aQa0nltKiuoPik1xmOKpyMqywOg82pOJNRktVa2zqXytoLt6YHNRoSEyCvOrk/r9S+JkIQbj8EAIGGCQXcJ187w0QUmYTGlwhsDHhD4jbT4oA57cbie35C94eI3FzZaPD8owvhiZWED2Lc5jBJ9GLPYUPYGufeih4spFR+CJFtiCELF2NEXbfeKX2E1L99v24qO+PbjxYVWBCjCe9wa2GntcLIzN+BpegMnvHGFx7JUW/gcfQ8YRTGNXIy2PMa+zX68iwFBW89cqn/5DFE2oiTw6qF1FHsKw+MfNnJ8H/iFyr/+uRkbT3PwtDVn/G0p1OmBD95JPHDQrRBjCD+Hn6sefBT3NdfzxQDDxlW4Bo5vP7/zFZnDz8Q1SIDmi374LAES38dQnNqSpyXSFgYwfo/wfeKdGx7QFM8V+gVQUvx7Pk8kFI8y0acwmC8134rXRXjM+D4MZlq7hp87/jqMC0ARqeDWKFul5nYY+HhQ7Oecb4fbL7BJoEnkVKCWA8mcSgW0jbwKsbQeuO9+DR86SAftM0wZKESBxCRGMTKeVA2PRZsUycWtkGfeKohTT6fBDOe0+fbySkUipo9PMnhzJGfFkqP5MkXTccVNwAFDD4OByuNpRcjJUEGLFi/WCy+9pZNOO0kJKhrnEDHxgtxb90AYcPnvw/PB05nC+8lWVzCw4ysWkycCk6ZB4x6+TrU7LVffLiuUzKcVzTtQEDHCTFqRfMbYWhZdwaQwRlGz4gkH9lBhMrgSiSoXo84CnP2sYrmUyYmajzpGMbZKq7Scj2eUocZGAe95V723qELvLkyoouMQ5bMk/ZJXFneyxLmC0rkGZTD0gpffa+gDTxn0z1y8z4fntT9P/Fzx+xs/E3Givkx4re3o2fWP/D33o83kuD3+xBPaeefeDuxC7TEnHdpKBTUXckrztwVXF8SoO4mYClmyKgrKJ3KKQPEiP6cQVSKfsDTwsvKkslHmfaiQcqBWBvsC+4Tn9/sIEQgMR9ZBxmxupFYdbSpKTSzlVZ/Mo6JrVcnz8aQiNpbkJAEikSxmL8A4ZX5ErEI4xcRjzpr/RDdxf84Jal15uhLKSv7loov8P6m42A9ztg7z1MpBqdHUmPLKxMuULUSVBMwhARBBrSytVNa1DdwURamKfSGIuPl7oFKI8xYnIoDEO3EwYaFqNQB6sa9zWSUKDUpHy9QUTSgdy6mSwB/RvkhEiUjOwAvSzcx8XBWMF3M6jVKZFQSMKpmN2T5iUdsAQCP1z/2Jghe/UJdK5JqVSZTbHIhj9GdT5hwAdCbJmcuy7grKxxOKZdJm1BciCWUDiiZYMc75TX9GqIni55kDSYByouYY463Zia5NPAuFO+MWEEJpsxBnTyGsmlY+nqKHDaQkckSj2SulRsAi4ChLjZ1Adtnmi8v7TOXyWr9urR78wyOmqpVMpILimE5cgzVBfLq5ocFojHyuEVBaiBlIAaQB2Hn+OGAWgRx6IBJXeS5r7zOfvePCOyvCtjTfw0piTYRp/v/Iug5/5jMDSLxcrDfg2Dy9HjoT3m+W3sjyxn7YS+ONPQ5sjDdPy/IGjd9cvXHo6VPe4GOSQTHyCa4e7HgvtTf0/aIIb9b+fv5aftP3hqJvW9hI5LqE0TGkkGcMe65LGTrey+dpbd4wD7fVq/m0NTl8271nmEQ18jC89zjsVW3Ng+iNYH9/f+B5DrI3pPxztHYNP3b8DcCUvyGq1ZqXutigCz9bMSgNg4TiPmitHdyfOYPRycETnm+t9aF/Nr9A/SEVnidEKXg+noc+DYPTsGEYBqhESXytCD8+XJPx5Br0kQegvO/7z0cE/bxmDPyh6ed42BjheuH3/XMQfofSBCBpSwb2n910duTzvq/oByKXVCfm+Vp7hede8X6uL5EGAAAgAElEQVTh9xL6za9VHx3y1wobbcXX5zN9+vQxKpwv/FeqHX5N0Wa/F/nx8hFb3x6/flp7Hm80cx3mE/OTxGtP2QpHYVqb162BYb/HhA12a0sMvjjOUyxxlHI4/AEZRJfiamhep48Wvq2eHZvUo90mFbJWxtiqknP8UXTTab00OU9sNGY8bq+bH8MgyUll8bwK2SbFozFlM2gh4fzLWJKtmYXZmB3gZnxYcjcneVLZSIU2Nia0pqGTuvYmKTdlv8e4aknOCnWi33fC+1BrQNLPhVbXOcZqwkUX8vmcyhIVWjj/XfXuXlBZbI3VWkjFq5TONCqbpBhdTtHgrLL1roLKU+XKNG9SHK85NYBiSD/nlcD4wSCKZEw9L5pLKWaSs0GECiOQUkXRnP0e4zmicq3alNLCFQ2Kpdormid3BLMH8wPDGuPTOWNbDFTvuQ/ySvxe69e/nyN226CYIvPLz62wI8XPXTyj5Jv8T788IJn41ETde++v1blrjRlcGVgQ8UCoI3h2jN54zoHVjFVwp6J5XkmohDmXq5SwOQ+II0oXUTxZpqgpOrk8Tf9iLKH30S+c194OiJNzYjUnAm1cR9oy+owZvPmMcuZodrUsopFKpS2SFgQpojHF0lklOP8SBTXlWIcJxZC7tcjZJwEJbaD/ofV6qim0SqIIGaKNQSE/IpbRfLMRHxOY5NGYMvmMYom4mtMAE5wPOCJySkbLTK2skCiYYYwBW4jklCg0uYKbUdrjovDsQ/5779jZsq6gbOWcI6NlP6hXLp5QJu/WtWmoQDEiJySDYiRiEIDHjM1dqy4P/S3IFzFYZimUCHY477wfB86qcH5wyz4OlCpQax0qH3tITgmrPI5yJUqVMWWQYM/nVR5jrjfbPpLLo5AGyI+ZKyIRgEoPSMyuMFU754hFwCh8/+I92NayrdGoCqxnMu/ywC4QdE4NOWcjEBsz0BJpVpZkdCKerONsQclkmc1Nmz8APuNy4awpKFWWVHkipThRlUJezXnmVlTxSNRAV3NzkyLJuM05ItaRLDYxeT0uOhjJ5WyOQPmMxJImzlFG5AZgHzxjeP37PcLbMuydiLP8r88hCW9kbHIkpZNYSAjQe/9sLANPcthA9AeNN7TC1wobit6ICxturR1S3vCjHXDn4ZzbK1CWabl+8HMpD2zY0+bBh23qoeuEjQDz7ESjJlNLQj6eXztcfaiuRMzWT/qWg7aVvw8vjNaAjX/fb6xsMowB1Xsryp08rX+e8P0+cQBZcvXWifregAy3oZQX0j8DRjtcfvjMGH2tvcJ9Z58zD6R7+ecwAy4XFCgLXSS8rZcCeoBCIkWgfV9Doq0Dtxjs+jbYphVEjcJgLPw7/324j/ie/BOiI95LX+x58ZFC7hW+f7Fh6uc0bQl7QT348d7P8PPxHgecnws++fd/2ugovl94/kGXIok/7IQofoYwKPFj4Q9O/7e+f/x1wkAyvEeErw1lC28Y+0PxWLfWZt/vfu77Q9sD+baAeridfj2RnA5Nhj2S9RL+m1Lrpbhv/Lzza8b3ra2tKEaIM5RcAQIASTKoy1BQIdqsu27/nvp3Xa0RA+qVKNQFtAIMQfyLRAhyTmbUrDCuh3vVEIcr2hx3vGaiMLlAXz+XLSgWj6o5slnJfFxxDsoYHG6XWO8qkSeUjnTS7CVRLVzdV6efe4kS5Z2Vy8Ud66WVl98vwvPHO3P8fPBjU2pPsFIIUbycziEWj5Xpzl/9Sscec6j69e8SJPHjzcSgxbAKPLzsizErkWeed6OH2L6Ep5e/C2SYAu+o9bfxXFy/baGJYGD6JH9Xgvnl197WpGf/YhHMeIHcHaeaRx9jrOARxjjxz+TnXXgt2BkTeJr53u8zfl77/aV4Lfj9h3xFhBJK9dt/157hAckzU5/X5EmTVDugrzLZtGJx+kCyuRRxkRBqeRBl4EjNY2TGGSHnYbeCtE7CzBSy6EUSuonqAaOLAQl7Cs4a2BPhvdZiIkFtp62CGdCzOAMSIEqD68oT9sBbjcmIClpeTkmKuUHBW9oWjyljqlBEBloH2twfxTQYBVC2bBwt0aNgUQ1TWQvoUlFq5JhX3ZXAtRMT4zgaVcKWFtRMlOGI6keMWZbAWw6rLMaqdoU22Rj82cH1yB2FUUCeKhESP39MRN44n0mLbpjqEwa5RTFjiucoM+hmdyzKPMWhQbdQ9NeIb85csuKUwSwy0O7ns2sH5xciIUhZt5ZDAqBgFK1afFDgMYFarqlWYulH1AR4i0aUNMubscGdQpQCahSMOleImHFwK9Jn57BXyvKNiVoTpWntPLf1xqcoZBwlRhNVFnYC1ChL+0krG0XdMq5CzkisLWQ5OiFD5k8cEIWtsyVbydZupKBVq1fo3nvuUofK9opGHNjJmPgAkRUn95vJZa0mDnkjiQgR5bQBO/aLSJYCqkybJmXpL6KsOGCMthcAr6J6RGE7jnEg94zn/7eIkPgDg8UObcnnkGydNLbF2GTQvTfHHyxhI7XYuAvnlJQyYPzGaV6SdNrCkKXqkIS94R6U8PlwxKMllBuACd++sGeueLMmhwSqGPU6wu3xB0hbh603VvzfbEsVqzUDhd9tqzDi9hg8HoSFjeHw87c1Btsr++sPT3+tsJHnkbw/bMNzxG+mWwHCoocih8QKI/7xj6ZGtD0vPw/Ch39xZKk1oydsLPnP+hwSwvA+FB82psKfafHQxeMt0QJ/HR9RMbMyAGfbM//5PNRBRAo+Szkk4XHwSe2lnod5hNfKgxJ/eIUPDP+9ny/haFx4Dyk2tnakDkm4za1R/8Lzphi8hveAcBu2R/bXz/1iIOyv6UFSeL627DMYLi7WERTfwHTAoAr435G8fnXjVzWgZq4OGbJCycIaqygNiDEjCE+/SVPGjJbEQWumRzylQtp5JvOxRkUzCRf04FROWHKKGSvpQoMwBzHMiYzgmXXULUdBaYp214wlHfXOgiH6+ndvVaKi+xYlru1ZrIHhXXyomvEWorxstUe67ICgygOGYlxjxtyqkaOO1mCkUwMpUpeKH6QTBLk4FqVA1c4XOXSEcJfka8DPTFP7nNPMA3gEVwk87ta3wV84U1Z68ZVXTRChU4d2iuZ9yi59DZjDICyoKeNqkDDO3jGHo6/Y0dKa04nftRah9nOL9/7VldonT3lW4x4dpwED+iqHkRWAP+Yc9nBZIq5sU4MisazRZJSJw9hSM6A5lVS+ydGhkimMwbQZis15DPK4Eq1ESHxhRKhS4UK7WzOqAoqVORVdpCQdgxLl8L2zNgML2alDO0VXxjDhaHwGYlo+7fOjtp7c7B3kkJDv2JJDEswgf1/nmYcX5UqtQ8FJ0EekVmDcWq66A/vEbpyel1fII7RkNrtV8oButiOV2g2aR+JkjtmzlAf6DjKKVHJL6fdIVlkIZC5lLBAlCJVn949tClNBvxXVIUFli3zLVu2ToB+bA4BV4YeFPyatLck2BLWLCBcPSYQioojls7BASZ9za87yajzSc0NrYjGIxiBnXvp85cJsdvQ9NDhWMen6zo3gihmyVwZ7rH9UQ0AgKENrW2ZEAC75zapVK0z2t6qMwogBIGFHYs8B1DLQzhekfDyifDqnZIwdK6doBsW+mDK5jBIxooFEwSybxTxSOHtLKReGnVr/9pXaffGw8ATzG2T4kOV3IHOfhEoY1XtvoNzgzcA4J8wa9maWOre2B5CEDUKQMco9eJHR+ScZGSPWh7Lw9hNOhF7iDeNS3qQdBSTwFklCRy2GcCGqN6hCYbBAOePZeW5UVdrycoeN823VIQk/O9/TBj4DfYW+oOAZuQ94kQF13shh46Sd4VyS1sZgewAJ9/UAjAOCPvbjTmSFqvCeysJcAORiwFITxRuaHpi01oYdASRcn8WIMg3PB5UGzz2qZvwObzZt4u/w4NA3vr4O9/bAMTwGxYAkbByHjVQPynmfNYABzn2IbnhQiPHB73nx+9autZXhFSQd/28HJN7Q9wcEfcUcZZ0wx/g9P3tjzRtegI1SRrzvpx0FJN4LD9+ehHTWCC8OMeaul+NGhY01W7w/FIPnbQGSUiCHeYUByT7BfIGOiiS3jwqRF8P+YcU2g/p/vo6BndSouwSH8d3Xn6tBNR/o0CGLpEi9FGky76fZNqaIg6ceykOjJWY2ZcvUnHUe1EQso0SyQZWFcuXz5VqXTaipsFEdUnlVUe/DjJJGb1O1sPgDoSk1RjtqxuLO+vuCfXTud8cqXtnd6BOO49T6y6v+sQ+itohMPJxz+prnJzmX8SDqtZWhGYAAdIvwmrqUe2e43XrzWI0eeYwGDh2oQpDkajaTNwLNfnDGXSYvvf3OW1q7YrXRKBTL6JAvjFRztllvvvGM0g0J1W+q0+ChAzR4tyEGfpwBxD2hajivdtIrnUWkl19+XeOhVHZobyDGFLaCYnaAHPOAY/wEyb80i+fnmdk32TO9c48zinnDeeHXR7GTpXif+CwAkklTntGj48apdkA/YejGnT6qeaKdIllWqWyjqnJplWeyimfyysYrtSmZUlMsoo7pBiWbm80o35yIq6G8Us0xaIEuMuGnlN83SwESn+XhRFmd2pVFw2zdFKT6zRIlBzAq2Y8r29l4FdKNitRtEBApkkwqWlUtRaqC1ceFMN6JvG3JDQmfAcWAxBdGdL7tQDAYyWoogrms1FQnNdEOilJQa6XcEuktqheNK12/WtlMVhWVNYrEPTpIKJ+JtxSMDzvHStYhsXAUoNjK+DlDn6+GddLmdSrEU8qUVUkVFYZC4tmcGjesVyTPGIJMEkpWdpSS9IVH+BA/gTckelsv2wtbsTQgIZOoQZFChfVBHkpqw1plM3kV4mVKlJe55HUWbuNGZTbXuWyxZIXUvoPre5wCRl1zDWGvAaSZg0HbB0h4dFqezKRN5jjX0KTmZF6JiiolEh0s2T2PjcqcKWTVjEBFMq5U+45GqXNcNTeg7EN+m2Herlm9UrffepsxWgAkBjZt63GsnKhXPWMkIlLHpibF0vUuMhVJqq6sSploQhVEE9ONSlmkTdocj6khkVLaojOtv/xc+I8FJHSLz5lgQyTfgkMEHiUHLIY4ITSMMOQ1yQPBaKboFcbAtl7bC0i4Dve76KKLTOoW7hyGL5KSeCwweLgn+TCEFFEg4FUcOQm3Z0cBCcnngB/CxyhdYKicf/75lpROghHUrwcffNCMZGhw3jAt7oPtBSS2zwZcVg4yDi6ej3wT+hpwhOIHXjtAAbr+GFn0B8Y4ka9SgMS3YXsAiW8Hn6GPv/Od75gYAsY9xSXp6/3228/GgHAyakxInBJSbMvz7fvlySeftLoy2xMhwcgnAZ+ilFSlf+SRR8zoQrL4pptuMuOPtvA76DV8hSMnPoq0I4DEgylvSGLQ0s9EU5iT1NMAJGJksDaowcH9kb5mbZQCJWEPPdK4XkFle6NE21pbn+b724qQhKlXzAs8iChjUSQToxzACC0xLGkMVY8K1RjubeUT7Agg8fsJ1BZkIak5gneVecP3tIFnQSWGeeyljMOgZEcBCf3sAbuP5mJsszY++OAD+xeaD3MUo/Tiiy8WhgV7F1LCrtDgFtlfT2nxijschvdcf64GV8/Q4YM+kiKbrAaG/Z2xXyyl1TxsjbGcNjb30vMvNesX96xQuiCN2Fu68JxdVNO+nV5+faHu+f16rdsgnT5K+tYZQ1QRWSTFG+zQhTYCBnIRF2eYQNl6b0lXvbVwhM797hglKru2CUjYU5BERwaeMcBRABCjNhPrkfnAnkH/s5eGaXBuzjrXtqk4BYYe3uKxN4/R6GOP1oDdBgYWE97NwIQlrwZ3ryG7mF574y1968Jv6KH7H1C7ygpd/eMr9PXzL7YiqFMmjtfVl16vjxYu0IUXn68nJz2tnr13CpS6oOskg/wQeN6B4k1UmvbSNE14bIKqO1Q7DTIU0czznnOFT0MUVuYTezBAjDnPmcjeyLwgH4u9i3mGA4V9nPe9U6M1ry9/+1kAJFMnPaNHHxunPrv2lbIZy5EgMpdPJJUpZFWez6pz3UZ1+niFNs+erfymNerQvZ80YIAaOlaqw8L52jR3gQrptCr69NDmIUO0slMHrUtBnCH/YQvK5ZlLRkiMz8/cdJEEp+6FEZpV2ao1Wnb/o5r88O+VjGZ16Gknq/eZ50hdqlX/t5f00m0/19o1i9Rn7z118PnfkobvZ15ro02aUh20zE8qHdGeYkDi6Fi+/oiPqmUVJwzz7kzN+q/79fobf1e7mnKN/vqXlTjmeAeQyMWrb9CSu+7Vq6+9oVNuuFGR3WqVQ9ktVq5cNm5UKhPyCtkAbRVGpKBvxCRog0at36A1j/5Jz/76Hkts32f0sdr97DOlPn2tav2vv3WREpublM7nVbb7YJ1+zVWK1Q6y5+HpXQ+gjmUZFC3HSVuAxIC6GhTPV0oNWWn6W3ru3l9ozZz5qujQSUf98AIlDzzUwgfNzz2jR++4TWrKaO/Dv6QhF39D6tHDKExkkgBCeBirq2IRW9eE7Y6QUENo3hwt/P2f9MqTUxQtl44456vqOvoE1S/6WA/cfIuiy5epMpNWu2xUhV476di7b1Vq5/4BJZREeAc2/IueWG0RkrHmZLJIqxNyc74Qc1AUlIB2lsurIp1Vv0WLtGnGDOXrN6m6Wxc17DVMdZXtVb45q/SMv0srlqt9eZXiewzUip47a0Wlq9fU2us/GpCEDTHvFQYIEH0gSoH3mS/qUVA/hO8BKFQqJ/kLQ3NbxtiOABIMHTZ06hjgkQclYoBi9LChA1Coj4FHFI1mn5gapjL9M4AE/iaADOOC/BMOVMAPnnrahKcPkALfnorMralQeOPeG0DbomyFNyM2Z+7LAccXz8rBThVnX9+Aw50K7RhGgDfuU+qA8yAH4ICCEbKmYZnmcF95ihb9DODy/FHkUBkHjC28/Eg38z4GCcAkTNMptciKAUmxQRj+HHkWGO+EiwF8bNAAMKq0o35CVWxyQfB8F9eCKWV0+ggJz+Rlf1s2IFNBckpaPpGaqBw1S9gYSXQGIAKMACgYGhhcbFaAc0AWXtDWXuEQrJf9Bej+bwQknoJCP7E/4P3HO0x1bgxv1giyyrxPJJX3UQohf4ooSnHOju8v+ihcGNH/vtQc4TozZ860IqsYfgAA5ib7ETVziMYxP5jr7FN4+uy4C+WN/TOAhM8ynwDMPCeRS+7P9XGkME8x1HlRdwlABECyV1EeLcCANFWO+Htv+pqGdpytLwz6WLlInSKRJpegyctlp0uxnNKJlGYtaK/vX7pa/YdJnzvsRF159RP6xhnl+vyhX9A11z6l4fvurG5deuqxR17TrT8dqM/vUadoYa0p0BBtycNlhrEQuAWzke4GSN5YtLfO+f6NSlR0NoOh1AvDGUOb8WcNsmZ5Vl+3ib5hjjDu7FGs1U+8yAWAVeYILmZ03n7TLRp97EjV7jbY5ZYYoczlfriE18AtHJHWrF2jDXUbbc5hLYy97RazGM4591yls1nt1GUnZTande7Xv6rDjjpK53ztq9YE84X6GhBEjyzhFTMrr1deeUlPjfuzqtvXmHpSNubUh+DGR+HeB/lrXAdQxhxj/AHHnFM8L+uBQricY7xwYuG0oEaJP29bOzM/K4DkmUlT9afHxmnngQCSrJIFAAmaUkShCipLN6jb+rXKvvKW+paVqWOnKq157T2lBg9QU20vrXvzLdV27qVOyTKt+PADbRg2TBt2G6x5VSklclBetg67secyjz5B2QroWWlyEWzt5Ex+GeW0JU9O0NRLf6IzzztHHbNp3fOrO3X8mLHqfuyRevaOX2jAhkb1G7izJj70gAYed7wGfOe7ypVRdZsL1Suq8mBebT0rWwMkLekWQYizpbZ4Y7Ne/fkd2vTMc/rSWedq3l+navobL2r0H8epbLehUrpZmWf+pneuvkqNsYQOufc30t5DTQrZjFzyuYKavNsFSIKpD9WJGkORbE4bX3lDv7voQp0/erSS1TV64Od36LjLLlXns8+Spk7VxJ/doGMv/p7UsYPUs4u0S62yNV2cOIDlMgS5ZG6FtXRG2xESKxtsghvRZas07jvfUad4QUd8/lBNf+oprW5YrSN/9weprlGvXnihdtt/hNr16KXxf31ZB17xHXXZd2+lY0mjkAIwvWzEFtlfV4Nu25QtlAYatPCBh/XkzbfrW9/+jso2rtKf/jxBp13zM4nClksXK9KwSXr7fb1438Pqdfgh6vvjH0idewV1oMhH43kcLYsuBpatXrlCt429wwESy/Z3gJjATt7y3rbUIWnXmFbkmSmqbddR3dp30Ma5s7SitrcqBw/RhvnLVL54tgZ3qlG6Pq0Pm+rVcNhhmt+1W5v2AvPh3z5CgvSvp7YUe7U9N57fc4hzgOD1wojFA4QyEEYtxd048Nlwe/bsadr9GASljDGbbkEOCVSKUjkkxe3xP992221GwSAq4RWQKLBHoT6qWG4rcXJHIyRhY4gIAcURkarFY+5VUPB4QlHA8PCFwIqfP2zwbIuyFf5s2IPGNTjc2BwAPxjGJDohCUnbqCSPodNWhMQfnACHbQESP1b+X+5PdADgx9whMjBmzBgDpgBDDE7GoDjXprW5sCOAxPed98j/5je/MZCGdDP0F7ywgEM8snhfAQ6t5RGFx6AtQOKNBNrN4QjwGzx4sAG36dOn21wj0XHixIlWLIv+JtLB3wHaS4ERrvfvBEjoJ76InAIEMEIHDhxo4/D3v/+9xdjiuZlrzBMie9CqSlEq/e93BJCYSVFfb95kKIyMwY9+9CObA4BG2sO6YLyYO54H/c8CEh9F9vQc1gbGKIAU0MO8gMp5yy23WCIi+yLgGYfCMcccHVBNPGfZ/ejKJqTRXtE9Y76m3TrM0RcHLlc2SlI7eSMYHwFwCAjwqNWsXttdb78nDRhRqeayA/SF0ffri4e30/DPjdKvfvF73fGz/TR04N467fS7NHpkT13y1Q4qa14mFdKuNknMUWochRwJ0F569+Muem3xXvra969TorwTWROeZFYSmPg5wfizN5AnxtnB2GCEA1R/8IMffDJC4j28VmfFGQKkvYy9iQjJcRowdFej6APUHIhwXmECJFY1GaPA3ksYnYKv0089XRd++zwdfNjnhV8fHvn8OR9q5MhRenrqVPXv38/sUScswOJ0pK1AuJQyk3rl9b/p6XETVNOukwGSnAEShAIKiuUTxhpCSYnni8djGjFiXy1e/JEWLfrI9smams564onHbR8h6Xj06FG2b0+dMlWz58xySdoGjD/JhdsCSKZbQck2+XIlR+Qff8Pff8rkKfrTY4+q3y79VECF0BSlEsrFEiZXnchsVnXderVftlw92rW3Inj5R55QRf+e2jisVs1NOVVUdVaXbES5vzyrlQMGaN3wvTSncyclUOcsUrcqCUgCwRpoOVbGE284NCmkrKe/q6YPZqj9kQdJcxbo7tO/qpMuvVRdzztHuc31iq1fr1WPjdest97UgaeeqviJJ7nCiFb6Bxnalmo2W3VYa4Ak4PY5690S5INi701prXv3NXXKbpIGDlPdbx/Qi3feo8Mf/r0q9h0mLV2qd66+Ud3mvK2P83mNuPc+ab99Ta0LIWnl0ON2Brk/q5gbpSlbLmUiT90c5RSHLjZrkZa8/6Z6H7iftHKtHjvzHB186qnq9t0Lpbv/S1Mff0yHnfc1bezeRV1GjJB26iElqBPiyIt294C5Fp6RbQOSLVtZZPVa1b/wkipr+yjSsUqz7/yF6l54Qfv++n7Vf7hAjdddq5pzz9Gqdu1V07uvEnsOkbp2US6WDJLit2RxhQHR9gESeJtNanr9fa1euES9j/6i9MY0PXzJFTrz0qsVOek4Y8+pbq2W3/xzzZw/W0dccYkyewxVIdbOojLRYD905R1NwFhJKFsrV+rWsXeovKLSrVkTa3BV2gEkJg+czSnVnFVlY0YdFsxV506dVRlLKPH66/q4KqYee+ymlbM+Utn65dqjb602rKnXwkWL1TTyKM3s1d31ffFydeEy+y2AhD0Fuvqn9fqXyf76CR5Oam8NkIQpJT6fxBd5wvuLxxEQg0EJPWjGjBkGSPAEAlwwODAWvfHVWsdtT4TEfy7sKcCwwAt63333mVHICyMI7xtqURz0nq7lc0mK7w+VAu9Va0nt3hD1fPSw5DEUHeqGYPBSO8QbvFTQhTaE1xejuNRrewGJTcpQuDYMzDjMoW8BfGiD70eiJlR951+oIa2pOvnr7kiEhM+0KHoEtSGIzHCg4uUkSgVAA1RiZABIMNSLn6G1PtkRQBLOZaG/qZoLsMQTigEICGSukhxOdW2+8GSEo0TheU172soh8X0elnHlM6wdrss8I1Lz0EMPGQADiBMh4ncYxsyxUhK14XH43xAhoap2KfDg9wf+xeikHwC6rFPWmM8Zoc9QaCH/iYrD/N4bO6XA845QtsL8feYH6wSwCqjBS49HGm/1eeedZ4DA118KU/mK96tt5ZC0NqeZp+x9zAvkGYlo4uXFWcFBwvokmohThf3SHTOOI2WHb0CXKkTSZnjfdeP/0aBOs3XE4MVSYYMUNX0il/dgObIY5fg1MyrEy5WNddCmhg66f2Kzbrl3oa65tL82NNXq9w88q9/durv69hquU85+QMM/10FjvttDscxSox5RvI57+vAI6r/paA+9t7SLpi3aV9/43rUqK+ukaCHVpk3MmHraIvRV9gr63a9DVBUZG/qktQgJz+x6IuDDR6Qxt4zRqJEjNWjIYIuObMk48E1x6MOqWxt/O2b9/NOf/tQMhhtu+JlS5H1JWrdura647HId9aUv6aQTT7bK0FvhgMAC83nR/Pviqy9rwuNPqqZ9B6vgDLUEbyjypsmco3k5CpczJ9JpEtzj2mWXATr22JGaNWu2pkyeaoXUdurVS8cfd7ypnE2c+LQWLpwXFORz6onOIzkUbPIAACAASURBVOy/cL0WlMun9fbbb+opAyQud6MFP7lbBnMoyKX5tCyV4BxibU2ZMlGPjfuTdqntrxyqbeSOAO9iCTXnspaPQD2FqmxW3TfXqdP8Odr02kyl9ttHS4cOUDaSUK/NdYrPmKHEh/PU+MXPa2G3nlpVUR2IDWwxw5hDJSlbwfhT9cXEWU2WDRQf8P+xHld8pKV3/kLTpkzVF+75L3Ua/jmLImr+23rkvIvVJRHVl845SzrxNBXaV5jiEWDECwm31n1ENwHWLUnt3nUeePMZRDz7zLEkIKmxXpr3kV648keWj3TAr++XIo2a++B92vzeXO3VoVrPvvGavnjPXdLuI4TuBFQtGF9GmwooW94egaWB7DOKf54S7s+zbN5J7Pq0p2iGTmiS1q7V5rse0uMTntRXbviZdMiBWvrDS/Xm1Emq7t5FzXVN6nbEIRr23W+rUNtfkTyFT0NIpAgjtw1I6JCMpfNQ11wMUL5OeuEF/fnqa9Vxr711yJWXav2kiaq/8ida1Lu7moiQxmL64i/HSHuPUHOywgqNGioxgI5yV7DXbTdlK1gLmWaJfli+Rgt/fK0WrlmjA2+5Xqmhg6V0Vpo3X8+fdqIGXXq5djrjTKoVG+XTeTLwMHjxiy2iB6tWkUMyVmUV5ZY34hLknQKY2QtbEqFMcatDQ716NTSrYuFSRWfMU/3wfor16KJOqxuUe+NNdcrl1JhNq2lAf63Yc7gWVHe2MXTFWd1W0LIqgto/K5YvN9vjsP8kQOIXQVghhu8BI0RBWAgYfhiCnhftAQneUTz1JJ6XMmK8QbYtlS1vFHpggYcI7ybGP/fx1weQAC4AAxz6n0yW3HqLKQVIwh71MHjge6IxRH7wxAMEPCUKKUaenTZhHG/rmbeXsuX73htJtA1KEMYMgITckeJIEIYQXlkiFRjorbXFP9eO5JD43qMNgA02Z4opYuzh8WYsCK9D24OqgSHIPCk28Io3+h0BJL7d0ATxskKLgBpXXACTNtAmqCO0xb/851uLkHiVrTDwC3unwspiXBODm+clQgglyBu3PA8gGY84crFQiErNB3/9/+2AJDym9BORKfI1ACREknh+5jJGKbQ2wIKnrYTBTGtGwI4AkvDn2ZvI4yFCQiSSLw5TaI2AUBwqjB0iCLyK15q/1j8CSBhXno/9Aioh88VHbaCqYdAQzYT+t8cew4JDbIt52ZKsbUXJ8rrzhvM1qHq2DhuyRLHCBtPNt6KIEbzzABLkgyKi+lZDpL3qCv304CPL9eDvV+m4E6r01bOG6PlpBd17z5u689Y91bfPCJ161m804oCOuvaijkrllyuWoxgZClGufoDldeaiykR66v1lNXoVQPLda5WsqAnkW0s76nl+AMett95qEVQELrysPO+Ri0bkhPy7T+aQOKqaAyTuNMYuufWWWzTq2GM1cMhgNzTmMST51feb+9fqzOfzqtu40e49ZPAQfePrX1d5ZaX188Ili3XWmWfq4osu0nGjRn8CEAXsF7uWFW0L4M9Lr0zT+McnqFP7jmas5KBz2kC5eiWMhYNJLtGVew3bYw8dedSRmj9/gaZOeUb19Zssmp8qS6l9uw465ZSTzXFB9fN6vPfkMnwCkDiAms9lNf3tN/X00xOD599iqJi5FErAb0tw4B/BKd5p8PTUKXps3KMa3K+fstTrsKrSMauZQwG7WCyvynSDeq2vV/nc+YrMmql0/13UNHSw1rerUO/1dUrM/ECblnykdkMGa+XgIVpW3k7peJlJ3Yb9wm0CEiuc4aKIW9nLOYpjZqVVq/XmpVfr449n6+hvnqey0V+WEhVS02Ypu1EkUS385Z1a9u4M7fOru5UaNFhKkFAdym9vpaM+AUhaliy5FrSEWt4Bnm+ql956Tc9d9jNtTkZ13JifSbvuLj3/vCbddKOO+d6F0jsz9eZTT2nEHbdLnz9I+RTrL6pMPm5gZHsBiQ0/20HApKR7opFGafEy/f3q67R+zgINvuCr2mn0KClVJf3lb1K6TqrtI02epscefVwnj71JOmxfZRQUWiWdCgDnHQNBf2wrQhIUjXdqU4gLTJmi8XeMUbe+O2v/a66Xqmu0+k+PqjBmrLpef7X9PH3sr7SiR2cdc9cvlasqVzQGZW0LIDcRgOC/7YuQODwRSW+WPlqkt773Iy1duUKjrrpc0aOOUD5VpejmBr07dqyaJj2t/f7rt9KQoQEIIdThShugItdiOwTfAEgsh6S83MbKVr1pKNvCtb8i0oqjCKn1vnV1aj9nttLzPlRk5521adhgy/XpPH22MisXq3d1jZo2N2hdtkHr9z9YC3v2aVFQdBLsJQDJqafpsCP+gyIk3iPuDQYOFA5vEhV5j8Oc0BHfM0nxemKUU9UZQw2DGOpCW6/tiZB4Q4H7EHXhXlDGvIKJj4TgTaGKKIAE49ADqlLGYFsRkrCnlfZzb3i+5IwAiOCH8+JwAaCQxwB1Cq8F7SkVmbApGygr8X1blC0fDQg/PzQUPMwkSPrIEIAAMAANBZDEYU+iJIBgW7Sx7QUkvt0YUxjiSO6RJMyz+Gf1/UyEhMRyQGH4WUvNgx0BJIBOjFmMOXJleD76CeCL15tkenIwoMpgdPqkWd82/+/2AhI/xr7gJZ/jnowB8w9ghNebMTr77LPtPYA49DGen+8Js/+7AxLvLPCGC/MRGieABADt+5t54yNKfk6Z4YenqZViZLz3jwISKI0cXqwDqGHsDVdccYU5VFgfODWYQ0Qv/F5XPE+4/z8KSKiqDE0MQMKcJMJEzgh7E3Lj9A0RAr+XuGMn8MS12NgucfrOG/6PBnaapUOHLFEit1GKNlmuhyXi5inO5mR6s7GU1qT76Lfjlun2X9fr3DN218Vf31cqzNA7M+K69MqXdcWP9tfAQSN03nm/0DfO3UlfGZ1TReT/svcdcFJWV/vPW2ZmZ3dZdheQ3rsNa1REEGtsSUzyfSYx9t7FLir23qJYY29JRFRUFAGNAQU1sVcQqdJZ6rYpb/nnOffemXdnZ2Ex5Bfj95/fb13ZmXnLfe899zznPOc5a+GyKJaN62ShMlNCQOIga3XG50uq8d6CXXDSuTcgVtZuo7K/HEtS5bgeuR+QxkcbEZW6pY3iZ1hfUwyQCFVFtnddLP5PkaLbb74Zhx16CAZsvbWmLmiSvTYsIpmppTrXr18nGZABAwfijNNPzwWnFi3+Dqecdhquv+46AQu2VlOSzA37wWiXwvxWpbyqdPmdGe/gxedZ1E7KVp4vnktnBey4bSNgLYTlSE3Z//z6l1iwcAEmTHgJ6VQG3Xt0w69//Qv86c/PoL4ujd8coWitz44bh7raWq3uZEKsEaIMJVQDHx999AFenfhKASBR/cHlpZva/bsAyUtT3sD4cc9h2149RcqXEWQ20ot7LgLSjcIUOjSsQ+8vF8L74FP07dIRy3fZCd+1KYXvZdD97x/BXrgA3QYOwJL+A/BFRSVqysrh2azBMekGfSsbLWrXzh+FBSRTpEg9dpgSB/TF3x6NLjV12O3804BD9gfabgVsaMADl16Gn+04BF0OPRBz7/gDFn/4KfZ89FG4AwdJbwzBVzInmtPmeMZCQKLcVhHH1lLSJdoRpszb+5g26hwkVm7A7mP/AOy2s3iXM669HvOmvI4NdhbbrWmUtftNaQInfPAO0J4FzezpRfU/XSit6bCcWy1lSNSzN5fNTFEaWL0MM44/F9kPvsDeF54DHPFzgLL66RATRp2HNuVx7HvaKcCU9zDuqT/jf2+7AdhnF2QsaWso/VKkD4kJDOh1tlFAooGR5wCxVD1qp0zBG8efhmH7DkOH0ecDXQcAZWXIvvEG5l16GQZefinQoTM+uvUuLEjY+OXjDwOVbaSzO4MBIt6dQ3iyU7SyhkQv23lzMPX0U7HNwu/Q5fqbgN13BdpXIky2gbV4CV4+/XT0KSvBtnfeBbTfSquURSSQI9PAmOQVGpCUicqWUtaitpjlqOAF66Difii9bip9oMcnnyL2xcfo2bESNdtujVmV1ZL+iE9/H1uVx9Cva1dk1tVh7twvsHK3PbG432DJjJifaFmV7KMh6+CX4Yj/a4DEOJAGkDAKzYg3ufJ0guko0KHlpk8QwIJ3OmfcfBkdo7O9sUyBcUg2lSExn2Pkn7URNPQ8B4/NzYycdUYgCQ7oiLJolYXtUSen2HVsDJCYNKiJiq9cuVLoFXReSEejA0rHitfBTZfKT3RQ+XlSEBidb6k4ubWAxIy/+TzBAClKLKqngIC5Rjr/rFtgxJFdvvk5Ftaz2HpTjnBrAIk5PwEfwRjHmI6leTEaPmTIkNy/+Yz472jTno3Ng80BJMwksE6HNSt8znxxXtLZY5aK2TrSgqiqxOwN63sKs1ybQ9mKAhg+c843notjy3Hm+fh3jj3nA+cdaSIEJgRPBKsbA+U/lgyJoTxxzXEdijP2P/8jtCwDSPgsmDWh3eAzN1LR0XleDLRuDiCJghpm0AgGjznmGKF+EMgyaEJbwdozZtfoLBt58ugcjf7/9wEkvA/aQp6TAJ52g31mCFB4TtpPUrVkjUqwn6FeteWJcxUJ+rOA+54bT0D/9l9gxDYLkPAoM51R6XwWjwZsUpgFXA8pdMG7n1fivCu/wvz1wLCfdEaHZA226Q3stsdw3PXgm1i4KolECZ3IOtx340D0qFqCGGWEA0/oIozsCSQRsAOk7Y4KkMzfGSedewtiya2EpmNaCRY+M64L1tYRlNM28JkwmEWFIo49bST3B2YOCc74XrMXMYBuNqfKSpkhUYBkYA6QaAeMTrjetYlpPd/DlKlTJRhANTwen8+T516+dBm++uIL7CI0V9WEjXVEQ3beIefkR91iqSmRqLmPGe9MwwsvvoCKSgISukpaXYu9DqSYmFmMELZVgngsidPPOB1lZQnMmzcXvh9iw4Y6fPbZxxi5z55o174K69c1oqqyGu+++57soSI6bIB5zjlXD4OOrxdk8dHHH+C1V0jZ0tF8vilOk9F70rKvWxiRmEDDK5PfxPPjxmObXj1Qb2cQuCxEd1CSduBaAcq9FKqWLkTHN/6ODuvWw+pQikXl1fA7tkdF0kXl32aihI+ruh0WJ6qwcGBPpAb3xdpkPNJ1fdOAhF1g+JziOiOV47T4dai57yHMvvI2lHaoRHLrbbG6ogx9hu2Izj87ArMf+RNqx7+Mdh2rsWjDKmx7+CFod+LxCKqSoicVQ1Ic4WK9IIoBEtawcORLSI2SB0XKmAOsWIGFt9+G+nsfhLNTX6DnACyJVWK7k45DRaWL2pWLUe678F6ehulTpmLfc09H4ujfAKWaMpRJaA1hFcA0wdWWAAkpjizoj4lCmAfHawCefwVTz70SnZ0krD22xbrSSpTusAN2POa3aPzLX/DGo09iUNceWL9iNcr32gWDzj0FQVf2GCpRtkUXcRdCs40CEpGfYy1LAPvb2Zh5ziWw356BjkMGY12fnmjo2A97nnYU4DfiqyuuxZrvalCeKMOqVAOGX3cZEnsMgx+LCSZkdkDaE/LBKIaizPVWZUiYHknVYuFtd+GTP9yBbdu7CLYfiRVtO2C7XxyCtj8dCXz4KZ48/kTs9rufYeC5lwDJtlo6OXLHke6vUUBy2x13oE1JUjVfJSBhE0mb9WssfPOR9C2Useniihr0fX0SqlPr4LYtxcqScizt2QsVffoiNX8hkt8uQDuP1tTHhtIQa/cYhvmdu+cyJIay1cQX/L8KSGjE6eyZuhE62qwNYISRfzORe0btSU+gE8oNiP9PJ8Tww6ObjXEGowPcWkBivqOKBlXsKrpYjXMXLaTeWIR+Y4BE7Hyk63dU1jTqoJvIOT9vHJtiqlbRMfg+gMQ4WubY5r7NcaPgyxivjRWUm2toDSDhOUz/jmjWhn832SkzXtH73Nj5o5/bHEBivmeAovl31IGMZvbMHInOt0KK26b6kJg1YOojCDbpYPKcPBd/WCdBUQfOf9JTSMNgFsvUTjT3uPKbLo/z307ZMuNg1gPV6DhOHBc64nwRpBE8k95GAEdH0YztxgDr5gAS8QkYKdcUMZO9i86JqM0oXJfF5tP3BSRm7pnsUaHNI7hV61C/IxwDXUMghbWKQcC/jb3pGPRt/wWGb7cQpZm1cEw2SRxmJYnpUw3KqcZns+oxZ6GNINEWQbYeSacBlaU+dt6xD9asz+CjL+vh+Q3Yum8ZBve0EcMG6RzNHgYhMqoeRegwPpzQRsruiC+WVOIf87fHSefcBre0M12eFgFJsfEtRodr0TbznlRzdd2GRcXAb7/5VhxyGGtISK1oSqzymNmxFS1Q5qDOQtORZ2bBRLxjtqPKY3QBvGRFJLOSryExRxagaDQ/bUiGZPyE8aioqpRO127owQ3YlZoNJVl344CiAoHnomvXbhg2bA/Yjg835iCbDSQjQptAYv3uQ3+CZKINZs2ajTlzvhU7ShsruFTQqO5irfV9wqAEvMePPvkHXn3lJU0m4wDpuSMXyzZ8qu7GNH5sye5s7t8NIGEfElK2BvbpiUzoIfxn524W/cYolexlkfTSKF+3Gp2X16BNphGNSCETK0d9wpX51KUuLUqyoZNA2olhaUUcfq9uqHHohDbtv8BztlxDYm48X0cje5DXiCXTpyNYtBR22kcqHkO9a6NLnx5oP2QXoD6N+pnvY0XNClR374jKXXYEqjpJjxLV1M7WXnDxESpaQyKbP5+ZIhalWYmyejXm/fVNtF2zGl4yhloPaLBL0HXXndCpfw89HUtQ9/GnWLhwPrbeayis6o6qYanUwuj5qOsSNgVI1ILxgKwCMqGXxvJ3Z2DD3AUQMpwFNIQ22vTqjV677gY0plHz8UdYs3wZqsrK0OEnOwId2yvaGtc/HXGCYq4dmZR5Vb1NZUikH6EVIvXdAqyaOQMx9tqxHTQkS9EQj2HIiKFwyTBZtApLP/8U6XQKXQcNQJzqY4lS6THEbJlvq/yTE5Ec5jRvFSBh9cy6dTIXEmtXA5l6ZJw2qI+VouN226DDNn3RsHgJvn7nXfTbZjAq2TONNDGxA9ogFyCxFgEJbQxr5oSyaCNkQbtvIRnayK5aje7Lv0PCy8KKu0hnslhTVYF49x7IBg6qVtQgXrcBHrvHb9UJ66qqsTouMg05UPKjz5CYpcbFTuqL6dReTGUr6mgaoxTdWLnx01GLZhSME9DShmOca/MdRpIJaliXwWxHIa2m8PPmuMYhLKamJd/RShzGMS48Luk9pE4woh+9p00Z62L3ZQxG1CEqdpyo48XvsBCc2QxmHphRKEYpKozwG0cnCk4Kz7UxIBb9LOcAufSMXrImpaW6m0KH0TyT3LNQEyWXjYgCpo3Rcfg11lmwDwkpfqZh2MaewcbmVfQ6C2l3hfPWzD8WoZPLz0gpI/vm3gqdVfN5cRwi98rPRR1f4xBvqilldB4z8kVAw4LFH4rsr7k+/iYVkPOkpWdZ7JkYJ5TvGQnu6D23do4SkDCbQCroptZp9LkYECL+go48R4FKS8+3cO6xnxLFEViPEKUXFc6Blo4XtT/RMTXrWMl76p4iGpDQyTN1smHo4+6bTkW/Touw++CVSPrrwX7MdKBElpbuukToWG/iwg9LEILiDklxxinn6wRpuFYafmDDD6sR2mlpmGiHDfC8dYg5rvRVC11K2FJLxhaAY3NTtTrgq8VJfDy/J04660bEyjqLxpeSBjXbdP7ujV02a9GMk7GR0TEoOoYRQMJrYMEy+3zccdvtOPCwn6H/4EGKrq1rTgW4KeVN3bdBAY4oKFFsFhX3Np8Xk6WDWrZ2QooRdZTeFvDezI/w/PNPi5StFzpShO36DtzAge+kpNs01bdC8v9dAowUQqQkC2NbjJzH4DpsCufBZ/M86e7sSt2IUPV0QX4OZWilL6V4RvlxG3//8GNMnPiyzqMVAhI2k2TmZkvDERX4k6L2117Diy+8IKpkgQggUChZUeeYTWL3bRa1l/An9OCEWWTDEmRcSxzMEhbC+zFYlqq18GMh6hyg1lVOWOH6NoBk1KhRBZ3aDVJU/UPU883Cku7fWp6Nnb8pz8ZaKycG33aE3oi0LoB3PFBOKbCTOYlrOb8cr/m85lvcJ01Ru3w2il75LUu1EoxLqo4OvS5yNoUVcj2KFub7lExWk50UJ0saMqqKJQIjTknVay+vtEXJe1JRWdRuxCDUOtP1S74GDmYNMXPKK+K4cA7aumpeMDo7ymcAlyCM+T6uaZ1505QhNquUpcaaCG1DSXtljSr3yqIvMyasIfEzahwINnkzTlY9DzuhBAhYh0QEIwDIcNTUjRtH3NydWcGkepIOa1gaLQazeH42RpT5yXGhgeP4x1jcAfh8RhpsSSpG301EAr6JTdf/WLFyJe648w6UJkrgsubL1JtEdAC4FvjjBiFKM2mRpmYNWMwK0eg6qLMdpNwYKjJZlGoltTo7iUyM/Ve0upie1/KvCEZiAT0zvWQg7LPfvhtzlTbrvf+Yypa5Si52KkKx8JDF0XRGCQ74gA3nlxF0fs5sIsZhNdkPftZMiCgPO+q8cSKbugoDXqIOHP/GKCQdDhaEm8+Yjdw4NNFaikKHWJ6Zjooy8moarUWdHkbO+HdzbeSR09k49thjhXoWbaJYbJJHo/Jmc41Ghk0mqZCKEp0VRh7UXD/vm4WvBIWmJiTvqOS3R37eRJ/NOPNvdJB47XyZaDPf52d5PdEMTvQ6osdgHQQpd6Q3FHOio/UBZowLHatoB+4oqDLn5LVFHcToxsMCdBYfswbDgOJNOfObtdIKNrroPDXGntkyRvBJhzOv6Bjxc/x3dN4Vu4Zi88Z8p3ANRCP5BEXMqpDiFW0e+H3vc0t8L7r+WDNj6G/FABtpacYWFI6BoXya40WL2I3zyrEp7IFjjsP+DSwCp9wy148BN8UykeYc0YyIye6ZzCrfi2Y8zXVH17f5Pn+TgseML50Rc43mO1FnISr+YdZwtBeSsT38rrGjak5xw2ZxOnc0JRvps3O13sQoIfvOG+NRFV+Mnu2WIfQVZUt2V6OIY7GeRNGu2IdA1KY8B6GoIKnAqzROk05fCdhxTxxJAo+MXwPHjSNgZDJmwQ5I+3AVZUKi/5Woqa/AioZe2H3Yz6To1XOooaOusfBVmA0xzziaKaLNMmvdfD8HYEILMfa2sD2kwzRKbAtJpwST/zYdfXbcCYl21bAdUtVIblNdAoxcrHFixEHVjoUocuksCItUGc0kUBOOOjlqMs6+kgyOABf+PcNxdlhgHMfybxbiqw9eRdxep9o2hsyOKMqc56SEUpXNZIWeJYe1ffh+SgtuEDzQ62F9Ca+N0XTCOu6fBBvqGl03hnic469extlMOFSRjKExVY4nnhmv1pruv5KrHSDQ0UC22HP5V2yCASRvTZ4qqoaV7dqr7HAYIB6PIRtkFN3FI3AJ0SiBfh+lIQWTkwik8zYzXapHBYET/1bqZ+G4IfyYA9dRznDUvvAcrLHi3hS1wQ6BKl15AhudyrKRlfkasEO49PGwEbqeACHKthI8xwMLidBG2rYQWJSAygB+CWzWYVEw180K5aolyhZpgLQDZIkoAGlJZofzT7n0vtR8sZ8PZ6YosREgSn0Wa25U+24CMtK7KM9LiWqPwIjzkJkay0KMNTkE4szgMXNjE8D4IHWcGWf6a8YWic1jpspiY1P2zuFci8MKY/CcjJbxJsmNMtjq3qReTGxNKD55xlG9fBK+jZjPYISFrCyNULqtuxyvgM86LiqelG4vFjgTIMfePKSuqTSkZBF9y5EsFAvtZYwQgxdWwLYa9LhxLQXixPM6svJcKZbAuiQ+QzY+JcgPBYyQks3SgahNbTK/GQSTgI0Fz3bR4CZQ4tfDDflsmAFqRBhyTsTkHExIcT5uak+nXeG5p02fhpCAx9QDC+6k2paPbOCL7+UFAbyQvlgSrtybolUyyMNzpYQPyn/T/LMJbAyhz+cXKP/bseG4qrhflLx01IX/zmYyAkqH6p5W/8raztmasNjOviWOvJFjRB10bgpcYJRqJZfXbJIGCRsHjAvBON7GSBqnnv8urNUodNr4WQNKDNjg90wEmw4HCzzpELI42Rwvl8bW3zcOQ7EIW9SAGychCmzMdRpHxDhAPLdxlqMgo6UhNA65AWzmeNFrK8ZJLzyeuUcuahoZigWwHsE4Oua45l7NZm42d/McCqeQub5o1qqlRWYADZ1wLiBSl4pRjFoab/NczTwxcyIajTbXF50v0evh+wRiXOTG+fs3L4EmNQM8v2nWR2NLbn/U4TXOKw2fAZzFQMemrtk4oTwXf8wcMfOSwJK1L+xcHgVFmzruv/P9qLPN7AgVslrKoJmgReF8NACh8PmbfxvHn/efc0gLNgZmSJihIRWOzyC6Fordf3Q+mmcZBaFRkGCcZz4PHtvYKWPzeL8U7iAg2XfffXNKUWad8vzmeszmWGgjzbOOriPlfCqQLsQEBil9lRWhk0BAQmfJpa49Qrz45xcwdMggbN+/HRpjnkiUBkggDMh5z8IJ2cyQkfQYbIc5EUbsqXzESLQDmxRbqxFx8rOlYDalZFtDF65QI5TOvuemJYLN7ZXXwY7DvLhvFyzFp98swT777AcnbsN3fcR89qAo7vrKpsm+EjqqauxR1H6a59TU+VYOSSKModHx4NkeYoEPx0nikQkTULXjDgg6tIfvsG5G9QCg80RXN18Ib46oN3G9R4lzJdQK5W5KDNzIquusAkFGrqRZUI0vjd5KrQC1n3+Kjv4M7DXEgmOtUtkWqV9x4LkEiHTK6fj5cCTiq7IK6mXyFvy8kYaiQ6zeU3pe/E2HURHmzW++T7rWunXV+POfvsVDD78FX5ooqE+o1JBydgLVJrAoUPxXbIUBJFNfnYxJr05Gz779xNlilN0Ks4S1wi+kz+VRCCFkpi5AyCab7NGiQViZl0GjbSHFuW/H4JIWaPmwhe8IwwAAIABJREFUrQDxUBVTq1tSGQoTwKMYhLExYoMCqsCFyNJRF3tBhy9ARdZCaNtIuQSerIGi66si1fVUP6MQHYGRl4HHrADtcYadO9IIxWGOQbVabD6vOYepbklnnLWaco2OUoSjU8lzMF9Ex5uZD64fFmeXegp8cU27oYuslnQldZArld9RgNpCRihDDsrTLtKOjzCugIABJKS7sg6OjUWjgU+uAzrggZ3VqnOkJsbgEHiQymdnkHIIjuKIeTHd/JQZULUOzDJ2fQYD1N+YtUmLeJwt4JvXwB9maKiUyJrZ5i8GVzKw/YSSP3Y8lHhcQw48ZhMIVgjcQhtWEIfnUvTIBEEsxD0CE0vofGmHAY8AZdmsgEoez3Ic6bdGv83UpxVzowkCs7YjheWcHTwWQZgCBrxfOv4KhDTGQgGykj3b1MsC6usb8PmXX6BD+w4qIGJL6b0KIBGMhAw1BMgIGA+RCF3EeV5tS026IwyZ0SYgpA1jso4Pgwp9ShTJjLf5bXxM/uYc4J78X9+HJLopcoETkJxyyimiXBWtyzCLwDgl0YcedSbM8aKgxGzA0Yih2cDN76hDRmBEBavRo0dL0zI6BsVqE8zGH70HAyKM4eJ8ijoZ5j7MwzRRUn6PdLUvvvhClLPM+aL30dLcjFKBDECIAj3jkBT7fiHoIR/yxBNPFHUo1ucUOi3RceI1GqASPUc08lvo6LaEec0zZEaMSlQ0cOyXsDHKlrlvjjWNobmWqINuxpl/Mw6eAS5FDYdu8MhCeYoGRCV6N2Ubvu/7xikyc9EUwLPYmODIgBBz3bxPkxE0WY5N1YYUXlt0jKLOrPl/ZsqYrWP06YcCSIxjwPFgVJC0tmJZCX7OgDVz3+Z+zfrj301QIzofjH3hfIoeOzpeLJImGKCM8sbWljk3j2nmYeH1FgL8aPAiOnfNvfM6GJEknZDqcUULsFuoZYuCsOj/FwL8jO/Ddl1xBMxL7Y2q4Rv915tvvBt77LgLRu4zHIintfqUkohV3cW5+8d1g7YsYKXEOWXkDYzkuVnZHNlE0M7GNeed1Ai6tCndUY0hVjrJqjBaKBzSftjC11/OwqQ3puCMU05DIhHPRXJbsnHGzhmbER13M+cLbWZu7khBDJ0ZOnUBYiEBWAIX33svKocPQ9i3NxpYC0IHiwDAosOr+wUYgKFSJE2cW/K7WYRKjrfUldDBoqwnncVI9pOOiqJ2MZPFqGUjyvw61M54E70yz+Co/X3Ew9lqnJhx0k0SKZfsOIxwEzTTZ+b7cTgOI9PMDGTkwELfAutKUlL3opI0zDZompCkeQhIVEaFXjSd3NWre+Caqz7FAw98gSyq4PsWEoxsK/KTBiQqu/LvypBMnPga+NO7N/uQEEgIuQ8xOuaWjywLfGXOab1SZufM9BQVLmamhKyGtNybcuJtO1B0tiKAhBkSUraigSIji805oppZEkAzKSVNeRDo4h9pmqlpZaJEx3NTUI39jzjNqIrG3AEzaIQHfB6Ks9XsxXlLYMSeOtwvZe8PWfejlL7o1PLgPIZkASxClRAJAjJSH31VniK1UYJ6Q7hcm+Ko8u/8rlIMo5iEsnV5uhb/TSEIBm8p2BJV0FR3pq6f7j9BsRAvA84jvpQiH7MkPDnP75ppw8el67VUk0996xYEUAnYiaiD0ldkdL5Pnz7Nxkh68QjNUoE/jgzzYZIxIngXMKZkI5yQGRBmaqUVpLZ/DM5wTfO8aharBrHa6fc8EcSgQ05xGZPhbO5bqO9KaQ8DA8ywMCMiWUUGbnRIwvaRsfn0eC0bASSR+bBy1Srcefcf0La8QhW00x8iSBazZXTXlBCFPBWh5amMGZ9MPFDZcGZo0q4noJ3AlO8zGMPrkD1Ss4+ifojxNynwREBCEZ0t9fqPULaKARKq0FBxhpzEKAozm2gUdIjpjBpvTe8yvHpZ8NqwtuS8GIfB0HyIdk0NCYteo4ancPPmBmecHx7faNvzWg3djP9vHGvj2EQdD3NMU0PCJoeF91rsIUcdVbEfOt0vy53a5/plrqmliRJ11qhERkfP1JBEvxN1ymRh+ox2qMJNM8bRc5mx4b23FmCZonY6nOwJUKxJWaFzGRU0MEjeXDevy4DD1mSKeGwqEd17773SRI6NFltyVLbUwoseh+ciXYobDQGJ6dxtPmPG0UTYxchxEzObSMFFFT6z6HqIjlEUlPC50ellzxRKN/9QKFtmjvE3GwpyA2gJsEfv26w1Yyuim4aJ9hiwGg1emGMUjqFRpCKlM+rMbmw+RLMVhtpg1kf0PNG6uZZsAMEi5yZrSKL2RjabiNMb/X/TDJNjwfOb6zbglvPHgDBuvtIFWPYvzW+no6tj/r6VxdXX3oLhewzH/nsPVz5wzunkN5UjZP7og00TuQ7ZB84G6S12ghE70i/oBFEmOERoxxDaDmJxOkW6EFr2ZFVcr+pEGB0Fvv56Dl6aOB6jzjgHiZJSNfRyyuaemxkHE9E2z9yMV5RmYeZGs3XDSLujHKtYGCCDOEbdcy+SBCRbD0ajy1oMS3jZ0pwschkqc6EuUT0e7WiIIxJKgzo6f6Ru0R0S90j8ZyUOkHdLWPBuwbEDlGdrkZ3xNwxIjcXJB62HE3yk+8drIMRMiqZUQBwMApkkrLCN7pXCovdGcQz5Hn8CcYr4vHkP/FGgQpF3eEEmW2LBDx3UrOyPKy6bhT8+sgAe2gnljrNEyrpzgghq3rQi1rtZ5pTzmHP31dcnSRCzd89e4jCR6qYaSOs+DHSk2H9B6GyshVAZooxjI+tYEilOcK9ki4pYiWTxbGZIkIHPbF7kOfKYtBMM0BCQmIyAzBUjTKDpiQZCSiZGnoP2tvXxAkaco31aJBqtWveQQuXq93J9TYrURnHNUt2RexUFfMReqPyCoAyVcTNEJf7Dk7Un3r7UeakHY1TcCORIFdPpI8lI6GWlggxSV6RsjAnssIaEyoWFgMQsQ96PyrWodoIGqCgxb6XeJ5kBgjJTHEWHn3GHnNusspRijfR6EBCpx4R2kICkWA2JDH3BjwRaTE0Ksy+2al4qwRJd+MVKF8oMS12LxSyjUm/jF1lHZmSd+ReqJ1I4iYqN0X20yYSOmiWLa4pnUPQ5CcvkHgKzE1yTRsar+bLQjy33xopVK3HbnXegvCQpl8saEpflAJLxUI+TxyellAAvtH1kbcKymAByZmnk3qwksg7PnRFammcxM6euUIZF1rU6rfE3TKaMrJr/+k7tZkKZjddkSFhDwYLmKG2iSa2DnuGSdoeF8jblqGxbiXQmLTQj8mbpzFFukemrGJUt6uuxds1aNKbI1Wu6aeU3H4VSGxtTePfdmUIdo4pFfkkx0qn4kwbEcEGS78+U6ZIli3HFFWNARR86dOTfmygsARavk7xU811DGzD/Zu3Ghx99KEXt1JMWLrdweoubczqMPDcNJOlNrHlg2pAd6i+66ELsuutPUF1dhZNPPgWlpSqlXuxlAB35odOnvy1Syi+//JLIJptNW2+neoNkJEZFcEhpu+/++2SIyNsfdd4oqf9gFJk9FWo31IrTxKxHdbtqxcst8jJOfyqVkoW9555DccGFFyIeay7BKW4Bo2Ga1sL+M2x2x82CTiKNtFIMClBTs1rOzTGl7KdxCKKR8ujl8Ngvv/Sy3NOfnvmT8FI5Llt+S206CNE5yWd52GGHiYHt27ef4s0ycqcL1yOeTW6zbx6RaXl/N8/OfCJqRM24sE8G5zaL2jm3fwivqL1g5pKgraUggzGUvG7KH7PehHOC9sHIHtP5JACmY9GlS1esXbsm9x4L9Zo6t1yHahTYVfuAAw+UDImTK04vHgPmNbMm6emnn5JsG+0YCzA7duyESZNeE/GE/fbbX5RddtppZwwdugeSSSq76GhWZO2bNULb8tRTT2L0paMRo0St4Q0bYQO1hShnxLKE9vfY449JTRClf1l8yTXCa+HaYQ8ljgn7dJAH7SYSCpBIlJZRdNaVlCqOPE2Sm8V1N9+C3X6yKw4cOVKinKoHl8qgqMpdS7IWAVi47mPaGzMxeeJktK2qQjb0cfbZpwvV4a9vvQHLDVCaKMPjjzyF3/32KJx+9ini1AupiB4IXw5lRFVGhX//etZXmPja8zj71HOQLKkQOkxUkKbJmtZNIRnoIbgm5/uss87KSWVTvIQ2i3OfWdlC6oeqq7CQJg3NZuSUvVjiOGfs/YiPGI5gm63RQM1/FrVrh4lZAh3/FmeUznBY34h0YwMCP0BpshSx8lK5m2B9HdbX1cFJxJGsqkAmEdcBfUaX85ZH+bWkqQDlQRqZadOxXeZOHL/fcsTsT8SZFnutY9J8Liw8t2062FVIN1Zg7ZpSESoqKw9R3jYN2LWor7VRX0uHK47Schtl5R4cdwP8sE4cJ0bFTV9oLR3AXRcrl/bHmMu/xQOPzoWHtgJdlKQBMw3qCehkwb8NkEyaNBHjxz+HXr1VbxlSydTIO+KccQ4nsxmUZT2UelnEvRQaYnHUxuLI2i4qMykk08zw2VhX1gYNiTJ44h02IGsl8tQ7fT+MPtMeMlgmgETfqMcoslCxSJFS2SzOXfr+rFXHmvXIrqsRyqNVUQ60b6/WSn0DsL5egJSdTAJUe0qwU7iJcOv66mJ7JoDhe+0lgIQZEr5ypfWS0VNOfcwUjKcbgJo18OprYZWWwmlXDb+0VChZpJdJ08DVtQDBdZeOSLPmm8+U77HY21I1YHnbBMyeNRuvT56MU04+GfFEQvYomYP6wQsb0AANKcjQgFArVYmlkOygAb26vkPPHhJBTXbQSCMo06geCMf/stGX4bjjj8eA/v2Lb1PSo9PMCwuOlu2VZyOqXXlBAlXErzIkKi9LB51nUaIHvK+crZMLs6SHFGm0tKstAhK5XuaKTG8hElcFBuWEH0wmiBkKc/aW9t2oJ7d8pQIklP112cQyzTozW0rECJ44Gxnj4TygHfJiWWT4HBFDCamzQj+j+EVCspuk23I+ELCoJFtkMet9iXOAe6wpY6Af+F8PSMxgm42WGySpCCyoJuotVNni2Ob51ja8TBZ9+/XDvvvti+pqbvYZfPPNHLz33rvinKtoOYtTXWSzHsaNexYLFi1q/owV/NMRgFCcFGZIrr/hWnEQzMM3SN84h8ykXHTRxfjVr36JoUP3xEsvTZCGhI8/8QROPeVUnH3O2cLvvHLMGEknsnu8KJxwR2kCc9TpH37kEZElHRtV2dIbUjEocf4FF6BXz57SEJBRCqZOzzjzTFxy8SXS62D48L0wduw9aGxskGZsLdI7IpueNEY8+GC8OnGiABJzz7zenEqMdoAymTSuueZaMYaHHXYonnjiSXGwPvzwA7mOn+y6qyxSAi3fD3DGGacjRmPXwov3qDIkv8TQPYfiogsvbFZYXOhovPveezjt1NMwdeoUKfZl87sXXngRffv1xbszZwoQ+ezzzzF1yhTpldKa14sTJuCB+++X/iYEJFsmQ7JxUBM9BwHJIYceJnO7b5++OedSxWXUPG36yjsMOo4ReVspreRe5Fjn0ubFloIqYvxvl/2VUbIsoRGQ18pME+0JIzmkRjJAwTHn33bccScc9NODRAJ1xsyZ2hSoKGDzV4A1a1cJGDn4oIjKVi5mVvBkwlCcXHbHPuTgQ/Dc+OdEYpgBijvvuBNHHHGE1KPkigS188snnAeheeVHHp0ZkicefxyXXXwpYiUlWspJh9/No1axFfkZ99x4zPn2G5x3/ihxxpkB5dwmiCc19c4775RxoVoP6R9VGoDmHOrInFMBxBBXX3st9hw6VKhrTQtu8xZDOS4h5i+YjzPPOAv33HMvturQAXePHQvf9yTolExSgQtgyp926+qrrxHFpNxRIgYoH5dkhuRrvDLxZZx5+pkoLSvLKVoVW98MVDDIRfVA9mAhLZZ0TPZQIhhhFpQNERmAYtCClOFo5k2JBmndX4lCc7MGzrl3LNx99oY3cADStoom0rqxkJsFpKymoXPhhml4K5fi3ZvvwydTporCUN/tdsDRN45B3Yb1+PPoq7F44XIgEcP+Jx6FrU86Hh4pqHDQaDkok2kYIm0zmqlEBsqsAA3TJ2OHhttw8gFrYNlf62imKgY2zg856Yy1+ukdcffYr/HgIw1sS4DOnYDbbt0H2+xYh+eeXolRZyxA+47AnsOAK6/cHX36zEZgrVfys6T/8P5V4YV4mD4qsHRZP1x15Ww88seFCFGdi2LnoqjimCupAlU9veVeJkMy+dUpGPfcc+g5gNTWLBxS5WjfRCo6QNxPoX1jHbb6fB6c+fPhp9fCbdMZJdsNQV3bUpR9/T7Si1cg4wHlffqgZvtdsaiiDdaTxy+F+vmXyrZ7qKpihuQ85Z8U3BLFBVzhQOlEheUBX3+B9667Fqs/+1hGYtuf/wo9z7oIVrsE/L/+Fe+OuQn1dQ2I9+yMkReeDQwbCiTKlENo1OOKDB3Xw/DhI3DPPWMxZHvVd4tzU7wLpiZcCSeo8EB2PRqnTccHV96M+rWr4VdWYMTJJ6H8f48AqFCwfh2yb/wVE868CAMOPghDHvgDUFIq1CQuYx5DJW10oEQ/VaoxTp78umQoGPhRu1Nzb8WYozyQyO9kan6YVzGrU7jbqX8b0yCyvyefhH4SvGv+Uhk+dV2yNkw2S/5KQKIysBq+5bJLm74Sda7Wyv7mr9hcvbmPwhGLel2bXjNsjHi77tSuGquqACbplyb2nvM+5ND5Jq/5SjfzCfN8897Gxq7AgFMCMu5l//U1JPJotIOrAImS/c0DEr5vJlQoHNsctxrAQQcfgl69e0skl9kBqt+Mf268ZAz4WUYlqYhBBEcaUiPRY+HL6DOqi0GazRVnzsQN190gm66sr2YbveJSrl23Fm0r2sKJuVgwfwH22msYXnlloixQdmKms3HDDTdIFoNdkEVthueJNLgxl/PIw48KILl77F35K8xjpWaXXbOqBmWlpWIImDK8/IorJLL+5ZdfYdS556KibQVWrlgpk+S1SZPQo0f3lueWvkcCEmYZOFYmQxK1L2YYjLNGEECgw2gRaSRsBshC6E6dOuOrL7/CwEEDsHDBIsmWsIFgooTFws0vQwN5QfeH//JwAXgEJG68CICJ2C8WdNXX1YkjsUArlD3y8MMS8Rz//POorqrCBRdeIICka/duTZ9jC6Mx4UUNSJ79Cyorq3Teuxgk3LSxaPKJqN1tNgfzOIOUrUMOPQR9+/VBH0oZmjkTnaeR7xuOed6UbBz85Ps/F1sKPw5AYjj4XH/7H7C/gI3VNasFsM6cOUPkrR3HFXUa/m2rrTpg8uQpsrnQbhhaQhEGENasXYsDDzgQBx980CYnADOqq1fXoG3bSlkj5FyfeeYZsoGcdfZZuPaaawQ0lZe3wYABA3QQRm9UEdnY6JqZP3+ByP6OvvRCTWlUFKFoJlX4/0KbYdFjnbxfXtYGzEAyusv6MGZXx4wZIw45nXauGYpZmMZ9xW7O2GoCF2aPaVtayuCazzL7wuANI8v8LBXsbrrpJjz22GOSuaINYd0apZSZpWmpdid6PQJIXnlFgjFR7nqxa6atYsaW3H8KNTBLRpvMcxKYsBkkMyYMJtHJpO3mdRpQogAJo5aqGFoLmuKce8Yivs/e8AcMEslMjjFzFJ52BggeGH10/TS+njYNb512AY65/BL07dYVY359LA484xhRPl3xwSf4zUUXYerESXjjmT/j2NcnomLrgajTkX5hsJE/b1EhSLlW5VaAxmmvY8fGm3HSAasB5xsFSDStJLRIk1PmjpHYVGNf3Hr7XHTsujt699gPV1x2HY46ajsccHAPHHfkq+jRrQuOOrk/Tj95Gi4f3QtH/s5DorRGiqsJSJQiD09NQpaU9mLZsj648qrZeOTB7xCG1XqbUMAtz0bKaAe15UDUJhdRkQ8YQPLapMmizNmPsr9spKmzMxQKIE8lnq5H+zVrELz3Kfq0bYOyrcqQ/utHaNO1G1KdqpD56nN0GbwNsoGNdV/Nwpo998Ky3r2wNJmQe446y3zuXtZDZVUlzht1ntRZ5V9qrXGWuPkOmqK1uvbDj/HpM3/G3nvsiODvH+DhPz2Ln734IjoN6Im3L7kMHRfWYMCZZ2HafX9AvwE90XX0RQirOyFw4mCm1hFQWNxWU5p/bBNAEv2sydqSE5XC/KlvwPnkG/To1x8fP/YIvqvdgJ+NHy+O+Jxxz+K7J56EO/tbbH38cWh/0/XwEgTZdOIpE03wpW2KzAPFxZo96+tchqREA5KiG/wmH/Lm7K+RiL0FXEJAQtnffi0BEgN+NH8s6sup5ZSjukUkJDZ5xeYDrQckrT7kZn2QwgJ33HGH+IHGZm2ZIOqmL+P/GCAh11k5/mrKqJlE5QA3xgLCUKLeiUQJZs36Gvvssy922+0nwillFJEOByN42223LcaNe06icF6UFJob76ZRPZMhufG6G7Hn0D2aPRU6GSo1l3/L83yJ8JE2RuWLt6e/jaeefkoA0pNPPImJr05E79698tr0RdbfwxqQjI0CEp7CgJKiRonjEQqFY/HiJZI2Y6TzvPNGoXPnLvjoow/xmyN+IxmUfv1b0OmOHJeUrTwgGdH0jAW1dQZ9c4N/8cUJct/MSNDJY1T4uXHj0LVbF6xcWSOOw6OPPoI2bcqLz3J9j5mMh18efrhkSC688CLEWJ3Yitf0aW/jnnvvRe9evXDJpZcIAKQjsnr1Guy99wi5/27durbiSMCECS/h/vsfwLN/+Qsqq9o2DWy06gjf40ORoMj69RtwyKEHo0+/3ooXK+wb0xei+bEFfkRstOEva1ub6xqtvkm5S+OqFN/kfgwZEtoMrn8625WVbTFvHu2Bg9NPP10AyXvvvS+ZU0bMO3bqiDblZZj6xlT84+//UDZGNuFiNCwLa9ZswIEHsg/JT/MWRIOHwhFlkkW6/PqqsP3mm25G+w7tJbtCh/i3v/0tunfvLlF5BjAOOuhguK7m/RQDsBYwf94iPP7EY7g0B0gYCcvbI8EhDBRTclcHPrjR0k6QXsDsMZ15/iY9kvzzzz//XMANx8dsbMVm8eYAEn4/KiTC7xJ8sPiR9oG/CdKY2aWqIm02AQNfeTBQ3FHZXEASrZl57bXXpEM9ARnprbfccosUY1K5jPRO2my1z6hsNutCbKEtKElXE0sdNfZeJEaOhD9gMBpjqpRbaoMZhNWSvXSMncCDt2IVStduQNfqClQ0pnHGkOH46WlHYsmqxejsxnHk9Vdj1owPcP1p52H7Sy/EyLNPwlqpyXCUypBFyV8W3qqaiAr4aJw2GUMISA6sgWUTkPDi1JylipEiyqsi+SBsCy/oirlzS/DIfd/is09X4/IrTkS8bANOOWEcbrnlRPxk79kYvvvb2HOoi2uu744O7WrgWFQdokMr3BpdrM8eJiVYtrw3xlw5Gw//cXEekEifCVUIrWLShnTWOjveWstpAMnE118XQDKgd1/JShEMkPrCeh/WOrnZFDo0plC6ZgPaxxwkwxS8Z19D5149sLYyCcxfis677gqnpAT1f52G+QMGoHaXnTG7Takcq6UMCQGJFQUkEmVnvF1JT9OJl+JwUq/4KGrWY+0Hb+PzsWMxoHcvdLj4PKnnePXCS7DfdjshcdzJ+OyWG+DP+hxbc14NHCxqXVIJ0lJ8KQwxYvhwyfRtN8RkSHgNai6yiFz1HdEFCo1pYNUaLHj2eXz13Dgc/POfAWeeCa9mFab/8UHsU12NLx97FG1/ehC63XIbgoQQCnW3cNYZ6ePJNqIimLMlQ2L6kKgMicqitfZJms9tzhfMZqd+0+86+eST0KcoICk4bgSMFNsFNx7KK35P/x+QQChrP9IMiaFsXSqKItHkBHXpc8iPGUnHhZfNIPCyGDx4a3ESKMk5YcIEoWR07NhRnPFv5nyDqVOmqo1kY1FqHVEiFWnmzHdx3fXXYuiezSlbcgjtQJrp/sc/PoQP/tnt+Ybrr0djKiX0LEbayMlm1oCRydGjL807MLmWtvlJ/sijirJ19135xojq3eL6+rKgSMl49lm8M2OGFNp16dIJDz/yECa+8opkhripPvjggwqQFE1pqs6yZpyLARJzj/ycTzCmU4HG7jAazQgoKSD33nsfjj7qKFx9zVWYMOEFASeMTjIazKL9UlOA2mxtq3vMZLI4/JekwBnKVvOaEwVNtRYglUxgSW0Qs2LkiW8/ZIgsDvJZV65chb333gdTpkxF925dm1DQWjKZLwoguV8DkkrNxd9cA7t5nxdwpwdaAZJDBYxIhsRofrdw9SL1J1lEM7nzk1yamBWE+RV7teWahx8DIBHahFHbCkJUVVfh0EMPE6BKYEzBid132x077LgDPv/8MwwfPgxv/vVNid7LnioFnMUoWwQka4WydWCkMWKLnKEcHRS47957sXz5Cpx77jmSeWPmgHUtjMrTGT/xxJMkmMJaq4ih0Jt8/k/MxDJDcvGll6AkWaLWbjRoEb1ss3gt4NPPPsWtt94qtol1bqwVYyaaQQyOx9VXXy0ALdoMtnAWbw4gKYzSMfPHLCmzMLRVBB+0i6RLEZzQXpl6QjGxmqdcbCVtDiAxUTxmgbg3MAtM4NWzZ08pxiWFjc/zzTffBCkozCCx1sRkfhgAk14qcAWQmJV2Hh3HvUnZGozGOMWO1RLWIlVqtWoOveN7KHV9YM58PHXJVcC8pTjr4dvwzrvTMeOPj+Gw407AJ9Nm4Ou33kGfc8/B4VdehBp2WYaNMi0VmlEiUOLkVyKD+mlTsH3qNpx0wFo41iwdeFDSt3IhPtUGWKgdh4c6hFYFFs0tx18eyWL620vwq9/th+pONi4fPQVPPXkGBm87E3vs8jEGbQPc/WBfdK5aD8vaoLJDJKRLAzkGRkgsL8XyZb0x5uqv8cc/LkEYttPjZQCJWn/iC38fL28T5jOaISElsVe/3ixDl2qmBHvdSY+5EKETwvYA6CAwAAAgAElEQVTSiFtA9w216PrpV6ibPQdVO2+L1W0SiM/4DO26dELop5CY/w2W9+yP+mFD8WF1G7giApC3k3yerCGprKrCedIYMe/sioiXvmaZA3xQfkbqEagcR3yYmjoV8//yJBYsmINdbr4VHUpL8MLVl2O/kXuh4thz8NlVY+C/NxM73vMEsP0gZGOKKtXiKwRGDB+Jsffcg+2HbCMfk/7oShQO1DeTfUFqJFhQ4APr1mDFU89g3vNsJtkHW117LYLOWwG16+F89QWmn34ueu33U/S48Rbdo0QTnjTN3NykTpBg1qw5mPy6AiTJpK73/B54pOUQWfO7N9PJjPfFF4/GySedjH79ehUdKtEZ0I9qUyBkc2CROdn/ByQ/ZkAy7lkcd+yxmrIVV9EmmXn5qcKCR2qKS5Me35OoODdSOr4vTngx10OCDgc31xdefAGLFi4U5F6sCDZSQiIG32RIbiAgKVJDYhaCUZci9YAUJxaxkz7AjY1Rg8uvuByVbdvi22/n4syzzsSrE1/Ny8IVcQhbBiSaF1qw3EjLGDt2rBS1Merbvl17sRfpVEYK+Vm3QSedVAhS2jp17FhkwSr3Pg9ImlO2zMizaJFKMMLT1TkrUxTMA9CJY80If44//gR89NHHGDRokNDJCIouu+wyKeYs/lL3mMmyhkRTti66sIWaE2WSGMVmZoqbk6mP4X2++eYbuO3W22QsVq5coTIkU6ege9durQQkE/DAA6qGxFC2WmpMtXmwY2N7Sx6RKMoWi9r7aUCiFUVaomxx5CUS2hSQGFUMk7A2Zzd0imJXY5zI//YaEmlCppNK5WVl+M1vfoN27dvhuXHPSQd60pPYWfb9v/8d8+Z+i2OOOVpoXO///X2J6hvxiWYOOUIpfleUrU3XkGR81fiU3YSZlWEhe1lpmczdTDaLknhCir4JxOkUs8icWR2h30ikWQtbROwfazIef/wJXHTJGCRLlPykspBqu2UzLNbOmSg119S333wjNSyUcWbNFwM2zAoQhBggQJBAkMKs8sYUCXk/raFs5eZbSKGQRnH0u3TpIjQxIzrAuc4sEWsHCRbN/GtJdMIcc3MACb/D4zEzQiD30EMPybkoNsA5wDoaBk5I6x05cqTYSoIVA2QITC1R4onUDITAqLF3Iz5yBLIDByEVj6s9SbIjAeJ2TJZjIxWOHSDh1aF80QLcceqZSH36OY598lH0GD4cQe16PHXOWVj49ofo1msAFs+ag22vuBgHnXEy6lkD6ausDJc3ZWwpD8o+Dm2sNDZMfxPbN96Nk/ZfD9f+qoncrlLNobRrFjGnBF62L9KZdvCsErhOb1w3ZiJef2UJzrjgINx++yQ8cP+F2GmnjzD0J29il92AG25rj62qG+BYjcrTpoQzi21FeYv/rsDKZX1xxdWz8OBDqobEZESkkkabIkPF3fyI+cYtqwEkUyZOxbjx49B9QA947D/CBp6BA4eN/Ng8L9uIdk6A7jXr4Xw5C9k53yC++y5o6NkTaTeOTp99gdovv0C3kjjK041Y3HsgVm+/Hea2b6uzQXm/g+fMAZLzRimBFv22kVSVnIoxw6z38bOwa7PAulqgOgC+nIPnTjsHux16EHoc/itMuvY6HLjzLrBPPQuzbrkF2Q//gcF33w13cA+IdnGQoLhZkfClOs2IEcMFkAzZThW1S25K+0sGPPPa4ixo31CrnCk2Wxz/Cl654noMf/h+tD2Q1FMb/pdf4G/HHYV+I0ei5823AizaF9neAK5Up0dqEvRtSg1JDpDoGpLv49V/j400D0guwcknnYR+/ZozQApDdFTJU7bV2EzV0DPfhn3zL/7/A5IfGSAxc5HOLdOvxx57NC6++BItq6dl5vQql0yhJs37fhaDBgzGL37+SyxbthRTJk8RMMLj0KmgCg+jcaxfyEn0FbOMnI+6gJUTmN9/7913cd21BCSsIYnmCERTUOk9e55wkOngsLs8wQg3I+pCk5JwzjnnYMj22+PpZ57Bmn82uLv2+uubLLtcgZgONzBy+wkzJNGidun+a1KkJhRKIOZLFJ9OFAvJSbOQojsvi0svHY0jfnMEevfqLcXs++y7j1Ai6KRs6jV92jRxSl579VXsNUJTtgw3y9S96L4KqVQaN950oxRe0zmbMmWyUCHYOfeSSy/FDkN2kOgrnQ1GZI/8/ZG68VcLi57XL0Xth2PPYawhuQhOrIUYEaNAnidOxh233w52d2c9yc0334Tf/e5IUUHiM6qpWYURI/aWGpIuXTVlqwXVMjM2L/2T38sxJSChKtBGK2Y3NaCtfZ/zj1GoMETthg049LDD0JsqW3366OLqphTB6GFVDkRDyigo0eEgFenVUqyCHJVRbgmQ8O+c01TaIrD+ofQhiUbcjexvtPA8uk54d3R6WaPAuqp27arx+uuTsXjxd5IN6NOnr/ydGQaOObOxXDt/euYZUchjp+GWQCgpigccsD8OPviQiOBBJMUVGVg/8HDllVcJiLnlllvhuI5QTRctWohR552HMVdcgW7dumPMlWNEoILF7qSgKoCRLwE1ng//Nm/+PDz55FO44OJLUcqarFy4Jq/sxHMI398Cpr/9NsbedTeuu/Y69O7dWzkuti1UJToUV111lQQNmJ0hWGBmeVOv6667ToI9BDMtvczzYsE86+eY8eP9MSPE95gdomTmpEmTJFhh5Ih5vI1lR/g+a3EoSU2KlZEGb6mWhbWJrA956623JINKW8Tj084TqDI7c+SRR+KFF14QxbFrr71W5k1eTdFH6DBgwj4q6m4J+kbdew+cvYcjGLw1UnTemNGRLsucOUppigHqUjtAetEcPHfSGcgsWYwxt94Md5edsN4ux/LZs9D44QyM2Gt/zJw0FQ/deQeOmfIyqnbYGmnLQSKbQFqr5UjBskg4BSi3Mlj/zhQMabgHp+y/Fq79qahcmT3FDeJSeh/aKh+6esUgbLftVzjulM444ZTjcc2Ye7F43npcccOvcP6o8dh6wGCcceoOOPLIP+Pc86txwikhShINoGSz9ERgp2vSsXLR9gRqVg7AZVfMxoMPL0IIgkkCMioJJfKARI1WU1WGTU2uVrxvAMnkia/j+fHPoXv/HqqQXzqSq47XHKeyMIMO62rQ/cPZcOfMRfdeXbB+m4FYEEugLgA6LFiAwfEk4vUNmDNvDtbuugtW9+mNJaUlSqQ2ElmnnWha1K4KvsXBJRDi/4sdNy4vA0VpzH32BTw/+kpcdN8NwJoGPH75dTj4jNOw1f8cjpnXX4vuq9ag+zkXYOYf/oCunTuh5xWjgc4Vchw/TLZAHVU0XqpsUbiGTAxlM0T3VWVE9ItKS876NfjrXWNRNmcedjvjGKwb/xL++uIkHPjwAygbOhywY2j49GP844Tj0WfECHS/9RYgxv4+0jEEcWk06SBgA0GjpKXFT7gHm6L2Ta3bVjzaVn0kGrCgTSHltZjsr16tEUvaNH0sNSPR9Mn3yOZRAImKgQxuyDPYhH/RqhvcjA/RvtIPZcbZ2NzC52CCK5tx2FZ91NRz/6goW2YDMrK/xxxzFC6+5GKUlCSliIxccPK/sx6bOflwXNUAiJKbvzniSPTrM1Bk84yu/6uvTpSN9uijj5ECxmef/QtKS8tUcTALDguG2hSESm2K6wqVgpPsuuuux1DKjrTgP8//dp4cm7zodFpp7Ve0aSPZAb7+9Oc/CYWMHHFmfcrZSVR4pTqarY2ZATyPUmXrk09l08wVvZvsUG4jZLTOxncLFyonvKFBnHi+zQ3+1FNPgRd4UmDOqCQBFR0vfqf5q6AoxA8xY8Y74gy/NGEChmvZX23p9PjRz8lbaUqgEoQsXbpM6kPoIJSVlcstPfrYI5g3dy769x8gAIlqOC2/1LV46Qx+/otfYNiee0pzTDtWXCZY9SawJGLFiCafFw3BAfvvjxG8bm0U1q9dh4f/+DCOOfZYtN+qQ0QvvuUree2Vibj/gQfw9FNPo211pYoqFREhaNWK3cwPBVkf9Q31OPTQQ9Cvfz9Jq0ufBHLRWwCUEsAUS1hA21LoXTlGqrGBanBGpa0igCTHmQ8CzJs3TwAJqX7FO+Bu5o39ix83BtUYe8r+yrzWzZqiG4EqSKdMpQUWfYpaHOU4dQ8C0iJfePFFmSLpVBr9+vXHccedgL+99RZmvvuuzripRpvF1gyj+izm5jMySSslB97cULBGgep+BO+el8054lShW7VypWRWma2gIMcxxxxbtBFovpkf7yHAd98tkvV9/oWjJOOoVJUYRo04fuIYKUWoBx96EAsWLEJGC3pwLJkJYIZk6tSpUsjPgMbvf//7os3FzBhENzsDSDaWTTF2nRQpAlsGcEw/FDoPzIwQ+DIzwZ4ym/OiJPVLL70k1CsCkmhvkcLjsMGnsYe0iSb7w0J2giDaL27qlIon1VNlqPIvOtqB5SH0Hbhcgzp4QJWt+H77ItN/ABrZqZ1fyfrIuFS2cyWqXUq5zcZafDBhPN49+VwpckZFKRAvx6CjT8N+e+6Jey44FVi1Digtxf7H/R47X3A21iTYtcFG3I/DY68n8XZ9JCisGwBlCLDunVewY+penLrfGjjWh6oTtWxW6nuiBmZ5cGkX/N1wx20f47Y702jwgS5U2bpxXwzduxQP3vchrrtqKZIxYNc9gJtv2R7bbPMtLDcrHZ4JxRJSLE9AQgWfuDRTXLakD66+egEeEJWttmCA0HW4ZpRymqxJIbLx9e8pap886XWMHz8Offr1Eil42jgCEt9ywMaQFV4jKufPw1bTP0Hlug1Yn/SxoiSBdOeO6DxoMBq+mg17+VpYXoBkz85o2G0HLCpNIsUspjKqTeYC52/bigoJJrhaxdN8SpXmca/gyKvIu+U3AF/NwhuXXY1Zn3+EUjuBvrvsjhGXjQb6dMGGya/irSuvRl1jgJKuXfHz886Fy2BaUjVI9JGUjtlRocTcBekaEoJtCjPIdcSUbpKqH9L2n79StUhPn4G3Lx6D5euXIUgmMfRX/4t+558HVFSLfaz/4jOM//X/YoeDD8Z2t90mfpfKzLGZYErVUPlNAQkV61gDxgxFKSWLTVzGBDFbuaiLh8eKO/eyTxmJc8uSBtYUwygKSHgdUshnFOKifLLIs81P2FZecV6MiUFh1ieTpWN62bX6IFvgg7RdLGqn/2eaVefVaFWZw5Z+0W6aXnfcn1hYT2bMf31jxOhmpwDJczjhxGNxwfnnS0dZi3rJvg3XTSDwlMPFDrcED47rYuDAfigpictGbpohsj8HHeXBgwdLxmQ+C1op0acLsQofTlShRtKyXhbvvDMDV197DYbttVd+/cv/5SOhZmGoVGagnCOtWq046Kr43chVqugV9epVsaTBIyYQ8/DDj+Gzzz7HXXfdEQ2PKkNjMIDml5nz8D06KXSGojQVw/GUKGsLASq+pxwp9ZsA762//U0kfNmLg06XkR6NyhXnD6g4MXJ/TaIC6mINBT/6lkSuiwA8Ra8JpR/Dr3/1awwbNgznnX8+EuyzUPCSQJShBOiEVW589Hkl2WAel0TulCFSggTK0BWLgJM+Q0fngQcexDPPPC00ODX+m5/Kba0RUNdpHpJqjHjIIawh6aPqfuiQeJ6oPxU1LiGjcwkNSLSMoTgSqqmZ6dejhkyR4Ivde9ThpKPIH0avKX38Q3hF753qWYxst6zwpIILpGYx4k+KlCjWOI5QO7+dO1etzSBAZWU1+vcbgO8WLxbDyuCGNMgr+sxJ2arBfvvvLzKyXDM5G1ZkkGineBjZQLV7Y9aU2IImdSqcmM0DB2oNa1sShpIheerJJ3HJ6AtQEmeGh86im+d16ACpHJsa89T+CWy4drwoJaoQ7EUzUc1tpZpFBCRsGssNaFNrwxy/kIYVPc+mjhG9Dn6PQI+BCIplmOzwptS+ovMnWqvS0tzORRlzPHyCVLZjUA7nmfeMRckB+6Oxdz+kYwqQmKfHOmb6s5TwsFKNWDl/DqwVq6QWxbIdlGTjsDp2QKde3bB03mzU1aXhxG30HNQHtaXVyEocgV0QVINKziFRcPKl3z3Ksj5q//Eidkw/gBOGr0LM/kxF1OV7DlxPB1Hki1zzbZD2O+DDWXWobaxFx6oyDOhRjZLkSqzbUIEvvlov9Q5dulgY0CsJeEvhIYUwzj4JARIB+5So/Zdd6DNBAitXDcI1V83DQw8ulKJ52dEs3jnBkLKXqsUmXy0Flr6fZTEZkpdefVUo2X1695a1RBUyNtpkjwk2hivxsui0IY2qFRvQBj5SToOAlXXJGPzqNijfkIG9IQXfcVDboRzrysuwIe5Kn4YST3WpVuZZzXv6KEplaxRc0yNLFwDS/89QCU2eAG01e5GwliSLhqWLUT/3OxFpqezZDejWRXpjWFSgm/UNalevR0XnTijp2wdeWbnqttOk/qZYPRuw9wg2RrwP22y7rTwboY6x8ajPgAzHXNHnAmb4GhqB2QuxZvFyuNVlqNi2vwBjcQAcILNuGVZ8+THabNUV5QOGwLX5fR7Pk9amrM+xpDNhvtvh7C+/VIDk5JOVBLl5beZ+SWpYcS2x5vODWcgcyPhnpnP0xRdLhqSn1FsWvEyDVnmIkXomjdXyIhUqu0hSZlMpg43PT84LZnkZ9GC2dWO28/vN9KbfKrb/G0BiAjMbs2eyJjfz2RQ7nmkgbK6HQSUGcxjo2lKv/0indnPxvDEDSI4+9vfCuXYdNv2yEXPi8DymnhU6p1GXaCMbVBGcRBw1vq/QIVVtlFNiOoorJ6w5WjS+ICPQdEj5+WnTpuPWW27Errvu0sQZMG4pHXSZ0xoIRKPLyvnVgETNAHVmbdSUU84sj3IyDLB5+pmn8cEHH+CO2+/IHddkdMSJYe2MOEuqaZjcFxuImRSqvjtzh1HNcOXuF1ncGiCprIeFGTNm4KcHHih0iD2HDVON36KOlKYVNbknobxpd1ccNPUNAkSXBGrtb5vUdk4cO3o5eoyYBWNflz32GKo6tSdYmtf0pYyu2fDUb2n2V+xvkiEIJLuQC94YB6/IePA4Eye+ivvvu0+oZpROVlmGLR9lMDaSz1/NWRWRr62tw89/fjh69lCd2qN8/mIGiRFyW3qL6GJ/0iakG6yvAKV0jFPKN5IpacH0GyfNdGpnHQkzJD+kTu1mrJghISBpaWxsm7UZaouTxp9m/UkDPdoItdkqp9OReg7yz816JLWq+DOn1HeNOOIHHXRgXud9I3g1+lah82+moGn8WmyzUAzRvLIfFcPY24cy3y6zrdGpKcBeQVFu8urOtZilrwBZ9GWOa9SwjBNedJ5FNrIoZaulCFz0Xgo36sJxKN7zpeXNk9k71sMYQKJszMbXqLmeJrZaA0qThTLHMfNMjiljz2M74vBzTLmaLnvgfiT3HIY4VbY4xjLZPLjsOC8NsdWapHMYI81VnFV2gLYQZjxxgkkNZPfwTDaEk7CQtbNodMsR+qoRKp1nNjRjwz2WzftWBk4YQ5kfYNnfX0K/zEQcs18SLuZEGq+RYkUgwG7srHLmWZPwghi8eLkAKnhpJEhx8usQOkl4IRvJunASHoLsesRJz3JYP8B9ykVMOk/SLeXdE5iVY2VNV1w+5m946OEP4aCtjuIrNBxtQp6H4lvKVVHPms9s4pSp0ldoYE82RrQQMnAThMgyk+OyG3qINl6IRNZHXAcJPcuB+gGYUIjrAMRaK4DnULLYgW05yMoYNn2R1sm6wrPPPguxuAZZfNbRMoRcLYfs9DllNofNTgjQWNvjxNkmBFaQleJ32WOYfXNc+KyB0UaDHcvlLC1M7ZF7j8Rdd/1BhFyarGvBDKZdgtrDpd9ehk3zWEeifQmrRE7QQOaJ7SPBLJPslbSFGpBIh3RtQ8SQ5s80ezZVtqaI7C4dYpWUJ6U8gEXb1MqXJHNa+VKNCfMfvviii4UZ0rtPn2ZH4Dz0ZBbrRqtG/EN/n4qTXJdCbxRIztqv1l83bcr777+PJUuWCNX8P/GKZkiYueC6YLbE1Dhvyi5u6pqL7Uk8dpRiS8ovMyTMmG+p1w8EkIzH6MsvFZqTzewIO9z6NPJcYZxYjDiSrkVQkoYt3G8FPPgy4IP/X+isKAnH4jQMOs7MNMgyDliE2YAh220r/QmaRjLzERMBR6I4RcdHFVlHI5kGQIh8qPi0mmtKR0E2z3yGgR8gzYxcPOFlcwPTn+H3TRZEf0WcVzYZNI54bi/Wmtq8NvJdOWmUo9sCGPMD4c+zURm/Q4UnbvQ///nPUFVZJQBNOqLzWHGeT8mX8l7k2DQ88mzU37nB5vrE6IyE6ThPAEmHqCg0ymU8LOFxkw+5zTbbFDXE0tuIIIPHkowWucPq36pORoMjDfZykrgsyBfQSYDSQrbBsrBixXLpUk66Wy4Fu0XwSMv6zZLp1+pldE5nvvseSpNlciekpUUbtRVb8Dluu37+KrBHw8petxwnFbdT8rDFZVAMeFdj6klNFEHZDyVDwjsyc4sF4KQ58WWAVM7whlTbWQ/b8nKdg02AwCCIfLSe48G1pkgW4hdoJ5V2oPlLOaesQenWvZsG4kaavPmuaoVq/RjHNreX5tCxkidWlFSj09T0rOKYarvF9VVXW4s5387FttvtANuxEPgZiPmTyAqpHuR6x+EF/IkBDrPLagMxgMMAAP6OPneeuRC0mKsx3+F4syCc9XksBm8p4pYLBOngjBlX83cTZYtmKwqPVRygsbfLaqF6kaqSazSrKbmFzywazTOdhU0dSy5IFAn48Pt8P/c92jVKydoussR/TgalWQ//mPUN6jp0gldRLT0pLOlVwiCAokgqUQJGukO4to1GNhTxfZXx8EMBzK7UyHHeuAj8FJxYgIYgAYcBGu4n0gOEPiQJXFmJwFuBK00XvdXz0C47CwM6ETysgytxbDJ1VDaD/88aJpfF8CGzFg5Czhfuo8wWypnZr0Pl8B3fQaNNWwO4ZCOwXoABP86JgI41Qa7KulKBakNtG/zt3eV46uk3YYsjxzmogx+R/nM6GL2l/BQ5Tg6QvD4Zjz/2OHq2bw8/yEoWWbBTLIZUmIUf85F1UgjDBpWlDNhLhmOq1HIYzEzwjjxPOpOTohS3Yoh7FoIYnVWtjKHCFzJi7G01cNAgkQ3nvijZdgY+pYu3ylBLQ0iZjw6yTgzpMEQZgQ8pbOwo75TD4rr1MyAHoI7+jKxcG7GAtlqdmyphRDSKltn0xcDka69NEuEdKn9x33CkX4gCzlLvI89eA6OMj1I7hnqkEcRUjVxJ1kWGwJP3GjYi7olLDgSkl5YIncEPswh1kFUEbaR+05exJiV+6ZKlGDhooLYbOvceCVK27sG3HpHIpdikayvWAIO4FM8pL2veUoBgI3S5fl24vgvXi8mPEzKjqcV5OM7SLJDPTK2K1ryMr8esOmn+pj6vNd/dkp/huZkxZm1k1J6Zc/wrgGRjtt34RtwXqJbI/oHDhw/fYrf2gwEkl1x6GU477VTZbIU5QWNsMSNSi9q1C5CqW4aYkxY6QoymVKhcKo1o3G6CcypCkcYkHHwaIYlYiQtjyFN5h0aoPiYtaiFGhOn5ir7hKmeBURMeQTne/K2iZ7aOtvL4BAEyASSTw0gLPxKIYy/RMomAqJR/jgepHXqJ4suthPCY3RGHW2VihOZl0eip3gIEAur7ljjYcSLjQEXE6ZTQLDB66vmeRGi4+MzYmOUmMT+LG2OgszW20B/SqRQS8RiyGXUv0qBXPGYaJxpZ7byJE60itKZhGMFBnD1i+Dmmz4VryOfH8eJvdW3KAOhnQRoDx16DsKq2VSLjyyxYYWZHUdUstfFIfwBXPwfdM0Ci4aGShJbIFytCVT2B2siYSVGRcAWUok6nUhLhuMdcB6lUg6SzheYVMVKy0WgqnroD/V+zaci9Nf2O1C/JJqHOqTYYPQ/psHrMdinaHV9UDaNTVN9Yr5wMAVEmw6HdWq1nyGuRmLgsASP0S+czBsetQKK8F0pKt4Jll8L3WOjcMrqS5xaGUjRMQ8smlz8UQGJABK9v75EjRUaXjU/NvFHNANkcrR7rFj2P8ni9iD/knhDBqkbuJhslDiqVcGTsVTBCOaJN2VP5IeNz43c491STVsluEZibFabntmSuNF2QhaFi3IXObAkzi1FEXrOAZNoGaR6ijJhxfmSecH3I4uW6UcCDmdGsXGMAL0iLII9yCOlwlcLzq1BeNQjxst6w7EqkeUTXFqCZC5QUqSvbFPA13GSV/VTrvKWX2bDzAE8FMmS15NajGu/Cv29sM40CUH7PXJNQE4vQEaJBKgPIjFNrAAo/wzXH9w3olUCMx+AXnTcHGVKVOL9iHtqmUmKPa60YslZc5FVL6FT6aWQZHbBZdxGDxSJ0Xzk7qYSS5LUJDqXJoorSc27Y7Hrhp9QxnFKpAzSZZkb5Q8tHYPuwnARCz5HG8aRDJdgJPAiQtVl6Tp5/AM9mEIJ2Nil20A9XCYgR9SmG9IIAMTcuc1wiyAz4WTZKCEjiQEZAkwubgMROI7TSsALmU0qUg27Xocy3sHp1Lf7w4CO4+757hVxm5p88O05lVdmmqylaH3VujUdjAMlrk15HuqEB+w8fqsaB4D2WEPu6wV+DRan5mG/NhROrg+2GSHu2ZCZoF/hcAysGh9kp0rFsD9lYiFjooiRjw5NMs2kGqPZs2R9ssi6yau9nAIDrU4yvoksZ7iRtsWu5at7YQAkzJLThNvfcLBw7Ace3hGa2LmZL/UeMNLM0wZEHP+SIu/D188yPi9nLmM1Qylc8v+woYnMENav9QIIyaVgEIJxsvK+Yi6xF+OMjGTJz5sGyPdhIww7jirYUesgE5ZIlC0jdsxslqGVbZK1YyHoMgqhsqwiCZDPKzEomRV2LWN6oecj5+VqKXjv/4hcZ8R6zl+b2ZUk7Rv5qIXCUb2dMj7IvkTCn9kfkdLSVtOleDOVoi06xruhc0gNJlL3oQ30AACAASURBVMPKqjWh9nJ1cVxjxbkkzWdlSzarNfP33/EZsxdxPAScFmTDv+85NwVKaCMpCMJ+VqzZ3FKv/xggMRsXB3Hcs+Nw4gkno2b1CpSWx+GztC9IwLaz8MK5WDfrSYQr3kaFvxwpFtAxD8l0o1UG1yOXnmlubroZcIllyHwUz5iLyUI8k0LWjmsnnelvPd358EjDCmiwHWTtEthhRiQWQ8eXokIn6yKWdVV9HjcHOvo+HWMbsCl+3ogQSYR0VGisggRiIQsBM/CsNFxmykMbfqxEnAluAqycYxTE8ULEw5iomaSsNFQ3rKxE3SQTE8bheG3QmKiXQkE3EyDGtHJYQoYvElYWaSeLgLleP0RMIh0hLNfD+rgHN+sgEcTh0/AEKnJHnfaYn5WoX8ahc6G46IzGJbx6xO0Kuc7A8eGG1FQnPY4ZjqxE07iYuQ3GLQsNoYcGjpFFHqaHkADOoRQmgWAcfsaHE8vAynKjTiJwGuHFqN3BnFcGTlZnaujupW1YFC5wCEKzsDS4kNhvWCIp2ND14DoB/AyjHSz1TEskSYwLB5obs2fDsZNwg4wo33h6s+AzVk3vCBDpDnhSwGj5pQho/P0M2rC7lssCUE8cjngQU44JI8qZLLy4iywNI1Vs6PSyiDQsUQDPSsNmY64swY+DmDw/H2mHY870fAbxbFzGJUMHyI0hkVGUIVIJyNkmCYNUjgY7JQWylB21wgxiVluJ5gVhA7JuGk5YipDP1fHkubkx7TRZJQgCC7XZSnTc+QZYFdsjsNrBYoSIzmsRDoAxPFQfolIaf1j0/EMBJGLoGPm1bOyw4854843JaF/dTlwek/K3sR5h7T8w/6ML0d5ZgRICd8dCVlR34rCZERRAT/UgtfUEBPoCSChxSujOzJ+DkH0jNHgUSpxxphFDI9KIlTgIJCrpwOFakHVFW5GRTT5mlyGW9aUoNF1K5yeElbLE2fPtRlnrjMhxPqfoUFpAIvTFEeEcZvDCTSXgW3W6/0NM9bkzFCxSTBg9JdDyPSQYBQ9I+7FRH3RCm/5HI97918j6FRKcaF3cb0ttJz++4zT1rUx2WwUBtIuopqgOd5lAhXlPosyR6godVtBNT1WoxYCQYn5ck0CCzrCZOakuIP8t9ba06BPXMBpQyYNIPSN0pEpjXnX1cijjDBoJavN5RpItrFyxChddcgkee/zxZvf17376BpC8/PJrKC0vw/4HDNf9X9h7RdWQLMM3mLHuZXxs/Q1eSQqelZIMRtxqA8+j1QfCuAubDV4YEIrXoyRk1oPgLwZPAjoEHVSY8pCyXVhuKewsMy110tuEcrj13Ptd7uUWEpQbtggI1fOk6liGGQYHiEsdjgpI+i6j+yS/WbCzBJFJ2QsJWEuDFNIEkj4E+BGccA/0fTbZJKhUgUrPbkSWfogdh+Mn4XpZybbw0TW6tFf0h0JkkEJMgjGKzZCWTq0BSkjJ8mOyLwdBWvYGSktL0Ez2klIVmJEWCxmkJFiThO0lEFh1MjYMiIZeHKGVQuh40l0+mVU02DrHkkyTY7vIBAFYiSK2i/5aQEBfDSuIIWaHSFl1sISlYiHmxZElCZL/DhJwEw2wCeB8AjtmNiinzIxhTCQTaNscz5P3ZE+nFRYqa1ZLYfPZOOiY7YW92xyGHbAHkqhQmT9Zfboj/b+pZ86/ey38p4/PYA7bOrBm+0dRQ9IUkDyLE088ATWrVyFZVioo3qajzmUWrEDjt7cgvew1lFi1WJ3ph3gsjaS7FCV+DUK/BBm7HdaF1Uhma9EmUQeELPizZaMWKUZG0In6Ja2akWiC5C5sVzq8Wk6AbNZHymqHtNcHvu8g6a5Gqb0cLoGCbSNFFC3I24JDh5sOrR1HY5gEMlVw4o2w3fWwGHkKqBJmIbAZDWU0i0aJC5gOMCP4lkTdMmF3ZLxK4efGSxfC8taijE4EsxSSUqSjygZXHI8QCe41AVN0cTGSnp9SGvFiTNgoT8tO2gms9TsBmQTKYuXiYCcTS4FgjcgUxpm5YWaHOIa0Az+rjp3KAPEKrMt2wtpsb1gOZSQ5ho0ojy1FG7dGEg+1fm8ksykkY+sQOsvgxTJIBC4cj45SIAoxAtCYHSGlKktqAIvofNR6PfH/2DsPcKvKK/3/djvt9gpcei+CNJWmAlIULNg1lljA3ruAiCIRwWDDFoNdNDZUsGBUFKUIhCogHaTD5fZ7T9vtP+vbF5PMmIzOf54Z40geDHDP2Wfvffa3vrXe9a73rXUyiUYPksFBdLkePayKn0DaOUCkJOiIprx8XyEnEhh+qWowpXi+rplJwm9Ird2MlC9yiS6WmyKslRE29pIRKlMBVgq1kOsF3HpdvjUIq13YwBVJQy2F4+eR9BoRd5tgsZdoqBRTP4Clks3A/VqmWqQwEyMu308TlSFOQY0kiKvzrB+YF2Uny1NFnaXFMOwAlRKER1cVkBkwVw2bkCPPRQRffmgm1ecIgzAUjeHaqXpvCQEew6qI9aRQFh6JokpIManwHXVfHS2N5kYVF7jayaOwxxOQ1QtflwH9f6es9jfR7F+pIOna/QjmfvoRhfmFagcOpFbl/lRAzSL2LL1dWPPYbjFJP4tcaxdRbZ9SGCv3G5F0CzD8KFn6DqKyVr2qYH3LBivcC3lupcBXaYWggoIbJhUY4GsRqmlBjd0Ax8vHl4TB0wlpLhFzJ5qXpbjsmaHviFCH60vxraObOnpaeMoGruEFCqoBM0YlUJJcGvVdWilKPSOHuqQM6xqEzEpioe1o6cD1TIosQVrlaLbrYYR9LC+igADf1Kjzm5HR5gr0kt8oGz3x/P61JPnf3rr/Oz7/h4eb/zuO/FOOIfFOuOuihCjeLv/Tvw4VJO+8P0upOg4fNPSv9AhZUwZs19bzVfVsNiYWE0pmqD24NrMMLyLgnaxJB0f2UompMo9pCqgl3UdZU9K1k41QEn6XsG4RPdCQrGQjNCeCqdVRk1nKwbwDeJatQC2J6SER+vLDeNJF0SWRD7ohIhMdwSIr3pBQZQ4Z6aiaI1EdO5KUZx7AzrTV0L1n1mIbAoyYZNgGnurspBSAaQnwIUaXAm5aMu8aV9183Q32MAEwTd0lIUm6MkMUUEzyAbkeL1Brc8NBMSEzRl4EjCSeQLdupqL4qeJHmAeKKqyIfui2FGxhRSuTwsYRYFOYBvK5AgTLPmcnscwsssrzCTkWfjRNQgq9DJe0VYOtp9S9VZ0lT4o8kWcIKNauliQzWUCkvJCMRINg/tEUup1HMlJOWAQ54ho1OfuxM6S4TCvhBkdk1FWRL/u6eNBomLIXC8grQKBr4qejxKoKyI+XcEzjQRwR6UvYzwwKbyXCIKS9Q4DAr7DNT13Lv/iC5PJRF1N6sJxIpgwUB31lJYJnl5HeOom6/fOoqnW5bvxqMqMwbWJnCtiCrTVm3d4Mrp+0itYZ8OT97Yn5G+qlXq36//fwxORKFSQBmiB/MkXRSxJlP4mrhzgYz+eWe/exeAnceV0mI0c0BG8XruWQsDIDzXHHx1Soaw1pPZ/F69K88fJBRl7SkE4dpeCoRpMEU2bIQj62lwwQDuEwhiPKYV7QAmnTlKXaM+Lc5QwbAdde1gLLqSAqyaYMJIoChluHH7bRXLkOQQIEJUkQMoNAI8mw8GLlTjloKkh5Egi1KF8u1XnzzVKOOTqX3XsrGT40SrtWlkKL3bRGSBTMpFNjShdHaEqBwqMbyuOl9yu440EQxV6Z4XNScFx/uPWyNhTmRbj/iTWsWwzTH25K4wZlxLEViq9L+8CvQjeETCTJs48jAVM0YjyZa4FV20q45Mr1TJ4Aw3uLSkscx8jAdeJYathT6FfSLYqSElKsoSl+rSFwuLSIQy62nyJp5vLmJylGT0wQjoIYxnoJOPwwGDemE20alWG4qfoulCgP2QpBseW7UFKeJik7gRW1qagt4bk3tvPoq9AwA9555TAKYrtVcPekpa2lsRwXx5QNTpSNbMXnludGuh+eKLMQVQmqoaXwwilSkkPYmapwkSJOUG70OoXsCH1C9g3Ni6j7opJhcVW2DFKSaOqCqDsKLZLumijOKVaPPBayeUiBekj1xNMVd1ja8aYgQOJp4mZR0PURyBf56oJ6ytg/58n+K3RI/mNBEiC6hipIlrDtq9/z5fwVPPhkmSo8LzoFrrrgSOKJUu5/ZTvvfhyoF11+XoQLTmlOo6zdaE5tIN2reNJBZFD/VV1IE0OrC4ARI8LSba0446J1qluqqMsyeAzcfpPBwvkuO7fA01MzyMsxMS1JSqQgtwj9my+Jn47jC61Rui66dD1MTNkY5WeK+mWq7zqtN2TGrIM8+mgVf3yiMT077Sai5+PakjTJerLVZ0osi+vC65dESSEV1HgNyG13FXrJ+Xj1BckPKav91M3n19f/b9+BQ12U/93z+NkUJB/MJDOWxbCBw/4q5OUq3I9S9vDVnjk8+Pg9LJm1U+3/Xc4o4aSb+lGXeZBUqFZ1IQTHE+pU1IrimwZx2eRMiSVSZkji7BNOR3jhovnUzAOyAlyn86gsel/XHc0SFoMg9tKlTit6m9Dm0qJsJbmLDM9LwitkjvV5PHHSHEgAOfVjfkloe0Ymp1w7GKdhDcloHaaAj2mBIC0cQ9ghUpD4qrOua+FACjok8KUMNwmw6pNQ+5GrGAqSyIv4QVjmx2QfcS1sL41t2QJ5qmtSVG3JL8IJ1T3S/KhiUQgA4+oWId0lLYWQaaEnNbEqIe3F8YwUnh5WuUlMi5AScM0K6NhOSue52+bSJBajaZt8lm3axQU3DMQsSpL204SsbJyUdKkFmBNGh2gABp2Mooo23D/oHdiD6FqLenRgN98RTjmhD7MeXMSgiU3oPvxwUnqSUFrAZZF4FhAupYoQU9ghKaF0B9LTuhvCSmUx+aS3yI1YvPPKTPo2GkBI6GjqBVKQSPc8MIAM6Ga/FiU/Jbr84guSqy+9iNKD1YTqfStUN0GSPX8vifWPsmTuh7z0xgbeXQ79esLT9/ShwNnE1yvC/P6l3Xy6Dc7oDU/ecxi5/lpIW/Wmc2lsRecJeOCBAobMSYiUoqD3gjBbpMljxVaNy8fuE4iaIztFefCaxuRl7iClJdlankuGpeGnUjhejIIsjZTRghvvmc/y1fDgvT3o2zWFny5VBq0iOZyZkSI3JsNVog4SYX+tNCFsQoZPgwyLhNaeRau2UlCcQdfmGlXlpehGFvFEYHAViSXJy69Qch618RAVNWGFNsQiteRkpJU6RKLOpKoObCtKZkgnOzOFZqTZcqAdZVU6tdUJQppJ97bVZGdUEE8nKa8N4bsZSgWmMK+OmFGpUGRVb1lNmT7b5Zape5g6bgCtSww2b9nH1Oc3cvJRLmNvGM6G7/ZRU1nG4e0jNMguZV+ZoDnZOA7kxWrJzxBt+qRK2KXlXetmUlollU2YjWXtuPbmz3ningxO7J6LbqbZXuOSsMOEDZPskENetBzfzeRglUGcLJJeDQ3zPXKtcnTTI+1CndeEP32cz4T7V3PjVUdyTI8IG7ZZPP3yXPr1z+f2C9uSKD+gOOIOtWRnSSsdKspTeGQTDtVQkG9j+VGWrstk/KOb0Ru25JyhIYb0ySNVtQ3PjRAJ1ZKf5agO0IF4mKqkgekbFGXYRKMOrm5TWik88kzFW82L1pGZWa3a5X4qj33JDOqSDpqbJCfXJSdmkEzYlNXIBiB0mxT52SH8pENdwlFUvuy8FLkWpByPMjdMbY3QAUzMsEajDJ8IcUyhGknR50hPIIfd5Wl82VxMn2hWA/K63wf5PYOCxJEh538+t/evXpD41cv5es4srrvtMXoNPIomOQ5/enk5E8efyq4tXzFhehlXXHc0YS3O448vZ9LtxZwxoJawH1fIamA/YGJJsSidMTWXIcVwPNjE/EyW7e7HKRd9zBmnd+PsE4swtQpFEC3IS7H9QAHJVIq+7TeQ8mLUJm3MkEkioZOl2xRneoRCHlXJMOVxGVWOEHWqyM3UicRMkkmTilpXdWDmLraY/vIyHnmgHb3a7aEqlUNFPOia5oU0ijMSilZa6mRTU2ETJqJAECOvkKIOl2KVnAsEtLZff/0S7sCvBYkip9WrbM2eLQVJNoMHn6DiZf1ockCDtMuZNetNbrjpBk69eTi2DW8/9hHHTW5L59ObUKMfxLDCmK6BV+njHbTwjRCpWBqtyMa0kor+LUBl9GCYl89bTItIN4befAx1xh78khpokhAJNBwZDFcqagmF1AvrQg2pC7W5fmZM2qDRLc14ZMTrtGnZluHXD8DTkiyfvZSFb67n7N8fS9PTotR6lVAuNO4wboaJWShU36TqdjilJm5KMoI0GcURwkSpLK0iIxLGzA9hJ3wSZSmy8oUeapBW+YCGkYyghVzMhja2UUcomYV9QEjdBlq0imiRRjKkYe9z8RPSwheFsjjhrBziaR1PCBhGLWEZK8my0Owo6fIUesJFFOcNOceQg+VlUr0gQQOrGbsqSok1cCloHyYRrcSuM7ArZag8REQMehp4xI0KRUkVaK1RRXemnPgahbVZXHjPSaQb1pK2NGyrlgZGYw6urSXcpZZIY4vy6koy/EzclHR00hjZadJFEYy0DfsShJMNSPhJYllh8o0sJp3+Nk0ixUx/4Sn6NB2K6YkvnXSZZeg/YGJIkffjR9p/CbHkv+cafuEFyRtcPvJyyg+WE44Fkq/SOZWF61JGasMfeGj8fWTmN+TludW0ahDnyXuPxqpdyeSHamna7Qj+8NG3HNWqjkfGHkZmeq1CnoXSkVaBQSgvUnoLzzSNL60/zyUslC7RL9eg2mjG5Om72F1ay5G9juHF579i+oROtG2aIKlFaHv8t3Q9DLasCxo4ZwyD/kcPZsz4T9mThq7t4ZarejD3iw2891GdSmJOGlTIfbe2QKOWhasqmTJ9H1u2gfFv89b33tyCHv2GcfLJT3HpuYVcc1Vf7po0i22lGge2+8ozq9dRcOf1rciMNOXJZ+fxzlxU0t+rKzx8/1Cqy7/j1Vc3MPO9gP5x9slwxUWdyc+pYPq7WTz1wnpqkyAmzJPu7ELnDvl8On89E6bsR2bHC3Ph1utacnxfnbzwbnRXI+nm8afPfG6ZvJd3Hj2SHu1twtFM7nl0L18v2MKkyWcyfcZbbFsFjz7Ul7RbysPTN/HFAhA/w6EDYexl7WmauQf8BEmzHc++8x0PPVNHTgRaHtWML77cwQvjQhzbuyMrNye4ZfJGyvYLxQku/k0B553WlC3bLSY8uJRNuwPFwtuviPDbk7MJhcsJGdIlacr0DzMZ/8A6Jt47iGH9C9myI8JDj71ITp7Bb04bwDXXfEb3brBrG1x9TXNqkz7Pv7yDigpo1xpuvKYNndrpXHPXRr5aHlD2B3aDYcP68vAzC6mqhaM6w7gbBpBpJrnvqa/5fEkAyp3SH6669BiS6QPcO20Dy9Yq6XYuOTnEtSObEAnZrNsS4YlXNvHVouCZOeusGFdccBRbt+1k5J1byM+G0L/xnq8Y1ZSPP9/JoiUBy+ymy/K5+MTGaq5g8ivf8vY7wdCTFOLjr2tD2+IqDLNcvTild+aNPx/goecPcOBA8Bxec+WJDL1gIlZ2S1xiCn3/zzCgf/2CZCWvPPsaTz7+R8aNHkzrBjbXjZ7H4d0acsbAXBLV39G521Fs229y9m8/Y8yNWZx/kkXUrw3oEbJB6VmEbVFOEtBCqA5pIm4KTZR7TI3Fu/pw+oXzuPqy3lxzXhM0d5cwt9GdCq4as4N9FfDswy346NMwz768geJm8O1aaNgAxtzaiiM7WMz8aC8PPlGtkEAtDo890IEenbN57vVdvPSnPaR96NytmM2bD/DUQ0dTECrj0Ze+Zc6XgQz/KccajLmiE42L4c3P00x6dAPVNZAVheuu6815o8aQ3bQPDlnKg+TXouS/ZwP+9ShBQfBzoGx98N4spa40aOhQFbSFAquotNIlZDfvLH6eJZWf0bBTC7S92Txx8Su0vSLGgKu6UxMqDyjS23OZ+/jXrJtRocAaqztcMvl4Qu3TpIxqLKH9fBti+iVf0bHgMPqe3Ret2T6yD4d4XrnKIxzNUgpemWlRYwvEJ2SvkrwibaSI6zZRJ4fYtgZMOm0GvY7owjnjjkfXXZa9s5qXp33GORP60nJgIz5+ZiEr/rQXIQccfnxTTpzYHzsWZ9c3u3lvymISa4POyuAxrTju6KGMOe1p2o/I5oIJp7J87gbeGb2Y307pzV/e+IZ1s+oIdYT0lgCXuOju4bQ6uoCFb67g4ylrlDJ0oz4Wv7nleELdNOb9fhWL3tgRsCRicNJFfXj/tUUg7/egz0VNOf76ozmwtoqXHv6QWsmBsmHgze3oflpHasvjzLrlE/Z9GTQeivqYXDL2VMzcNJ89tZbFM7eoz2zQ1WTYXX3J7WqRilRR56ZoUd6F3534Kg2NCNf8YRTpRtUkqZGGNGtn7ufdmxdy4nOH0b5FJx46403y2kPFVtHJhy4n5XHGQ8PZvmoPf7rrc5LfBpjz4ecUcc5VQ5g86lXytAa8NuNFekiHhHAwKq8EfwJBBhna/wEbqF+X+39yB37RBcnrb7zBJaOuoKKsjMyomL3Vm/2IBjuV2BseZ/+GDwjHcjn1ys9pVghP33cMOdo3lMcLKKc7o8Z9QMfCBI/d05OYt0KtXlvLYfNejX01jZWJnFJSER63X03TojpaFNahJ5OkwlnsSrbioltXMXxgEwYNGczdk54jz3B4aNyxWJpPy8FfMbhfBpddOID585fz+p/28ocnf8uMGW8zd2Ud9919GhWlG3j8pXWcfcapMg/Ha6+8y5TbCujasyvXjplLfpHF+Wcdy86NC7FrEhxzyuWcc+YzXH1uc867qBe3TX6LOfM9nhzfmbidx5jxX/HbC7IYftwQZs7+kmYdj6Oy0uT5Z17lgfuOZe++7bw/cwdXXtqHSKiKxYvWcdKgTA7vWMTYaaUUNe5OfoOWvPjGZww+0qHXUZ0ZPeEzRgzKp/+xffhk7kI+mVfBI/c0pU/HKkJOinSoAS9/mGLMlP3MfOJwenWoUypE097VmTFjM+PGncKHn3xOzZ4axo4exu4D6/ng8wo6dT6BvXsr+ejPc3j49kb0aR/H8lPsqOnBmZctpHvfJpx3Snte+WAtH3y4j+fuLqRTt17cNO4DkqFsbr2sD+s27OH3j3zDzVc2YU9ZiDfe28q1N48kWb0Lr2wel55aREFRNZaXwPUb8+ycGKMfWEunztCsCJWQ23G45cbO+OFmXHblh5xzZgvOGd6cdTviPPPCUs46oz1Hd2/FtKc/4kAl3D+mLfviJUx8eB4dO3TktMH9GDN2Ot379KPLEd2Y9eaLdGmdRd/uESY9vo3fjryATKuKdWvmcsbwzhzc9S33/aGai684A82r5cCmb7n6/GxFr5nwyFrKK2DUqH6UVVQwbuI6rru0KV0OP4yzrp/DnVd15YiuDZn10afM/LPLyFGXkKyr4oOZM5l6a0saF8e4+p61DB9+EvlF+axd8wkjBuoc2yFN1CjFNy3W7e/ImZetpsOR3ejXqz9z3n8LzUjy4uw/07CBSORGcTRTFVH/TPPmX70g8apXMfn+acx5dyaTxvWnJG8fl9+2gZImIabc2pFYzGfHgSjTnl/Jd5tSTBrTli4tD6oHJq43YfnGJEmaBMxiUdPSRLGkhg6NbfJilWp+Z+nuXpxy/le0aA6HtwwKWGnojru5HdeN3UhtGh4a34kPviziganzuOLKpnTv2p3Jj86iV5/GXDSsiLc/3EEopweZeSXcN/ElRp7TiMFH5XLl6G85/zdNGTToCB6cNofv1if43T3D+PyzuazZkmLUpUerofyJjyzh5N5w0xXHM+7RT6lINuKYAYPZtXMVtbW1jJnwGE3a9ML3M+o9Bf57lY5+3an/796Bn0tBMnv2+2REYwwdOqR+5jBw4ZHZ0P3aRuaXz2atsYj4gQizp3/BloV7uPylYfiNa0gbCUVp9r7J5utn19K76bFYcYOnX32BoeO70OGcJiSMCoy0QWqZxfNXf0F+rkm4cZS9m2o4/qq26jV1ZhWWESMSz6H6L0KJiqCJeEa9AEd1dgUZHU2iIR1zUxFTTn+DqKtR0jMH3/GIf2dT0DXMyaOGs3X7Lt6bMJ/zhv+GSCjM8zNeoO/othw9tB/Txj5HKBXinEtHsGbPMvZW7+a8QaMYd9YTHHluS4bf2Zdti0p56aY/M/KJwSx7bj0rZ+6i/51d6HpkD96eMQut2uKsywbx9PjXGNpuOC3atWPGm8/QrF8OA+7uzvrnyvnwma859Y5+NDoyk23L9uPvzKJdg8NZsWAlC75ZwE1Pnc4jt86kRetMTrr4eL7buY9t6XUMObsfB7buYc0r2zm6uYCkSV586V0unHwCu6o38/m0zZx7/bE0bdWYl6fOxGub4qzbB2M0jlOnJ2hysBMThs1AK4VGfcMkc4UaBiPvPJW9C1PMuO0jRjzegy5NujFxxHMU9gjx28vPYfFnS1g9ZwNXvnEm27/dT9VfDNo2b8eapWuZ99kCbpoxgj/e9T4NIk156YVn6FHSH0sL5ngFLZZpUCUAIRLpv4bInxzUfvEFyW8vH0VlWTlZ4YgaXhJVCaXv7VXibJpCfM8Haihr0Pkbad0EHr7rSIojG3BDEXbUtuSSO5bSPs/jsXt7Y9lfo1vSHSnh93/YzR/eDBgrqjzWIGrClRfBqHNCRA2fWq0Jn6+NcsHN6zihF7Rr15j3v9rN3j3w6kPHcVjjMF1O/ohbRjbm0nM6sWTpBm68ewePPDyCP3/4Hh98CZPvP4e5n8/mD+/EyZL5bU+NZHDJ8XDKmcdz1eiPGXv9UQzuEyXLPIBnZ7DX78qJJz7LDecVMeKsXtz50AeUxnN4aUIJjtaJ0y98i6Ydcrn1qvP48IOP+HLRNjaKF5YPd9xxHGs3bSKTLsXZqQAAIABJREFUndw48hgKY/uEPELIFyWfNNPecVi2bDNLlvqUOTDynGY0aFjCs68tZ9YTx1FSqLNqcx3nXTOPu66OcNnpmVhuNXVmAS/Ndpkw9QCvPNmdnm0ThKww979Zxbtvbue+sacye/YXlO2rZPzdI6iq2827H37H1wtL2bkT8kvgwVuLOK6Hh+YkWLCuPVffuYIHHzmdHi128M32fK68+s/8YWJzQjkduO6Oj7l41HFcPNxhb3UW5135Ae2bwBnnXsCdd7+iBvmO7K5z3BGFnDW4hJzsXWpo2PEa8uLHmdw19RsuHdWfwX1zsKilYXYFRbkuizYVcf3Nn3HXHd0Y1ttm+rsVvP/JHh6ddDQdimyefnUXk5/ezYyHG5PXoCP3TP2U5l3acVjr9twzbrZaoG4o6EjJwP+L0/ow9fFFrF8PHVtBlz5NOeOELljxvYyeuoKN21AzRL2P6MclJxmUVVRz08SVXHVxB47pXUhGVg7Dzv2Ubu1inHraYG6Y+B6Pjz2M1s3zGHv/XD5ciJJxDelQk4IpNxUwYsgR3HX/18xfUKXua9fe+Zx6QhOOblVBjraTVDjEzHn5XD9mn5ISFQUYmTURIdBVO5fQqvG/DdS4MaWopgy5/knYEbW76dOn/6xVtv7ZDIlXs5JJU6bx0dvv8MCYEyjK3cX1t6+hdcsMJtxYQq3ZlNET57JuE0y6tTMDujrE/K1qjqos3Zn+J6+iWujLUrkFI14U5cHUCWGO6mKB7bJsz1Gccv48zj6nN+ee0g7PPYChVdO6YS3Xj15N2oPJY7vwwaIMnnnuax6a1IUOrQoZ//DnhLI7c/UZJcxfdoDP5m9hxcoayuJwzkmN6NnG46kZ+3lsykBaN9N5ZdYB3nrhG264/kRmzJzDCcc14Mzj25GdEWXklDVUbtnJy09dyEcLv2XipL+gGdD9KJMOnY/mypsmUNK0K7ofE7WOXzskP3mr/a+94ecmB/pfu4p//q6fS0Hy3vuzlGfVsMEn/HWovd5qbK+1noUVH7Fo9+e8M+1Lti6p4rzx/Wl0UoxqbT8hJbeegbWpMctf38yaRWupWFEHmTDori4cflELResKOWHy97eAnSYZVgZ1sTpevOEtkrmVnPv0INIFcUwZWtkd4okhc4PN/pBqszQmu8AlTx9LdkGa0OYmPHjKWxzeoi0Dzu7Hs0++gFWZwU1v/oZQfpjXn/yIlU9sDVrvQuRIQsFZMPLSC3joxlcYcdFAOp/WlER+BUYiSoPK1tw4eBL9LuzIybcey+YvdzH95g+48Nn+rHpuO+s++46LXzqBZl2a8+lri/jy6dUMP7Evn/5pIfYBEKsRda5N4cYPj2f9SzXMeW8hVz5zApntoWxhnA1v72Xx15twtwddlkvvHs5zN3/IaWOPpdOFjTEIY2sJIpZO7ZZylryzgY0Ld7J3rUz4w4jbh7By69dUb6zhhqcugQyfuVOX8+WHq7nq9ROIdUxQQw0NpSA5+RUaOhlcfNf52LkJ1bGONPfYvvAgr935Z06Z2o1uTbsz4Zzn6TmyNaddOYBN87fxzq3zueKlM4hXu6x4fzuLli9BxoflPl7zyqnMmPApxdFGvPDCE3Qr6UNIj9bL34s3jMztycxr6Ncm8n8hWPzCC5LXGXnZRVQcrCYWycDWlXAv+Cmwd2JveIBk6RfoZoxhl35Lw4bw5KQOFNq7SOkue732nHfzSjoXwiPjOxPT1yhKkmvmUJvOJGU3UtrgMmSKchKtIss4SKZ+UC2eCq8PZ1+7iJ0e9O0QUypZlQmDhcsTnH98M66/9Bi6njGDW0dmMvL09qxcvpErx9bw0NTj+eKjj5k9D6b87jzWrF7M21/GmTD6DLIiNstWfsdxLb9DC5cwavRn9D8ywuWX9iJevp3t39i06juCs857iivPb8wllxzNLRPeY/6KJH96oieu34HTz5tBn+OK6HZYd958/c9cePFAsvPymPTATK697jR279nBqsXLuOeOQRRn7eab1eXkZ+sYps3Zt5VxzlndObbfUTz5x0V0aV1Fu06dGP/7OUy+sSXH9u7MFwt3MPHBlUwZXcLpA5JYfjlxI58/zQkx5v59vPTHfnTtGOFAeZpbpqxEr6ph2gOX8fBjr7NvfzU33DycWXP+zMw/O9x886lYWi1PTfuUKbc1YWBPSeriLP+uO+dd8RmXXN6Dc4cV8PaHO5n29Hoe/V0+LdsezSVXzOKIvu0YfXVTvtnuccUtn3PqsTEGHHsse0sPktekIYtXbOWL2euYcE0+Jw2NYLr7SbsNeHVOEfdNWcXv7unAmUOrIV1N2PBIe1l8sa4dt4/9irG3tVdF5ptfejz6xCbuvuVIBhyRx32Pfs2cr6p55b4WZGWUMG7KQhod0YrjBvbjlmtf5tpRZ3H0sGasWrOUnLBP43AZq7dAg5bdWLdhGVMf38BvTytiWL8i1h7MoKhJS9av28szTyzg7stzGHxcd26aMJemLeDqy4diJ2s4e+QiRgwp5vihfbnt/ln8cWw7WjUp5L7H5vPxMnjm0esx3TKWrt/FoB41hNwUi/6SR6NWBaz/row/PD+fzu2l4OtI89zN2KbD8g1duPSq1Vx06YkMH96NNevWUpkwOfvq2ygu6ARuZhBwD6mB/oPg869ekLg1K3n9gzncdsMU7rh2MB2amtxz7xwu+E03Bh2R4sZJ33KwCm65fgD9uvnks50MvxScOGm/kOp0HrZWrMzUxNXaFdlwI0Fm+ACWX4VpZLN0e2/OvuDP3HRle6491ySs7cX1TOJ2jCvHbifhhZgytg+zFsV57sWlPDmlI20a5TD+ka8x8nrTr4PLlCeWMnBYP3oeUczNt77DacNaMOCoBtw9YTF33d6HAcc2Y8qTX7Ng3neMHXcaL73xDnn/5qp8+xXDCRsOV/zuK5rmJ3ho4jDmLtiAabTE8bP48OPP+eTzKqY8/QjnjxwZ8KUDk4L/wnbzS32LuiE/4eJ+/OyGDHwrNsgPeKL8hA/8Wb/051KQvP/+W0RjUQYNHaH08JTgicwVWlDJThZv/YzxY8ax47tdnHPdSZQMyaY8fxcJowxTpG/rCvn22Uo+nvQNF950Js0LS5g4+TGOv70b3S4soS5UjuGGObg0zXvTFnHGaSeT0yXC9Mtmktvc5Lxp/anJqVFd00xiGAdDRJwcXFuXMUkl625nJPAyqtWQeGRtM6ac9ie6927MaZMHsm31bl677nMKe8MlN13CsvnfsPKpdVxx72WESzJZs+w7QkcdoDBazLSrXqHNYU057cYh7PW2s/PbfQxoNYw7T5tKj1Pa89ubRjB/1te8Ne1LLnylPyumb2PN7B385uFjOLxXV9564QPWf7GH8y46kWcfncn1V15Esz4tWbZ6KaEGKYqPcVk9rZqPPlrGTdOHYWcleO2OL2hUWczAcwewaWE5H3/6KZc9cDbPXPsGXc5owfG39iFRkWbtlm/o328As6Z9woo3t3HxVb8lnV3Bq+Nn85vRp7Jl12pWfrSVyx46h6KWxbwxdi7r6tYyaspQYh3ipN0UxaUdmXDaSzQwIlz2wunUtthHykiTlc5my3ulvH3HUs7+/eF0bt6Tu89+nu7XFTD0kv5sXbiT929dyoUPnsrctxYR2ZXH8Wf1Zes3B3nnzVlc9soI3rt7HkWhYqbPeISeTY9UXSw1QyxKq0r2VywmRInwp0WFn/Ui/R86uV90QfLG669zxaWjKC8/SCgWwxV9fqVpWgfOPlIbpxDfP4dQxGDIWdtp0wZ+f09bivW9JHybMq8NF9+0ltZ58PB9HQlr3ypPAZGNVQ62ZKlBM00GVY0wtlum6ESWtFd1nXlf53HN6D1cdmcTzhvSjDC1JP1cRj/2FzauijP9sZEMOvtZrrtI5/Jzj2T18nVcP6aGRx45hg3rvuKeJ1GzCkOOa8pbc3ZSeSCgc8Qy4f1HOxIJh3jmjVU89QJkFYCbhu6t4fbxF3LmWS9zyXk5XDRyCHdM/JCPF8TJiwYorQynPXp/E2rqihlz73KiMp/sQLISRt/UnRbNHO584Btqpc4SMLQUnpqcT+OGBkMuLSWUFahkVZbDyQNktuAcRt/7Opu2QywK8So44RgYfX17ijN3YrkOca2Q1z6xuen+UpoWQiQiw9WQSsKDdxVwdK+OjHtgPru3w73jh/Dxp5/xyHSP/KLg3DQLptxcwIm9LExvH5WhI7lq7FK+XAZ5mVBRFZjJPvVAjGOO6slj07/iiT9BQT7YKWhcCA+N68Hy5fv53dTdxBqKeRUUhOHB2/M5or1PyEgSdwp49TOT+yZt5/67G3D2cWnCfgJXnI1F/WxtS66+eQkP/K4DJxwRZ/Nui4mPbmHxWsiVa6+Fc04xGXt5WzbuNhg3aQ3tD89i1BWDGT3uHRYvh4xs8Grhd3e2onmOzfWTdqpuk3BOq/bDxFsb0SjX5ppJBzEyg+887MBDdxRxRI+mvDZnHZMeSpJTCOKPlRmCJx/oSzxZx/WTV/HUHc3p3jaHT+Zt4sbJCcJZwTHalsDD93RE1x2uu3sTWw8EKl1VZXDtRRpXnNmEotg+JYWcNDtz5ZilfPoXyMpWYztcfXlXRo19mFhOB6BIydf+Z3nYv3pBQs1SVn85jd9Nep8l3yj7EVoXwu8nDOHD2Z/y8Ms+WgQKC4I1ceEJcP15eeCKKlwY3coibQsn3EY3tXrjMFHJqSMcEh8Un6+3H85ZF/6FGy9vzDW/iRDydil551ormxvGlJKog6l3dWb2/DQvztjIo79vRuuSYiZO/QtmZgsG9Mnk/kfWUBkP5qWqSuGkoTqXXtSTyY8sZdW6QL2rrjL4uqY92peyg2u4655qsuVUpWHsSuzLpU+PIh5/ZhOvzgIrB3VMUTB96/0Z9Ox/cmBQRkjJQ/+oX6qD9h+TdVXO/BMjxL879j84xo/6/B/xop/iPvzDhcFPLUh+vNzurwXJj/gC/z9f8r0Pyez3icUy6ilbIqEbFCSO4XCQfTz24lQm3fKImoewMpWWCq3Ph5Nv6k+NUUY4nsu2d6r48NZv0HODmCt71zE3tKbfqI7EzYN4jkd6fw5/vPYTfJlNiCkhRE5/4igaDDJImUlCWoaStNeFQixeZaYlFh944r8lErwyJy6+INsKeeysmTTvlcE5k4YpR/n3H/6KNc/tYuj13WjfpxVP3TUTZ3e97k4MLn31BPLzMlj08mIWPLgLLS8wtJTOy9gxl/Dc1BfY+6UPeUgVpn7/9u0BrHxxK6tlHqRF0CmQbkuvS9py6vnH8fCtf+DAYohkQdKCE+/tSscTGrJw6nYWfryBGx8fhF6gM2PcJ+z/BLRMsGw1/sElTx/P+k83sejVrYFSWAoK+sPV95zB3NdXsGDqVvQM8CTPr4Jho4+guG0mM8Z/gVNer5yVhkHj29N1RBvqjEpsP02j6vb87pRX1P559VMnQMu48mSLJXLY+kE5s2/7Cyc93INuzXow8czpdLg6i9NGnsDm+bt48/ZFXP346Sx4bwmr396l8p2UBD4bzv7DQN6e+DkNrWLeeHUGPRsdpbzQlBuXqIupgsQKzGn/0wnL/88H9xf49l94QfKGKkjKKg4Qyojii8OsgptEfm8/8Q33k9z3HhnhBG/OTpKd4TP4mAaEvYPKgyHuF/PhF3VkGuUMGdAEUzuAJk65vq2oWynXEIU6dPFuIIRnxJXxj8i0iindkmWwfadLj94NaVuSwvBq0PQ8PlqbYsvGck7sP5C5X66gfVvo3qWYXd/tZ/6iKvof3ZHsLI/X5+0lK+bQu3trSstMNnxbjq+n6dA1Rs/GNiEtRV06g3nLfHaW2phmioG98sjIKuCTjxfRpmUTWnXqxOjJn1HndWT4MRbx6jJalpgM7GFTXpfDohWl7C2zaNOmJZV7tpAfTdGvX1O+WG3w6Iur2LLX4NHbujCop43m7OGLNbls3llFSUlTtLRL9YGVDBvSjYQd55NFZSRTFoWZBscdkU1uThmWVoFh63h6lJXbLD5fLYpNMTxfTODqOKx5Ft07JDAsm3nLaqk9WMfR/TqRtF3mL06oQNCmXTO27djC4c3q6NlWR9cqqdNi7KxozMKlYhynUVRczIFdq+h3OLRqkkvCLeTTpSn2VMTJDtn061JM84a1pNLFLF5RzrZS8ZtIc3jbED1apsjQK/D8NGk9l7W7o6xYuYPuHYvo2rIukBV0UjhWJjv3N+SrJZvp0rmE7i1rSXohdlUUMG8FpGrqaNHI49ij8oiym9LqGF8t2kOjosZ065HFgVqdzxbX4SQsWjXyOaJTBlkhm+XbNVZsqsVxQ7RrFOeojqK85rNok8m6rUnlfnxYa4d+h1kYWpxaJ5uVa3U27Uxg+x69Ds+kYzOTfQcrmLOijhE9IzTKEenlLD5dpbH+uzqiYZNjOufQslEdaDab94b4ankdHhkU5esM7GlRFD6A7pYFNitWPvvjJcz52qEu7tG00KNLp6a0OvpW9Lye2OSJjWUAlv/iKFt/70Oyb8loqiuSfLmkCsfI5KjOGi1KoixYsJNdFTHRqFEItksVPdvU0fcwMewSY0TR7ZeOrBIaV/8TecyQKX4vPr4tZqmwvbYZn3y1g8PatqZH+2osv0xVp9WayRcLkzjJGCf0LmTNDo9NW3fRv09DcrNDLFiyD9svolvXXNZvqWXL9kpKGjVCt03sxFb69SuhrDrM18v34ziZtC7MZk/pGnr3aUZBfopvNueyfnO1Mgbr0iqH7oeJFHUF1bWN+WKpUL8MPMulc9s29B1yLeEG/XH1aCBmoIxPf9yvH0rileHfT2iy/PAxfrio+SndhJ9UGP3DTsV/tgr+9j79cHfkH59HcOyfck0/7lv5+bzq59IhmTV7DrFoBicMHRgoJtW7wwsRZ5+zg0nP3832+Fo1vK5pJp6bwuxUQ+uBDYmHatHtGGZ5FlsX7MLfq9OyXTN2HNyKWejTamAj4lRgGiLVn4OxJcbaTzej+xGKumZT2C1Kbca+YBDaj6ALLdKvxhapXwE7cTDFm0qMbQUMcCy88jDL5n5Ds4ISSvoVKEqSURFl+VtryGoUpXP/9hzcUc2epQcwbZPGXRuR3TtCihoiVQalC+o4uKNOFVZNBxRT1CCPuv11fPvFZuVD0rZZOzZt/JbWw0pYMHkde+dVMeS63tTqFYRKTFr0aYaWk8TdpbN93n78hE20Q4TGfYpxYpXsWpBg387dHDGwLWaOT81Wk+2LKskOy55TwJbydRT0itC5sCsLXvmG+TPWEM3J5LwHjiPSMU66yuTbT7eix0M0blrCzrLthJpC+16tiW/02PyXfWi2RpOWUXKPyaA6Uqkk7KUYyIgXsOz9bwiZEdr2bwD5acV+i7pREhs9ti7cS6M+xTTIaMDXny+iuGMhrTo3o2Z3gu/mldJ2UGPMuhC7Fh1EMzRyG2Wx+cB6ijvmUL4pSQO/BZcPv4FeBccGsr+i7q7Ve7mJ4NHPZ3n9S53JL7wgCYwRSytLCUdiGJ6pEgBBBBz/AMkN4+HAu2To+3DdXCyRrXNFgUs8GxzJJ3D1TAwp25UpkYvhpFXQELWulBlV9BflI6LJcHvie3q1a1h4fqbS7zacajxDDM+kWLFIx0zVhjXTpnJITxs1uKaHKy7hnkFY3Fkdh2Q4gukkleMyYk6nZZAiTTpcqWZJTNcmJAZFRgTbCSs3c41KDPEjSIscbYRKvwV3TFpGVRw11J4hbWNqMTVRARKPAmk3ZgTmerZLyAyRclNs3p3F6m2ZvPLuRiZc14jDW8mwXRW2V4xiSnoOMV0MlFJKEcgX7wwtB0MPqcCJK9Cqiy3nqGhynjL8S5nF2NJdckVm1sf0JEEOzAvTmkVIVIhEs10Td/EcPOXjoOO5YSX5q/s1eE6F4sR6Tg6a00B9nyLTqOs2ulONYbj4rqDS2dQaPhHNIWTX4Bq1CKnX1zORsxJ5wJCXJOLWKAF539ADB9mQuMFbmEq6L47hy2ij/FwjLcNqpihMiZRiJY7oq/vCIS0m7KYxzLiSHhSVDUukQRzxaMlC18qwDYM6sghrYXyvBsNM4Yg7t5VDyjbRrUxC7n4soffIs6fl4RAFy8OwduHbot4mhpMmph4hjfzWCJuVCnlD3NpNg6yUFMYutm6QMHKwvQhhM4SZKkM36hTRV2nJI3QiHV9PKVUokaYVJF9QOks2XC+LNMV4YtipxUm6YfK7T4W8fjjkqQFtuUOBi/MP//qX65BIGlI/FxMYIy5g/+KrKQiVKlNVkbXGFFqFtOez1VpQplxaiLRXjSmeMF5CJRS+MkYLvDwc5Wws90pm2CTpEO5noHKGmYWyyBTvH70a3U+pDU38QzTTUkIWpmspEzZR6tJsGZGvwjNFmlnWfBpDjDBFHlQT754InmsH3kKWjuOFlQOyOL37VhrHSAbS51oBviPPqXQX0/WmZmKyKc9n4I2TFsccP4OC9pdDw9/guTnKOTmgbP2QB/g/eBAUDCumN4ek0v99kv43f6+nKf2dY7gE3L/7zL/d8v9RZfPv0gIlyfmP6FKHnKQUYlV/MoeOq7LE753P1Z/Vj+Sc6gcIlfHdISrb3772kHno317/3177oc+tP2a9A7t6hboP9b8l0/peSPTQef0y0p6fS0Eye/ZHZEQyGDrkODAD41lHWQpalLGLeftnskz/TMn9izqeLSa0ekrJ/ad9F1+zcA1Hxc6MeAZ1fi3RaDAnFrdkXwhsAcSrKuZECPliC5Am5fhoIv3vp1U+kNJ8bM1VRrtJGWi3wgrAwE0obyNb+RRFlDqeRJSYa5KwREtX/H01DDMwHRTGmah1hV1T8FWVFySjcZJeHHEsMNyIsjAQM2U/pOPbPlEjrKgLnhZWuYzjJxXb4/NbV7P+rTIue3MQ+YdnkFDXAylD9o2wSvQtJ0FKfM50F1MKA1fyHPmzr5RNdSMGnrjAi5mvh2umSFq1hGqzia+2qFzm8+niL7nwvhPxSg4qARcxPhaDQuk2WJpOXE+SDokJsSgX6oTlJvjVVOk2tqjQm+IJFkisW4Qx7RApvRosH9+LYHo2lqMTltyIBIYmdoo6vqkrY0uBjkSPtU4XU+YoRtxUMutCx5IWieQyIsicF2/OgJwz6GYOwPIzFdNA5gMPRQ8VZr7fFv8+5skzcOiHIpsQlC/BpvOPVnRwhF/Wuv+hneIXX5BcPnIUB8vLiMQyFKVHwAUJM75bB5vuxdn/JpaxCzcVVcO/EhSkRyiOp+Kh4Umy8f1mI327pNonbF30vMVozsWUg9ox8OtUOzOtySMudBZBUVxChi3ODsqN3RTDRDkRcVTWdZVg6I4kgj5JyyCq9KwdbN3BcsLKg0KyFnFvV+ZquqNMgASlNCUiePKYiv61LCOTeEhkhxPKnEkkieNujI27kqS8CB1bRYlo1RheXDmPqiJLlMc0cST10GR6VvgnvsG3pT479jkUxopp08wmK7MWz60OBu58K6BbmGkc00JyYUtHzddIQBWtdFcKBCepzt8z5B4GyYAyWVKJr5gmGfhGXBVXukJcxaFPfC+kOJOXGyrRd4wS6vSi+sXuB0WlWpxyLoeQ2kNLWa4hoEQEvrDBQhazpMCcTjkJqn8JgoePrgKEfKD899BxDv1cAt7fmpIHRwveG7wvOKZI4Abf1aEkJaBbyEF1ZXYVnEXQyA0sNIMAExwvOKZSnVfno86svhUsfxN8px4tVefz12sIjvXXlEmMrdR5iUO4ulbljxsYZx5KyNS56eo1wRmISpzcW3mNFDQiaS2+NSaeLoS1MHE7l9adz4ecLqDnKX188QD+xXRI8sTsUdnzqOJZ/ECoXkjZoivJix1UllsmYQwnodQllHGkJOeuSUgKVVVISnIRQhkVKL5jfV6pEpbgz/LEmFJlSOEtb5diQXgM4vBsCCCSQnzJHBdC8ijIi6SmN+WOC+1SnnsTX2KQIW7K4pImm6YUl47a8KW4FmeciKg3mAYpWxS+xDVZvjGDkOygel1QECk5YrUtq/N1FeIiRYesP4sUEWJNTkVrfEr9Z4u2sMSpdOAQrzIhuRB5duRYGq6gtcrtWcw3hY8v9yetQApHkiwZAhYXZLlQLYkpppzK5dMIeIRyc5ViQjJQPPJzApBDD9ydbStSb0Ln4FhJ5f8gny1xJ+WkiRiBOagKV6prHRibSXHv2nUYchy1iEURp/5zZSJXvn89giHBTG6OJGy60OjkpooJqsBWTn0xGVVFnOKP+zKd6OGpbMtGF7NVkYWXck99hxJvJdGTBDamvIvE/M3XQmhizODZ6rrQBHiSP9vgyfuD75rMBqCVBH8WEEj8iOTYUsTK8ZVnbuAR/a/26+dSkHz43ntkRrM4Tsn+ynMg0I2sOZ9q9rPiwJdsYBm2RGkV1lNYhoOtaNxRXF32VXmOfSwnhCPAWP2slUQCT0vgaSItn0Us5RIxLJICXLpBp9RxXVXsy14pf08bTn3u4ePLMyWps0rQRekzjWbJ8yFgnYMp3iVpTxkdCthnytrFwTES9fLsARjraD6+ayt7AkMzcTQpSHwsQwW978fDJAbI+2WBa26I9CaL+L4kRZ1M/CKRH5ZnNNjbZL+XPVSzHQzdICVGrGYmEV3+rQ7TT2HrMlchbvM6hh3FE1lzQ4weIxhx2LPmIH5VmEjjTPJbmHihGjQzStoWerw83y6ZdhTXrCNpVAXmv7L/SDdC8gQBkAOYUPHSxdle/h52g/3JE8BTzsALE9IlH/FI6iIgIHmSjm3pWOKZJsCsrE1xHZY9UIvhmsF3qgBlOaqvke82pGduf9qGjsTwQ+reKtESFfCTKi+Sv0lMCESUBFAIKg4pbjQ/pK7L1dKEJHbphgoREsWDSlJpCKv9OngC5WcSkw7F5n+1Vf7jzvf/QEEykoPlFYQyYqqTIQEi+IpT2JvHkd79OhnaXkW7Ctw2xbU8eLSD1oerNrRDG4PuQWfvAAAgAElEQVRId6pgpR4sX1X6UmVLUqJIhmYIW5NkIaU4nxGBCjRbPWzyUBqObNLiGK5he77qKIhPhyfeDyGHiOygonyuBUZIKkEQVEQPYbkiQZjGkwxeWrniznyoJFeW25AI6URcMWCSjT2iJJYcX5yhI2hJcXWWqsFBc6Til0Bn4KpOR1pABBXw5H1pQUrUucmeHUfXUmieyCVLclEv9qqLgZ90SwKXV98z0CQAyyGUi7qYGHo44h6tkhYfV3cVhSvYfD0URVbunW/hSK3mJDANcYmVRMqlUm9LbofzIdYrGCSpLwW+f7xVDvX3RUSQAfyEXz92D/+7z/p3x/8hPryKUj/p4D/+pP8R//4Hh18PobQ/4vAqc5NkSBx4lXd3kCBJ8iNdukgLMHJVoioonHyvv5iCJF9M//5jQVK55GpyQ7vU5uCkdZUnq+fXkoJANkQtAABEWUXWgWziklAq0FtSbQNDFpLaGINCUjbpQ59lKMBDVFl0XCcedGB9A0PMZA49c56jXITV8lIFST2wocn6knOWuQ6NkMQndQ5BkWFoAoWA7QtEIlRS2SB1TFnDWiq4jkNoXj3q7wo0qr5zWcoWtquTthrjRJrU1+YSIzVciUHfNyfqY4AvyZqOqwfJsSTekmzrQjGRsleACkU/kQjrk1SbriPwCqYXVtcoc35ynQL6SPyVP7uOQcgQFFkSD0kmBCO2VMxKGjaGXLcYTauOqoYlYI/nKWBHdyOqU+1LR08KPS+F66XRTVPFMsMzVKIo1yLFVFKctQW1lkRCEh0tjOVJQS8Ud/lGpTQVMEe6UpK4SCIm80F6oG3iORjS+ZZiixAhSVhI4boplZRJgWh5Gp7rk5Y3yDl6Hpai9klyI14G8sqQopHG9TxirUeQVzAcvHx0ORG1pA8BDYc6M/X71I9Y5j+nl/xcCpL3Zr9HLDPK0CFD1PMSbDWyjnVSWoJqv4xarUzlD8EQs8A4NoZI86pB5hoF0QT4VfB8B685BIHJO+Vf5GkXgR2ZowgSfxmG9pTkjjxbauWoBNpUPRDVY1WIf+AALu+T/VuJiWOQDABQtVqE3BWkwoegpr8OV8u/yDqUM3IDZ3aVAgcGuQKECPAlBHQ5l+As5F90In5ErZOUUVd/jWlZvfhk1UNn8qmSeqdUESfXI3dIzsOplwkLIpBco+Q1qofzvZeV7guzIoat2CgysynAjJyBsDhsVWDJik+pf08RVd4fwT0OALkgaQ9mNwLQMYDc5LsKcj5PQTTZ6phyDHm1wIgBJyOkDK3FJFJeL+yGYArEVKyUQ8c49K3GyCTPLyZMripIDF2uVgqX4LFxFPATQHZC4VdhUv1HQGWx+gq6rrIvKJzQlBgkKZIUL6oCU3E9uJK/NqOVj159r/TntIb/u87l/0RBUlpeqWZIDj248ujI1pLYOAZv/0wytFLlSu0K6uimiFo1+I6jkmtRxZH8OHjaQzJZFqBqatOuR8RVF0OeHnkE85UakxY6gCZtWbWw95P2ZW7CImQIAlIZHCcUVlSbgPLlYpue5OCB22f9Ru/pPrbqpISxXNmobYVYS94o6GNQVMhylH8QVAVCag1mKrneVD3CZnhSqAjtI07KLSVmxpUvgnyOq0sxECRQkmwJ/UNWiSAp6pclRZS80CMtTQwhtynEU8JfDp6gydRiqPuRCPjyapHaQRLnGSqgBB0ZDyMt5+2oHqdtSN0hyZRB2tQI2XJOUu15ELI5oHWj+MjR+OHBASL4g4Nif5sS19+Ln7BCvs+pftR7fjj9/mFk8qcd+ae8+h8OCv8DYv6PL4sC7X1NPbfy3KnwWn9npL1oquc8CIyHBvf+8Y3716Js/VBBsoDypVeTH9qrCrSkm49l2WhCNXRd0kZxgKhLV6DOx4rUglGKqdBOyfcD1E5XHRHZa4JOhindgvqNxvOz8I180n6GAgakw2VqQvESx3ahFUiBKF1SlSGhK0BAColDRY6haJASRyxF3asfqZSkSugkWjaenklEhmT1OjShm7ny/noqUtDmqK+dJZKE0dSA5l8/xhOgxjBVGiEJscQo8WASZFLmG9Rz4sp76h2bBYRRG3wMzc9SqbPjyT2RNLsm6JZIfJV4qAn6KFWVhaPORX57Cs0NOnfCo4/gOYWKAhIOpXD9OpXUSzSyrUD/XyUDgmr6Pp4AO1YWtZoUHFn4toFnSte7ClOvVVRM3bDQHVMBO67q1AapmxxPfASCVEyAGIk78mXK2Uj31sAzskn5Qr8sr0cuLZJkEnbFz6hWJSRYIdJOBradixWuVc+LZUTV0G3Eq1HfbVp12gTIkVRNU53yYH8S2qrQANPUmc0ItRlJXtHFeDRCk73JkO5KkJwEPdf6Nu6PBkB+VLD7H3nRz6Ugeef9WUSywpwwaACmzIWpr0G6BFK8C7ogPFoB+oLOmbrloTSuAIuiduHF8VRiGqTE0mWU/VsSdNU/k+dYs5QkuLAEFGtANlSrDi8kpYh038QwVT5P1o50DiWlD54IoSIFtgWS8LroTkB/Cn5YP2xuSPfQwTdslSBLQSzxREoA9dnqWEGCriRqlYmfgJICMEk3Rc4iAEgE+BDqqYSKQ1uAHbFVN1LOztPjAd1bGAAqD5HVElCCI04U3MCMWvX7ZS2rCkG1H4TX9T3tQHLzAGMRgFeebQdXOpJaiLDkXOrRlrzHUuqnDimyhKIqHR91NVLWSRkVXJviBAg9X67LkLIuiClyhZqi2cr1S0wNus+W0GKlm1Nf+rleEteVjklQrtiSlEkESxnq39yQFIAeuiQvWvj7e+9bdUrgSGKHOLXL7KnqNEvTI2idBOWqXHBAYqin7NYvM4VFy3sCUEU1VeWWBTXV9107+WuQCf3yfv3CCxIZar+MsvIywhlR1dUIloG03B38LeOo2/M6hlnF7CUG3+2q4OieDejRvBZTLazgOVDPo9r8pOWfCkBFtSkJN9xX6jq6o1FHBgu+rqW8PIfBg4pZvaaazRv2M3xADq7RiI8/Xc/Rx+TSpnECUxahq+MbEnQCco76vEM0a1Uug21ItwTCaeF7SndGEkZp2woiGLRMbZkxUMinNBYkYdGo84qZ9XUlW/eG1SyL8GA1zyCmb2XE0OY0zCkj7ElAOVRvS4FQX45LC1RRzAL01DfkvfJ5Po7UKor3FrSLV66LsGJNKYMHF9IqS5KxpIxNBGyH+muRxEQoWRJwpEMSFgkhCSa6TtIIEXWEAy/XaaKrnwV0Mtn8q4xe5HW7BbJOUijODxckhxZm0JEIxod/XHr/U3oYP3X5H4o5P+Z9P5fzCPLSQ5D53yDgf3sx9a1kmTeR4c5/Zkn7SyhIDiy+grxogvLqTN7/qpJ2bS26dcwm5Ng883o51V4xnmWT4Tr07WHTvWOcsFAVXTvodhzaVOrpW2rFfd+WN9lZ2YQ35uwg7rfA1KTsrqNxkc3xA6NkmBVYvsxOHaJWybqRYXlXCWp8v3zraWZqWL7+YRIQQya1Nu/N5oNPdjLwqBjt20UwjCo1ZyXxQJNdTzIOiTN68F7NjQbIotocg7UadIiFPuEq/rwiftmCXsiUSRAfZahWqibp+EhSIQnFwZoSXn17F50PKyQ3wyVm1NGhdRjfr1RdFF3oS/JZbqp+c5bgIRfr4NSzHCQmOn6UrVvbsHDeN5w6tAFFDeKBrKCvkwxLomFjuRq6LZ1dV/kJzfxsD9sSeaQlXnm+onE1bFTK8X0LKGKXSvxE6EQ6OmmrjrDchnrGhCYdZUlG5bdj4eq22j/EzyfhFLJqg/v/2DsPMCuqbG2/VXVC50RDExuaKDlnkKBEyQIiggTJCGYRUcw5gQlBMGFkVCRLliw555xD03QOJ1TVf9eu08KdO3NHnzv3jvrP8UEaOJV27b32Ct/6PnYdNOl1azjx8dFs25vB5n1Xub19CcrEXw6dyCA9ryjzf7pGbKyflk0as3TxZlyRHjo2jSYmIk2ZhqCChohzI/bY8X1VtUb5J2FkaeXQKtxNfJmhBK2kUC7c8VucjLsDj/tl2f4ag/M7+s7vJSCZv2ABEZFhqqldiWqEst1qTagXBVm7YfO2AwRNP00bVyWutktlACVINbRQMk05oQ4USG3KshYk0aZLgsDJhGuXYcuS42Sn5lC5ZizJzcphCjOX5UBt1eFkhuoUksRwvARVgRGkhObCl2qxas7PuNOLE9DzVXVBIJyRST7adW+KESsbsNjnkOsqe7kkPBVGWib6daY8Fdzq+aHqTxgueQaBe9o6+ZeC/LRgM9XrVKdE80jcyrsO9XRJ/6ckqSSiELi6LtBuF3sWXuLCgVzlO+l6LpERcaQ0SiK5fqwazIObzrL9p33UrNyAc9dO07JbAyJKOfGKbUsa1cvZPdnsWrOX5o0bKKrfrIBJk46NCItH2R7LbavqhRNcSdVJ4I+yDPxOwlTZpOv+v7pryZEqR8mSRhFWLtxBXJES1GhZAq8wnslHmNVUgSyAYUtlWmydl7Xz95J7Ppxb+1XEk+AkALKOFrBy6SYatWpC8bqGU6mV7liVRA7ZZ5XfEG9GKsNCa2mzZtXPWGY45VOqc+byflrc0kAxODoRYug+FAxNAisnMLZ1Ye9yPn9WJag/f0AyZBRp6RfxRgnMIFxlBxVnnQC0j71AxpkfCbojqNJuq+ohuXdgJOMGJxERuIRLC5DvchMhFRCBKOiCufQoSJfKwtnSaBXEMAwKgpIBiefdWUc5cQ6efbwW0z4/wuwvC/hyWgQeV1Weemo7998fRbN6kunwEBQLZPhw6/kqepfIOaBJmd7JgghUShx4mZTuQJRipVL3blv4BYNohzlOhTtXukdUJsSp07pI81dm9PMHWLkeYiMhUlBRASgTDy8+mUi1KgHcuktlCYNBC5criGkWKKSUpUWqgEu4QL1SONbEUMnHoxqzpYJiiiMTrjF7bpAZM1J595ViNK0iuPIcfLoYzzAn26MJrEsapKVvB1y2R1rNlNMh1ZIct064WYDHckqoEEPQlDKvw7OX7a5F0YYPgqdLCBLjuMzOzn3DzzdusL8FoaSiwH/C7vy3zhGCgv6as6tH+S338fe++7fSJr91PFRK63pfjWR55HIB01JtEc7+Jj0Azgby54ZsbeLCxofxBWL4fMFV3p95gucfjaFvlyQCAYNmPQ+R4YPoCIe18sn7oV0zFxGihCibk7RWCCQjFJw7e5RsXE7UILCk7eeqcfvduxTcJyLMgYxl5sCogXD/sKpEWudxFURgheeo6qjAG1XwLix/Ct4kxBAFqh/MJ8mDYKzT4G4X4DXC2bQ/kaFjDvD0gzCgW3kM0pBYwqc7K9EtVVctSFBzY6tKrAtbMOqhvg7pO3Fb0g/mUwld24pAVw2iLix3Lrr0kogboLwB6d2QCZeBLxjG/qM2Ww9GoXkNNq29wKNjkqheJgfbMLEE8mRFqGqM3IOTjRGPSTZiE1OcKYFyEk6+FsvKLXFMn7adVyZHUTNFIISSp/Xi9+Tjtv2Eq0yxTNACMrTq9B61g+1HoEgkROjg90GWUIQ2gpkvJuByFfayhRFQdKtZGFIZtuIVDl48AekJkPnvEliMJpUZNzk5pRj3wCGGjStJo5oJ5GteZs7dzmffwAcvV6FOSi4ecfj8+VzMLcGAiQeoXwEmjO/IIw/+SHwpeHyEkxQSspOAWUwFgoYrHZct1TdxN7wErTDFcpZBESIq9ieq+FBMK0nBQ2SsxHF1aJhlRoWi3T+gXsnvJSBZOH8uEZGi1N5ZrSXH+VMydxgFGrm7g7w9di3nLh0i2hNPIC2cN3b3IFjGafPSrGzcmtQXZBGHqhZysGQOxGF3UE2Kdv+tAUtJ25UFEedI92XzwJv3Uq1LgtODJPCdkFV1QgZJzjl+gBn04ZHuadEmOebh0T4fEnk5hUDxkxREZ6s0asnqMUx4bhgRxUIOsdOS6Pwq9GRF0yQoWXzHQVeVTmWcQtB1ZeKd+lv6bnh21HT6D+xPw9HRzrMVFuRC3nFhm63s8fo1mD/mNGvXbySsqE6+Kw0jNZr45CjGvtwTK9nP1GdfZ3z/iWxYeJItP6/lkbcGE93QCR7EFrn9LvbNucb0F7/igYljWXPsW3LTMxg1YQiuEqGxVHB2adYXOxtiGnIWxPW9NLT3SU+J6tfwSdASyhKlw1v3f02llAZ0eqgihhhwBx+ncs+qGGYLeM2EfDc7vz3G7Kd2MWF6T5JaOHD6fTP9TJn2Dk999BDFGzuvurAiYulBB34qnM3Olqk+OSevsn/neWJjyvLetFk88tQgytRMVE35bsn/hM6hEkseSbY4opBO32gIpvlrnIo/4Hf+/AHJ0JGkZlzEE+FCF75owWErp95P8PiLZJzdyrKVx5n87jkaNqrM2SNHmPpSNW4qXoA/oPPhghPUT7aoX7c8Jy5ns3RdKq0aVeHU0cOczw6je6emnD11mp9/PkG3jjU5dNrm+EUXg3tE8s7HR5n9tSiTJxBdvDmLF6zk1oblqVHZx6HTfuavPK9oW1OSbG5tWgktkMXs5ZeIK1KMjEtXaPIfwmYWUWzedlyx5LRunES9auGE6ansOFeSRav3KyNSMjqSTm1LUiw+Fa+eoRbA1UANhj2zk4OH4dPpoymbmKagBeEII1MWZ66kMvfHM/iCGvHRXnq0K0digkZmrp/VG7M4ciqVcC90blOVKikmqek285aeID3dJCwc2rSuS4UUnc/mFfDRrP2892I56pSPZ8f+s6zddZV806BGuWjaNK/O/sNHWL8zleJFo8m7nE3fbhUpMKOZv3IvlwIWVUu66dCkPDGubDYd11mz9YxKzFYrl0jjNh2p3OJOcLdVOM//6v7+PXf413r3//PC59+Lixzc6W/4FLIL/YpD/p7f8felHX7dnaiytdqHxDI6eH3ZCJ1is4OIdkbM6SMqrOz9vVv+41dINnN85cu8MXUthy7A8TPw+OgEBt5eimOn0+gy8gJ3D7+DHh2qUNRzigTXbiLtwyHssjC3OD1aAmcUqIb0dmiCh7aEYteiQDPYcb4xfQeuYezwjgzuX42TF30MGfMeVVLggXGtWL96DYnRRchKT6NW7XiKly7FvMX7VPKgWLyLW1qWo2yRfAU72J/qZsniMwSDBsnJUbRtWprDZxO5Z/QannrATf8uDTl99iKL1p0kPR9KJ7np2LoqefkWPyzeR41adTi0fZdKELdq1ZiDO/dz8bKfelUjuaVlCXKCsGr9BQ4ezkTHS8NG8dSvVVT1i63eksXBw5dUkNq2TXGqlCtKakYE36/K43K2SbGYIB0aJVCleCoZBWGs/vk0J8/mKFKMzm0rUic5gFeX432qRyk3WJot+4Os236W8MQ4glpdls5bzVtPl6JSmXC2H8hl+aaLarpWTtbp0KQMpcKvYrt8XLVq03Pkdq7lwKy3xpBc1Obw6Uwef34+0e4cvnm3HNfSE1mx9hAX0wsolhTFbTdHUSRaY9N2i7W7zlO6bGkunj+H16vTu2NFShVx8cb0A9SpXpy2LWtx7txpvltymFs6teSnDbuZ8U0Wg/tWJpBxhMQiCXRrVRq/kcCQyT9RPxkevf8OvvthNUGPQb8OJYl1Z7N+Vwbbdl5RmPJmDSrRoJaHjEyNxSsOciVX+gmgUYtmNO10J3Elu2OThC2JJOkRusEvLCQk+CMCOX4vAcl8pUMSQfsO7VRfhzO+hmKk0vN0Dq85xao5p7hnWGuMDJj60B7qj4uk1dAKiGsRsPx4cj2c3JrPrlUnIE8jpV4xqt2WiDvG2bokZj+1LouZY1ZwT/depLSGIycyKFonlvj6AoVwGulVs7Y0ZKtkaKhbWip9qlSarxAKwX0Gk+78mtsa9OPmJ3G0Q5xY1iloZsP+lVkc2nsIr9tNwwZ1Kd5aNaBwdnsOWzYcUD0S9ZvXJLmBJDLg7E4/29YdwPDp1GiZQvmm0WQeh9fH/YU+d/Sh1njIOQJblp8k7WIm0eExNOtVnpgaEBA4tqajX4YVo3M4cGEH46fdDHEQ3ADPvfQtAx7tRZlbdH6avZ9aJauzc9t5Dm08SvueTTidv5vw6NK0uKMU3uJwcE42n720kIcn3Mnh3LME/UFu7p0iKDGurLPZuGkHRqROw5Y1KF7bjZAi/rzwDOdTLxMWHkGzttWJr+2o1Et+VaCSnmsedi++xJk9qZQvkcy6RXu5qUY1Wo9PwHcFVizagT8QoGaTalS8ORo7ziHF0KWh4wy80uNnqnaModuEauTnwcpnLpNun2XgMw3IzYFNPx4k+3ImFavUoGbnKPXsh3akcmJFBjHRHi5dO07H9m25cLSAg7vPoRmRNOycSInGwuAIp9b42bNtn0KTNGlWn+JNUZkuBXVXcBUHOvoPN95f4UP8Hr/ypw9IRgwdweWMy3gipAXSif4VexY5+E6/zPmDu3jy8SWquXLkvY9w772v8fC4CnRvE6+Ukns/sJk7W/m4+65WbD1wmYeePsTbz3XFl3mSh17bx4hhHZj+zlJua53MxPsb89aM+Ww75GP2a62Y+cUJPv7yLJ9PL012WHXuH7eUl8aXpUWTEoyc+DP+2DKUr1CDDT8uYUjfstSo5OWOx44QHw9dW6RQtHgUC37cx001O4HhZsOP8/h4SiNKxx2nef80qjQoR5XKZdmxfD1d2mqMGVqOaI4rHYLLvsqMfH4/u/fAG882JaXIRQzyCXMFiE5I5oX3d3HkSjGq1biZzT99S3g+fPzRbUz/aBHzlsGtHWpw8vg+VVl56Zm2vPvhKr5eCHd0Ls/O/Sc4ehK+nN6ILfvD+HDGWqa9Uomi8SUZMHIN9VrVQo9MZuOShbwy+XZ27d3LazOP0LxRFG1qhtOuTQXe/2wzpzMrUL52Y9Yv/oJuLeLo2qoMtz+6l5Yd6xEbHsH82eu578GGTHzhFSxv85AT/I/BTf/ISb5xIf4WWNVvXcDX+bj+8ZHOffzPg6O/daV/PGI3HFU4ICqJJOVwJyApTDsJNMZpdZS1JGnB//7Z/vABSeYWjqx8k0OHjhIWX4+HHv+e++5J5M6e5Vj/817umeRTWF/pUBtwOwzvXZYycVcVE5Jfi8PyFCPfjMXtUjw7BPwFeN1+vFzC8l/FNsLYerYpve9eTf/eVel3Wwl+3nKUd2ed5ZZbvHS7427uHPQhFctDm3olqVChDF/N3UxGBrRoXYWffjpMhTLw5qQ6GC6b0S/s5tw5aNOyNmuW76Zfd6hUuz3jH1zGk+PC6NKhLbf3X0xc+Vhq1mnPulV/4a7etaiYUonxj36n3me3W0rw7dKLeL3Qtmlxjp+wSTt3mblfdWT9z1uZ8mEarTt14NzFLDas28TsGe3Zt20TU2Zk0+7W8vjyTnLhss0zE2ryl+/3su0Y1G/dm52bllMr2WTswDp88tUWPv/eT7c+pdi257wS3nx7cnnqJl/C684j3x/JvpNlGP34ISKKGlSuGc/8eVep9B+SAm8/U4noaI3hjx2hSMWqFE0ow08/LuOp+xK5vXkBHlc+6dSh56jtXE6HZx5oTpliGlsOZzHl/T20bAQvTKjJqHF70WLKUrFWfbZtWU2PptkM6deGtz85zNSPz1CtpodqlRNYs/ES7RvDxPv60uGuJXRrXcAjoxpxaPd++j2Uwbtvd+PU/h08+c45GteNoHql4ixdd4K7O8Zya/s23Pf8DzSrDGNGDWHA8I9JShZR1BYcObCPJ17PoGGjEgRz/Oz/OY2pb93E0p+OsWZHkDo3t+Tg7qNcvnCJhctnUrZqN7BjVMVZUgHX2f7+4TL8xwboX/iN309AsoTwiAg6dGj9i7+ncjOSKvdD0CE3U5j+Kxvh3UcWMeat9hRvKqlth3zy1MZcnh/yPj3rDSHBm8jyPUsY8HoLyrWNxq8HCA+6OfplOp9PXk3TBi35ZutUOndtTZ97b4UKIVI26SNS/SWOUGAIUOD0Koih8TqIjcAeeGrQdzSo1I4242MoiM/DdHkxIgooUTSSw6sv88lDO7i1ZWsKCjJYuXYFb64cyPmTBUx78Htq1qqGbXj4YeV3vPTJULhSijeenEWrps2J10uxYst87p7QhXKVY3n1gbncfntPaozIY8qYhXiulqVmSmN2bDxGYvMMBkxtgBkhVVoXnlQXC8deY/+5bdwzsb1y6s+ttPhp7SrGPHMr/iR4c/BiOjfqzGX/Odb/sI/KlUpTpkIsBzZkUL6ri66TqnJgfiZfv7yU8aP6smjzZgosk5FPNOPM6XzeGzyfBk3rQEKA7Se28MgzA9i77iCHlmTQoH5zdu4+hi8ii3s/rgfFQgK+Qdg48zxfvLmMW5p0RS/IY8Pa7fTo15k6nb1Me3IBFUs1JqpYFMuWzGfYS12p3CvSGXPZF9Nh+YQMDp3fy9inWnLVB8/f8TnDJ3al5p2xzB6zHz3PIKVEefZuOUTDEXHU65XM6iXnmTdxH7XqlKJK4zjyTJPdaw7SuGobzh7P5Mdd7/HZ0mfYe/Acc55dR9MWTckL5rNl7QHGftCDsrcY+COkNVCa4EMJw18vA/UvXNm//dJ/+oBk+D0juHItjfBIYYlwBsjpGS+g4MxUNixfzsSJK2nVrgxdurThnXc+U1m1955qTGREBH3vW0fPlkFGDmnLlp2neWjycaa+2IA61QxenXmKj7+6TIXSMHVyNW6qEMfz72xkzyn45JkmfPj1CWZ9fYWP3i8L4fW4b/xcnniwNC1aVuCnbamcTE3iyvlsflyyjds6VOKWFjGMemw73dsW4fFhtflw8UU++u4gdZu0VrCqrevXcktDeO7BcvQfd4rEoqWoV7sykbEBGlZNp375dBK4rDDhaVZl7nnhMGs3QONa0cS6slXmMioSHp3Yh7c/WsjeQ5HUql6V0kXTKZ/opmxKFe6652u6d3cxtl8j9MBVLmVYBGMqMuyRH7mtez0e6hTNvjOR9Bu1mOEDEkgoVocvZq3inReqkVChEly357kAACAASURBVGt+Psq1zBj2HA3y89pt3DP4NrLzL/HR7O28+mQtujYyOHIun8deOUQwrC4Vy5Vl09p1xIRnMnZEXV6ftZXa1WtQo0wckXG51KxfjXbdB4H35htauf6BF/zrigHXV8v/ThwQmmy/clH+b96DmvS/8j7ka06l/gaK4FCJ+0ZcWSHxwnUKl795gT98QJK1gYs77yPClc/JMzHcPeoII4YncWefCuzatoeP5uRQv8HNeAyT9z/awPh+kQzvFU/AncvVYGXe+HALuXot1R9g2D7VWJ7oyaBXh2gql8lRvQ0bLzSh08B1lEpxUT0RIu0gpYrp9LsjmQJ3Q3rd+Rf6di/G6FF1WbvxPE+9sI8Pnq1DnXoprN1+lidf2sZrk2oQX8TD4Md38NKDlWhTvwRp5y+oYOl4VjlG3r+CFx+O5baOzVnz837OZRTjwplYflq3jQaNK9KzQ7IKtgYOrEPPtkEGjd6HN0Ljrdc7snrjBaZP3c13n/enwDrDzt2ZpGbGsfnAZdZsPMJLk/sy79M5FC/hYfLYm4nRTnE6tYDYkskcO5PLiZMGl/KK8+PKNVRIiaVvp0p8+M4aOrerzh13BNh/phwj713GoAHFmTQwHPzn8blKM2uByZefnOa5SS2pXDmTGT/4WL/iMFMnVSGhXAKrfk7n7OVinDsXYPmyTYzqH8/oni6iPTmkUY2uo7ez7yzUqJRIRupVzqfHMu7OGPp1K8O5SyfoM+4StWrXoELZZDbv2UFU7iXmfDyU2d8v4JPZqTzzeF1aNY5i+neprPjhEDPfe4w7H5pG18Y5PDm2CYf2beaO+4O8/HoHTh7ZzIzZGbz6eD0a1i3DUzN3c2TLKSY81oeX3vsLDaXaNXYUg4Z+QIlkmHBfZ5YsXsr6fQYvTr6FWCOVzAuXiIoL42RmEXacdJOREWDFxuOcvXCVxfPepn6jwaBFKxivtA+LF+yQCPw7IPkN1u2/fLVQqX3pvLlEhofRumMnh2EwBLkVFILTmA3BfIuLS3S+f3cD5SuVpNuLKSC9GoYPywoj+3iQA8uPE52bRNrOONZvW0fPiTWoNjCeoNvE5TM48XEmn7+wmYYtWlGivcm8N9bRqk9VWt+fBFFia92INurbzy8jwkpU7HOGy6lNxyWbdBlcA1e8jf+gxrP9llAipzGe6lfwRaVTYJtUvNlLj7sacmqDn++e2EX9BuUpWtFDbngujTqUYPU3Fzi7JUif55Kx4+Hi+UwSrTCmP7qOpKSiDHyhJnq4zlfP7sB/JpZej1TgracX06tvZ2oMMTk57wLahTjSL3rYsvwS0XUz6f9eLYg3Md0mRrqHH8alsXX9UcpXSSbgTsPIiiEQe5X+D9fHFQ8zRyynXZ12XLIvsWz1ZsY9353S9WHXW7Bs7zIefbs9h3ZkMPu1hTwwegArNm0nL5DB0Adv4Yd5Ozm9Mo+xbzcnkAwnLp6nRHwxco7nk70/gHYtng1LTlOgBxk0M4WYm6SHLABpLj6+bydZ2dnc93orVWiaMmkt9crfTOkyPn54fwsVb6pBXrFU9q9Ip2bXYvR8IQWjuIMmNfLhxOw8Zr76PaNGDiDdd56vvlrBszMHKaTbO113kVQpmoSkWM7tyie7+FEeeactP206z4q3TjD6mZaU6gQX9kDanqu4r8axf00GW7at5Jl37uDZd2fSrFFzuoyrqjoKPn/4Ev6ES4x4qw7IPUgJS9F9/3fKX/+TlfCvP/ZPHZB8880chg0bSXraFcIjQs2Sv+Dp/WQe+5b335zK9Jm7cIeBfEXKbmYUvDyhHvVrVmTwvd/TvpXFqCHd2br5KI88v493Xm1E7aouZnyfwzvT93BTeXjjyYYkl/Dwwjsb2H8iii+er897Xx5h1jcX+eL9MgQ9Nbn//sU8/nBFatSswePP/YDpLkO96kksWr6NZk2T6diiCPc9upMJY6rQr2M8T0w/wLYjWfTt25so28TQfRSJvkSLOvlsPlGJPYfS2LVjBzt35tOlOUwYXolikccUsPKavxrDn9rLsRMwbUp/SsVdULhmw8hVbDlX0iPYclBjy64TbN18ijgDRt3blQlPLWDQ4FIM651CnDtT4am3n3YzZsJKxozpwMCGGifSS9J5wEd0a+em3E0t+fzTVbz7cnX8RmkmPrmUm6onUDylJgvmreGu/l3Izr3AggU7mDK5Nu1rZrNpT4DHXj9Li049KV8CxTzmdeVRvbLB6QwPu/acZM+OQ2zblUff2xvz6tSpEF7XadBTnxu99//qyf82oNT/HnP/b4kB/vqp/pmm4TffRyHm+G+WW+QfpWriwBn+e9JfkeMIMHPmTGbNmsXy5cuJl/Lf7+UjYp2aTu26DVi1YgmJf5P2dwNXt44mPDzIofNFGDTiAGOGFKN/74ocOZTB8ctuateshuW7xv3PrqdB+VyevV/EOjPJN0uyYt15gnpFJZoqXP9CDuE1sqlXE4rGZeKxvWw7U49eg9czbEQD7u1XEvJPo0n/R0QmB9Nr06XfUh4dU5IBXcvy/cLjPPfuFRZ+1ItSpSLYfyyT/sMW8MbjFYhJ8DL8xQN8/mpj6lUUZrsgtiuMlbtcDBu3iufuL0GDxo0ZNu4HEstpNK/XinUbt5NSuTy92lXjwQlfMWliK9rVOs49D5zDIwHJa01Ysz2fF17cxexPBrNuzUa+mnOE+k0roYfF8PVftvPUY/2ZO/tLqtcrxsND6pEclUaAKC7lRfDaB0s4fCaM+nUacvDYCYwIjU6tSvPZjI08Or4HTeueID23Hl1v/4RevSN5ZmQJPOZFAnpxpnybyeJ5V3nv9T6USrrEN+u9zPl4Be9NrE+WK54nXlpBZHw8NapVZ+G89QzolcjIPjbRYXmkWdXoPno76dkw9dk+ZKad4OVZ22lZI5J7h93Cjp0rGPt0HgMHtKVqhQhM3UsiR2lUtxzT56zihzk5vPFCB5rUczNt3nlmTN3Jt58/yPDHZtCmqcVDY29lx/atjH7gIlOnduXwwQ3M/OIa015pS82bonn184Ms++oIr7/Snxff+ZK6FWHc+FHcPfwDSpWG+4e3ZfHCVZy4WoLJD1anaGQqYbqLLF80L03byJYDfm5uWIlDF2Hr3qMsWvgWDRrerSokQk2sIFqKltvB3BeSnP4RQ5PfS4Vk4fwFRERE0a59u+t94IqRIpSbKYA9iy0+f/pLWrVpRIdxlXGlCIOSAFpNUUrm1OI8pj/xBU0aNKZisVr8ZdFy7nrsFirdoWN7A2hSIfk+jY8nrOKxx/oQ0wkWPnqNU7mHGPFpM/TYfFyaBzNTZ6UQIAjBhOVW+h6iGxKWALVbVVAwpIID8Gz/r7m9Tj8aCWQrIZR4EmSzuDtX4OoWOL7vJKcOXOHYjjxGvtaGPVsukHs8mq6vRUNhn8kleKH/YqrVqUnP58qoHoofXzrBgWUXGflic96aPJ877+pGUjeYMWIRJTxJVKpbhINr3JglLjN4Wn1I/I+SgehvXNWZPz6Dw6d388g7raAomIdh2tStpFQpS8vuxZhx33I6NW7HZesya9bv4NEpnYisD+fegY+XfMsT03pzeFcGH782n0fH383KdTvIC2QxaHxr5ny/jrSNHsZ82hhKh9yBDFg2dR8X12VRtVkKJ/YFuZSax9BPqxBTQegHNcxzFh89uJOgVcDoKc1V9Wn6wyupXe5mouOz+X7mZnrf04nssseIClbEUzpI6VYuPCLELtA5kWc4DpO6fEOrat04de4gye2j6DymMqcOFfDN4JM065FMkUoiahlGbmw+tVrFsm7JORZN2cdTMzoqN2bD2/nsXL2BhjXrcu1qNssWreOplwfy4ruz6NWzO01GJar3N29UOlvOLeOFeXdASVnnUjIT5q9/tOv+XjbY334ff+6AZM4chg4bRcbVy0SEh8p2SixOrIyfU3uWM3bYIBIT4rl/VD3cViZp6QYvfryPm8r4GHJnNyZM+pR8C+4d3p7F3y1jw35484UOxEfmcN/zG6iUXIR9u9O47baijB/cjFffXcKBU24+erYmM746zadfX+TrD4oS9NRl/LhlPPFQFcJjYpnw3Ba69e1H6SLZTJu1iNatk+nYNIn7HtnK4/cl07eDlyVbNV7+4Aj9BvYg3qOzZ8diurQtQaWiF3nl8wKKlatFxco1WLT4AJknd/HRa2UpFXMay9RJC9RhxNM72b7H5rWXelEiIR2PrqGbGXhcQdZv3MPFnBQq1erExs3bWL94C5OeaMiHn2zFFQZDBjYj49J+rp3NpEe/W5n0/AolrjjujlZsO3SJaZ/s5s1nq3EmO5FPZq1l2nPVOXgim9lzztC7f28ycrP4+stl3N2/K3kF5/hh7k7efb4KbW5K5WJaIvc9fwQSynF799Zs3bCIMsVsqpTVWbT2ChVrtiEythTTpn1L5fKJzJn/PYTVdpho/tPn74GRfgvL1m8CNP3GFXZdW/UfHeiEVb81dPhHZy38919/H9ePCP3017cUElZ0AhLHMP65m9o3kL51JGHeAvadiWfQ6BOMH5LEgF5l+XHRFh6ZCoOGJVMiPo5Xp+zhgSEwqm8RMNPRtBgCZgzoCYqNX0FshBrc9uFxpWIH0nDrEWw9VZs+gzYxdnQ1xvYRRYNzCiqnGxa7UhvS9a6feHxcUQbcVpK9hzIZ/fgpWjSNoU2blqxYtYb9B3J4e1I1omLDuGPCDuX89uzcjF3bN5IQC8UrNmfcAxt47v7iFCtTnoee3kiX/q2pkpzEp59+Q5Wq1bm9Uw0enPgNz09uw62VDzB0gjBFwXtv1GbVliDPvbyfWbMGMfeLHzh6zkfHHv3YtXcr33+3nzeev5N1y79i63EYO6gW8cZVDu65wE21yvL+7NMkVGxE77YN+OzLz3HHhjF6YC1mzFihmsyHD27Knp1XWbTgKI8+XIruLWw8VhpBLY5lOwwenXyBrj3KUKdaUabP2YWVZfHOpNrsO53LE68dY+QDg9ACl/jkw6UMuj2R4X38xITlk27XpNfIHeTlwqzXW1C6WD6fzT/Fu9PTGHpXEj3alKX3iC3c3P4mWrdpxM5d26maeJpOt9Zl2pw9zJyZSe+epWjeMpnPfthBZIGP154YxJAJn+KNhLsHtmPVyuUsXAjT3u7KySM/8+K0VPr3KsWtrWow5dOlVI6GAf168tSbc6lRFh54dCx9Br1H2VLwzCPt2LJ5PW9/kc+YYXWJcGezeeMxateOYsHKHGKKNqRVs5LMWbCdvcfOMXf+FBo3GQREOXZCNR87jBLCAOaoVfyiWvBrDcPv4nu/l4Bk/oLFRIRH0rH9LQ4uK8RcpvgNfHBtF8x6eA/JsXG07paMr6KJt7xFYhk3mtBY+11smX6euW+sY+TI/hTkwFfzF3Lng52oNsDA8pqKfjpjX4APRsynQeVmVO4Yz+evrqFRz5q0fqQkrugCDNGvUcxV122w6PU58gChnggb8nfDCwO+oFWFztQZHk9BjE9VU4jIoniZGHZvPcj+hadpUasderbBdzP203RMLHFRCSz6cCdtB9fHE+tmw5ZVNGldit2Lszh+8Apdh7Yizojl+6/mUbdOXRp3TGbqxHnc3rs7Ee2z+eDupdze5nYSKwZZPPso4eXyGDK1AST5hZkBLussfiCN/cd3MfTRW/DH2vhPa3z56UrqNqtJky7F+PDR5bRr2I5r5gWWz91Cq17NqNC4GAe+OUd20RMMeO5mDi6/xsevLeT+MXezeuMWcoPZjJh0C6vW7mPtm8fpM7YrRqkA2/Zup0bVFPYsOkZSZlXq90jkx3nHSbtWwN0fVCO+mlIcVBWReZOPsn3dAQYO647hK+DzmfNp164T5WrAjGdW0a5zR0q0CLLox9U071WL2p3KoLs0R1tK6mT5bpZPvsDPXx3H5TK4c1ozyrVS5p43b9tMtdplaNq+JJt27CC6mpubb6vJunknWfDefiZ90IXYSvDtxOME04Lc0roKW3ccZ8mC9bz43iA++WEBXImly4Cb8QXy+PGDPdTpV5zWY8pBXJCAHcQlwpe/0L79LpbvP/Um/vQByaDho8hMTSUqXDjzQ+UR9Vs+8+Z8wOjBD/LshGrc0TaXMC2D3GBxXv46k++/vsTM97qwfdsWXvjgCuWTodFNxVm26RKPjGnJ17PX4Y+Gdyb3YN2aLbz5yQWmPl6D1ev3seMIfPxWFaZ/dJi5P8Ds94Satz7jRm9l4rg4mrVtzISXlrJpN9SpDD4bstLh4RHVeOzpAzw8Npy7u0eTllWEd784zReL8pRzcOdtEYy/qxrFXcf5dFUM7312mpwCcP1HQ92ke8vSqYmfWNdFJWx4xX8Tw5/ZxU+bIC5WSYkoNo0IC+4bnkKpEj6eeeUCV7KFxhLGDYqgT4/qpKam8/KUY+w6AuEeuG9QaW6/rTR7jxQw4bldZGZBZDTc3b8cfToU57OlF5k96zQzJ1cgOqkok178mUOn4eY2pdmx8RzFi0Cz5uX4ePYpPnyrBG1qZGEF4vlxm4uHXzlFgQbVk+GJ+xuRXDSXr+Zm88lfzijBRGEHe+yJO7j9ruEQ3jxUISl0fwutc0hL4T8tixB13i8Qo7865hcnWzUUhRxr5y8LtY6v/+lGQpEb6Tt+xTos5F/9FV91mpv+9wIShwv2130Uw3UhZ3ohbuHGQ2/EiPyZekj+plL7etI2DyM+Io/DpyO57a4rPDI6jCF9y+PLzeXl+VeYOSdfwbqH9IhkeJ8ylIw5p+S0FDuO1N6l0VMTlhypLUkuVVdU4Yp63PDy88kK9B10gLHDkxjXNxyvcQXdMLDNIAdS69H9rg08ODqSAb1KYpoBlqy5xoRXs1RVNykB7h9djk71xKiZfL8xyNMvXhAJDMqXhUfHVCS3II6HHtzGxBFwS9fbePqNRazaDrfcnMDZU9e4eB6endychyZt4NlJ1ehSI41uIy8Tnwgz3qjO2k0BJj9/hDlz+nH+0AGem7JH+nWpWz+WlUsz6d/T4K4+lXl+1gk2bPYhuZ8hfUrQu0NdvvxuNR/MzadKHJQt52XPYR8fvFaNzIJYps7YpHrRRNLl4dFJ3HFbDJHuM4R7Apimi+y8okz55hLTvzGplAJFihTj2tkrvPFMKTyRSTz07A4OnIVm9Q0unjQpEgYfvuwlIcIim5voM2ovudnS1F6JiiVzuZIWy7jXDnJoD3z4eDku+2OZ+uluzmdCUiK8ObE6VcpF8+Znx/huwVXKVS3GkTNXCObAh5Pr0qJqFLOXn+b1988QGQf16xVn2Y+XeOeVZhzdu5EPvoeUlAjOnc6jSBK89mBtEuOjGfv4em4qCY9MvJN+Q78iIQree6kuuuHjpdnHWb5a4D5wa5tE7r2nLstWnOSDmccokwLFiiWyfstVps9+is7dH8ZEKJkDSj1bNbgqRfF/s2z9Osv2t79VCNmSgEQgWx3atQolv67T4nIN5r22jqWvXSUyzsYfnk6WN5X2Y+tz573tlNhwwAqQvzWc2c9s4OjBM/Tq2o0t+9ZTsVlxejxZm0CYA4d158KFufDmI58R8IbTonNVuo+rgauyMGUL25VOMGBhe4Tpq7Cpz8Qj2iWqM96jeGmDB2BMu5eJ8VcjJ/YattBfB2x8CZd5efpjFElwseitA2xcth0CXho2aEHvZ0qqoGbd7Cv85bPlSqqwVddatH8whXB/BEs+PcnKudvR0gO07lebdqOqqaD+icHvMmjwYCoP8bL21eMs/3ITDW6uS6yrBJuOLeb5L4aglwsJ+10z+Gr0blYv3Ux4TBhBdwGeQAIV6hVj1OSbyf8PqaCnhs6gY7PuZPtOs2nOARq3vpVVu9dRJiyW0W93Jr4ZbP/8JG8/9QXPP/0E85YtJDU/jSffGSQyH6x98RxLFm7EDLPp1Lcp7e9MZv+GbL57Yz3Z3ku0adGZH+bPY+Ln3SnfPElVfFQl8YCL6U9uZef6U9zauDYHzx6kZqvy9BhRk0PzTWa/Ox+fkUa9ztXoc18z3CkOQYAp2k5KsNSDuUVjZOc3aN6sFXe904DwZKfX5/wP8OFLc8nJLCClTikGP9uCyBSdJZ9u5su3N/PSZ+MpXQuOzs1l5qvf4rWiaNGiMV98NYfxLw2kequirJ6Syurl6ygI5NK3Tw+ajo3GkHtwhSiAZVcRxXhh2rshZ/jXXtFvXQ+/F9jnnz4gGTpsBBmpmapCEtKoCWV0TbJPvE3emXnE6xfRgmdxGzamFUa+nqhEeIQRI8zUyDc8WIaGaYnqsZvwoEiH+Qm48/FYBehWJAGzBJpxzWHmMEQJ9Dy2Fq2UST1mKj5PArZpEGHaSnAwoIeTL3QYLmHdEZVgG48pkXgQr5WNy0pXNHD5FMdPkhLaCeciYaTisfMImin4tGil9OuSZifXRXT9Ki6Joi3h544lVy+LZoU7jpDgX6XhzBSNhEzcWhp+ShMQ4TLdJty+jJssNY8DVhI+LVZx+4dpl7GEgx8vAaKxrBhnQ7Sz0IyraBQJaQ8I/afwsUcTsOOxNVEeFsEiP0FZyLpspLl47Su4LD+2FUMORcnxxOGVjLGdhmFcJBAsDVo8lq0TpgXIsEtQvP5Q8HbFknHVRGVaOL4LHEsh6u1KOchpEJL3I1oMimZYxMPUf1LmlG/LMSLCGJI71YNKOVvkzzy2X0EhlPii0zOoqEzlSGE9UUrzwsf6J20m+60G7Nd+/w8F2VIBiSiNh1TGpYsxez2ZP99DtCcTvxUHVnFcpGMYGdh6HvlGSXxWpJopEVYOYVYGGjmO5k4o2BV6ViXKakuzqqParP5T8a2LAjta9Qbopgu3sEzpfizLwqVp+OyiBLQYbE1oaa+qcMayIynQiqJZXkUTqxuX1dyW0wlFbtAsrXoLdFtogjMVy5coq4eLOrzQ7doRmFaiEgOU64uYl6FlOkrRtkmEnapsiwROWlBU1hOx3UJxkEkkoscRj18zCLoyFZW62Byhtzx6pSSvT9/FvmM5vPdmLWoW8WGYeeR7oggLitK5PLMfXdGXS80oggItjggrQ4klalouQc2PSymvW+CLxHQVJw/53cAtIoZ2JrpxxVGctmPUOQLyTHiUdlQE55U+TFCLJldPUPTl4XY6XjtH0Q9lueKUiFq4P1dRLlt2EXUezZuGO3AFv5nIa5+n88PCK7z+QkcaVc1FAP2GLWOfjyncoGasEo+U64rNNshBEx0Iq4TSNhG7ie4j3EpVtjdXj0cXMUYl/+DB0jyEy3PYPvINsZcJWDI39Bxwi2Ct0K+EhVTCw8kxSxBZthsRZbtja8UJKrp5mTsOnahq+fr1+YZfu3T/z773e6mQLFywQAUk7dq3L2yiU2OgzL5Q9sq0zQ/p+dniFCpdQPBq2ELFKwx6kocQZM0NYnYqOy86gaL1E5Lfk6WnvivnldcozFjKaQ4JJaPhN2yH4UttbaFkVeg32fc9wt0t15KpfUNxzNJs9LDQXiVLXCmBO+dX15H9TXRJnZyJUz0QDQ75WTQ4hHnYaVFy/l6a6R1tQMW+Z+fdINYnx4jDLoLJ8m+iZSTOhjxfviJqdD6yb8r15Zf8LOcMXS8k5K6ok4X7Q2R5TLeNyy/lvxuo5ISGV6pV8grkuUWGSH6We5R7lXsWKZ8bVQOlIV3uT3MU0l3CEyzvUFwBGVd5dhkTlSByzhEwwS3nDGmYKPZxh+gezbSFL925lox5REjHUJ5R7keuLxJMck6ZG4WilfK7aLY6WrXOPYRooFXOT/5e7lv+Tkhg5Z3JWIXu46/ziTfmWuUQmSdynsKfr4umFt779d7QX4KPwrF1XdfVdGRQRMTyX2NQ/vwByfBhpKdeJTJCKH8djVJxNC3ZDE5OIe/c90RrZxU8Qug4FVRQzIYlasouDFOnQLRA3LZy3GVWC/++otxX/PtO5BokUm22iv9ErRpx4jUsS7GHKydHmFFEGEeh8MUnVnTyciJZDY7wmFIcDt2jqJXKAhfxRVsPx2MXYNjCECbZMTemoSFsdG7T46imarKRe/FYoh2ika+LSquIEopWgSzIALrmxTJNvIafAqXcKlqwBq6giBGJahCYdoRSjZfVJMrPIpimxk75VRG/iBfZhqhKh2Ob8qSiOVJoCUIrTMZGDwpluqIpFGfK0PJxBcUpEhVVD0GXC3fQRjdFidWPZkRhWvIeZLwC5BmlSajeG7ytHGvlSOA6wkYCWxDOfqMgpF8g4y4r28k+q++LdSmUEhPFa7WJyxfEIqvo0bGSshKNothaUWzCnSZGeSsOdNR5J2ol/2sW6v+Zd/BPvtAfKyBJVO9X3rcDgJGAZCPp2x4kwiX0sgKnEiy3rFvT4czHgylri4Ba2yJsKLzxcg6lj2wLmMYJFZy2VMcCKT0RCX8t0dJwqiZSwbWtoDq/2BHho7cMoQ4WMTQ3muFzOOkLQ2Xl/IoTI38fck2VqnuUcro1WyyZcPQ7wbrhFzsRcpxETdglytKmCtAluBFNDNsOEm56KLALVEAvu7vbtBVOXoQPXdIlr5TLLWwjB0v4TpVOjZc1P1/j4CmNsxdzGTG4BBXixZjk4/OIWrqjTO2oOktwJoEf+NwB0ZUL3aJN0BAmGfGKAriscCzdg0gvmq6gciZErFDYxOyg7PhyJglynCBSjbgdxGuKrbKdgEMCFQnaJK2gufCLIrrmxhOQTbgA9HAs20NAz8ajcDHFmbMqm40bLjH07gpUKefDo2Uq4VlLhNZMNQOcwFXMkSJ38KtEkmlHOvhuW2hbJcki+k06BVqUsk+SKBJb7BfHSyVrTAKi2WRJn4DcFxSIErQdi6bHE7A0dD2MPCuJ2JTuRJRuq/5N9gpHhM8RqHOcFaf+5qhm/LE+v5+AZD6R4eG069DRyUiFPkHNCQzwydqSfUIMhOxBdsiDDrHlqOpFKNml6HpD+4XsGbIulSethDZC8YVsLGIjZN6FjI4pnrpzbRHnc0SZ/+p9iuMpc8gR9IatoQAAIABJREFUIL8OZf5PW1Nhtf3G3LlzP7ZlorndKL5tuU91T6IKGrq03It4tup+LUcgUT7yZxEuKSQ0UfdVqDbtaLM5qp6h51PCiuokznkcdVdHbFUErVSSTzlSzt8Xjk/h924MxNQ5Csch9IPiuA+9B4c+1Tmnih7k+6H3JNeTj7ovR0zaGVP5PeBs8jIG8n11ztA9h/TmnGcKRUJKLDY05hKcCETNvOH9OarZ159RLcvQXJB5ox41NC7q71WGKjS+oesqMTi5vRvWcsi+/aIPVrjk5V7layH9FdlDlI5J6FTOvYau/8uUCI1fIW+4SxJW4sPJxiMaVDIU/xo/508ekHzDPcOGkX71ChGiOPbLGJsEAplolz6AtCW47PMh71MmV2FIG5oU4qzKxiybpJnvqK2KIyxhs0wcmQlK5VQ2BtkQ5Q+yEQsjghwX+p4lm59MDg920Ak01HxTk9JRPVcyomIYMDA1yVrKrMsGCQ5EIl0MiOIiF2Vfv1JuV5NHLJfjLYNs1GrBBxyVHrX4HCEtEQxz2EPkGUzlh0v2VglxFRodNdEllRCySEEP6JKOkD/LvcpBToDiLPiQLLtkX9W5ZTXIZimpCTFCIbVjXVIJMjaOurIaUxXVFTgev4yBnFspPIfGRTOx9Dj0sDIU+IupCoYwzJgi4qTE5RyBOQlkRPVZYfTFAZQgzvRjGBpeUxwz8RwMgmI4lANjYeoSTEmwJs6YqMjH4i3ZHlfRVthEq/ehhr/QXjpuZCi988fa8P+Vd/tnCEjyDkwmwrigtAk0Fch6VErJUnoQMqVC60MPrQ21wchclLUf2sAL1a5knRZulGozlahDvmMpUTRbmleV/ZBTSBJFuEZlSUnQHFobios+tPkrx6gQiio2xx8KGJwEhxOJhOyKGR+yEzKpRaVUbJLcu5w/GtsVIGD68AjxvSZOtiRh5ByytgU+Is214VJqdTZySYLYksLTVaURvSSaHqXw9FbASfLIZi3PJCxjCvsswYzyI5zKpu1OV0kOzZKxC+31YgeVUKx4ZGIbJblQoII1pVIthkvsnDKQoQWqjgmdV42N2EcZRAmYnN1bKWCLiKCSOBebIPbTxpTkh1tHD8hx0QSMkqpabpnXCFqXnUDFJbZN6F/lmo7Nd5yckJ2UoFFsaaFiuswJub5ydCT1rRQlHeV3pfEjQZPYIRtDgk25HxG81KPRY5tAokBUJcUqn1iIrILlKa0CKDWFCtOrSixNPs57lJD5j/b5vQQk8xfOd2h/23d0fOdQmKdkH3wB8q+mYeXlqySgzBuXJBAk2R+QKqWjoi66IeqnQucvdJagHcDlkuq9hmlaai8z3KLAruErKMDrcWNI8iEoIqqOU++ToEO28v90Lmc6S1Ar27v8m3JD1Mu/7rQ7vrqtRJydnlnn37wut9oHJYAXOKlT+TdxuQR9cN2UiECf49c4yQJl5mQlhoINeT65N+VvqxhAUhKaMg0SwEmSQAImuT+5Bxkzuab4PfJtLejAz0TRXM6v4gOXSx0jiARZp0okMBSoie9fKC6rkkbKl5IblJSqEywU0q04+tAaAUlqGIYTZ6hEa4juRhIjspaViryTaJZ7dMIZCdhCw6kLKsZCV8xWNprLIF+SG4Xuj4pH3aqaLe+/MCngJJktggqqKxgZR7Vd4HdBSV6ZJmESyCh/TsZLjjewxLbJnFDvLRTbhdJZKgGkxtV5nypGUnGNJNA0513IM0pMEfpZtgUVi4Sg4Cp5csOnkD1Orh20nGR9ZJEiGHFx/w5I/llGVE0sTVNGYs43cxh+z3DSr17DKwGJ8wadzcC6Qt6RydiXFxNppmG6HCo1S4IFVxiW7sMl2Fxl573qpfqNgFLwdSMKyc4SNRR8SBalKIFqaLqFbYuDbCL7m8vlwQhKpaJAnduthzvCRxKVKscjJDqnYE15uJWx8lJghOExJTMn9kI27yK4pAtU8+Pz+JUCulpAEqQXZjmkEmAJ7Mulrh/UC1T1Rqom8ktNUN2n9CUE0iHZUVn4suhlEcgylknrFcfdinCUYcUJMnJVRlPO4WQQlKXAMsIlF6wE39wSkJGrMrBBRUXpVfAPyQS6TLlvp14s2Ui/K4DbtjAsCTj8mLaGpnlwaZH4yFKL2LA9asPWBS9pWap87ZbMDkGVRZWqi3PHIcdPqku2CJvaytcJEFBjp96fKFBbEvmLcSpQzy1q8i4RPJL7l0ytmUJYhftxJw/ClkxnYYBXqFyrDGCobv3Pmqz/H5znjx+QbODKpnuI9WapOe2StaCUzHV8kgU33BgBEc5SOx6WxyJgyLx1nA/1X2iDVA6OOAIqEefg002jAG/AqxwZ2+XH9OjYdgAjaKEFRcXcEahUWTBLFeQVfFKcaqnQqiql/HWhV6L2RUfJXSVETMnC+9EFGhpwE9RNdSpxZlS1JCT/Jg6S2o6VLRCvwOFyEZCJLCSp7lryfLpAr+TepWriU/1qtgQWeoGCGnnk2QIBbE2gkZLhlw3bwHIJriSUhVMVFTmHbPZ+FXspuJjlwo3AybKxDLFRXtWkG/AH0bwWtlK8tnAr591hnBH4k64SCiKm6NhEZ+k6AUhA82JYAkVzEhdB04dXggtLw2+Jo2SiCY2ubeBVAaQ4AwE0CQZVFSyIEYhWPQKmliOINycJKzBeS1jmBHshh4Ur2yLvXQVS4n64NPwuqTAHcAcjcKlssFPZkHE0jaAaQ0msuOSZBNSqR+EpNQx3uTHYRlE0hauRT4yqmKjcmHJAQ2lQFZCIM1WYWQ+pQv+BbMvvJSD5fvECvBERdLy1Q0j2NZTAlklV4CfrzHnM7BzVsyPChbJXK4dP9jnlUJroIWx/YV7SiYWdqqnKP8iaku+GvGRZ91J9kT3O0DSClokh/y7OvxT/CwsLN7xPObc4+LrpQECVc/5Xn0IeJhlb5+PAUNXakDWuS/AgCVQJGjQV6Ct3PRR5FK4h+a4qIChb4Di8jp9w3Z1SV5C91pR6rNgFBwUipktVetU9il9TmCNxKoUSIAQkkJN7MFwKTeIVu6T+E9/KiefVFi+9NyowEv/GeX5xot0u8W+cSoNcNyBIFEUG4CRT1OHibFs2htuNTxLFEqRIgjIQDBWmLMViJr0Zsv7lnRjKnxETqhNU/pUzXgG3U01SdW9V8RTz6PydjJ8VwpjJtU2B0osIrkD5JPCwLVVNLwx85DiF1zF0FfioUEPGztAISJAoal+hgNRZ5Q5aRZ5fErEq2AsFhArWFwooZdxU2PdLQHL9z+pdhqaEsw/JMzrPLg0J0WVKoyUl/Tsg+WfZz/8SkAwbxrWrVwmLiLwe5gsdpnUB/4mn8Z9bRLRhk15QBK/uI8KVBYEsfOHFyLXiIZiAmwtE6OkYZiaEh8p8sggUKNBh77IMEYwT5zlU0pPSvCuJbH8RNL00AU02WB3NbxETdhaXmYohamChLJo437KCNcuNrWBd4lDrFFgWljeRbLM88YFzeOxUbMl4SuATCngdoygz0KUCFVXLkKyO/FK4ZclKCkTKT66RiEkRwoJRGP7jeIxMVfuVIon8T2UqZXx+KRGG2EYKsz5iJVXG0lIwjgKrKKYWjeRPvdplVYVRC0YFaoZjzGwxU5IdEKMWS5A4AiQStGOwLR3blYdLzyTcvAxk4BZDaWkKNiYKxmrxa4Jld6o3ouKs7k8qJTJmEijJ+MkyNDV8WmUFfNP0dGyRSrVzcBsZ6GQqzXGVlVDNoQKBEwPkIaAVxVXhPrTkexS1ZmFGyfE2HAHAf7eQ/PZV+mcISK5uGkVMlJsMfyJBzU2YdYkYd6YSGs32J6GRoDYPT9glTNsRRXQJ3ObGjFTo58KARBxg6W8IKCrgsuQHRbskijwzqHqnovUcwuzzau347AhS7aLEGWl4SUcXTRNZh7oT/Bhq2w9VCJSvKmtY1kkQnxmOT09AqPPCRYxRy8FlCz47TGknqIBEsRhIgCM5vNCG7i5OXjCOAlcSppmLK3iFSO0ahjjlIby6QKIU3EuOkY22EAIg9lCWZ8hUqAyBq7CC4XLgqprh2CaBqIgtUY6LVzFv2e5E1dsW5pYEjfSLaORppZHajWHmEGmlYrglGApVaaVaotKW4uwXQirEcdEJ6AKxlYyihxwtAfRotGAWUa7LmAFLwb/EFVA+nUJ3evFZPjRd9osk8gNxhLvSsbV0LNuP2y5CvnSdGUE8Zg4uqwBNHBLVYC4VkZCXYEZguvJVBUT5eapXR4K5UBZWAqhQoUsFr/Isuk0gWBRXmSFoFUZg6yUdSKD8U8i5UkXnQsfxRhhLKAn+21fov/6I30tAskCU2sNFGLF9YbbLMf/KyTVJP30Wf3aWEyhIUO8LqP0tzC0JBZnBNn6/3yHPUVNCgntLJftcuuytslZlXer4XTo+3ZGeVX0ikh0PBImOiMT0SZVTetCc6VSY174RRqOSizKvQw6pg7Bxvqn+r2BB148tDEzE0Q5YpnLcCXMT8AcIM9zq+qG4Re23cn65dzmPHFPoxIpTLRu83IuTfQ9VN9S9Cixczm+jGQIrFPi6E/CoDH8o7S+/u3UDvxkkIPoqoeBMgv0wsScqcHGg9YXjYOoSADpVEaci41Qc5CNjG5RxF2fepeMVH0HuU9E1a2iBgLqeSqh4XGrM/TLeLgFfSk+v0GY74ymJVZVglkSoVKwUKMK5V0nwSCATkMSy21CJWHk2h4hXbIgkw1WqRlXBZBDVGKhAUBJRThAmY6RJACZfNgwVJEkVRZJQ8l4E7O/yuNGCQmQg5lECRzlekt5OAOoku355Zb+8H+V7hUxQ4VxQQUvoOAlWVMVNXCVD5mdhQCVz0SK+XDnshMR/ByT/LLN4Y0DyzZxvGDp8CNeuXiMqIjoUJsrMExaXC+SdeJZA6hZy0w0mvbGbymWEVaoqLtJYsd1mzoJUTD9Ex8Ho/hWpXVoqKeKIhDbfQgiWLZG57CcFqhFVSiOWy0WWVoMxE3aF+Hacywt0s3PLWLq1SiDWdRZD94TgRhKti/ES51cyL1IxiSE3GMXu4wFmz0vlgbsqULFYBpqCUwTUBFU62rLYpA9DHHnJmsp8U5uYW+UkBX8uhlA3skmlPI9MPkHNcjCyf2nC3WnKhEmDrktmc8CF5YogoAXQdL9qWJWNVClPyPlVkUAssmRzgmQFajDlg30UKwWjepZBt1KdxjNLHA+5Ex9uFeA4bGK2qySr1pt8PPcy+TqES0ZEgxIJMLRXKW6qJI30WehmEFOa0i1Z3CamSyecqBA+MoimMh1uxJSIQZcMqVSPZKF+Pt9i214YOCCFt94/SZMGMLB3WSJ1CQTFoIozF6FKpc58ceO3ogmrMB69zFBQVK1OGViMnoRETjnYYQH/16Ar/1kr5P/2PH+ogCQhUa2F/9xDspljG99k5fKNrNmcq/Lh9SvCgB51iQzP4KNvz7Fjn4MP79AumttaJZJgnFeEDir2VYGB0/ug5pNMdj0MlyQuVDrfYP+ZMrz03hHyC5sSLSiXBHf0qkD15DD27DnO9LkFTBpbnOSkHHTyMMww/FIFMCy8tun0njhi8MrZt22v+nU5L5oZX5whpXw4vW+JwO3OUqhIVyAav8uHW4J66d8S6KURIKiyjQlsPhjJvNVnOHFZKh5QuSzc0aU89cplYgcyHKiTgqxJb4iTVUQlMxzoqmQTheTCEBvgCzpIT8uDZoYpuKRYLpehowct/ArSLdlAXVUeDp728MGsVFo3gts7FyM9O49PFuSQngOlE+GuLrFEePNVFVMcfd3nVpUpqdJID4m4hjIG6lEIx235sC03h8+7mPFJBvVrwd295KIuBSeTHj1JVEjvh1QwBA7j14uzYn0+X36bSe/uxWnTPIqIsCCffHmF9Iw8xg2vQ5S5D9sIU88iLGrqeMXEIw5mHAEpz0qQogIiJwsp1V+BtxliuVRPo/SMeDHlHUoSiiT0Ev0wKg3H1ssJwMwBioag+YXoGwckE7JFIQfDmU//t+v7n3G130tAsmj+QiLDI7m1Q7vrj6USURb+rCw+fm8aSxfMVw3c8uY8aFStUInHHnhI9Ze4VTo/BAsSKFCoJ0ECEknJeXRJHSjvgTc+nMamfbsIuHQVDEifVhgar774MkViYhWcpzAA+SWYkMqJgnQ7MCjlcDq5BGcfu14MUceqLL841jdMCrk7ydKLjTt26RxfffUVIwYPpUSiCJI4Trn4AflW0IGhqeqOcwapCsl1pJJhuARuJlM7FNCLNo7SdZKAweDoyRNMeWsKzZo0466+/Zz2lBCErDCO1r1uTqde4umXXqQgJ5/uHTrTp3svzGCA/8feeUBJVW3r+tu7clfnSNM0DUjONDlJULIoImDARFQkCwooIEjOCCpJwJwRUUQQPIIEBQQJIjQ5NbFzqLyr3pmr2nPuueO+N865zzGu5w5rjNa2rd5dtWutueb/zzn/32I1IzO0Kq4IsVDWiiQsq+wUAQJG0KDE7WLdu2/TvHETqlavzqJlS3FarDw/cQJjxz9LarlyjH36GWIcTnV//BYzuw8eYM1bbyqlKgEr9WrUYOCAAcRHR4X9RsrAvapi6jq38vN45fXXuXHjhupkl7aqh/o/zOmzp3HYbOrzu697d6IjIsJdNrLPzSY1WiItXXJBiZG//VziTX5pCe9+9BEHjhzBFwxyX5duPNC1B3mlRXy5dQs2uxXD46VP954kREYpolsAjQAW1ZalmVWLl7TaSWVOAJh85hJfhKhRrW5/L3gpkjpoFhGEMPiR5/rK5gnD1R7whAIkVK4McQl/ApLfI7D9tlF/a9kSQPLE0IHk5uYTbXf+nQWTA1G7SeHphZw+9BfWrPmFd3ZC1xawZlZH8vOOMvqFXNVlNHhgH0ZO+JR7O8C8sSnY7QXYJCAFpA8zbEglbUiatHn5i1TQkRXjM2vcNlrSpNMuqtRLZ/r4hyguLWLFO19w4fh1Vs3LoEXtAATTCFkEW3sw+UsJBrMxSZAyJ+LyJxPQUvnxWBHTlu5m8cRmNKkZ1n4KBtyYLD4CwVL0UBxmmVUJudFCBZjJkZlQNGsG7pAF3exA85cQaT7LrUAtrhZkYDaSSU/KwmYuUQ6zinn13FaVCa+9qgIACBsauIZFKkNlQ+DShuUNiXFPOVU5KDIaM3T0OqrXTeblAelYtBIMSzy6HolPKyYYuIozJL4KEDDbcZsq8MEXdp6f9wvzlj1DnXJw6aqf58asoX83mDCuIZFOPyHF8pqw6CX4DRelpgSswXjFSOraFSweUbxJxGtJQZOf6fkQEpWxfC4U348rEIPTdpv2Pb7ksQeieHF4FaJDJ5VqkOrNt8TiCiWBLQaP4VcqRJGVHseW1g9Cwo6G+3vLOjQU6yFf5j8hyb+0Vf9dAYm8SRP5hIoP8e2X6xj02Af0e7AmVevXYt3yjfS7rxIVqwR4fvpVut/flmLXbfbtPcUHSxrRJC0bLXBblQgkfxCVKy3oxWQRxs2q4oVNaAppZdQt7L+cyQOD9vPIYx25t0ddTp44yZIl20kpD8untyAlJo7Lhc2pGLOFKPsVJXARolyYBDGVEOW9HJ41E5BjQJ4pHpsjA3MwhaulNsa8sIlWzcox8gGzak+yWZLQAkm41WR3NrbA9bAKT8BNkBiOnotg8AvXMEfDmDE9uXW1iKVLdtGsPqyblkRkVAQhUxSBoBPdLPMi+WiBUnQthZAlGq+MkAc9WPQQFolHoWxKLEkEQ0lYZWA7mK9ilBEoRDPH4jPHq/TOIiqGehG5nqrcKkylnDWbePtNXIaNC95W6OYozL5TpMecxBwsxWSPJmA4iAo68NkCuDyXiday8RGBjyhM9hQMXyQ2rRAt5KfEk8jNwhpE2nOpELUVbyARzZaKoUWgh0R9MBt815VaUIGRwQdfB5ky7zLpifD2yuaULxfghQUFFNw4x6r59xIb2ovPXpVSvyRsLqzBfHQjH5vZhi+QjskWgcvnUX03cnulGiRzAi6TA2sgiDkobWDSthWHSxhbWxCzMNap3bFWfpSQfkdYuUnNyfy27aTyE56FCeMPYV//5vb79wHZf2mX/s8++Y8CSP6hQvK3WxJmtnWfn8unsii+fVsBkm/3fM/8RQuZ+eJUenXuhuaRSoOIsfw2gFA2I17WIiPJnyR9QgwKWTlx9st8snUzcxYtpH71Gtik5dhvkBAfj81mV+e5JMeqPUmSUSOI1WpVgEAIurC+jlY2uxJOTEtLSrHb7Or/26xW3C6RfAKLzK4oHlFaxcDn9aprbdi+hefGP8f2LVupUC5VJaFKJsMbQIu0qWqPVB7sdodqXZKcx2oyh2dQJOm1COEZfj3SbqZ5RVxGV+2Ix7JO8chjj/PAAw/w0pSpqq1KWpfU6xeTZwE3Jp3NO7czaMRo5s54mU6t25OaLO1C4XargCFdEZJo60plVH5fkZ0WM1qpV13jQvZVOtzXjSXzFtKta1dy8vNURcEeFUHztq1p1rQJi6bPIikqDPICNjOvrn+DHbt3s2jxEnSPl8QIIRts2MpaXAV4qYqIxULApHP41xOMnzSRFa+vIla3odstfLfne06ePsXokSOYMPZZBUqrVxGXTFEZCylAErRI23kYzBk+ETwKgzqpUG35dgfT5szhuRcns3vfPg7s3svbq9dw/vJFvt+3m+cnTGDK8xN4+skBNKpTVwEaj7wmqwmLAB9DZmQC6rO0l80imQWAygySWceQtln5jCR+yPljNqn5HlkJPpcnDGQsJlXJUvHDCOIyfMRXqIApLv5PQPJ7hcR/qJB89DEDBo8kJy+XyIgy/RHVSyAH71U8Zz5hyUtzuHAxkp23i2hYzs36yXeR4/6RDZtL6dS1PqnJGm3vOUr9GrBsWhJJTtkIXgLSX2xxKCZfCn/CsksLEJ5wTzERAkjakNlxN7UaJ7HmxTYEgyW8+5eLrF51htnT6xPjLGH5yvPcKAr7hAzqlc4jPU14/TYWv3GOjVsDpGZEk5IeR9bFqyyf+hAfvvcBB8/aCRS5uLNZBD261GP9+yc4fbJEBan2HZMZNaQSxcVuVrx5kT1Hi1Wy0b5lFNMGOQlodejc81vu7pFOy7YdmDj1bSpUspJ/3secaS0o8Vxn2buXyC0Jm64+2T+Zx+4yEy1tEgEdv8nKjiNJLF13npvZUKdhXY6d/IUOHaJ48ammbNr6Kys/vEFpKVRIgv5dkxnU2QxmASomXHoyH291MHvuEd5d34s6aae4UJjGiGe/pX3DKMaMeoAZr3zI/nPSvlFKnYwAnTvUY9U7xynNhcgIGDgkjY7NajN76XZ+OBEWMKlXzcLzo+6kauovLHrXwoYvr7J4bivuH7CPwX1ieGFgGvH6WTD78OLg18vRLFp9kxOnwWa30bXLHQx5fhbJVdpgEb0+UQ8rW5Rh0vHvszP/ljTk77XB/sXr/PsDkp/YtmEBWT9up2+PWhQEbYyddIQ7aqURm2zwwZs3eOuN7ththfR6ci8zRifSv4OItsrAt0c5BKtqm+rxlbkBOVx9SupaRkLcVjOHs1vzcP9dTBhchyF9ZG7Lz/tfnWHBO37mTm6GJVDMrMUneW1WXZISnby+/jhbdrqUvGW1SjD76SSqZrgJBd0E9TQ+/dnKstVnKbwNteonk5V1i/73V2BEL50ffrGxdM0ZbuTpBExBHusZw5B7ncQ6bqJJY3awOpPX5vLVzhu8tqgVDdNv4NO8bPsmW7GozWpb+SU7htffOsnRYzrFgQCdO8LwJ9tx/qyFKYt3UK5aBW5fvY4712BgvyQe65PCjPcvsG1PKYbHSvUEmDA4g8w6dr78y3VefyuHPDekV7Iz7vE0DHsFxry4i+F94cH77mTbrtO8/qULT0mAO8r5GDOoCcmRCQya9BUJVSpScvkW5296ePAeJ5P7m7BEpvHZzkIWvHlNeShklIdnBjYjKULjmUn76dM7lRGPmvlsi5m3P7lAbrGFqCg/LwxNo3MzHWvwNm5TIu9ucbNobSERJp3udwUZ8nRbXnr9HCXXLrN8Vm+yDm3nlbXFXLkJzkh4snc8vbtXxO83WPV2Hl98nU1kOR1LSjSHfizgzdef4OWpbxGMMxHKN2hSJ45KteLZ8Nk51Rpij9QY9lg17ukzlPg77iGkVwyrZqkKiPxb2sLK2mnCte8yRcaylrH/2ML1L+7T/8mn/1EAyWdbvsDmjKDrXV3/PkNSpngpgMN17Qa+wkKu59xi9PPjSa9amXnTZoZV4sRvKDxNjdTo1NC6gIDfZkDUbIaoe0oh0cKk2TP5/OuvWLtmDU2q11EVEtXhaIJPtn/NsjWrcOcXEhUfR68HetO/f3/eeustPvzoQ6xmCxWSU7l2+ybl0lIxPB5+/vlnOnbsSFxMLNu2bSM1NZVp06ZRq1Yt3nvvPT766CO8bg/OqEgmPz+RSmkV6NirpxKhFNmIsWNG8cYbbzBr+st0vrMDX363nU83fMri+QuZOXsWly9dJj83l7vubM+wZ4bz+upVfLdnt0rcK6ans3jOXDJiRK4/SMBk4vi50zwycAB9H3qYU6eyyL1xk/LlUjl+/BhxSQksmPoy6WkVeODx/pzNzqZCSgpD+j9Jbn4+W7d9rUBLYnIir8yZz5kzZ5m2YB41qlYj6+I5cgrymTx8LH3u703j1i246XNj+Wsb9uSJE9m48TNa1mnA5GlTaNa2JZmZjVkyYxZJEdGqWBmwmxn+3DiyLl2g/6OPUSEmjraNmuC0y5ytodqkbBYLfplblXY0m5UPN21i5oJ5jB41hijdSvO2Lfn19Cn27d/HY/37s2TufF4Y/xyV09LVLI6E+p+OHGHh6pWcuXiBqEgngx57nL4971Wgx+VysWLtWrb85Vve++RTNcPRuEkm48c+S606tfj2Lzt4avBgFs2Zw4inhqn3LXukwFXCvCWL2blnj2p/r1GrFnNnz+bdN99k247tVK5YkbMnT+H9a7V8xktoom0bAAAgAElEQVQv0a5NW0pdpXz4ySfqS/5uRsUMnho6lDat2zJn4Xx27tyJ1+ularVqjBw7hg6dOuGI+nOo/XeLh//VUHtO3m0czgjFgstDdPD9oRsYp5aTf24PNlt5uo34kkpxsGpma0z2QxhaCi5/FTZ8eZnZy87x4tgkHutu4NRd+LV4ctwpFPpqKBUtX8DAZDbhJIc47TKx1qsErSXkGe1o1OE7PBaoGB9mTPKKoclfTcenT+rGW2u/Bls69e/sy64ffiD77A8smNSIE6eKGTvtLI8/WIHGDevyxltbueaOYN7UB/jsk0/5YrubNxa1xWyyM2/BdpWkDx7YnctXbvLaykMM6V8RR1QS7225Sp8nHiO3sJQ1r6xg8SgbzTv0o2OPd+jerSrtuvXkmeFLGNS/Ar1aRVEhNZn5r+7CklaNJs16sH3bN5TmZbHipWrEW7MJBTRlaPbCgiv8cgGeG5vJr6ddvLbqFPf3rcqD97Zg1PB36dKpPHd1qsGHG39gz7cePlyQTv2awnoUYVgSWbvVztS5v5KYANFWKBY1Xj+smN6Wmg2rM3XJRt77Io8PFrYlPtZg3fv7SK9amwb1e/Lpxo/BdpmHu7Zl7ISdDH32CZLiQ+zc9j73dUyne3MP898NsvHLmyx6+W76Pb2DgX2dTByYSrz1GgHdjVvPYOorF9n3KzzUfxyFefmse2Mdi1cv4d6+Q8N9r7o4ooaVOP4my6dkOf79ZDV/t83137jQvzsgofgHrh+Ygt3ipjRUjrUf3mDdupOsXf0gmzd/y9df5bDh474Y/ot0fuggE55yMqxvpPL0KQmmcbMkGZdWGZPIYktLj+HDppWQ6rxMlOW6Sin3Xs7koSf3MH5oXYY/Aj5/ISevRtNr+AkmDq9F+Tg7s5f8yqvz6hMMFfPWR1lktuwDlhRmvvQqC4Y76Nk9HquthFJPIi37niOtAoweejdHs87y5vsXGfx4FYb1NLF45RlKQum0uLMH+34+T9ahb1gwIZUaaVIFhdveykx8LRd//g2mjmxF1YTz4cF5qXqEHNwMRDJ22klu3BLTxXpcvhHN6nV76XV/FTKbtuapZ96hT58K3NWyEm+8t5/8W34WTGxO76f3M+DpbmTWr8LebzfRoHIhd7dvTu9BO2jUyELfvh3Yt/sbZZLY4M52jJm6ixEPR9ChbWcGDPuctr270qFZZz55dwUOUzZjhz3IwNHrSUk3M+6ROnz67XUOHrzFO4syiE+txwOPbaZa3WgG9m3NTwe+5tZt6Hh3Pca8dJzePaMZ+5iJCXPyuaN2G+6o1ob3P95M5ehfeGlULRLsF/Cb0nhrYxHrNxo83LcJX2/9hmdfeJI3N/1McfZRpk8ayax5yzE563N3l37s3PEVv+z7geVLWygZ8ieePsKQRypSs1Ztlq3bxa8n3axaMYJpU1/F91eLlUkjGlK1cgQfbd2H016dzMa9mTd/LfWrFfDCjNlUadyLYCA9zGAqNaGyuKMGV8NKO+GR2DBZUqa9o+Se/90efxRA8sXmTTgiHGUqW//hzgqn4A9QmH0dd14Bn3zxGWveWM3alSupUj4dm1QzQsJ8ByjyuFQrpQAL4caVGlUIHCGNGJszrKJr0nlu9nTe2rCBhCRp3bYpL7GJz42nbmYjHh06mMpV72DU4Kf5avs2PvzkY5YsWcLRY8dYuHgpi+fPpUHN2sxeOJ/v9+3ltaWvcOLECV5dsYqH+/Whb79+jBwxgqeeeorOXbqwfNkyKmZk0KhRIx4f8CQP3ns/E0eO5ZOtXzJv7lzeefNtCgsLGfXsGBbMmUfXNu35ZNtmNn3xBYvmL2D2/Lns/+FH1q15g8ToWPIKCli19g0639MDm9PBpIkTeWHsOB7t2l2JCQV0nSNns3h48EAeePghBUiOHjjE+GfHkVEpg/lLFvFAp24MGjCAjzd/zvMvTWP5osVUSU1n1Vvr6XJPN+IS4hg1ZhSTR4wlOTGJR595mlEDh9C4RTOWvLoMqyfI2+vXc/riefoOfpIXx46nfbt2DBs9kqa16vLiy1PIbNOCps2asnjaTBLsTuyamYDdQtfevbiRn0f1ajW4ePo0gx99jIf79CHaKr5OYbkN2Vmq+d1uY8nKlSx87TUF+M5nnSY+OYEZs2awZ89uzp08RZO6Deh37/2qgiOD4SV+LxNfmkowwkGfhx5kx9atbN20iY/Wv0n1ipUJ+P1s2vo1sxYvYub8eVw4f5F58+Yx6PHHGD1qJJs2fMaFM2eoeUdVeve6H7vdjj8UJOvCed5871069+hBXkERc+fPZ+rkyZw+/gvLV69i7Ijh1K9Rk1dWvEb92nWY8sILbP3mGyZNnszw4cNpktmYdevXczsnh3HjxjNo0CBGjRlDi1Yt1Rpr0KAhTwweTHTinzMkv1sM/UdA8hHDBg7gdt5tbJGRStlGDXsjxoL5BLNm4r+5AyOk02PYadITpArSlIiokxS6KrBjj5+l687RvpWNYf1rUjHyHFbNhUcrx5oPr/HFtrB6pBCLsorFBb1/d+jTNQbNUkqx1p7MDjtIrBLNkIcbEG2+SaTVRe16sURGleOnQwXs/8nLr1eu8+vZHNKTYcmUNmzbdYGl67PZ/Na9JEbb2bnvEkvePcKc6f358MMPuJgdzYbXmvDr6QKeGr+XMUPr0qFdZezOJPoP3UCUuZDyGVX5fNdVUlNktsKMNeTnnobw0NAhtO+6hgd61KF5165MfXERC19oTNemBbgCSew4EGBvVgmnf73OhbOFVK4Sw9rpqZSLuKLe5LVcO6Nfvkmz9g15qJcdt7sKY597n2p1alG3XlU+e+9LZk25j0oZeWzbF+C5CT8waSAM6V8Jm56DEYpl/Y5Ypsz/hWFP30n1pAKulVj56NOfaNvIxpBh/Vm8chNnzrn4aFYTQtZIvv7hBgdPujh3JpvzF0uoXc/MtOH9WPXGR/yUZVAh3UntGpXp2T6DpmlHmPNegM+33GTRtI48+NRfGNDXxqQhGTjJRrMGue1OY+iLZ/npDKSUkyAkySIMHTuNAU9PLDvUwwO7ShxF6RaEx+j+Ltb+uy3Z/9UX+vcHJPu4uX88Lp+FNz+/zEcbC3nmiVR63JXJurd/5P2NuXzy4YOYjKv06L+XicPiGNJbFKZuUxS8g0eHnaFUSuVCYpfJYCZHweThUdRKl7ZLGz9easTDA/Ywekh9Bj0kc2BBDv6q8ejEX5gwohap8XamLTjOq3OakZQQz7ZdJfyalcXxs7mcyfIx92k7fXslEOF0cfGqRpfH83hqUB0GPJDOlTw3U+fsov2d1Rh4TwT7f03i+0M5nL10muNZLtJj4ZXJlamdXoDUDvMDGUxdfoNbF/KZNfFOqpU7rwbSvL6gMgU8c1tn9NST3N/rTvp39hJytmLYmKXo1kQeeaw3UyetYvZLrWlVX2P5Bzls/uoUb8ztxlsbD3Hk2C1Ski2kZdSga7tkNbsybMJuFr/cllaNLVgtMjvmZP8pB089v5XBD0aSmlqfF1/eR2wFSLBY1YycMDvzJj/JsLFvcm+v6ox/JIIth5KYOWc7a+bUwh0sx6gJ3zFxUmd6ttAxaQVKEfCXc14GPLuPfveXY/TDTj76LoFTZ0vJOnWeX8956dIsyLyJjUi0n8JnVOKdTUWs/vgWi2fexV/2/cSRc0Fw1CBUfJSRw57g+SkrKPLpRDhs2HGTZIchQxpxPfc6b3zgZtmLrUlPieP9zTdYuuJblq0cxUvTllE3Q2Pac3cSGW3w7U8Wjh4+zekzpRw+VkC7liZeXriE6pk9CGmVFOxQrVm/eVGokBSeCwh7oITnRgyZK1QR+k/Z3381oP7WBrX5y8+VX1mnzmU+JOHpcFXtEECSd/Ual8+cZcS4MVRMS2XZrNlYlUmlzAeFyCsqZNqCuZy4cEZ54Kg2KRl6DoZYMnM2dapWJxQIYZjNTJo3kw++2MiIESOoVaGymm2sUbM6Z65dYfykSaxft54Gd9Tg3NXLdOjShWfHjFZzAp9/vom31q8nJSaekeOfxeyw8dILk9m/fz+jxo3jtVdeoUXLFowZM4b2HTrQp08fdu3ayYEDBzl1OosfDh/m0d4P8PKzE9mx73temDSJTRs/58q1bJ4aOZy5M2fTs91dfLxtM599vpFlS5YybebLqh1s/Zq1avA6Pz+fz7ds5pezZzh09AhXLl1i2oRJDO/3oGrzMkwmDp8+Sd+BT9D3kUfIyjrN2eMneffNt6hQMZ1pM2eQHpfA6BEj2fyX7YwYP443Xl9Jk7oN+XTbZk6cyeLQ0cNcuHieGaOfJ6NCRca/NJm3lq+keu2aLH51OQe++571a9dR5Cqh0/09VVtWsxYteHTIANrUa8Sk6VNo1LY5TZs1Y8m0mSRHRGMOhPBadL767lsiE+KpXaM2s+fOYsPGTXy/7SuqpKaheYUwCsv9iseIgMcDx49zPS+P5q1a8fnGz5g1Zy5Lly6ka6dOWA1RBpM2NxG6MCvPxLPXsxk58TnyCotxRkZhNmlE6BrPDRtBmyZN1MzvtcI8Xlm9igNHj6qWutMnTzHw8ceZ+Ow4ValRymuGKJjKrJ6GLxQkp6iQz7d8xenzF/jhwE9k37jOzJdf5vr5i6x//13WrV5Ng5q1WLbyNXKu32DW9Bm8tvI1Dh05xuJFi0lJTGLr9m94ZvQo1r+xjj3ff8+u3bspl55Gtdq1uLvjXXS8uxP22Jg/W7b+1SDyf3v+fwVIpEJijYwsMyAM+3EE/IUYWS8TuP01msVExwHnqJwEr05vgW65whffBFiy9iZ39rqHUX3NpNuzsHmvgia+IFHklsZT6r2DgO4nZA6EVbQ8IRIchcRF3FK9wcVaKzLbf0vtpjZWTGtNhYhzmI1beGwhTt9IZcCIC6RXqMq9fVqQdWo/J3+6wJJprdl18BJTl1xk3dwm3FEljY837eOLnbeZPX0Qb7/7HreLYvlg9h1cvu7hifGHuLdzBH16N8flMzFswrc0rhtNfFJFDv7i5/ln2qmB2qL8m9SIP4qzfHvadn6H3l3uoOU9PZg1fRmLJ1Xjrqa5nLjqpN8zV6jVuCL33tWD/fsPcjr7ImunxFMx6qpyKc1x2xgzq4DESuUY9Eg6OTfjmTx1Gy3aVKZ1+6YsmvsxE8dk0qRRBJ9suc3SV7JYMiWKu+90Yg3loYXiefubFKbOP8q7bz7BnennuOBLZvVnh/n++4vMnvIQGzZ8TW6OlxUTKnPumoWHRhyjceeWdG5Xj13bP8fvLuLZJ1uQX+SnKFiBi9kG773/KfWqwLLn41j+pY0NX91g4fTG9B96iEEPmpk0tDpOritzyKJABmNnnCDX6+DpYU8p9bSCQj/1W91HzUZd0PWosERyWSIgQUZUxGSqRMYS/xxr/+d3678DIGnYqDHf7thGohpq/7sWv4k8KDrA2R8Xs+6dvWzf6+LR/nfRu62ZaGsxb352grmrCnllyb1EasU88/x3LJ5cnXuaF2EJ3SRgLsflHDs+c2Vl9hcWhRJJ61KS7BeJsd3G0J0cOt+Qh5/Yw4ihzXnskRg8boPX3/iez/b5WTyjBe7iXKYuPsOK2Xdx8pdLzFx0luHDO+NMSmHOnHeYNkinb88kLJYCcoudtOuTR+/7ohg7sBFnLl/j5Xlnuadnde5tZ2HA8yfQY+Lo+2Bnzp0r5Jfvt/Lq5KrUrJhHIFSMO5jKu5s8LF99i8mT69OuhQlXoZu33z9FQpLGXa2aMXr6fuo3qMwz/dIptqQwbuInVL+jOt16dOHlqcuZObk2bep5WfaJVCov8Mq0xhQENLz+BHJzovhk2zHM/tOMeaYHo8ZvYczj5endsyK387LwFRnk+TPVvRz6aAQ167Vj1LivGTG6K20za3Aj5zxevZSq8SkMeuYD+j1UhbEPh/j8YEVmzt7F2hm1MUdW4bGnN/P4oPo83i2OgtyTuDxBSo0Mnpp4iAfuq8A9rUL0GZlN9+5NaN+mPh9u3k+y9QSzx9cnwXqSQKgm6z7LZd3Ga6yZUZWQI4HR0/aTdclJu8wg40f356UZb1O3SQu6dG6Or/AModJrVKvi5OTZ60xdep75o5tTq2oFXn3/EB9sPM2ilSOZNmM57avB8yObk1tQxPiZ56lRPYPWbduzcu27ZFQMMGXOUmo17kmQVBVxJA4pYz55KFUjGdsvawNU2qSi0hxWMrQom+p/r8cfpUKy+cuN/wmQhCVmlQqbL0Dh9Vv8+P1uBUjWrXiNzIxKmLWwkqRUQkQhr8DnxqPUkMJavEoWNhQi1uHApgacdQyziYlzZrDxq82sX7WGVjXrKdAi6kqHz53i6VGjeHbsc9x3dzcOHfuZIU8NYdrUqdzMzWXLlq9Zt2YNCRFOho97lujEeCaMGcvBn39mxOjRLFuymOYtmysG/M4729OwQUPGjHuWuzt3ov2dbRk46hn6dL+X6aPHs2PPbsY9P54tX3zF1ZvXGD52FM+NHUevu7uxbN1qjp84xvKlS5k+ZzYBn59Vy1/HX1TClm+2qxamp0aPIKNyJSZNmMSzzwxnYO9eBH2immfh0JmT9H3iCfr170/WqSxuXrzKG6+voHz5ckybM5O0mARGDHuGb/bs4ukxY1n96muqDX3ivBk8M3YU1WpWV0Ppzz42WAGSKfNmsXruImrWrs3C5a/w4+49vLV2nWrx6v5AL5bMmkeDzEY88fQg2tZswMRpk2nasQ2NmzTlFamQWB04dDP5fi8PDXiSfo/2p3u3HsxftoS177zL3h1bSE8qh0PENfxiqyCiPTI5q7H23be5lpvHiLFj2bJ1Cy9Pm8bSRYvo2rEDJrdXqXpZpPoicx66ztWCXMZMeYHmjVtw3329KCjIw19SRK30iiRHRSvfk+vFRZy9fo3IpAS8Hj+P9O3Hglkz6XF3J9W+J7SCzIMIKPIKIRQSkaVNrH37bQY+9RQmq415Cxfw7JixZJ+/wGdfbmL5kiXUq16TV1e/zo0r2cycPp23332HTV99xbRpL1O7anU2bPqcNevXMWvWbJxWGz7D4EZejnqPou72+aYvSK1c+U9A8nuF0P/csjV04FBy825hjxQ1lHA/rq658RtXCWYtJHBzB7pupl3/01RNhyXTu5B94wTDplwl6xZ07tmZjBg31eLP0autn+So2+ql+jW70t0XXwxNCwvQ6UE7mjLbcmFoNvL1VjRq/x0NG0Swck49UiJOYQ4VKynfa4UZDB5/CW9kEk3rV+PEoR/AbWHZ3DqUet1MmHWKUgPqZtZn1/fHiP/rHPasKY/w8Yefcrsgmvfm3oHfX8rqj07x6dYANTKrk5eXR+65HBbPaEphvpsps36havPKeAM+rp3O5u0ZkTjLd6d5l4/pel8GXbr1YN7U15k3sSbNGuVyOTeSoc9dwJGQRqMalTl84CcMIlm7KI20mMtY1UB7kDWfulm61qB9x9oUuj3s3H2eRx5MZmT/VsyY9Tm3SqK4o1o1Dv94mNRoWLkgiZjoIsxidBhI5r3t5Rg76zD392tPFWc+N312vt6xn7ubmBk36mFeW7mBnLwQS6amcfWGlYEjfyWxRk1qV47l2A8/khyRyLBxrXn2hU3UrF+HhKQ0jvz4Dfd0jObJPvGs2VDEps15zHu5C/0Hb+PxB0y8NLIKkYHruC0u3CSz4ePbLHjfoG5mDYJeLzdLLvLqynU0atwbXRdjuLIMQPwLyqT85HOXocQ/H//8HfjDApLffE+1EI0bNWDHN9+TkBgbboBRzKiw0HlQ+Atr3nyd0eM+oXxaMp3vrEmKo5iUmAJq1THx/JSzxCan4fGLAt01Vk6vS/UEGTKXgVIprYmktDikh40G5arCbFsowRQy8AXjOHypPvc+uYu6LarStFEaN29e48c9Z3iwI4wc1ILd+7OY/Eo+r89rxYXsXCbNy6Jn5xYEfS52bT/GkAdl1qs6sRG31aD0c68U881ByGxRC1fBLfbvymXU0Kr06ubg6anHKfZH0qJBC46fOI7/9k1enVqXutWy0cgnoEVyOSeeqUsu8+tVqNc8E19JIYf2nWNgPxj6QF0+/PIqb24ooG7jytwq9nErK5sF4zPJ1aoxY9ZHzBQgUz/AKxsL+fTzbJZOas2keXuJTomkVu12nDxxiprp5xg7rDOLFn7D3pPQvHUdjh88Qb3q0KF7F55/cRsj++rc368rg57ZgkE8jRrW4djx3fTomcrdzVsw+JmNPNCnEuMesbLpQCIz5u3j9RkpVK9bg2lzv2f/z9CqfTOOHTxAtQrQ576mvPDSQe67L5ke3W08OfwKNWpnUKFiZbbt30+DZDevTWlEUsTPuLRKvLnRz5r3c3lvcSXKpZvZ8N1lnppexH0tTCyd9jhvvfk2az8zuLtLS44c+IHKlaRy05iAT+Ppl37GYYsko1IN9v50gttXSlmxahQzZiyjaWUBJE0o9RhMmn8MS1w1UlOSObDze1LKmZi7Yg31mncCI03NjCg/gf8rA1fm01A28fbvSJb8UQDJpq82KEDS9a6eZeVMadsJN8HpXi+F16+zat1bLJk3n33btpEWZcdrMmExxLsL3CJTLwPwQQ2rYcYrfhLKNyKopOxFZtqiW7EaGiNnv8Rn27fx9qp1NK1RU1zBlOx2qdvFC3Nn8/FX2+j/+EiO7t9FYoSFJbPn8M7mr9my/RveXL2C5AgLI8ZPwBkTy9SxI/nu2K8MHzOalUsX0rhlPcaPn0j71l1p3qAlz06dQPU61SgXH8PHGzfSrkVLZk+awi9HzzJm4gt06tmVlk3rsHDhQqLiE2jUojVfbPqcGpXSWb5oAZPnL1JJ+uqFi9BdXjbv3c/0hQvp2KkjRtDNho8/ZcSw4YwZMgCHJ8zq7z1/kgEDhnD/A/04c+Y82ecv8c6aNaSlpTBu3lTSI+MZPXwkX+7ewTPjJ7J66VIchlkBkk6dOiok987nnzLu8eHUr1mHiS9NZN3yV6larRaLXnuNXft38dEb65U61yNDB5NW+Q66de3MmmWLaN2gGS/OeZnM9q1oXLsxK2fOp1yktOyX4DZHMmvhYnbu20PTO9vz808Heej+XnRq04qtO/dSPaMSXTPr4zN5McwOApqDbds3M23uXHrc35ujP/9MoiOWWVNfIi0pFs1fGva9E9UvUbYS0RJ0Fr62lDfeeZvefR9h/4+HSE10sHLBfFKiopQP2r5fz/HMxAk0aJXJtcs3ibNYWD5jOolRMapCoroxrCbVJi8dPN6Qxuc7trFi3TradOhASX4eW7ZsYciQIQS8Xj784ENWrVhBrWo1WLVqJdeyr/HytOlkX73K+KlTsDojqFGtOls2b6ZH9x4MGjiIJ594gvSKFWncrCl7f/yBKndUYea8+SRVSP8TkPzzKc7/+5n/KPv7MYMGDyU39xZOMUYUtklK37qbUOgavrOL8F/fgoNS3t9SQkKcg/YtK3It+zK7j5dS4E9QBoJWk5vEyAI6NI0jyZEXLuPqIqspOuRlDubqp+KYLqpbPrWeSvQqfPLFeZLikunUyoJdv6G8QUQqz6+lcuR0gP1nfcQ5I4l1OsnJKaRrK52oSAtZFwIcOO7BGe0gMcFKUUEOLTNrcirrNCUBK/e0FEMwFwUuJ4fO+Dl3Td5TiKY1k6le2VBKPsdOhjh9WbxBgjSuk0rDtGu4TVX44IujpJevQHrFKhw9/D3NG5WnQvkiAsFojv7q4/hZiIu0ER3l5PqtfO7taCXWkYdJHJhDGtdKU9l/3EveLZ209PJczz5NlXQHmY0SuXLTzYEjebjcVsrFWmhRP55yMZfQ9JKwdCBR/HwxlX2/5BI0ReD0luIyaVisfto1LEeF1HgOHj5NkcugS2vR5Y/lyGk4et5LcpyZWJuDguultO1akbOXbnPqjEsxz6nxGk3qRJMce40fjmlk3yilSWYNduzJ5o40gzszrdhD+YTMIknqxF2Uyu6TLi5dcylTtFrNa5HZahBRqd2AFEKmsBFRGIL85ob2/8oMfq8V/L/rOv82gGT79yQk/AZIwjqqGoUYRb+w+Z1xZF+6jD/oJCD+IEYxyVFe7mqXpkQRTpwpJqjbaZFpolr5AE5y0X+T+VU9/1IVCSslKYWkkJhyiolfCK/Jzu2iNLZ9dwWPUQ5NzPI0H6nJDjrUiCAyxsOl64UcOGymfctYdGskO368TanHTUpyHN7im5SLdNO0USoOaXnSXFwrrcjuwznk5OskJ8XideWRkeagbnWN01ctHDmWi9MaT0K5ZG5lH6ZjsyTKx+VhMgUxvKKdH8e1kjT2nyzgYo4Lhx4kPQUa14mlnNXNbbeDn8+VcDo7qKQsm9SIoXFVO5fzHez/8TAtGleiYoqL/Vlw6UouXVpX53ahjQNHLuHy6zjsIVo1iqJ8gk5erpVvDl2mJGAhId5JmzoxeP1WDhw6Q+00nVr10rmR52ffT348rlKS4gI0aZSERY9g+85j3FG1Apk1ijiXncyJExdo3SSKuNgIrudZ2HUwF1comkSnn8b1UtHMXvbvO0fFtFjq1XGw70SAs5fcJCalYdH8+AtP06VtBgm2K/g1JyfOWfj5RJAuHU3ERBl4AnG8t9VDenQRnVpXo6Awnz0nXOTlGURZoHmrSJJj7RSVJDFzxW083gC162dy/sotvtr0PR+/24vTxz8n0QZtMzOwWswcyPJw4qIbp91BotPgeoGXTv0mUanhQxBK/1tV5H9XVPjHd/NHASRfilO7I5KunTr/7b6HI0EQ3fCSm32FH3ft5/zpLHp3706cMMwm8cwSUGIiILNWIQEkolxkJaBICElPxSsDNSQtlRNbUGPLnp3cLsyjQ/M2lE9KVN4+AVGANOncKMhn687duA0HEVZo37wxlZOS2XfsCNev3+Tutu2JstjYdWC3Mhxs07AJV27lsW//Qdq2bklCUjQ//rCflJQKVKlRk/3HfuLc+XOkx6cq/Wifu5RO7WzzKCwAACAASURBVO7E59PY88NhCoqKaNGiHhcvnCH75k2cieVITUmh4PoN2jRtxp5jR8Uamk5t7hRlcG573Oz96Ufycm5TvVpNbty4TmJCLC2aZGIPyPsIcs1dzF92fk9aekVK3R6K8wro0qEDToeN/Yf2E2W3U69efS7cuMGP+/fTsnlzYqNj+PHQTxTk5FClSgZXi3JIdCRQOeMOdu7fS7fWzUiITeDgz0e5WZJLZ3k96Pxw6CiXr12nWrU7uHb5AinOBNp0bMd7n31MXEwcHZu3JPavrW2hkJfSkIP8olL27N1NgddF+dQUmmU2xPhrpWPOkuVUSa/I6AGPo5n8+ENmZfLs9pdw6MgRLly6jDPaSfPMZqQlJWHWwkp5whgox3RR4dRsGMEQhZ5S/rJvj2rbMutW7m7XknKJ5ZSKqdnwUBDSOfzLr1w4c1pJC7dp1ZrK5ctjM7yYRLtMeZaEZeGlFSwY0sktKWHvgQOqKlQ5oyI3b9wgNjaGxPgEjh8/zl0d71KiBidPnMDjdtOqZUtl/ngp54YahLeazSTExqmfOx0RXL16lYOHflImjFEx0TTMbES1evWwJYgh6/+Mfrgotq1atUqJMXTo0OF3C3ta6O8Wob/bRf+ZC/1nH5IBQwaTm5tDpMMZ7rlVajcyV5FN8ekFhG5+TVToFh4jRm1WxYmErPjNdgzNKp7sBAwp4YmvQCmRIq8pahgqVxW28+8VEq8uoCeE3RRC9/qUoZlui1N+XbqRo9x0dZOYKYr8nbipOyjVI5RTr5IRtmjE6MWE/GIuaMOr5HxFnMOjHNFFOk+Co98axIELEd3z+vwE7fH4gxHo4gpq5BISwKWLWWA8Ibm2eBToHiJC+XhCdnRLjPJEcynzHwmYLiwWv5IrDgUj8OkJmDSRjRMXdR2HlgfBYuVzILr/Ls1GQI/E5I9UbvNWCcqhUvxmlyrX+g0HPpLRRGfOV4LdVEpIHI/1oJIMdAXLE7REKrbYETTjNwWUhLHJV6AYAUziKh9UajdGyIGhxyl1L60M6FmVh4jMo0ioj8KkmTEF3ejBQiyavMdEMEUQFP8BUyRayIOVEvRgkdpo4oegizmjKSJsshjSKdEcpGT0xZbWG4wUghZhtmQ9qHHeMpWbsOHVn49//g78YQFJmXeYvJPMzAZs376TxIS4sIGPqojJIeOi2HWK0wen4Yzwqqqn3xLCHPRhDrrQtWL8ATO6KSpsKkq2MswTUVZzyK+SD6nKin6OVcy3gmHJ7oCsVwVyDfwm2dFOCMZgCsXhFz8LkeYJurEbpWH3ds1E0BeFXXfjD4Vwaw5MVit+vw+TZijPE1NQyBFxL/fhkVVrjsUwIjF0i6raipCHJViMpjvKfC9s+EIhrCYx+yvCYnJj+MX914xdg1K/E8McpRRzrHJAGsVYxfHdHSBgNRGwROIOxWIR12pDft9F0LCjmyz4PC5sZh9+LTpcOdaK0UNR+A2bkjzVTUVoAZeSmtRNTnx6FIbsSzxYPSWYdYdybreZBAQUKdnkkBavhritZmmiKCEQtFNmboKm3UYLSsyyKNlzIX3knvmwETTJrEqhkhjGJnKZYnLnx6obuE1ODE0GjU04tQB+QxQSxUvKo2KHRgSaFkPQlI8e8hMMWPBp5ZW0uB4SgsWEzxqHYZiwqeJ7DoFABFdvxvHYsG0kxEWQkZLG6cNniI+CDe/cg1M/jgkHDklkDC8+sxi1xWGRdh5/MaVEE5n2ALEZ/QhZKigK538mNfjn9/j/7zP/MIDkyy1EOKLo1LmDcgj/zRtYzgE/fq5cz8bjERnvsOyunG8B9b2mjICVD8dvQz2qrOVXAEXctuU/fSYNj6xhiQOyXkIGNvl8xW9LyArxgggGMJvDdXiTnI1l1Vq7kJhm8bqRM96izsmQzRDVcEIecXm3EAjp6ky0SlVGSWiH8IhFgbJzD2IP2ZUgQjDgU8m06LRpWDGbLXiCUrEVLyMLfmkYCkpc0Qj5g/gt4rhiYFIu5iawCWsv5o1iMC3NRZqSsw4FPOF5GsXog8Vhw+X1hKWJlU9bCC0g1aKwx1fYRFHDYbbgU5LjAVVBUsetBh6TF4uAAmUgK0qfpWiiYqVZMcwauriLe/yYbU6CgQAmm/iSGaoCpTx/zCaVbGMEEAsO8ejwmOxqPsT+17Y5jxDKeoig30dxUSmz5y7kkf6P0KBOLXmLhAxldU3QGpZDFt8TMaKVD+o380lzSCwYDMwmsyKopTokQhTSQCnWCSKvG/IZKk76DSsBv060GNbKC9J0rAFZF+JRoimgGusSSXSfup+agNyQmLeaMQLS+6ciMbqYScr7krVlsRBSFZWw7bpZ/rY40Jf5oYjUsyvoU2MJsp6VNIa8BZFqloROKrDyJTltKEhC2p+yv/+/8ewffv8/A5JBQ54kL6cApz0yDEbUCSkI4TIlZ1+B2zuI1HLCJTLdT1C0vYMRBGRRmGUDil+AzJ8YBG2iv+1HF8MeOUx1JyFlRCjb1Y7bHDZAcxh+pZohcwei1R1SDuhhwxzR6C7z7gz3Kcqm8Jfpbtt8aH47Jk0WioE/KJ4ZsrQsmARICGSWXmFxADbELbVs2FoTcy0JYsJu+pWhkKh/SfAQ8y1ZxGJWpAk6F+07NamtE7CY1HMlpPi9NiwiSWp4VfJv1lxYlc+TABsBcGK+IwHFpBIEQSchMVQTnxN5T1oAI2QRjIYRsmJEZWJ3VsYwHGU33aIYyqAmyYG9zPVUgr6KzMpEzTBKMGmx4SAi7m1BubZVuRQbwSIVHCSIyQYKGzaJtrkETaPMh0WWggRLQ2lvy/OtKhCI06qGbvFi02xKhSCkmdH8XuVsL5vVHYjCkdAeIpoqkPMPwEMZmMnjf39y8LtuRllXfr+Sk1y7di3bt28nLi7u9/4T/43rlTnJKVF7aJTZiG+2/4WkxLiwl0eZoKpHD3AtcIWvz7+JN0LWrglL0IRJ13D7fQStos9vqP5yu6hb6AH8so4FVJS51ogigoB4W5kfgTBpoqkf1GV1BlTlJGAuayX1GwQEPAQlHTfjMpuVAahZpF51UeLxEzQHKDF5sAUcCjzI9fyauIajDu+gmP1ZpJIZwKTZ8IQEsEvMcqlpBB0BCuEDUZpRbIYkOBrFmheTyaEOcrPFg+ET8z6zUi2WxElVfJQhWthg1i/ePSJnLLoyYi4YFOJCx6cLs2jgDIgBYlhiKKh5Mbyih29TaoRo+RC0C3WjXNEdZht4faptRXqm/QqoCCuoERQD1oCfCAXuDLyaQcAqZmBgk6cr30FhEcNRWJJCvybv1C9UkgJlEi/kUw0FHWh6IWbZ8wFlB6ZmM2TwOCCvIeRVFdRiJdmqYwlIK44o50gvt8QgCbgRBE2lmPBjC9oJGPL5GXjw4dSiVfXLa0STdc7K2V+uk+7XaWuD+9snEu+4gEW7TkB3YjLk/oYwTF6CIVH0E+jqV95KpshW6PFtQBdAJ23B/7tZkD8KIPli82YcDiddO3dShFj4IYkh5Jvgh+vXOPlXhTSvTYaMxexOTI2F0JPE2cDij8AlhnimABFGiQLMIowie9wQ+lC8PEIis2uW/m6VwErK61OO3lZFCHrN4lZuEB3wkuAqotgaTYkMVwslaSd87gelFVTaw+Q6MkskRqMC2u2qM0K8usyal2DQB2Zh7MXkWEw7gxhByS8kukjPql9lp0bIj98exBzQsGoODMOKHhBvrzDx6jVFqApO0PAqcCHXCYQ8BMVxyBIBATEftWIKlqgOEekqkQ0nxsPK30jNz4lhqKa6GYK6WRGZIncrJ6u0s+khaY4T4kP8x2yKoDBMLsySM4mNqG4hOlik8hzxGTIJWSjxW3Z60MBqlmhq4JW4qoylg0py2YKNgMQ03Yw5aKFQ86BZ5O9JPUNMKQPYNJ38ghKuXL5KrTq1lQKJJaBjlpRQXN3NmorDqqItOZ4huaFF+S3pRnhmS8Uf8WeR3FJZ2EuOIXFEwyLeJJJbCrnqNxGhXqeXoBC5mji/B4nXHJTzGHSI0nEYbkwCIH1WSYHCIhZBibSmMpd6OSPkow870qulWga41DC+UGASL38z0RQAo+znhRoTkY8woJFPSmU2wuCYdAXUbNHRmCKj/6yQ/Deyiv/yV/4zIHly6ABljBhlF6Y8nBtruh+CV3BlLcZ3YxtOcx6BoK9M7tWMy+THqvmVooTZiFAfnCQaAVWeFaFxQbyCiIV9FD5SmElpvwgnH2LQKx96QIzQZOWEZAGFdcaVSY4KAnJAWzDLNYUGEUFwQcryJQY4IUkMzGL6rpRWhKMIGLpyJxfnZ4t4HIgDrLioC4CRxDzgw2YSr5CQKhtaBagYUrUQb5MQDrNsdvlTXrUhdTEakUVZtrhl88jv+UJimCOHuV9SFnSzuKVLOdJKyOdXxju69Mf6/ZisUkGSrEDQd9gqWtokous+j5YsjrcJQAkIC6wQodwrNaYZ1tUXExGE7RRmujQMBtT34U0tJcswOijbdWoLCXspMEqAVRlok8hplgqVPCT9KHsIo6Oup8pU4YRTqkfyWtUlJeMSgzobBKPDf18tFPl5mfRjmbJNWMXmT1Dyr+zVPy4gkZMxLKXaqHEm3+z4VrUdKGle5XZupliHU7gYfvIgt+Nj0S1WBSx80t6jgr6wbQEsqlIqazHc0qcSYLWuJB4IcyoJcTj5CANpYVnDbKok1LLM5WASx1+RzBTAI868QgwYimsLJ90O1fLlw6dijgVh50J+OdCFJPAptT+fxB+TRSUhUl01+yVRMFSVT1hN3RyhDuiAMJxSdRTCIyTkihqTJhBwoyHVIKek6yqe+Aw5+GRPSZ+7BYskUMKO6m50n658FbxWnZBP7oO8z4BKzOXQllRMDCF15WQddheWio0v4EeTqoDJqsBOmbEwmuZXW1R+3zBZ1UEq9ygyYFIgSl6HVHAEAGgmA5/fj65HhKeHVcwIb3GR4FTxVogUSW6UIpUFk9kgoBhNh0qC5OD2+0Kqci1xXAiKgGbgM5nR/SEiDZOaDVC5j3JzN2HDp1yYvZpU1SUue1SlKsKnKW8XkQoNBOw4AzqtAgZTy6WQKhVmqbJLHBJTTBV0JQZKbCqT6lVtfQ5U5qnZw0ZQaoLhf7fU+B8FkGzd9AUREQ7ad+uCwFB1NmKWvgbOAO/nFrAx4FOgWMCAtGkqtKKF17ysDZ8Y+smalT0l5IBIoSjDwfA+1mVPe+WwlDNarixGdnZCQswFJfH14NQ0UgpL2P3wo1gf7Ee1h/pSGCEgRICH7AHp3LCqVyikpdUkhJwkoLJOrBgBcUKRaofUYW1YdIktbszBQkJyvplt6tWE1PC2VBIEC0mMMKs8wSyu5j5v+D2IwpjaVAJmDAQLyTP9ks5bdKxGEJMhRIaVgMWt8gfpWJDERY7uoCmIT5kqhxRpYxLTaJtCViqnsQQN3HIPJdoEZRZDAIUYOOoELVLekaqQdHIIAeFWe1VIEYk/0hInBormgA2PqO9ZTWqfC0FpkpZric0BC7pNqgZBTD4LQZuGSUpWUp2U3EnoXtnrQZkBkdgrQMaLT4CZL4i1zIxR1qgk/5LXqfZbXccbCGGRGCr5lB7Ea7Vi8nnUbKAQ2+odSl4mBrhqq5tV+5YRcKnXLZUPsa8R1/W4wmLamnUmppUjSSrFcih4rajymhAihqArWW+qlhE+NJTvjZoBCH8vYPE/mqfJzxRHK3lUGalRlgP/7QwP28mXJcZ/l7r+s2XrX8ly/h/P/c+AZPDggeTl5BMR4VSLL9xpZaAFsyk6uYIb53aFi6zqMAth0QPYHUXEmAsUA5lTlIDVnE90pAezXqgWbtgZVwKDLEz5PoAm7UiSjwR0TNJOoJtwa0ncKhTXVIixF2A3ucsSYmENBUhI4uEPK6jIAgtalOa/IuIkEASkPKnjl3kVzUFBaRIlXlGAsuDUComJFHfkHLVBTCaf2kwE7NwoTVNJUZzjFjZB5uISbZaSqrxsCS/CGITnI2RHSPKkWk1UtcKiwEfQJIBFV1KlwaAEPItQG+gmnwIgaqMJ+yNOoKrdQA5TpVVHoS+SiAbzsZTrhiGtW2qQN7whJFgrJlOYPznldTmcpW1KsIdXBdTfQIUhFR5dqk5l0ke/3SZhOGWHy+2Xf6iAJge33Lgw8xH+J5j8wlzLN78BobBivzR+CE8kecxvm1bta5VTesIqNqp0HcZDvxXjw5o3fz7+2TvwxwYkYYatYePG7NjxjZohEcDwGyAp0OEwIYafO08oNhpbfj4Ov0ZJdCTu2BjcmhnnzRtEBrwq8S5JTqTQHkmxyaqqB2pmKuyVphhXUVdRym1SYVBVQWHh/CSJw/LtWyQICNGlBSCoXIxzoyOx+vzqkM1PTMFvs+OV1atLQiSqb7J/5SA34ZWkyBKu4UkSJcDJUZRPufxCXA4nBdFOXDZh7QT8h1Mt2YURPj8RxQVEuXyUxDopipQBfB2/tDKqZjMBL+IuL3LE0loA8b4gcSXFROZfwxZ0UBBh51ZSJJrJiTM/D3tpIYbNRkl8Mi6rsMQeUi/fJqpU5lEk+RGCJ4hf2gssMVh90sIlJIMkBCBbtsRioiSpPGbDR6igkNiAleKEeEwlxSQV5lFkN+NOTqBEM5FYFEArzsFvgdKEeGLyC4nwBrEEdfxCWAgctFnJj4rDHuXAyC8gutiNxeshEBVJcWQkfnMEEXl5RPtdagZQ7rldYl4gSKGAUU8xEX6BQZIYSauOhTynE09MPJaAl4i8W0S6Qph1qYsL+6hTbHfSzO5gcmoKGRKhFBkiQUwStPAOCqnUUKKN9N7IV9nOUiSIfELyif5ZIfln481/53m/yf5+velLIiIi6NCtc7hNV51Uoq0IR4D1JaV8ZHhJ8gQIlLgIREdTHBOpEtBoj5u4mzn4ggFcDjvuhGQKbU7cQi7oksxLe5B0LAilJV0EclwGVZulgHw5jh1+g5RbN8M5glQGLmeTUKUyhXIeW8wEoh24S0owh3TcCeUx+7x4SvIIJdiJK/bid3nxR0ZRFCOtn7qqcEgeK3/LqqHmE/wh2duaap0UZl3SF1VkMSSmSKVTiFENiyIBAjhK8oktyMMp0rZGUFUQZR+VxMbisppJuHEVQnZ8scncjgy3OMl7CV9bwJmQLGGCT9zotUAo3JlhBIjx+0nOL6CEEP7YWIpsDtVmJqSDtCiFVKtYGWZXbImBxWRS+VJkcTHReTew6jq3Y8pTEm3GLe9ZkIviJiRWCVFgCZMSClAIIfF/2DsPOCnKrN3/q7o6Ts7MDEPOGVFUzKKAoph3zRgIKigSRRBUVBADiAnBsAYMGEBFxYCoSJKcc84zTE6dq67nrW5g9+691/1+u3v5+HZY1mGmu7q6ut7znuec5zyPA1NMKKXwoUlskuAcVRQ6UcnK8PvJPXiY4sQ0/GlpKg5FhYIvfxStToo38VqmjhEKkxnwEykrpbZuPVJrQuhlZarTXZWTS7XUioXtIrmSwy5ASPdWgKowZ6RYJblFtr+G8zWTJxKTqUtEmVVqUUPVzCTHkeupJMBjFL4YF1Z1QWQfiX/FSqmx2GI7FMWZHXGdnmMxRoEVO22zaco2vpEf/AeQ/Fciyd95zt/K/t5z992UFJfiShB6lQ0mZRFqkcNU7ZnF/fcO5MdfIUGYPNKZ12HkoFwu75JJNBKi70NbOb01jBxcD6e5D81yY0Zs2oalicKCQ7mTKslFOUZQZACTVWWiNNSYy65ZxDW9YMBduaR4a9WiEApSKFylFoxKUFwOXK5EorUONKMWSxJuQdBBEQJ0EHblsG6PzvsfH+Dr7xUuoH4uDBtYh7M7RklUCblfcRej0TRu6LNfJQ4vPKXRICcVKxpRN50hCFuqpNLuVcBbqhhOpYuOVanQv2r/SfXTcGPqLhUbrUiNGoiSoBV12EO5Uv0Mh6sVocChOiqJCshg+QmSjLvVUziyLyKqFyjwEE/8pRlkD7errrXdeladEDv8218xbp0YgBzn2R03B/ub/VldL/VYOZ6wdN0qMMr/hPllv6B8E39MVJkeSUNVifjGmi9xiUeLGjsACSCJHze2eP9Jt+n/mMOcrIBE6V0J8kenfadOzJ/3LekZ6baks3RI0CnVYZkFz2zdyuL53xGe/irUWtCjJ+fdcy+lbhcbxz8Fvy6A1FQyhg8k+dLLOJCQrooNqo0ut7bwx6XrKdVItXlINVM2T3CaIQrWrGPHbbdAoCZWBXOo6rj26MNY386DsiqyXpgCuflUx2gEutAoZbbCcFIrdC1pt0ciJJhhqh0JUgdF27GZg7ffgmfwELL+/GcOOu2ZFuFHG8EATtMgN1DL5vdnwKyvafTicxxpXB/N6VVzFpp0jQUcaF4iQl/VBaA4yC0sZv+HH8Kbr6NO6JpetB9yL0HTwZb3P4DiYnSfiwa33kmwfj1CZoCjt/SH9eshJEUZaYpKydMDvW6CBd/DgT3gkoTcZS/aFg2pP2IMjXPTmX/9dXD2JZw/5hEWTHsN3nod6tfj9Hdn4E/LYs9Lr1Pz1ivQMJ9Ob7/FpmnT8H80SyneqC6DdCW8TrTxE+jcrBG/zXgPPvrEbqQ2rEe9vnfgadORbWOfgHVrIVJjW2Y7pYOj0WjCBHZ99hEs/Bl8vhiNFTinA+2Hj8FRVcmqYYNhX6ldiZRNRL6uvJa+9w1gbOM61JGaiBRyVMc81tFW1D5RY5M4o1KQY4mBypP+h7genSwdkjlzvsbrS+DSbpcoSpDsEPG+/FrgjeIifiRCzXc/c+C5SXgeGUnKZd1xBsNUL1hE+RNPQ1kJtGtL85GjKGnXnmKXroqc0kOxZeQ1NctgAxKZmRARCwfuqEmdUJBdj4+HZUs564N32ZGVScrWHewcNoqEM87mgn59+Gb0SEhOpO24CZQuX8bBH76hbr9bqV2xgdLpr5P65GPoHU8nanhwKTASJeJ0K2qhzLHJ2goZDmoFODjcGOEIHtNUFfla6YYakhZEcEedZAf9HPruC6KjH1JFQyFAqQrlVdfS5q47CTQuYMekZ2D1OhpNfplDOVnKWNAdEaBlEnG5qFYdZV0BAcXeksKGorxHyKmuZsfzk2HNGrImT6aiUUOcVgSX6hw5qLF8mG67V6XYCRKaTUgywyRt2sCBB4dCcSlZb7yF2bY5YXeCqm/K/IpPFM/CtYSkW2kJ4JCutYUr7MQRiaBLl1YxJaRTodldLzNK+sZtFN3eD269jeZ97mSnz0nEKSUeh5r9kQ6IxHNhrkhwzzTDFM+Zi//beTR6ZhIpZTWsvvFG6NqF5qNHUZzoodq0u2CEwmqWJCL0MrkPgpAgKlquKJ5AJWcZTp5JSKWuXH/pesfuP+mzSZf4WBtZkjmVxP7vaUS8nvH3EoxjD//bBx0rjsRSqP+P2ckpPdT+8cyP6dOnH0WlR/H4JHWWyrdXtVIJl1G6fy4D7xcN7yLemnIR/oojLFy0l1nzahk7qAUXdM5j5eqjZPhKaN0yhYhZRuFRF5GAV6nk5GZXkOwT6pTwgHUsQ6M6nMxh8R4IebB87bn6T5/Qt7dO/9taE6gtp7wyBTNskeKtoE56ADOisbfaTXXEh8u0yE2vJdkjHEIZMhNOcTK7S7N4aNJBqsr83HFHWwxvMS+/eJhMH0wcnY9XZiACXsJWCuGoky1Ha0h0VXJWowAJPp2jJRpVNSlqUDQrsZj0FIvCCouqoBMML6GQUNT85GUG8TpKFd+yqDKVitokohEnWeklpCbI0LvOvsIsAoEE5UacmL2P1ASTUECjuNiLX08jwRMiOSGB9BZDcedeSoRs1ZJUm3CcTBVbAHFgEh/tsR8R9xyO7cjyIzX3ErBpX4LGbNBvQxd1LAn3MtBqAxJ7YlASkePIX+GJExaiLeUrPSLZGaTu6Yppzgu4tJ2pVdXS5mocX/z/aZD8Q+Hq5AUkwkFW/E0FSH76XgBJpuogSnVNNoMyDVZF4a3PPmfms0/R9NqeOOrls+Xll+hwaXeKLRcHPv2MS4eN5re1m6hcNIcWk5+n5MxzCYnshNAn5dZRhTHVzrPb7ep2Es44eB3QcfEyFt10Mw2vu57ca2+g1KERckKoTjZJO7bjqKnF3+kMwkE/YX8tPqkS1tYQ9PgI5eRQnOomu7SKpINFJFZVU5qchSc7A/+hney6+joKHhmN86bbOOjyqGXhC4RJP7oLZ0kZjcJRds/5li2fzeWMd99lZ+tWOGoDpB06jLvWT9jtpqJxA8p9Gn4F6l00XLeG3c8/T/0u59P4wBHmv/0W5z/7JO4UDz/+8DP33HgH3740DaPbeSphO+hJI7JnJ/UqKzBWr2HpU+NpOnwwjgvOw5mQzPpb+oAZoO24IWgZDdDWb2TtlBehUSsGPjKMl2+8jrQrruX8wQ/y0yuvUPnGm+B102L6VFyndWDnfQOp+fVnKKhLtw8/Ydsbr7Pnh584/5FxlNRrSMApNFyw8rNJ+ORjdk6ZQov+95LYph0rPnwHNq2m5UtTCCT9Dipr/ByZ+ioHVm6h/eDBBFo1JC0hgaXjHoUVyzjt3Q8JOVzULFvO7ief5IynJ1M/L49PBZDkNefikQ+xN8mrOkABr4/LMlJ5MiuVLB3ccUXGeGxS94M/1hmxiyUyW2R7sMerzLGq5T+06v57PfhkASSffz0Hjy+B7pd2O0aSi3fNdwCzd+7imY8/pmL2x1B8lPxnp6Bd2pWEqiq2PjMJX3IGHXPzWTTjPRJPa0fGuHHsTRMKsL2XSUItg+GKVqSoT/Ipy35lkGBGqe+vpmT0oxQuXckVn33KgtwUGm3Yyppho2nZuiMX3nsnU0cOITc5gVaPPM6PD4+BdRs4e/IUnE4HB/3VeFq2IJqVSfmhIjJkwDwaotxpkZidQ1VpNVqoFjMzi/KMbNWdyyguJrmwCHcYCtNTiRQUUGU41JZYLxCk8ouPKBrUl1YjHsE49xLKNu5k/ytTSehyOs0eeZDQLeMW0wAAIABJREFU1i1UhsLknH4WexNS8B0qIbWsUoGKwrx0yjIzqfZ61PHt+ZkIiSXFuItLaVhdy8ZpUyk6UkiLZ8ZT1LgeKYeLcZdX4DQM/Bl1KM7JotwQJobMyNnIJDMSJPj6Sxx96R0FkjLuvp78u/pTI4XSQ0ewfC6MQC1WKERpThahzLqEpc5hlZG89yjumlo16F+VlUsoPZ0amZ/QBBxAg1Xr2XjtjaTdfTeNH7iPTSk+/EZE3Q/JwRAJe/eQIMIGhhNHZhpJJUdZPmIsrN1Ch88+JTUziT1rl5Pn1Alm5nE0LYuaugWKPuY4eAivZVLeIF91q3zFJWSVVFJlhPClJNIqJZ0nUutQTwka2IbbNk1c5lPi7Qs7R1KA5P/w9b+DEkX0+4NBIZ6V/cGH/5MfdsoDkn539+VoSanyIRF1FkX1UVOZhRTt+54B9w9n/aZKfv6kK4Z/P0dLkhk+aR/NG9Ry0/WXMfaxzzi3jck9/bry7S+rmTC9FH/AHqbse5OP/tdlk6SJYaIY2NTlu5UmE6bvoqoYWrTP4pdfj3Lf7U6uvqILb8/4hW8XqAYEzevD049cSdGh/Tz66hoOlECSBTddo3Pvn1qR6timOKNBPY/FmxLpO2YbE4Z0puvpGl5vEduLXISry2lRvw5vf3WEj2cXquJMs2ZwsAzSfeI634SqYBKTp61m+Tob1Z97GowZ8SfenfE1PyyqweWDosPg8sDYoQVc1NnN3v3w6js7+PU3u513cRe4v2839uzazePPbaeqRhVnueY6D7fffCnvvTuH2V+IKgY0qQv33dGZy24Yg17nbNBlhkTSshilKrYuYuMZx6gjdpIW40fFbnIZUFVZnPJvqEVXsyYxPnVsPdpgRtJHaX/KQez5G7uzIZQwu3sl1S6hPtigJM69tIFGHJzE252SDti0vFhpRs0F2PSKGDP9n7wMT93DnYyAJP6xytyHzBe0P60TC777ltTMbHv2Q4HXKOWag+W/MxieWLiU3eFa6jeph6O2moWDh9GsoCG7yquIFB1k0CvT2H+omFm3X0/6mFG4+/SjwiFbr9yVFkbEVk2R15PKoFTWqg3bwwCtlnOWrmHR9TdyYb8+tLz9VqoQTrSHLV6NDY8MxWGaNH34KcLffc/Od96B9BTYvQtyc2kz4D4cZ3dm/yezKJ02FWRmLDGbFqNHQd0ctlx/C/XGjMK48c/s9ybhjkbJ2r2Tfc9OJLpkKaSn4fS6CBeVcO6bb1NWN5+yWZ9x6K33oCoAeXXJuO1PZF7Vjf0ZqQQsN5mhkEpkXJu3UTn1NXYfOciZU54nEIqw9tMvufOSbsyf/SGR7j1J7N6Dw04Ntw75FTUYi35jxbCBtHzyKZw9L6Na87PrvMtxRuCmlydh5RVQu3Y9n02YAA3q0/+hwUz78/UkXXUd3R54kAWvTiXtxx/ZdeQAje4dQNteV/PZNVfTOjuPjVXVXPHpx2yYPpU98xdw/6SXCTbIo9oJxS6DLWmpVL46nfIXX6NDr+up1+0sLK+HveVVlJ91OuHUTLIrqymbOIF967bS+pFRRM5sR1pZEUsHDYXf1jDg+4XUOkyOrFzB3FFjaD5qOE3r5fLVkCEk129Jv2ee4YjPo5SJ9id4aPa78s7YzBTq4MAjlJUT4lZ8bDo+Wyj3pbD/7QKLhWHFZuJO8SLIyQJIvvjqS5K8Hrpd3C026OuQaR+VDO51wGvLVzHpy1k0C1ay7cvPKXhqIvTopeaNkiorSD60l+pPvmHbp5/T/ImHqbq8J4cTEpQwhHyEjkANCWpmSOQLZEuMqTFpHiWXWy9Qy5GxoyhcsZyun37Kb+nJtNy8k+WDR9C+TVvOe/A+Xh4ykEYpCSRfdyNr7hsElX7o2o2GDeqxe+Vy2j76CMmJDhYNexhXVn1CG7ZChpuWvS5j89JVsH0HXNmLtvcPRAsUs+ntD4jM+spGC+1b0/S+e6g8uwtVuk6+FCS+/JI9A++h1ZRXMK+6Hk+Nn4qXX2b3D19z3gsTOfTdL+xcv5kLJj5DaVU56196BZYvg3AAzjubJqNHsrtRQ3TdTUIoSMqBvex97mVYvFgJ47jNCMH0bM4b9wgH/ZXsen0GrN+gSpfJ3S6hwbAR7MnOodKQ3myU1KBJo4oalve/TdkWpOfUYfuSBXSc+KIiOC4dOQyS3bDvAJRVwqVdaTH4YaLJCYSWzWXvax/Atl0qp3Dd2ItGt/XmUE4elS6P6hQ1WreOTddcTVL/+2gw4D42JyeoOZs6gTDhBQs5MnEiHDkE6Rmc1rc/kdoq1j06FvxBuPYGrr6nP58PuIeE01rjwktZRKPLmLE4ghX8OmosvjPOpEH/3oSWLWXHW2/D+q3CKyejV0/uvrsf9zdpRR1bC0QRuxRTRv4bK55JrhInqP/xrCE+rPBHnvH/lyJ6igOSmcgMSUlJueKGSrJqp7hhiBRxdOdcBg16iA0bK1n4yRk4QvuoCtfl4VerqCnbxsB772TE2Jlc3K6We/tewkuvzyOacRH1GnXmu69nEy7fxl+ebEle4g7FU6wOteWh59eycAs8P+Yy5i/azVvvbqH/HT66db2A196ay2kX3kcg4uTNV6YwuF9Xyos28eOaKq649j5CBw+wceUHjBvUnEYZuzCNMOXRfOYuMZn4ejmvPtyOs5sVoZuHCTi9OKTlaGUz+XOTV1/ZwOSnr6FB3WoGPvSD0i+f8kRT9hxxMufHg3Q8907Wbilh9gfv8dIzN/Dr/GW8//leHhl5PnWSLEY/8yu9ujsZdt+ZzJi5gY8+LWfw4ItwO2v5ZvZv9OiazcZNRewob07XblewcsXPbNu4kkEDevD8pG9p1vJizutxFst++YTmdZPoO/BxvAWdiToylNKEfd1jbnRqUD3edTheEbSXoK1aYeP04wAlZikXW1HHUsq/s8LkOTHfkNiQvTzXFuqzQYuaA1OKPLGuzQkdG7utfsLLyLeK9y5HCWGoUbxTPEP4I3HrDz7mZAUk6s5SgAQ6nNaJhd99R3JmjpoDk9+JbG+l5uQ3E0bs3YuenkZKeTlrP5xB+Tfz6DV8JPOXLqX64/c5t28fdu7Zz+EP3sc1bAjZI4ZSomlkBkNUrFpNvWBASXsqZROHQZXTRaBlK8rSU5WDe8fFS1l87XWQnQUtmoGeBHmNaTt8EOsfvFvRGJo/MYWkuV+xZPx42ve5h/adTuPdiRNocO45ZN10C+v+8jpds1Opn+hi6sQXSe59J42uvpo1N95O/TGjcNx8A/sSvdStiVD96WyKH3ucMwc9SHadTOa8OgUqK7nw9Tc4aMH2vnfT6OrrlEHa17O/JPDzjzScNoXic8+mxkjCE42SWlvDkZ8WY776EtSU0n78Y+jNOrDpp2UE16zB2dBHvV43U5mRQ63I91omDWujJC1cxupBfWj87HOELr2EkOGn8MKesGMvzk6nK+5suLJC8cVzhgzl0ib1mHHl5ST3uoZuA4fy0ysv03DjKooiQfyZ+XS+uBvfT3uRS9qeztw167hs5ntsnjaVPTNn42rVnlBKIoq7kp5E8tjHaFMTYvHkl2DBAvVa7pYtaXj2OdDrSopTssgKhih74hGOrFpLw8cfp/r0jhSUHmHVA0Ph63k4Lu2p9o9wTQW+jHRaDB1KRqCWH+7pB34To2N7xfbC4yXxT9dxQ5czGZOVo5IMl9B743HQ7oGoQonqjcRijuiWmGqMOoJDKGdqIPXUjjcnDyCZQ6LXS/eLu8Ys1nXFqZDZh82axqdFpXzrr8L1y0/8MuFJ6o17nHCPqyh1u0kQ+t2mDZS88gYsXUHDO25Bu+M2DqamoJtR0g4dgl07yRD5b5EL1gxqXC78dbKgYUsiYYt6oQCHx4zgyMpldP18Nisy6tBs41aWDx1G21Yt6DLoPqaNGEy+z0e7R55k4VNPUbViBVdPepnqjWuZ987bnPHsROq7LT69+x6aXHUD7c44h9mTxmMVHeT8KS+xZfobFJWWc8lLL3Fo9QI2TX+fK+4cQCQrkW/HPwYtm5P79LPU5OWRG4wQnv0luwbdR72XX6W21zUkRUzyZs9m0ZRnOOfxUZT9vIxN6zdz2aTn2b1rGwe+msPNHdpSunkDn37+FfVem0rxFT0IWR6yA7VUfvcV1cMepu0DA2nQoAFzxj0BmXXofm9fvntruqJZ9uzTj6NHDrJs4hMYw0eSf/td7PN6lSx4w3CE6Hfz2ffww9wwdAiJOdm899AIGo15gkYN6vPtA/eqDfyqUWOY98NP1CxZTPNnnie5YQHLRw6Ew35uHfQwG7dtZfWbE0l8eCQZt93FXqcPnxWl4Ya1bLzuShL7DKTg3nvYlpqswkfBgcNsGzqcent20uvqnixes4ENh8q4+qGB/PrOWxwWEPnDfPKr/Lx7443Uu6YHbZq15Ju/zKD7Q2MIVxxh/ivTuGDMOKoa5rNqxHBFme8xcCjlO9ax9NWXufXeAbw0eIgqTAu9M6rGZO1pVkds0EOowAJmbTmiE9Ko/+t+/Nfdkf8DY+uEI/z/izenNCCZ+fFM7u53GyVHK0n02q1TIR1IoqsHj1Kx4zuGPTiE9ZtKWPjxOUQjBzlcm8moqUW4Q4fpe3dvhox7mwvbRhjQpxtffPUrH3zpp7gCysqhdXN464n21M/cQcRRw6FDDRj13B46nNeCPj2hrKY53a7+gpvvSObK7l15dfrnLNtkUVILNZUw4sGL6NAaRo//icoyyHc4qJMV5aUJ7clL3IjpMSiPZvLD0hCPTypi6pjWnNu6HAflRKxUlbxH9FSe/yzEz99uYtqzFypjwF53bJP9kClPNeNIaSIvTl/Fln1QWKXAOJOeuok1vy3l5yW7eXXi+TRMruSe8fvIrVPN0IFdeeaFBXiNGgb2PYtUXyFEQxiOfL78di8vziqkrBoqS6FJPjw+5noWLV7FOx/uwpkIKQlw+40Xc2e/B0nI70hEy1azGNJdUAPhIo+qcICtiHNsWamGhIzsCq8zPk9ic66OdStiFKz4p2gTruPTWHFOlgAcGwBJX0S4nwIllOxnbDBNnYYCF/Fx0XhvRHgd8Ym1WJYgLRXF51TaaCKE+h9A8gfBiDzsZAUkdqNMpDNF9rcTC7+dS3KWABLRywGXFaJac7HUhP57t5OpOVkxZhysWk7BgMHU63kl/poK1o8dQ3jFUpz5uYQPHsE56AHS7+2H36nRqKiYNVf8PkB2tMQemFLzBS6o34iMp58i2LYthsNDq6ULWXzTDXS49BIaXdqdKncqNUlZVLRrz8YH7kDqtC3HPYcx91PWvPE2XSa+Snrjhnzz9JM08XnIuuNutn/9GUVfz4ayMiitJO32u2nS63qW33o7jR4bg3bbn9mdoNHuaJBdL07Du2IZbSa/gNels+nDd9j18SzOn/oKS7dvw3rtdTq98BzOhvU5vGghO/oPInXMSMw+d1DrTaKOv5aUQIio6aVt0T4+GXE/5KbRZvI0Ss1kJRVanVJJKCICp/LXpAaLJlVh0hYsY9nQfhRMeBqzZ0/CVoCi8y8iobyaS/v0Y+vq39j8y4+cPm4clTfeQfMjB5nT7RLSrr6arvcO46c3ppKxdiF1LrqIBe/NJD0zh2jjXDol5zD/l1+45KO/sHPam+ye+yPXDXgQMzuXaj3EkUQXped0ISuik+KvoXbfNpyb9rN25kxqtm8hZeJzJFzWi0TLpHT8aIpXraDR2CeoPOMcCooLWT1gACxawpWPjWPOKy+qTtQZTz6CeWEvvDt2svDO2/Hk5NOr311UeW3/iIrmzWiXkcnoOnWRSTqJSqJOFNfNsrf9WLyJU1FFmUhRuUSlKUbT+IcByYkpx4nJxf/t5/HHxR/z70tKThZA8vlX3+D1ebms28W2ap7Mfon2lGmxVncyo9KvVLZSv5nH6scfo+H4sYQuu4IqA9K0KO6qMHVqq1n62quEvv6edrM+ZE/9esqjwjHzI44+9jiEIxCQPUWUbpKh959oeP+DVFhQPxLiyEMPcXj5YnrNmsWS3IbUX7eBFcOG0LhjWy4acA9vjBhOWkIKTZ55hRVPjcZa9RvnvzCd8OKfWfL2m7Qf/zTtnE7ee+IJGg8ZTHqr1qwa+TDR7ds549uvMd59jyWzvuDKceNY//nHHKp1cNWIR9mbqbN11AgqViwn962/EGhzOmm1YUKzZ3Fg1IMUTHmBYI+epEQMUj78kBWvv8yZ4x+h7NelbFu1mqteeIGioyUsmfI8bNkIpcWIhnGTqVM5ev11SvY4TaR1P3wLvvyYs154AVd6OuvHPE7Z4RIu6NGdX96cSuOhD5N54SWkuV3Mu/4qIm3a0uHp59mc5FP5QUHhfva8+BLRV2dgNGpExG3Arh1w3fVce9UVzBo7Gs7uwsUjRnFwz0G2/t6x6DB+HFpyAqtHDqfTwDHkd74QKxBkzk1d4ZILafXMc2xxevGGwjTatJb11/Qi7a77aHT/QDYkefGYDtKWrWTP4Adh60bwGiKxB850LnnzBVZ+8RllS5dw+k8/0uBQKZ/edDOp1/XkvGt6MufZSXRt3YnN61ZxSPdwycRJHNi6hS3Dh3H+oCEUX341bc1yZt54I7c0b830N15Vsj6aklW3/ZSkZyESI3Y1Q+m5HVNsVSHkj7KxTty3/3a5/73f/QP7/D/roac0IPl45kz6xlS2PAligmXPEajKe/Qgpdu+ZfCQB1mxuZaf3u1KOFjC2h0hRj67iX7XNOXSi7tw+7B3uOgMuOyKixkyaj5ntk7kwu5XMXf+InZt3cN7EzqQl7xdyfWWVtVl1ORt1LgKGNO/Cbu2exgwdC5/viOJrKxmvPvOSu7q3ZbGDc5n3FOvcP3Nl9PhTBeBihBW0MWyxct5f+ZBRt/vo99VOhHREnemsXZHAjc/sJsbr8jhzpua4DB2M+0Tk70bjjB++CV8tDDEknkLeOGJztTJLOHC3jtJ9MHkIW347MciFq0q4qbeZ1JUXZfXXvyMCY/dyool81m//hDPPNaZuhnV3PHkdhqnh3n0vl68/OZqFm/ez8iHLqfAVcrWnRamkcf4SbPJKjD40y0Xc/jAXuZ+upVBg6/FtGpwu1MoLqnio09/ZcvOan6Y/zFN23YX5qVSqVBNajXbEVO9+rt3cBwY/L9u7z/2uBMf9bfbrE3i+tuv/xcv0yZ+/efrj1+BkxWQKAlXewCJjqd1Zv4PX5OalaYoM3aLHMp0FzLM+tyGTXwz+Tn44QdajXqKtB49qPK5CR/eT/Lu7bTNy2fPzj3MGzOMBi++QMkFXTG1JNy6ic+I4hPNflGnNuXIYs5lUeN0EhQJXUunxZKV/HbHLTTqfzv5ve+gUGRsHT4CkVr2DeijNp/mT72A8fXHrHv7PTo9P530evn8+PRjtDZMtNM7se6FKXTu3oPEc85h/v0DyL7uzzS7+gYW3n4n+WPHot9+I/u9EVpWhKj+y4f433yHps8+SXqSjyXTXqN04zbOfe0ldh8tpHjISFo8PJa8Tu3ZPG8Oe559jUZTXqCk1+X4ReHm+7mUPvoYHcY9TZs6CcwYMwYjpx75r7xAoVfibFzpxt4rlZOApdOouobEJb+yYmA/6k98HvPKa6jRdErP7aK6l5dOfg0zycuCSRMIfz2LhjM/5bz0PN694kpSr+9Ft3uHMW/6dHxrltFl9FA+FpCwdw8NJo8nd38pS+Z8Q88P3mbHtBlsXfALl015juKmzY9JsZbqJodHPgbrNtP5medIrpeKZ/0Gvho8Au4dQEGfO3E74ejTT1KxaiUNxjyOv+PZ1CkvY+0D98CKlVwyfx2hw9tYMOhukjLSaPfsJFwVNfzU7z5o3Yyrnn6W3Z4EHLqhKKydfochY7PTEYtDEZANEVQQTc28qVRD0osTap3HKKkxGenYoLvtZvY38r/HnPuOz7nZMU+IRvFeTLzAI4mLQG1JtKVXHaPQxrQn7T5NnNphM9f/7tTsH1/6f/iRJwsg+XrOF7gTPFzYrbvYBap7156airAKg3cqg8yJOkj55mvWjnuMxk8+gdb9Aqw9W9nZvy91bu7PGV3O5dsPZxD+5Qc6fvYxW+rkEXJ6yY6GSQyH8EQVWUvNc4Y1N36HQaHMSBohckLV1D77BiVvvMG1r09lU5tWpP22giXDh5HX+1Yuue1W3h36EBnJ6RQ8/RTrJ4wn+vN8LnxpCtaylfzy1tt0ePZZWhs67094mubDHyKlWStWjRpF5PBBmn32CckfzGTFzI+46slx7Pv5e1YvWcU1ox6lJCuBBf3uUXJcedNeIFD/DLKDIfyff8De4UNp/PTTJF95NaF9Jex4chzBqgq6PfscOz54m11r1nHlM5NZ+d57HNq8iguv6YWrvJrvX3mRps8/R9lVV1OteUipClD77Ryqxj/KOU+OI6N+Pr+MGUlFOJnuvXvz3cvPkdPlPNreeCvRQJTFd9xF8NY/02zoEPZ63SSa1dRZvpKN9zyIMy+XtNatiOgOwjt2UbXsV24dOpgP3nkPs+fFnDnoYQ4dKGP/3b1pN+FxEutks2TYCBLbn86lve/g6NEiJavseXAAecOHsM/lxrBqqbd2LduuuY26t19H8/73sj0xGyOqk7R3K2tHjaBJUiaXjxjC4YpiqC4n0uR0fpryMuXz5tL6p69pVVHFJ3+6mfQb/kyn/v355S+vEZ71Ptb+Iuo8+jR1br4Dx/bNrHzgXhqdfw75d/ambslRPuz/ALddeyMvPjVa3W8SHcTbJdZItedoFYXdqbr4MXmeP7zG/rs88JQGJKpD0vdOSsQY0Sc+GPEkRFDJUUq2f8rAgQP4YTF07wjhath/GJq2gwfvOoO01DRuf+B7up4GN9x0CaMnzKPwMOTlQ2UtlNfAjAkFNM0qxjKd+CMpfPBTKY9PraF9vvLXYd06uPlmaNu+Hc9PXkd6FmRm+Fi/upYbrqtPvWY1TH+9WER6lMiO7AmPDSvgzJZHlXOqoKhAOIcPv4f3PjpASqpdaN24He68Du656Qxen1vE8gV7mTK+A6kppXS/Y5+aeZr6eFt+XVnBO+/vIzsPrETYuArGDLuAHZvWsey3MiZNbEtuZoC+Y7fTKBvGDOrMsrUHmfzmQSptKXY8Ueh9cyt++nkTa7ZBZj54XVC5F4YNP5cvvlnI1j2QlgxHK6BlxxwenzCJug26gbimK3VVe5g39o/Y9/9J7v+7BIr/6nmejIDE7p3ZCZ7kdB07nsn8eXNJyUpRnTBJF6VMXa47WI/FsL/MYPm4sbZSW/NWkJQO7TuQ3KkdlWNGQ1IaVIfg7E40f/B+DhbUI6IkvKUrLz4ZIQwxSVOeOLoaXBYXdzvtC9N0xQbW334bSX1vI7/PQAqd4olh4gmGOHR/P5UWNX5qPNa3c9n1lxk0mjyVvNz6LJz4JOkEqdO9O5tenKRoThQ0g7XL4Owz6XDjLay5pz9Jox4h9ZZb2W84SInUkrZhI3tGjoXaAGSkwv5d4Emk3cuvEk1JZNvTjxGWlmpyKlSUQ5cuNB88gN05meiWh4Jd29n+7LOwdSc4w0oYo+WgURRe3IVKUcpSYhPixWAbeDmiTqIOk7yaSlxLl7B16BAynhyPo0dPRU4q63aBGkpr++JUwnn10FevYdPDI5QC1rWDBjKr921wxVVcNWIEX0x5BTZu5rzxY/l19CPw2280eGc62urN7P7qK877y1Q2TJ9B2WezoU0bpUikBt5kXudPV9MRjdVTpyvlMnLyoLhQXYMGD48i3LoNRijAgcnPEF20jIInxlPa6TTyKkvYPugBWLyUJis34dQi+Jf8yp5HxsD113Du6aez8OFREPRDq3bqeig5oIYF3HnbbYxq3Yo8kQsWazPVlYvNt8lMSUxq3MYkJ6oF2rNxtmynfNmUU/tLfmb3fP86pgq0sY9p+5vEZd7tQtwxKqp9e/9VaeV4JLYh5F/H6f/q6v9jzztZAMncL79QHZILe/RQ0rp2J90upq3GxbSqSmaLD813P7D/8cfJHjsWuvcgIVDO7tdfha9/gsQ0KC0h9bbrSet9NweTEpW7t1gIiOyz+G4o807dICo63eLMJWp8DkiK1JK1cgvbn3sGdm+Hhk3h4FGom0/jQffSrEk95j4wGBLSaPPsM+z64G1qn5sIV1xLQ3ciu+d/T73J42nqcvHjY0+RM3g4WS1asGHoMCgqpN7XX6J/NIM9H33KuROnUFVbztpp0+DQEZBOQyRKRu9bMf58JZXOLLJDIcq/nEXF/Q9B6yaQkwElogQITfr0IfPc89k06Vkq163lwslT2PTdXIo+/AjSM8HlgjWrSXxkFO7et1GtCaAw8WzfxsHhI1QyT2oi7NsD2U05a/QI1q9fQs3MzyEhCfx+SEuiyePjKW/cGL/XIDMQYO+0GfDyG5zx3ks4mjRSAgHa7j0s69sXZ04dwvv2wk3X0/bBByk8fJiiu3qT+/gEctt1YN+nH1H81gzIzrc7yU3r03DoEKratqVCd6pOdObGzRz4812QokNBfXAkKKW++tdcSvnBPVS8Pwsy8kFc4y/pRIfre7NuxidE33wXbvwzva7qyZd39lbzJKcPGU7VhrVsHXyfWlIt33qX4pat8VSVcvTDmQQ+nwvuFCgvhHq5DBk6mGFnnUWGwGBRONREPCm2MhUgkUUsO8a/s1zwx9bwP+tRpzwguavvXRSXlOHzJmBIEBfKkGYS0oqp3vkGP337HhW1TrxBHa+o1zj8NG0BuRmmmAezcEUVub5SWrZqzfaDAbbv95Oa4sbrgSNlVVzcNki2txwiYljopNDMYvHWEFZFMpkZKZQU76Rupklu3Tps21lFaVUmufk+yov243P46XBmGms3VVN01ItmJdKooJoWDcJ42Y8mGtNqY/FRE85izW6dg8WGUr5K9VZzeisvWSkhftulU1W0nzPa1MHlreTnNQbhsMZZbRIJhtPZuLmS2qCH7IZOjhw8RGZSMonB8qazAAAgAElEQVQujcIje+nUPpdEn5+F65JJTiinfQvhNeus2JjFs2+sZVMhvDj6DLq09lB6ZD8rt5q4klNJTUnAv7+Q1q1TcPicrNhSRLjaizsxTG6TbNqceS++jItBbcWSh8Wc62PaVjERxH/Wffyf45ykV+DkBSQS4G237tM6dObHed+RkpWmAIl0LcRJuNIBGyyTu957X3VOkswgEUNoN25C6Tm4zz6L0NLlOIpKcPl8RDt1pCo/hyKHuCaLZKwNfYT1K6ZjcYU4SQbVyICo7lhBCvYXc3T1ajLzcwi07kSFU8MlOWt1AGPFcjzBajizPe7tezl4pJjUjp1I8aVQtWEjzqoKEtu2wtq5mfChw/jS8ghHaqlwGfgaNKBi3Rrcrdrib9KCCo9tVJgZqCRh42aMHYdIcLqIeJ0U+WtIOPtczKQE0o/sonTtZhwBEyMpjVDnDpRnplAh8REXdfx+kvbvI7pqNSFxWa7bEEfbjuxL8iiqkmyhUXGHF5pmVLxWpBIcIi0UIOVgIbUrlqOfdhq1DRsq2XHXD9+ghwIYnTpTk1mH9KoAgRWrCJcX06hVIzbu3EpSWg6ZbZpTuG0HRmE5CV06U71hA86yciId2+M+UEhlWTE5551OzepNaIeO4otECRkCBg2qHW7KWzelWf08arZtRd+1Dy3ixe9242vVlKr69ShzuvBFoyRsWE/xwaMkdjyNQ3XrkB2tIrpwKa6KWoJX9FQ+Duml5fiWLudANESj+gVU7tmFo7oalzjMm6YyyxR/lsvbtmNY0xZk/d5pSxT5T8n3xYlOLtIJohkKPKh6vEiyxdUB4/qDca5q/Enxn8cXvfxcqKq2iazjhOMKMJQ7UNWE4rNxkmjH2AJxNtgxBUKV//yxDvQ/K+ScNIDkiy9J8Pq4qEf3E3wYpHARZaXuZGp5CbPdXhL37KV0+zZymjejuGFLJUKQVV6Evmg5VqWfUEoKrgvOojBBvDqk8CBeM6rMoT4h5dwu0r8KucduA6l6W1E1PO3cvBFz61Z8lkFQd6k5p4om9UklyIElv5EYNXCccw6uooNUrl+Nx+EhXXNyIFyDq1NzUtHYtH4bWU1b48tOp3b5cnt+TaiR636j/GgJOaedS1g8VLZtxrF5My5ZI3Xr4+3cie0eGab2kBiKom/fTtLqzfiitUTNAJbLQ6hJQ1wtmhP0JWEuXkRxdTX1OncmUlVOaN1WvLUBnNlplJVXUFtQQPC0jkTE9yRqkhU1SVy3meDOrfgkDvoSOKS5yWjbHFeSA9/KjVQc2E800YOjRVPCTdpR6hSD2BAJVbVEV23FcbiEhJ7nUOrxKKsDX1UF/LqU1Bo/QR2KCvJJ69iG2qoyjIU/o3fogpFbQHLVUaxVm9CKyoiKJ0jnVlTl16PEmaDsDBAp4opK9PmL8IUqcEbCSiHUb7jQWtQnp0kDjixZTrCwBis9EVeH+oTSs3EeKqFq9WasxFSaN6vPhk3r8WVlobfrhKuqkuiKpVRJZ/nc8ziSkqzAZ/7RCqz12zH2F+F3RanbogHtGuQzMi2bAsnArBAhzWUTxNVyVCYoyivmb2dI/lnr8GQ4zikNSET2t//dfSgsLcGd4LMBiXKaiRDgKMFtT2EW/YCHKoygB4dDXM0r0AWNyt4gJoFSzTKDsTkGF5bHh2lWq8FGK+LBULJ9MaMroYAYFmHdwmllikquXSFVLseyS0sjOBHNKYs7iik/16vRrUQ0MwFd8xC0DuMSt+OIYZv0ycKR89YD+EWVQ0/EivhIjEo7xXaNFe9gl2Q5ovHvDBORaqC4NMvuF3BjOdy2oocVIOwwiJoh3JofLexTRk1RAliOdKX4o1nV6CEHG/eks2ybi9m/7Gf8A01oXacMZ7QEy51GyGERFs+DcBKaVo3piFCr6XiiKWiOANW4SG78BFp2D3AIWcGuAklVWkgrNivyP92RkyEA/KvP4eQEJJK8xQGJzmkdTmfevHmkZslcli25KImCcMM3EKLPkf0UZ2Qpc0BxDLMsjaDppFZPICGk4RYNe0dAKdOIs7ohcyiWU61v3SGEpbA9e2TaU0sikBAn/8mYs24KMBIiqcQO2QTtTEV6NQlBAyNqEXIHFQ9bZInF9V0SflFx0cNSQKgiQda8pREQh2AxV4xKMUNZadlrTTeUM7GuXNiDyjjVJ6XOsBNTpiddARVLZF4rNWoQtQLK4ySkuwgos0gHWlQjYgRxie+JLpTSKA7Th6lFCYqfhi4xy3ZW1sXUS2RHNZfyNwqbAeW/oFsGPjGDI6RCrOnw4IqIi7uDsCbeAxFl4uaKRpUxYdQyCVkWEZe8vhiyimkXyiFezF2l0CF0EInulhkmpMv56coUUUznHK4ywqaXEIkEDR1nuFKZPUpCogloNJ2YppOAdHKcYbRoCI/mU9c5JB4Kyr05hCtq4RTX9pifgRhPJvoFvrrtoXM9oryphGbrcJpEw36coSgX/u7W/WhylqJs+WREWgkp2F40NmKV8xDZ8XgH+QTBDnFtFwPav0Iu8jj5K1SsEx5ra/Koe0ben223JveQDS7kj23qatMGlYFdzF1c7pu/GlP5N4fmkwmQKGPEHj3U9YgtQ3WZ1zrgrQo/7xniIK4pk1C52pVCwzTEwFfDJfu5bPq6QbUYHhsOtc/LZ22rM8YaXWJqKlt6zAdJqTwqqTWLUDSAx3KQ5HChR4TiJ/qSFmGHE58II0h90tKpVuMEWixW1GCIIbNhENLFu0xqHx5Cqg0WIVFMWUNi3OxR5xjWggTEVwi3Gp52iQ+J6SGkaQSke+YyEeNz2ad1zcKphfBGo5jRCDU+N2YwjG44CSrBBXmcxBCRqbVIikYUsKqVRSzlHUtiiRirys919Kilii3KgFZ1UuW+NAmYIhkDiZaOoZlq3Yfx2Pe05FESVxwaXvE5MS3CUQhohm3pY5kkR6Po4iYvDuqGRsiyDSh9ZoBa3VCmhEa4RnWoxTtO4l/Q8qPpSYTFpT3mgO7RdbziN2KZmPIZKj84jRrdSUgMI7UAXoeLkGlRY8l102zTaA388h5FNl4BfgGdcg6mcpg3Ih7lfRYyZNXZap9iEuuMVhDVHaT4A5z9+5V8KjGNRsKqVAqroiwmf+L3otw0mpprOnGo/V+9h/87j3/qA5K77uNIWRHuBKdCm7YAU4SAVkXFpjfwH/4Jl35UyaxJkiKmQEFNBg+9Sq3W0Cz8zhrcomoVFGdPg4gWUIjdobkxlBlhWC1cSSyilgwjRdAcXsKi76sqIm5CUXAZDsUPlG6+hA1xMZVTMiJOnAJ8xOzMbRAOBdCjURyGC/GANlxOtFCIsOUiojmVg7o3ElDnGjF0jIiBS7OIhEOYuoHhdCrwYeoBjLBPsWA1ASSRGkyXPfDtMTWsiIAUC9NpYUVkU5LAamCFLQ6UuimvScTtSic/5yhJLtEw9yvnVzFXUkJZEadiQkiiZolJm/BjxUgt7KN+m+Ek5J0FZKhkRoJKvO4Wqw3FRrP+nbf7f17r330FTk5AYnfrBBpLAt6pYyfm/fBjDJAI1cgWSvDrsN08wrD1s6jOFsKNOPx6CMluLZxIMdmyLAxNaBghHG4nITNKRCQaleS0sgxWG7Om5qdkEYhb+vFUUug7wvkXB2On5cZy+23jVRKVVn40bKqEXryOlMOzwyLklIQmqtR63LpbJQrKeVk6PgEI+SKErKhyKXboOlYooEzYQoaBT7quUmCRpEPPIBwSk1R5vmzSutrUfZGw8lTymxaay4sRDajYJgUa6Q6ErVq16TotF3o4gi4KYkoX3yKqR2yHceUyKjRZBw5JuHUpYqBiWiRaoxj6AkKiER3NJSazJpFwmLBLnJ4l+Ze0WbrGYiImxoY6Wtg+z4Bu4Q7qWJEQLpeTcMQAcVTWwkTMEA6hX5gOPIYkAdUQNtXHEDYi+KJu5ZgdFAppyFLKVxK7/TGpXTGuDElXWmSaJZhJchIWA1lw+VxU+auUkZphGjgCTlE/IGhFlbu9Fo7idjrQzKjqUsi8wPkuH/dl5JNmCDS0FGjSdBlblY1I/kogjdOv5BrKniE/k5RDHhdXDZT7KD4bIr+X38l/bZng45Qu+bn8W1XUTqB5xY8jBS7hpovqZD6QKmVq++kxIPJX/ZG/Hb77FwSQkwWQfDVnjmJSXNKtG1EFOOS21dDDsMsF7xfu4+PqSrzOBCKBCA6XAGbbdFjXHUoQwxt1EA2GiXiUtbiiCoqRsGyc0q0SuqZ8LgJw5dhSqFNJrdOhXN4Nh05QeU6IyL1t1idS5AHpToqZnmhVmhJzBNBbaIahXMh1KXbG44TQQSVXUPXXMJqqcGhKiVdZBgtlVBIeTcRmxLlcjFWlWGARCdXidpoEXZLUC/By4YwG1DnI3u8SGCu5gyThugPDaRL2BxXYMDUpEshrWyrBF2qjSMEEpIggybVcS1NibwiXkUAoEMYh86ViJKpuOp2aUAjD48aKmhgRSxVMxdQwLIBf5VhiqhhW10u6BYFIFFN8SgKSX/kIKSZuCEdEx615CVkhNIdJVMCFHEcBN5dyile+dA6XEuHAMIlG/Dgdcv6aUrgzNaeSEvbIZxuVQk5ExWRXyFQzRoKGTI+DUDiq8iZTl7gnXqpifCtx0cAMBzG0CA7LS9CSuCvxWMxpf/dZkI47ZbjcCbgr/XTyJjO4YQNyFeiUGKwcSNSKs+eexctKIyzX+RQt6Z7ygKTP3fdSVFaIxyftLwdEBWVGVVVPD+0FswgcUm+I97Pjjphyw0l3RKpfYsqnynk2N1ctcJlStUfelIupVBnl32JQIhOsunhmxAYTTY+gEnvjUb+LlUpkl1PdmJg3ilZtH0vchSVKqGqLPMYCSfY1kfk1Ys/32+csVQo17BRXm5JN1LBfT6u1vxf/DjmWZCsqIEqsjA1CSiIh7UpLnIvsip39mmJC6LafZ5SAJr+XJON3YwbZByUKS4KluAAxtStVdZZF4wW9EejpMTPDE1xFVa4W30BP1dGsf8Gu/d/0kCcvILGwVMcAOnXsyPfz5pOWKR0S6Tja5jQh3U8hu9hifkBIP6w2BSkk2MZ1tq+NpH92QikbnEBtOaLoSoVj6aJdIbVJM/bzYsFErVnpGUoTXr5z4iVClaqgidqcxKt43VyOKEcXHbqQeFootSap0Ur3RfRn5L1Iz8SFX/kwxycMpA4q8qU1yDYqotVyrIh0Soi/35AaspZzUcuZakmZ1GuHiajug/0l/GV5TbsyL2coQ9nyypJ4SO0u/u5s7x9RxpH3Lmcsj5CIJWer0ip1FhJMbCEBW4XKPo5UAKVzK9fU/ooLgstry5WwdWfCOGMWptI9kueaAu7UK9ivI32C+OdjjylLKuEkTECZU8p5qI6JdIljQMD+DOVVbL0+2TnkVeWzjwuK22LlbnX28rr252oDC/njwaN+l0WQZgGlaIApQEXofJJoSahVSk4CiITmJS7uUZU46VJ0Usmi5CDiKm0nSRKDxRPBdnB1o6nEU7pG4sMkd4NDJYOmdNgleVMgUcMSqod0ZtR7kjvASzSSgivxZjRagZVq7x9qrsm+A2I71F8r+PyLOicnCyD58qsv8fkS6XZpNwUeVCKokmiocMB+7L+y5mVFSEU/fj/EQVwcJsYh5omwMx7CBVba0yPHIWMcWsrP5Pfyb3mN+OvEdvgT1vVfw834sY8X/Y5/dPHdNg5PTyQA2pHrOJxVufkJcDb+WHsUX2UStodKrMdnj1nHaJqxn8kdFJ9ziPfw4tcj/nhV1zzhGsi3Kq04IROTaxlfvXFcHCv1qOPbcg1Ib/bYOchxT4T08rj4Ha1w3gmvKz+Pn18sA1P/lufEr7f8Oy7vEF/h8n7j5yqf1YnXPL5EYrwWdZwT31d8Oit+TvHnyjFTgAaqSxTvIAnws9+j0n6MeZEI3c/udp56X6c0IJmpnNr7crSsCJ/XqypemlTbxOlIKcFItVIYnvYgq1QcJGxL09t2thT+nhGb45AWnB1ebOKRvRQkNXBIN0UxQBTpQj3XtDwx7ejYLanL0e0N2RYTjNOWpAcim4/cYGL+JzUMe4OXzVZoHvZXQJ2z/NQOGrE2v7ovZaN0HUtR7JApX7KNS8LgxmHKe42o96t4zKpdLIBGqpPyu5Bd1bQchHV7uShSgVpB0myUR8v7thnJKh2TzohstLHt26nAWzwgyLWyQ5UKIgqcxcKOgBtFW/gb1ZhTb339j39HJycgkY9F1qh9j3fq2J7v5/2kAImsGbm7JfhH9Sr8bCAcfBSvsR8zYuFxG4TClRhOWVlhomGh9PiwTOkuBtQak/hiWbWq3S+vI8mivfHFdhfruDC1JJWG/N6SemgCYel2SNKKhkcoltEqRQGS5r+clyTLEiWEuqFrySoSOLTDRCSKCQ0g6lOAX5J5oY44whmKG41DFPtkq7VXspqVIYlwWKhUsUQ3lgQL5NE06cbK1h6CkAOn062SNDsZEeDiRDd1nFoW0VCEqF6D5axQ0UmX0qxdB0UzbNBiCRVUqEGmi6jmwnA4Car+r7xTJ7qVgB724nCVEomEMIVaYQRVVVRijQ0C7f93hHVqpUCrYIdQW9KIiIyqXH+hvMYKrjaksKGDnYpEsMJZGA4vllatziNiSTGqCqeK7RKHBQZ6MU2/nehLt1yKRAJ2hB4mlLxYuiiJvYDIqFWLrtUqSOQnqKSOnVEnYYdc43gctgGZ7BeWmaJEUARkCFAwrSCGM4CpVdlVedV+tj9tia5q/kilX/b+I6BFOnWWaSoai8wH6ELLlWKbFiEilDnp2Byrotr7nXx6puwnpptoKAPdMxZDvwisrBgYiXdmjsflY7Mldlb0L/k6WQDJnK++iAGS7se7mDGTOkWuiNkGuIOxQqB0Aw3jWEIvTuJqycQp2tJ1jGX0klmo/TVqEpIqvKqi27VN9RhhUEhnQT5btQ/HhnwU91p4SYqIhVrkArSNWF4ggFXuF0XtsxNpoTfZq0P2aDtjEXpXVOhO4o4sRUMzGFO8FClyjZB0GKPgFqQsdA71mjGgoUt0kQKOiTdepBV6lNOei5H3KzR3gfjuqHRqNUIOyUhE1eM46gpLPTiWU8haki/p+ohqlNRPDQHTUtBVeZfQmizVdZEvRYbVbBES+RvSheVhF0ZFzU7eqxxDHi20M7kaUgSJz+7IMeJgS46rPpZj11iuh33Pq49IzbvaZRN5Lfnc5ViS74iCoDzvWKEk9k08V5IUyO6s2a9nGyrbMCTGBP4rUCmPlc9dDHrt4lMs1sc+TFtYT85XDJ/lpG3K5b9oKf5L1vc/ctBTGpCI7G+/PndSIk7tCUkx1CsVOOlU2Lw/udmk7uhSZES7LiYbrWo4qN/JhiQBSLoq8lvpUsQSC7lDYtKhtnleLMU+sexgSJtWkhz5oWwG9uuqLxU4YoOMainF8bpiuCswoXiecY6HAjWySGI7ri61RTm2U3U21G1/gjqkLCZTgIbSupfOh3RVjnOXY6gqdh1saU45SCimzGvXCe33ZIe7WFCMDU8el4lUS9COEnIdpEETa8TIpYwim3W8tiHAycb3p+qi+kcW4Kn+2JMXkNh7u9zbp3dsy7c//ky6KE6p9RTzyNFKCbEGf81Utm7aw8rlNYoacd45Bs1bRrBcNaxf72bxL0dwmyl0uyyNgqYhIvpBdPzH4bYkH38zKqzEKuIZhJVMdTCHddscrFh4BNNKIjFZp9sFbvIKynA4S2zpXOlYygKT7mQohcWLdNZvKudPt3jwplRhGAKEhIMtW6B0OLLYvCqTXRs30PPKNlipO3HKeUmXM06Sj0hm7yWol9vFBlPDHUmK+aYEbWUx1f0VupjQp4SKIb/2UHLY4JefAtRr0JTiyg0UtDRo1iARpy6s9yCmJYm9hdNhAyQJozJHIpQGqenbLHzpnmSyZYPBtvVeenSvxpdWTVgVigy8ojQYjtUhDVuuVqhpAvwkttQGMpjzmYOS300rr7mmFXWz14MVUBKHKjJKJ1gSROHzaz7Wr0hnz65ymrVOZvumPZx3UQ4pGcUqpst5qXCsKGDC15X4amJF7URIl/evRTAiQnlK4UilzoefFXLxhQW0alyr+OXqQ1XsKLlmtUSdQrEwFP2GsEE4kMPSlZmsWVmIobvwuGs5/5Js6jYUkLvLLprF471pq2xphhtCXrv7LvVzocCp5EQ688L5jRWXFKXD5sfLva1LB1BlSCamzDmqj1HU3jyYoUws9yAc2sVg5cUSHUlyBUId71z/TwIk337xBYneBC7s1kM+KnvGCfCasQkfPYJLCprb9rBu3o80Pf8cvK2aYjoEUBtYERNz6y7W/vADHc87A61DWyxJ2tWHIUUHuw4XiYaJ6LJOHRhikmjYvUdCQSgtpWL+r5h7DpKYWxfnpd0hJ1Ml6npZCYcWLUJ4SXmXX2d/TEKIcMh9Igm5ndBYRliVIiXTcVsyuxZDBcEoe956g9SKEnxKgtpHtcPAKsgj99rLwOkmcOAQ2xb9SkHnc0hr3FjNZEivVyifzrCJUW2y7bNPSctJJbPrWZi+THswX+ZGDI2EqE0xFVqrZkkHUbfTHHvE7XjIi+3/AuJOxAVhx3ELZKfMiThsRUSPgAjl1RNTP4vlW3bGJnFE7uwoWiSE5bBzLDWnIutQWCgST1QybwMhWTEChlTxSDkly8xbzBYi3kpRWMBSazgeqiUSSRRW4DMmTmADEPuNCOiKd0EMwTkqpEjXXf5rG6NKpiaFG0uKv5rEWzkhobWGlPKa6mJKsSJ2ovZ3iqCnLuSpPH97ygOSPn36UFpcijdBBhXthrrCl3E2VcwZVygCx1aMguRqK1I4W5C3dBaUJKhC0jEYfEyzUQCLbF52Z8Lm+8nCkUAkz1JsdRuBK6Rz/F/qNWOIXNVrY46cqisfbzeqm10RVY8Ry2zTLKkgSNiJ+f3GQIAMeqoqgzpADPDEOh12AhzzA4n3QRVDRVlAqRUUl4SU9y/vyq5ExuUkY+yw2DhODIooBG93duJypnaVwObQy0YtVWKpJtmVgPjWd6on5P/T39/JC0gsJRkpW5QAkrk/LiAjI00pYtn+JLY0uMVqtu+YQ7eu0+nY3k4otm2BWbMux2I311y/mbw6UFMFMoM8Y8aZNKy3HZ1ytWHZNQbhQdsVfnutxqqUasNx4w835PNZZTz6yBE6dISEFJgzFzq2hKnTm1GvYQlYybgiwvmPYEYPEzGTGDV2A/N+go9nZlK/gROnIYlmHTXPErbK0Nwe3pwe5ZOZW3nn3T+RkXcAl9CxolWqOOG0ftf5jvoISxHWKMTUAkSibgyzMQ7VkT0CxiFCIrBBLjrZGIbElX0QrWHl+mKqa1tTeMRkz47N3HBbHvXzgujRcjAE3DXGUtSio1haIVGq1PmruqqVoJJ6U5OEpg7vz9jMRx/sY+pr+dRrYGJG5FEN0CTZihxEc+y1B1gV/VRK1dIBymbLvlw6nbZCNXK+nH0GF3fdhSZAgASCVh08kXR0oxicxf+Lve+Ak5rq3n6STNlCr0uvUqWLogg2sILttWLB9tpey1/FhlLsDayAgA0VLIgNVBBBkCpFEBWlI0jvu7BtZpJ833Nu7m4cFwVdZMXEH+7uTHJzc3LPuec5FU4iF2+/vRsNGx6Pbxcth2utx3/OqYtK5Xd6SeAV4ToVYCbSgDCDc7YCobhEqZpMlhNYlQbEasJ1a2L5qj3ofMxMDB9eBd27RxE2y0tFRNdykchfj3Bkh3SipZ/EctOQmVUXQ19ejJdezEWL1kCNGsDX04CsXcDLrzdGh85xIF4eITdNLM6Ou1Fi9V2nNIxEeZjRbXCwGTCz4CTSEXKqwQDLGm+DY2yCYdKrkwLXrgfXKQOX+TSR9XDs3XDcKEyjjhQwsOgts3OAyI2wjC6AU1ti01XImrRlKxBbBRV+CtS44pdoJcVD8unYcUhPK4UuXbsqJdYLSJQd344BOVkAK2wNewUTPpmAMwYMRNnTu8BNS1NK/44N2Pj0MHwxYhS6D3wE5c++EEiLqjBEz4hoUjvPySbDAWEWjWDuhgqjRF4Opj4zFN9N+AxdmjbCrq9no8ylV+Dw665TnZQ/n4AJA59A1SZN0eY1lsdV9lCleYjlr9DQKZELjH5ghIe3Dcfy8eFR7ZGSnYNqJ5+KXWWqYE/YQjSjEo7reQEiZgjrZs7Erl/WotmZZ8Fk2W+OS+Cb4B6eQP7uXEx/6WVUzqiK5ueeDbMs+YVh58yC5xyYPBWGbebBYskrul1owXAicMMsyuMZfVVqtwfAlWakFBblEyz0avIpVLyGbrtTsBR1KwFXNSIVkCGhqDTickgCdB186UXNi8xVoMeD8SKiBYJrfUjbTvUY+sbSJV2FSylpLmYiFdopsl6F16uSKSqIUquIhaG3XEvei5JcNo/jJHyToIOja4+6eiYNhzimyiI6dI9DGpC8O3o0rr7mGuzcth2snqFwiIqYlNoFBQo5m/Z5UZ3aSWGpyGBaPpTnxHP5ecGFujy0XixK2VBeCl1NSi0lCeDynGzaD6cjSLUA8bhBmwr04J4LkXc2ZMF6SU5awHgeHtWR3JukRvwS7qW9MMod6RgUAgqQ6Fh2bQFzxbpH6xzzV5RfVQV2qPogysvimTjECkAxWFjKkJY7xXQqqlvztOJlj9CezCRjSfnDQ5evgifzKFAyAYlicrW2HRzRuiXGT56BihXLycaiGybC2gS487B+wweYN+drNKjbEdPmZOG1l8dg+LDLMXv+WNx/9y68M+pKmKHNuPCqz/D6iJY4vet2WAat7qqPEJjAKDyjjQe8PV3w3DDDWL7qcFx15Xy0aFEPd/dqjPQyKXjr3SmYPzsTvXs3QI1a6Zg1w8XiH7bBNBM49tgGaNKiGu69ZxJmzdyN0aMao1r1apg3dwMWLcgVY0qHY6qhZesMjHg1FyPfmoyeV3bB7qzvUb4ccPKprWBYW/HBiJUoU7k2tvHhLf4AACAASURBVOesRofDLTRpeRTGT/wRm9ay4mAcbdqkoP1RQHZ+GUyduglrVgOp0TCO61Qa9RuUxtpNCXz++U7E8jNkQz+lex4Oq5cJxPZg6U8pmDY3C3tyDdSqFkLXrhVQptw2hKydMBwXsdza+HpOPhZ+z+i4MPbsKYVZM5djyKAGqFE9FT8uzsa06TlwnBgOb5GCjsfGYIR3IIXKjcioPOTlH4mbb52GH35IQ52MDERTVmHAoHooXzaEn9eFMf6L7YjvTkXVyvk4qUsdlK2wB4u+rYhZM7PguqVRrXomTjgpHRUrbUHenjC+mZuLHxfnIGFH0KpNCEe2T0Fa2nplMHIZ7lQay1eUx9Qp2xDLr4zy5arj1pun4sWXWqLrKVF8M3UXFq/Ihhs1ccKJFdCycTYMcz1sk96tSpg0qRQuvXwZbrouA5dc0Q5lKriYMWUZXhm+Av+9oRo6nlAbbw5dhorlayAr+xc0ap6G9LTamDNrhRQ5KF0hByedVgvlKu3G8u+i+GbWZiRiEVSrGcFxp5ZCanoOtm5yMe6D7UjEKso77HRCGhoeVhXfLvwZ876OwzJTkFHdQufj6qJilYsQMjsDdh3leBMLcmFkv1KGVKib8qwfGFWopACSseM+RVpaOk4+uYtU0ZQ9U4x0VI9t5KxchkkvDEL12V8ja3smOj36JMLndFM9N3LyYH/2ARY89hR2rluPY595Cmln9wDSWQzDQZgAeu06LPnyS2Ru34RyVioaH38C0Lap5JtSjzfy87FpxlyU3r0DpVMs7BzwFDZ16oKm116HhZ+NxZZX30D5HZtQ4/BGqPHaGNilUsUgSa1X8mM9g6QoNtIEk15NFeIte3heLqa3bIHq5SqhwfNDgfp1VP+RsAX2OHDmz8fKmbMk1LxG52MRbd4cm5Yvx56vFyKUGsLGeC4OP6krMqd8gVKVq6Lc6d2BvBhWTZ2EXSuXoXSkNOqwHHHTRoivWILvvpoBI5aDjDrVUP2404GqVeCEmJVlSNqqyhqzPMOlMn+qMCoGP6qDoVL6N2VO9kLAVXCaZ/CJiP1XGXCZQxbxws+ZKqu0Db1yVYiZGpGimYd/VavvGUKljMfCA5K7oejJcu4KpPN+yritq+AJ6BRgpeNevDxbOk3FsaOBiw6Vl7qvirO0Luo9baF+WahK6Nd7KEeXHOKAhI0Rr8aObdulvjhXkvJX0IVGtmBCOlceV4MEJStTgsReea9fEsuZ80CwoRLcuHq4zPXpGgtI3GCBZ0OnYar4Ry3aFTNw0eo8FC5ST9EX7vDComRFWlIWT2Vj0FnIXYPhWd4iNQsTzISFmZguHMXUMyVOVZyaruyjo9gVU6uQMBUC5hqcLy8PwZBWoCoJkncW16ckzqtYbFaTUGm00k/U43CvAgxD0ljyVMILPGFTsJ956WIuS2UGMVv/BtRScgEJ4TbNEjbatW6FCZNmoWKlMoq/tVEitAVwZyIvfwCcxC5MnLAJt9y1Ax3bR/DkgNvwzPBBGPViNubPuhqOsQEtjxiP/g9l4MYbqNBvQ0hCaih3KkhoJe9IhrSYdGzuVkUnXAPTpx6BS6+cgQGDmuC8MyhAspCXx1KacaSmVMKXkzLx0MO70Pn007Bl6ybMmD4Fo8dcgRefn4Gvv1qJ0aPaYdWaNNx11zScdtp5iJkhzJvzDp594kIsmOvirvtH48xzm6N8mRS8/+E3uLBHTVx8aXsc3eZDNGuThhNPq4RuHcMYP2kLXh+5G9de0QPrtmzDitUT8dLQU/HlxF/w+JOLcWGPzli1Yimydm/GY4+fjuHDPsOmdZVw9NGXYegrr+DcC3Jxb6+jsX3DRtx583KEq1VEncOaYsJHM3BWN+CeXq1Qtuw6YfxZ08vgsitXoXLNqujUqTHefmsaWhyegiHPtcPOnS6uvnYWjuh4GmpUrIp33x6BRwdWQ7dTy8J0N4uakB+OYdWyE9G5/Vg8+WhXZGQ0w613PodX3jocHY5qgWtveBvfLATO7dYFEydOQss2wCU9W6DXLd+jZdMjUbNGBl4dPBYDXzwMJ59bHeM+WIOB/X9GlxM7YEPWNsyduwKPPFgN53RniH0W3IiJhFsfl1+wCEuXA926nYQFc2fgy1n5GP7aiUg4S/Hco+vR7ZwrsWtPFn5Z/T4GPtoE9RpshhHeDTdRGQMf34k3R+RhxGsNcESHcog7uUgkyiI/biAcLYXsPSloUnMsmh9u4aTT6qBKLQMjX1+JZo3aon69+nhh8Bg8MrAFWrQHbuv5PTIqV0D7I1ph0KApeODpMLqdcyz63zcFyxZHcULnnvjss49Rqepm9Ol/OS6/7A2c0OkUVKxYCRMnjcK11x+Jyy7rhUioHZCo62lFSllUh/bm6RTlA5fzV1IAyccEJOmssnWilFSQTC+XvXcMqXa1a8MG7F6+BLWX/IQJLwzCCf0eQPTs7mpP/mk1fnjwITQJ2/hy3gwc+9ADSDvnYoCGUOZw5W3H1w8/BWv+YtQ/vC6WTJiFqm2OQMPnHwYqVRXLu1RoYtjdmlV4seel6Ji5By3u6Quj68nY+uN3qIwULHn+SaSG81HnpRFA6dLilWClL4v91bhvS3gY80u9+LBwiuSs8Ijk5mBB65YoZUZR63+3YVfNMtgVtdC0VTtg8c+Y1Pd+HN+wIfIMA5MWLsTZ/fti5YZfsOL+fmhw4omw27RFgy5dMPGma9HkmKNRt/f9WDLyfayeMBanNmuIHas3YWPtmmjZ4xL88OIriCIPVculY+b8OShz/mXo+N9rgVLpno6iQq9USDfnx4AmNlKlh44VuzygUNBQWZXiUBEYyvQrepXoTiyH7uXiiF6iivNQjMcMB1HPO5XwokXEG8IwPFNl9OqoEK3hqN5vnJHS3FjiWylHHhLxfmg1kcNTxWEYl6dEefNXpeW9XAFPt1OFMZQnREXfeOzmO88LYxNgqVw/3i0LtqYDYxo4+BrJIQ9IJGRr+w6kpqYKtaUgVIEbzJ/F8HsZDXo57NsLK3r8fbu2cHXKbAvWqhdR+BstvsDJU3Bm4XV/fEf/c/lGKvj4957bcxX5NrDC+yXR8lfj7c/8/vgJgjNKLgWoaCQSCbz88svyb/LkyShXjmEAB/tQnkrG8HKTadumJb74YiYqVizjBRSqKluwNsPFTOyKPYqwuQXb1huYNzuCgQNX4dobz8a3P07HByO3Y9bsy5Dv/IL2Lafivj5VcdtdlZCPTYjnNcJjD8xGyG2GuJ2rylYacaSlZeL8S6ugdsNM8XxO/bwRbvnfXLwwuA5OPpkJ4Dsk/ovKUFZmTQwY+D1GvZOGrqd0xI6dWZgwfib69msKNiWePXsphg49Ch+N3Y7Bzy/DRWd3QSKcivfeHYdH+hyPsqWq49Fn3sKoMTejRu1t6Nblbdj5Jp5+ugfOOn0krri+Cu59sCnKRTdixcpa+G5xWaxZvQcLFmTh+0Vf44nHumPUqKUIpazGCy+eh7y8xYjv3o209Nr4aW0YSxcC638pjVfe+BRHHR3DYw90x5wZUzBs2B4MfLErGjWuhztvfg8Tv9yJ0e80xdFHZkuu2auvxXHHfevx4ZSj0LxBLbwwcCzmfm3j6SGdMW3Ketx9xzKcfMYxqFimEka+PhbXXGPh0afaIRRZo4IlzFQ88cgOPPHwbrw+8gpULJ2Bu+58HKec2ggXX9IV3c4YjN73tMMlV1TErh1rkZ0dR2rFqvhuYTmsWGxhzfJMvDZyGu7v3wAXX9wGD/SeCdPYjj79r4AT3YlOR7+HDm2BYc83QNnK25CwXCxbWwUdW6zAw080xcWXtMX0KT/gkisW4eFHu2DhwhkYOzYPZ5/bDdl7cvDluC8xeGgFXHARjUObEHer4eF+6zHxM+D5l2uiSaNKmDxxFWbPrAYjZKNGTQNnduuApoe9iSsvKYsBT3VGjpGJhd+m4ofvwlj7s41hw8fj1l4tUfewXDzVZzlGvHk62h6ZwIb1ixGK7EHFKk2xaHE6ln1vYd3KdHw0Zgac0FY8PvAi3HrLO2h/eCe0aFsBGbViaNGmKg5v2g0RszXgsLaPlzgtG6Ru4+5H54e+h4Rlf9NTU9C1SxfxXHoplTBclr1m3pAp+RnGmDEY0/t+nPHgw0ilh2TjNnz//HDEsnajXas2eGfQ0ziz941Iu/ByuNFS0r+HYVqx+bNhLPoW4V82Y9m4zxGrXgPNXx0Ko25NxKWQBRBhaes9+cj/fhkyn3sWW8qlouUdtwJ16gJZezDzlptQOxFHrddHAaUYIhSHG0/gl48nY9vMuagsneDzpWx3lmmgbMcjUaPrSUBaOaljPrd1M4S2bsLWBg2wMa0MtkXC6PXQw0h89gXmvTQcR7dtgXgq8PX46Wh36dXIqVcHS5/ph45PDgDOu0i60H9xbg80bX8Eaj5wL2KrVmHP3IWosH4TMqdPw/oq5dDsqqux7PXRSI9no0bT+tidUQnRDici0qot8tNTJONDCvb49BulFRSlb/g1HOUh+bVmlKxP/FYjKoTYavzCv/3BiYVKv96dfj3S7+9ZRWtKRT+PHtc/F5+id7A3x4N6/0MbkLz7LgSQ7PADkiCV+qCuuODm/xoK/CMACVy0bUtAwpCtsh4g8arQWVvg4BvMX/QiViydjtO7dsWebBMXXzwG6WXS0e6YKhj2zGpMnnwtwmmZ6Hz0uxjweB1c0TMEO7QNsVgFfPD+aiRipcXbGDJVxb6UlDwcc1wZVKiSLTkkC+c1RvfT56Jf32a45qaasO092Lw+gcUL1qFpi8YY8MwU/PB9LVGCoynsG1AKhzfOwbvvLMSMGSsx7KWWeOPNTfhgzBbc3/tEWGllYZq5aNmsLr6dsxVDX3sfb4y5FbXqbsEpnd/G9k3AC4MuxHlnvot+j9fDNTenIepuxYP3bcGECUCnrhXgxFtg8sSv0Pd+ApKfULNOFp58+lREUzcgkiiDtWtD6PvEZ9i9aw/q1WuLj8YtQOvWwMN9z8OXE8bjw49tDBlxKqpXL4Pet3+JV19fh4/HNsDxnXNg54YwZEguHnxsG6YuPAN1q1XCq0OnYNKEbXjq+aMxftxqPNh3FR54qjuioSjSIzHUqZmNIzpuRSi6Bo7tIm9PU1xy8Rx8OQWoWUeFpGzdBDRskIa+D9+AW28ZiIceOgdnXkhbZAKWUwGzZ69A3/tnoUa1KjiscUU8/dxP6NOvDs45uzEeuGsR6taN4K77/gM7uhntW72NapWAj8Y0RflKmxALu5j/XQrOOn4Thr3aFaecVgOLvtmEU06fgIce7ILZsyaJR+aOey6AgVykJirhyGMWo0HDdYiEs2CbZTBowE488VAuBr/RAl1OrYXFP/6MWTMr4vWXp6NqZWDoSz3QqtVbuO/OOuh1WwssXLwD/frNQumyVVG/URUMfu573HhzK1SpkY2hA1bgvY8uRP0m25BqpsJ1d2HTZgsPPDQD27baaNqwPRbMXY+t2zdg1Pv3YPvONZj2xQYsWfoDli/fjk6dmuHhxwcgYjUG3Nqq3LtUiPO69Mk2qQEJf9eVyopffJUUD8m4ceNQioCkqwIkul4NcyAdm1X0+JmN0JgP8M499+Pshx9HytknIuuTCZhye290Pr4TyrvApEmfo/7xR6D+w08AdZuofNKNmzF34JNIWbMU5ZtUR86EWQhVqI4GLw0F6mQgwd4YWXnYMeELlK1cDmmNGgLDX8V7n07A+QOfADofBWzPwqybbkat/DzUevMtuKkhGCH2trGxbc532LJ4CVTGSkI6zbMId8WWzZHRuhWcUIrUtJndvCmqliuF+hzzsGYqXMt1sfWpZ7Bk/GfodP6ZyC3LJoIhhGs2woYtu7D0hQdwwsuvAZ2Ph719A7447SIcedTRqPB/12HtG29h2bw5OPyw+iizbguWGwZa3fZ/EsK2c+E8bF+xHGt+WoqMDkej+f/dDNRmi1CvsE+gihU/M/3DRwwAyT/8BQbTDyhQUinwzwEkrfDFF0xqL6cq8GldzGIS8XdY9M1oXHzhy7ju+kaolJGORx9ciJ5XtkOVujvQ66bVuP22dshPbMXot9Zi9Fvt0KrVesDK9CqzMDyxFOJxG+EQq85QAWD1qp2qEaqbio1bmqJPn7n4Zg5w1/1tUb1aNVzd81OUiQIDnm+MX9ZtxrNP7ULfBy7C1p3r8M7oGbj3jtaYPHETpk3bhNfeaIbpMx3077sED/Q5CuWqVMPgoR/httvaY/vaqrj59k/Qq3dTtGlbDv93y2y0a5uOXr264pQTPsKDT1ZEzxtKI5a5FZeflw3YFXHrPWdg/PifMHHCPAwbejFGj5mHqVNW4LlnL8SyFdPx2ccbcOJJlfHOx1tx/jlHo0mzNrjtziFo2QIY+PjZWLX8R1xy6TLc2qsqOnRog3vumIC0ssBLL7dGndprYNhp+OzTdFxx5TJc9t8Iup96Km69cSwa1A3jyefaY+0qF9dcORs9rqmHY47qiAf7jcQNNwA9LmuAaAoLDYTw/ZzD0L3bHDz8+KXodi6VamD2jBXofdfruO/BG3Fv7yE4vHk53HbXyRg3djQWzAeO7xTFsEH5eObZG5CZswC97pyD+/tXxvXXH4NnH5uHwc9twPCXu2Bnzkbc2Wsxbri+FO64vTLKls+UGjd57uFoVG06OnQAbr75HLw98hOMGh3Hi0NPwOpVc/DqSzl4cuAFyM3dgPdHzkCfB6vhyA4RuE6WVChbt7IpLjl/JrLjQJ++bVC7XnVM/HI9nn78WxxzDPDCkLPRqtVH6H13BdxyU1u89/5S9O3zCx57/EZk5/+EXrdOwW13NsURx1bC1T2m4/Ke1XHe+R3wxEMfoO0RQPezOuLaa2eiW7cWaHn4sXj6yVeQtTuG/97UHi8On4frrjoJrVp0wJDBL2HJki34+puJiIQOA9yaXk8pL2ilwENSaMtVTHFgNMiSBEjS0lJxStcusE2VH8nqSXGD1SlZXVNVm4p89Ale690X5/Z7CGXPOhHL3xqFHwYPlTLRZbLzEcvMxJ4UE+d9PBZo0Q6sGpG3+AdMvq8PulSvjOhJLbFgwDCEy2agBQFJvWpw6SHZmY0pvfogb9s6nHH1pVjzxjtYaps4+eH+yGlaD2k7czHt1ltRNS8bjd8YBUgYutdqgKBHSgKzlrBq6Km8vCYcS/kerDwbk1q2QbmMCjji5cHIqdsQISuESCyGrFEjMebhR3DVlZcjXrsaBox8CxddfRPyt2VjyYtP4OzhLwHHdkR8yxp8cualOLL9Uah46X8wv8+jKB+x0Pz8s5E5fjx+ittoc+4FGD3xC5zYvDFqVK2KxS+PwOK8HFzw8hDgcPa9SfOSWkrqzhXM62BRIAAkB4vywX0DChziFCjZgEQ1RuTRti0ByVcCSKSrOq3EkgLFcrvfIXvr63hr5Fd49/210v34qLapuP/+bnDTvsNjj67EzBkJRMNAz4sr44KLMxBNW8GUM691murTo7tmMI9EV2iR/Kt4GK5VDUuXl8ZrL/+CubO2wbUNlCnj4rKe9XB6t+rI3JWPwU9txOx5m+FGbHTt3gC33NIKQwZNwtezMvHU0/VhRGtj0LPT8f1XloQXdTmtOq6/8UhM/mQj3n5rNqKRDGzdvBWlq8ZwT9/uyMjIRI//TMPV14dw/mUZCCOKt1/PxYjhG5CWWgG1GpTHtp0rce11rZFRNwNP9v8Kn47ORZWqwJ33NMLpZzXHq29Nx5Sx21C2fBRp5diLIIG+fZuiWvUUvPlmHJ+OWYrs3Q4yaoZwb//WaNaCHd7XSM+WXTsaYuigRZg6KYb01AgqVSqL1PRM3Hn/YShbthpefWkBPh23Q4KzW7RKwd396qBS5VwYZibCZhkM6Lcdi77NwQvDz0Nq5flwHRN7dtbEo33nYvnPeehxyfl4+qn3seQ7B22PDOG+B09HxWqb8MwT8/DLKhf1G2Rg++4taH90CDfdegy2bN2FV59bhEVzXcQSYTRv7+L2u1ujZo0fYTg5cMwUxJ3a+OxjG6++sBKJnFKoXacClv2yFr3ub4hGTdLwdP+fsWrJHoTDDs49vzEuvaYsUkqthIscyR9ipbIVP5XCK4O3Y+m3mcjLdWGWctC6XWmce34zNDgsBWef+QWu6Fkal15WHxu2mnjikYVY/iNQu1pl5OXtQtO2IVx6bQeM/3gHnn9iETavBc44sxQeeLw1Kmak4OWXf8SnH25ApQplkJ6eij15m9G7z+X49JNJmDlpF/JjuaiU4eKaG09Fl663IGo1B1DNF6Yl2e0HCnsUKfFKCiAZO+4TEJCc2rULEuwsLgnN7D/D/MoIbOmUDhiTJ2P04CE47dobUa7zcUCIJVvzgXgC7tyfMPLxgTj/mouRckZ3JNLSpV9MeHcW1r8yCuvfH4dQegpqVCyH73dn4sjHH0GZJvW90rcWMO9bLB08BPlLfkJK7dqoft0VKHXicXCsKMzd+fjq4QdQLpaNlk8+CTeaDtNxkDDyYEkiuOV1OGNvC6//sFejgF4TdjmffMmViKSG0Kn/nUCthnCNFBjMcdm6FmufH4JdsxdIud54x45o2/NKLJ0zD6tGj8JpD/UDWjaDu20Dxva6H7UbN0Czqy9C/POp+G7UhyiXF0etBun43jVxzKXXImfFRiz57APEtm9GuEJ5NLzsKpTtdhrySpdBCnNdpQZ1UNbmEFcB9vvxAkCy3yQLLggoEFBgXyjwzwAkDNnSgKR8EiDJhO0uxp6d/ZBeJgeuVR52IgURIxuGswOumQU3lIG4nSYJ7EZ8I2xnIyKpubBtNkhVRbFN1sV3HMRicViW6sDtuC4iESai5iDB5nqoABdVYKIMLDMC186DYWxDIrETBv92qyNipUkCq2PkwExshGGVAYxUGImfETNZYKICok4N5Ds2wtE9cJwtMJ1KcKVpYBhuIhW2uQu2ux0hKwcRk+FhLAG8TYpaOE5VwMhAgo0RzHyE2YvD2YPcRAy/rKyKj97ZhLlzFuO5505B9do7YEdDiDqlYTv5sM0cqc4TMrYhHs+EG60D06ksZXod9hpx18A0dsB2smGFU5GIlULIqgIY5RF3VOOvsDQ23IS4HYHjlocRTpPCGZaZh0RiJQy2hDQYjhKBaRwGJ87SxFmwsQshy0SCJYbNyshlLqlbB7O/2o0xb65G1drb0Lvv8Qi5K2AaqglgKMISxyzAsRN2Yot0Rg+jlnQttw3G4O+B426RJHppcMlqB0YEMZvhbDUQMsupvk4sTGDtludCrLqAJdemArsdRngNTBmHVYVSha7sMeO41RE1ysBhz4iICSfO4gk7YBr5sI26CJl7AGezrAsjVBUmqHj+f7eKbcO19iBm7EHmrur46nMXzz4xCdfd0ByX9KwM11iLkFUJsCvBYPlRd7dqhujaUl3LcMrCMNkEMyGgy4heh7B5FIDKvwIkurqQ8Pj+BNLvi1Ao4pySAkjGjftUit+czBwS6e1CRmXNZ1ZziorzQRKZYzkA1144FQixPwy/isMk30hzSl6TB1il4JqWqrLFMKrcPCCPPMVGXapUplOqDEypDctXEIKRTWCTBSRygUg6kJ4O16LyHoI4aliu2d0NpJN3vMpUrEUu6QpeWB1/l+R2r2APK3HRgeLYsPJ5f9aaTYMTMtmnERYbG3J96e9okElR1UXFAsOxopaUKRbmYoljVvGi/MpnnyD2uAmpjoTpUa/VewKIkT8MIKz617tpKVLmNkWqVjFn6VBNzf6TjBBchkMOkOh3yuo+7733Hq666iosX74c0Sjr4RvK+hkcAQWKmQLcVHlwfTmOA8uy5Kd/zfEcdlDmT/2d/il7v+vKdXosPZ7/b/+0OTa/S/5e31N/x3uS0Tm2vo8eh+focfzXFRd5yIdvv/023n//fYwfPx5lyrC7eAk4pNmp8lV0Pq4TXn55BMqzJq6rqr0zrtows+EYa7A7axjC0c1yvmmkwrVZyUV1N2fjY8P0Gn3afL9KgWH4Bjd+1zEQYuy5lO1WAEUaAroJURpNhw1XU6TUJfd+ghFV1S6BUCiOBC20tCZaKTCpkEoFGAdh10aC4xsmogYbrXHxWXDZ0c2MwnXZVygfhhEV8MO9X+YgWgYVVNXrw6SiI0niVB7CcBzONQwzxLj5OEJGFLZrYtKETdiwtjx+3rAGN1zXHlUzcsGqNZZU30vAZWw96xE5MQlriYXYwJDzUM3IUqVEZz5c00GC43uVbxyTLeFU54GIN5aqQChtzmShmOy1xMpkEhXPV8MKOgR2fC7W/+d3qlSnzaqERhRbtqTiy883YMemdJSttBMXX9oGqeYOr4M9K93EpGu8qEROHCHLhW1HpfQtQvlw2eDN5LziQEL1BXFNzpTvjoCJINFC2FJN5xyHNXNYItaG5fWGcoxcuKI0kqdVsXnWB2L/WMO2YBkWEoaLCBXTBAGoDccsLe+foYO2YSPBKk9svGfHEaFyaxP8hbB4SQzfzrPxzdxVOOX0mujaJQMpKVmIk89RBo7LIDNWW+L1FuLxGEyTgCgGwwjBTpRFNO0SmEZzwClX2CHHYLIx3Xu2VH+UvIlEXDrCq6qLvz6KYz/lGFu3bsWAAQOk+IWWSX+XlOD9KB8//eQzJGJxnNSpExIhviuW/WfjPNJC8YZtsRpWNthPhMV2WeEpYbLpXgJhqe2qmigTCIYSUVnZCTbWcwnKWbyTVS2j0u+I9GRZ3hSbvWoM5Fth6X3JsSlbbOlrISteqly6bipHg8VKUg5L3cbhyPqPev3VVLM+6fMnjUW9Kj6akAarhBrSqJGFcNktXUqR8xaO6h6vyjgl4Lj57OUIl31SHCais+aUAysRRp7FNeIgasfFEGJzvRssbc3mgqpqUMRxELcSsNk+gAYAO6w80vI9n+9vdcL9XUvpV/fx7+16j+Ve7N/7+XfyUdR+r68rTv7z6yf+e+rftS6i/9Z8qXm+uPhU04bz4Zjv7ZY0qwAAIABJREFUvPMOWrdujeOOO67Y3pvh7k2LKrZb/P5AVITGjBmDxx57DHXr1v2VkkjhU9RC+JumFtzmH0wBDSrIPFxDfmWfjMW1pRmVDM2/9XrT1/Lx+VkoFCoAKJrJOa4eg+fxHH6WfPAz/Z0GORoE8Xq/0NBAhBWveA0PP5Dh9fp8nlMcSobmL46Vl5cnYOitt94qIVW2CsszkhZnnnUmGjQ8TCqCSblTVUoeQC4MaycikTVSple19NS9RFTCr+rb4NWpd6jQMuKF6oUCNiyprerTe3u91/iHncbZbNVg93XpgaS6BrOSDzd+UVjMfAEj/Mduwqrrtpg/YUqDVlWZhzZYWm45npQeR1R+KmWKN1aKkmNliXKhymQ6Xq1+b0M081UHdJdKRQgGvUAskG6HELbSYcerwzWqIp/ljLENJgjWXFjS70BVk5F5ex2GGTamDhW/Hk3QIurANhOwDQsWeztQETQNUejYHC4sPVtiioYCOpj8ShBFhZBrlKXF+aVq3sceBvLMBF5yO0MUIgIe264Ay6gm+lzC2Q4gU8CDSy+MNI3jHNh3SdrkwkSegBmpAm/asKi4yTtkfdAK6qdcSw8VFU6Cj9Je3wMaIbxGtG4eIlIJ3UJCQp9YltVBOKLaNsfyHRgpao3FYwmJ8advRtrYh7ghkz8Vjzry/tlBnqF9joTcGOzCzvAcIwOOUxmWFYbtLoXp7kIkRCWWyqvX5UnWHd9pDLZDIEKDHEFzBI6dAsetB8euDNdJV+uEQJCVpDiGw2pvBsKhVDhsCmhwrSfnlBSPINfGki1btojxQp7dk6/Fc4ffH0UDkvHjJ2DkG2+iVo3qcEMhxPPzERHlnjJdNfalcm2zCzlXkMOy9qaUj41bbJpMHlTyIUT5bDMJ3kSMGNdS5f3JY4r/1LpGwkHITSBhsru5Wo8EugLRDQMhN67KhMNBnpkioCYlYcOUeXAt8n2neG+Gq5oAmHzGsrZeLw3e1+NF0wgj7NiIODQOJJAQAB+C7YZlzYfo5XTiiJtx6Z9DnnDddISdGEIuQXIY8XBUgHzEiSNBI4YMThrlwnAjsOyw8HJ+OB+xEPndQWosCssmDU3EQqpkrzQTPIQP8hv3Peqi4TABrVK4/XtzsrJPcui9k/uR3tt5jf5cAwm9h+vx9gZa9kZibQBN1luoI3DOHC8Wi8nc9Tz88xWJWwwGfq3L8J6k1549e3DppZfihBNOKLbVUSIACT0kffr0wfXXXy9E1Yvh7xR2xUbRYKASQQENDrQXxK/c+60gfo+J35OhvRB6HDKgUoR/7V3R4+4NOOvxNTNr4eUXdnqj98/FD6j0M/AaDUQojIrDluAXXEuXLsUvv/wilo8S4SERg6MDg94quDjllFPwwuBBKF++onoPondxs6QSl4Bre319GCfOcCmHvXkY0sBu2tECMEGlQXJLqfiJUuh5zUTDphLNU1nJiOOoGvq0vDLUiffjta6T4vUpjqswKhXJLlZRAg1V9pJAJuJZY+mpoVeCHgOqCdSKGL7lKQmm1yWaKoMZEwutdEYyTPW7NFIl+InD9MARFRGTFlOZUwJhdmo3oohRYQ/H2aJIAAX7Hcg8dENX6WskdmWl4BZQgBZSggcqSQk4VkyUNyoujpsCW7wMQNi2YFv58ixCLzPHo5Ns04p2pLtYmL2uxhKZkifWWSnLSo8EvU0SFuLACmcrJc/mzFSZZyqYbCgXZkd2751QGSNQonLmEiAa7OnEf7wn3x3HI60VKBIgKsqlqk7FLvcWu8/TAi7gRQXq8Jkd5MEy+a5DsOOGVEZi+WeHsftUMgWIEZwRCKmmtQRWsp4MerkshOwyqp+FeLMMJKwYHHaNlz5RWaIsWgSznKtBz4gu36s8aha9Iwl6rJRXiXOiJ88VLxYLLyhPDuks8ooARjw6fBcxAUJFwZHikhWshPniiy/i2WeflVfydxoMNSD57LPPELcT6HhcZ9VzLMH34cBgrw9TAWCltCvQQT6ng0J43uT6VdFQfJcE29GE+js3BITYI5X9yxiyxGgmi+8RiDoh73Pl4Yvaqhx5wgjJOWGHXkgFjPm5Nm4kLAMWQwHZNk2AkLeUxZii/iBYV/JMja26unvtCF3KF3ov1LpnaGTUBiK2g5DjIjes+ITrzTYiCmDRw8pS7vSaqW4h4iFV61XxJ88V/iEQln4ocTGM0CBB8EYoEpOuiP4KbiViaz8gk/Dv837DojZk+hV9v2FQdiAvwsIPNPz7twYUev1qw+O+PojfQKp142Q9Qs9zb7pNcfA/76Hvy2f+8MMP0axZs0PPQ0JAQjBCZSg9Pb1A6fOHr+zrywvOCyigKeBXtrVAkQ3AZ/3Qf/s3Vr+nRAMHzeh+6vrH2ZsFQgs3PwDRgivZmiGbkheuyLH9rloNSrRXRQu5v/q29Xj8+eqrr8q/iRMnokKFCn916GK5niE5BCOmZaFdu3b4/IvPBZCYnsVHqf2eAiittnRzUAKKsLKQc3P3GfnYMFTZJHXPBn6pmiEaUqXHm7pWrL3qwiYYHM5zmW8hwRRed2xaFJUCQaVQhZjxvl4IkCgc+V6/YGXnV+VrvH7GWkuR61WomAYqMH2dncUlRMXba3zqhVNIvw/YCNlUclUTsxhiiIDli/kspEVcKexsiCrP782jQHtVsfLy7JIcnBBFXVUbo7LMBFdVwUimyY89UGjId6oRrHKAKPryGcUTI9EhVHHofSBdFGhQZUW9+PqCylBesrYHbByGvRSASS85wCRoIp28zskF70uF4Sgln6Ampmglz6zeqWBKyTWwhNcSLvvOsJcMw1lUlSY6QQgMhGwCSPkBvSNxySmQ9+N5swoeWgCSConxiOABYN6VXhq9pjgBDszJEJx5Gqo0g1NNapEISYoDbynPI8+kPW26LZx3G7HKE5B43ad96STFwoC+QUivjRs34u6778Ybb7zxt3pHtJxWIVvjkFoqDcd16SrP7fmZhCAEEppCHn5Wa9XziEiYpecpVO+xsJtdwjQFOIj3zeMQnc7ttQqW16Y+86ELgQ/as6rSTvQaIADgWiVrEbDIlQYbCupO5moNFxpX1MUOveEEnXrdSGNC5fuil7KwY7gGDPRgEuiq8DXlyaPXVgWf6ubKEI+tMkQUNodW99dB8jIzL7SZMVsHxt9W3Kvzr41XlEfE79HQwEODAz/g8Edf6HGSdQytB+jP98dj4Y/K0HqK/z5ab/CDjuRwreIAJMkgi2GbjRo1+ud7SPwvi64mhmz997//xebNm5GWxjhgzx3919ZYcPW/nAJE84sWLcK6detkTR1//PFi+efns2fPxrZt21C2bFl06NBBcpd0LGYy+MjPzwe9B02aNMEXX3yBo446CpUrVy6grvbkFcX0yWPR3TlhwgRh4lKlShW4Uv3xqrt370Zubi4yMjJk7vPnz8fZZ59dkF/iFzbF9Yp1Y0QqGswhKRmNET39X3ZLA23btsWEieNRqVJV3+Ypqoqy/kn8NDdXrx2wFwohgER2VWWNp/pQ2D5OKbZKGeQ/5mpo9UIr0FIRVBJelaahLY/KY0IVRekNzDWRGCwFOrywKInyklh0jq3BgKfqeLu9KphERZkWz7DqRK+juCRkgid4Lcm878RxotQXBUhi9AIYElmWkBh2hpXxBK3UEpCYamraK1TQxEHRxiOUBEHREq/8PrxhngAxBYZ8ll75Q5eh9bQ40Ww8WolnglQiIPEeSLQ91WVZKM+wMIbF6R4aAgKU18JGAiEJj/LmJ7o5qagUN5M01QqgqcCrAnRUAj2lkQNpR5i8LuW1oc7mGvnYkxXDgm8WIjNzGypUyMAxHY+CaTrI3R3HgvnfIHN3Jpq1ao0G7M1AvCChPqSjorxSDi38sm49MrM2o0H9eliw4Fsc1b4DQiHmHXnV4Lx1rLQ/WqU9r5VoFByLoJGDhbBl8w4sX74CxxzTAaZeT0J3z+btACtWLEW9ejURMiOYOWMOGjeqj6oZGQcsCZnyjXv0XXfdhddff10p114eXnHJod8bR1uYPxn7ESIpUZx8ene1fmwHYeaMeGxCj4PmZNGthbcKLf16heg8Mc9PIeYIjcnJFoXdv+kVE7OIkhvemBq0sCGjQryqLzkBpDhgPN4S8CwdzckT8o3HX0rSaNCj5uUlznvdxgX4ejdSkaBqTYsXk6FGzGdUVgDlufU8IhISKsnoCqDEGVYm+NYzRIgHkpW/JNhQvHYakBT+QgocuL42f8ea2Zd7+CNxuMb0Ht2lSxdp1E0QvHLlSvz444+oWLGi7P86jFso7xnHtAGdOi3Pr1OnDlasWCF7aa1atQryVvfXq8j9+Mgjj5Rx/PmlWregvkC+5P3mzJmDVq1aoXTp0gX309EZ+0KL3zvHH4LGZ33ppZfQvHnzf76HpChAwqR2KohU0vQRhGz91SX0777+gQceEK/bWWedhSVLlmDBggUYOnQoHnroIUnOvOKKK8AmWzVr1sTNN98sQoZMrhlPU4+gYPDgwbjllltkPFoFCGx07ok/D6MoivvX8c6dO9GwYUMRHPXr1/9VvKke57XXXpM5cH4MkaBQO/roo5Ui6EuO31/BtrfVoIUwBQw9JJMmTUL58qxkVQIOT8ngxtqmbVt8MfkLVKhQqXDPLDTLe+EFSmH29nMPZPBq+k6oxlIRZLiVVuZ/awGk8lLQ50TCGiBVZ/ib6IbaglqgCCsFSEK2/OZErbFoMgp6KLioQNGQvBLZ+mntjjN4AmGkqPwFg2oOVWCe4/Vc8AESWRPyZAlEWGWHyrtlIm6wbDGVDKpR9HaoUDR9d5X4nEDY+1w31+OTe74M74mUSvLrlE4FBxSdiDa8Sj+kglcQQI1HBZsKGhU1QgTPe6XdKxYBBJNHGfpDZU1M2WCZIgP0WiiLd7hA0VSv2GVyslBcgUOOy1h35vDoT5V6WICvZBx5Mu+dSCsIA9i1azt6XnYlTu5yGho1bI7X33gd7Tu0wA3/uxovDRuB/Nw4ateri5Gj38QzTw5C7Xq1hN4RL+dGKb4sRAC89/57mPfNfPTp0xtr16xFk0ZNEKGbQzLleWZcEp7lccRDpD1laoEor5RK/P98wlS88cbbGPHaCEQjXjEGWSdq4tk5ebj6qivw4tDnUb5sBfz0w3JUq14Z5SqUl9CxA3VQ8bnnnntAGaVlUXHJoT+ac0HI1icfIy01DSecfIosM4ZqkSqWxhwsyCAAT9FNfAJeHgSVdFJesps8/tLrWxRyH3t6PjzPQ+iBCQEIXtJ3AV+zTxE/V15CpmEJkBehoIwpfNUCZLW8KvDCKIDCqWtnSIEHRhsNvAIbImEKPCasiad8Y3K+5KRpD5FaIwXyynUQp/dE00gQlRJUpJMKNfW8MVp+SUirCi4t7Jn+R2/on/m9Xx+l8fGJJ54QoxxzKevVq4dvvvlGcqYYMswwJeY633nnnb/KMdF7M3khMzNT9IUePXoIj1CnrVSp0q+Isz8ekurVq+Ojjz4SUOI3fmpjwMiRIwUsPfjgg6LnNGjQQICUnlNxGQ38dCJoo4fksMMOA4FbcR0HLYdEPxwf7F2vU/v27dsLQraSXV7F9cDBOP8OCnBdUaiQYZo2bSoehyeffBKdOnXCmjVrxENBi8L69evRv39/3HvvvcLImolzcnLw3XffCUghKGAYE4UQP6MFokqVKvj5558FRNO7kJKSIp9nZ2eLV4aePs6hcePGAl6014/CivchIOH9OReue37PMekVuf/++wXs3HDDDfI5QRA9OAQwBApMJpsxYwaOPfZY+fynn36SpDYmpRMs0YrDea1du7YAZJEGPNcPaPisWpnQAuaVV14RL1CJASQeCOO2LYBk0heoVPHXwn3fV7RW5wpsgb9zqd6Ztf20MKRh3++372cqtUBpQ8rC77+vmsuvyrwmDa2uEpXFO9c/318jo0LMVPSIfkxVOGJRz/JrGv32jD/63n+Ff46FvydjOn1FYeK2fupCCuhz/G+5kILULz0l0TCwc+cOTJ0yFV1O6oJSpUsLz1x33bV4cegQXNLjUnz4wYeoXLUKhgwZjHJly6PHJZdIJTR64bjRb9m6BT+vXi189PWcOfjll7Vi8FjwzQIc0f4IOLYj1SMpI/Lzc1G9ek3UqFETGzdtkPAnlUALHNm+vWf9VNX4Pp/4Bd55+x0MGz5M5rt48Q+wLIZyJUSmbN68BVdddSX69++Hli1bYunSZYhEIiJ3aPBgLiafhf9ozKBsoJygPKPS1aJFC5FZVGAo63jPqlWronbt2moVFZEEy3OY0M6QrREjRuz74i6mMzUgGTd2LNLS03DyKafsVVn2r+Fkbk9eaXtb43vjmt9Kgn2TFXtby4VrWv22L9JJyYPfnr+35947HyWN4Tvxj+ZbTK/1oA+jPRvcAx9//HEBIPQ6UOEmP7CqHEOYr776atmLaZhkHhX5Re+fOhqDa5T6wqxZs+R87ve8lvvpDz/8IPzHvZp7OaMsyIsLFy4U3uXn1AmqVatWADzIhzVq1MDHH38sIcu8P3UWjsNxCY4IRKhHUG/gd6x8RZlDXYBgiDJm7ty5ogvxWLVqVUFSuo4O4Zzp1aHcoKw44ogj5NmSPTL6ZR1yZX8DQHLQ+fCQn4AOoSJTr169WhiWwINuRh5kVAIDhgzed999wuA8l4Kpd+/eosCffPLJovx/9dVXoCWic+fOIoyYzHX77bfjuuuuk3EotGg1HDt2rAiDiy++WAQQBQxdvJqxd+3aVQBIqAgQDP3vf/8Tt/Dnn38u1sfnn39e5sHPp06diiFDhuCkk04STw6FHMc988wzZe5M8Pzyyy+lbDaVDwqsnj174s033xRhxXnOmzdPrBicy69UQF8uTUkHJJw3Q7YIlpKtTYf8Qg4esNgpkByDreOjP/jgA7GGMqeRVslHHnlEDApTpkwRPmS+oyiDnnJ+ySWXiCeTysULL7yAww8/XBQW8iMtrDSKfP/997jssstESaEy8H//939yLpUBGg8Yktm9e3fhVx6UBfRS0lBHWUN5QIWD9+EYDN1gqc0rr7wSDz/8sISSMqST/+iB5dypxBAYbdq0CY8++qh8d8EFF6BNmzYi76isnHHGGSLDOF/KIipP/ExbV5OJXlIACWUsc00pm/fH0lzsiygY8JCggPY6EBAsXrxY9n16NwgCuM7I96eddhrat28vhgUCg6efflqMmjrnc9SoUbIXc8/++uuvMX36dAwaNEh4l3xOQyYNAN26dRPeZkgV+ZcRGiy1T2Mn5QQBxIknnig8qMemh4Rrnvs/oz7oqeF5jGigkZX3pnwgH1MfYZQDx6XOceutt4rBs2PHjhg+fLhcz/QIAi1eT72Cz8rveD/OlfoCf1KW8TOdU+vntQCQHBJLP3iIv5MCWumgt4DCgQx9+eWXF8R/cvMmkCDzUSHQIIXnU1hQ6NAaSSWC1xOknH766SIEuLFTkaCQIchg2WqCGlohaaU4//zz5VoKHloatIeElhcCAyoW9LrQQnLNNdeI8CBY4lyoGPBvChcqSM8884yMTWWcFhzmeVAgde3aVQASBQu9JRQSFEocg2FeVNx5DuNXKWT95YeTwyEDQPJ3rszgXgeDAtpAoX9q66becL/99ltRyD/55BMxYFCJ6NWrlygH5Ffy/7Rp0wqmPnnyZDFU0IhAxYUWVQ04CFSo+G/YsEEUAvIXDQYEKMzBoBJBYwE9tgQP/lBlzo9KCwENwQTBw6effioyh6Gm9FAQKFFeUOGhpZZKDOfBuV944YUCUmiE4N8Ms6IiQkWF5+o5EuwQOFFmEOwTHOmyp0VVAgoAycFYtcE9/04KcF8kn1IfIM/R48i9nUY+8it5gKFTTz31lPAcZQj3/4suukj4mp+R3xgazn2dPwlgyHfc6zk+gQc9jQQhlAc0eJ533nkFuR/kQa2L8H4EDwQYlEkEOjSsUu8g/zJUi8aJZcuWiVw499xzBUBxTgQuvA/BDM/j/Am4eF8+F+Vbv379xMjy3HPPSRQJw9tpGNGeFZ1Xmxz2FQCSv3NVBvf6x1NAKx1U7rkR04J5zjnniHJBJqPCrq0cBBlkUJ0kRg8HhRBjSanUU6GgYKHlkRYOfk4lgtfT+0GLJUMYaMFk4jwtHgzdomDjRk8hoRt+ag8JlRl6XGh9PeaYYwQs8HyGc9GFS0HH+xGQEDTR+kIlh0KHwomWGD4HrTRUigi2KCSolFDJYfgYz+O4FFb02FCQ6sNfwYufBYDkH7/kgwf4Awoke0U0v/NzWjUJAKh4kGdpbGD4Io0PLHxBLyRBBEGHzjOjJ4WeBRo5yN80MNCTQqskP+P3NCKQ/7jJU9GgckDZQuWEgIX8T/6lwYH31Qevo3xgbhuVHM6FMkwrNPR2UD7QGMFwEJ7D0vlUJGjtJL9zvpRLBCW8B72x/J4GEyoefEYCHyomWl7SesrnLeoIAEnAYociBfyGCvI292FGIHD/ZNQElXXyF0MfybcEGNQHaATkwagE/k7+pxGShk7yHvWNYcOGiaeB+gb3a8oB6iTMS73tttvkMxa5Yfh3VlaWhG1Tj6Bc0PKKgIR6AGUQryNYorwhQKHxlIYEhl5y76cnlPxPfeDUU08VYwPlCL2ynANDwygbqF+wUA89pHxOgijmx3A+zLXlOXxmHkV5IQNAcihyQvBMB5QCBBLc0MnA9FjwIMPxc4ZQMPaSsZJ+pqMQoGAg8KA3gkKIDEprBJUTghcqFBo03HjjjQI+aCG56aabxCrBe5CJeR3DCghwdE4GrRD0kFAZoLWVyoFOkKOLmAKQ1gwKjGuvvVbADa0xVJhY+5/X0M3K56K3hYKQlltaRZlbQusJARDnrXuV8DMCsb59++41ETUAJAd0KQaDl0AKaEWEvEiAT4BAbyIPxlRzQydPEgiQB+mh4GcakNCjQp7UMeaUF+RBKgEENvSq8jvmgtFAMHPmTPFoDBw4UOLENX8SjDBMguBAgyQNSOgdZew3QQU9n5wXQ8kohwhIGCZK5YXKA8fhfWiZJT/Tu6PlD70lVGgYu855c1yCKwIcKjdUbAhyaF1lvlkASErggg2mdEAooKMFtJGOSj8Ve3oOyC/kce7p3N8ZAUG9gbytQ4dplGA0A6MRqFcQXDAk84477pBoBvI5dQedN0oAwlBs7tv0rJLnud9TF6CBkd/TMKllAWUS+Z96CUEDvabkWXpwCH44N4ZxE5AQBNEASx2D8ox7P/Ufyi96VzgfyiQaUSlvaOggYNEeEMpE/s3noa6idSMd0qpfwCEHSPSDUXCOHj1ahCjdSwxx8cf+H5AVGAx6yFOAzMsNm9YOXQWCXhBaN8ikZHaCBx5cb1Twde8N/k0BQGsmLYr8m9YFlrqkUsCNnMKIAoVuUCohBBEEAYwz5XUUIlQeKFiokNAywYPzYuUOCicKIcZ5Uzho5YRWTIIONiekFZMJZhQ0fA6dsEbrDAEW58VzCZA4D96PP2mdJU/RgkJ+ooWWVlvOXR/Jdcpp+aFw4j96b0pK2V+/9YrvLsghOeRZ94A/oO4JQP6j0YCbOGWETuimdfE///mPbPgMp+DmTz4kr/rLfdMgQOWABgmOScMDE8xpjWTIJ62kNCgw3Is8z3wOJswy74PWSSouHJvWTXo+6W3VPYroEaWcYR4Jf6eng7zNEDCCIipMDNni+fScUvnhGJRpvIYKEMEUn4lz5z0Z7kXwwpAtGlKobFF28JkYG08PDsf5vYIWtKQe9KT2ceNEkaMC6DcmHfCFE9zgkKcA9xvum4wyIO/To0H+pKeDa46J3zT4cf/VgIE/aVBgGCULSpDfCPDJg9yr6SGhLOFBvYCKPr2SBAfcmwluaEigPCDvUQcgn2rDh05qpy5BMMHrKW8YbUHDAudH/ma4KT2mBCI0YlC3piwjv9Ibw/Op+5DXqRfwWfg55Q5lBmWTlg8MIaOM0UDE713mvDgGPTEMDdWelOJYHAelypYfcJBoVL6oPFJgUmn8vb4OxfHQwRj/DgpQUdCAQz8xgQHXXPIa05YKfygTGZ+WAG7UXLOM26Q1RPcsoeAhY/I7jsuf/E4LDDKu7quj49Q5D46hk9aYSKfH0HkeHIdj0/JBhYPj6Z4lVII4Vx3jzXF5PZ+Jhw5J42ccg2Nx/hy7qEMDE15PYUYliNabEtGp3Zuwbt7IkBYCsJI0t38HJx1aT+nPnyKfkL908qbmK/IYz9M8RIMBeVwDBk0R8hf5WVs5delwXXmPa5dgn+fxO/5NOcKxdXUr/k0e5dh6HjyfPMnv+DvH0DKEn/E8yg7OXZ/DMXgP3pvf+ZPTeT+OoYEHn4XPqsEUx6OM0Plue0sWJyCiIYZWWJ10+3etDtJBGiN++qnIQHqKtWzY3+7Xf9ecg/v8MyjAdcSD64i8Qr7gGtO5n+RFvSeTr7Si7pcbWl/Q1anIj+Q5nbtJnuT5uqIWdQMeWl/gfbnPazmgQQD3fJ7LuXE8yg2OzXH4j9dpbwav8Yefc84cj7ytDTFaXnEMna/C59dykOfrBuXJod16Tvyc+gINLfTCFtdxUACJ30JVVNnf5ITb4nrYYJx/DwX0GkveNP1In9Twewr81gD9XXJ8qbaK6FKB/vP0Z/oeGgxpoaap77es+BUbfX6y98I/T32+Vk7899IWFX0//7PurVeAPkeHbNHqwTj4kuQh0c9FDwnjdP1W6n/Pig6e9K9SIJkv/fzilxe/dx/Nm1oR1n8XxdPJmznH9RtCtLzRfO+/r/87//f6GX7vfn558UfGPT2OlnN7kxN6DjoZlx6bgwVIdPUjeoOS5d9fXSPB9f8+CpBHkj0BWjb4gbmfV/Qeq88j1fa2z/spqsdI1i/031qu+Mfz39c/n6L2d/9nmqf9eodf3yhKN0p++365oOUZP+M/6grMmfnHe0j8ApaKEN3aujGitkz5X/i/j0WCJy4OCuwNIGgroZ85kzd6LSCSlQp+I7etAAAgAElEQVReq61xfuVEW051VQq/EPArL0UJJH/8pv97LSSTy+7pOWjBoOfzZ4C8Fji0vFDJoNWDseZ7S2wtjveyv2Pod8MY/iBka3+pF5yfTAHyj/ZWaIuoVsS5H2mPqJYBtGxqS2JR/Kl5SIMaXldU/f5kWZLMr37rI+ej56nHT1ZGkkFLMqBJ9nL80Th+ZWZvHhLdGJGe1L/bK8H5URYyCZdWYFpm9ZyTZXqw6gMK7CsFNJ/5z/dHNPh5gefyb78Xww9m9F7uNwT4wU1RfJWspxRlOPF/lmzQ17JJ69VFGSv0d/65+vXwZIDFe2gZqeesdRytd1BXOGQAiSYGhT1j6RjDT+snXUv+F7Sviyo4L6CAnwLJ1opkZcDvReB1RVkSk60jyevSv4FrJcQvyPR8ki0wfquDFh5aMfIrJbxeCz7+TmGohYJWoJItnNrqkTy3ZGuJnhvH0YCJybK0PjLmvaQ0RvQ/Bz0kTCgM+pAEvP5nKJCskGue1woDeVCDfc1rmj/4neZtvwHBr4DoPU3zsl8R0bLD/5nmYb/BQisMWung3zoMS89B/6Qiwv1T55/5FRUtO7RsSwZSe7MA/55Rg98xlIWx8dyr9dh/FzDRgIQx8qxsxDh//RzJ8v7PrI/gmn8nBfy6QTIQ8RsFtbFRywlNrWTDgJYJfuOlNm5oGaF1Aq1j+L0VyYbIooCGf55aJ9BjacCg7+n/nL8n6yh+3cCvX+jn0DLQPw/+zspfTMJnj5biOg5KyJZ/8oxbYxUDVgjRFU7098kvvrgeOhjn0KeAZkK9mfstDP6nT2ZGLRgoTDRDJysy/s08edyiztXn6Ov0OVqx8AurZKbXwlKf47/GLyiSPS/JwtJvvfU/v9/6wVhVVu1gWAZLCZaUQ9OLseNMxtub9bakzDeYR8mkgLZs0huof9d8leyF9IdO6HP9SgTXpFbedcw4/9bncFw/4NDKTDLg8CskfqppQOT3uPp52C8X9D6p58FxkuWX/3l1vHxyeJZfnuwtdIv3Za4nk173Zok9UG9fAxIWEGElJB3n7gclB+rewbiHPgU0P/t5y78f+/d9fU4yENZ8k7zfJhs8NT9qOePXCfw6iX8cv6zQ5/jBlAYizCvhuJrPqQPp5ygKfPhloD5X39cPZvw6BT9nMR96SJjIX1zHQQEkfiWOgpMPppNykx8sUD6K61UH4wQU+C0F/EKYfElhxnCIvSXBBzQMKBBQIKBAQIGAAgEFAgoUNwUOGiDRqIw/kxFpcT9kMF5AgYAC+0aBwACwb3QKzgooEFAgoEBAgYACAQWKjwIHBZAUNf29xbgHClLxvexgpIAC+0KB34sj35frg3MCCgQUCCgQUCCgQECBgAL7Q4G/HZAUFfP2e6AjACT78zqDcwMK7D8F/CGUOg5ex5Lu/2jBFQEFAgoEFAgoEFAgoEBAgf2jwN8OSPxJv0X9njz9AJDs3wsNzg4o8FcpsLcCAH913OD6gAIBBQIKBBQIKBBQIKBAURT42wFJUZMIFKBgcQYUODgUSK4KdnBmEdw1oEBAgYACAQUCCgQU+DdToEQAkn/zCwiePaBAQIGAAgEFAgoEFAgoEFAgoMC/mQIBIPk3v/3g2QMKBBQIKBBQIKBAQIGAAgEFAgocZAoEgOQgv4Dg9gEFAgoEFAgoEFAgoEBAgYACAQX+zRQIAMm/+e0Hzx5QIKBAQIGAAgEFAgoEFAgoEFDgIFMgACQH+QUEtw8oEFAgoEBAgYACAQUCCgQUCCjwb6ZAiQEkiUQC7H3Aqj+2bcOyLHkvLPurv9Mv6mBU5Upu3BiUI/43s03w7AEFAgoEFAgoEFAgoEBAgYACxUWBEgNINMggGDFNswCMFFWW9GACEgIR3l/PIQAmxbUUg3ECCgQUCCgQUCCgQECBgAIBBf6NFCgxgITELwpo+D/T3hMCFg1aDsZLOxiA6GA8Z3DPgAIBBQIKBBQIKBBQIKBAQIGAAgeaAiUGkCR3bafnwXEcCdnioT0T+vcDTZiixveHbXFuOqzsYMwluGdAgYACAQUCCgQUCCgQUCCgQECBQ4ECJQaQxGIxhMPhgnCobdu24ZZbbsHRRx+NG2+8sSC/hCDgYHgoxo0bh88//xx33XUXatSoIWDkYMzjUFh0wTMEFAgoEFAgoEBAgYACAQUCCgQU0BQoMYAkOWl869atqFatGnr27IkhQ4YgGo0WeEnoLWGuifZSMHxLgwN+xn/8W3+uw7v4U3+nPS7aA+PPXdGeD30ux3r77bfl34svvog6deoUJN/z+uTwsSCvJGCwgAIBBQIKBBQIKBBQIKBAQIGAAvtGgRIFSPwgYcuWLahatSquvPJKDB06VJR+7ZXIzMzEvffei5EjR8pnEydOxJFHHimAZdKkSbj22mvl82uuuQaPPfYYPv74YxxxxBH473//i88++0zOGz9+vFxz+eWXC0jZvXs3pk2bhgsuuACPP/44ypYti1dffRV33HGHUPKGG27Ad999J3OpWbMm3nnnHfmMB8cZMWIEatWqJWMdzPyWfXvtwVkBBQIKBBQIKBBQIKBAQIGAAgEFSgYFSjwgueqqqzBo0CCkpqYKxeLxOPr06SPg4YorrsBPP/2Et956C19++aV4Ltq1a4ejjjoKZ5xxBt544w0BHpMnTxbPxg8//IDbb78dy5Ytw9dffy0ej379+gm4eOKJJ7BhwwY888wzGDNmjISIdevWDVdffTVOOOEEAUCHHXYYhg0bhtzcXAEqxxxzjICmXr164YUXXkCPHj0E7ASApGQs7mAWAQUCCgQUCCgQUCCgQECBgAIlnwIlHpAQEDBki/klVPazsrJw3nnnYfbs2ShTpgyYe7Jr1y4MGDAArVu3FgBBbwVzT+g5OfPMM/H666+jb9++2LRpE8qVK4f8/HwZh94Sgo8FCxZgxowZWLt2LTp37oyHHnpIPCYPPPAA5s+fj7p16+K5556T8QiOypcvj2+//VaAzvvvv4/169fj0Ucfxf/+9z+ZYxCyVfIXfjDDgAIBBQIKBBQIKBBQIKBAQIGSQYF/FCAhyfbs2YOLL74Y9erVk9AsApLs7GzUr18fmzdvxvnnn4/BgwejS5cuEqp14YUXCui45557JGzr7rvvFi8LAUnbtm0lSX3dunX45JNPBFgQyPTv319AS+/evTF9+nQ0a9ZMQMqcOXPE07JkyRIZl+CnU6dOuOyyy/DII4/gpptuCipvlYx1HcwioEBAgYACAQUCCgQUCCgQUOAfQoESD0io8DOPRHseKlasKN4R5ncQkKxevRqrVq3Cu+++iwoVKhSEUZ166qkYNWqUeDimTp2K4cOHY+bMmTIWQ7NycnIkzIrhVgQin376KTZu3CjXE1zUrl0bJ510knhYtNeEuSIEO998843knhDMbFi/HqPefhsPPfAgbvu/22CYBqAqFbOzyq+WgfvrP393iXjVjlnwOGmsgsH/IUtM0cH/7O5vnumPH2V/nzrwUv0xTfd2hsv3BReGW7j2+Kv/b/VWvZLcvoHkEtfHApoLDI7H8t2q6Wkhb/z2zZJN9vd9//mnPdSvVELHz3OGR139Db//s/SWdQL9Tg91Wu7r82lBX0jV4lrTvx3Hv6n82be4r8/17zyPFC5oS1BMJBBZapB7VEuD4AgoEFCALJFc3uogUcU/DTLojh070L179wJBwLwMVsKqVKkS3nzzTQnRItBgEjkTzVu0aCEzpweDeR4aUNx5552SL9K8eXMJ2yIoYcI7gQU9HwzLYkUvhmIxkf66664Tz8dpp50mIV28D+9x1llnYeXKlZK/wopfBC3z585Dj4t74NvFi1Gjcgb6398PsADZnw0bAP+5gGnAhQnD5Ze/I3xcVgejgOJVcYjuFrfghvmBAyPhAFZE6XL8yHTAG1LR+9MaRTG+bxHc3uOr3zg/73D4YBZsw0DC+8iQ7x1oBalQUfotcuN3pmPCMYWSSgVyuVE4Hn0LVS7bdRAyQsX4ZIfuUAnHhmVaCoCA69RFAg5s2Ai7EYQcGzBt5BsGIgjDIL0Rh2uYSMj5BiLyugw4Br/hinQh1Of7MSDvm+OGebYTVsvCypcxgJAAHW9/FkInDMVGJWVd/xPeflFi3DUoT+KwDBNxROSdhvjPjci7onRS3Kh4Z39gBd+8IyuFRwpC8rL5uyXvUokkvm/PQHOI61yOx0GkoYuYUMVACDE7gZAVAcWfaTgU2mp7KJCCanUVlJAvQjl1YYEyTSmwlH/8j9zqAORPsQCw0iTL5gMmmSc4/hQFbG8vlffo7cV8t2rP4hvlCrcRd1yYhgnLW9c8V+CF64EMD2gUgg0yhT7Z2xpNfuTCFmONSTXBu8ufmnpw0d9IAX8l1wBQFh/hSwwg8TdB5OMRfOjSvf4Xrj0l/jK9/pK/TDwn4CBAWbFihYRXEWiwahbP0/fRief+yl78PrkzvJ6L7pHib9CIhC0ekbhpiHByEy5CFrcJrWgr6WYbpqjdFhs9Jr87756cj35Oh/M0qSCYMEU785R7F7BNC6a2QBP0uCLVRLAd9MNQ8EKmKzTwzUmZgpTS6jowDQuWWwgi1KastNiiGJzKDb9z5DmV8iO/CW2pABswSQv5jJt10RpQCcHfB/1V6QnYXnls/beimg1I+ewwLC4vJ45YKIwQlR15R1RE9boGoo56O7ZZCCbkXAewLQ3LXUS5fqmKOUDUiqnV4YbAxU6sLviaUNxUa0gpdyVgXZeYt7X3iRTFM1SiHNtBxMyHg5DIpRD5J5EiBgzKGINvxHNfFjjE/uB5ZY3EbSBkwqX8i4cQtlwYJteNpUQSOZByiu9UdLFD+z3q56NiaRg27UfKd2RynVuUikomOp6hxNRmmWQ/+m+Jb5BHXBoG+AbjMAn/HBqiLM8QlRCjgetGvYsPbVofSHYUw4gYQzxU7a1f27QRc+OIcq+344ARgUO5J0YV5o0qwKIORX+9n+lPZI2YlID8wR3KguGhR1cQq7LCKK3Bu/+BfNhg7P2mgL9NRNCLbr/J94cXlBhAohhYKaMaGOi+IbqfiAYoPDe5vK6+dtGiRfjwww+Rl5eH9PR0qcTlL8frv4e/27p/vKLmoQGQH7AYDq1WBmKmCyeewKofFqOMTcXLLgAfrmuK0KKQiXo2Zf9b0SBJPvPCXUQltGjtshBJmEDIQR4SyA+HkZVeGlYkBaZDaydt1AoE+HwRf/jSD+QJfE4FSHxKiEhmF4kwkGMkkEcLu1ja/Y9c6ObZC5SQJ5V9wgMjtmmI5TGCEMohBamklSsqFizzt/Zeva4O5PP/08bW+y4BNQ/mV8EKIQ8mdkdKwUYCVthAjuEi5IRgitkwDiII2mYdw0DYs4LbtLoTSLuA5bjCA3wl/JzvNJoAwi6QDhtlnBzJ/7KMCEwzBXEjId4YgtR8qxCsBqrVH6+ovRXSSBD427tRGpvEKGIR6FESxSNIEMjT20hAWsBPf3wvrW+F4wYcKwW5ZhoSqAgrHIeBmBhleC/a8WlLtgg2qaCLx/gQPizP2OVYCLFEvck9KgcIbYJt58CixkoHNyIiq+2Qnx5aYP4WgItnOGHBoDJrOXDNOBLxKMJmVbixyjAsE46Rj4SbA8sqJYY8ZR4Ijj9FAXoV4YgHynLDMBMu8pGHHaEs5KbnwowkYNEQ6UZhGxYckZs+s4nnIVF7mxfS6m1oDiMgIgm4joNwwkJqXjpKJUojnIiIl9oxE7CdhBg3PR/xn3qE4KIDRwHdA09XU2VOc5MmTSRqJjj+OgVKDCDxgxBRZj1wwt8JFoTBfe5s/u73qhR4F7xzNZjxX5fsDfGTryiw47emJ3dll/t5btqY4SBn00ZcduxxaG9GUSkvH+nxOEKOK9Z6AgZaR/L37PjNZqGsxGoD4ZzpieE/24iKg9iyXdghF5kpYczdtRNd+/WHXa48bMdF2LBFARTjCv9XEg46dOR10YLuheKYQI6di7GzJ2FLKBfZKTZsy0YiFEcCcbHiJuwE7IQNCu2iDssII2qlqrLKBq2QFghITNtEqXwT9VAOxzVqi8plKsomQQt9Ufty4CHxUVdMgUQLasfkRmmaFqatXIVl4RRsr5KBWMRAwo3DDllwaBgUI15CPHPctgk2CCKETz2ru+kaQv8Iw/O4Pg0FUlISQIX165GxYyv+c0QrFZLlWojZJhyLgMSRsRL0FmqrfUmIRSwJfPU7c9hbyEDWjuVY8f04tKiVBctMCBihx8J0w4jTiGK6CNkWCB/4KhI6ZuQPnpfWY9NNQVa8LGZ8tw2nnnMPDHpLGB7mhoT/CEiUtdnzlJYQ8XSgXqUAA1uF8RDkxfN34IcfJ6Fh812IRrfDRI4Empp8C64Nh96kgjWuZ6XD3vyzNEDZp7zBNLYk4NjVsHp5FBVKnYyMavXhmjYc5MNAmjLauAycDI4/QwHasWx6o+h8MkJIJOL4OXsN3vphNEJtLGSnZMmaNpwoGBIpYYsEGo4CpBJU5+kushYoy8TjayGUiMCOkEeAlLwIKm+pigZ2Q3Sq1wkhh+dR16FRhiBTTAfBUcIooIFIIpEQXWTs2LFSBZZNvIPjr1OgxAASpZcrZvZ7RLT1T8fs0U2mw7nYK6RAlPu8K8lhWaIseUCFv+twLX0e70HLMMdLvlZ7TpIBCcdhvCk3XUbcY90veOw/F+DYzbtQfcd2lM3PheUSMFApU6FGKWbKb9Qr7SGhIiheWseFbSckKMayqHDbyIWNHeUr4JPMLDy4+megcnWJaWX4RYJKP3/fn4z5v75u9joCn9OiBurlBZA+VFq3xTNxZq+eiDcuj02puYhFbThiNVWBuko39hTjIp6Fdj9a4y2XVl4qrAZsAriYiSq5UdTc7OLRnrejRe1mAgAjOgfhAD7roTA0lRx6q5hsrtY40GvUO/i2Zh3sanE4slMs5DtxWcfcoCUYzk3ApOIpIYRerocoTCqCkECDgIT/+L3EvdMzEgcqTJuC2j/9iBH/j73zgLOrqvb/7947LT0okIQWElBASkIvovgsIIhKCIQqIoi8pz5F6Yi90Iv4FJ5SlAckAXw+xQqoSLHgeyJIlRZIKElmUiGZmdv+/+8+Z83sHM6duXfmDtyZ7MMnzMy95+xzzlp7ld9aa699+mnRmgXKHrKAV4BNXD6UobzFoo4jfPHBEE6il5/9vW747sf1sQ9OVFt2jbLFbjUT1aVqKwdPS3HWKwoCRFmN/g9KkQrZVi3pnKLTv/U7/eSODqlpnMgGZ0qxHmO8LDzEUaa8aGSv6bJoOIEicoerVz2tH1z7ec05tkUbbrxYKi1xmRNXyAWgi2m9ztpJtGDKdM+7NVs5ZTPk2EsqFbfVLTct1jZbnKW933FwT0kcJUQuvhBc2f4nccoZjvQoIkB0E1Y9o0516f6O/9WJ809W8webtXz8UpVzJRVLLcq5tR/5qOEO9sbLyhtfCfI4MFkCxLe6DAkBu/FrxmjaU1tp6oJpOu+o8zQ+O1oZN3dyruyR6THSyxwHxKQGuMj3U37wgx+4xkeTJ09ugCcb/o/QcIAEkvqZjCTgMODiTwoDC2nX2fmVxk2yMA14VDrHKRrnT5dVXrRAF846VAe+uEybdSzVBt2dzjBYGQvOGnWjPQvbvEHTOmrh0xPOJJqCU7do3Fjd+uoanQkgmbK5Cs7hi9aa4CA0wjpGt46AOvWoiLzHuPIuS/IrdOBZH9Xyt4zSso0zWp1b69Z8YJqTpVRpEV+3dgRixGsToGMpm1FLoUWTVjbpLS836VtzPqNdt56horIRIBn+8jnkb+BH4Wxh+2k336o/brK5Fs7cSStamlRw60CoYW+O6p8BMGW3jNkZTX8MW8OM0Y3mbvQt4GRst7TJ3Xdq2t//pltPPzuKnlPSGGdRcu5vV/TXi3ICFwc8B1586k7Nu/J4nXBwRuNyq5UrdkULR7IlFXLdKgFIipThWVayekBSzI3Wi2um6swLH9JNv1wstb7JLYtnDYUdLi6h7ngJ9sgGJM7OUMHr6t/KWrX8Mf3gmk9qzrGdmjzlJWX0sguk2OI36JTM1qZmugh4ucANa4DISjL8DM2/8VVtvdk3tc87DlLZraxmDQmlXUHvDVhguNAt7cG4RoCkW3n9seNPOu4nH1Pp0G51TFziyg+LanWZRVe2XcURZbcAGlHDg/Frx2i7R3fQDs/O0IWzLtSE3OioUYFjMM5CMGBVkPV1P8V8Fft59dVX65BDDgmApE6caChAUqd3en2HcYikrAKAZPYsfXBRhzbrWKIJ3XkXKY6TBZGOwWBV+XRu+bu1Ss1Kz48bp3lrOnXW8wtUnLRJnBWJlWFPK9UqBx+i05KAxBYIouDb8yu0/znHqeOto7R0w5LWNq0Vqz9YmFlVGRWa2urQ3WJ4IutZZfPNmryyRW97uUUXHP5Z7QIgcRHI9MXxQ/Tqw3ZYAxP2k/l5xryb9ZdNNtfTu+6i9tYWFWnUkClEneKc20kmsxcCGwiJTXkMWgAu5R5A0lLKaFy3tPEfbtdWDz2gn552lvPgXGlP3DLNuVvuQQIgqceEWvTU7zX3yo/qEx/Ma1xmmbIlnKEmCV4SiCUrFScpq1ZM9mDlUXpxzVY66+KHdf2vlkutE11zCbdazqXJrK0F4QG3EqIer9TAYzBxY31czmrVssd03Q8/rcOPWaVJkxYql1kadxGIF7dXu8g/Qv3xmoKsWFxdKu2im2/q1vTNLtRe73xPTO6ojLK3rXYDk6qRHy1mIWDdAcBSSfe136eP/OxYFQ/vVPu4Jc6ul3NRprHaA4sVNY2Imhm0FVq148M7a6cndtalsy7TuObWKNMVr22vWR6rfZBwXl0ogM9Cpc4111zjOrCGDEldyNo4bX/r8zqv9yi9CxW6XligCw87VB9euESbdrQ7QOIWdFpULBN116g+mx61CKbhIHjjuXETNXdNt85+/lkVJ28cARKUmxmrapHOkJOITjKR88H6gcjXLGs5gOTs47TsraPUDiDJrlWZdrNxE4P+Hss1KCErkokW4jrK5LJqKjRrkgMkrbpo9imasfXMKMieDYCkP5r609EHJGfOnaf7N9lMT+22u9pbIkCCI8ThXCPXLYvOQfEM9Tq7WmKMNSDMfprEcV5bMaPxXdKG99yh6QCSU89yNdgOWrqSh9ih6wEk1Tx9OKcvCix8+reae+VxOvmDBY3LtMeZkChKz/oRDsfWuOzTZWWrOFzZXnG0Fq/ZSmde/KB+9MvVUtvYSDadUx7BVuuzt34Ee/2uglmtXPa4fnjdpzXn6Fc1eePnlXGApEnKkikqqhxHyvsnd0aZAvneKMNUzrGGZFfNuymv6ZtfqD33e4dTsrQRjtpkQ+2RDv76p9pAz3CNOiJKR/O4JN239F595LZjVDysU8vGLnElV4WmZqfbqpUZbFYzNd6Ub5dLESB5ZGft9PiuuuyQy9XWytyIKsaiZv6BiwPl4etxXQAkQ0PlkCEZBF0NjmDb8y8s0AWHzdKshYvdot0J3YW4jWmU6YjaYUUuXDWH2xGCcpi4Lh9AMm9Nt77w7DMqT5kU7yHQ7RaRxhapmmGH/hzX7zKKkHbHziiuyYruFXrfOR9V+zaj1f7msroynS7DEbm0VYSaHPCK00w9pT1Z5YrNmrSqWdsCSA47RbtsNdOt7XH7U1ZH6qGnSQPfIS1Dcvq8efrTppvpmV331DIaLFCyFWcxIkBSdmVxzqGNy66N1L3AJmrpHEGOqDUwgGTS3bdrqwcf0E9OO8utYXBtoqPCvdgViJxZzyVoYOo19qO98PQdmvu943TywWWNyS2NAUmsUGKAGbVAixagAxCrO1h31KrFa6bprIse1fW/tAwJchdpxWgeRDK7XohhPPGjKHhJK5Y/ousBJEet1eRJC5XJLI5LcZjptfRFNK83BhmU/pR217yburXlFhdqr/3eHu3lQ2Gc2+sp1GxVN4crnGVGPcO6z2jtKYDkmF8crcJhXVo+pkO5YkadLVGBa7X2HJmgyU2cH1NLMacdHtlZMx7fVZd/+NsaRZemeL1lVKAXAMmg+DjEFwdAMjQEDoBkEHSNdhuJ6uPzLzyv8w+bpUOfX6xJy5dofD7KkEQ7shYHAEii+i63gZnLkLxJ89d069xnnpambOw2UyqqW82u7KmBjJADJACHjLriSA+LPFd2rdB7zzleS7YZo/YNASRdMSDp3QW3L1bwjhjdkmvhRZeTeG1CsVkbrW7WWxdHgGTXGJC4/NJ64QkNYgJ7CTs/Q3Lq/Lm6b/PNtGDnvbSiqdklvFhH4gBIuRx1worLBHGvrK0v5E5CSzPbBkimULL14AP68elnKZ+N4Eq0h0zsCTieRfDEXNrBveH6e/WLT92hed/7qD5xcE6jckuVQyJpGOA2IIk7MbnGHBEg6V1L0jfN3KL2DBmSLXXORY/o+l8sl1omOl0VNR+0beR6tjAd+UzwAAmaecWKf+j66/5dc47Ma/LGi5TNvhS3LY9ygXGCqiq62NquyIg0qVjcXXPndmva1PO05zv3ltSsLP8sORX0XlV0TT3JqaEo20UWkQ0p722/V8f8/GgVZxe0Ysxy5Qo5rW0dWCezprhEubmc1faP7qSZj+2ib3/42xrTzN5AUVYRfQogCWwcOBuH+soASIaGwgGQDIKuRRfrYm+FjLpfWOQAyayFL2vS8qUa392tphKbGGKU6Zea1tKxTxe8x70r5HJ6bvybNP/Vbn3hmSelKRu5XdpZcNeMIYozEoN4lbpd6qJ/bu+VaNfuZrc2v6DVXSsjQLLtGC3dUOpSt2smEu0r0n+GBHBHO8TuXBRdjFrN0ra0WW9e3aK3LGnTBYedot222sllSFzKO2j0fvnqU95+P/VmAMkmem7mPlrJfjhZqdu1wSQ7EtG+OxOVbGFCKV1w6wTWiRJH/EE+iO2yhmRilzTlrjscILnljDN7AAnulAOYLkq/LtMCC/tlYcUT3KL274wNL0cAACAASURBVH5Mnzi4SW1N7cpqbSQUbKqn7mhvi7jCEjmM2nVXd3Rrgl5eM11fuOgB/dcvV0gtE7wEsO3+TnetKFs64o91AElBK1b+Qz+67jM6Yk5ZkycZIMnHLZEB9dVSJAIw0UZ5APXmKEMyd62mTf2G9njnnsq4BdYtAZBUS9I+z4vaMbvukARbBCC5T8f+/BgVDy1q5eiVyhWatLaNcFuxamBppV0ZtblNZ/EZtn90R818fKau+PBlGgsgiVvTFOhUGa/Xq8srhUHqToEASOpOUjdgACSDpGsUvSqre9GLumD2YTp00XOasqxd47uj9R1E9V3f8iqc7kqPkm+SFo6bqFte6dJZzz0jTZ7kTBQ124wbdWdpFKsfuaCRvYU2UdvDju5XdcDZx2npNq3q2LCovLrdrvPVriGJN61w+1a4jBDj5opqpmRrRau2eXm0zjv8s9pt6x3FTveuGCykSHqmVH8ZB6tU4ILT58/TnzfZTE/uvrtWNLc4JAJeAEBG23BG/49aAPd22nKz3XB3nC6JyoDKailnNKETQPI7TX/ob/rxmadFYAUZicLzsSTZ7GmU+TxIBfEGXv7CU3e6Re2UbI3OrlJWnVE70RI6I+KjLflwSdaqnWQpnxmtpa+8Redc+KCuu325Mi0T3NotWnObNlo/OQgRi1q24hH98Ief0VFzuqKSrexi150pWtxfA6GdGuV8Yubs2M5C65kOkGwx9Tzt/c79HBhxQaCQFa6DtBkqR+eR6yvovg4WtR+jwuyS2sd1RK3Km/LxWpNaZnl0LjaxLd+qHR7ZRTOemKHLD7lYY1oo2WqKNv311uTV4YXCEENAgQBIhoCoAZDUi6hFdS96SRfMPlyzFz2rKR0dGpePyhYwIK7j04ABSUb5prIWjpugW1/p0pnPPyNNoud1vOmg6zXZmIDENkXDUC7tXqP3n32c2rdtUfubUfMAkqbaAAnObakpLlEruwWezSxqd4BkTAxIdnCLBl3EPgCSvgFJFHqNoWOvm3T6vPn6y6ab6Z+776blzc2uc48Bkqj+3ZZ8UpK4LiAh8mudK+07zmaH9ok9gOQB3Xrmqe6+WVtX9RpAEpnucAycAhEgYVF7SaMzr8SAJNrrqWfXkbjMJ+5bV9XNnMudGaUlDpA8pGtvX65sy/gYkESd2BpJI1X1UnU5yWB9qQeQHD2nU5MmLVIm93K8dmQAgMRlD2mzje7LqlyaobkOkJyvvd/5rhiQxAGq9WXNTl34lTZIb90b60cKmaLu67hXH/npMSocVtJSAAlsztF1MAq5VXfYeVEAE0Cy48O7asYTO+myWesCEoasdtTq7h3OqjcFAiCpN0Wj8UKGpC50DYCkl4y9GZIASOoyueoySGqGJACSutC2UQcJgOT15kwAJK83xet/vwBI6k/TkTdiACRDw9MASOpC1wBIAiCpy0QaskECIBky0jbswAGQvN6sCYDk9aZ4/e8XAEn9aTryRgyAZGh4GgBJXegaAEkAJHWZSEM2SAAkQ0bahh04AJLXmzUBkLzeFK///QIgqT9NR96IAZAMDU8DIKkLXd94QOI2jPfWTCAw9nfyd17Z/46/OSfr9gXpPfzr0j6376m1tfFc5554UftILdmy9/Z/Jmnq8wL6QNtKfLAuY1xj5xq90/iYvD87xnJtkn/r8Cz+Y53a5AYs2XId0tyC62gVQtocTNLdn7tpvEnKgT8m9PaP5LqjSjLE5z7fkvLhz4e+ZMe+S/I9+bn/vf97JRnl+uEASPwOe0na810ab316pslW2vdJNd+XDPt87ev5Xms6hi8g6WseVTPP+9JbZl+SNidpr0xmKt0vOU6S/pVkqDYT39iAxLe5vr43G2x6KU0/Jed8Gl36mgecX+k+aXqyL7ozDvfK5eJ+8vHJdn9sGu/nv0+aDPt20rexSd3hz53k/PLp4uubvp6f88JO7bVJVjVnB0BSDZX6PacxAAlCjoD7itkX7O7ubifkTU3Rrr99GW6uM2VhTpvbUTt2mrk26WRHq/1GDiBB6RhNjR5pACHPnjO5XKqCNUXIOS0tLT0KvZKj5dPdlKopbjMGnAMPk3zpU4HGXzYsIMmU4paoNNyKuxHFANs3gr5RNAfG6PDa+Ri9tM/HNBqlOVN2nc1zn9Y2BrLgy5c/tn1uz2jjGd/NoMHHpKNQyblLcyj6csIaBZCUSgQ70pfpVnKwfPpXckrSnJek42Fzx5w3n4b+/LF72HlJ/lXn7A5PQFIoFJw+SYKvNF3nO3pGk0ryY3oq6eRyP/Rlkq9pug9+WMAlbf6bzJtcJQFqfw72a/XB8AAkvl4zGqQFpIy3ftDQ5r3x29efNu/N7vm6zpctn24+jfsKnJjO4zntWQ3I+M+QlOEkyOKdmpvZUEDr6N9koCYJLvjb6OHLfrWB2OQ7B0DSl8cxsO8CIBkY3RJXvcGAxPXtiLIeCOUPf/hDdXV16W1ve1uPA4zQvf3tb3eGYOXKlfrVr36lffbZR5tvvvlrMisLFy7UmjVrtO22274mQm1KzDcOPY6gk/KRA0hQOK+88oruueceR6PW1la98MILjo5bbbVVj0E1h9dAghlRP8LjO6Zpij0tapOm9NOiyL7RqGSAG75kywMkKub1m1/9RqNHj9Heb9/H0d0cIQPFvPNLL72kX//613rf+96nTTbZxPHDzzItWrRIzz//vPbcc88eA5g0tL6DZXT0eZGc708//bRWr16tnXfe2T0Tc+S///u/9da3vlU77bSTu48PoOx344sfuTSD2dHRoX/+85+aOXOme9c04M+zJZ0KH9wk5wXnNwogSdIV3TJ//nxtttlm7n3t3SZNmqRtttmmJ6hidDAH1gcpf/nLX9z1/OvLOULfdXZ26je/+Y223nprN36lgIzdz3fUkkAmjc699x9+gCQJ0HiXp556yvFn99131/777+9e79VXX9WPf/xjzZ49W2PGjNG9997raLnRRhutoweNPn/84x+16667qq2trceGYHd+8IMf6LjjjtPGG2+8znxOZkv4+9lnn3XP8s53vtMFc5JRfx9AJfVnUt9Wb+YbG5DYezz33HO67bbbtOOOO/Y45k888YTTdegRfy6bTvR1kNHHbNf//d//OfnYYIMN3HhJWqNnmQPjxo0TwTV4wu++rHCNHxTygzWVgizcCxv73e9+1+lU9AGB07/97W869NBD9Za3vMU9T3Ke+nrZBxT+c5teMTtsf/OzEghB19j5fcm66f5rrrlGH/7whzV5Mp1PwzFYCgRAMlgKRuqgIdr+msPykY98RDvssIP+/d//fR1BxpAgZCbwKC4iDUlFggE3B9x32CopgXWjGyOnyxbK6YYbbtCqVaucIR41apR++9vf6qabbnLGOS0i5QOCNJBhDnHyPFOkfvTHV+J8zjl+BiwZEbKpnKZIGx2QlFRUJptzLYPzXWt12SWXOYN34sc/7ujuZyhsTi5ZskSAZwwZdDEwYEYRmjHXR48enVqimOa0JKO2fhSY+zIfli1bps997nM9jgCAFcfgTW96U8990iKFftTd7s15/COAgNOFPNrc8MFMpbnWF88bBpDQCppW3HG0GwfkyCOP1LXXXquxY8f2lGUBFAyQ9SU75sRwrvHdnA0fkNpn0PbrX/+6A644UkZLmy9pDgqfmXNi3/tAM91sDD9AknQaoTt8WbFihX7/+9/r1ltv7QnE7LXXXnr44YfdPIeHgI1KmVqcV+ayRbIZd+nSpS4Idvvtt2v69OnrZEgMdBrIhtY4yQCfT3ziEz0yXClwYzovaa/6BpBpXGx8QALP/vznPzsn/vvf/36PHiLICJAkQOLrFz+IY869r/ug2dq1ax2fkyVURiEAAgED9C36GP/C/Aafin6GKgkkks9hOp258i//8i/u2QG4HLwD7/Of//mfmjhxovvMz6zZPX07avfzKwhM1rmXzS2eA1Blc9OniT1/f/MmAJK6OM6vGSQAkrrQ9Y0HJG5DpXivkxNOOEEzZszQKaecsk70CoG+4447RJR3ww03dAJ+2GGH6aGHHtJPfvITF+WdMmWKi5IsXrxYH/rQh/Tggw/qf//3f11UjGgVjvnUqVOdQ26CTcTzxBNP1Ki2NmXcMpR4k65oRwqXvRmO+5DgzJ5++uku0nfAAQc4Q2yGlYgIyuuxxx5zGZTx48c7On7+8593juX555/vIohWpmVK8sUXX9TRRx/tIioYFWiKIXj88cf1r//6r84g/Md//IeLDKFMAYfwExr//Oc/dzzDweLexx9//DrZg0qOlVO48Txv9JItHrOY79IlF1+iCeMn6vgTPubm7N///neXlcJwMkcPOugg3XXXXe6t9t13X0efG2+80Tku0Hr77bd3Bod5/eUvf1kvv/yyfvnLXzpjigHce++9HYiwUjv4CsDhfBwtsiCcA+/5jvNw0s4880wHUAEkzH8iwWRn+A7ZYB7gcCEzOF3wiizNlltu6Yzgm9/8ZvesHDZf+BwnEHkl6skc4R05D1lj7iGzd999t5tPZOnmzJnjxu/raBRA4jZMLEUloPAG+h911FG6+eabHb98J4bviMbi8DL3idq++93v1v/8z/+4iDlOEXxBFuANf+M4o5+4BnC6xx579ET0uR/j/OIXv3CyDM+hMfdElrbYYgu95z3vWacEBLrjiJsDhKy+973v7QneVKb58AMkycAI8vWpT31KX/3qV0Vg65JLLnERd3gCz77zne/okEMO0Ve+8hWnl5j/u+22m3bZZRc3X8mAfPSjH3U6jIAYNCQ7xX2QKYAhcoscwhMA6fLly102Hj48+eST7nwyKI888oiTRbNjzAFkj8+47uCDDxZZ0DvvvNM5rcgggIdMJYcByDQwX5mHjQ1IzMbfd999uuqqq1yAxHiIfBx44IHOJgH+mOfIHHyBP9DoRz/6kc4991wnd+gf/hEcuOKKK1ykH3sPjaEZ1+IDYJ/gP5lc+MbYXIPMoZvRm+hadN2xxx7rPrfADp+hDxcsWOB0I2N98IMfXOcc7od8/fSnP3W6lPfB/zjiiCPc8/Js2EPuzfvxzNhN7gP/sYPMJbJD6H1kHiAza9YsPfPMM0538nzoFmwv9OBeBLyYk+gEsoE+GDPwUmmeBEBSF8c5AJKhIeMbD0hYAGw1uB//+Md1//33OyFHcFDMGBkc7C984QtOwHFsEPZp06Y5YT355JOd04fQ47jhRH32s5/Vaaed5sDGdttt5xw+FAFKilTl1772NadgUIA4AW1tlJuMHEAC7aDJSSed5OhCFAc6oBRR7ihNFDMKHoVGhAeFfvbZZ7tI7Lx585xDCe1xoFGQF110kVOu++23nz7wgQ84xYjDc9lllzmeHHPMMe68//qv/3LO66c//WmdccYZTrHyLPyOQTjnnHOc08Dz2NFninmYABJcugIZkksvd07HJ04+2UUBcTpwdijTuu6669w8xinFiGBkcJwAdQBBjNTll1/u6Hveeee5KCtOLXw8/PDD3XkYsE9+8pOO9mZcoClAAAPHPP/e977naExZo2VdMHQ4UMgGBhNggmMMkAEo4DzBOxxa5AUHC0CEvODsIZvMF6LN/I6ThxPN/MDJwJH7xz/+4d4ZI844jMmz4GjxHpzHs/L+ONSVjkYCJP4epTggyA1yYHOWuY6eIQIP3S644ALnLEBfeMpnOKk4u8giPMKxgV7QE3nCOUZGTj31VCdXzBl0FOUtOFvoO3QV//ic8XHqCMrgVFuklJJX9CfnUGaEE87zwrO+ndvhB0iSWR/mFk4u8kQmGDuADODsouPQbziNyA1RbPh35ZVXOjq2t7c7XhG5J0gAgGA86A04IQAD/373u985mlL6ii1BHhkDWQWUfOMb39C73vUux1voj/yQmUZ3Ig/YOe4HMCVyjwzAQ3QkTiZ/m0OZjKD3b/8bG5DYHP3Tn/7kdARzlXfEtqMX0Qk/+9nPHO0AaOg49NKXvvQlByIpgyL4gbxgn8j2/tu//ZsDnwQ5CLiYTSIbgv0CcMA/rsPewzurruB3eAfAwa/AHmHD7CAwgxyhv9DV8A09Bt8tQ4E+IHvJfGFewfOrr77azR3eD7DKswI20IkXX3yxGxMbzDPx/nzH+1tFA7qV50Kn8FybbrqpswnMS+Y08xk9wZxlPhEwItuXzJAHQNK/xNTzjJAhqQs133hA4m8E/7GPfcyhfhwZixQhbCgwovlE4jGsOF3XX3+9c9TOOussp9A5MNwoMT7DWGAMEGAMPqlanDGiYxhxHCkcNu7XRMeMEbSGhMg1dOMnTi2KDRoRmcZY4/ygOHEqLdL7xS9+0X0GqCAyRCYKZc/nKGsULAoXHuB4wg8caNLTRB4xIPDvlltuccb1m9/8pqMtjijPQBkDvGBsANA73vGOEQFISuWClGM36qhk6/IYkHz8pJMcEMGI4KRiZHFcAGpkDJjHOJs4JMxXDK0ZbSLnOLQYKQAiEVcMHhFzaIyjRRaLMTC65tgC0jlwrHB6AR5WCoTRg384QxhGjDmROgwboJ61DQB67s0cMUCCTAFkkBfkCWNKtJg1EPCQaC/yxRzDQPIdz8S7I2c4c8wZnHKel/lGJBkDWwmINgoggZZWGoTzQCYDpwVZgA6WPcQx+da3vuUykbwXDgzzH+cFR4QoL3xmDAACfCcQQsQdXYY8wl9AI/KG48N9iIjiYOPYfPvb33b/AJHQjTmAA8t8sOeEpzhiOMUcABvGgCcEDSofww+QmKzwk2wGTj8AgrnGmgT0Ek4k0WWcUD5DpwEgcXzJqsMjAlc4w5xHlhj+4USiCwngMIfhO/wiGAAdkV/WTgFCib7jIOJIYnMYH7CBzoM3fMd9kRP4hkOOPKEbkRnkFDADyLUSn/5L7NI42diAxN4JRx8AATiEb9ACpxuZ4jOCYmQXLVuE7WdNKYdVNAAOOZ/5j47DX8C2cx70RDfaOtK//vWvDiBge5A37BS/Q3PWGSGrzBXsEo6/HfyOXFJ2x4GcWskzOowDuceH4F62XhAdhw2El8wxxuV5ABnMHeYE5xCgwn9h3jJHmG/MO8ZEBxBYQK+SJeH5P/OZzzj7ja0gYIvuRa/4a6Hs2cMakro4xzUNEgBJTeSqdHJjABJbn0D0EOOBgvHLIRDmP/zhDy5KbPXcOERE+nF8MDB8ToQXJxmhJxKNYUZoUSZEqDAAOAUYDBxknDQMPsZCrkxrZJRsodSgBe+F0kZBUfoDGEPho4RRgER3TJGi2DAEOJ4oaAMkRKcwljjHOK84tET+cH6I7uDAYohxoBkfOpMhwPnG6OKQPfroo44npL4vvPBC9zsOuL+Qmhk6HNeQKFNSOZN1s6fQ3anLLrlU48dN0MdOPMHRGIeFKB9ggCgsBg6nhHfFeOKg4hQB3DiIGAL2MFLwEMMD/TDWOE3QGAAC7RnDsk44qjj9fIbho/TRXzhNRI5nwOHCeUaWMKzIA8CE+3A/HC14xE8cWWSEd8A5A5AwL/gcJ4JrcLoxmMgWcwmDyTPhSPBMGFbemRIlZJo5ACDxAWlSOzUSILFnA3yQmQAozJ0714Fum7OATaLjfMacNx7giKCfyFAA2g2QADJxlgGCyAH0IvqOXOGMwFuCAWSmkCOCKYBMspHoM8ZnTgFADZDg3OGMwx+cZztwlmzB/UgCJLbmgncCiDCfkQvKoqAPtEJHoa/IkADqAQvICBFtSqRwOjkfmwF/KJ3hc/hLwAvHD94x/xmHUj1kGB7wHfMZ20QQBz4gp+hRbAtAnEXwyDb39XmCowpfAEmAGgARji1zyOZUcjF1/+a+sQGJPT90gWboI3QdTjhZWviFvsI+ke2lzJUDHUUWAH1Dph87g6OOXCBvBNUAksxx6A49AY6MQyYDmnIN11O+hY7CJuEbYOs4oD9gBV/A6I8+A8wQPMBO8Q8dBkC15hIAVeYBz49+NtBla+uQY0rDsKtkWphrgCnsL1kcwBE6FzuBzqacHIDC/CVwxTswT/ic56esDDDFPON5CSLh+zC/LKMWSrb6l5ShOCMAkrpQtTEAiUVxETgUN4DET1kTkSeaRYQQZUAZBMoARxnlhqPEwecIOgYCh4jaa5QAzh3ZAow4Rp4oIkqBqBaGbNYhhyibo2ZrZAAS3hXHkMwGChWAAF1Qsjg8OC+sGyBSjuOKcsMI44hSLoTDSLQXpwjnEzpTuoNDjHIlQogRgIY4VThGKH2ULYDE1qIALq1UAkeOiBOON4YBg+Av6IR/qQug43k+HNaQ5Ls7dclFl7i1TB874QQX8QYIEs1mvmJsoJd1PyO6d+mllzoDCUjgXAAANMaRxUnFIWL+EmHHgaG+mlI6jCMHvIYXOK2AG0A65yMvRBnNccPBYo0HThrPgGxgxJEdnAIcZDJXOG44amTUkBdbKPz+97/fzZMJEya4Z8Wxw0EAVBENpgQCfuJUkyHBgUaeuS8OIeAXR4J7Mw4GvNJC1IYBJKxv61nFJAfomMc4EURAbbErDghzGueAkgzqz6EzDgXODo4uDi8HZXqAFj5HdyE7RHsB9vaTTBVZNWQWhwe9Bl/Qg3xOwAG+QHscJAvSwEOcFWSWaLKVeiDTVtaRbjaGX4bE7APzn3kLKAGQUBbHd8w1eIEcoAMBzTj9zFtkCOCBQwePcIzJJmErAB44gFwPzZEtovrwjVIvMoaAD6LxjINjzE/0GvoVmcD5JHiDrmVewD/kGb0Lj8mGUfYFT3C+CbYBdrBZtuB6pJVsGcCCrsxT9JzJP3aI9RXQCBsPT9FxZE+gO9/DF+gJD3Dg+Zt5j/3mXMAJGQRACEE0MiDwFXCCHNj6EWwa9h+9Cy8AKNwXOeReRneAEyAJnvKc6DGCEgAF5hgHcsh9ACSAKR8U4GdgfwEk2E9sH+AIG4t9YDwy3vg6BEiZpwT2yEyjR9DLzGfoRqABPcA85hqCjGROCBLxnOhSO/qbN2ENSV0c59cMEgBJXejaGIDEUD0KAKWC4PnRBhQ5Bpy6USKA/MShRoBxnlFUKCcUO0oM54n0Ko44n3M9xgWnDmeaaAOfoVBwCqNo58jJkEA7aERNLUYWBYgzigNKhByFD1B44IEHnIG2EiGcLHhAehjHE4caOnMOBhsliyEHnDAWTjbKmQgiDheOGsoTQILhgM4AG5QrUS4cNRwHosJW2sI07isa2OiL2ssqSnGXrXIhr5/9z0/V2tam9+2/v3NGmGM4sdAKsEZUjige8xIa4ORinDAqGDycJuYtABEjRWofA4XjwrmAPP6ZMUd2iPBaFA1e4CxhsP1uLIAZnAFbewX/4Q8ABscWJwnjzd84XPxk/vA7zw7gwDnj2XAAkUMMLs4FUWCcaBwsar05n7Ew1jwzwIp74VBTrmHRz2T3GlNpDQNI4geyBbk4+bwvpRboDKvb5jT0jgVGAO5kgpAJ+IIDASjhwCEh6ALYQB6QD8bFgaVunHtBd2tagLNCpB36MX+QZRwtIvE4wdZtkOugNfezjl/wirIUc6Aqm4zhB0h4F94ZWgN+CUJZq1W+43Oy5MxfIufQDb2DUwj/iDyT2cLhZJ7CH/QWIIZ1B8giziT6ExmGD8xz5AbeIS/YEOY0WUt0KuejK/ke/uAsw2PkBT4xFueRucYBJwvJ3EB+ySYSHLKjv25Jr+VlY2dITMfjcGNLyJraHMdWAeLgA7qB+Y8tgu6AB0AeuoVsKzYeOYGf0AhgwXXoGHQkdIYv+ADcE1uFnkInIWNkg6E/pVTIEbJC5hMwgpyYXrWGEuhT687GHEOu7cAeklUBEFm5nQXVbN0rgTp0O+diZ5kbnEumg3nIeyC39v7MQ54VW8r7MH8oQycLwpo9gj/MGa4BBKHnmbfmQ/WXWQuApC6OcwAkQ0PGNx6QRJuP9e607guUoX0DJ76yNiehUrs7vrdSsOSYdq2/EGwk7dTuv6/9nqQBtExbCGcRdVsMnTSMyc3I/DGMrj7fjLd2Xl/8Go4lWwCScjbetbdcVFbsqSNlslGzBmsvuu5ci/bd8R1yv0TR5q0fcUvKv9HK35TNzvHHTuNFJT7ZfZPRtrSom8lXWkQ3KV/JcgL/+zS91miABLr4NEjOeb9Fpy9XSb3Gd1amaPLl893OrxTlTJNN/1yfzpZ19u83kgCJ3/bXnCwrpUm2RrUNCn0+GX1MBpO6Jzm+n831aWs0NTn0r+M7v2W2D2Btnvg86S+63bcP0NiAJC3wxNz3ZcJobPT157vRqxIfkrSzsfk8mYn175u8zpch32am2SZsIYcBq2SAxZ93vj+Spqc5194xrVLA1oWmzRt/DtrzVJorAZAMjScdMiR1oesbD0josuUfSYSfdF7SAIspO1Nudo0vvJUUT+94jZshSXPgqqFL0llJc6qSNDJemFHwvzeD6t876Vj7RjepxNOMhinxNP7EGjr6sY7l7v3AYrt8ffq8+frLppvpn7vvpuVun5qsSrRuzVF6U3JjuI04gQ2U42SigpyMMspxHt9nov4GfMfZzWVpYqc05a7fafpDD+jWM0+NjGiJ0TJsz64yneLKUpO7xm7y2h2+kw6l/0q+oe3v80p0NUPrG3b3OF7nCB8Y+lmW5HnmMBv/k85upXHTnLVaHa1GAyT+uyd5Y9+Z8+HLj88nH3gk5dBkKA1cJNU85/hrr+xvnx9pcp7mUPWOPfwyJEla+XRPsyfJfUvS9FolQG609YGoARCTrbQ57gdffP4zjs0XX18mAVPfPEvOjMYHJGank467vYkP/H2n3PSm8cy3TWmBM98+pdlAn/dJe+frzqTcp/HDD5Ya6EhuYJo2V31b6stzUn/6787vBn6S71CtjuU85l7YGDEpP4P7OwCSwdEvvrrxAEldXmtAgzQuILHX8TdY8iPjyQxS0knxnV37zlfalvXwydZXhLCSk+pHCf2olG+MfQOQjCb6jnPP+8V9VxsdkODSRSuQHHX6nIH2bkm+WUbFd3KS0TIzYX9aoQAAIABJREFUUGacfGfJ6GzRNON7EjQmH853joy3lfif5pz5TnmldSG1iGSjAZK0Z/ejrPa9GXsckjQHwZezZGYr6bAan5MZlUr38J3ltOdNy6T1njc8AUmaY+nPT/+dk8DBlw1fxoxHaTrLeGqAIuk0pzna1fJ1oA5mLw+HByDpD0j6IMAAYjJIyTsndWcSTNo5SfCeBBz+dXaftOCCnZeUa99mJb+zeeLrxCQw9gFIWjAHXc478F1/GdRqdGwAJNVQqfZzAiCpnWYpVwRAsq5Cb/xF7b7CTmYjfJDhK20DIUnjaH/7Cj+p6JPRvDSHNM3xTYsI+5EtM97JaFbyHeINYho+Q1INIEk6sRZR88vajL4+nZOCa3Q0/ifLctKMph+R8wGqb6DTgIlvcH3H28+gmDOV5jgMRE01OiBJzll7x6STm3RWOM+P6BqfbF4kx/H5bDT2gYrPZ4sum/OS1BN982F4AhIfhPmyVQl8+DTw52qlAIDPn2T2wueHr4eTPPTHMH76UW7/fNO99jxppTuV+dj4gCSp2402SSc9qVt8WvvArZI9SwM1/me+PUzaoTT++fotCSD8ueNfm9SxaXMp+VmarvV1bjJDk/y7Gl0bAEk1VKr9nABIaqdZACR90qyxMyS+8mUBLQtjWQCNcWOBG/9YVMlCNzN4SQfRV5J0QqJjD12PaEOZBip8JZ50iPibhZl0KmMBHovck0qY+/OP1ox0fmIBXtJZNpb4UXy7zkWa4xNGSobEf38WOhpdWYzpOyCVjI1vxP3d2n0jzoJe/mZMzoGeVkaQpLM5U3xOdJhFnizI5D72TGnPknSmfWAzWNXU6ICEzko0bWCxK3SgOxqNBOgQZPsC+NHdJG2SoD8NPPjOdlJG4BO88cuG/POTTpKNX9nBHX6AhMgxC5zpksW7I0s0h6DhQ1Lv+Q6+L39+XT4LqWl4wiJpDmhszqo//42v5kSzaJnGASyi9kGLH82u5AAndS73tblRGxhxV8aZ2Wh9WiFT1H0d9+ojPz1GhcNKWjquI6pXzRXcD8pMqzvsPK4oqy3fqh0f3lUznthJl826WGNaWqUMGcHo9pVGTYIR39Hmdxp90PCCDoQ0zPDP93lmc55mAnTMQgbRcegsa1JAsxCOSnbQBxi+3jSeWoDHBxj2DEkbx33RrT6/kpl/xjEgYGsKfZ3Md/yjcQgd29g8ls6HdBdjEX5yLqTphup42fscoWSrWopVd14AJNXRqZ+zQoakl0CNDUh8J4OuJHQKsR1iUYp0FaMlJS0I6ZCFsTXHEicTB4Yx6B6CwqTjCA4U7UkBEzixZgzpBoMy5zy6fPjOlXUi4XPaZjIeXVBsfBwDU8hcx/mmtOkGgqHnGg7+5h/n02nIjAj37zHoIwiQ+BEwaEPXKnYmphMQHc3SAEkSwPmG2qLC5jiZ4aPrC92goKs5Q/ad/TRDbMbQ2j7TiQuDSJtKuhfhaFvJgR/BTUaMfadvsKqp0QEJ3c/ojAR9oAPyyO/IEF2acDpMDmyOG4+QhaRcwieTCeQIeYXWJqvQk/0YLDrL2HxvnZv4HHlE5vnd7unPnUqBgIhXwwuQ8O7ICx372BCPrkO09bXNI+lqBC3QPUZH3xG0Oe87mdASGtr+MvDSZAd9BM3htY3JuXzODuGAEXSg6Vx4gMwYuOcZ+I7PuAYdyN+Mb/qUc7gHn3Een9cWAW9sQOLrBN6R9+UnsgA92CsMgEEnKjpK8b19ZzTyM8kAEvbzoRug6ScAKq3nATXW1RE6mx2yUkqfT7YxsAVj7L6Myf2QQX6aTeNZ+JvzLaCEvMFr5gTn2bvR5S4p79YRyz63OcX92FARW0wrXwKOtG23e/McNh+ta15t8yOW9LCGZLDmKfX6AEjqQtYASIYDIPEdWX4nG0JfcgAJWRIOFDOGkc9oJUhfezIpKF9aKbNHBa1/aXvJPheMwcZP9GhHmRIxoW0m/c1R9OwTgmJnk0RaxRIFpgUi+0ygVIngoIAx3AAgWhgyPj3dbVdx2l3S653NxGjVSEtD2jTTbpjWh7Q3pMUwmRZrx2y741rGZSRlSHynkDa8vDv8oSU1xpRWpBgqnF0zRBg+aEXUEAME3+ipz1i0oLQd0H3nCieNPS7gj19Owu84z4BRxsf5YlzmCe2aaYWJMcSgwlfmDd/hrNF2lmuYBxhivqNdJnPCHDmycwMxkklV1uiAhH0+aMUJ6DPnFv4REMBRxrlCnojWwyvamNPOFJoiD9CN62jziiNLu2BkAkean7QGhkfID60/aZVquzPTwpY9SHBYaEGLXKEDyA4wLvQnS0NW0pyn/k3F8AIkOGe0z2Y/CtrCGrgGTPM3LVVpjwqwpnUsrVk5nzbc8IZ9cZAjzoGu7OmDQ0irarK97MFjO4czFm2A2bcHPtLCG57CG1qiMzb7vLDRJ58hD4yFnHEd+hNdzL4jzAd0IPOEc9CXfMa4bJZKe29a1MJXdIO1x+6ff5wxfAAJ+gXHHTpDCwCl8Yy21dgTeAGv0HHQ8owzzugJesFvbAZ2ChraBq9k/bFh6DD0Ffu/oL8AgcgRLckZi+AdoOf55593gT3kkrbO6E2yLFQNsI8X+wVxD2QNe4TuA/AAdrBjPCObH/I+gCn2ACLIxP4g2Fg2jSXQA6+ZM+hR5gTPRACD9+R+BxxwgBuHfWgAMRzIP8+DjkbmeWb2msJWMAbPMBBda5makCGpTqqqPSsAkmop1ed5AZAMB0Biz2gRaowpgAHjiTFFoeKkAEoAGEQLUeyADxxa9lrBiUJBYwDpuc5mX0T3MKIYVQwmRhujbo4O1x9//PHOUaanP8ad6DDOF8ad8gbGR3kzJvvCAFbYEI++8PRtB/Tg7FLmgvPLnheUlmGEMDIYBBwHMgUofRQ1ChwHwEWV45bQI6Fky/iHMcZQkZInqotBwpHFqNmeLhhRwAkGCMcV3kEXNlcEdGKUcTyJyOPU+uVbGEXoCNjxDwww5+OIcT5zAX7iDLBHD/OKvRM4jz0SKB/ASOIYUKIEPzDqOMBcB/8pdcHQYkjZMJHylcEubG90QIJcACitvAcnB34CHNlfATAAHfmJnADsKS0C8EEjZAOZBXjAe+QAnuJEsYkmzgZBBZwuZIPxOZ/AACWSOMDIDaAIWgPmCRCwTwlzBlliXwvOMUDadwnQ8AEkyBCOIcAAHWdlc75zhqPIXhfICkEPaMqeMOgdvmP+o6uQE+QKvgEamO84yPCNrCX6kHHQh/CMzwm8cH90L7qRfZuY8ziL6FPkAh6wOR/7xxBcoKwL59tADzqWZ0KfEkQCWDEOvAWwwFccUQs2VWfqGxuQJMsUbaNi7A40QA8iA/CU92fDwBtuuMHJAXziHOwJhw9I0I+W+QDUQXdAIDKBHADyuDd2kTE4H+CCzUIu4Tn7mPA7gTNkjaoB9pxB73J/nHfABfKLTLLvDLuswzN0sG2aCIBhzjz33HMOBNlGtpQrs58Uto/9muA3pVh8TgAQO4BeZbNIvqNagP1xsKOAUs5jbiDTPAO2nmAIwahajwBIaqVYdecHQFIdnfo5KwCS4QRILFOC0mSDQhwaFCIRapxKFB6GDEWJQ4lDghFEGWMASAHj6OPwEKUBiBBhBchgrHFIiUgxHoYR0AIQQblilFHYAAucKowtxoQDhwrjisOE0QDA4FjjYGEkACQYaqJBOLdE/4je4mThSLBzN04ChoVzcBAwLM7Jjhk0EgAJrwIPMU5krIjm2YZYRPAwNBgjaIgDQ+Qc5wWaYxRxhOAljha0peYaY0uZHgDPnE4rBbPSIGgM/3G+MLbQlugcRhdeYmD5HENOKQTGj3I8+MLz4FxjKIlE8jvPhYPGeAAcA5c4Ehh4MmSDORodkDCXyWRAPxwUoqXwAmdkwYIFzvnFOUU2LauIfOHsIldExOEVMgjQwwlDnpAJ+A2fATDIHg4RAIT1VwQf/B3eicQCKnkOoqboBHgNX5g/X/rSl3pq8f3SvdfypvEBiV+qCE0B0NAOXeFnHnl/5iBAAlkhawQd4Al8Yj6jH9FD7LpNmQyywPxm/qNTCd4AGJjXBFzQh9AaB5HoOfMcJxTQwljwHf4Q3CE6T+AFZxR9TPAB+eRZAUc4n/CdIAJzAMeYd0E3k9UkGk+wifEA+dWD+8YGJMnyQTYIhObYBjKD0AtwTjAN/sELdCTZe0AF+guAYgdrTshKQVtojB4loAVQwIYRNMCWAEKwK8gYfEE3YbegL9dhg7gnAAb7xtzimbBpAADkj+8BGwRqmAPoSyoBAJrwB9sLmOB6shrYXngL8OHZyXCgrwlaMCcBG2zmDK95LzLO2HTABlkW5Jw5RgYOncsYBCb4HTvLmk/mN89U6xEASa0Uq+78AEiqo1MAJFXTqbHXkFj7PxQg6VyUN84JjqyfQaGcgWg7zo3tFMy1GGKiUAASoi6kkFnUjiMFQECR4ygROUTZkUJGkeIYkfXA8cIRRtFjtBkbw4nixfnivhhwjDPXotj5G6CBEec6DDLABiMMyMEYoIBxuHAWcNCJkhFhOvfcc91rjURAgjNPhJcSJxxUaGRZLsAcfKAkirIR6Mg5gEdq5omoYXyhHw4VhpaoL7v42joFy5AYIIGO0B5gA8/hC/OI8zH6OGwYYQwfDjVzAseKTBjnEqGjBIF7Uz7E/XCC4T2ABhDMgkzOIyOGkzyYo9EBCc4qpSLIGQ4CkViAIfxg7lLWYWUhfA7tkVNkgKgrkXacIRwm+EdAgGi7rcNCXomO40zjqDA+AAPn2crp4BPOLc405yBjyCMHzjK84jnNAUnujbAufxofkPgLhZEVHE2AF3SysjnbEZ3oM84dzh+0wZkjg0t0GjoAOKAna62gKY4/gJ/voSmA3QAJY8M/9BoZTOQEwIhDSjCHe6C/eD4yZoyDbJGhxEEG0ABGraSO89G/ROVt3QjyQwkRzwrfkFP0AM+AQ973+p8e7d/Qi9qTLZjJHCE/zFt4iG4jEEOwAxtAcAyQju3BYYdvABfL+JHpYPE6wR1sHYEUaI4dQ2fh8AMo4Jut18FGAWre9773OVDCM6FfCb4AOgAU2EVkEfsDYADEAFZw/pE5AjdUHMBTdLI9D7oWIALPCOTwOQEm7B3zDVlHLzM2702wAVDEHIDvPBf3AaRxAE732msvB4gAXdhM5jX6Bl3MWhuycrUeAZDUSrHqzg+ApDo6BUBSNZ0aG5CguCwCToQNpWrRaFt0blFEHEmUIYoQZYyjiAIEaABmcCZRwChUwAWRPKI31MtiMDEORIHtOxQjY3B/nCqcVQwsAAfDAcjBMQXAMD5GhoggxpvPKHPgOgwKypxoEg43nxPVpfwBx4zxiUxxHlGkkQZIbDEnxgXjAxiw0iwcHIAAUVdohLHBEcVYYbhI0RM1g84YL4wuUV+AJgYLMGdzhCgd41kGivsyD3CSMajMG2rV4T+8hwfwCueMyCWOAJktgBORW4wkz8L9iQoCUgE2RPyZZwArjC1RTpw6/h7M0eiABIcVRwjHAprj1CBT8AA6wEPAAXSE5gAOSlBwYpArK61CvigFQY7gKw0EkDOuJUoKz1jjgNziKAMYoTeOGPdiHMAhABa5pWyL50GG4CelRJYZ6dupbVxAYjrNz/DwO86nlcCxbgRHFjCA3mAO49AxZ9FlOIGAe+iHYwsPcPzJKlGqBSBhjhPggV/wD7oTdOEasinwEGBi94X2togepxedjPwwJ5AD5AyAyrPybMgKv8MvyviYQ4Ba5gW8ZQ3Dfvvt53Qfz4Ijy1i2CLr/9QKNnyHx17kxt5nzvC90JtNKRh47AF2wV/AJPUfAi5ImgnDOJpTLrvTK1pBYEwj0IIER5gEBNPiPHgTwATDgCQEwgm6AVHQVmRgyEfCe57n//vtdsIi/CfKQgcN2MScAwGTL0M8EHeAhwTcAJD95VnQjASZsGeWuABz0PTxHJrF9BG0MeDK3mEeUXwE2uIYsKe8PTQBF2FfsPVk6goIEhbAHBCNqPQIgqZVi1Z0fAEl1dAqApGo6NTYg8bMgRFtQcgCOZJtRziMqh9PJAnQMMI4nyhslye8YZ6J6pIBJPxPVJVpIxAhnFiVJpMnqfFGgRBhxvLgnURuML0qd9DgRe6L4KFQzCDjLGG8iVxgWxkO5YhBwaokm4dRiDABDnEM6HScBQIVj4ZyREbYxIsYEg4bjyU9b+4Fxw9iQKcJ4UlaHQwLgM0CCw0o5FWCBaB+8xfEicmvZEXNIoZ8t9uU7AzgYNww/5xHBxYjj0DEvMKyUAxBxxKnC4SMyiIMHP3G6MKxcx3vgJPDTgBDPi6Ee7NHogIR5jVODI2E0RoZwRnCeyIbwO6Ac0M3vttYBehO9pYQDehPFRb7gObKBXLMOBUeGzBUOM+U9OFdEkgH48JCSFUp9cJYYm+wAsmkOFM6tRW8tYFGZL40NSHxn3Jxa3olINE4k+goAgb6DRjiNzEUrp8JRRP9BZ65HxzCn4R8RbRxW1kIBHMhymN6DVziB6CZAC7oSZxOgwd+AeQIz8Af54jzmBpF+QD5zhEg894VPVjqJ082zokdtvQ8BInQCZUFk0BiLYEX/QGR4ZEgMSNhP5AZ7Ylkl5jxZE3Qg2SLogX2BT9CKUikrX4OH2A+ADMEx68qITgT4QW/sEKAC/poNhE/MDQALYwP8+R1ewgfuDe0Zj+AQwRjsG58RnAGUwCPOp2ST38m0EQBAzq3hBHOAbKc1kSFQwPtxHWNzHXqb4AVzBTsIPZB39Cv6nIAR78vv0AD7AIBCv1rmbCB6NgCSgVCt/2sCIOmfRlWcEdaQ9BKpsQGJb4j7XqAavVGliKg/DueZI2tlDzY2oIZoIQ4p0RsiO5QaoKjT6ppxEAASpNdxskgpYxwARv7z+k6yPafvMPnP54zxCAMk1BUThdttt90cALP3JWKGAwPowABh0MhMkQGBlrvssouLmhOpBeRxwBeieNCPw2hLtBWHlr/tO0AGoJHrceAoMSD1zz/ozPl0OMNgcvA9pVc4uxh6DDDP4i+gJ0uAE809AMYY8Opr3iurp0YHJMk5an/72Qh7uzRnmu8MxKXJqcmiyaaVK/U3Jt/3de5IAiT+u/j0t899ukLH5KJqP+PS49J7Wejk+KYr/XslO9hZNqeS/vUBovE2OW4VRrvCKY2dIfFpkrQ1RlNsji1QN7qk8SEpB371QJL2Pk+M/sZ7f06kfcbzULKFXaPU0i8b9M+vZI/t3qYD/GdBlwIsyJDavilJvWDvUo29r3beBEBSLaVqOy8AktroVeHsAEh6CdPYgKQu7K5hEJQ1kSZKBzASRBnNGU0OYwaBKDERK2rfqXellMR6ppvyr1W5jqQ1JBiDtGi1b7h8o2VGOWlwk85sJfBZA7t7TsUIW9amug5NA7lL39c0OiCxDfV8RyPN6TX6VR/ljuiS5sjUOkZtXGncDElt79FLP+hl6xZM9/iAsV70NF6l3cPXdXae/UwGZgbynute0/iAZPDvWNsIvt40/vigkNH8AIrpZz6HP+hC67BFaZkBKf97zrPATy22jQwP2TUyIVQfmK6v7Q1rPzsAktppVs0VAZBUQ6V+zwmAJACSvieJ7xz5CxP9q/yIVzKCaBF6U+K1Os8jDZCYI5RmLM0Z9R1dM3LJqLnRP+m89ivy/ZyQdKwGO95Arm90QOLzKQkg7X0H6vCavNj1Ax2nNrqPHECSlnlKi5LXi65JR9fPvFSK/JvzWV/ZDYDEn/NpADHJm6QcJwFkWgbMDzz439cKKCiJJbAB0CELzZEMPNUmw9WdHQBJdXSq9awASGqlWOr5AZAEQJI+kQx8JAFGpWnnlw2Zck06ZwNxAkYSIPFBhB89Nxr75Ta+4UuWBxC5w3haFLjvDkoDVxQ+0Bz4KLVfOZwAiTk1xkN4Ylkm42EtkdNaAXvt1E27YuQAEqO979wl9U4953Uyu2n3Mln2neAk5evL6wBIfPr6mSs/4+s7/vCIw3SpfWfldEnbl+S13a//NVqvlTl/ftYXmPatEQIgqY/GTI4SAEld6BoASQAk/U8kv9a2EqhI1tcyqn9uMlPS/12jM0YSIIEGGAQzkKy3YT0HtDOjZD9ZOE7Zmx+Fo+MWCz/psGQLOetpzBiL2mbWmbCnjO9kV8uvepw3XAAJ9KGRA+UXOMK+EwT9WLheKwj3nVR+h+c0NqDJgV/mU19ndmQAEpou0JqVOWy8QLZYJ8V6LXhR/1KpqMSORc+suWJBdhrwoFUwXe9s93WT674AS22yFABJJXpBY+ST/UKQJzITBiJYI4I+pRsb3QFZxO4DEl/OksCDv1l7x9g0sqgl8OADEuaozYd6rMHra94EQFKbVFV7dgAk1VKqz/MCIAmAJH2CJEsROAvF2Vc03pR32rV+tKkWxT2SAIkDWOVyj/GhQwv1w6y98b+DfnTzwVCaoYL2dFmhdSXdhXCy7KjV6e1LJdDRhsXtdB2qr9NbvcJqdEDiZ7JoOEAnLLrT4ZjYgYOCc1orb3zZ4Xfaklo3KVvwO5Ca9b6pPzIACTJDJyT2sTCQzxwGjNAAwhzNZDa3+plZWVciM8gkDm1aAAfHlQBEcvf1AEgGS/3065NAAjBIRyu6ScIn+56udJRNAWRpzEEnLI600lr7nGv5B59pBQwARi/XcqRlX2rVFbXcz84NgGQgVOv/mgBI+qdRFWcEQBIASRXT5A08ZaQBkjRSYtho+Ug7X/rms0cLzi3dtHBwiK7iyNCmmWg8HbfIrGA8yZhwPd3QaAfNXiFkVmhDSqcuHCFa82KIiNjT4pcDA03DAsvY0EWGaD97NnA/+uHTDpU2mYxP1y26p9GwgG5gXEfXLzIBVvJQLwDT6IDEwCPvS2tk9pagxSyAwc8E8jt8whHld7IcgBR+p5MabUHZQ4GoObwkwk+3NeMV/KINKP9oScp10B56E+Vl8zz2qWBOcA8aSJBZg++1HSMHkBx88MGOjr7zaGV08MKyJ0TDcUAt60hkmrlOxJwGHvAAWaIrHuCGdtg4r9Cd1rxcB7/ZfwIesncE/OB3eIj8ci5yiNySdaRbHUAVfjE+37Oome8Hf4QMSZKGfoAMfcfO7rS8R9eZDFvAB57AG+YO8wBeIVPwD33KgV6Ej8ghnyG36Gt0I5sLvx6AYrDzJACSwVIw/foASOpC1wBIAiCpy0QaskHWV0BCmQ57K+D4YBTJpOC4EIkDuLCvC0YU8EK5AVE+osAYTFrx0rL53e9+t9vrBAMLuMABxiDjGNPPnqguY7PJGECEjAyRfoAJ/e8BMzjD7KXA+LSpZMMuMjrsoQAYYkM+9pdJ1mkPZkI0OiCxciB+sm8M+1Wwp4hfesGmZYAHPmf/CkAhAI4oLZF8AB/8hdZsksleJWyuyN4KgAx2j2bTPGjMPdhEkT03cHTZ5ZsN+9ifhpahtOJm53KAKvttmANVPQ9GBiBh7wr2VyLziLNvHZCY+8gIoI59fCjdweFkY1LaWTP3oT1gkRav7AXDBq9s2Ap9kRs2p2SvF7IvdBLkc/aCYRx4jDyw7wwbVyIPABV4RBtvNsRjryXOp1Mh/KTdK+NQ5gXvBn8EQJIGSOwzNrVENtiEkuANsgugBGQCKNCv8J1W9cgfGxGy+SUgk31DyKAgo2yayIH80iWLPWUALsjqcDgCIBkaLgVAUhe6BkASAEldJtKQDbK+ABI2ywNosEszIANHlZ2JcaZwdIi8stEXG+/hHAEcyIhQWoXB5Do+J0oOmMC4UpqAs4WxJPrH5mwAEDYNY1MwHFiACU4v0WLuZw4bNfFswMcGXvfcc49zrNhQEeeXexOJx4nDKWZTMQy7NUIYbKRwOAASe0dKqthUEjrz/lZnjuNJRB6nFvoDAuENTjIbqcEHrgF4El1nUzXWBUFzxoDX8JOIPxkYHCn29AEYkgFhrxkcZRwkdoSHX1w/sE49IweQQC/mN4DEouAAOEAIYAIQQrYDuYIXlNxBc3gAfwAtyB4ZSfiJLOHEMc+Jgt9xxx1O3tgjiH14yGIiS3RKApiSQST7grwCKgH9gHbADBlJsow8C4CECDvOb33WDQRAkmaELEsCTwnO7L777o7uzA/4zXwBmCBHbJbIhpoASPaJgnfoW4AHfLUsCtcSnEHHEmjguwBIhswFGBYDB0BSFzYFQBIASV0m0pANsr4BEkoAMJg4qkTpcHbOP/985xTh/OIM4RSxWzQZDSLnX/va1xzYICJPBB1QgZNKmQI7IbPLOo4PjizGl11/cWBZk0JZCpkQwAhAgwwMGRB2rQZwEEHGIFPqRfSQXa6p08fhwiknMsw1ZATWl5ItvyyLki3oeMUVV/TIgNGB8iAiqETbAY84uew4ffLJJzsgCGjhIEKLU8zO3/Cc6+EPDjSfMb7tAs53lBUxnmWycJqoZQeQDIwHIwOQkHmCXlayZbX+zFNkAZCHjHAAIJARgB2g8aqrrnIygkNKxorIOA4rjikHYwPqyT6yDsFKFS1bxvwnK8l6H/hMqSU8wmGlnI9oO61eufaWW25xsgMwIdOCfA7+CICkEg3hEaDBdmZnM1kDq/ABOUUuASToOjKabPJKVo0d1pFhdCS6mcAMmWp2X0fu4C9yyK7rw+EIGZKh4VIAJHWhawAkAZDUZSIN2SDrMyChlIPNJXFWiaKSDcEIEtUlikdZCJE6wAgOK6VXOMsAEhxeaqWJ/H3ve99zpSFkOnDEMKo40mQ1GIPo7Xe/+10XkQfgPPTQQ650BQNNPTzfEfVlo0xKisiIUI/N+Yy3zz77OOdtsJkRm0SNniHxF55DRyLj0DjZ5hdwSJQdR5foONH2+++/3wFCQCeODyU/AEwcY86jLITIPU4r5zIHAKJcO3v2bMc3rsVJIqvCGKw/wqkeePvnkQNIiHgDBHwwYu2x4QWgHMDNvAc84EyS+WBuM4cpi0PWWAjP32QE4TdZKrKIBAeQR8qQ/1hpAAAgAElEQVQYcVLJglAKxLoTeAeAJyPC9TfccIMrebzuuutc4wPAEPJqzjDyA7gn0zL4IwCSJA0tW8hcoGQLnUUmmSwVn1nHNUpajzrqqB5AcuKJJzp9CSAheIBsAfjhP3qVEq3DDjvM8ZvyQAANAaJamrUMnt8DGyEAkoHRrb+rAiDpj0JVfR8ASQAkVU2UN+yk9QWQnHvuuS6CSySVzAdOFaUmABIcTgwJ35900knOUSXSShSP7AgghSgs0VuMMBFXnCaMJ+CEUisitpSpEOVjsTQghmggzi3rVKi95xoc669//evub0oTyKDgTJEhwajzLAAY/iYiTykRxnt9XEOCowtYgF5kk2wPDBxfHFQABiCS0jkWsfM9II9SEBwjaMhnLJzG8aHDGeeSdWItEDwmqg7gueCCCxwIZRE0YwNwWJNAeRL35hyyVhy1O0YjA5AAMJAX1nHYeh54hCPJ3OdzwDNzGpn49re/7WiIjCBXNBbgO6LdgATWWyGLAA/4R2keQJ01IGRQADYADwAN60/Y1RvnFblExlh3QEkXmS5kCL6TwWHtCONSJob84cwO/giAJElDA6X8JEO23377ubUflG3584OgAGtI0KPMEeYD58A7gAfZYsq1yBCTZSGzRdaSecK4gFpkcDgcAZAMDZcCIKkLXQMgCYCkLhNpyAZZHwAJxpEoHf9winDucaQo28LJNEeT8yg9wLnCiBIR5zs+w7G1azGSRIKJ8HKejQ0o4Rq+A7hYJJl7cS3fMQ7AA6eWv21BPNdwHn8TIcSw4XBTvuC3yLTWqoOZEI2eIbEIN+8KaIP+8MwistAQvkAbnBX+hn7WTQnaQkciq9AYPvE9vOIfB59BX8anpAvewVe+51zux++UCsEvfnIMLEs1MgCJzU2be8xReAIvAM/WYYvPWfgP7QExgHOyGdCbzzkfnlmnLHiAfPC9RdvNoYUv8BPQYntYwA/jIc/EmDwH4/AcfG/ZNGR54JktX8oCIPGpYWAEupteQ07hhekyy3QaT5FPZIyfnAP/kV+TLfSeNUtA/oxvjFOfTmmD0ZrVXRsASXV0qvWsAEhqpVjq+QGQBEBSl4k0ZIOsD4DEHFyr/7effTmXVrtuhLf2lfbTd5rTAIMZbP96v8TBnFu71n82n9n+/QbmDL926jQ6IEnSwpxLe/8kL3z6W5mIz7/khoc+sLBGAb6T7Y/vl48NbP2Imynxv5KWrXhEP/zhZ3T0nE5NmrRImdzLKqukjLLeNqVVinupLGWaVFaTMuWsyqUZmjt3rbaYer72fue7lFWLMuWMSpmyMu6/wR1GU19+7DOfR9Z4gLuR8SC7SNYPIOLvIWJ88Onqy4iN7Wekkk0FkqVjSRkbOIhM0ioAkiQgSeo9o72V8PnBE5Mpn9eV9LA/p3w5rpf+G5wU9H11ACRDQ90ASOpC1wBIAiCpy0QaskHWJ0CSdIDSjGPS6SRil9x3wpwgc3QrgRYzzL5DlWZU7Z5m0PnpO16+g1wPozwcAIkfXTX62n4s/O07nml0ThMYn3Zpjq1PZx9wDqyz1jru24gAJPZGBuJ8x9Ev0TE5g26WqWItVBq49jfB9OXI6O/LbBq4sCyN30kr7bPBK9AASJI0TAIHH6BY5sSXVeMp1yWDBDan0joJ+vcZPB+HdoQASIaGvgGQ1IWuAZAEQFKXiTRkg6wvgCTp4PjGMc3R8SO+SRBgXaDMsCavN6NkpWFpzq05TXxn60N8Q50GntKecyATo9EBSZI3BujSot92rp3jR8yTEfZkhN/o7UftfafZd6x9B6p2mo+MDEklkIAT6W9amcxk+TxKyxL646Y5vZVAuC9/lTIv/jm1882/IgASnxppICEpX372158DyayHBWT8z32dWY8gzOB4X/3VAZBUT6tazgyApBZqpZ2LDcr0ApJDFz2rTTo6NC5fUKZMEj+rrMrKlM0lrPWGGeWbylo4boJueaVLZz3/jDRpMjdVmdx8uRTXOw82UV/rc1U6H4XOG/OE/F7m7bW0+1W9/+zjtHTbFnW8uai8ulWiXpwCg2poAzEzJalM2QLvWlI5V1BzoVmTVrRqm5fH6rzDP6Pdtt5RpXJJWUoXMo1Ck3rRduDjDASQPLnbblre0qRyxs1glbJw03Es5m82muOZkvue/3JlqQRL4X/8HX+1lKWJndKUu36n6Q89oFvOjBYvZkpxkUk2midcZ7MnvknVL+1HYQ1o+A6sX5bDoFZyYs4tn3F+mjOVdISSGZa0qLsPPMyZ841x0tjbmPWatz2A5OCyRmVXKatOZeChmwzIiPuBoDpdAr+qOTitmBmlJa+8Vedc+KCuvX25si3j3bilDJIHD+MjUgQVjyQ9KmWJkmDCHBmfZkkHiHP8iH4az/ysiAFQe4baF7UbQVNKtrKLnZy4gioIVa1qchgnKtmSmh2jysWZmjdvjTaf+i3t/c53eyVb0bDVDt0Xr5NzM5mp6mFvuez0LHQ2+fEj6E7GMxm3ZsR+9+/r8zvp6JqMGh/8cUy2TObrC0jcm6hUKquogu5bdo+O/ekxKhxW0tJxyxw7srlCbN2qpbZxBjqUNCrfqh0f2UUzHt9Jl8+6RKNdI4WmSDaRxWoE8XU6x2icxkcfZPgZTF//+uf4MuhnSSrNj9fpFWu+TQAkNZOsqgsCIKmKTBVOwpjzL1dQ14sv6bzZh+vQRQu1aXuHJnZ3rVst7JzoHjPd713LmVjBUxuczWrBxA00d81anfvMk9LkyZEHobKKbsiMcv2O+HqcEClb2dPEjg/PtyS/Vgc4QNKspRsW1K083l+keasBJHinTkvnIm9XRSmTV2u+SRuvbNPWS8bqvDmnaI/pO6pcikBavRy714NyQ32PWgDJGfNu1l832ULP7Lyzlo7OKp/LqlTOOeAdgeusyhkfQABIIvZkyxkVY2sKCHd8AJYXCnpzV1ab/eH3mvbgA5p/1pkqUvNepqo+8ob5z83msicnNVhmFpezq/Pzzz/v7ssmenTjYcGr7wz5BtacHnOmjA8sxCQajOHxa6bTIrRcY6DGnCdaB9NOlj0a7B5+JNEvA0sDT/WYuy88eYduvuoEnXiQ1NbSrky5U1kQSalVGcHLvJM9BzQzcmCyqgPgoVFasnpbnX3RA7r6jlXKtYxWiSCBmp2WI3YQHcgp/K1e91X1DA12kuVGstAzU9DKlY/pumv/Xccc0aVJGy+Ssosj3WhovgZboHgNSY9eLe6i+fNe0ebTv6Q9991fWY1yMuOwZYM5sw3Gpn4ehwhKwZ1TVs6t9ymV8rq34y4de9tR6jq8rCXjV0jFZrVkyipkiir1TvR+xs4qV2xSMRc5Dc3FVs18eHvt/PgOuvyQS9XaSjOFKNDGHIrkpQblN7wIPeyfNgCSoWFhACR1oGtZ3ep88UWdP3uOZi9cpM0cIOnuUSfExYj+RiajtiPjHMGsFkyYqBs6O/XFZ/8pTZ4UK00iOM7VYrljbQMPydk9Zrl3fWcMNjrya7T/OcdpCYBko6K6MvkewJBM4aY9mlPPztkFesXAJ5tXC4BkVZu2ApAcfor2nL6Dc7JcPCpkSHpIWQsgOXX+LfrLptO0YOZMtY/KqpAjwhl5Oo6uLvMR48LYbEbwJOO+I0MST1Bl498dIOnOarO77tT0h/4WARIHbsiqZEAyXrg+dl5rnNLsHk1bSVpM0smFPSbY24D9PgAXafXvaXMtLXPhZzucw+JFfJMlC/xNC1LaB7MxH0dyEW9f5Un1mrcv/fNO3XzliTrhAxmNbl6ijNZG/Cg1R0ABfRSlpGrKkLj3KY/Rkle21dkX/p+uuWONsq2tKouocU5Z58x5a7dd6qVGZg6Jfhq6QSMwHWXCcVIBJNde+2kdfWSXJm+8UJksi9rRSXGKqtp0lCM2F5IhiWlY2F3z5q7R5tO+rL33PVCZTEuUPEY+RzaZh46BNnI50mSmw0qlgu7ruEsfue0odc4pqn3s8jiwaLZuYI/UVByjnR9+m3Z+fHtdNusytbRM7NGtThXWK9U1sMcLV/VDgQBIhmaKBEAyCLqaC0WkseuFF3XB7Dk6dNGingyJBcNKGYqXMmqivKrK+5m6c9HiTFbPTZyoG9au1RcXPKnSpAiQmM3HEYwKJd7YI3rmqGSrpxwkdnqW5de4DMmS7eIMSSavcjYqBaoGkBC9zZUyymfjXBBlQpmCWgs5beQAyTidf/hntcf07aNAJNH3YJ0HBEg+f/Mtum+zaXpu5kwta8uqlM2oXMr0gAvH554sSO/v3MzAik1OY0G2WHQZkk3/cIemPfQ33XzmmS6eTkbFARIryXMlLXHmrIbpzByinei73/1uXXnlla696BlnnOFAAb3u+Z7N2NhUjZ2i6X3Pxoaf/OQn3WaFZDRo/8o+CuydwH4U7BTNfiEbb7yx27yQ3adZ/M7eImzExr4jbM63aNEid28212OH8Ntuu839DiiiFz/tLmmVaa1n2fCNPVDYKJFMDNewfwatTH3wUsPrp5764pO3O0By4kFNDpBky2uiwGsxynb1KJCaAUlGhUyrAyTnXPB3XXvHq8q2jJKUd3kXwiPr6qdacsODfes36nro6Wp0XWnWipWPO0By1JF02VqobHaxg4ARWHNFb1U/aFTGQ5ctaFtWubCn5s/t1NQtv6K9932/GzNOLq4PhK6abgM6sRxxhiyvw+7lkv7Y/gd99GdHq/PwgpaO7+jJZAxofHdRRq35cQ6QzHhie11y6KVqbRnfC0giEzrSMfzAydcAVwZAMjRMCIBkMHQ11EBUeBEZksN1yAsLNWVZh8bnO11GhEgLyg0o0lIiglbdDUu5KNJM5IuSiucmTtBNa9bqy888JU2aEmkrvnD6rTHy9OhRYqTRupmowCDr4uBSR/cavf+s49S+TbM64pKtQlOTAGvVlGwReSRyVHSRQlufUlBbT4ZknM6b8xntsdX2KjvLHwCJP9NqyZB87ub5+uPmW2jBzjO1vDXK0GWKRL7LDogUHJCMbabLiFixVVSy1ZM9gWdxyVbGZUikKXf/Tlv+4wHdfPqZzoHrC5BUG1c3QHvppZe6HdLpkb/LLru4zbfYmZu9KHD6yVJ86EMfchur0RefzdeOPfZY3X333WJDRUAIwITdhgEYbH7Ipm+UfR144IEO7LBxGxu9AVQoDQP8fO5zn3O/A3wAI2RiPvGJT6i9vd3t/M4O4ozFefvuu6923HFHt+kiG4yxqd8VV1zhNhMD5PDsHANbv7Cubln49K8076oT9PEDWzWmaaly5TUOVGZKyFChp3wIfOJ8IEOZ/amojJTPlbV09Vv0hQue1HW/WaZc8zgnx8VMc09oJFKPEUSJQxT9jTyMv4/ASLTeo6jlq6IMyZFHdUVtfzOLVXCFQNGaQvRitUfBwZDm+GoEcA/Nn7tGW275Je297/uUzbTEWZS4PK6WcrBqH2I9OQ8WUrQVgUe3RFN/XnqPjv/psSrMLmnxhPao1DSXj8o0q6S1q5FgbSMZ/mKTRneN14xHt9OO/3ybLpp9sVraIrnHP4irsNcTig/P1wyAZGj4FgDJIOjaW6BUcBkSSrZmLVqkKR3tmpDvcjXZ65S2VAlGIoc7DpAASJqk5yZM0NxXu3TuM5RsTYmiyM6BoNylgaIpsRcZvWpUL4tyby+8qgPO/qg6tmnWMha1l/MqZ1rcgulqAEkpW5Sy8foUR3h+L2pUvtmtIZm+dIy+Oeez2j0u2QIMhQxJ7+SuBZCcPm++/rLpFnpm15lqb8u5NUzZQpNyMSApkvGLMTAgsWcROyC0JLeuyd0P42qY2a0hyWjyPXdq6j8e0C2nn+nWjJAdeU2GJF7WbqCnLxH1s2sAjmeeecaVav31r3915VIAC3Z4BlCwoZvfUvahhx5yu6qTMWGnbnb4ZidvdhYGVJDdOPHEE90mX2RUbCMw5hUgh92K2fWbe7Ab+OzZs90O4dyDtSOAFDaM4x6//vWv3Q7xABA2j6Oki+yIlYJNmzZNv//9791u2MnF9wNVUQufuU3zrjpeHz9wlMbmOpRza0gQGxbQWn63pGJTtAaoWkDCuflcTktf2UrnXPiErrt9iXI5auBpUpFzgYOefK3LxNS2fm6g7/uGXucFp5QtaMXKR3XtdZ/SUUd2uwwJJVuEZuJitpp2C2FtTlT2C5hpcoCEkq0tp52rvfZ9n3Jqkyjtdet1GskYvKEcGdDNSy6kxgF0zKhUKuq+9rv1kduOVuGwvBaP7+hZqxPdoNq1UbGMxaBjVNc47fTo9prxxA66dNalamsdFzWXcOvuQopkQMx7HS8KgGRoiB0AySDoastwM+pW94sv66JDj9Cs51/Q5I52lyFxwf9YAfXU1ldZWRUZ9YxK5axz8BZN3EDz13bqnKefiBa1Y6AoTbIi/SrHHcTrVnepdU10qCoCJPx/SeFVHXjO8Wp/a4uWb1hSd6lLxSwubnUPThmEKzMhQ0JnJvfyBbV1N2vjVa2avmS0zjvilBiQYL5fu8x/fQYolQCJm8MYQbpLOZpmdPa8W3T/5E319O67aMnonLrdgucWZR0IjDrH9awTSawh8QGJywY6e11WtlTSmzqlSX+4XdMeflC3nn6WK+9zEWM3Z+IuarHzaqutKpl769ZizjslUWQt9tlnH334wx92JVLXXXedy1CQOTnttNPc2pLjjz/elWaxa/c73vEOHX300S5j8dWvftWdy8/HHnvMgQXKqAAWAI7zzjvPgZUNN9zQ7RDNfXfaaSdXErZgwQL99re/dQvqyZ4ceuihDsw8+eSTLvty6qmnujEp+WKhPYCJ78nQbLDBBi5bA8DZY4893E7FyW5Q1Qnea89a9OwvNPfK43Xi+1s1tqldTZmuaKlOsaW3Dj5TVKGJ2L3U5DO1Z7je7FfvHWhqMFaLV03TFy5+UFfTZat5vFt77bJpUYIyOizNVZ2YD/RV3/jrDJA4vVd0gIRF7UezqH3SQim3JF7UHmWEo9LW6g6ywy7+5EqzcsoU9tL8+Z3aYssvak8yJGp1qtEtN6xuyHBWKgXI53U625Glo1kpo2K5pHuX3a1jbpujwmEFtY9f7vSf322wWmL6AZaW7lGa8dhO2vmJHXXphy7VKDKMrloVQJSPeFo12Kn2CcJ59aKAARL0PSW8BLXCMXgKBEAyCBpGMUbUU7e6F76ki2cdqUOfW6RNli/XuGKXXFTf+Vq0RyWqjENd5Q3pPpRtVr6YccboxQ020I0rV+qLC59WefJkFzHDAWiydp3Vjlvl7QdzWq/za23IpI5ip957xrFa8pZmLduwpEKupILzRKs9KO9hwWiTywy5OmzWkHRlNWXNGE1/uU0XHfV57Tx1Gwp/45rr1xJlfQUl/WZIcHriBR9n3DTPAZJn99hVS0blXJctSkbozOQ6Z5VyKloY3HgRO585uv3YQnbkw7XzLaupXNbEzpI2+8PvNPXBv+mWM89SoZRXs8i8sGZkXUCS+rzm43oLyv2NtljU/uCDDzpgwnqMr33ta3r55Zfdeg2cfdZyUJp13333iY5cABauAZBwLmDkW9/6lgMZzBPAC/8OPvhgt54EgLL33nu7tSic96c//cllVhgHAETW46qrrtIxxxzjAAcZj+uvv17XXnutFi9e7L7bYost3BqVgw46yIGTI444wt37lFNOcSVb7HJdr+OlBXfqxu8cp5M/OEYtmYVqyna5pCVrsdj127r65Jui8q1ma4+2zgMAWJNPlFGmMF7ta96qU8/7q35012qpeawDn34+xAHS9QSQRCDS3res5csf1bXXfErHHd2tjTZcKGUWy6Wn4pblaqpB9xVgGk0ZpBwpx+JemnvjWm0x/Svaa98DXDTftfoYWC+Iek23ETAOgGStcg6M8C8qQb53xT06+udzlJ/VpWUTVqpUyChHow+vM6D/8q61c8oR5ccin6C5MFrbP7KdZj6+k75zyLc1umlsnEgsOkCSUUsAJA06oyxgRNDq6quvdmXAm2yySYM+7fB6rABIBsEvak3510y38oUv6ZJZR+qwhYs0efkyjS12qpTN99bax2tBqr5dnF0pxUboxfETNW/1KzpjwVMqbTJFRWeCMmrurRureuihOtHqb80HaYpgk3vOZYVO/cvpx2jpdm1q36isvANneb8/aJ+PFe09klM5Q4egOPtChqTUqje1Z7TNktE6/9BPaY+tdogASTOOXQOhtKEiepXjVgQkDthRmlByDhMZqzNvvlV/nrKFFsyYqaWjMio0R21/cbiYdWRBbG0U41ppIg6ofedIb+VcGfUAks3v+q2mPxh12SqUisplcsoymAM48X4m/XhWfpmW3xt/yZIlbq3Gww8/7ADFpEmT3OJyMhkLFy506z2effZZ1wb4s5/9rLbbbjt9/etfd8CAtSTXXHONK7FiHQpAh8XnRL9YO8L6kFtvvdXtSE3nLsu0cA6ZEJ5p//33d8aJdSasG6E0i+wKZVxLly51i+ytJItF8mRIoDtZHe4PYLL2wf6O1FWy+DWn0WVr/ndP0kkfGKWW3EI1Nb8i16TOrb+Oou3ISDHXHTU6dd23EsdrwIh9n1PH6uk655JH9Z+/Xim1RBkS1r5xA5N76/830iWx7JzIqNUVZajLVzyq6677pI49eq0mbbRIpdISZcGArk87ALwWikSNTYqlgnIIW5GSrS5NnfZ17bH3Aa5zF6PS3Ssq4q22jGigM2sEX0cWGP0TL/HpzBR176p7dMxtR6g0q6Bl45arlM8o18LCq7gmO0GONEDCOjuCMyoVlM3mlOtu0/aPb6+ZT+6kyz90qSZkotbkPd1grNZ1BJN6OL+atYMn6z1r1qyQIakTMwMgGQQhqQl2pQ7lgkovLNE3Zs/RAS+9qDevWqZx+U73ebQhIkYqMhUV7XvyOVBg2K8y8WM2ZJqon6x8VV9kH5KNN5Kamp2775IMziscxIvU89L4BaMusVGGhI+WF/N6z+eO1uodxmvJxG4VykVlnBNaLUWi7kssmnV4hHEzeY1Wq8YtLWl6xyhdfOzntcvUbVR2iwc5rxajX08iNN5YfQGSEovPKdmKw9mnzJ2r+zefqo4dd9FqwEiOxtY5lcoFV6zQ5CLp0R44bi1JvBjabYxY6m2Z6brUEEXMslaEDElZk+++S1P/8aBuOvtst+mY68hWyirTZGUslOP1vQ9JpZImS6MTubJF4fy0f5RpWftdWw9C+RbOP22B/TUdBnq4lu+5justw0Ymg3O4hoPvGcPWqABo+GdrRDiHcWz/ET638fiM57GjXmtIXn7qV7rpOx/TiQe9WaNalqucWaVyjr1H2FyUrG1W2XKTCtmii/bmrElGP9M3aovaqsWrNte5l/xV1/xqqVrbNow6TMWsowUwGizal2R9cJFjRVymkUlZK1b/U9///qd15JyCNt2kXWW1q5yjw0lRzZkmZQvVgQZEq5RrUp6GKMwf5VXOz9CNN3Roq7d+UW/fd/8omk6QgD0ssusHtYdMw8ZABKxRzNGevqC/rPiLTvzJR6X3F7Ry7EplMk0qNLGoHbPb21HOnimtayTyBWDM5otqaRqlTGertluwnbZ56i26cNZ5Gt800enOnkq+KFYQjgamALqfrDdrB0PJVn0YFQDJIOgYJSdKrj5+7UtLdNrhR2if1e0au3a1RhdoSUuZEU50TiwEjpr/VueAR637s+py9dhdemXsBP1+xRqd9dvfqjB2rBvHrc6wSEp1ww7ibfu/1OUwWNScoXsWYINa2JJzfF7N5/Vvl3xBq7Zs0Yqx3U6NR+5ttVo3esGSKx3CCS6qlMurqdykDbraNLmjWZ856FhtvelUF/h1yr0BaNI/1V6fM/w2vRGgi49MxjnV2RwF6JQBlvS9O3+jR9+0gVZMe5trs0ylSb6pWcUM/X7Y1AsHk45KdNyKRot40gtILEtmkcFcqayJXSXl/v53bbRggS76yLHKg6azuWijxdgpjrIsZuQx4n0z0c+QuCeJsz3+xpjmIPhAxgccXGd7lNgY/rn+mL7T4e8ybaDEAIfd3wcXlv3wN0XkOnsWrrGd4usxK154/o+6878v0Oy9x6s516VyplulHCAp3qySstBSkyu/i3JT1R5R16eVXZN02TX36RtX36sWtai5xJowMpMEC4oqUg/PmhLuM9JlEXDnZKFb3eWiVr/6on720+/o4ANymjBhhbK5NS6Hkinn1QRIjna0repAnxUc0suqKZtXqXuabr99lTadeoK2n/E2F6lvLjW79YasBUtb9VPVjdbzk1z7/DK2q6R8pktlyupKzXp02WM6+2dnaPR7WtU1uksq5FRo6Xa6MpMC4lPLgl2AsaQW1/GDxg9t2uKFLbTlS5vpU+/9VzW3NitTZGuAFuWKrS5r6Uq8w9FwFMBWEEBCt5MFpzyX1vDhGDwFAiAZBA1Z8FYslVy157JlK3XKSR/XzJaSmqiNL8opn0ypRflsk/JZlsp1VQ1IWso5lUtldTdnlC2uUb51lJaPmqglG26kXC6r5kK36AjithTA6BeqdycG8cp9Xho5pQASABg11QW37qO5mFVrU6teHV3Sc8WleiW7VqPK7FrQGm902P8TRdmWqE8NVQv8XcgWVPz/+0u0FVo0NbehJhbaogXL2VKDbBTZ/3u9XmckMyQ2W3BgULDOMYZ/uayy40dpcbFbC7Jjo30T8nmV20apm71jykW3+JmMhyvbso5a8aaIOJ5kA902iVQosIaE6LvKGtdV1piWNr2pVNLGy5epC4MLIFFOhXK3mzwRILHwYDogwYEn22A7rvtgwN9J3bIkll7nPEqo2A+Ew4AGn1l2xN/k0H7nXn72xICIDyQsO2O7u9u1dg/jc/Iaf4NEK9PywdFg5kepBd20XOPXPh3vYEG0PatSMSqpgkvQGll19fBVZyulXLGkTOtGWlWcqFeaN1YrDQq6kXd2Dae0kgxawY3taD2YFxkG15bR9TUYP1UAACAASURBVJQ0NuUj4JGVRrcW1FR6XMX8CgcUCM9kKFOtYUG722xRlLY2R5nD0hpltZGKpc1VyG6rrtIyZcsF5YqUbbWJFQiuAUg4BkQBdBeBl0Kmy9nZtsJ4rS12a1HTQq3acLmzOc3FNhVb8ioXi1GHwMTx2jVXkQBwanMp2h65uyxt2rmJNitMUvPqjLpaOh3fsuXmCJC4DONIR/EDYtEbepEFqiyoRHnwjTfe6JqdhGPwFAiAZPA07B3BpUwKvZF5p0+iUq3IItegYNbxIOM/MjmV465avWrQ9siu54sMfqy0EiGeNCpzi6Kx8X7qVd4sjXbRSFHscOTvdFAloQZ9mrUioBjJ5lmS+rZ+t5qbWbbEYsJuHUo1F4ZzBkWBeM9pt2Fh+mGcqfU2NhsiTkaLdT2JT60PrPUew/V8o2mUPydjEm9Q0tOPrvY38/nE79CdLCKbJfqFwCMd9tVOuYFcEU1fA9K2jWVR/BdZLbc95UCGtqV1jmu0InDNhW1j2J4RAx8HRNxw0bCnQAAkw56F4QUCBQIFAgUCBQIFAgUCBQIFAgWGLwUCIBm+vAtPHigQKBAoECgQKBAoECgQKBAoMOwpEADJsGdheIFAgUCBQIFAgUCBQIFAgUCBQIHhS4EASIYv78KTBwoECgQKBAoECgQKBAoECgQKDHsKBEAy7FkYXiBQIFAgUCBQIFAgUCBQIFAgUGD4UiAAkuHLu/DkgQKBAoECgQKBAoECgQKBAoECw54CAZAMexaGFwgUCBQIFAgUCBQIFAgUCBQIFBi+FAiAZPjyLjx5oECgQKBAoECgQKBAoECgQKDAsKdAACTDnoXhBQIFAgUCBQIFAgUCBQIFAgUCBYYvBQIgGb68C08eKBAoECgQKBAoECgQKBAoECgw7CkQAMmwZ2F4gUCBQIFAgUCBQIFAgUCBQIFAgeFLgQBIhi/vwpMHCgQKBAoECgQKBAoECgQKBAoMewoEQDLsWRheIFAgUCBQIFAgUCBQIFAgUCBQYPhSIACS4cu78OSBAoECgQKBAoECgQKBAoECgQLDngIBkAx7FoYXCBQIFAgUCBQIFPh/7F0FnFVV910vJumSFBDpVJAQUEK6O4fu7u7u7u5upAVRUREElBYEBES6ZHrmxf+39rnncRkHBGX80P+87xuZee++c8/d5+x91tpxTqwEYiUQK4FYCfx7JRBLSP69Yxfb81gJxEogVgKxEoiVQKwEYiUQK4FYCfzrJRBLSP71Qxj7ALESiJVArARiJRArgVgJxEogVgKxEvj3SiCWkPx7xy6257ESiJVArARiJRArgVgJxEogVgKxEvjXS+CNJSRut1uEa7FY/vVCjn2AWAnESiBWArESiJVArARiJRArgVgJxEogegm8kYREk5EXDVosUfnrU/p58n0Vmb6ONl7lCf7p+71K32KvjTkJRDfurzJPY65nsS3HSiBWArESiJVArARiJfC6JPDGEZKXISOv6+Fj26EEVCQKeF4kSn9ujeZa/dkLqaPxPV77omiX/lxfo9v+s++96N7R9S+6PvC9qNdGva9ZTubrzf193jWxM+11SiCWkLxOab7utl5FX//s2j/73Nz36PT1dUXXn2cL9P1f131exh7ra17mnlFte3R/v0w7r3uOvGx77C9/uPa8ynO/bPux172cBP6OHj7vDub1NuocfJn7PQ+3/Bme+TO88Hf1wdx3l4F5zG1Gp4N6jkcnk5eRxcuN4r/hqjeSkDgcDmzevBmJEiWCy8VBjX29TgkoQGcQDEu4oTR2wG2D1QI4nZEAXLDbvBDpCIXVaoXbGRewOMCv2iz+cLkj4HKHAxanfJ9t8sflssJiZdsuwOKCxe0LhzMcdrsTblh5JVxuF1xOfs8Gm9WurrNGwuWyweL2gdvtgs1mhcsdCbclHG6HLywWKyy8P+xqkbKwfSUVThGr1QY3nHA6ndKmzeqGwxEBm80mn2vCwXZcLjdsNj6v+q7LZYGXlx1ud5j03+V2wmJxwmrxls8tFhfclgh42b3gcFrhdHmr53YDNpsXnE4HbDYH3HAAbivg9jFkyhvz52WI2+sc4f9GW5xPnHsRERHyL8cyODgY/v7+KFOmzB8e8k0nKv/pNFTPOkvbQR21RPF1uJRuPLPe0/Z4Aa6o7/Pr1BvaCNqSqE4KDr3N1L5xrdtLvcfLLRGqH7znM7xBX6D1UrctXzL01fhdLjX1w20zusJnVHZPPaupL7zXM8+oQTU/MOwi3GIL4VYXqqxkfR3bpR3xU722KLvJa+Uy+Y9D3dNlAaxGP9xW3Rwsz4wFP/cyJKA/YJ/5Pm9rlqNJpfjcZtnxUuO5LPrZn5GtlqcNRra18VymNp/BVuZ13QK3PJixlsg84cWcH3xWQxZi7I0x+Lu48Q0ykdouaKxDOxeTL84+Y3IpMXvmn0nPONiCk/UaptZLNSdlIKI4KPXc5phx/eOc1dfzF15vzDXPHDbmMfWWHfFMMLbhrf7WaiGQRbej9YX/ci7rl/5cP5SWY1RQb/5b/85/2R+Trjyd8IZdMT2z2IKoMjAe2DNHQ9RzyHNr5aHtoGyMvomdor77AxZtVyhr4iI+F9/TfeL9TPYshiYJ5yHXWz0fNbaLods90+wbRUiomHz48PBwzJgxA9WrV4+tIYmBWUBQbqxGgBASKoxSGgHrQihIMFxwiZJaAJc/XAiG1eo0SIFa/EkarDY33C4qI0mBAQJIHqxhQmS4QFm4cBLYO92w2b3kPm432yYZ4aJMg2SDy2mBhbrqdsENKgYvoVJb4HYZhEQMAVkI+8vvWnk5rHYSHfafRIIfhEu7bpe3PIsiMjRyvKEiHW6Xj1xrtfJ53UJO5BK3CxYxrJHSdyFaJFxuJ2BzKdnwWnjD7SbRIlkzDAaNiWeBjSUjf2cKa2OobcNPP/2E06dPo2fPngpPGTZD1sk3vN6Mdo39FYLv5vxX9u5N7/dLjR8XXEE31GkqrfEjC7HWAeqdQy28/FdsDu2INyzyfWUP3BxHWaj5VcMBIfpkgHi5jjbJRzkGdHvyN+9lgG3FTJ7aOg+aMi3stH/iQOCl7BPvZ9hHAR0RT9930w7RhvA9DX6MfniExL7z/mago59fDJv8uMTeeRm9o+2gg4OfG3Jw+dJ1IzbMJfZaATzllCFZsAMuP7itIUpefAZLqLLbIlP2nXKifAywJ33m73wOgxB4npfjEqE+kzFyis1XIIn3s8EthloRJgudSxow0o7KOHBOc0z9FYHS39WykPsacuZnQmg4PiQxXtKGPBvXBHl23V8FOklb5P+i5/8dRsL1x263g47Yf8IeuLkOCwXkvLF7ZG5i82psYVWaK2PL+amBsdYvQ084X2SN5rWcL2pMBYTruSSOOl+Po/Lp/NNzQEcTtBPA5DCQ7xl9kB4ZesR7ic5rp4GJgEh/9TpssGmNG4Rs81qNgww8YdYTeX5DH8UOkfwTK2mbZOAILR9tWwy5KT3RTgt9H03AjHtbwgwdVfhK6SsnuNFvkTttUhQ75tEjPQ4vZaFf+iLlWHbJ+kQHLx2A/9Qa9UYREs3IIiMjsXbtWjRp0kSEEvt63RLQbN3wxgmJsAkQFxxPtXACVhOx1wuJmwAdNGJ2CAehYWOEg38b+sF1i2TDaqUy+QohEVJC+8R78HfaHfF40APItcfwdBgLvUvIihVWeHm+q4yBIQuTA5ZkhC/21+EAbHJ/o//CmnhjZSedTpcQLrZvpffHUG5FQvTCbfAW3W+5TpEeIUvitXDIsimkRbyXRtRGG6RnOvu6x+//V3s0igTxNIokI9988w1atWoli7h+mYnJmyqdXbt24dq1a/Dy8pJoD1//3giwNhSyIptE/owb1URMDODBRV3IBnWKuqMWa4sABKVDbk04PKCAH/E6s1dRA2szwCWxIJim3eHvGtQYuikAzCBOHvAf9jSiKSDZ7CGll5Lkw7ATHi+nthMkVtqGmL2zWiYaSJhlogiaekYNxggODcBnOEuUh5SODxISg9wYdkYBSUZIfOG2BavoAu2YlR5ZEhKSFT4H5UVDTqKhow60hxrEaWJmkDhNigRMMXQcx3h+Be4kUiORaQcsLq4BMoM9QMpNQsI3XX5yP3kmc4SJ7wvhotzCDNBKGbBtDSb5nQhjPmhQ+zSaQseP9OM/Qkho02gL6KzQUeCYtgscJw8h4Fou01MDfi6ehkOS81TmoUHCPV59I3omuqKdB6bx084DUQOuldQXtqsJvbGQe5wYmrybSLKV80M7+DR5MPRJLtfzTjs8CCzYHyPzg3ZG2wz5l89gAHxPuzoSwT4aOiv95UuDH63DfM6ohMRYf+RemrzwPoazRea0mWiR5FMGBrG3KH0VXffYK+Nv6qzWH3EUGJFYj93UDpzXv9pxfQoNpXMDSJw4MWrXrv36b/KcFt8oQmKOkKxfvx6NGjX6xwTx/+pGnoilwcgZEjTxvhu/PsaZU1cQ4bwnb/v5xUP6d9Lh3XdTC9C/cvkOQsPvIHuOzKJcjEhcu/IYF85fQb787yDpW3EUUXH7ICgoHMeOfY+g4CD42JMge853kDpNYrjVyiVREGZvHdjzI/J9kAtJkzM9SxGl8HDg268uIDD4Jmx2lSLldABvp3sbkY4I3LlzR1LCvL19ERkZivDIUKRM+TZSpHgbN25cx/vvv49DXx/Ce3nyIdlb/iraQjoRCRw58j3y5ssDX19v3LvzBGfPnkVw2APE80uL3LlzInEyZcQckcC1a7/h50un4Yi0IVHCZHjvvfcQJ64iOUK0xDtvgAq5gxHe/u848f5n6qEjCTqqcObMGXz77bdo3bq1WkLe8KiIWXAbN25EhgwZkC5dOo+j5d9ApP44+FHBtwbgRiqCBrTyRXpZ1Y+AfWuQ0hcnwS6BKX8MbyI9oVx4CUaMqKha3Jm+YUQuxKtoikAIyGV4lKDAnNqglc8AFEIsjO95PKc6WkqAZeitEBrdvgHoBT+R4Oj0KAP4EKDo1DBpQKWpKiBkgGZNYkRECpiJh1qAD0EPgbtKd1FeacMjbYqWuBlpZjTF7SPXqEiBAniKkPB/OoqgIygke4rUqMiJTl/jMzNFRkd+GEnRz2XIXp5XE8CnZEriFfIMfBQV1VKRDIe8zwiHEC163engkmdRUS+VYqYiJzLmAjjVfKHlVPLg32qcVdtG2s8zIFFH2cwpX/8z8/Rabkwnxc6dO8UBGzduXPFK097FxMuIORlEUY0zJa3HUTFKHakjQdcZD+yNTt/i94gZNAEg6dXefkNXtINRf0eTILOOCtExInAu32f1U0g09cOI2MnvRuRA5o6RzkkSzjY5tzS4F3tggH1PepRBFDzz0Yh06OiojpYIUTZIgYdQUGrGvJMIMF86PdR4drFD/CpJi4p+Kj3TzgRjbmuC7umHoWdaXqLXhh7qCKc8C8eBdlCne1GPYlYHLl++jMOHD6NLly6eyH5MzElzm28MITEvzGFhYSAhady4cUw////P9lVI4ml6hcfzoXRpzaq9+P7oz+g/uAVCw8Jw4vhFDBs8BUuXz0DWrMmwbPHXeBx0DW3bNYSf4h7o1mE6Nq7fhwVLBqFC5YKyRD555MDgAVORNFlCNGxUHcePncLnBz9Dr16dkSFjCkP2TNFzIXO6Uti8bQXez5/aICoOPLgXioA6fbFo+Vj4+rE+JAIupxVx48aRuo2IyHA8eeRCixatMGb8EGTOnBF2ux9+/OEndO/ZDXv27MGM6bORKuU7aNmmKry8VaD67m9ONGjQEJu3rsW1a9cxZtREVKlaGfk+yIYd277Dt99+g6nThyP12/Fw4vsbGDxwHPoMbI7kyVJjyeKViBsnPgYObqmcQzoaI/xEG6uo+bb/P6fZ331qHR3V/3KRJiH5+uuv0aZNGyEjjKYyUqJTof7uPWPy+1u3bhWSTELCyAhTNLy9jVSHmLxxjLT9NH9a5f8bP+ZsKMMTqUDQU4+HACDPdfpTw5MqIMCcGsILTbUhMICsASAs5rQKnW8t9s3IvfY4XwRlG72I6ikwwLDHS89rVRRU5aibUlyjdTbQm6nHkYTAlOrhkT3vTRBlznnXH6poiarNMMCOJjjishGko9KkzJEBw44LoPfcR6c9UYYaQOrxMef18zP220hX+0PEgZ+bnl+CQmrM+XwiwWeCYaqXinyqDzwRFC1Xk9PrjwEO9kWlCT0lc8YyJeLXsonZ+ooYUZUXNEq79csvv4C2gU6WOHHixLiTxTwMz4JBPWiattBhqMiy0gfK3tCHZ8ZeE3g9drpVXRNBR0PUoJaRMuZJHdTpX/q7GsgrXVYRNF6j5wE/V3WoHp3y3IPOUCMrQkdDPA+q7ZauT2N0zvwyzTNTe55ojaGJT59HE+6odkLLkP8a9uCZ9nRKl/G5pCwa/TDLKlqd0foVMx5PjcUvXLggGKpz587/2Pr6RhESPS1YxLpu3bpYQhJD1lGy4DyERHnp1ArCnEEL1q36DBfOPcDQ0fVUXZkb2LTuFLbvWINFi8Zg9YoTePD4Etq2ryOE5M7tYHTvPBaDB4zA+AlDMGX6ACRI6I0vvziB6hXb4tado/CNC4SHAZs2fYrChQshfYZkSqctQGgw8G6a8tixayXeL5jEeN+J+3cj0LbZBCxfOxhx4poWQJomgwgEPQEaNWqN0eP6I2Om9LBbgS8OnkOPXn3x2YHtuHv3PsaPWoSxkzshaTLmoloxpN8y8eb16NEcXbsMR6PGVVG8ZB5J+aKKz521BRcvXMPY8V3Rvcs0VK5YB6UrpJS+3rsXgW1bdqBF6xqw2phnyRQw7Z3Uxu6/tWjG0DT8S83qlK22bdv+IZ3zTY+WmAkJH14XD/4lQbwRX9JkQuWaM2Vz354TeDttQuTMlUGlfrqA/fuP40lQBCpX/1CW5scPIrFz65f45fppxIuXAOXKVkbWXMoeXL58HWtX7oMT9yXqYbX4IFmiDKhdpyYSJ7V59P7g59/j6tVrCAioBW/B1G5ERoZhy8bP8fPF63BYrktUw9c7KYp9VB6FCr+LwKAwLFu+EjVr1EeK5HEkvfPggdP4/sRBuF0u5H2/KMqU/QDc78JTZscqOqcVWzYcxE8/HxFHCGskkiV5G3XrVUeSZHY8ehSMNavX4/6DuyoawXozWPDRRx+h2McfwUajZHHBiQhY4IvICAt2f3oC5386h85dA+AXx4G7dwKxcuVSBAWGwuZ6C25LkHh5WaPXpfMQzJ0/G5GOB7IZiNSIwIYCBfKhbJnSGDtmISpUrIRc76dQBswFfLr1MPLkTQdfP2/Mn7NG+sU6OG5Ikj9/fhQrmR++fsAvv9zGjz+cQZkypfAk8CHmz96GQh++j9Jl35PaQDZ467dQbFr3JSpUy4e4cXyxfu12PH78qxAWqbWzAMWKF0e+vEWxdvVeFCv5Id7NmFDeD4+IwKYNu1G2TEV89fVunDx1EjaLH9wuP9i8QhDpCEOdOnWRNUsmhAQD69Zuwm83r8NqsaNihWrIlfNtePkqMicbmvwB2L4RivCXO0Hwd/XqVWzatEmcLJqQvC5bZnb0Xrx4ERs3bkJ4pBtW1vlIgCRQ7Gif3gOxbfMeyW4oXbqYJwJx9uwVfH7wINq2b4zxo+cjkikDFkbsLLBZ4qJAgYIoVeYDqf0cO3o+8r1fFBUqZ/dw+IcPgrB29W5kypQZpcrmkfn57aFzOHr4Ajp1rQ6bF1O+VY1GRDhw5PB5fPnltzKJ06VLiVp1KsLXn7U1TLM2CLlbpWYf/PwIvjvyDawWL+T/oDA+LpZP8EhkpBvLFn6K23cvwOUOMwieFcWLfQIvL1989tlnEslQNaxerFRFy5at8PDhQyGGfJ/zmrYnfbqMqFS5PJ4E3cTSpaskMmizqI13XJYQeHm50b59ZyRMGB93bwdh1YpPUbpsYeTMxSg48PvvIVi3djPu3LkNtyUEFrcfsmV9DxXKl0acBGI1JRJ09VIYNmxeharVyiBj5reN+lYbAn8HNm/ci+vXr4o+VqhQAXnypgWzlWOGjqipzDnB+aIJicDDfyAb4Y0hJFoIuqg9NmXrL9u4P/+ih5BoD8NTDxs/Wr38c1w6H4hBI6t66g5/ueREhw5tMH3aLHxz6DQeB15By7a1EMffioMHzmPTxm2YMK4vpk3agk/K5EHBDzPg8uW7aNdqsAD3YSN7IHv2LPDzgyiTOEiNzXWCg4BMb1fB9p1Lka9wYqUQcOLe7Qi0bjIRC5b2h907WApbmB7m4+sHPz9Foh4/BBo0bIkJk/sjS5YMsFmA/Z+dQ+8+w7H38zXw97dgaP+VKFEmI0qVLYT79wKRJ2s17Nm7FYmSeqNx/X7Y/OkEJE3mhNNll6L9Kz//jkF952PgkA64cP4aOnXsgXYdA9CoSS0kTBgH8ePSkJOIMJ+ZyuutEjTEQmjPiym39c9HJPaK50ggakqTjpCQkPzbXlEJyb8zXcuQusdDSg++sh/E6n17zsb7+dIhIKCi9nFgQL9luH0nDPOWtsHVK/cwdMA4fPRhWTQIKI0ff7yKtm26Y9io3qhSvRAOHjyOtcsPYvyUzvD2deDRgzBMn7wKwSGPMWX6IEU+nEDdOr3hiIzAlBlDkT5DQlnYnwSGoEXjPhg5YiJSZ2Aqhy9+PPYrpk9ei74DmyJlqmQoW6YKVixfhyyZk2LUyKW4dfMu+vTvAJvNgpnTF+Pbw1/i4Jcb4MvsIqMOjY6UpvVHoP+QxkifITkiw72xZcOX+OKrvZg+cwx+fxyMKtWq4pvDB2CxBMHKegu3G74+XvDyYjG4qrNzIRwOlx8CH9Epshz79u3Ezr2LkSFzHKnZCwtzwumwYdKorcieKxkqVSsCtyUMoU980ahpayxcOgQJE8SDRYrGbbDaIuHn5Y1MGSuhVOnSmDq7C7yY4eIG2raYiroBxZA0aWIM6D0Tq9dPkPH47cbvmDZtptjijp1q4dDXl7Bu7RYMH9kL1369gGL5u6Jq9TKYu7gbfPxl3xAc2HsBNSv1xba945EqZVLUqt4ER45tNkCdKrTz9vHHk0c21KnRC7fuXcKPp7bA2xdCAps37obhw8ciQyZ/SbU9d/o6Vi3fg1HjusFtCYWvjx8ePQDq1W2BShXKo0Gj6nhw/zFGj5yIjz8qiTYdS8t6YGMBX0yisP+RQWGEhISENo0pW6/7pe0MI7JhYREIDXehZ7eRqFa1Oj4pl0u01983Dtq3GY4kSe0YNaa/ijC6vbB18yEMGTocR47tRaG8tTFwUG+UrZQXLpcDP525h/p1m2L0hK6oXL4Kkif5GFUr18P0ee2RMIla37/+4gpaNOuKgMa1MWh4Q0SGWzF14mbMmroBXxxejPQZ/WR3SofDiU+3HMX2LV+if7+BSJAQGDVmDHz8wzBu/FBYpd7UKpFV2pkJ49bg7NmfMGRoD1isNqxYvgaHD3+NtRsWwdfHhqYNBmDY6A5IkzaRsUmCHV52H8ydsxIH9n+BVWvnqfQqtw0Opxvx4vpi86YvMHr0GHx1aK/06dHjR5g9fR2CQ55g1LiOQlDcTh/07D4MHxbJg5q1Kwi28fdjmjmdMScxYfQiFP4oNwYOaQkvH+DqlceoW7sxdu/ZDrvfIwT/7oPJE5YgQby30K1PdfjHUTU8yxd9jw0b1qJ8pSJo3aEK7DYHHj+yoGKZFqjfoA7qN6iCm789xuhR49GsVRWUKVtIdDOmXpqQ7N27F506dfpHyIiQHvcbVDUeW0MSU9MrSrseL5PKm9DYggsw31m76gtcPBOEIaMrST04P7/1qwu1ajTF7FlLcPrUWTwMPIuWbWtKDUargOnImz8tGjaqhlmTPoOffyS69aoAmw9w6eJdfH3oKHbtOIiwYF9kzZ4OnbsFIE167iLD9cWK0GA3Mr1dGdt2LkbeD5MaQdFI3L0dhlqVB6BVh9Lw8VW5nfTM5MqZCzlyZpHoTeBDICCgHcZN6omsWd8V5f5s3zn06jUKB75aifiJLFi64HMEBt1Cm7YNsWH9PqxZsQvbd07F6TM30b3DLGzeMQqJkxqF6xbg7k03Gtfvj1ETmiNX7kz47vCP+Hz/URw5fFpASv16ldGoWRnYvVXYVQiJRIgNj8d/qOjyH5qRz71NLCH5X4/A85iiel9qB4x9eug87dtjMQoVyYA6dYqrRCcX0Lf3SgQG2zFychUM7jMDhfIXRp16RWGn98ANXLociuZNu2P+kgm4/usFrFm+D7Pm95M0TUYCfrnoQq/eXbFk+WT4x7Xhq/2X0bvHaAQ0qYKQsNvo3a8tLLYIhAQ50bRRV4wfNxXpM9vhdnnBEQ50aD0JteoXQa6c+VGpXGMsWT4Dp0+ex7btGzFvyUAkSZREniUw0IVWTQejRMmP0KZdWZU2bnEjIsyC5o0GofeAJsiZO6M8V0QY0Kf3eJQs+Qmy5UiLGjUD8N3RvUJkGFiQTUHES6GK/0nbXIgg9MOXn1/E8cPX8Pbbb+PC5cPoN7AZ7MTaVjdcDgsG9tyEvAVToFbdIgLEH922oXHzzli1fhTixfOGlVujM03e5gIcVhT7uDXadWgDL/+HqFSlBOw2O9q3mInaDQsjaZKkGNRnEbbtGSYVe0xluXb1CQIatMTuXetx8tQ9rFq1EsNHdsNvty+hWqkpKFXmIwwcXg/p3gWCg4H5s3Zh65rLGDGpIlKkTIBa1VrgzE9bPTsAqV15LHhwz4K61Qdg0rQBuHTlKKrXLI7QEAeaN+mLYUNHI1seb6mPOHPyBhbP24Nps9vAya3TrcD4MVslItajV11YmEIP4NrlEPToMgbjp/TAO+8mlDoFC8JgBb37/9ZUxz/qU0wSEm0/9a5JVm6dHuJCx7bDUb9+Q3xSPpOsW+5IC7p1mop4iRwYPrKHbIRghw82bzqKgYMG4fipHSiUtwYGDemLarWKqN01XV6YOH4lrlw/ivEjpyNX1gaoVq06agZkw0fFcohdgSi5vQAAIABJREFUWLbgEPbs3o8s2VJh2KgWOHMiErNmErTnxKfbPsfKtcPh7RuBoOBw1K7WFd279UGR4u/C39+G23fu4uzZ8/ikpI7YcKMFLxzcdxF9+gzArr2r8VZyL1l1Q0IjMW3iKrydNgVq1CiHFk2HYNKMrkiVmjnlRg2T2wtzZq3GgQNfYsOmebBYqY8qCdLp8MLm9d9g5MgR+PHUHrWpls2NM8eD0aRpE+w/NBeJEyZBeJgVnTqMRZGPsyGgcVXldGE9fSTQqcMElCtbEcOHjcPiZeOR6/3kuH7tIWpWD8DBL3YhbnzWgvjj3m2gcYMuGD2hA3K/l1nu3yxgFFo0a4+Rowdg3uJheCdDYpw78wA1KnXCN9+vQrwEgM1uwYWfrojTIXNG2qGYYySxhMQIE8VGSP4BABIlL1Hl/KotdKm669eQkARj0KiKQkiIG86fDkXvXv2xcMEU7Nt3FA8eX0artvVx4cJPaFx/IHr3awlv3xA8vB+JTeu+woIFs+AbN0hSwFKmjCPh2MeP3Jg/bxnixvNG+y7VEcfPFy63G2HBQJZ3KmH7ziXIlS8R7DYuNk7cvR2Cds0nYvm6YZKyJWXmBpliITwLKIN/t4tnbfKM3siQ8R3YLd748uBP6NVzCD47uA4JEgG/XnuMmtWbYenitRgwYACGjeiFXLmT486dCNSu1gWbts5BitTc/UuRknOn7mL8mMUYOpJpQS6kSJFYPLMssr/40y2MGbEAQ0a0RrZcKWCXtC1lGtS2v8/mXcegzfgHJsr//haxhOR/PwbR9sDQQwW0lVODhGRg79VIlDQUZcsXhBURsLq9MXXKHnj5pMDQsVVQtVwbrFi6HFlzcOtvF6x2njMDjBm5ATlyZ0a8+D7YuGYHZszpKR72yAjg870XsXzlAixYMkEIwtgRy/Fe7sLIky8NKpSrgW2frkKW7InBSGuTgG6YMH4K3uF+Gy7g1g2gc8eh6Nq7JtKnzYFKZVti8dLJmDlrNooVL4CA5kWNbczVrlE7t1zAuvVrMH/RUHj7qHOXHBF2NG04EH0HNUPu9zJI9CMywoqNa7/AjesPUKVGUdSp2xRz5s6Et99jWJxW2K0WpEr1FlKkZK2cOiPEiXCEhvhgxdIdSJUyNd7L8z5mzZqLTp3bIEUqbnceCmekH4b324KceROiXoMSYvQe3gbq1m+HEaM7wtfPAZfDDavFhlSpUiF50iQoXrwZZs+biouXTiNz1jTImiU92jafIRGSJInfwuC+C7F1z0AhEByrwEcWNKjXAX16DQbs4Vi3bjWGDu+Nm7cvoVyxvhg+fCgSvRWB6nXy49drD7BmxWe4dM6FgOa5kTp1KtSs2gYr1oyCxaLSYTiOqVOngc2aBDWr9Mae/ePx6c59yJcvJ5InT46mAb0xfNgYISS0sT8ev4oVi/dj8szWsmshx7hH16moUr04SpZ6T+3GCBdCAq2YOGYDMmRKjLoNPoGXT6SRKhRdjc4bqicv0a2YIiQcFzmXy8YdNOnMU1GG4FA3OrUbjoYNA1C8DLMKLHByDLpMQ7xEkRgxmluqh8uW9ls2HUG/foNx/OQ+FC1UHcOG90OlqgVE339/AHTrOhQ5c6dBmxYtUaRwAwwb0QMXfz6LNu0bwc/fgu6dJsDbnhTx4nuj98BaWL3sK9llsFSZ/GgaMEAyG97P/xYiHeHYvvkIBvSdiPr1GqJSlVJIlMQbadPHg90oKSNxImGfOnEjbty4gSkzukohPIk+d7vctfU0fvjhJLp2bYz6tQehQ/fKSJacheWAl90XWTJlw4J5G7Fjx26MGd8bTncwLKxPs0Qga5a82LX9O4waOQHHf9gMZmETs+zafg4zZk7G1t1T4O/vC2eEFzq0G4nCH2VFQJPqav2HG79csKFxo+bYsHUu9u86h8eB19G6Q1XcuX0fNao2xqFDe+Abl6lgNoQG8RlWI03aJKhbvyyu/nJfoi5Ll83Ahg2fImG8dKjfJDcePXRj4rhF+PzgXnTp1Ae5cuVC0hTeSJbcIiQ+ZrY9MBxNRspWbITEOIckNmXrJSzZX77EfAiRSo+SwkgeUGYFVi0/gEs/hWHQyIqizOGhwJJ5n+H8xeOYPKUv1qz8Fg9//xXNmtfFgvlLcfdOEMZO6AjYnAgLC8GwAcuQLUse+MePwNxZy7Bu/XIhBtzdauvmg7h//z5at68mKQ0EAcwdzpy+LHbsXob38r+ldqKBG3duBqFT20lYtnoo4sRTNSSMRKjMdeINB4Ie2tG0aQfxNmTOSm+PF/bvPYk+vQfhwMFtSJDYguDgcMyfuROhQV6Snzx1VgcBOwQw82dz56O0KF2mAPzjuRH42IJFC9YgLJRRnsbo13s0SpasgFKl35P81Lu33OjfZzq696mH7LmSM3Nd7ikbhjxzDoP5EKi/PFD/778YS0je0ClgpH3Sdrhk21ZFSAb1WY+kKUJRomQeWHhwqsuGuXO+gNUrBQYOq4H2LYZg8sTxyJTNiCZagEiHHbOn70W8BHGQLn1qTB43B+0710VIaBB+OPYzgoLC0KpNXWTPmQxXf3mCgPptMX/+fPjFDUeF0q0wYGAP1G9SRKIWzRr3QuVK1ZE0VQh+/ukxrv/yCLnzZEO12gVEtyuVaYMFiydi1qzZKF+xOGo3yC8CdjEFCnZ8/+19TJgwBkuWT0Lc+KrYPSLUhuaNh2Dg0FbIliMVnG7uAuaLHVtO4OTxa6hWuxAaNWmN2XOmwdv/IRDJAjcX0qROjlSpUkNc/iQ2cOHOTYv0b8bMUUj+Vhr07zsWDeo1QZXaWeFGKOD0w+CenyJPgQSoVe9jAef3bwH1G7TGgMFtEScud+NiczakTJkGqZInQ7ESDTF/0WTEieuH06dP4pOSH6Fzuxmo27AkkiR5C0P6zcfmXQNkJyv6g4MC7WjVrD/q1mmCpCm9sGbNegwa0gu3bl9C5bJdsXHjenTq2hhfHtqCdWt3IXmyd7Fz27eo3SAv0qRKhxpV2mLJimEAgo3zmBx4Oy3r95KhRtWu+OzgDNx/+BhHvjuMEiWKo1XTfhg9aiIy5bTL8/xw7BcsXbgT02Z3lPUm8EkEBvWfi7oNyqJAoSxSv+N0hcIZ5ofFc79AuOMO2nasAz9/5enWJfpvqGa8crdiipBIBNM46+hp2pYboeEWdGw3FPXr1UOpCpm4T6aQ9y7tpyB+EgdGjOoFtxASK7ZsOorBg0bhxMld+OjDeihbrgQKFsmCWzfvSMpW8rfSo1mrirBbLChatCrmLhyNBXNXYviIYbhw8QxOHD+N279FImGCJGjeuhw+KVEFc+ZORcYsKTBy8EqkSOWPoaNawWJ1ITTYiovn7+Lwt6ewe9cOIRo1alREo6YVJSrAsCNTvkYNWwp/fz/0GcgaV0Y5ImCFL77a/xsIoPv3b42GdYegbZfySJpcHbBot/sge9bsmDtnDXbt2ovR43qqQ5edPrBYIpAtWx7s3nEI/XqPxfRZoxAa/hgnjl6VlK76Dasga64EEsGkc6JD29Eo/HF2NG5aGRZEwOH0xrjhW/DFF19g4bJh+PlcMObNn465C8ciKPghalVvim++2QVvv0hxCIQH27BgznaJwDRpUhUDB06A0+VC774d8dUXR/DFZxcxZVZbxI2vUtLPnbuEtau346fzlyTDJKBxTRQokFGiqjH1io2QxEZIYmpuRdNuVEKiDhpzOW1SM7J29X4sW7QXDZsVRWREOK5evouwEC+061QdadO9hUXz9uH+gxuoUaMmGjVqhg0blyN9BnWSu8MVhmNHrqFrp75YvmIxDu4/iTNnTiLXexnwJPA2LPATz0yKVEYhuBsICQHSpSyC1u3rIkuORLLYR0SGomL5GihToik696gDL29VhGa3eyFBwkQoU4ZpXFYEPbKjWLGyWLFuInJk56Luhb27jqD/gIHYf2AHEiX2kW2Ff/z+LmpUbYJ+/XujVYcSnoLNG9cfY8/Or/Dr9Wt4O31CXDh3D7ly5UClqh8jSVI/XDh3BxvX7UNEZAjSpkuJS5cvI0+uD1C3IYtV1cFjLpe3OlhRJG0+lC0mfRj/4HT5H94qlpD8D4X/wlvr9ETGSJ4Skj7dVqJQ0VSoXack3O5Q2K1+6Nt3MR797oVhowJQtVxzLFwwFzny+EiqiMttQVgY0LXTFDRqWgehYcFYtWgXJk3vitBQF8aMWIx3MyVHi9aVET8BsGzRlzh/4UdUrloSXt4u/HQqEhs2rMfiFaMlH7tZ464YNmQ0Ur9jw7HDN7B44Sp07tYYBQqnx81fI1Duk+ZYtnI65s1bhBw5MqNj96qqDpwHVbosmD9rD06fOYbpswbC5kXPq00AhCIkLZE9V0rZccjh8MWU8euQIllmFCqaAbVqN8DRY7vg5euAVc4I4WGrOjdWnV4e4QKmT94oBa5VauSXnPbvD1/DiqXbcPjHxQJu3A5vDO65FznyeqF+45KS6vXwthXNWrTH0hWTkCixXU5n8pz07AQ+LFwDS1ZMRcZMaXHku5OI558as6avQf1GnyBBgsQY3Hcutu4eapyhBNy/F4G6Ndtj9uyFuPv4Etas2o7hw7vj+m9XUKF0C5w6fRBVq9fC+LGzZIvt5s2rY9CAmajXsAhSp0yH6pVa4+zFjZJnz526CNToTb9314GaVbvgwFfzhXgwVZeOnYXzN2HE8NHInEPl2p/84RcsWbgN02d3lcgRN0Po3H4iSpUtjKo1ChuH9rmkJqVl48Ho0KUePi6eHVa7kmcsIXk5m6C3TDcftsgzwEJCgY5th6Be/fooXT6TkDyXAxg/ejnCHQ8wZGg3Id2MrGxe/x1GjhqH777fhkL5aqNPn14oX+lDnDlzUSJn9eo2wofF4iPoMfDRR5WwbtNcnPzhAqwWPxw7dgJtO9STepEE8dIgW450OPr9l6hSvYTUh1372YJ1GxZj2cqJsmPmqVNnkC9fAXh7WWUDnLOnb6BX9yGYu2gUcuRMoQq93VbMnroTe/bsw6e7pxubT6jdwBbNOYi7966jW/cmaBowFFNmdUeK1HGEWPHAZP47c8ZSHDz4FTZtXSQF77RP+ly09Wt3YNSIefj6208RFByIhbP3IFkKfzRqUlHIAQmSI9wb7duORbESudCwcXnJiLh6JRg1q3TGoEH9kDq9DeEhrFVZiIDG9ZElewrUqtEEX3+9A35xgwDExe+PgA5tBqNJs3pImSItqlapgZmzxyJxkvgICnRg5rRVGDKCzgc77t9/iEKFs8lOpIwkbt/yBc6du4jevdsisco0jZHX/3tCwvCiVhweEsQIScOGDaPdj9vM+jkaOhyp3zfvBqDb1dfp0TPfzzyizyupeZUdBl7URlQj8WYUtipDrw8vDA93IvBJKCKdIbBarLDZvKTw0D8OTzwHQkMiERIajPjx4yM0NAzx4vmrXSlsDN87ERnhQkgI348Hu92Chw8D4XBEwNvbLmeG+Pj4qMJ2F0+ttsDhcCHwSZiQEJ4Xx8MLeZ+ECRPLghYU9Bh2FofKCYgWeHt7wc/PHz6+yvvx5Pcg+Pp5wWqzwsvuhaAg7ijjQpy4zDVWp2HTexscHCpbxPr782A6RR/4zGFhkXIwFfvI3V14MqmPr/JqOh1uRIQ7EB4RjsjICGkrSeJET08RlqiIFdZ/YAeKmLA8eq5G1aHn6ZLeH1/PY/PfZh2Lbp5H1cFX0TvdH54Xw4MR9Tkkuo03Q49ePELbtm1Dnjx5ZNvfV7EnMTHuf69NiYcYe+OrkCUdGc5IoE+3JchfODnqNSgj0UMekjeg7xI8fuzG+BkNsGvrCXx/5CzadWiCdO94I/gJsGPbGSxfNRcLl0zGuXMnsWbFbsyeNxh2bxcCA4NRrlQ9tG3dE1Uql8CMmUvxUbE8KFn6fdkpLyzIJiDi449KoGjxTGjSuCXGj5uJd97xE7D71ZenMHv6Woyd2A8+3vFQrkx9rFgzWX5v0qgdxo+fiEJFk0u9x9kzN9C2VX+MnzgMHxZ9B16SKqJqSJo1HI5+QxohR+60cDttuHkVGDxkMFq0roNUqVOgZtWGOPr9XilkJcAhGXlqEiziFHn0MEy8pWPGDUeBIu8Iqbh1IwyVKzTExCmDUazk++KpHtBjM/IWjotadUvD6rZIhKRZi45Yvmoq4iV0wm61weFgWphVCnyLF6+JhYtnInPWlHj4IAI7th3Gojn7MGJCAOLG88Pw/muxeUdf2X2UUaTvvr2CufNmYfmKSThy5CLWrdmBwUO649bd66hQqiVOn9uHPXsPYPmiz1C9Vlk0bVoC3bvNQf2AgkiRLB2qVWyPs5fWCVlimqrSPTse3HWhdtWe2P35FPj4uxEY6MSqJV9j7pz5WL1uDrLk8hPi8uPxa1i6aCumTu8iqTGcTTt3fIvt23ZgyJDBSP6Wr+yidOjQSWzZvA0jRg1EoiRWA3zqTaZjLn/+7+nGq32bsuM5JBs2bEC7du2kqD1mbZkbIeEhaN9yHGrXCkC5KsxtVK/jR8+jV/dxWLh4Et7NnASBj4FJE5fCy8eCXv2aSFH74KG9UaVmfqlh+urAVTRr0hEr1oxHnlzZUbhwJWzcNguhQd6YNmUx/H3jYsK0LhjUZzHgSAxvvxB8UjYvPimdVeZiWBDQonlvNGhQF4U/yoWWzXpIHUXJ0tng4wucPnkfHdoOwtqNE/F2OtaCqJ0Jb1wNRZNGbTBk2EAULZZV6rWuXgnE9KlLUbteMRQolBvNGvbB5GmDkOrtuBIJUQeJ2jF7xmocPHgIGzfPAaw8D4hpW3HhiLRgw7rPMW7cGPxwirtwOXHvbjBaNO2JiuWroVnzCvCO45IITce2Y1G0xLsSqeCOep9uOY6dO/Zizrz+gF3V5W7f8i0OHfwRzVo1QLMmrfHFofXwixcKZ4QfThy7iaGDx2L2vLE4eOBbHD36PeYs7GfsFGjB6mVf4OzpK6hSpSY6deqA7TuXIWUa5dTY+elh/HKZ9bA1EC/+q821l71a7/54/vx57Nu3T7b9fdHa/bLtvsx1b1RRu+4wwSG3/eXBiC9auM3EhL9HPUzIDIrMxEUBUQVU9eufAgjRAbl/6t5/NiH0RIwOTJoBanQglrI3fz86GUd3/6e5rU8/NYNjfSBeVBnpPup+mcfePLZmcqjb1W2Zyap5fkQdoz+T2z+lrC/Tj1e9JupY6pxws6y0vKKTq/k6sz5G/Y75Pq/Sx6gOBRKSQ4cOyY405lfMLuKv0uPnX7tlyxY5hyR9+vRykVler+cO/2ArxgF4ns3zSd5JSHrMRqGi6VCzTml1wKnLD/37zsS9u4GYv7QXgoPsOLj/KDZtWYfHv9+Gr3di5M5RFI2aVUWqNL7Y/9lBrF+7B7PnjoOXtzrX59KF++jTeyQSxEuKh49vYuHiqUiWnM4Gl6SZzpuzDtd+uYV+g1uhSePmmDJ5NtKlSyIOBeaBz5m1Hjt2rsPMmXNQq2YAVq6ej1y50uPs6dtYs2YDLl76QaK76dK+g1KfVES58gWMBG21O1Y4i9ob98OjJxcRJ65NUk+TJMiGqtXKya44N27cQo2qdZEpYyZYrOHiXbZa3MiVOzfat2uPZG8lEw/t1q27sGfXF5g2YwJ84rA421u24h0+ZBaO/3AYGzYtg5fNhgG9liLfh2+hVp1ysLituH8HKFz4I2TJngZ2Hx5yyGiODblyFMCA/n1RsODHWLd+JTJnSSvyunolCAH1u2DUuPZIlDg+qpRviw8KpROCGBbqQM6cedCoUX3ZmvTrr49j5YpNGD16uGwoULFcY5w7f1xq5jK/WwSr1yxEgYLZ0L3bSNSt9wlSJE+L2tVbI2vOxHAhWJ3abrHgg3wfol6dVmjSsBv2f7Fctup1uiz46fTvaNQoAMtXzkaO3MklmvzjiQuYP2855s4b5dlQheO0f/8hbN60FffuPpQ2P/qoKCpXqYiMmZLLluwkjU53pNpty3zg5D847V/3rfic3PaXh6aSkNAZFqMvCxASFozG9XuhZYv2KFMxl7JDRg3pqmWfYd/+rQiPfASbOwk+yJ8f7To0ho8f8G76DzBl2hhUr8nopwXOcCtWr9qP+QsnY+XyzahYqSy2froEaVJnQMvm3VCndh1UqfEhOrebhH27j+DjEtkxbuJgJExsVRkKbgtGDZ+Hs2cuYd6ikbh54wGWLFqH8+cvwe4dCLvdG61adkbpMrmN4TYiZG6SlVtYuXIFLlw6ISnTObLmR9EiJVC8VC5xlnDjhXkLpiBN2sSSfkY7YbN6YdrURZgyeTryfpATFmsoXGDUIh5aNu+ERw9DMHbsCJw8fRgWayRcLhvOn7mD7l37omWrJqhdvxgiI2xo0qgzypQvgMaN60u7dJbwXLPiJfICVrURx69XH6DYxxUxY+ZUDBk8HGnTJ4fF6w7gTITUKbMgoGEzZMvxNhrUb4JJkyYhc/YEotculxcuXbiDPLkK49j3P+LixQvYsm0NngTdFXuaO/f7aBTQHJkyJpXIZEy9OC95Dsnu3bvlYMR/CqO+MYSExVc6QsLt6UaMGIGkSZP+4awBPQAEoDwUjWFFFknxO/qlwQ//JaChVzw6wKnfYxv6/s8bYDOw/bNJ8LzBY5/1Kaxsj7+z7/z3ZV+v0o+XbdMsB8qChJDPoEkGP9fEQF/LPpvJAOWs5WgmEdGBezM41c+ux0i3q8dUF+TxbBq2q3/02JpBXVRSosdey5ptaSCoZWMmJ+a5xbb0nDKHvJ/3ff2cryLzN+FaTSi0bMzz09w/LXddKKmJgpa5lpd5Pmu5sU0zWY1OP553MjHlyr5xLDhHAgMDkSZNGnFWmF//FkKSO3duvPvuu8/Yqn/K2L/e+WZsGe7Z/tco7NKBExCocpMIb/Gm8uWyMgXKW22na/iCpM6Wu/txtyVJyaEXVH3IWgJ9AB/TesR/ZNSQ6XNCZHNtow2HSx2SyY00ZNc7K20sd5ZSDcmuV7wXd6gigXLxnuoeEh02zjaSQnYWjttYyeaCzcIduwzpGecyqU0sFC5m3xhwlb+N2hpGee3a3iirI6BPb8ohXlumurlUrZk8j0Rk1cZcVkZnuIMZTyyXmhEDg8s9uFaysyryouyzaoPf57EnErXSuU3c6Iu34b+G/JQdN87CMYTpYrvgyemqPabxmOWmE9CMoLDazkBOeae8mEjG4mk1liBYsqi+s42nW6Jzm1Wjv4yuGOE1bgsio692ETb6pncqM9oETzBXqTfqdPv/xos1JMwIoZOF55DotTCmnk5mtVNNBIudm3arTSk4Ao4Ii5A//i2b4BnzSHaicqkt+53uUNEJObCUKm7or5wNxqE35oCaa5GwOFWNJYMUT3WYB4haJNoo+uOt9EhqRI35KpFGrVMy3KqXdHywHaqXTrfyMFvOW+q1YT+URaG+2Dx6r+cXFc3l5oGcPJ/Mc4SPSrsW26WeT2wQ/2OlQthkp7qnfFjptdPlhs0q+5UZ97GILooJ4LOzCRt3ifMVvRI9YWvUWd7OHiq2ysvGM0740HTwqs/1xji8jmOjXzG17a9eS0lIGCHp0KFDtJlKMTE/3xhCoh+OwiD4nDdvnhwsFR0AN4NcM7iNzpNLIKRfUYGl+Z7ma6IT9KsQgRcBjKj9eZMORzt8+DCCgoJQujS9mwoUmPun5a7lqGWiiRaBo34+fY1nu0FBA+r1Im+5Wc5RvffRjVHUCMufgbuo937ZcY0aCRAbZYqwvWw7MaHEf6fNqEA+qjz1c0YH+M3E3zwnzLLQERfOkeja/jO900RXE6Bff/0Vd+7cQatWrZ557H8LIcmcObNESPTzsN/PI2N/Z1xj/rsqVVFytQSUchFVW+3K/v5yurIDVouvAuGycYZK8ZFdlIw0SquVZ/9YBBiwQJ4pom6Ll0EArLI4263eciAbgTi3vtQrvMWYU0wT5Y/UMhhER4EIggKVQmG3eUkNGiMXkRF2RX4srH9wweUgSbLAYnHAamfht108+Sw0tdlY58J+2eF02MVrK04ThEtfeKCi20VwRgCj+ucmSnLzuVgwS8ARLp5TRVhU/11yzgN1guhPpWPwc3l+/i2HDtLpQ8DI9tVuVl7e7JvxvkXNHZXiSjKgYL2qzYkQDy+3AHa7I6VGRgAgs+2N2hbVF7VDoMNJcsE2WPtCO67nJe9LYqT/ZoqWPr+KsiVJUH1WkNaQldMpO6i55JA5bolIckE5c4zYC4I7NYcUKfMyOb1U6q/YFCvvzXvIyqFIo5NP8t9I2dIRkp07d6Jp06bw9fWNcXvAGUXiqdA2ATlTsTkBI+GI9DYO+lUH9vEQRJcrUg7jtNgiZe44nA65hvNCHVbpDQvP5JItnH3Upg8WOjU5T7zhiogrKX1u2wOZYwpo0xGr5pQixuqHKddqznCeaL1wws2DRXm9heSBRFbNH4uFxweQmJOlsH920VWXU6VXqz6SZNEZoA4uFv4tTgDtiKauO6Vw3uFQxwvYbD5wORQbEB2jDOQZ2QfaOeMkeElZjJB0cZmXFuVwUXaITI26oSKtjNyIHMThwiiR6jdlSn2lfvB8F96HcqV+Cv6yeEsUSMi7JQROl0N2DVN25/W/9Dr9888/S3p0+/bt5SZ/hq1eR0/eGEJiBhS6hiQgICBaIZi94hQCvadRoxwUntkjbgZDOhqijWxU7//rEOyL2jCTkjcJjDCPNSwszFO7E7XOJiroi45MPQ+4RgfYzWMSlUxGnfxR242O1DyvLijqWJjbMn/nRUQppufE/6p9HaGirujnN5NIrRv8zPy+1q2oaXracNGpQE8fx5H3+Ktev6i6fu7cOXz99ddyqrH59W8gJKtWrQIPdiToMM81sz34X82DV7+vdr9zkeTp5QQ4XMC5aDOSycXUIYssQSU9fSzMtFpdRi0AgbtacAni5QRyiw02mxUOARNchBXoIeFRNWcEpgQbRuSAgNXCSHmEHEAoUQMBWSr6zNo3Hrhr0lnsAAAgAElEQVSm6rsIhCINYEDwy929wqQejfVl3CyD4MDLy4LwCAIunsCo7i1nLgi58VHgwMroSZgAAz4DT4pW0Ry3ECc/vzgIC40Q0KDIi0OeyW5nPZ4G+zZEOkIVIJO+UUYKsPM8Dp4ILWTBSv1RJ2NzpyANhAS4SASFax/lpLyqQtoM8MXnp3x5b/U89AiTcCngI2uP2y6Ei20ISLVw/ATCCUhSERPK2Y3IyDD4+HrB6XDC7kWCZux6JePgQkQkPcBWFaXi80i/mPpCoqVIFT3mHGPOEXXqrkvAHskbkRyfX51sQwKjQB/HXSK3FhvsdpuxAUHMpau8ui789W9oh82DBw8kI4QRZh2F/uutvuib6swYuxByh9I/m58Qa6crQnRGIhY2jjPrQjUBNcC9heNqgYP6SlBt5fxQJFOie24f2LwiZQ47uZewOw4sbl8Zt0jnY9FRbuvPhBaJiNg4ttSNuDK36SDgDmuyc6VBxBXR4FwxyKuVeqwyNFyySxY1NUz66oy0ix653KESMuScUfESzlUSdxIqRlJZf0oyr2yJOi9I2QfaGEekG152P5UeSb3x6BsjOpzj1A/KgM9gESe6Wu+UHaLsVCRY6Y6K/vH5iFfV8witlppZhzhMVGTWcOQwRCpEho9hlbpc2g4+Y2QkCYu2d69/lug1m3MjRYoUcjDiP7W+vjGExCxWc1F7dKzM7L1/+PAhFixYgFq1aiFjxoz47rvvcP36dTFgH374oXgjNfHgpOHnP/30E9KmTYu7d+8KOKhQoYKESl+n0KPmvst8NOpWfvjhB8nPq1+//nNT0p43zWKSpTKP9cmTJ+KpiZp2ZSYMum/PixqY5fhnIP9Fn79KO2Z5a1Ac9ftRSU9UQPtCM/4n0ZCYHJfXb3KezsW1a9fK5gTUARL748eP49SpU5LL/PvvzP9WdVzcTpHyZJok/65bt+4z0TPznOBYsIA7SZIkyJo1q+gZ/zWTEgEehtc1Klk1j1tUubKGJDpCEhMyet1tUr94dgR/okthi6oLL5q/L9LB6D7TqXhmHdDy17bJ/Hd0uvGs/uhcAnorCVwlx4inR8jBdbIYSwqU7GElC60G+Tp6oe7HtAuVKkTAIf20kZz4CGDhYm61E7SEK/DjIiEhCOD19MA+7QeBgEQUjBwn5YlUEQkBCvIvwYWO0mpQS+CiInjqLCKxICpliukeVhVldzkJ2hlpccJi465/7KfyePJZCLTVLlAqBYbAXUC57pO8a0SWCCisbMM4tE1AONM1KLggOWWeRGnMmHEYMLCngBHtWVXpWgZwp3dVyJzyxOrnkJQPw9OsoiD0yPLuTiE72lus5KdyuSSyQ0DGtiS9TEW+PKldAk55qU3ImIqoKC8tozD0nHPnMP6u5G6MkXja6fFle4xKMe2FfeD3iWIZLTI2EaH33cZ0FR15MeoG5PmUdD15fKZJ+rx1JKpDQ//9Zw4v83r9srjgz9a66OwJv8MzNT7//HPUqVMHfn5+f9iq1/y9qBkLL1qX9Tr47H0pQc5JI4opMlVpldQpp4v1T3ROcb6RcCgCQmLJKBbBMS9mREGRBM5D6j9/J4nwgcutaosEQ7h8BYgrRwPTFKmfKvIp35HIgYrGkHxz3KVN99OUcYJ6pYFaR8NUiqIQFJIPzqFwVZfi8hWnAf+W6AjJgScSo5xqKkKr+qDzoWgzaBtIjqVlQwYqWsL56BDdERnI2SU6gmn0izNTIo9KR4ToMxIktTKKnEtqloXREEZ3XLAxEqm3ZaasmYKmddmIdJIM8Ue9VLSY7aqUr5dP9X+VtUzPY9Y20YHGlC2dAfEq7fyVa99oQvK8CIk2FhcvXsSYMWOwZ88eyXXLli0bhg0bJoD60qVLouj8XdchUMBz5sxBx44dhfkRfDMcVa1aNSEHUT3+wsBl+8an6Ubao6EXeLNnOSoQ0AYhahskUKdPn8b06dM9Xme2q++jr9eRH/PAxiTwZYSEKVvNmjUzFplnC///ygSL/c6bIwFtaPgvPXKbNm3C8OHDMXHiRJn/1I9KlSpJPjNPke7Xrx+qVKmCZMmSyXWctyQVTZo0Qbdu3VCsWLHnGqpp06YJ8K5evbpcY9YTrUNRa5QE9EXRt6hggAaShCRqUfubI+Xn92Tr1q3ImzevOEPMQOlFgMcMoKICnqikRtsLs3zNMtVtRY0kmsm88piq1Etta6KCHg186QVXOeH0hKrUKyAELhdBFUENPX8Eouo6p4OePe6G9zQvWpLLZb3VKaKQnZc8tR6SMx0Jp6Rb2SV1xJwDTpCiF2j1rE+BrOq3qtswcJTypkq/zbld6mR1yTozrhXPvBAT2n/VhsrtVmRGwI+AK35mACUBPvQeq3xy1lGozA0LIh0ueHmpvnpyvwnE5cUHZgd0CkaobF/OQu8unbtjztxpHiDnSShnswYwYbqVBk3qfuwPfwhmFHB7JsNJF4PoNkgKWSBgeIcF6ggxMCIpQrQoW6atsB5AES61vj3dLVFuzWasjArx2ek9VxsPEFTKbS0OlQpH0GjUJwiglbQf1aYneqNrewwy4qkv4ePo+hej1o92ic4SHZV9kT2IjqQoQvm0xtBsh7Q+6Wui6qu+NrqMgZexS7S75l229Hd4H+0kiNq2GSNoR0909zfbDE8/CYyZeuUIg51bycnBvobwJfLAea2Itqd+whjHp2OuppSqfeI81hFSXsE2OBeUPIUIG3NVR7zoXBDiIfOFEVKHpD2pgTVIp/ElRkQFG3n4A6OWKnVKOSeoq+FqjnEeGebEjN+0XTMUQsgBbyepicaOm0/HSqV2eZwdHn1R6Z+6Dc8vHmVQ9kIZEpN9iS6YJ8VVur0o6Ycm/VRKJu4No13T+WYxmLVI2RFf/78+GFFPiD9L2eJ1TC2id5fGggCFxIIFoz179pTfSUgYKTHnmv/4448YOHCggKtMmTKJZ5hFsoySsB0aBX4nUaJECA0Nla1Ft2/fLoNCIMEICwE7T5+lEbhy5YqwR7ZD7yc9yto48L7Hjh0TT3HOnDkF7BUvXlyAXv/+/fHo0SM5NZwEiW0nSJBAvNTM2eNEIAjkv3379pXfzcbpZYzcX7kmlpD8Fan9O76j0xQ1CaBHjgA5derUEsngfD1y5IiQDhJlRki++uorISeTJ0+W6Anf46Lfp08fSS/gPNYLJsn94sWLZeGg/h49elSiKyxA54FRDPtybvNcA77HCCHJTvbs2bFkyRLRGy4afJ/6mTBhQk/NiZmE/5cJCZ9t0KBBqFmzpgcwc9xy5MiB9957zwOYFGhTxOH27dtYunSp2DzaITOYUeBBn9D8x3nKz2jPpk6dinLlyuGDDz74Q82YBmPRe5Q1iGHKlgLAQJic0bFr515cunwBiRMnxr179+SU4/oNaiNRwhQqE0rABYGrKp4OCQ2T56AtzJ+/oIB3qW1wOLFj12Z5jkoVq0p6lMr/5prPbHg6jZQnVG1Bq77DnWuaNmuMFMlTSoqKql0xtjaX1CQFHnSNhqpzYbt8zwAUnmJsDbTVluRDhgxB0aIfo1y50qbqceD2nfuYNXM2UqZMjsCgx6hWvbLM9XVrNqJa9VpIlDD+02JtyfUwQIaAQdMmAay/cfMEeze6dO6BOXOmqYCNABONVhQ5evQoCNOmTUWytxIjNDQIRYsWRYECBREeHoHt27fgwoWfkSRJCtz47Qr69umPs2cvYNOmNRg1agx8vNW5IGybmQabNq2XqMz9B3dRuEhBfFKyLG7duolFixcgcaIkuHf/LqpUroZcufIaKVVKXkJeJef96bgSRD35PRAHPt+LMmXKI26c+J46HRURY0RNzR852M6iPL+BT55g7rw5KFGiBPLnzy9jxvMpNm3chPTp38GtW7dQsFABFCpUQOYtI7XMjNDrI/9lWueuXbtk23muyXSwcc2m05LRX673/KxevXrw9mb9BOfHU3Sn29Lv8flYX0mbx0ivmdibU1q1bX3VNOwXERL2ITg4WJxGtJ/cfZT4hC+OGZ2r7FOfPr3hza3RTLbBDMj1ie0KLAM3bvyGfv37YOrUyUicOImqZRJ87MK9+7exdMkyxI2TDFd++Rk1a1bFhx8WMsi9UQxvVHKcPn1CHFs9e/WWObFt+zbpr693XFSrWgvxEzJaamzCIClZQGhYEFatXiW2J26ceDh+/AT69u2JlKlS4bN9n0nfeN/27Tsi7dvvCCC3uFXtiYpWqoinZsWMQDItkmlS3H7350tXED9eXPx284Zsm5sgQTzs3/85rv5yHb/9dgutW7dB+vSpPRtMKL0y7/agiYUi956XYvueqKunAx62b2Yemj3peit+V+u7bl9HR02V6h5yE4UU6WiIRBvN/YgZ/BFLSExy/TNColk/CQKJCYFRy5YtZY9/GiICfQKcNWvWgEWk+npeS3DFHyp1oUKFxNPLRZBEhKCJBIF7gROY8V8q8urVqyUKwxPGCxYsKPcg+enatStq164t52rMnTsXU6ZMkXtxMWRfWKjGVLLy5ctLNIaGikBr1qxZYMHQ6NGj5TqSGUZ3CEhq1Kghxo8gkQv048ePhWTxeV7kSX0d0zKWkLwOKb6ZbWjvoQapOueVusBFmcR68+bN+O2336Q+g4s2F+8JEyZg+fLlnkX75s2bQiSoDwSbekEm6eC8ph6wPS723MaSIJmOA5Ic6hrTEgoXLiwk5eDBg7KBAoEC5zjvScBBksTfo3ry2ff/IiHRY0ISR0BJEMVccnNtmwY72ourZxmdFi1atBBbQ5BlBlZafpo0moGWJjS0S71795a6MW4iogGNmcxogKV3OlPLIVN/1EIqaU4SSeBfDpw8+TMGDRqM+fPnIGnSJHj8+HdkyZIZS5bOR+VKNYx0CYJXlQdOYEoS8fvvjxA/QQJ4e/EwU5Uqws+XLFkg5Kthw8YGkDV2mzEIiXouowDa5caCBQtlbq1atdIgcSp1SJKcGAGRlBWCGEZTCKZZv2BADaYQCTgxCmo1HjFwCGVQrVp1NGvaDDVqMvqnIiD8Cs9kCgpkdIMbs4QiRYokMoa7d+9H1y7dJVVYASqmhBh56x63r9n7qjzMERFOg5DMMAiJBiJq9Em0evToCW8vLwwbPhTHjx/Dt9+yCLWdOMBIbA9/952AqnbtW6JTxy4IDg7H9BmTsHnTFnh7+RpRC2D9ug346cI59O7VH6fPnETdurVx6tQ5tG3TCsWKF0NAw8b4/tgRLFu2DNOmzYSfr5+KOvGsGdlZSUWuZDSN7UjVjolGvr6k1xiET1J01A5hNrveX8uKs2fPoUKFiogXLy6mT5+BkiVKCAHs17+fOC44R3/++SJGjRola/7QoUMxbtw4vPPOOx7HCHWHAJ2OQBL5mTNnig1q3ry52C2u73T+0elBopIrV64/RG/NOqCjIlGjiFo/tB7+nZQWMyFh6rg5Isn7h4SECL6h7aNDlSSM1/CcCOps2bJlMX/+/GfSztlfGRfZcOApUJa23cAvv1xFgYIFcO78KSRLqpwEEr3jWTWRoQqvwA+PHj9A2rSpZaxV6hbrI9QOlCtWLsbgIf3x3nvvY93aDfj50s84eHA/OnTojEkTpqJatRrIlTurEW1j8TujHG6cP38Oo8eMxuRJExEvfiKZi18dOoCu3bpg7JhxGDtmPHbt2iHpwzNnzTacHYowktwwOsKiek1IhKa7nbh58wY6d+6GWbPmIkH8+GjVuoVkvxQsWAA9e/bClClTsXfvZ/jqyy+xZOliT3sqsmtEPmRgtZ4ZUZJnIiDaKfAq67wmu4ZtMdJIVQuqNuaP0RYjlc2T+qjTtrTzgt+NuaPaYwmJaXz/jJBog0Fl05EGLsr58uX7Q/6lWTH1Nq5UcEY96K0lsOrVq5cQjy+//FKiIlz8qPwkJTRa/J2GjClg9CIy8kHQxO+VKlUKzGtntIQgjH0isPjss8/AlLOxY8d6PMH0+tBTQ9BGTzDBHj2fBBNM46CxP3HihCwkJCAkQOwnCQ4NVUy/YglJTEv4f9++eXFib0hImLfMeb9jxw5cvnxZvG4kFZz3nKOcl/weyQqjI4zkcW6rBcItTgGScUYC6WknmOZ32C49xCtWrMCMGTOE4JCIsF2mLFJfSUSoI/T2lSlTRiKXTAVjG7r9/3qERD8fF2B6hWnTKDv9/LQptBcclwwZMkjEgT+0SRyf/fv3y+FVBF0EJ/Tk0sFB5wltC8eHu5NR1g0aNJBdygjqONa0KwQ2tEkEbgR4dILwO3TYEPgxMqa9rawH4n2PHP0GYaEuVChfFd26d5Rdq1RKuQU/nDgrTqHuPbog3wd5ETdufHixiNTiRGBQECaMH48zZ86q7c7dwLz58/H48SOsWbNK5hft9KSJk/H119/IPIwb119sYrny5TFy+ChcvnIFkZHhSJgoAebPU44jvXsVn40yoJMnZcqUEpH+5JNSchI0b5Yv3wc4cuQ47t65jYmTxqHQhwWwYtka7NmzF5GOCFz55SImT5qK0qXLYtWKVViwaB6SJUuK+/fuI3fu9zBhwkRxMhGcxYnjj6tXr6FunYZo0645Dh36ClMmz5Si9qCg39GjZxeULlUKT56EIHu2XNi8ZTPy589tbNlLT6c5N8P8uzpsMCLCgS5dumHOnNkyFzw79xhILCQ0BFmzZMWqVWtQpEhRhIaGYPCQIWjVqqWA/3r164oceKgtwVm/fv0letm9ezdkyZJVsgA45nPnzsP69evw1ltvoWrVakIO8+TOhb79+mPr1i3o368/8ubLJzUxAwb0R0DDRnLobLXqVZAlSyY8fvQYmTJlRbJkyXHi+Al8/c0hHDhwQCL71OmDnx/Exk2bsHv3Lvj6eSMoMBBlypQTMqW83S6Eh4dhwoRJEgX5+edL+OST0kLOVR0SiaRKnbt9+xYaNW6CMaPHigOEz0NPOx18gwcPFucio4UrV66UtGySQJISzn3O5YULF8p8ps7Q0UjHIs8H4rXUKZIYyoT2iTrA3T5pw7p3746SJUuKHn7//feSLcG5xrlAHKAjka8aHeG4RiUkZr3nszPi0LhxY7kXMQqfh7rDaAltMu0qo9Osj2WqLPtABxRtAm0y+04HD20sn2v16lVInjwl3nsvN8qWK4XwMKccZDx79kyxL4cPf41Fixfh0cMnuHvvPmrUqI6uXdvLxg+SVui24MZvt7Fl83oUL/kxRo8ehTmzFuD6r79i796daNmiLWbPniOEPVu2DHBxkwupS9K7R6nop5rUwPFjJzBq9HBpZ/yECRjQf6AQSvZ3+LARksoVHhaKdevXYPu2T2VcOObz5y9ElsxZTKmVitTTrHCeELtRBnT6cuwZfd61exeuX7uGyZMnmRbj6NKzBGUa7CRqblSUSOUzy/qznz2lgqa0K48T4mVyrqLaCEVMVDJdzG19HUtIXpGQaFJCjwi9BiQkNEZmT4YZ0PB9pqlw8eUk1USFKSkEAvTakpxw0df57hwUGlZ6IWkEqPwEUbyeRoqeRZIMeo2ZIqbPRqAxYNSE0RmmVPCHRo9kgzvtEKARDDAMS4PIw2e4cNKTzHAzPUFqAeJuGHY52fllcmP/LtyNJSR/V4Jv9vc1GTGn8ZCQEPwzOsj5yUgGF3oCVc59Alpew4Wdn9HjxDmvCQOfmAsE064Iogl4CSJJQAgI+UNwwMWAIJUREs55knimjI0cOVIWSwJdplSSGNERULVqVY8w/+uEhA9KEE6iRvtCkkH56vFiFIkgg84Pgg46NZiuwogIx0JHSGjTGI1lZJgRYIKUIkWKeDb74LjSxvBgSabjsd6ORIV2i04PnodAoFO5cmWJVPEejGqR3OgXx5KgbOCgPggOikTnTj1Rq1Y1VKtRyThJwobwMAc+/XQ79u7bjSNHv0OaNGnRq1dfFC5cRAD/mjWrhTzFjZNAwFylypWQK2cObNi4Hp06dsCxY0ewfv0mjB83QZZe2uQyZcsgR45sYsMDGjaEw+FCx04d0btXH3xY6ENja2Hgm28OCyGhhzcsPAyZMmbElq2bRa4dOnREgYIF0bBhAJYuW4pfrlxGn769MW3adIl0v/VWMuk35TNv3nxsXL8JP/54DMNHDJF0pU9KlMOOHbvRu3cvFC9eBG3btcVvN25h+vQ56N2nC1auXI5CBYshT+73sHvPLly+ckHAoJ9vPHRo3xH+cXwxadIYQ5TcRet5L5V6FhEZgS6du2DOnHkmQqKBkgs3b/0mY3P06DFkzpRVQGWr1q3Rt28/ZMqUBZMnT8TpM6eQMkVKAZbTpk3BDz8cQ8+e/XDgwP+xdx5wVhXXH/+9to1eFJQmYMMudoMFFQXUxB5NNRrEEhV7x2DvoiLGAiYRWzRBjL2AXRBRsSB2RAFBOsuWV+77/79z34Hx5i0szQjZ6wd39717586cOTPz+51z5szzaty4XBdffFHBqDZJO++8s9MXQuB69dpfe+21p+bOmavTBwxQl85d3N6bAaefoaOPOVpt2rZ0YZ7/+MejDpz37r2/hgy5XbvtsqcGDrxYLVq2cMRlv/0O0JgxL2nkyH/p9Tde0Z13/kWzZn2vG28YrAsvvEBt2q4XpoeNWfaguAsn22uvnuq5916FGH9oSxheN2zYPfrmm+k684yz3PshH9QZ4yJzGMYNIhg4xwwPLoZCwCj6hpGQ+Ya1mTBv9Irv8JbwPETcIhswDKCbjKd99913CSEB0EO0zGMBaYdQQGh8vLEiK0ExQmJztBl8GKPMwxh+8GYTQfHvf//bEY7rrrvOjXX+UX+8PrSVOZY9tDw7bNgwd/4Rc8PE99/T8ccdX5Dba9p442666qortH6blur3xxMdUWvTZj3ttNOOeve9STrjzAF6+pnH1LZNhyV7TcLzb/L6buYMnXb6KRp2930u6cTzLzytL7/4Rhtt1EkHHXyAyspIJkEqX4gnKYbDTHFhOmw5mffcZy9dddU12r9XL40d96Yb/7W1GZ180p/UvFkTR1o+/vhDFzr2xL+fVfv27fTYqJF6/bXXNXjw7YUQTsrHAxHXF198pUcffUQvvfSKw20YezESvzV+nKoWL9JJJ5+oFs1bFkIMw7TDoVskCvBtnwffeweChD1d6GIv1MuKsbCugsdwKfvyvRwroiH+veFZKEZJVraU5T3XQEgKEkIQWG6IS1xe2l8eYeHB+sHkxCRS7DLywcBHQVl8GJywbMKisMpi2WWjLHs2WPABRZtttpnzUrAAYxWEeLCwEWuPh4R7AQlMUEwUAK5UKqmbbrrZhaJwD+0hxpVnAGkMdtg/8aAAAqwuEBJIB+9hgsV6CUGhbjzP5mIL1YjGci9PsVbke8iZv6ndnl2T71yR+jXcu/ol4BMSSwKBHpOdjoQRkGNCIgDJhBPi0QMco48WXoCOslAzHghDhDwTzghAIDwCEGwLP8AAKxxlM7ZY9PEIWGglVlGAM14YW+AtbIK/eQ/gwdL+Whjjmg5nXB2Sh4BxUjtj3drmlwshZA5j/gM0+ReGFIAFYBniR1kYSgBMhMYxp9AvkBPIISQPOfEc1mP6C8LHGIdYYrwhgQFkkj0REE36inBRyoWYMF/yHSDHyBHEkrodcMD+blH8xz9IFV7tyrSwg6rFVUokEw6ofvjhBy485M9/HqTLL7/MzZeE6BHeMXfuPH08aZJ+f+yx2nWXXdwevgEDAOB/Udu2bXTMMb9yhiNIMdbS3n1669lnnnXkuHJxpSZ/PNnNjezNcwt0jNO+X9SVV16h0aPHOI/B5pt305gxo9WlS1dXNmE7++yzr5544t96/oUXdN211y7x2jG/Y0ziXVjSCWGcMuUrZ/BCRw8++OdubqcdWKyPPPIIzZ49xwHxY4/9nTNY4dWZOvUbZ/Fv1aqlzjvvfAeMWR/oCwC5wy22g7sOxaLd1IVTkll7wmd8i2peM777znlI6Gcs++gNaxhepu+/n61rrrlad919t5o0bqKhQ4eqabOm2mzTTR0ox/OeKkm58YqVmbEIuN1zzz1dyBlEt0/vPk4HWF8Zs+jAWWed5UKGWPMgZg8++JDzbkFg6CcSWeBtw8DAmrzfvvtp9Jgxbi8mYdGXXTbIyfLKK67Uqaedps6dN1riXXDnyfx/OM7ll13u9IRwpBCYh7J49NF/OmIzePAtTlfpA+pPiBYGPtZw5Ey/MV8RHk39ISfci1EQDyAeEjwNeFQYO9Qbj655SPCAMP8xD0LSIOjMZxBdoiN4H4YVSDtzI+s29xuJWNH1clkhW+gBXiAzGoAfmEPAB4Bs8AhzKWQEgwahihgZeIb5GTyBUQFDKDLDoAG2gShDtN6b+J7atmnrPluwYL67d+LE951xCuMo88aoUY/rmWeeUteuG4d7vty5N+F4QwdPPfVPGj7sXjVrFu5hWxIhZqFPhUQQocov3fDNOENXf9bjZ/rVMceopJTMeqEnzMmyQBNIc8t4feihB/XHP/Zz/YcH5F8jR+r+EfcvmUvDc36WnnPGuoNRDWMLXi+r89IhVx8PxeqY+VdnGdEd76uz7LAsW0vRa4z0zEE/1vWTybLlh5IwmHA1W1hIXcLAqsg/JjssFTDhYpeVzSLLYstgwz3Ne1jEmXxZwJlsGMxYePmbCZHPmHgIGWAiJZ6eLENYILHEQFp4LwOdAYbSM/BJOQx4YvEkhILN84AAJnYWLhYErFu4W5ncKI9Jl78BEAwgFglAIJZQLj+Ge00oCGAF97CfZes/F8I18eaGMv9bEoAYMwbQV8YH+spChP6jjyzyLNBY2/z9WCz2LIYWo8y93EcYA+ONsQVIIpyG8gDOgGl0Gt3mfjyHjD3KtmQQgCreCej190vYYm9pfy3L1tpOSPyNs3hemceQAXOQzVuAEuYtyBzzBvIDRCELwBLAj7/pP+QCmKYfAGt8xxxFqnGAC6AfwEa/Mc6ZswAhzGmAGsA95ATPMws5HisICfWkHoSE0Dfmwfr6/8MfqA9WWS7qQLc8yNUAACAASURBVFgengzIDJ4ePmOORtfQCeZfgC1WXn7yTogYcz7Aj3upv+W/Jz7e9Iz3ASKpA6QUKzdGHdMPgCbrBuQaOQIeqQsGKBZWCAlADAKHlRxwDYDmO7zeGIeQJTLEKMb7AKZYcskYhwyRKwCXNYHPIWMQacAV1mpIOwYo/iFbxgqEHMAL8KsPeV4+IZEbQ4QQY+GnP6x8rOLIwcL0kA36A5kE2EJOAOf0Dc8ie8Yl/QShpe9pA+CX9gBe8UKwhtF+5M9aRIQAFndkAFhHpgBlykev0C9CtpA/30H40AnuhxQBlgH0/v4L2gSBoI8gR1x8huGE56gLZIiwa8qnLzD44d1j3kC/LTkMxB+dY8ygJ4wFgDmEnp+0h7Loc0g88xF6zDxGvegzn5AwV7GmY8DEE4yOcR/rNe+iHUs3j9d/Ri9GSMIwtdAKjx7Tb0RU4PFh/KJvYAn6kD5CDowd2sm8DFmBnODJQS8hXOASyCvjib4jNBYSgwwITcO4y5hC/rSVuYj3MTcwJniftc/qB5Zh7CA/cIqFrFmIJ3+bXPxN/zxH3dA35rCoAcb34lMWbeEdjEXmG3AKpBe9NIxC/dEx5jueZ+yCn5hP8NSvTDhd/Xtx3bmzgZAUFjILlcKyxuJEKtL6WBv8TWDF1CL6vf+3LbR+yl373gcL/qTps0h7n6XU8xcbfvcnqCWp5zwWat/7G3jtdytzee1bXUMBmTNJA3z8dtWnD1ZXHRrK+XElYPrv67ctNuifO+TMHTJX2MBcSMvrL0zR8eS3wMoyL4cPsm28+5ZFP6wsuimbciHsWPHXxoMRi3lITD7IwggJQNIOSLMFnYUWAAbYhyyy3wdCwoILsANUY/gAdAGmWZyx7PMMQJvvAVqMcQwsABBCV3kXoACABmhh8zB74Qj5AOgQ6gFZtXkNcAdQB4TwDsrnb4iG9R1AAEs0JJRnAR94hyED6A0AEG8a9xF+AsgEfFIOJIT6AfgpA2IGYOF39ASrHc9AcnkOkGbeNPQDLxAEBXAJaAacIDPAFHXGKwRIBpDzOeAdazrEiHchM3QewxP9RR2pK22lPYSxURe87JAZQDJgmTKRPe2EBBE6xFwKqaNfDjzwQAdil5XK3h839SEkyBs9oG9pAwSLekKCAJp4H/HC46GBCAHesC7jRaBt6ByEBOAJKCUECI8oRji89OgXfcLf9AdhfugobaRP8U4Rfsw7aT91QdfwcCJ/9JJIAfZrQEhCD8ll7n5+0o8QRX/+oM/YrA4hARTzNzoIsUCWZrjgGeYAiA2GEkgBMkZv8SjR7+yhoi60G6MffcvvRC4AuikPIwnPEIoICUb/GSfoC/0OIYHsoTu0EWIPITEPCfehkwbWbbyuyCxeFyGxMiBfth8VQyreIwgjJITxS9/TFsYzBgQ8XfQ7+ocs8XAB5tED2gZhtHBzCBZl8hnvsTA25ARRhZTyHX2IXnP5WIf3o2/oF+VH5376mnFlSTqQD3MZZAT9IFSeC120pBzotZEXW5cgf+gEcxIeInQQ8osO2dqETkKWqQ/fYShAFoxx6tBw1U8CDYSkICcTBIQEd5vtySgmxigB8Bl1XaTEFn+fcNhnPnv2ra7+M/YO3wpg7NxIiv00i54NLn8g+/daXX1QxmeWptUGpN/e+qnVit+F5YWQLTsMb3kyXfE3NDzxU5NAsT72LVqmq6aHdY0hGwf+Hi4jO/53xTJH+YDEvo9ayKwMQBLgJEpIfmpyLVafYoTEbzsgDgCAR8LOAqEcFmpAFIAPAsDiTvgPwB3gAFCkHMA/wA+Swj14IghlwUuFFxcwifeDvwHuAAPew0IO2KIMgDqeW4ArYALACBCx/mduxvrKOTZ4wbgXEOcDMXQEIM/7eBcWXoAq7eJ3wA2kCisn3gPqyr4iwBEgEvCAp27ixImuHtSRUCCs0IBuvudZfvI5FmHTNepkVlc8GpAsyAMyhIAAXpEF5VNHrMTm3eY9WNshvYBQvkcG1Il5EdIGOcLzQTkWJsXzgCSsyZQLMMPiS/9AwgBTWN4BvHxXHwNPfQgJukF/4IFAroB32gO54HnAM54R+gA5YlWnr7GSY+yjvViesR7TzxAP6ohHgnIIXQakAtppP+VDMPDmQ8R4L/pE2B/EBdlghUc/AMOAeT6H4NK3yNJIBsSW+lCWPydQb8Js6Ae8D7wXCzefo0M2/6BzvAf9h/DhkYFsQ6iQBUYL2oE3xCIg8KIAyNEbdABQT5vpZzaM8y6IKMSReuFlQr+QDW3lGbxQtBGgS3sA4hjwLE25rdMrMh8ti5BQHlgADwURG3gVmSP4yZilv2gTZJn+RgepH+MLXWQM0Mf0E7JAF+lPwD3yYq1HNxhrlsgCgoVc0CPaxe+QPfojinOQGX1J3xfLjEgUCfcwBk3v2W9L2CYkjnFCn6KjzAF+GmbfOMXvEFraCCll/qHP7EBrqxfzHfdQLv/wvtaVsXFF+uh/6d4GQhLpbQYG1gmzzkaVAcVmckR5GbC2R6Suid4mPDs4zH4asbDn7HPKo1Ms3ICJm8nNFl0faHGv3Uc9KYMBwE/fKsyzTCz8o11mHbYJx8r2iYeREkv5W4zIrM6BwkTOZRl+GgjJ6pTuT7cs84QY6HfZjwopI01f7TPTCdNtG3s2Ds0SxniJHhpqY8BIum8Y8PXePIlWNuOcOcGsZoQ+Ekawtl117SHxx5nNLdHwAjuIlTabfGzhsO9Mnv69Vrb/jPWzTzZNliZz63//8ygpNfJZzCrs65D1tw8wou/2PcTFjER+PaKyiXrVIFpYeiEQBlh8vbX2R2UT1adoPaJ/++TbyozegxzYtwgZA1DW14JeH0JSzEhVTH98A5v/vT3vy97XJdYwf82L9lkx4wT3FNNHI9h+3/nvLaaL0X71iYv1XXQtt7ZG9cXq6uu+jxf8frMyovI1Q43flpUJ0Yrq2bL2kJhcohEcUaORYaLo8QAmQ2uT/5y1P0qiokTA121fZ/yDJG2M+xEf1BkDB59BHnw9NBn49aorJN3vD5uDfBlG6+uXWUyv1rZ148eubwMh8UKYEL6l22MCN2WLKmB0QBpYsfui5MQAlC3odU2uvoU2uhhHF1a/TjZQjMz4BMMmT6ujP7lYPQwAWLv46U/A0cV8TSgplj8sYoQ8LI/krYn3N5T535FAsQk9Chx8F7qNg2UBOH9RiIIBHzT4i76N2SiA8j8nRABrqB9W+N+R2oq/1c5GYAOsD2ajC3W0/QYIfKAX9aD6wMPmkihgtnvM0GP9Ej2ZvVjLokCvrtYXm6ds7gVw+HOh6dQPzjdx2XjCzaY2B/nENjrvW9l++/kdCzkWWKz80bVgRXsu2qYoMKV+UQJmYwRPDhZbvAE+YSxWJ5+Y8jxyIdyGfTvFLl+W1pf+O/w1Jaof9p2tP8ta22yM+mtsdHwXW09Nb+2nv6YU0yerY7EIhOh4sTKtHDOc2N/+u3y5mhyjeGFF9Nv3Xvr9EgX29dUzPDTMDYT8Ycy0tlFvDDtmeLXyfFLp95s/z/rYwccYPk4xjGLEM1qW6Yhv4LDxZv3hv9OXrY1fvDR44PC02FVMTr7++tjHdCJqUKmrjGLjqr59W9/++l+4D/nibcObTRjtqs6h9ZXZT2ZTuz+h2TkkdYVsRZXRj2ePTlTRCaMuhm2D3Aal/e0PYN7rWyD8yc8mAP8zJi6z4NikuLxJ1y/HLMq+N8Xf6FvfTq7vfQ1pf+srqXXrvmKW1ug48gFNdFHjO3/BiAKAYmOL8uuyiEWt5f5kSMgWIQe2qX1t6gk2jVt4lc13dkK9LeAmR3++8Oc7+zxqsDDwQAgP/QGIMZAclZH1h6USB/RYf6+qPG3+tLnSgCHlmqfZ2sy9Rqxsz4zVw583fUBlcjId9MGSPUNZduZUFNyaHq9sO31dNnDm62cUENt8XswbUawOhJnQH5RjZ1ERgmNX9F3+OLVnosYkZGTt5nlf/iZPW9es34x0WVn+9/7aGAX2fj25z/rEX9+L9YG9z3SS9/Ks6YW12597/DpyH7rPT/vcZO+vnza+kLGlLo/2TbHx4usd5RlZWFWgRh19Quv3pz92eA+4yEKcbB6gb6Njx8rwn/fbxDttfNAX/n41m3tNJja+/D7z5ekbquzZujyYdY056xPTEZ/s+N4o36Br+rEm8dDKzhHrwnM2txHWCCHx+2hNtm+tJCQIi8kHiz7xiXbuBzGVxMzCyhlkhHbAzn0WT+w18ZJs5MLSigWNWFfClKITpW8x8CcKf/H2gdqyvCs+yCKWlThNsoLUdfnv9kHImlSGBkKyJqX70yzb118WKcYP+wvIZIK1jlhyQAIWZ7KaoOPE8jNR2STlLyA2Noi5pgys1ITQEG9v3xmg4e9oKII/zorp/dpMSNijRbw7c1KUZNhi7JM0H0z7QDdK+Gx+80M7o/f42ueDU/u8mMVxRTXWB6oG1Py51wCztdUMSfbTB5I+SDQ9se99cOqXESVpRpT9M11WlZBY3a1OvoHJ2hqVvbXFl0kx2VofmyGLtrExl837xS5/HC0PGPuAIgo2rU32fisX/fMJlb1jWcYHv57+mrcsfbRn7P1RkhM19vlro73Dn0sMRFs9zQPgv8efd/yEHctaj+29USywouPEvx+5sA/E9uNYtqlof/qy99tqMvOJw/J0we9nX599PS0W9mn19kmIvcsMC/4c7+tVXfrL5/46Umx8WV9ZP0bXnVWRf8OzxSXAnGl74kg+YDqzpuW11hIS3ODsMyE+lwmFrBGkhGOzFBu82DhlG7RtkLChi6wbbLACKDERUAaeGDaC+gPZFhcfFPgTtQ0cm2ijDLKukAruJ+0eWWLIjGHl1/VuHzysaaVoICRrerj9dMtHX4llJlwPSz5ZasgmxOZeNnWSvYQMJ1ykwyS7DpbbuhZOwkwg/WSjwXjgE35b2Bkzpt8+KPCJfVTn12ZCQlgGm5/ZHGvt8ucZv6387gN1H0wVA0TLAyFRzVvTc4kBDd5jfet7sqPW1ChR8MmoD2wNNEVlZfOxD2Z94rI6R16xvouCaus/I0l+n/nA1q+XycC+xyJe9zkkS88LiOpQXeDPJ0xWHx/Q23NRQ4BPDq1uPhmKWsStnGJ9VVc/+HXz3+/3c5Q0812U7EXfaeX6IN4HvT65Wd4Y8uVQV5tXRs/YiM1eC+ZY9jzVNdajRNBvh/Vnfd/v67DJ2/TPj8zwcU4xudk4N/n6YzX6juXVrVjfFdPFNTWul1e//5Xvrd8wTpKwAELyY3mi1lpCQpYPJmwyQXBhRSLzBJ+R+o40gAx0frcLjwppGyECxDQCkrD68pMsLGRw4Tn+JvMEmSXIzIJHBU8KA4bPCYcAZHEuCYCL+8lkQZYcBgv3AuyId7fDongP1mbeawdtQaAAKcSUU3cyhqAEZCQhGwvlkVUHS/OPcTUQkh9Dyj+td9iCzU8OQULfSRlpOs3hnKRKxasHOMJywvcsnBgBbCFk7xHZcfA6UhZjjYw8ZGhi/GAEwEhAZhzGGhlT+J7MLaSBxfpFUgWy2LAwM858gGS/r+2EhM3NjHdb/H2DBvKx9KwWFsH3pLAkq4+FmBgI4DvmQeSOt5VMNfUhGvZu5jP26z388MMu9SuZi1b1MiBOhi+80cxdZMShDeyjMMDlg2/aQT3wIKEPZLUyYkEd0Uksx7YPIwpSfNBk7wfgkV0Jj5Qv61VtH/Whj8gIhMwMHPEOdJ/skBBx+oo+Izsa+o2u0z/1AY42JhkThEuQ1te//HcyZmgrn7EmkWkNYwIeeIxeFr5GmCOplSHDZI8CZJjniPdx9gif8050ClmTQY3fWaPwvjHGyc5kZ4csS5aUSRYqMnqxF5T5xPYsFHvO+og9N6QfJiuZpZImMxgeBOYE1lyyqiFbMmKxRuNx9McRERJkeLMUwdyDHqKTpENmbIEbyMBkSTjoVwPV0frxHV5jdBCZ+PPS8khMffTNNrXTJ5ZQxupiY5QEDcx9pDlGDrwXgytGI4yrZAaz/SfLeyeyxmuNXpEi10/Xa7pAAg7GKpni0CnOuzESyk/7Hf3Di2dns4GD6CNwjmU3q4u8+WTR2kt2NrKqIWv6D6zFu+k7dJS2U67NI6tD/suT1//a90YqwcJggoY9JLW17kThOtP+cl5QPghP8ozH3aR5xJFHOrIxadLH7mTeXJZDwvqre/ft3QHCboJctMgN4JGPjdTPD/65O6F27557O4Aw+/vvdUL//i5/PICJRYeQr6nfTNVf7/2rm/Q5PIrDsPhuu+23d4P5hH793P3kw6dsFlasw1iWWWAZTDwDAGOyIXUhXh3IEu8i9AXQxwTL5jbyvfO3nR3Qtm1bl8bSt7StqQGyeghJeJiTO5E1ctk3xb+tZ6sixdf9tnqWt+S2uk9A9b9ZkfdFS4yW8986J/YH9ciHPRXkA4156SWNuG+EbrllsBo3aaKnnnjCnQHAfo3XXn/DeSA5RZfDzSZN+kiPjXzMnYzLCbwQkKuuvtqR/UQ84Z750yknq3mz5nro4YfdonX+BRdon3330R499tBTTz6pzz/ndOUD9Gjh/AmAwrvvvKMePfZQeUUIYKIAbm0mJCzyjHfmG/8yMAaIInwUYGuhG2Y15G8/htqIB6CfeYixyyJdnwXaBxYAAIw5JAkAeKyOC2LFORacU8E8Bvjh4Dw8wxhqoh4w3gkQZgEEwJsBxtrIGQo8A+gCpNjzfl19ksIiSmpUdNcH3fWRzfLaT52Y25mnLXOQxeRDCGg7wBDDGJ5FfqffSQ3MoYLLsqxTP3/vDOVxtgTnQPgg2K8jawnkg/MmIPusKxB69MaSCCBX1lLkwVrJOgXoMwBLmziHgxANdAFigtEMfeSsC/SK59n/xHd4Ss3jaXIvJjfKZT1Ed6mPEYS6ZIwBj7YS5cDZLhjwuDizBAJBHagT2IBzY4husIMRrUzIL4SWNRRCw3kjGProM86swKhC3SmfTGzFztYoVj/bZ2UHltaH+C9Pl/ieciAk4AtSmZtRwZ/3IGmMT8JmOWOIc0iQO7oGRiEihPTW1ie+16dYHXiWvoZQm7GV+2x+gWTYAdHgFs4jMULpt9vIOToD8WT+5kwXzkzhnCNSDvvnE9VVF5MDZUMY0TEIjukL8oHUg4M4Y4b2Mo/ac/WRc8M99ZeA6Q/zih0qaiS0/qWs3J0/KQ+JNcE2tdd5iBTGjABYFWjBooW69PIr1HK99XXeuec58hHkAsUVKJWMKx5zbMQRGJENhRz506brjiFD9cZLr2jO/Lkactutmjtnrv71+Ej1P+EklZWWacI77+i2IYN12umn6Z333tHdd96laTNmaMcddtLb4ydog3btdM7ZZ6t3r15uYgAY2EGOZCZg8sAyxADl4C6ICZMH5IVJlwmBhQFLELm6ASmceosli8WOwc5CDqlhQfYXgJXr6uU/teqExAlfcjgyrrziQvzuiklZ12MhAE4qWEpZ8jGJzDphl4ZXiEVDMln4Peb6fen3fB4mqJU4ts/eRXF2o/t1CRPiL961tGz3XZxSeFFM+Vh4AKBTm1hYCrfwqb2en8lCFR2YV14x988aSDkxsVU4VWiv3zSrEvfTtCUyKshp+T214nf4JCRbqGtcsSV1Zoh8PWO6Djv0EP3mV79W584b6aLzztKO22+vG2+8Wb8/rr9+9ZvfKJmMacitN2ujjh014sF/uNZlais1ZOhQtW3XzhkGYrG4ht19t9Zv0ULt2myg+0aM0OAhQ/TZV1P04ujnNX3at3rvrXfUpXNn/en003TOBedp/TZtdWCfvtpis27Owqt42E+u3oWsS7SaBQtP5tq4qR1gyhwQDdmy3iQMlXnCTmr3QTaLA/MG4BDDBfMBJzATPgeAA7hyUjMkgLkDqydeExYU5hEAFYeRYeHGskrIHee5cN4C5xhwWB5nP2BYIbQVcIGVnLnIyBD1xPqJR4V5CsDAORucceCTDIAxgJayOK+DujKncz/1wNprGf0454E2ACSZB/EI826s3wBgs4Qyl/IegDPlY61n7iQLlZE3FlLaBvgEcPJuPHN4fgBYeGkgPOgQQJn3cg9WXc54sdPKOVCQfkB2WOsB7gAzADJ6B9CCNJn3hwMSOYeBNYA+omzCGTkTAzCH1w/LOmsC76vPRR8iq2WFbEFY8LhhiMMDA3BlTQG4oWP0iR12R79D6Ggr7QaM4oEnhBC9QeZGllizsIriFeAMkYEDBzp5UBZEk3WZtkMKeA/6BUBE/ngn8GgAHJGbESoiBdBvZAMJZk00gyPPofPUyyzjEFcs4b4nDf1B/5A/7YTgcj+hgLTFDjK0Deu8y+pOexkbkDLqRX3oD0g4/UzZRDHgfeGdtB3vGs9AhiBhyBod4Zwa9Ix3QhToe7ss21d9+tjuwfvMeS3olnnR3BpROKkduQPQ8XARPYGOMTfgjYOgMV4ZL0RXQFjQN8YNBAdvFqSVejEGkAkebogV44fxhgEEjwZtZXxAaiH0zDO8B91Cx/2QMerGvEOfIR8MUeifzc3MJ8gFmXHxfvSE+oF96DfGB2PKQsR4F2QTjy/1oo7MSYw9xiH6RrnoBoab1WFgWJF++l+6l/61kK3/WQ+JdfhyCYlDd3l9N+s7nXHWmeqx5x76/R/+oPLSckc+Eg7JcFMBaAIX4zE99/IYfT31Gx332z8oDqrMZDVs+DB98sVn2n7H7s4ifOAhh6o0UaLSQIqXJvXZl5/pk8kfa+iQ2zVj2nTttNPOGjd+vDbs0EHnnnee9tl7b2ehgpSY9Y92MGGziDIJm+uLz9nDAhigs1mwcf3D/rEkslCz2GIBcdi0EP7FomYxfGtyEK46IVmC6x2QdFjfA+TGCxy/gCBiWndX3oF6ALKCQsrPeEgA7HnTDQPv3JYuAP6QQhQYxA8ZyBIuEn4cgtylWhESjVBXDLIv9VvkCtzFall4i6tXwnP35B1TKvAcx4YgJGH9w/uW0gE+j3pOllR5TbpMrB6xvDKOLIZtT0AgC1XMxKQZs75zOpuuTat98+bu8Kwbb7tVn0z5WpM/mqyKVEpjX35JG7TdQH885RRl42R/qdHQIUMcSTnykMMUpBL6yz13q3Wr9bRBy/X0wIMP6pJBl+riSy7WNtturZ/tvrtmTJ/h3MGXXjrQ1WXC+An6+KOPdMftQzV82DDt1bOnIyVRS+S6RkhY5G2hN0JCGChzoAFEPFKMf7wMAClOigbwY33E+gvRYMHmYu4AnBACygnOgHjAJIs8QAYQg7UeQwcgC3DA/jmeITSK9wCCAQHMT5AeQIFZzQAMPA/QAxwCOPHQMPcZiAJAYSEl1Afwh6cA6zTWaOZK6oVlG9JESC2gl3uYf3g3fYyXGaCNlZ90qIBp6oHRhndTHwAXIMpAJPKibtQFwEg9KBdwxYnQ1JXwHtoEmKX+1OuSSy5xPyENWNaZgwHUyAjjEnICrCJbQodoL+/kJ9Zb2kof0SeAZe6j7ciWxZwwE/qIUF7aXR/ren0ICQAPsgWwpu4AQuRJKCXrCmsF4JkwH4xa1AOyAQFhzQFIUj88KhBlZEb/IhtkTqgm4BWCRlgQF8/iGUKOAErIKRf3ch/RAMiS9wNiAbPoHmQT4A8gpd6ctE3Z1MGANzqP/lFfCBTrp12+/kGGkTf1hnASkkX5gFXaxdqLJ5U+hPii8wB5CC5eKsAwZdB2ADVlUUf0BaDLWECHAMCAaog9fU2IF/KEYNNGyACygIgy3kz/V3R/ybIICe2mXyEkkGzkhh5DePFyQXBpNx4S5InMSO6D7kIO6SOehUjSNu6lPMigkTHIJN5v5hPGGRiFxCV4IjgUEdLP/AJBQ6cgF5BO9ATvCP2A7mNUZazZQaEYMzB4cEESzdPFyemMG2RIHxEdYjrA+GaOYxwxDiF9zEMYDPCcoFeQFcpdk1hoieL9j/7SQEi8jl8eIQHozV24UFcMGqQ999hDB/btHWbSUqCy0tIQHDrTdiGeRHll4wmNmzhBN1x/o64bdKXat9mA9A66466/KFVRpkOPOEwnnXCCbhh8m9Zr3kr33n6HaoK082hM/vgjDb3jDs2aPkPdt++usRMmqF37djrn3HPd4GcCxArBQsuEygBicDKpsQiwEOEaZYJjoWLQsjAz8WK5AZhhvWPSZLJhUeQZiAuTCtYgrAVr+lodhMSgvdXVMLYjEvzhAXlcA0v/xGMCWg+9JXgXjNDgjeCvsGx8ESGp4F+pIzLmx/Doi/N2/NDDYXXAU2PViXpWlpADNhXHPcLiHjZ3TYGiuELQMWtHSEZ+wImcDhbaXmBY9liRqLaioW6rpd8LL80pr1xI/RzZS+Sq8dU7ejL540+1x7576fVxb6p5sxa69sJL9YvDD1WLDdrowsv+rLuG3KHq+ZU67aST9Y9HHlF5s8aqxQAQi2nC2PG67JKBuveeu5VsXKFjfv87HffHftqwdRuNuO/vOuOsM3TZVZfrwgsuUMf2HXT9TTdq6tdTdcH55ysfBNqoQ0cFuZw6tG+vu+68S0f+8qiisf/rGiGxhZg+xlMBSDAyYsAGAMB8AbjAAsmcAkBgbgAIAh4BZNwHCMCwgaUVSydgFaKBBwIgAsEkfA7LJZ4EQBjhPvwOYeB+wBnWVIwsgDPutTShzFmAL8AK9SMBAuACz4Wbgwv/uB/AD4hg7gO0A4oBqAA5gD6fY6wByOKNAQwDEgE6eE4AtFyEsxBqxN94dSiTtvNeP7SHd0MYAJjcQ3sBWbSf+Zi5FfLFvIy3ClkCUJEtYJW/qTNEiXYhK95he/7wBmEJhlRAoviHdRkAR98AkOgH2gdIBeRTPusDczjypG31AVL1ISSANYgI4TIAU/QGkgaApM/QB7wGeDHYn8B76VsIHT8JZyOkiRAnPBZGjNl7AiFAj7Dc0z/Ijz6F7EACIBKUDYCkb+hXdJJ1DDIJuUEXWR/pE8AzskR23I8e4cmBUPleEN5BXl8z4QAAIABJREFUnSB1eAR8QsL4oG30DYQI7wTl0HZAPYQdosHaaRe6DgHCEo9FnzBp2o3MKAudoM9Ya/Es2AnwtJd+RzYQHoA3dcJzggcXowFjBMJLvwLgV/ZanocEjxJtBV8whtBfdJSxwHxBm/ic+gPcIWF4N9B9CCTAn7EFiYEsQAppDwSL+RR5MT7pF/oaeSEfdAQd4x7Gq53UjmeOuiAHCBseMwgNHhf/TCNfzykbwsQ4h1TgkUL+GArARf4ZSxamijeHfqMNjDXzGBdL9rGysm94rrgEGgjJChCSqiCrF15+SS8994L22nk3NSotUz6fVUWLJtp5992UUV5JpRw0BGoBF/k9ncnojTfH6oPxE7RJl66qqq7S3OpFOuzww9S8WTM9/dST+v67OWrcuKmqFi/WkUcdoZdHj9bXX0/RCaeerAWzZ2vQpYN0/qBLtUHr9fX3v/3NuaoZmBANFnfLg87ixSDGksAkzcDGqsZCwQLIBI3lEhc6VkH2iuC25hkmbv5m8sMygzvVDjNbk9kOVhchcYQw5BDh5TkfjLA474FyikEmggKRcMA9cN4S8zkkjaRYQTGs+yHNMX4TUhSjL4XXET0WISRxq0/BS2FlGLmxv1OUlcsrSEB2KCi/NIQMjcqHPpmQ8BYKdWUWCIlVx7khIAAhYUkWnDiupo6c+OzM3u77Y1bfdAkJCz1DgRKKhyFu7rOM8yjG8nHlqjJ64rl/a/7iSuWCmMrzCf3i8MOVS8X1xDNPK6jNKF2T1oadOmnPvXq45yknlZdqF1XruWee0bxFC117v/n2GwdGmjVvpjdff0O/+91v9cDIR7VowSKt33o9LZg3322Y7NO3r8a/PV4tWzZXkM1p6tdfO1DVtFmz0Cpf2EBpklgXCYkttGzcxIoJmMOKaws6PwG4EA+MF5ANIyQASeSFVZGFnHsISwHEYP3Fgmv70wCDWLQhD5AKrKFsPMZjAMBi/GN5xHqK7Nn0ChCysAusnBhbmIMAoBYiBeAm9If38xmkBsKAZZb5EKAMcKXvAHiQAUAGoBLLLSCFuRDiAUAECHPRFsAHYJEyIGKQBiyygCvAMWEuADTzOjCfUmdAHnIElEFOAFOUDYGj7tQB0EVbAUqUCbgEsDE3A3qpD14OwBbEA9KG1wZLL1ZevE8QGKzWlGngDys17QdA8xn9RTtZC5BpfeKx60NIAGysP1i9seID+qgL/UpbkAlrE/1tIS6ActoA0UDHaAvrkp0ibyFDeN4AgcgbOeOlZ31DVpYoBr3BuIYMIAPoJuAWQmL7Hugb+gSZ0n68UegcpAOZWwibbaRFx5AVQJSQLS50AGLM2gh5xlNG2yE86DQeQ/qJsYAHCKJMPdA9IhEgTngHeR+ysH09jCn0gnIZMwB69AWvAGs2dUVugG7WaGSMF5P3IRtCpXie9bw+G/3rms2LERI/I515NBh7tAfSRX8whhkHyAsdgGQgA0A+96H39JWROMY2Y5O2ci/yxQhqhIR+YTzRxxAzdIIQNeYXxosREogYXkMIDe+nTxjrkFjTO9unZqGclI2hgPFPn6Ob6Cv3Q/7sft5H/1ioJnqAkcKMEzxnuoI8V9QbtfpW1HW7pAZCsgKEJIRWgQIX/xJTLJ5wVlZn6HUYL658rhAR5O9JKOA/ABNW3SUG7yDnykjHckqEAV8/MOTbXy78xpndw3CjfC6jWEl4CJcd+mWZcPzNfgYsbNGMHpZoblCLpfQ3/9nE5KfTW1NDYVUJCeJZus0jBPOJJZs+HPVw/gzbxJEA0LtNJTHHSRycL/RRuA+k4OkqOE4c5LcvCl3xA/JjxMcnQ+Z0sc9+4KEJq7JERQrcyJGQbBBuFPGCvqBPkA5aENKGsLDw/1DeAtPxiU+hfOeRWFK/wr4mL0Qr/MpcKWugh40kEegWT4SkyjGjXEgIC16pRJBWPOGCuaR0TkpAwAIFyYSrv+uyQjgdz7NHhpA18245jrakI3PKIV3nRaFMb18RLjBThUS4vyhW8LbksznlE2Ry4d1LT+5GKusiIaFdlskHoEE2mSghAfSw6GPtZ7HGqkv4CCAZ0IE1n2cAD1hASWkOWAN4EA4KmMGiyhjHcwIoARRiDcXizTOAZUIlAO2ASIAM5ACyYYe38R4spzxLPQGcWF/x9Br4AOhhuebdWE3xzvB+2gbgBKzznUtGcsQRzugCAAYks9EYgww/8SbgGQZkcT8EA+ssbaQNkAKAEcTXjcBYbMmp6AAgADTACpkBfAA2GIogD5ANgB0hRoBUQCuEh/dAfvBS01bAF4SENkBAAH6AeDwikDiIClZ4gBP1AXgDsJAP7aPdAEEALPdQ9/qAqPoQEtpMghWs4hZyx/jAys06xO94hACmdh4X3gq8SrSfdYZ6AroB9ISl0ed4SJAL8oHoAogJk+FZ9I5+QW+4F6IJ+cVjhrzwFEBI+AzCAFHhOQx26CTeGeQCiKXfAbn+2sbaiO7gHTGiCdEBEGOVJ1yKfqaPkDfgGS8R9acOECSANHWnz7H8U3/AMJZ4CCjeHbwf9CtGAMon5In2oy8QSdrB9+gs/Y5eUCfGHJ5E+hMZ0NeMTULa/MMWV2QGX5aHhPUfQyXyt2QCeGogA+gsRh28dnhJ0G/kAeCnfegsbYBQMo6J9sB7QpgUz9Ie85DwGf0CIYHgME4Y94wNvHwQPciteUB97wcEmNBJxnoU95i3g3ZwD3qIXhASyjyDbrg9g4XEFugO3+FRhPyhL3h/mMPcWlvYV2PyrY+3cUX6ouHeUAINhMTTBCYbJjcm/eJXRgqyCgAssaTy+XiYhYqbczARwn7iCrCwGuI0w7MZ5At7FrDHO4tVAbA570o8HoZ8xaUMgCoWU4oQoDz3FtCYga7ChttoXPCSvwsIrVjcsA3WaBv/W4MOmVu86koNTC+qKdy8nlecvSIFDwYbvR1Wd/3ieRrYDxIjkAgvQuh9YP8GT6acdyIkM9BQrPHOY5HIq9Y5IPCGhcA1DJ8KPSzxXCHELYrxI96aJRMbn/MCIyFB3m2md0Db/c47Qj4KyOY24xO2Pd8RDttlnwzDztx9PgnyyMoSQuORFtcEbxN3XfHm9YlD/48+hKUHmZCQLGlBRkEQUyyRdKQgGaDjobcnxr1UKJ6Uo+rOxZLjJmUVC8l7LqYcpCZGjxbGETLiPueNCfvblRdLLE104MnEcXy3X6cwXgthbq6rIuMLsER4zdq6qZ1FHuurWckt3Sh/A6pYkAHgtsmYfgZIEL8NiQDIATYBTVhoASeARO4B1HMPlmDKw/ILacDiiBeDZyAvEBoIB6CdCyspIAEAD/CDXGCBBmwDyAixsEWKeyiXORpywCZY25hqfQWoBEwAdgi9sjpQV95JfDsAw1JEY+nFcor1FgBL2/FeIA8AKEQEkIVlnPoBFgFbADU+t83PvJ/5CwAJ+CGcBVIGUCMVL3sJ8AZg4cYKTv0A3gB6iA/1JhQGwoSXBblg/QfoUi7AjL0gAFj6ESCPPNgbgVWaNhMqQ/8CyGkfaxjtR4bsa0Ae9SEk9Dvy9Te1F5uTkQEygVxQR/oCcMzz1AePCMDfTvgGUAMCCeNBzsz5yANgTb9a0gTahtcKkIo3jvKROQSYvsOSzbPIAxkQtoZuoafoI22mvyEEkEvC2HgG8ks9IZ8QSSIBuEwm9AEEF2KAzNAXSA+fW1pq8/wgd/oGkEvd8ILQ1/QBsqYtkAzeCSmkDoQJMhaIOgCQ4xFDJjxHnQHjEC1IC6QNWVIPiDxywstDnRkXtAfyhCfS9pCsTAQDes67kB/jeMmFN6CgBxAmjAW8B0LJuIMQ01bGMmFT9Cv1Qx7IGGCPfjPe6CfaDfmBNGMIwAABeeVzSCv9iBeIsYeHhTFDv0PoMYb4KY+po5EPyoHA8F6/L23OMDyDBwqCixeO3yGOeKT88UB/URfugfDhnUUP/fc1kJCVQmf1fsj6C6LN/MH4rY9Xt94vWMaNP5ksW+YJoK4sdrjrYc4Wu2zKHSp8IW4fQ3YOvBNTHC9Jjsxa2OQDBbGcskFGyXhCpUGpapzLBIsuVloybrHzAIt7CIaSQUwVaakymVMiEVdFPqGaIKu0A2RxleakbIhJwWNKF2JeXOjNOnJhbcHKw4LKJGEWnyhBqqu58XxMJdmkMgkp59B54ACu8yjFpawzykMgYirJSVU5iEXcWdiDkoQSQV4pmIhiqonHHKgluUCQyyheWqZ0kBDHRuWzaYenq1JSPJ1XaSzp0tbGCEDKZxRPxpWqTSqfSKgW75VZ9wHb8Zirx9JsX6ELhepCbrKJcO8JnhhHaAtegVwsppJYUrl8VtlEVilAfIGgsLGb39EtpTNSKqmaeKDqWKDmsTKpFgKdV456xeIuBCHHM0bVCo6V0H+wdHEuZo3yx8GKqF06qFVZKqF4NqRTtdnAeULiyioP4XCexhKVuk2LWcUTyL8mdKZwVybhnCklScbcYuUSyCylpEpVQ/8FOSULxB0Z4oVMKqGyIKZMJu3248Dl6fJUqsRlu3PPJJJh7Lp5xBzfXOp5skXP4tsBYFg+WWDXtgvQwb4CG18WfmDnM9jftvj67TM5+IuxZfTxz1CwsCk7x8TK9M81MYu0P+f6ls3oe6Pvjp6YbN8bSba/o6c9++SymNHF2mPf2XusPJuTaIuV5RM7+wyigUUcIGvnTNAm3zPtE0F7ny9PHyRZu+xnVG5+CImV5csT7wX1IAtjFLAV02ErH0ICGLAwr+i9y5In91rCBD9Vst9uP7sRZfl6wTM+wbR3+4Abedp9fogR9bZ3+nsDKMNkzNoSTQNs77efprO+fG3+K5YC23+X3w/F5OTrtG/c8dvkjysrO6rjgHiIjxkX6zIy1jVXUR6kAoJmaX9NTrYfw3TXoi/8dYF60RbrF9Nxv57RccV3yI9+okwrw9dNX37WJpOj39d8Zn1pc/Sy5mWr+7LGgcnd6llsPlzb5v61sb5RQvJjtOEnQ0h8oMVAwWVu2ab+UxBE+ZPCN+vORcCI6uyz+bibGIBQOdUqlgiUd6gRwBW4MBCAUpNceB/A2Vlu83GlAqlRGpCbUW2Se+NKpAOVxVMOnGYgPzhHCtZcfhLCBbBeVy4sz1iksHYUW2SX205n6YcMhrbuRD6mZC6mRBB6RpAfQDTFYpdDxjkHShOxpNIx+g8Qi3ej1lnLOc8Cj0N1Iq4c//J5lePNyuRC8A9xccQyprJ8UsplHelMB1mpJK9cQsrkA5XE4krBRwNCg/JKJ8P6sKejIgP5ySlNZ8boz7DcfIx9FihI4DwieM4SznMWKJkPXNscaSGdcSH0yIEYslYl5Mgs2aZiNYFKEuhrIZYJAuzCC51fZ4nXxfG3Jd6kpdYnk/mqes3yMRYuSDshiQnlk3gQc2qUl9J5vI0x5SFZpAnIBUrCtBNZBfG8ajNZJeJlztuRRIhBrSOYaXYAJcuUzcdVGuSVyGVI26W08yIlpSCh0lwyzOQVyyldGihG+Fc+UNoxr5AIJrNGRMPwPS8qzzXfB6RsIGUBXxsJCZZmLOtYN21xt8XeBwD+XGjtt/Foi3QUpEVJhJXngwQ/NMYHYQaAfLJjgNwHP1HLZF3fRcu29hT73AfuBor9FML2rA8g/bZHyZC9A/KH1wWrrZ0T4pOyugiYr28++PXHn19Pv1984Gu/Q6CxMrIxGvAX7W+/3/z+4XOAHvteCKepzxWVZV39EC3L71f/mWK/+3rlE2nKiJIPn8jZO33i43/mkzz/OdN307UoUfTv9XW2WF/4c2l0/BUjEj54NuJbbB72Sd6y9KquPowSEr9Nvt77BL8YSI/Wzf628VRMt61dxepmzxfTI19eUXK3LF2N6lqxe6MyLPb++oyHhntWXgL0AYSEUD2MIitKtFf2zT8ZQsJg4zIrGJsv6zwYEc5BfIkLFSGshFAU/i5XHkCJJ6MQxYM3Je8CTOzMBTYsc1ZGMnR3ECPvHihsho6TTDbrLNpBnLh5QGZcmUTcbZMHLVk62DUY8b+y/blKz9keEsI3fAtUFIjU9RI8TwTzhOdbhHJdsgHd9jBAGlwYXF75ZInb1o5B3IVioQJLUHromnDBPvQVfQKBcZQl4ciFOz6Ez/nDWdgLeyP4NJl2/ZyMYdIPz6ChPLwZQTwuvDl4ulxnJvBY5JWJxVUCtTWvF8Da7Y/IKZ4JXCVDAlsSxm75V1yqzqadNwb6AXEJN6cAsHOOUCUz1CumbCyussJ+FJOPv+G+rsXBt9jVt0+sLDwTjjc51xCyRW7odmGDPiQDgQRJNzaCAlmAcLkjfGhPIpQzowkSETbQBXqFXrBkyj3nLkgX+0ZcvwbKxuMK8Kq4MK6sG7Jh6F3cPeO2ZTmtKZyOUvBGUppv9SMUg5ACrIlr20WcNzH/BuToT98KGAUUtC+6GBcD4HUBjigAif5tY7zYe0y2vN+sr6Z/y5P78sB+lExZPaLP+RbyYm2x9cK3Tvtl+OWaN8C3OlvbfIustW15bfDLswMIrY4GuqN1Njn6FumoLP1neQehZITP+ZcPtqPviJKSaF1MV/y5xO/XaNn2Xl9XuMfa739uhMAvz/Ye+fU3nffJiV9P/51RchKd94qNGV8m9QGzUZJkIN0HYcUMAtFxYXVZkbmZewmZIkSMvVPoUrRNPpE2nGT97MvfxkPUm2Pyjva5jYUo6fPHQDiVF8LavfBZvFu+3vvetqhOFyOmVtdi9/pEyt5vfbq8uafh+1WXgPUXCQsIdyR5RX3G0aq/2e0jjewSWh2lrkIZVAcPCYQEYFyserGFlfro+ReVnDdTTdJVKuVshXhcs0oaqeUW26l9953EmQpJwkTyOQXJrOKAnwW10sSvVNW5hSo2JDVgQsSKBDHCvEIglcxWaf7bE6Ups9W8z25SM2I62fAeV4kFu0cPx1iF9v6UHsVtTBwt8dPLm1yLgqcY1C/nQH24KSAkbwkQbU2t9PW3mv7OBKmqUm3btla8R0+pUSOpZqGyb72vmV9NVapJM62/+25S61bhNge+G/uuZlcuUNt991S+cTPl4myllhKZWs1/4jllv5mi6rKscvESVZS3UJtu20rdOrg6vPGvJ9WpXXu123l7qaJUGYA2PgJ2Ztt+EmfBz6s2wR4H/AfsXQk9FkE8o3gmrewL4zR59lRtdXBfqXnb8LgUQL7h8nhe1fmMC2VqzJBanJa+/V5zpn2jVt231Ceff6L8lNnqvM+uSrRqrqQj1JAj9sfEQ3JU2GPjy94HCKtCSBxft404i2Zqwf+fvJ6pyanVIT93nF7fTtXcd99QsLhajbp2VflOO0olTULSQt9NeE+ff/2JNj6gp4L1Wiv+fY0qx47VwhlTtV7r9ZX62c5S2/UUBKWKI8/qKn372qvKLlqkjfbqoWzr1sonSh25SxJyN22u3nntTXXvuYfUtqWq4uG+opIAIwBKU0jZnMv9IMbYNrWzT2Jtuxhf7Hkgq41v6a0LwEQXcp+M+AaDYh4DZGPP+1Z5A5N8549hK9vKioLLKPC0MA0rJ+rVKNY3xYC01c1AlO/RsTZYnSxUi7+jnonlWXH9tkbBdRRsGkAz4uDX239PVH7F+jH6XgufMWAZBeoGcnnOMk4Rfha9DDSHMoLYhp7EZREpH9TV1f++XkWBvf98lFT6XgIrm7r4oURWP6ujyStKCOoa1yZL0xFfV61frEyfFPl9FpWRGQUM9Ef7w6+bPy9H9dQfbysKqdjrQaIINsrbAcj+/ODXySffJmfIgQ/i6yK8Ud2IEi9fdlGZ+SSnGAmy9xfFa16mRP/75YFcf06xflrb5vy1tb7oAnub2GOFl/bHun5ShMQUFIsQG9vwkBSbYGOzZ+n9+/6mRl9NUfnHn2rqe+9p01131Yz/P2m4cY891KlvXylBCE8BLZYFUiYnjftEr596hTa58iSt33NXKZEqpHaCuYCAUlJ6gT67+R6lHxurLR+8Vuq6oQKsuLGUC/Hxs0I5B8uP1VM/wnvYpMgGUjaw2QRb18RYrDrgXTaal4V7y0NrejxQMlcrTZumZ84eqEZz5mqrNuvrm/fGa7PLrlLpXrsrPXa0nj3vUm3VcWN9Ob9SrfbcW9sNOFUqk2aNe1nvn36BWmzeTTvcfqvUroMjkM5ZVbtQ43sdqdRHH6h93x0VK2usGZ/P0Mw5Veo1/HbF2nbUmL8M08ZduqrDL3pLjVJSis0shRRdibhqUwmVpvGmhPuK0iWQkoRKcmzqxiuTlaqqNev0KzTyzRfU/+nHFHTsrGzh0ES36Z54PpdNKq3aUqmUL7+v1Pgrb9KcWbPU+5Kz9cGH7yiYPE3bHnu41LGNVEO8X8oR4jB1VZiIwV1sjHJsJy4laSuxbjl3kKfjzcnk0s/r1At/Jz21iynO/pYFc6UXntTrN9ym0ooW2vG5f0rzajX55iFa/NqLatuimSYuWqDelw1UfLc9wj0xH3yszy+/We9N+0JH/G2otM1mqnn4OY2++Xbt3L69pk6dovX6H6MOx/1OQayZ4pmMtGiBXhwwQNnp03XA4GukbptK+eZSKitl01r0xEt6+snndNQ5A6TObZRJ5t34irmMX/RTwpHZuJdli/mBDE5k0FkbPSSEEbFBkz0kXFFQ54OKZQ33usC3PRP1mPhgye7xyY6BLt+jUBe4jpIiK9vAqt+maD2LAaJi7YySHLvHr5MPDqNgMAp4fUIWBdnR+c23itd3yo32ow/cfflEQXO0/ChxxDDHZms/ZMuXQV1EyW9jlAQWa1Nd9xQD9z4RWla76wKbPlnxwb79Tv3q0t/lyS+qi/67ou322+zrS11kIjoe/PETBe/11Ru7j5AtohOY0/xN7dFxwN/FiL9/X13jydcJfzz5dffb7o9Vfo/uG4kSi2UZJJY1VqNjxeoWfd+KyrTh/lWXACFbJI5oOKm9ttYREjJHFF2EAIrEq1fXqvqBB/XATTfp+JtuknrsL5WmpAWzlHnrbX334SQXqtNit13VuGtnfXndtdJDD0gHHawuv/6tVNFYs19+SdW11Uq176C2B/SVmpboi9tuU2rUs+o44u9S143CcJ8gTE2LD4C9Bf5ZGKve9T+NElY17W/I1jC3pwoxc1JtXCrN1ajqw3c16pwr1PfEfmrWtZPmXHSxPu3cSbudfLKeP/9ClVZntOeZp2n2l5/osxEParebbtNXn32uL4YP18Yzp6q6y8bqNvQuqUMbZWKpcBN6VVoT+/ZSSfUCdbtzsNRxU+n1t/XywCtUs/76OuDWW/XOqEe1cbeN1HT3A6SqWi0c/YwWT52qeOMytdltF2m77aWP39P050arvDKu9CYbqk3vA1Tdpl0hQ1agZNVCpc88Uw+/Nla/ffwpBR06KZ6CSGSldKWyYydqxtsfKJbLasNdtlR8+12kcRP05TnnaW46pu7H/0bzN2yu5JyZatpzH334wYfqGJeaHnSUVFWjqU89rsqaxdrioIOU+fxLVb06QVWxjJpttakq8DwkS5Ud964WTXhfldlqNd5hG7XYs4eyjZu4fSGWCYwzO3JBzm1IZ5dM4MKy3G+KByWKzV2gSQ89oJnD7lCT775Tq25bqfO/RkqffqF7jj1Wv+53vMp32E3PX3m19thqC5VdcYG+H/2i3rrqOm00Y6G+adlMvYf/Reqwnu7rsbu22f5n2vbU87TokXs1vnKe9hk4SFqvkzLZrFJzZ2vcaaepbOFcbbv/PpoWlypatFKLPodK5eX6+PJzVdVxU+1wzK+l76brq9FvqHTRXJU1LVPLA/tKnTaWkiVhyJ6XdWxtT/vLHhI7RC0K2sgqQ8Yk0or64JR9EHhWkIOFexn4woDAeUVkRbINxr53I+oN8EEmv2P8ITsPZ5VYvaIA3qzBPrDwwZ4PFO1zrGtkq8Liyz4KMjORUcc20UY9RCQyIbsOGYzI5sN9VhbZkfjbTh8vBiZ9kEV9Ia3cbydFF/OCGAjmPb5nwidtPkA2KzF7gci45B/qx330BbIkBIesVhxISNYpTpymf/isGLkqNvtTXzwkfpatKCjmHsJmCGFExvxNFjFkSLpiMiWZzvA7SWLwzpGpjpSrhIOZXNicjR7RD/xOFinCiPid+kOOqA/ZxMj0ZM9FiYTpJTIl0xOZyugHNn5Hdc8nwiYD3sHZJ6QDRn7cQzYrsmOhM7ST9LK0g+xSjCc7CNG8ImSaos7InvIYP+geGaYI+aQcsp2ZPtpzfhiev6eF3wFn9B8JNfw2mn7wM7qHpr6rel3nkJi86GP2IdGnGAst9TH6hhGRfmK/Lf0ZJRJR0mjfk+WKbGhk4bK+8XWBzFqQI/aU0mbmJJ+4IVeyuFEH7kGW9Blj1Q4Xpd/N4xMl275sot6mYgYJsqiRhY85jvvJ0EX2QDt3hj5mDvMTXtRX/g33/acE6APmjAZCUsiytWxCUjisLp3W/Pv/rn/ccL1OuOlmab99perFmjL8Xo177Gl17ra5amqqlZ30ufY5/3R9NeYFxR54WIsOPUIdevbSqH+N1Mal0mZNmujZl17W3hedr3YHHaDP7rpHiVFPqsvfH5A27qycC+UJY/DJSrRkk4qj9+uOOq86IYkc4OKyUJHJDPJYLX1fE3opPp2kr86+WKXHHKYN9+ulF/90hlpv2k3bDjhVNV9+og9OP0073XyjpjZqpDbVaVUOvV3fZDPa7q47nXchq1IXchWrzuq9vgcoXlOpLe69U8nOW0jTZ+rjq67U1xPfVe+rrtTNp/1J+x95iLbsf4befuSf+u7px7Xltptr2sT3tWHbdupwQj+9euddapvNKdGyhZ58bbS6HXK4+lwwyKWUcqFOlQuUGXCKRr41QUeNelzZrp2VZBN9TbUWj39D4y++XJ26dlauLKmZkyfpZwP/7LwZk86/UAsyce3wm6P19sypWvDKq+oz+HZ9PuljzRv1qHa6YbA0b75GnHKCNjn4QO2y5dZ6ZOhdatW+i1pD+HRDAAAgAElEQVQ0LtMHH72rvfrsp0779NZD5w7Urh27qLJpXm9+M0VHnnOBmu+6r4JSMvFmlcDDU1UT6iP7ovAI4gEsTSldSkhYQrHKak17e6zaZxbrk5sHKx9LavOHHpFefV1/PesMHXvTNdLWO+rVcy/QRosr1eH+4Zr36SdqMeM76fU39dSYV9T3tlul5o10y07b6hf9T9dGA86X7r9Tj738ig655kZpky3Dw0lmz9S4U05U7XuT1GW/nvpKOc0d87r2ufhyNemxmz66+ny17H2oNthmGz1wxSA1y8S0Y7NmGv34Y9ql3/HqctoA1TZrJijJuk5IDNCTihbgCvAAXHCx+Fra3mLWTMAMZySQyQkgbBbHushDdLYCUHB4H2c6cEBh1Ltg4CtqzbZy/I22dg/piEnByoFydpI1GyOx9JOKt5hlHWLEOSmACtKN+m2lbTxDCK8POKLysLojR9LNckigpbv14/CL1d23ePuEJ2qtpx6kFeZcCH5aH3Ef4a6c80B/ASLJqEafcDYG7eNkcrNyR8lFtF/qS0hI6UraYs6dgJhAIMhQCbGgb3kP+sTBcmTrglhwMCKkys/aBBEGYJJ6luQmJJV5+umn3fkV9CdttVTMHBhoQNNvh687Vn/SH0MKfQt61BJvz0E8AMnUk3S6HLTHvZz9Qr3pfwAvwBSrLWSNc1SMrCNDgDL6Qh8A0nkvOsDfnNHB2SYQKvZy2Qn00Q31UdJIHQDdlAV4tz60vo+Gey2vb6N9vbyT2iF2jE/AN2lzSe/NhWeFtMTE+dNftLGYcSAqe+qHwYCkD5BTCE2USJIinNS7GBVIBWz3WF8xViFJECTKoI9IsY3+k8CBFNvoHKm6fTkV0/PoGIvqB7rM2T/UhzmF/uf9nH+CvhBiztk47HUgYciKRHWsO+ht9bakgZB48kQBl01IwoMbgkytFo4Yrn9ef52Ov2mw1Lun9NXXevL4k7TDXvuq7dFHurCXyuNP0pQtu2qr/Xvp2/MHaoNBg5TYaRdp0iQFn01S7tNP9MwzT2mrk05Q5+OO0xf33qf4qGfU+e9/CwlJMuHs/ti3YlidvaPxGgjJDweCf6h5eBg5SQJcnFEYpvThBL10x22qmD5bO990vQs/erH/n9R0q6200znnqGbyZE06+UR1v/k6af9e7BTXV8cdp++rF2vnu+9wHpIchIQUWtUZTTzo54rVLtYmw4aofOMtpTnzNOn66zXt1ZfU64JzNfzss9XriKPV4YQTpFkzpbFvaPa8WZrx6utqmU+o3Vmn68mhd6tTRSNtuNWmatm6ubTdDtL2u0plFcoEgVLpKmVPO0X/enusjnpspGq6bupCuuJz5+nb+0fom2uuU5tdt9fiZo0044WXtNEZA7TpoYdp6oUX6btFldr50oH68KknVT3yCe1099+c/ow/5Y/a6fRTVTtntl68faj63v93vTXkdlXMX6it/ny5VFGi6ffcqdmvva5tLvmz7j7rIvXuvotabb6eKsjdv+ve0mZbK49Spqv00v33q/bTr1RKOl1S7sZKVZmVuvfprdZ77xyeGeI2juecR+KdAWeqtLJKWz74sDR6tEZccqGOvvU6JbfYWq+fd6HaTJ+hjR/7l1ReIS1YqHl3367XHn9SB99yi1RRoTt67K6DTjlVHU4dID38N4166gX94rpbpE02Uy4VKDF/pt46ub9qP5qiPQbfLLVoqg9PP1utex2gtr17a+JtN2nbsy90+0407hXVfDtT+cmf6ZVHH9XmvfdTpyuvVrrdBi5ttL/ArGseEt8aCNgCJABAzJpu4Ic4c0AkgIDvAUEs+BwaxqGGHHRGWlmAOBcgEOCCFRmrMv84QwKrJfMrli/C3yA+gBzAGtZmTkUHWAPSsERzVgT3WD15Fi8A/YC1EoBHmb7nBus056UA+rBecx9WawAFgA4wwYF0vIONk5zVwZkdxCtTRy5AMeUgB9KRcyI5h/xhucXKTT0AY5yn4KePpZ141gGrnKdCPfDOAM6pC1ZzQBYAF5AH+fnss89cDD/3AKSpD94i6gPAArgjE8gSYIsshBAtwBYEADlDtL777jtnsaYM6sQBjIBl2o6FmcMc7dyN5cGH+hAS5EcIIKAcjwegmUMaaRfvoQ60E6CGrADxgEjAPnLmOz7nd4A8fYxVHO8SukRGO+TL85zZAbmws1joN/qXn3xO+yBhbMymLyG5XOgjJAcPB8CV93AfxJszU9Bn/lEXQC16gaUdEMzhf8gB6zgECN2hjbSVQwI5cwcACunDKg9JhGxwPgf7biiHwy5pEx4B6gHBQqfYzwXRou8A31z0P14kdJm+4jlAL3pLuCV6xHuQC/WlLpwNYp4732u0vP71vy9GSIxY0MfoOuHrjAHeSdt5F+eJQBo5K4ZzSpATBJUxwPwAeEfn+QyZcx8/AfD0GV4wzuthfKMr6D3zBmeBMNcgD+sr+t8u3j18+HCnY5BuxgfyYFwxL5x88snuEEvGip1hxLPIjjpTPmXgbcPTgb4gXwgpfYw+2nk99AX3c/gjRJsxB7lnLmB+4jwZQt2Y/zj40g5ZXBH5N9z7nxJoICQrQEg4dwSXRSZbo0X3QUiuV/8bh0j77i1N/lwvnnCKNv3t0erwyyOclbv2V0fr3Yom2vWYX2vyoMvUZeDFKmnRTM/eeL02LWmszm1aadQzT2rbk/pro9/8Qd8Oe0DxUc9rwweGSV07unh9sjO5M/PYsOsOqrCjxdcddV5VDwkEBPpR6vxJgUsLW0p4XWGLRfDmOL161SA1KZG2ueBcJXfYTZq7QC/+4XiVt22h3c86T+kvvtW7F1+iXW6+WfrZHlJVVl/0P0bTqxZrj3vuVbBha5H0N0U2tcW1ev+gQ5Sunq/N779NjTfZQvriW42/9ErNmzJF+19+iYb366f9D/m12h/3S0185GGVvDxWzdp1VObbKaQqUPsrr3BeilmvvK7459P06Tcfq2TH7trx0sukVm2VTyYUW1yt9GmnauQ7r+mXj41SpuNmSpEW6vvZmnXPcE2/5y/a5rDDNK95czWtWaxFe+yllltvo8kXXaBv58/UfpddoXGPPKbk46O0w70PSRt20KQzTlLj8pQWTPtO3TbeUsmzTtWrAy/Uhsqr6zXXSeVxzbvzTs0b+nd1+dcDyk+Zrlkvv61g3lR9PnWGtjn0SDXr93vlmycVS1dr6jPPK/jkK5W5tNd4TRKqipeo8149FN9xC+UTFcq7zFmBNHOu3j/xT2oyZ646P/aI9P4E3XliPx139ZVKbbelxp53sTZPlKn5XbcrW95MyeqM5t15q14c+ZCOGHq7tP4Gum2zrXXQH45V5/PPlO6/T0+Nn6S+g65VbuONFMQySs2ZpYkn9ld1JtCu114nNW2s1/ofpw27d1eX7rvqtWEPqsftd0gLZuvtKy9VRTahzZs113OP/1PdDuqpTlffqoCDtvIhIbEFel0jJH6IBWAMoEZKYwP4fG9pFzk0EPIBCMW6y4IPMAYAsNADQvBycA8hDIANQAagCxJBohCAC+CQnxzoBhjC8gxQI1QG4AYAhQTYqeTsebGQC4gM1nTKBgBhFeU0aA4wM8swAAMrOu0BkEAMAOeUwyF0kAXALOCRQ/vwHGCBBczzN2CQE5oBvwAiADZggxCeIUOGOLDDRTmAa8Cw6QikjoMSATeAJEApnhk72RoCgkcJDw4gDFlDYMzSjqWZZ7HI4tngEETqAdnAS0D5ACCAPAfoYWmGxJFBDYJIWVisAViWIARQDHClXpCCaIhKsRWkPoSEk88BYBAIyBJAFF1ALoBXLmRJX2FBBmxy+CGHijLXA/o4xZvvKQcASt/ioaANkBI8L+gDekb/UjaAHzDKT0gBckQmWMsha9QBXeV32ozuQXohAegmHhtkxiGEEBrrOwArVn4ANwCYPvO9DcwBECr6hZO8IT0AWupBv0F06Vf0DL2gjwDs9AnAnjrYaeeEB9JuDohE5yC66AtjClIHWaLdEAHGFDqDx4awNsA8+gjZpw14jmjHyl718ZAgW3QU+VEvgDt9BeHgM9rPnEDIHnpohIvxT/tpIzKlvjyDLjPXMCcwn0Dg6Cv6jDHNWIMYoO+MZcY94B+9pJ+QL3JgXHMPxJB3oTvoHCSO58zbyXM33HCD00HCxPDGMRaQIaQPXTPvB+XRNxaaxjxD/dhcDcFnfmE8QTAZn5SNftJ+SOSKeqhWtt/W5ecaCMkKEJIssfLY3WurtGDEffrn9TfqpBtulXrtJc2erWeOO0HpL2fq5+ecKVXN0xu33qStzhmgpp27asIJp2uHk/pL2Vo9P+wu9TrpRKmkQk9cf6O2699P7Y87Tp/99SFl//2iuv39DqlrhzAEhvS/7kDGwm5t/uZqCNlaajnhjI/Qf1E4cDLnzuqIQeK+/UbvH/V7NS/JqOMp/aWO20gbdJDKEnp90AWa+8QTOvjkM/Tl51P0xbQv1evOv0jt2rtQrynHH6tvFy1Sj2HDpQ1bKefOCJG0uErv9zlczWbPUacrBkrt26n6qaf17+HDtcXxx2qrww/XX35+iPY/6jfqcuDeGnPrbeqZLpV+92vNGnaPYosXK/+73+qpoXfq2AMPkrbeTPMfvF+vzJmpn/91mNSReOG4VLlY8wacpffeHKueNw927wnT5gaa987bGnvJ1erTv5/UuZPuOvlE9bz1Nm2y37769JJLNHXcOO036DJNfu0NVT39lLo/8KDUbXNVPv5PvXL2hUomSrQ/e5v67KMJgy7X5L/ep6MvOl+JRi302t13qvVm7bVZn3111XmX6qJTzpU6tdOkYX9TzXobaIsbb1K8VRMlU7Ews5XbHE8+ZAg7+plwp7LnU/BoQrjYT5JT8ttZeuf0M1U+b666Pfao65vbf3GEjtplH63XfRP98/6/6uAT+qnkuN8pnShTSVVG3996m17690gdecft0iabaMxhv3Yelt1//3tN/+dIzd1ua211yUVSeZkyiUCp2TP14clnamFljXa/7jqpSYXG9e+nTbfppgXlJapu3ETd/tBPNW+N1yvnX6D9j/mte/bZKwdpx4N6qdU116q6zQYqDeL/E4SERRSPAFZDLIAWK+3IZT7vYthZyAH5gDYsmHg4AFAATEIXAF0AF8AJ4AGAyYKPhZR/WEQB/YBTFnZACaAC8M0CbyEckBUANYCAwwXNykn5AEEAH5ZzLgAe+wQAQFZXIy8ALeoCgMRyDpgEFAFIuZ824IGgPrybzwDIEAgAHkSJd1JnPBEAHsrkb54lZIWyAVJmnQb8AmbwbtB+iBKhLlhWATS0Ga8Oz3Mv9ec+wp5GjRrlACz3ALSRGYQDUA4IA6xB0gB1AHayImF1vuWWW5zcAXqAXkASZXEP4A4QBqmhvngMTD7LAjT1ISTsOWK/DW3lJzKC3EE0sR4jO4gSRAUAiR5BSCCQ6AX9S99DGPFIWKgMITF4IegvPHD0ie0vAsADICEkAEBCc5ANnjRkim5wajugEcAIqeBd6Cc6jDzQOcA1gJRyfYMDBJTv6FOetYu24B2AHKBT7N+BqNIX7Oehn/r27evIGSAY+dEexgvvJCsf/Y0nEOIO+YZQ8g8yDyHHEk+5hPzRDvqdMYM+QH6oE9453kffI39OuCfWnnYUC3esD2iti5DYeEJe6BchiHgKmAfQKbx6yIi+pZ9oL7oOUUEH0Vf6jvmBiBMMALQb+Vl7MPCgt+glugzZYf5hLhoxYoTTZzwglEu7kStEGEIGoaEciDfjl3GM8cM8hD4xoF/pQ8Y7JAiZ4y2D/FEfPC7Ug7GIflEfCDNt4j5Op2e+gxgyJzE++Un7fe+ssxlz0C77fhuulZbA/zwh8WOeLWQreg6J3WMbyoNsjWY89bSev/8hHX3qAFXssrNExqSPJumD+x7R11O/cIccbrP1Vtqk33FuE/xHg4fqg2++Vs+f7a4Zn3+mqd/P0Aat2ijLAYidO2nXY3+vD559VgvGvq0eF50vbdg23NTuNtYWDtNwHpLwcL11iI+4hd6ybK3c5Fo4l8Kd04EjKRDkMZGr0ZdjxmjytTeqUTKuynhc8+MlSm65vY45a4A0f6bevfEGzZw6XemmLbTXsb9Ssx57KNuoifKLFumdywa5U933vuAixVo3d5b+IMi7dLxvn3ehqj6YpAXlFVoc5NW0vERbbrulNoIgZALdd/pZ2qrHHtr+sD6a9vxzmvr4M5qVKlWn9VqpcuFCbd3/VC3+4ku988xTqq2tIaeBtjv4IK136OFSRVOH62O1aX12y2B9/PIb7mDN+aWEC2bVpttmOuCoX2r686/rvbfeVG1Qq226d9fmJ5woNarQnKdGacyDD6vDZpspV16u4Ksp6nHRQKlrV+Wnfq7Rg65URaPG2u2ss6SOHaSp0/TpiPv14QfvqrQ6p9YbddAuf/il1KGdJtz3oKa9McGd3dG6dRvt/qtfSz12DY9OdyuXN/cUTn7nuJFQQcMvc5z9QvDc/Hkac8N1is2bq72vv8Vl0qoc/arG3fewqjLz1Ga7LbXzcX+UOm4UnkeSy2nyiAc1fswY/fbii6SuXaT3J2nMrbdo3uxZarv++tr5+H5K7rCjgmTSEZLShXP08jU3qmZRjQ44/TSpokyjr75GXTbfWOMmf6yfHXiI2u+xtzRzpt4bOkRffvKp2rZoriZNKlRVUqJdzjtPubYbuCxbtjCjk4R9sKiujVm2AAoAZKz2fpvsd8ATAAgAaXsfnM2j0G7AJsAAIAnAQxZYFQllADiw4AO8sJgCTgFbACysyFh/AcVYxgEvAChICPcBUAE5gGg8I4R0EAbDfAAJoM7MvYAKACxgE0ssCz/Wf4ADRIN6Ugc8MIAWrOQAA0LMAFMAV+4DwNMWrPqQD0AMoR8QAAAOYIP3W1ITwBRgFEDFdwBdgCBAEz2AYBgQAfwCdAGOvJfNtgA3LKgQEqy+3A8gQo/wkBDuQV0JWYMsQcYASNQHsIh8AGuAdAAhIBiyhMzwpgDA+Q6AjhUdedNWrOl4FCBXEANIGRZkrmXFuds6R58ta1M7czXEA0CHXAGGECxki3eAi/7nndSJC88AbYD8QXoB/1jIsXTTf5YYgRA0wmJoA+CT/mFdxlINESDMB7ALIaRvICToD2FNeCmwalMPyoUIQFYA8Hi+0B/rO4ixf9FmZGUeEpMFfQjwRvYQKO4DpPMZ3h3CqCDn9D+6g14iYz7nPjwyEFV0H0LP+MErQrsA7+w7wQuGTkJI0C/uB2jTt76HhPfhhTBCAtHifgPgK2qhN5INccDCT5t90soYRd/wMOBZQLchA4wtQhAZ1xBl9Ji6mf5ZNkL6j/ahh5BXiAPtYRzgscSbio6gP+ibpZnu06ePkyF6TT/bhn4IEvuQMFQw/1Bfxg5kjznF5jObu/iJ7qBr/IQ4IiPGLv0J+aB8xjdlM+cYITEcgo5BkpA5cyS6R7vRf/OerzT6bnjwPyQQJSR+X65Jcf0k0/6itFheGIRFBzcbFci/k88pVlUbpiZtVCaVlLuz1tx5C1WLpfTi8Dj18sYuY48Ls6qsslMVw0PxYoUD4lwe2Zyz0rrPsjXhOQwcygfIcrmMOEkcCh6TO9B7HUv7aws/CwkXAMQWqHopIeDRnZaeCs/pIO1vjCS6OalygRIc8JUhYxknIaZJuySVN1ImEVNq7sww3W2iRGpWoXyyTBl3eGFc8cWLQkxd0cSdHB4jDXPBUZVYNE+iXDqEl3L4TEWJ8k2aKlabdd4Nkd2GPcK5mlAvSO/s+i+QGq0vZaqlNHWLkbNXKq2QUo3dPe6cTdRk0UKOX3cb2ZVIS/mEyxbFfgp3NHm6KvSelZS7Nrnf04vYZVnwWhQ2mjdqEaak5vCPxVXhqYONGimIlYVVWrxYqq4M0/qWlSlXWuIyA7uUv4sqQ48N57A0bqSgjBCs8LDOMIzQ6yWXEQ7qzmYrPHtxBex7ATTGA8Wr54bfpVpKbNDn8MjKeVIsLTVqLJU1DuXpztzJStXp8J7yMpfkIZGulWoXSdkqV0+VNJNiZcpRlAKVcPhhFe2LSSnGUExaUFUQJqOoXCqjU/JS9cLQu0N6aEf++a5CKlnaJgMmLMaEZkQJydqwKAHYAPeAl+gFAAEI4SGBkAAEfMsf7abNWLjNQ0LMNqCBzwF8XABsQDv7FgCGgCosjxAC3g8QBYRgEQZIA4YAEfwOqAG8YHVk8Scmn/sAG7aXBWAHKAJcYEkFXLBPA+Bp5yEQcoGlFaBMKAeAiroQZgKIAtxDGrB8AiKpP+1mzudzQCTEh7Au5n/COfA2APIBmxAmwCOhOgBbNi/71n3+BqyzjgB4Aal4SLDuA7IhDZBD9Ij38zv1bdmypSNE1A9CgqyoC+3jM2QNEAMEA5qwkgOusfICEJk3Afy8k/pD7gBclAsoBuxCEv0wPV8PTMb8hNihE9SHMDW7opvIKZ/3UC8AKN4NwCY6gtcAogCYNw8H+gOwpc30F22BkKAHEDjkwHN4IvAaQcrwFkAO2WtBnwBokT+gEGs3MoDQQfK4l76mr5AHoBdCwvvQSeQC8EV/AOBY3a1NRnoBxNTb9pigb7yTZwHgXIwR9BMQDAinzvQP3j10EeBNP/A3lnXAK++jbHSIcQGRp38hJwB2SDQE1ggJsoD84Gkg5AkvEt/hjUIf2YOCcSFKSOq1Vno3RU9qp98NALIGo8fIH7JJn0ECkCv9jOwJYbSQJnSFdiMXwDvjmXagz3hV0A9kSd8xzpkL8HYx/hkzyAQ5g73QV/qf59Eb+srGGXJl7xVjgxAtSBvGkmJzG/0L0UDXGH+QQHSF/sALR79RP/ocHcMggBHAwuBoP/MC4506M9cxV1EnS8ywojJvuL9uCVgf4/mjT5H9j3X9ZAiJnzIP6wcLIa7SYpYkFzkFfonFVJrhmLtANWW14hzvVD6hVI5Pqh0ozOc59LCxO0OcjE/ck4hllAhIHVuiTCJNgJFiubySyUC5WEJZd0J4Tgn3bEJ5QoQCwGk+xGh5DlMM67DkhO0fq8fW4HtYgJiUAABctpG1vhYf/+R6oHCeNKXuxC7kFlOQL3EEIx9klU/VqCITVyafUGUyoUaZTCEyLq9sjDS1QNWkahMlSnDiOiFSQVpBWUppNo3GEq7vs7EaBfGc8m6fQUhK4s6tERIOLPwZejgec+8lb1YF5yAGWXe+TE2i1J2TgsakAfpswud093yZyrIx5RJZpWMZlcZLlE+nlYgnFEBs0Y14Vtk4VLVEiSCnBDqUK1c6kVGWU9057A8ykIMnsam8SnmVK5ZIKptfLOUSzvGWp/5KKYlOZsk1n1FVAuKQUiKfVFmQFf+l+YwzUtyh6bR5qQ4WtlUVuEmon44UFrwjKdIkwxZyJUpzgHq8RslYViWZhOK5UrcRPpesUSaRVD7gcMjw1PRcLKOAk+rd7vnAhTqWu/NlOHmdbzJKZeOK5SChSaVLw/CxfOCSDasUehLPhcQ0XxESNfQhn1cqG7jT26sTeaXyGdcnMRdq1ljJOGM3UDYIN73aBYDAagvwjoK5+urpGhxCyyyahZbFmPhs3yNsvwNssHKyZ4SF1oAJQJ4QLEAVHgXAJpu+AZEAAUAhgBMQCTghZIcLqyPzJ0AE8gBIY6EnvhuwjZUbsgBgB6AAMokVZ9FnLwkWfQgHgNUyCWH55lksuTyLtwZPAR4d5E+dARCAYxY0rKo8g4UTQMEzWD+xcvI+vqPuWMSpByCftQDQAdii7ZAxwmUAf6wLgH82+QPEAYzU0QAcHgsADnLCOwAJAWDhxcEKjOUfgoX88EhBFPgcIGXzHUQPEAY4AtQBBqk/oBQQCLiGQCEnwDVeJwA54V7Mn7QZsMp3kC3aw54OyIoPwOtSFiPXgG4s1gDIYhf3US/AHFZuQo6wjtt+HuoP0IaAoE/0ISEzGJ4gMvQ/BAPgiWcDTwEEkvazLweyBkgndAf5AZz5jPvpO4gvwB6wCSBGd7kPfUR/AO0AVkgj3gjKQh7cjxcPvYHA+N54ADh9h2eCfxBBCA4XfWf9/H/s3QeAZFWVPvBT1d0TyIIoIoqAcV0xIGBO4Bow4MqqoC6KIGZBxYy6ZhFFVEAwYsKEuipmVARzVjBjRlFUJM9Md3X9/79bdZo7b6tnuoeZoWd4pUNXeO+Gc8+97/vOOfdcBFO76JSxowtIjn/6SD8QcXMqN/nTL31DSAB7RFy7yEl4Fn0z94QHkac2Ih8ZjqTfyjV/6av+8EgiAfqdz8z5rkPIlLWB58/czD7mmJu7xhARF45GztpAlklmEFfjSl50zNpgjOiucdI//UZArAvqMmaIrPUBKaO7QjHhAPfSBWNlTbA+IGsZGolw0nsyJlNrBEPAbHrqPnXoq/Git+aLco2F38wb7VZOpvDNtZE3GHmxBiBAdCvTQl9d6/nGXq/125rAs7y+DH4LhpA0Q7Y8ELhd8/t68Lsd4NNZdr2Y6CwqFuhOZ0Uxvvem+zHWnShgjfG5G+Mx3p2IyVhWgBUvh5PDx2I8pgDOpZ3oTAFcneiNd2JRL6LbG7hMy/XdsRLnL43q5Bhg3S8bqtXlxQGzsbwsSF714Uy5AM2pjwhascDbzg6My//aKcSNlX56cLJHGZjyO64y3onlrOmdbnT+f/zwGOtgtxsrZF8ZG49F0YnJ3lQsAtB6QHg/VkxPxVh3PJZOTxTyMolQdHuD8KXpscIpJro8WkgQL814LI5uLIteXLE4YvMpXpuIK3orBqekTy0vXoipRUuj21tR9r2M9Qc6NN1fHv3+VCwa2yz6UysKqR0kOFhcCBePTJ+u9C6NiejFJtOL44rpAbHtdpZEvzsdU5O9WLxoccTYFdGbHCskuT+GEA1CqBAWaXu7/V5M8P5MdWOKI6nbiy7h9buxYqpXHHoT490Y63QL6Zru9QsBGRx7KL0ygZbHWfldP8wAf6Y7UzGhTSs6sYIHa8jPp9oAACAASURBVGKSNMoYjU12CmHqjU8GF0d/jE+rF+P61+3HssllMd5dXMjYWG8qlkxPxvKx8ZieGI9lk5MxjsSsGNRvOnbHJso5jlMrerHJIhl0lsW4FMTT44O9P92IFeO9GDfPolu8j0v6yMhUOcvUvhWkZqy4pgYb2vMfqzo3PZBRv9bXgjmneTDLRUBHfQ5JAhcgDFj0178kImkxRyo8tPUdGXGf916AJgLgHgDT95mhS1mMO673m+vcXzRmeIZF1pGWRtckIEoPjd+SbBR1HWb+0WbXZIri7HaOlbpzXLQ/zxbJ9ioziY7ftbfZdvdn2zJrVIazZIhYZglSv+sB/8w+pq15PoP2aK/yyKmWmbprOWXIXF6jXMBQWTleuc9HuXm+Sp7AnmOrf6zMQsEQmlXFtqes8pmXlmGkYdQr5aBdqTPGN/dkaIu25vj4vu63NqZMtCszYPk+CaZ6XZMGw5p4+l596k7ZKEe71ZVlqt/9+pUed/f6vU7jnPs+avm6L/WolkGWSe7ZX23I1LfaoD7l5/jX8yEJWuoy4pvv9dF9uZfL+5RTyrwee+Wv6Z4F5eWeqiQkqQdZl8/6o07/tCvXhFwvtFn7/ZbzMnXXNSkn1xjnzIzlvtQL9aR+5xiqzz3+1h7b9GYp2/c5b2cjY+n1y2xuWW6OA/Jdj5cy1VuXp28++5fr2FVZj9t7R0vAONAdHjAkECGZy763tSHPBUNI8iGZD1suQR6SXGhXAh8D+FVCSYp1ZapfwJaEvCzhENhygDdsfh4G1APJrLNQZtkR343O+FgBt4spuQdOJ2JRAaPdQbBLZ0XZqyCSa0woUEn7GzE+3RlYmQd4baN5cYGysIiPTbnPl5BILzs1NhnTnelyVkjBn8WiT3gTsWJqsshybKIb/V4nev1eTI9NRj8WxQSiCMzHRCwHhpG/6eUx3eUF46XqzljbC9WcBpwNBLC9onhDpjsT0euPx5ix7k0XvejwRPR7sWI84uKx6dgUWEcinHwbiAO/WcRUfywWdZQ4APLTxYsCuE9HZ3JpjCtzbEBIliCwvU5MxUR0ihJcjuJGt9eN6T5qMjEgJTE52GMe/bK3YhFStsL+8vG4YvyKQearqYlCMvzQ7UxHZ6ob/XE+G0kBZCnrltPp1bJ4DEFDF8gTwSu+qOLhyf0WAz0dnJpTCEnRZXQQme7FslgcnUJILo9+Z9MY73WK3PudyYE3qTMeSH+Px4K3qqPbykAnEPpeTOl/8BK51neDlMLT05dFr7u0BDMuIvvpZdHnFdNvnpCpTnT+f1zyZWPLY6y4cbox1l0U3c5k6as5dQXgMrYoeiumYtwhj+b4kJSw2rDIeXhvaIREmAILH2tqArwEH7WVOL9zTQL2fEjUoMA9CaTzQV0Th5RPXXZzsUpQn57oJCgJDpvf1+Sw3oyc9dZAoglOaqNTrve1BzzLyPYmMWqSzRqo1e2t2+P5wWuRh+ZlWbUu1fLJtmb/sqz8nPJN0mNcEjDV7c3fs2xhUMbd3pU8wyLbsqoHRwJ4Fn9ehlFArwYJzXGvZVm3uW5ffX9N8nLsa53Kscu/+l+MdsO03PWY1P2r78s2JXjP38g6nzf1+7rdzTGv29sc0/ycuphzpqm7Kf/UoXqsa92r25nvE6Tn87E5Z+cKCtzPmyasznOXEdZ3qV/KqdeAWg9qApv6mvfWfamv83t6X5vzqu5zhms3x6iWVXOeNudBc32u7x01trUsC24YZlesx2nUOjlXWbfXzU8CvFm8jbyGsxHN+ZW4+qsXJCGp95CMCtliCJ7s9aMz3gMbiyW8pIIdppfVbcdUIBkgGatr2ceAWXRYagG8wSbfiWI+tu8BihOeJdRGqb4abmIXulIgc9kZPJBqia1fvYA3pCu4YLlouYbrh+2clTHT++J8Q8s9uaMTA5cVoZHvdEzF8piIpcWjNdlZEYvKHgpjZM8Dz8pQvt1lMd0feATKHgYOMZb4ckK50mXxGp53wpkwNlG8K0iE8RrXpsluxPhUTPcnY3psPIqd3gCXNg2OSEFmC6h2wGDhI0PiOj4Vl8VULIkl0bGRviuYDzm6YrD3Igb7ZQYaU6hLdKfHOWpieSdiSaEDkiH3Y9kM6Rob7FdZ4vp+dHvjRV9Lk1ipSrjboGkdKjvUxkF810D3yBcpScoB8l/5csfgrvy25Nwq6rwiprqLSspjwWxTsengLEVX9oSKeT8Riyc7JTtXGYYyJlyHPFLDepH04Xagsq8qN9B3Lo/pMq68SDyXWjlR2jLZmY7FyNVUP6acVYIMuq9XHDNDTw+J+J/wuYiJao6RjXjw3KzZfODNWU+vpkkp9Ib1vgZytUU9yYF+pgU2LYn5sG4+pOsHdIKkeu6WJavXW8m6WYPIBAkpkhqI13W5rgbhCVTyviZQynUbsKnBRfYxLeUJfvOaJGHZ3/w996fUBCrblH1IWWY7azJV15NlJWBNEFfLym8Jyop6Dwlx7u0Qqpbj2ATAtSxHqVpTds1r8ndWYKEts1mf6/6nDFig0/OQ1uvUhwT7+bcG0enhaeqTz7UXI4lSjlcNQlNXa11J2aUHLMurxznLSvmXNacK08wyUk6jdDE9jO7L/tV6UIPvJgGp9TxJk7HV5nrs6z5nW/P61LUmMZzLUpO6lN6rLKs2BqZO1OQrSWG2vzZy1LjJvcaXPmQ5KYOaCDZJTD2363FzXS2fmsCO6m9NjuvxqdclZaYnJ2WeOpBtrNeR7Pvq5tJc5N9es7IE0hBBh4QrXiNDtmqRzHYwYn0NS+kee+4RN7/5zQZx/f2IP593Xrz8ZS+P/fd/RIwNF5PBBE5yMXiwsND6bqo3FROuqzP5DH8bLIpX1lh2lUwV+Btj4wPrkPCkgsOGF+YEq9vZZPT1QpD3LRQgdVXPIan7nUB4IKEizZW0frDhevBd/f5KZDvz+Lny/pmQpJmlsirz/9Y4U2sZpNHtSCA9MmPa8L7Bb1e2f/B5VHkrl3Llp8G1V/a4AvBVrrZZWjjrerm665vOu5T2YCwGZBtlr3s2uKfubT0OK5cwumFNSTakMJxrJpfSpJ184xvfFD/68Y9iyeLF8exnHxH3vd/9ypQsltRCPq9s4cZ6DkndxwRrTYDRJBb15wTHCR4TgNV/V5qfw3HIh0+CgNrCmt81wc2MRjTGpr43wVQN1ptW7iwniUHTcj5YgwfesRqI1d81iVDe02xjc22ugWQCsZlVpaqz7lPdhpq41TJURg0k13Rt1yYA1R6S3EMxW1k1yMz+N69tjkcNEptjn/fWYK+pT7PpQBOQ16QwgWyto/V4jdJZ5TVJaj12+Vv2oe53beXPsuu+NftZg/NsVy231N8MKasB82w6OeviXf0wW9rfrM+lzbnfHLPm3Gp6nZqEptbTWg61lzGvqcew7k9zzUpPVLPPtedjlEGl2bdRJKMp6/yc4ZKz6VHKZU3n4VzGb2O7JueK/Vf2kFiD1tdrQXlIstOrIyQEZnOrsA1x2bnnwXeyn8gmY1MaZRV36MVdnhPGxsoMdbDRyyu/897Gsnw4im3MOGwWq4y91EYTifUq3azqymuVkRNZ2b5ncXF9xmSPWkTX18CPqmdtEpKrsx9t3QtXAglKEoTapOxQPJlxxKza9C2TjQ3JzYejXm2MhCQfmgBo7uPKvlunrDuZxrQGdfk+94bUBo5RILsJ7vOz9cm6lF6ZupwaeNagJr9vAvtc07TbepigUPkZy9+0jGZZGUeur3W9GTvOkty04tY6kr/5jqc399vUe1NqgFvX0ZRN/qZu5eYhbaOAfcqvBm41iVuT2ThXQlKTEeFhqSfqzOdftt8YkDE9y2dmTSDcn14mv2cf6GTK1vOyCeprAlb31T3GITdq5/O3HsNRoFYbc2+B8pShjvQAKict/salJrLKM97GxD36nGOn3/roevfnc7gG77XBMNurnDz9PPeo1LrT1MH5gt9RhCTJkbJyXUjim2NuvqZsa7kb95xrTXCf+q8/9b01yWrOsZwb2mQ+pMzVk/LMDHqz6box9FKG+7VPWbkfptbHBMSuz7Wilke2h9wTW/kuMZe+ZX+0qyZ2azIXr2n3tISkMeJzISQyLci0I+OLLBFelFAGFjG7FhvZMvx1rYwoCAxAI7OEnNfSEMpUkWnycsJINygDB4WXplEcsgklw4UyAHehIxYney7kTRdvJ3uMBVsWINdJF2hyyGwDdMlcoX2ZznjUA/7qVP6WkFyd0r9m1V2Dx5wH5pL9FfYyyZ6UD+D6Ab+xEZJcc4AkKTllk5IBKUOarEEyNFk3PMSba4asPzY9S+8pE1dNWJrg0OcmWCJzma0kEbHujbKGJkirAUKCgtrynG2zDjMUOcFaBi0HJzoXwwneuVbXZSoXsJERy7ora1aGEPnNuuplTa3DaOr+JbD2F1Cy70J9AIvUlVKMZt9qwlV7Tmog5BrPIWmOlSfFbG7Mz3oT9NivIkuV7EC1Vyv1d01mNhClfOESsk6NGrtsL1AnSxFyLyyQHnjuyP4E7ALl0uUqi45JCSvjVIJrcnEdOfvOJmupZe3hlGlNSlht8bwUT+7cmNoaPoqkaZtMTIyDUr16Lja9TRlSluPid5mrbP6XtEKaXZnKZHnyPXnKjKZM3zmkUwY1GcFSn4B3v0s1rE73yzrHQOl7GaSkYfbPsz2Be+1haMrab7JxKU82Ka8maNa2NSWhqzup3bk+UlSbE8bOfJVhSoYy49T0ijbJdQ3I/cbwIzMby7eUv/X4pa42x9T8lF0OtsqzXMwr2fDIQptkeBtFxqQBN1aZ/ct+KnNF9jV9MkYyCJJvLcNsd7Mt+VmUjFTI+iAbXrbBWTfKQaSlGob1ak/amszHa9I9LSFZA0JCGaW0s+hSZIubPPaE6SAfmU2kgMy88nLPyxdvQnnwWuykkwR+bCpThtR4FneERZ5vD1EPekqNUCAlJr8c2NLjITIe6KxSJpQy1WPxlM/7yCOPLAufPM4Wew9jD0gTaF7ne6yn2dASkvUk6GtwNbnYNYE1AGXemZPmSm0l39gJSYJpniFELA9GrIGPh6tUquRmjWL5YyCRvlbqVQBD9jFpQNMbC4RJh5rATxrPlKuypDkF4KQUBfalVbUWAh/a5EEOyNYWcfW7z9rqhXBkxpscW2OIVDmAz1pnjbQ+OuhWOk8ARIpawIJVUzvVycOtD0CiOlyjbms0C6p05MqSKlhd1tPmpnVlOnPFOpsHugFN6lePtTnli/yy1tqnoT8pN3JlPFIH4K492q6NvvciF88E9QHtnh2pt7XFfL7W8pShcjNkazZCoh1IE4MYI5h0qp455KJNUv5KU+waJAJhIT+poRnr1KUfZOiQSHKVRhqRBBrJHzngtSR7qVcRHvWRG4KiDPrlOafNxtZ3UrgCgYAivTOe5JsZ1sg470mrvTbQRZ+lg5XGuiau3jPuSWusnYyJjJLa7x79N7ZAO3KLJCKmebK6ZzI9IB8AGSjWN23ODGPkoZ3kZI5pu/Eki9y3kJZ98ldHRkg0Ce9cl/lRhCTXxybpBrrhCWmnUzZ0l15rn77RS7I3l3MPFwLjGvPC3LeJHmF31oe+wTb60Uyla0wRS/NZO81Pxgt1I3r+wWIMww48rfU9+2BtMtdgo9Q/bTQvZXHSH3hKEop6zaM7xgZpMQ50LsmisqUv1ma4i9ED4dZOxgfzwbrobJM8iLFpBJnr+FzTrmsJyTwJicuxfFkpLGAWOQsVKxbLikmIRFggTCAKbSGyKFtwbNrO05JNEJNBXnwLnRdrk4ezBQyJUZbc38CC75GaXAxt+nFiKauBCZEPKQsiy6YyLK4OGjvggAPKJiH15OJ2Vaxoa3uitIRkbUu0LW+UBNKyXFvjGBDMKwaGPBCrSVpcv7F5SJKM6JsD4KwvAECm2SQD73lkeVxZRFkinX8gjz/gCYABrQwk1jjrGY8K4AFE+I6ln/fFegSYWDfzPAnglPUTOQAwHGjH4wvQWPt8n5Z/9THIOJ8hCQ2AkmDBddqKDFhngUprYobV6JsxBuSQFeU7ER4gYlBiQAIO9YkFWHms4QiT9luPtdvark/OXsjQE+AJSLbmi38GeJ3BQE7qAaj9Iw99cAaJZwgAzoqPVCA++o5kaTcwRWYAMJmpQzghCzxQCyjl80afyM6YNvcZzHUlmA8hcS0wyoJO/vpqLNNTpk7tQBB5O3itXA/Uel4ik55bPDzIp/I8S50jwiuSKT95EpxBYQyBPOQEEHTei+ctOZMrme22225l3JFI8gAykTpjTJYMfHSSHpBferyQAN4bz2dj6pwPRsEagCLfso55TrnP+NEbz11EDPlCHJPgII8IiTkDEBs/Z4tou/EjL6TEHh1zhifJHNTXPOfEPUC6sl3L2q8dwLx2mmd0PUnomoDeVe0hSb1JnABD8FLlmSz0nYcUBgHg6bLzWcgFpgHW4RZz5LTTTivnyJAfGZgTjCB0wJgimrwWiEOuS/plzquHzM1R9+mnv+YPI4hyfK5fuX7XMjHuiItxdnAqj5W5TcesFRmWR58YNBAK89FaAd+NeiYgofRL/5Sjz54TPEBwGAN0zqu5zsNr8nUtIRmOfgoiQ7YsLrO9EBKkAJABYLhyPcy4cLlVHXZFiS2alNyizQuSrkqLDqujBcg9LC0eeNpgArK6eCBa0E1uizpSg4F7IPrOJLUgW8yUxWPjYeUeLN0CZqKzrLHCWcy0ywOAJWNUjPzVOREssPph4tdu36uzTW3dG6cE8sFC3wBUljAPWgCv1r06lML3GyMhyXXPGmbtQg7qE4itVdYQ64lrPMyBKeuaUFSAmRHFZw9jwNOa6BpgBNAS8iFkBRgBNKVOZmTJNQyY4E2xJuXJ1wCD733Otcr6ieiwnLMUA4PaZe9ejpv1TzgHq6kXow8yZS22tgNAQrP0ibVeCKt10/WspbKoAbTAJ9kAsUiEvpANkGI9tRYDoqzF+XKv9RgY1WaHQQJRgCW5AKbAGZAspSXgjbwAmKzGQB2CxbsAgOm/tiEq+m6NNDbIs1BgbQPUeR+0V1n1a74ekpqkr85DQjYZW88iDFjrp2dLzi/PSZZopIwHB/g17gA5EoOA8oaQr/HwPNQXZMKYCokBuEULqMu4O4zQ8zFBOUBobHlPeBzIjM4ZV+BWXYAnwuH5xxMDbAKM6knPAv1VBzl6Fvvn5TvrBICtbOOrToQEAEUKlI0MAuR0n157ry90BAnngUF0ebyQCmBV/xEjhyPyFDAi0j2kVtn2tvmHkPhLznCFuoy16wFy363pM3M2QqLvNZD2Hp4w5xAS9fEqai8wT+eNbe7LY/ykxzxE+mo8jJM5Yi2AeegMrELHleXAQfqSh7cmudMW+EXZcBDdQRTML9eoPw+5zHY3n1zmPh2Er4yJMeOxcT/Cn2fa+I5uaDfds97QCf22FqXem3fKZOxFNK2T+qJ/8Jlx5h1pzyyZP4YgY54vxiBr8pquY/OteUFtas/J50HHSmPBGfVynclgQiEkFmCLlgcMRcaWLRwsaCxG4qwtrhYdlkQPSA8di6QJi+XnBKHIlNpDzAKNdVt43YPJIx1Yvgeqh5SHo+sRHoqPFHmwmbQWQAu8f+618LBACCnIuMYaeMx38Nb29eRm4Sf3OkxjfSnj2u5PW97ClEC9UdH8BGA9eOr0ovVDrbaKsb4DE+bchvYCpuuDEbNfgKeHpwc+EGHdqUM6XYdApOUZoEZAyML6w1uShMSaiEgAhNZQVk/hM4CI+Q308w4AoO71QAfyEBnjAuQDZqzo9hIgO0CX31wLpFnfgA9tBEhYswGcJI81MbFuWn8RJ5ZRoE59QKo6gBN1I2LWcoCXTgAegLKycg8BSycvBmusdTiNUGkBBWwRIWAXAPcCek455ZRSN0Ki/crWDimYE6QDpp4HrkHeyMiYqBu4BYq0y/iph/eINwAQorfq9eAGUhNg54b+NdHTuYZsJWD3/NE+HqSakOTv5KGNPBZIGFl79gB6ZM9y7kUXgX0Wd7H4ZA2M8xjQAc9NoNXzi+ffcxI5JE/PSoSP7BgYzFGkAvkjV2SP8Y9OIAZ+NxY51/VZHZ6dvIDITGICOsfLwytH77QRwE7CjHghvfZ6aFtGINAR88Eznv4jbMYVaNUG88UYuwZpAcz1mfdI/40xDwu91EfluYYM6IVIC2OOsDUJxFzHfVWEpFlGekiQcPLKAzd5FMwn5EToq/FC4Kw59BFhYMwRtmh+w0a8nORnjqUXFFahK0hezmc6QeaAv7mUXtPUrdwblPM+PSK5vqVcGJ7MG6SJFy/Jjr91YgJrAgyincbBPCJ3axevmfqybWkogcnonXUmr6n3Oc11LNrrBhK4xhOStPRQojyHhFLWSl0riwcE1yQvCSKQCxCCQdk9gFkCTS4K7zqejSzb5GKdYZXlOTFxLdheHvA2yrnPxEVkLGIWbcoOEFlgTVQLp0UCq7c4W8y0+cUvfnGxInnPcuSBYdK71kNtlOtxfU2G2WTKegoMkXu9ubUlJOtrZK4Z9aT+0TWAjiUmQwT8Zv6xUI7aYO3Bi+ibzxvaazZCkg9yD11AgFzqbD5+1+8ETwwhrJi8tiyLgB0wCMyRC88IbwfrvYc0QgLQMYZ4qGuHOtLQwtrLkAO0A/oPfehDC3AAPv0zFgkeWFTF1iNH1mzEQmhThrtaE6WKBOqtgXkStHXYP2uwfiIN1kMeZkAPEeN90A7EgPcB4KUPrPTq0GaAVLiRurXV+p2hPa4FSJUJ1HhpByCKiOi/6wExHg7rMlkBhMAnuQBtSJznCMCuvwC+kCJGMGDZS/mIFqDn2YP86S+S6JVr5pqunXMhJPU6TqbayuPk+Ud+LOa518AzjGfK2CItZG1sgEugG/ADOoFtzzL9oh+ec4xsuTeSN4EsGQ3pBoCKYCC3xo2HUzt4QXjaESC6R1/plBAq1yNCymcFr72g9AcpRmQQzQRHyBYLPg+LF11ASOgGMqC/rOHqoZOiK4QlIflIkPGkL/YdsO6LUiA/c4m+IiQAMP2EDRBu44msITpkoE0//vGPi/4gOAiJuWXM7V9Z07GeDyFBOng7jE/uu6N/2ocEIkp0gFytJQwFCJpnOtn7jo7DKoyqiKlx0F/GWOsDQ0AShpS/vwy+9JzOWAPyVethyqDeiG6szHfGTmQkE1vU86Qui+4YK+2Cucw985r3LTFVrj3G3j/6aH7zkpBRtrvGWWs6Phvac2ZttPcaT0hSgSgNBTRhKOWozBV1JpNk47VFP60q+Vsy6oxXVVfG+NZWvVEDWS+W3iszD9bKNtehV5nNoXYr1u3J8kZNxrWhSFeljJqQLMT2XZW+tfcuDAnUc2FUiENuwPZbzmlzKj8nIeFx3NAeMKMISf0ABxqFYrAkA4u5VlhvWEIZWfQf0EJAgCMPX0CDdd6DGbkAroBKxg9hDsBGhiZpA+ABdCMVQB7vFIAKoAMLwA3gITYd4ATK0pPL4MICizTmXhT3ZqidNgPCPM6s34AhwIZo8EYADgAtgMhIA1DywgC01nzWeKRDG4TmAIzAFECjbbzLvNxpCdYPwCp1ibUa6CJDckLa9IGcgGBlAi1AKtLG4OQvOQGy5E4uADgrs3YARoA9GeuP+z2bhHBlNjjtS6BdW4jXVEdXR0jUUdcDLJINUgmA8qgJ79Eu+iPMClgHWo0Nr4W+Iq2AtvFlkENogVjGPLrCk4BgGDNeOBZ2gFiYUnpIlIlUKp+uITx0gEyVTa6AL8OD9rBmA/t+Z/jzyme6+a99wgD986Iz9BoBoSde6SHh5VCG9vC0aSPSKSICSQZS7Q+iI/a/GFP/ci+EfmaGMoSEZ4jXj+fD9TyJQDG9RJCAeYSEHtExRISsXb+mJHQ+hATh4K2hj2RlrNIT6j3Z80RYRzLjKJJpDugrTyAjRe7lQNDIjo4jmLyh/tYputN7kaFR5n8mx6gBPzJprDL1dOIlBhNtRTQRGff4q476Ves0fUGg3SPahRGYbmcCAbI2/4wdYwJPKF3VNsaL5ry7Og3AC+PJO79WtISkkld6MVhzRr1SuZIINJl6Ppx83zzRM4FNAqMkFQnAcxIpuyYjdWpCZficQKlW9iw3iUkNumpXY1qE1zRV4PzUa25Xe6CwYljM67bO7e72qlYC85dAk6DUc7cm7zlPgVtWTw+5NQV782/l2rljVYTEegHgA5YsiukxJh8Ak1cVgAfIrGmIhLkKHJEHqyJPgbh5IVQApjAW2We83A+sAzI8E+5Pr21axjOURd2Alr/qtlk+xwmwMAbKdT3PRmYiqtdOHmzkxSZqFmleFuUALNqLYGkHLzVwqR/ax1qv7bwPCJoxBnJ5sYFh9wK72oWsuNY9ua4zZgEoLNeIjrLJxPesqyzpZA3Ekg9Z+QxU8naTrfLVra9IkLqAOm0W0uL5xJKOmGQGJgQZoVNHfc7KmmrO6ghJzoecA8AxwG888rwW/eM58dJe/3h2MtEB2emPPhpD1/oN6EMkyFxfjKPvjReSYNwRXt+z1BtTYBB4BzRT5xBkHioy5l3SJ4DfmKiL/JrhZfTMb7JwGXcvQNcYujev9536kV57qpBYc0d7jJv2mB/KQBrpuDnCu+p31nYkQrv80y/zDtEV9qOvZKMddBQotjdFmeSib0LVhHshYzwKtVdgPuM+H0KCVCANEgnoE+MCAmWekYOx4V0lK6QTKfG9Pus7HTaPjDHCps3AvPlKz417M714rsnupWdkZ574V6fN9rs9JsgjUuBFpuoltzy7zX3WIWtMk5DUazoClAkmzM3cd5v3aLuwS/NVf4y9PiS2qo1a8xmP9to2ZKvoQAIQDw8LPEtG7Q5sKkoSg1wImp6ImpB43yQZSULcZ4GzQNcsPRU77/WbiZ3WQuX5nBPWRKvbW0/WfF8Tmbrc9TkJRslUHzxk9CEtFzXxW5/ta+vaeCXQtKg1DwmtHzY5X/PBkSMlTwAAIABJREFU4jPLHjCQhKQ2LCx0qa2KkNT9qL2suUb5rl7P6rWsNpxkOaMMHjVgalrYZ7u+NsTUxpP6/pR70wrZJJTNdub6l/1NkF2Po3bVAH+UpbPZF+CKZRwxqc89qS3YTXk3DUO5pqfM6t+TLOY1rLRAOUt8bfDKsVsTvZwvIUnZ1R63GtzVIK1+7s1mOKu9/k29qXWyjv1Pj02tD6OMdbWONp9FOd6pG01daI7/KN2pjRopl6bxspZBc5yyfc1+N42L9Vi7No2f8zUyzoeQNOdI0yhTy6OpE6vCUqPGrpZLyqKpL3mfv5lOmDcu9280SVrdhlqe9TiPWpua2KupV/V4jjJUbUjPiTVZL9b2PeR1jd7UnhsAEQMKxY0+6gG1tgXfltdKoJXAwpZA80HKMp7W8YXd8pVbJx6fkYXFNR+6zQdx06pXP0hHgfEa9M8GRpsyagKrBH+rAixXRc41gM9yagKU7VZ/k8S4vgY1Ndisr62Bkff2K7CWZmhJAsb59nGUl64GPH4X6sN6nqmPr4qsEjgzymmrcDzkahQwrwleE4RnObMRuOaY1zoxiiSoq5ZhraezybRJFkYBxdl0M+uqxz+vzTkxG8jMvoy6riZDqVdN4N5sUxNEX5XxHXUvr4PoBCFpvBtNOa0OTK/u92adq9Pp2a7POdYk5KlrPF/+ZQppWA5JWxVBS9mOMhavbTm35c1NAqlPvMm8b0Ig5zJ351b6qq9aUFm26oUhlX6+1oa1IZS2jFYCrQQWpgQStFoga6vn+lowr4pUJOEQKpUbQpsW2NojVD/80/Oa3tgEg77Pg88SYDa9xaPaWwOstGQm8Lsq/ct70wuc63ndr3rMsq28ZMI5si21ZznBZV2GcmvQmfXWoLy20DbLm2sfZ5NlDd7XRnhWDbSF4Sgzx0j4k/Cb2cYx9STbRB9y/1GO6WxkLEnxKO+QNmhLglfgMq/L8a11p9k+7UkjozKynbPJviYKrslIhCRCtacuxz91oql3ee2occ8+a18dcrS6NqYMk0jXBHiu+jTqOm3lXUNKGCoSwCeZS12oxyj7vTqZztau2pvjmtrr0bynXody3Ou1Nn/PsR7l9VgVYc21LPUs17Qsd5Rn66rIu713bhIwLsil0EB7xuZLeudWy/+9asEQklGuvVHWsjXtaHtfK4FWAhuPBJqAdEMwXAjZso9C7HQ+cGswUG/e17+0MDZBQfMBn58BSJb1OoxmFFFzfQLOJA1rg9A1LdLaA6j4PklVAsImkKlDWhMkJWhM41TT05I60IxlT3nUXphmGNxcZkINaBN8JyGuQf7aAk01QcgxkuY4M3uNGqP6u9Sf2tqcMssxSOBYE/sk93ltAv58JudzOOtSj7Be+jkXUNwMI5qNXOV4pmzrMMV8n/NcvZkaO9udpCnvr6/1XSajqY2dzT6uijClDLM/tYdlLvo06hq6a5+EDGWSNzBWNMlPPUfrNiRBqJPszKUdOfbuTxnlXGnen21JclvvyfU+1xvl5FzP9jRJZrPsmnykbiVByaRD9Vq3Ntaoucjnmn5NjhvjWZ7Xs75kv+AISSrD+mJk13Tla/vfSmBDk0AujjWA2xD6gJDYEOrQsXzA+1sDJ31LINw00mQfs/9NQDTb9U3Z1ARnlEXzqsiyXrebBKLuZ7MvCTxq6+0oq3jzwZj31X3KsmuL7pqShqZRrAbNTRDVJIpXRY7KzoMnM9XtKFBQE8sc/+azsyZmTYDXJJHphauBatML1CR8sxGlnJ+p46uST21gmG2sahKYIH22a+t5NBvBqsd2dWtJ3ecsb22NtyxXMtXJXIeQ1F6Deq2r50xTFvPRteacSf2YzXiR/c01K9vX1LNaRnVZs8lptv0/ObY1GZpP/9pr144EJMWQeU8GtloH1k7po0tZMIQkm9d6RdblcLdltxLYeCSwoa0Vzr6Q7SqzB+VI5INZJiGZYvJsCw9yFkgxvNJ9ppchQZi/MsxI8yujlNjtfJivzqKVYELKVulSpdfM8zyuioYksJPq1ZkDwofUIW2sNLQ+14Aj+yJky/khsh1JrZunKwPI0g8b60xkkIAo25l9STm6x1klYvK1QwpfWbyStMy1fyzuZCt0Qd28AsYjLcDGgwVRliJpja/qidA1ocyxV24Sktnard+yQEnXKp1tZlXyXopYGY/8dS6IrFD2pWh3ZuMiT1mQnAnEGyNjlHTIDtaTSSrP8XC2hXTNkkrkuK1Kz2SNq7OPrcrImKSHfKUDds5H6qM2KAdwNybOEOFlpC/6IgNajq2/Yt/NGfNJel5nmMiMpc/uoYNAllAU7U+rf1Ov6vlJLrJSSb1dh7LNVZdWdR3gZ22gY5kWtyaRdFg6W3PEe1nl6Jp03NJe18cZzKU96pPK2RzJA5rnUoa9Ug6JlF5YNjlZsKSJJk8peo1D/VqdgURWLjolg5Zxte5Jr6x9uW+B7jPitK/1J4Gcp7IeyupmrqTXfV23YkERkqb1Zl13vi2/lUArgQ1XAhuaF5WHBKiRbnTUS0pbaToB4Mzkl4DPAzvTASfwtrEfKAD2nTPA8yILWRI1IAyYS5Jg43VmNZNRT8pQdeWJ1dK2Ig/q8rIhHGhtWju1wz+gFHhVZtapLq5+QFG50u+Kj3eeh3MrgCh1AsBegJUUq9oj9S5Qo07XaLs6JAMAeqQjB8r8pj7tS4tykhx/na3gjJY8BwO4RgQ9VNWboT3koW/koDxERppXngnf+ewwR31y7oi/+k3+6lW/75zrQHZS7tYW7dWRwlXNvCQk5AY8eo3yDmk30OZAO3tNhHgBmcbAAXmIpn44l8LZDtLjai+SRx5kTf42VZOZ+py14cBNwN45MWQCyEuri+Q478R9dC3DbnIzNtlpp9hzciZvemrMyC33RPguD/9M74j9Ms7RUK9zSqQLJgfplKWadoaJdiKAfgeGEa0MgaSL6nOQIf1DqJxdoX/IB0LmHA798ddBo1Ihk49/ZKlN/uoHAmoO6SN9SOLiWnros37UJHvUOK1uhZWK2RlgPCTa2iTaqdvkhNQ7DyfPv4l+Py4fbiYnWzqpTd6by17aSyf0wZiYj9YiQNM4mWcZIjXboYX0xhzwQgjJia4hEM5GQnSRplyTlWeupBybBy3qi3ktdbPzgVK3cz0SvobQGm/jviZyXZ3c299HSyBxuCxbDg21jl6VtWw+cl5QhGQ+DW+vbSXQSqCVwIYkgdlOas+HrfMXAHbgHBjKkCPAB1gDFlmngShA0cOC1ddBaCy4QAogCYgph2UcUOAdQFh4LFg4AUmgVB3ACMAOEDmtG8BzABxAy9Luc8a1eyg578AhiyzZwAOg7wDGJFD64nwT4ApAcd4HUJeeBfeoz5kQQBKZIBCspazE+ujl8EMnYbPc+qvd+uYwNGBHOQiMz+mZAMK0D+kDWgElXhLg1cGILK9AEHlIMACUOh/FORKIIPKENAHArIPapxznYbG0kyF5u4fcHCpIxs5CAKyAs2YY3ZrubVIO8MhDQhazERLg0iGZQLkD8uhFZjlK4irjGC+R31m5yQQYdx2Sob8Ijc9O6SZfZ12woBsTMjHOviczYJHMee2cW0E/6KixQlQQUXIDQp2eTk+Nszp8BsABX6QhASyAbx8FQO1e5ToPhM4hZEmwEETyltKZVxDI5rUgI+QDKQegeLYQD/eZHw7/pFvANNDvvJGPfOQjZa74i8yRF3KhbdphTtCT7bbbrsgA6USM3OugRW1B1OiGdq7pWM8n7S891j8EU53msjlA9nSBXpIFAoHQ6R9954XQF+e28BzpoxPXkT+EgH44DZ3HJQ+rzLEx18jP/jfZT60J5OMAS20hY+vM0UcfXfTUfYwrssMZQ/W5Nj0oCW6tR9Y6+qT9ed4RvXCWCV2VUls56wsQb0jPk3XZVmN4jU77uy6F25bdSqCVQCuBq1sCs51DkiA2T2oHzPLgMW2WKpi1UTiTg+Zk4wH2AUggycMbKFUOcA1I+Q24ANaAVaEe4tSBasADsAYcgVWAQFgL0gMYOHzRwYSAjWvSo+MhBdQC9gAaa7QzB7wX9uWlDciHA9IcTofUuA+hQJKcVQC4AO8AnNOw1Y8MkA+AAyQLDWIZdS/wDPQhGr5nGQdg3QuYAs8ZbgP83Oc+9ylAlcy0C+AGygBbYEtd5CE+GhgjI/0CiAA5ZMo9QBcgJpSEJRnY52XwvXYAsEKJyApZSvnVMflrCqTmSkjIB3FBvgByskUEMqwMsaJPZGqMfUakhGLwEAGK2i7kSygQffKia4gpgocUIcL6AowaCyDduPCYICpkrn4gWOiYkB4WdeU4oI+l219hYcIMXQuQOqQvQWx65nh1EBL1e6V3BJmhUzxRvCDIAF1QZ4YIvuY1rykkyrgC3TaM0xHeEcRI2cizcvRLG8gAgDb2ZEAP1UFOdEPf9FsIGbJNp5EhHiUH/AHp6VlYE1IyH0IilM0cyXEy7ogekqn9vB7mPy+J+SaUiu7TYzJlPLBWIBDmIH3heUTI9U0/3W9ccl0yp4RpkRNZmnfWFzpD53lBtIehxMu8I1fn8hhDB0zyUCF+1q6cE4gGPbVmGT+ys5YhScpWv7mNDM8WTnd1r+kba/0tIdlYR7btVyuBVgKtBCIK0PFw5YlIEFaH+HhwAwZCLeoN4DwZrFVABzLBwsvSjxjss88+BZQBGQAdkMg6zGoNdAHaHuzANkAGbAi5EZcNiLJ+Am/eAzHADZAD/ANzwkO0OUNtgDSWWBZXYAIAZK0FTOuXtrDeAmvarhyWagBFG/QD0WJdZZUHnvSJFVv77LNhgfdiJf3Xv/5VAKH+ANeIBXkBlay7ac1NkgH8Ii1A2Nvf/vYClljWWYkRKbHrQpN4lpAlAA3xUr4y0isBuCNRQDTLPYCNLOqTNqU1GljWrvRsJTlbE4Ca967OQ1LXgcySL4CJPGXMN3JIDmTOK+V0dGQWwOQNYCVnNRceA4wD2HSSZRuZy3A7hISMAVtAk2co96wYZ6CdDgKyQsiAYySAvIw1Iof80jX67a89E8bBK8O29NlvSIZ7tT3DxuwtInft570RMqT9yqBHxgCJ1Q7jmoSExR15QYroqzEyN5QBwLue145FnvfLOCOtfudhoB/0kp4B7eRFN3n1zCttQvrXdE/bfAiJkC37KxAA42F+abvx54GgrzyYdNlakgTa9UiX8XEPg4G+Id7mN48XXWWAsE6Y/+a3PiIT5Mr7xEOGkBj/ND4YP7qUc5A8jI328FIhrMiMOcaL65Xhe+lZI3tE19zPMDrl5SHNazqP2gfPmkmgJSRrJrf2rlYCrQRaCWwQEpiNkOSDXNgPcM+67wFfb2xlJWY9BBaEQLF6+w4hYaX32UMeyAPAAWiWVBZhFlJgGdBjpRQiBYAcdNBBBRwCZbwC4vdzUznLOFDne+Es2qh8YJAFXhgTMGGjMdCQYR4AJWsnS7y2ZCgX0KftQJD3gAfAqI3ITRISn7VR6EnmvweaMq4ZWQJuyIeVmkx4dHJTMyLie2QtPST2S6hL6BZvjP4ApNoAaAHYSA8QJxyH/ITBkD/g5q/2+IdY+UxuiA3ZAm3pZUgiMJdUt6tS2rl4SOrwMOSMBwjgNj5IgjYmkfA7smLMhesBqsYGoEdEkBVtZy0XRmM86YnxZklHVPTf9QAxkImcIKKImTFAcoBWeuRaYwPEGxNeC4QEOVAX6zi9Q0rzlTpGZxESBBRRYm1Xp3aSOfJjoz29AKAREmFgCBQvoDGmY6zxyIW69QFxB97pjv67h3EAUOZJMGeAYfPQ90A1veSNQXz1UVgl2Qid0h/yFTqIkHitCXCeDyGpQ7YYE3ickEZeSuTT+Jm3ZIKQIGEMGO5DnhFShgbEnGeCnJA1xMH95hdjhTXGeCDxJ554YvmOviG2++67b9Gj9G6lcSUTHZgP5hZCev3rX78YShA5ZZiHyjE/zjnnnCJnddFV3h9ePKQwy0zdWFNP4wbxYFiAjWwJyQIclA2zSf2q2Z3qfX6/qu9GXbM6KbinLrO+Pn+bb7mzldn8vv68qnaU5a1q52ztWV0ZM4/O4ZvZ+p31+ZvXjGp7LatRZc1Xbqsbq/b3q1MCqwrZ8jC3QR0hAbqSkCQQB3pYiM8666wSp8+bAPTzLgBLQDcPBzAOXLFQ85YAgNtvv33Z+I5k8IDYkwGc+o1lGbgAPgEWhMFngIWlG4Crs9wA7DwwgCBgqT5eBSAtSQEywJMCuAjb0XbeHeEergFY3QOQACEs4AAvIiJkRAiU0BJhPfqK/LiXjMTtA2EswciLfiNlKSchJKzBADnrOosyYEkGLLvaA9gicQCYuhESoBSoBMZZxAFYn4FmwAqQ0yYyAvaUS34AtxATlmPgvM5WdFVIyVwJSZLZJCTGVSgWAKjtQLs2sT4DqvTK2CGNCAlyhxACisaV14OHCCFDJIyTcckN5cbGZnmgkzztyUjiRyd5towb+dM/IP70008vhI+ckA16g1BoXxLZnJfAK+IILCMkZGiMgH9glZ5qn/bwWiiHl0LZwqvUpX7tMDf0FVn0HlEx1rwfyLkyhCMZe/3gOUBWeRvSG0Av3U8feI3INQkJIgBQm4fI7JqC5vkQktzUbp0QKkXntFd/EEIyQTJ4J4SdIWM8OmRiHtIBnjRtNo5ka26Yx8aTTgj1RGJyTuVfBIh+0BkEZjayYAxdR6eMMfJpTaObmYSCfpu/yAhPlLWGzpirdfa3q3O9vibX3RKS4WaoZn7tNZ3k1yhlglunI2LMf3pDEJwA19+uXBvD78cG2LxgZd/1IvqDVJzRkV3H9cN//e4QTyu3e+V9MyuRN8pQvn81YHePirLu6Yj+koiO7/oRpexhQ/qdiI7rs25ljg8LG9ZdOpjtGNZV2p/1er9oeA8ZeGnzUA6lbz6PXdnPftaRvME1ExV3GZKIlTieD8sG12ljuSQHIGWdn7XXddqzYtA+9RdZK6MmK9o+lHFyl9Jmssp+Deua6dNQloMCV0EMr1GzYd6dzQfuul5rADZgOM8h0dA6OxVgAmwDDnnoHIAM9ALlwIWHOO8GKy5iAYyz4iMWQBMCAUC7BlABtFi+kQyhMwgAyyYgZh8ECyZQoByeDpZNwMBnVnCgHPjxyrAt3gV7UVwPcGRK3RQ84sBzAswiWfYbsNwiOwmi7GFhHQf09RFwtT+GlRsg4f0BUoBpgBkAAgQBMFZv78mRNwCByJAfJIMlXDnCajL+nWeDtV2fASsAHRAlK2DZX/sejAcLsrr1V/u0kwyMC9AOXGVaWn1F3gA4oDdj3ZMozEcZ1e2+TO+sL6tL+5vpcgHyHF/yU4YQHYTEi/yFywHU5AyAaisLOlANiCO7yCzPAnAKPCrfNUAuWSByvhdigxzwXPDokZffjAeyY5yBed/TEXqAIAL3CAzwTK/pRhJZ7dRndQHRqVfmAr3mYfMdz5t9HOo3zvRZe9SlPV76QYf8jhjTI+OKUBp/BBnRRuS0TZn6gaQoA5g2X+mZfiNl9I0ln54Ic1In8J57ZuozYeYz7klI6C2jwqpe2mduahd90R46bay1CaEwnkIVkRD9zP0gdJfHgy7rnxA3ZVg/rBXCtLSBLtON1K1sjzE1p23oR3pnexlPBhHX0in7QOiAvVeZqMNf5TFO2C9inxbCr9w18TLNR97ttauXgLFnWGKAMh/WZD1bfS3/94oFm2VrfYGENRHagrsncWnBpIC5LwDh+pUEYUhIChZ2rVcCa8AZwB8C6gTs5dokDAWaRKz02/AWP80Y+pWhPKDfX4RkYvg7kI2E1OSkUf4MIVmpc40+aT+AP6x0hhwA8r4fgv9CBoafyzVDcjZDDhTrB9dpb96nTV5NsjXs10oOjGH7S79SXkkCK+JBBkVO2d8kWtV4JQdLcom85atTE86mB2VVHpsFp7VXa4OsL+vb+JEHIwIIHrr16eV1W/zWzNZU7zUp6tPpzDwk8to6xCuFWxOeuoz6AVO/rzdkr2qAmvHydXuaZZfZ1e/PWJBXdW3+VoPUUc+C9D5kuTV4yoxMwFt90NxszxTfr+p5M5us9Qvw4qUBpgD5bHct97kqelP2SUiEYo0iy9mustpMT8/oU15bj1H2L3Un21R/X+tVjlnd9mxf6u1s+pTtas6vWqfz3roPdVvqc05m09Xagl+3JedPvQ+rOQZNeWYddZn1oYu1TGt9qMtpynKu4468IzxJSJpzv1lOUx6rOhyyXgeaMm/qdXnSdQfPmno+NNeXpg41dWSUHFIXmzpTZxKcTSfnKsf2urUnAeOUaX/zTJh1bbAretVf01m09vq+0gSoH0RruYqNu7gZbArNTq1sVS8jXZaZymtRv/8/S96QRCAv6WFIcO0+75esHAVVFzETnYS48EgMf/w/EUhNb0lt8U9S4N4hUZoB+/V1Dc9NAfpJhLLiyyJi08ozVHtjahKGkFiQk8ykpyPrQ1Yq8pN9npFtp6rDj0kO04Pk89ADMzMmlWyynJVITdW/GRKZnpiVHgUbt36v5d7VAKQJItdyVTPF8XAIpeCVqB/6+YDPh3YCgBoIzKja0HKZ5z94SOS+hSaobn4G2tOC33y4JKAfRRa0w6tJmmYDEKsiT3lPEor6L3BSk6okCv7Wh9fV9Y4CjcpkHUcQeH+yTwl+ahk0iVWOS02MajBak0jfs7qz/Asb8pvv8kyHNXmA12ATIbFPwz6O1JGVltmKVP+fFbwigNmnuq/Zzjzkry4/x6Qex+aY1kRQGU2C6PfUl7KC93ozY1iDXuWmXrq+eUBfcw7UYH1VWGEUoc96sv6mXqcMRpGTWodyLswG3udj4dcG4Wg8Rvbc5JkmqzqITvvqMWqS31rvmqQ055c+5NypZZxrRv6WMs65WJOaUevkbPU1CeZs3qSrEua4rtbta1q5qQMMO8I27eXLtW1dy2LBEJJakb3nXh+1CK9rgWyI5XeiH53igVgS/c5k9LsrInrDA5Z4Ifrd6LOs8wx0esNIKUC3EWpVyMPgmsFLmcC58CrkYhhm1VkRMb1kCM5LrFhEZ/ngmumlQxIyPQiNmhZuNAzJKuUrW1umSzsG8F4PcB/fD70vpd7OgA91JqPjTbal3JUemOQIlYei9mjoT/eKiN5WA6+OdmbfZshLeln0nbwQsWw3EjE5/B6ZcO2wz/6W/mRoF5mmFyj7wvMxlIV2F88SudchaK4hjKHsSzvVm30SUqcfywf3p2en9KOOJ9sQtffqa3MNOj0wAckkC+uiVfZvCIcSlmGBBzjrhV5oipCLUWSpBgT17wmua9DXBA95vfIBngy9qoFZAo0EDk0AoQxgkYxqglBbPpttTNCToLMGOflbLeembSw/12RE/QmiEyzl2I0Cxq5PopN91P98tuRveV0Ss+zvKNDquxq41UQqy1nTZ1ctA/UgVplOdZROpjyav9XlJDmowX72q5ZNyiX1JT0NswH5UaC5JgJJSJrP9nrjfw30a73KNo/S0RpMlxWwP1gDs70p+9Sbuk1NMlIT4JpA5RjXJLyuN+ed3/Pa7Nd8iKi2WwdkcrOXIwnvbOtPjk32KYF9/Tf7XZPbvL4mS01ykjqR8yrLzHu10/rRJHt1W2u9GkVOamJayynXjtTHdbH+tmXOTQI5D3l/rRmSHsyHZM+tltFXLRhCks3LE1NtiMvNTVelg9eIeztDQoIMFEJyRcT0JsOuC+1YHIFEDIlGp4RcDT0BSEMB4MD2RMSYE5SvDLUaUIVOxDRQPATSZW+Dr4dgvLd5RHdZAczT9onM7D3hqQG2hwSiEICh16EQo250Ckj3/yHpydCuQkaGHoeZ/R/AfkWWkIs+AtQZgvUkFp0h6QLyh8RletMhMRoSktKW4b/SRve6frjXpBCuJFo8J34e7uUoMtNeBMJvZDf0WrhmZk8M0uUe5IT8a9I0JCcz7dukyLCPdKi7EJupiLGLhuQPEVEHQoMgZdhckrOWmMxnrudDNwGNz8hIbp6eT1lzvdbeA+ubvRdAQxKDvN8DPM+PaD7ME2Tlg7sJXHxfA4gsMwlObUVNoJLgOR82AALSUhOAbGda1GsQUVtLazCXQCfbmB6DWk7p4cmHXwLrJATpzajBT7ZFOQmua+t6DUR97179z0MZ/V6D65Rl3pftS3nU3ptmvxNIZ1vUkYA4QVVd/lx0JIlVllN7L1YFUGsgn9dpX8o/9Sr7nuNe64G6ml6QmqQmWakBY5aT5acO0CHX+ee9smuPXk3aaot4k9DWxHOULHIO51ikjtfjluOTQLkef23KtjbnXpJo+pO6X5P1LC91MvV1LuM86pomIG+S86ZuZt+1Q5+sKeSac8/v2p5rTHMss3ztr4lcEsEsryaVtc6PIl15b+pd7bltErh6juWal32cre9rKtv2vvlJwFgZE55fY2jvz/p6LShCkoqYB2vZlDgfa8P6EtpCrac/DcSuiA5yUPaQiEUHfJdGv3NFdLuQ/9BiPwwL6scV0ekAu4sH3owZQjIgKZ2YigGBAawHIVz9mI4OL0yHtRSu33TgeehOxvQw3Kk/PYgZ70R3aMOfjn4hOoV9RHesE/1eRLcz3B8xDO0qC/3wu7IAFsoy8KMMDGEDb0unMxnTfW1fGtO96eiMTUc3xkp/u53x6MfAm9DpDD0a6fEIbVwe3c5Y9BGi7oBc9Ke7g7aUz+PR70m7Ohb9zrJyjd/7yu4OiUuMR7+zPDo2p5NvIVKDTez6rJPlu2lhHOTVK/0v8ihkUM+QPEJAQhbHNKLRJaOxQij7/V50xi4eyGN6IvpIISLXEfM+HZ0YG0hmpa0jLTGZy/ysH650zuJrk7O9AOvKGpTgumkZnM8aV1s9m/3M33IdXR2AGMypK/WleX1dV7PeUX3J8mpgm2Xm/aNA72x9qvsxqq01gJkNIDW/X0k20+al+Xjl/pYsM4lRsy9+r8nibH2eiw6uimSk3OaqG6P60JRfXV/+lsDeliX1AAAgAElEQVS2/q05tqvSg+Z9PidwL0vTcK9TXjfX/jTHttbt2YjTKB1pEvumHjbHL+ttymDUmNf9m2+/mmMx3/tnW0uyTaP0sm7vqHGvZV63b9QcWJ3uzjYWSUxmm7urWt+uypxq7527BOq5loR0fY3LgiMkFBY4kE9cmsv2NUcJwPnFmQGwDjZ792M8JldEjDH04xJDh8B0P2KMUf9K7D/gCQz5YxG9aTHb/ehNdmPcvRwkSAiC4xoPHRwmsQwsnlFLY71CDHJ/ubrg6QKgC5BW3lgpB0ESajYtRrw7Xtozc706crvGcJtHz8bNGbIS0ev3CrEorw7r59SgnPIg5J3JzfpAxKC/9uz1gX4EyGfRUZm8qtzXK/3vIhyl7cNO5l6aajtO8XeM9aMzPfAj8caQlRILoCF4MkY7/B2bjG5nsHm98K6U3zCZWYlKGxKZ6UmWq2G0HPlrsnEbJgabyQdQAMBABL1eP7rdzrANc9Sba/hlCcxk3rHHw8nj64qQXMNF3Xa/lUArgVYCrQRaCcwqgZaQbFTKMTUAxiz8EXHZxRGf/Pi347vf+WFcevmFccVlvVi6eLt47kseFjvutFn88x8Rp374M/Hdb58dY91NYsXyXlznOtvG4w79z9jpJovjg+//YrzhdSfGhz74gdjppgPg/+1v/jzefOx74h3vekWce+7F8f53fyr+9Offxnh3q/L7He+2fex/wEPi0osiHrbf4+PGN9suJhZB9uKue3GHPe8YD/3PB8ehhxwZhz9r/7jdbjeLfp9XoxvnnXdJ7H77u8ZXz/pU7HzjHUp5V1wxGTfecY94y0nHxgP3vXP85pcXx4c/cEb89JzfxKZbXBrjnevETW6ySzzqsXvHVlsNMlwVUtWLOPRxr4ifnv27uN0eNyjE4uJ/LY/rX+/G8ZznHxRLF0fsvtsjY4cbTcROO94sujFRvCH97j/iFa86Mra0GTZ4Ncai3xuPM0//a5z26dPiwgv/HP3OZbHZptvG/ffZK+6x163jNa94Z1xrm0XxpKc+MqI7Fd0Zr1A3ViyLOOzJR8cp7/tknP+vL8WiJZ3ibfntb/4Up7zrm/G73/4plmw6Gef98aLYd797xCMfs3dc8Ncriux/8P1zYukmEX/+42Vxj71uF4c++SHxxc/8NF7+yufHHe6kzSsK0Vu0eHE5X+HWt77VLISk3sS/USn8Ve5MS0iusgjbAloJtBJoJdBKoJXAVZZAS0iusggXUgG9EBhln0FvKuK0T3wrvvTFb8RznveEuO72S2JqKuKk4z8RF1z4m3jGMw6LD57yqbj08r/HYx/7mNhyq4hlyyK+/IWfxnHHHRsnv++NccbpZ8d73v3euOOdbxtPf8Z/x5LFEd/6xu/jbW/5ZLzphKfEy1/25rjNre8S++53mxjrRvz975Px0Y++Lx71qANixfKJeNhDnhSnfuKE2GLLmSis4i2YXB7x+Me9Og4/Yr/Y9dY7ldAj3oE//2Ey9tj9nnHG1z4UO+28ffHKICs7Xu/ucdJbj4vd99wxXn/UyXH3e94p9rr3bjExEfGvC/vxjrd9ILqxaRz+7AcNtm903NmNxz/mlbHLTreMZ7/wwWX7y7LLIk447sPx0Y+dEqd/4aOx914Hx3Ne+Oh44APuPvCSdCKm+kLUeDrGottZUQjJb879e7zx6I/EwYc+LG5xy+sWT8Xvzr083va2t8QznvWkOPH4U2Pra4/Hk5/+8CghcLwrJbytG9/46t/iC5//Qpz90++W03Ifst+exTvyoue/PW6/xy3jAQ+8Q4gCu+Bvy+PDp74nDj304HjniV+K5ZOXxhOe+KAYXxRxxbKIE098Szz6UQfGt776zzjrm5+KVx11aIxlArThX54dHsb0mFy54T3TnrVpgZuztSUkC2n9atvSSqCVQCuBVgLXVAm0hGRjGfmCOadK+FN0JmLZ5f045KAXxCGPe1Lcde8dotdfHmPdxXHpxRHn//Wvscni68be93pQfPSTb4qb3GzHQiicw3HpRYviec95XTz2oEfGub/6W/zgR1+Pe+y1WwkB23vv28X3vvvHOOm4T8Xxb3tivOWE98evf3Fh3G+fu8S/3+pmseVWS2KTJRHjExH/vCDikQ87Ik542wtjk80HWaYQj8WLN4tFY4vjiQcfE8987r6x6212LHsqNP/8P0Xsuft949RPHBM33HHbknVLGNLuux4Y73znSbH1tsvjSYe+KD5/+gdiy20Qh8Gelu9/9/fxkVO+Hs9+4cNjq63B8Kno9RbFEw9+dey8083jOS/aNyKWlz0bXzvjt/GgBz4izvnJt+IR+z8uDn7iA+M+971LRH8Q5saTss3W2w52rtikP92JT/7vV+O0j/0w3nzis2J8ca9c058cj/PPvzy2ufYmcezrPhybbTEdT3raw/mlBl6V6YmYnhqLNx3zpdhq67G43g0Wx2te9r74+Glvik03jzjxuNPipz/7Seyzz33jVrveMjbbYiI228xm3YiPf/gn8elPf6J4YG6727/HZpsviS22HI+J8Yj//dDv4vSvfCxe8KJDYrw7yMTV6XZii803j0WLxnP7zVCr6/TIhXJtLNq+1vrREpK1Jsq2oFYCrQRaCbQSaCWwxhJoCckai24h3diP6bKfoh9T9kV0JuLSS6bjKYe+Mg4/7Ii4zZ6Lo2eTN8v99GD/xu/PnY7HH3xEnPyBI+L6O1ynAFsbwVdcvmm88ZiPxi4736Rc+50ffDZe/LLD4tQPfSnutfee8efzLoiTjv/fOP7th8clFy2Lz5320/jRD34e3/r2WXHtbZfG059+YNzhTrvGxRdGHLDfc+MJT3tAbLk1WckMNR7X226HuNENdoonHnRCPPP5+8Sut9khejaLj3XiL7+PuOMeD4yXv/ag2G77rWK6PxnT0/04aP9j421vPyHGl5wfp7z79Dj2uOfHFlsPNsjzRvzhN8vi+GM/Hgc/+T9il5teq9TVm14UhzzmVXGTXf4tnvviB0fE5RGxNH75s8viznvuG6ef/sV4xrMOiXv9x65xhzvcKvr9AWFatGhx3PWudy5ejF7/suhPj8d7T/50nP+H8XjW8x4YE5tMRj8ui7HYarAPpBvxmpedEptvNR1PfOrDoxPLo9eX5Wtp/Pbcf8aD7v/k+MwXPxDbbhex3wNeEv/zysfHbXbfPv514aXxuU/+LH569m/irK+dHt3x6TjyRU+NO9/11rF8WcQXP/e9OOfsX8RZX/9i/OOCy+OlL39e3HOvW8cXPvPLeN8pb4nHP+G/omuD/jC//663vlVss821GvtHGue1LCSVXSBtaQnJAhmIthmtBFoJtBJoJXCNlkBLSDaK4R9kdJoGhEsWp4hly5fHEw9+WTz+cU+PO99r2+j1V0QnFsXyyyP+/q9/xYortor73vsRcdqXXh4772S/hoxNY3H5Zd147WtOirveZa+46MLl8a3vfCpe/qqnx7m/Oi/O/vHvYqcb7hpvO+kDccxxT4nLl10amy7dLFYsd2LxJXH2T34Rb33LR+NVRx8W2213nXjkww6L95/yhrjWNsNN9faR8MMs68ahB54Uhz/n/nHr2w72ivT6U3HBeeOxx273i698/eTYeZfrFIP+suVXxM13fGgcf8KbYuvrTMaLn39ifOijx8RW29jfYSf+ePzsJxfF+08+I57yzPvEtteTWWsqetGLxz/m2LjpLrePI47cK6ZjWXRjk/jBd/8S9/mPe8d3vnV2HHDAY+IFLzkwHrDPPaMjVKucQTI8uNAG887lEb1N4mMfObMQhGPffFhMLNHWQXjXP/95cWyyyabxptedGks2uyyedvgjh2l5l8WK5Uvj4x/6fhz9+tfGIU98eGy66eI45tWfjf0efrd41vP2iwsvXB6bbbY4li2fiksuuTh++O0L4k1vPi7e8KZXxHbbbxqLF3djanoqLr7kb/GHc/txxDNeFK981SvioosuibO+8bE46rXPjo4MABImXxmjNTJj0Eah4uuoEy0hWUeCbYttJdBKoJVAK4FWAvOQQEtI5iGshXspoI+QOOl4cLL35OR0vPOtn45/XHBFPO2Z+8Ummw6S537wlDPjM5//eLzqFa+Lo48+IW51m+vHwx7xoLI/xOunP7kknvnMw+PEt74uvnnWufG97385XvPaZ8Z0f1l8/MM/iD/85rL461/Pj5e9+lHxqle/Mfa+1wPjTnfdqdRp38rrjz4t7nS3neMWN79pPHr/p8T7P3BcbL1Nd3DEX7cXU/KmT07EIQe+MQ474sFxm9vtWOrtIyR/6cbut907vvjV98RNbnb9mJ4WsjUZO1//vsVDcvNbbRMvecHx8eSnPjZ2v8OO5RDIzvREnPLeM+PXv/xLPO/Ih0VnwkFokzE1PRZPPOgNceOdbh1HvOg+g0xhUxHvOfn0ePNxr40zv/LZuOc9HhPPf/Eh8aAH3rl4VXiYpnvOiMhsV0jM0vjxD86LN7/xXfHSVzw7rrudg+siLvxXxAtf+Nx41hHPig+//8zYdIsV8YSn8JAMvCY8RIc/5ah4+hGPjF1uul3J8PWzH18cxx1/bLz8Vc+Pt77t2LjvfR4Qe97hFmXPx2UXRbzgBcfFfz70/vHzX/4gtt32uvHgfe88OPplMuJlLz0lbnrTG8eWW2wTXznzE3HU0YeVVF36lak168PsFq6uLqyWtYRkYY1H25pWAq0EWgm0ErhmSqAlJBvBuBcy4iRv524EUjJIK/u3v/TjKU96ZtzqNjvGAx90//jdb86LY15/Yhx19MtizzvcOP74x8vila84Km616y1i7733inPO+UW85Mij45hjXx57/ce/xwff94343ve+Ea8+6hnRGV8RV1y0KG6760Pibne/Y7zlbc+Oz3z663HyO0+Nxx6yT+y8083irDN/GF/+8jfi+Le8LKZ7k/Ho/Z8QRx19ZCzZhNdCLJmTopfEllvuEE970lGx38PvFDe52fWKVX98ohud3tZx97vuE1/+6odj5122Lx6SFSuWxy43HGxqv+8+u8VZZ5wTJ5309jjgkQ+NG9xo0/jyF38SH/voZ+Md7zgxbrTzZhElTa/N6IvjiY97dWyz9fZx0BPuWfaCfP+7P403v/Ht8eFT3xVbX2tp7HH7/eKpTz8w7n6PW0d3zJkigwxl2213vdhkqXNBVkS3s7icZ3jUa06On/38B3HI4w+OXm8iXvPq18a973OPePzjH1X2kExNXxSPeOQ+hUQhLGf/+Ldx9o/+GIc95+Gx2eaDDGUybh3wiCfFgx+8b1z/BlvGC573ynje858dN/+3G8VXvvijOOOMr8Q73nlU/Oxnf4ynPe2IOOywp8bNb7lD/Opn58fxx78l3vmut8f3vnNOfPZzn4xnPuvQ6I5dNNiIPzUV17rWtWLbbbfdCLR5/XahJSTrV95tba0EWgm0Emgl0EpglARaQrIR6MXAO+KE8cVXnt0xPBB92RUR3/jm9+NXv/pFLF26Wdz1LvcsKX+9gNlLLlkR3/zGD+O3554X17rWtnHXu90+trv+knJIxrm//Fv8/e//iN33/LeSCco5Jb//7UXx29/+Pu5+r10L8D7313+Jr511ZkxO9uJGN9ol9thzj9jqWhHLl/Xja2d+O373+1/E1JT0tOKcenHd614v7nmv+8cPv/+b+Pkvvxn9/hWFeDgZ9D73fkh89YxvxQMffK/YfPNBG9xn/8od7nj7uMGOW8b0VCfO++Nl8eUvfyWWTf0hdrnRbrHnnnvEplsMzi0RxdTvO/hwcXznW7+OH/3w7Oh1/loOfdxi82vH3e9+z9h+h82KN+f0L3w/fvu7X0fEpWUDe/GL9CPud7/7x4473nB4zsrA4zQ1GfGTH/88vvO970WnMxF77nnHuPktblA2of/oB3+KH/zwW7Fiyin3DlG0AX3TuO1t9ozb7X7D6HSny2Fq+v/tb/wiJsY2j11vs1Oc98fL42tfOzMuu/wfce1tdoh77XWX2HKrAaH8859WxJlnnhH/uvhPsXjxFnG/+90nrnPdzeK8P1wWZ5zx1bj0sn9Gp3tpuZaM/v3f/z3ucpe7tCFb85zPLSGZp8Day1sJtBJoJdBKoJXAOpBAS0jWgVDXf5F2U0yVzE7l4L/hycMOCuwODxzMbQaZABYJmOotK+dW9KcX8asMDgIct1l8cFq5TfCydgHUyreBvBy4WA4qHJyQ6BDE5St65ZDDcaco5gGCTmPvRDnk0jkZg8MB+2XzujNC/DY4wHBwOmC3nOg7OACwtHWYFKrkhcoDBIsHYxAaVu4Z70ev1ykhVoMsXhODjeblXhu+x0u5PDNTk51CeshmOi6L8e4mMd0b7LfJ+pAG/Rwb65Y6xsfykEVeiF6MFVY23EMyDM3qko0sYYMDYMp5Kw5dLP0los7gYMqBHDV8YuZAxPxdXTOHV5KzE+77g8MlJRpArqamZNNS9uDARkSoeRIzT4k+tq+5S6AlJHOXVXtlK4FWAq0EWgm0ElhXElgwhKQ+mn7ZsmXxnve8Jx784AfPgK5aAABbgX9D4J2gwncFzBVwO7Cui6sv1unGK6/L35px+Hm57526nXW6Hujzt25H1l2DxGxDXpcx/nmNz3XZo9pY97P5/srr9VWo0KJhliXeEql0lw3SwPY2H5yUDtB2esVbEID3OBIz2HdSAG8sjs74pYMjwftLZk5f78VUdMd4OYBpgJiMh8enF+BMvoC0QVk0SC4LmAsjK5vsjUdJpDtsVznLfNjWpEhYxfD48r5G8/o4TWR4VHzpvO/LVvZSViFhThxBanhTpoWGFWoV0VkxvH6sjJUT3fvqRApsrp8eL3Iop8bLUDZzqAfZkcXEgNBI8VtCwCYjpjcdbFrvDK4Z9HEge20r5G94ZD2i57fp3uBk9t70ikJ0lFVIYM9BjEgeBjkx9KIgkMRvP4u+OMdevYsHuq4tToXv92J8vFuyk6Xelj5Wm9ubuuT3sbGxlebTbHOj1uXU3dKWoc7XZdXzop5T+X2zHfU8T33WDmSqbn/2a9S8r9vdJGWjFsp6fcjfc+757L0154wzzohHPvKR7Unt6+pp05bbSqCVQCuBVgKtBGaRwIIhJNk+YAc4ee5zn1u+GgUm6u+ALNdPTNhs3J8hH/m9MryvwXxNWBLITU5OxqJFiwpBSJCS16XluQZT6mP9R04STNUESZ1JNvL7vC4BnXvzGt95rw11P7L9xXo/JGApqxnQx9vAtSBDVAHj+mC387ISatVbsXmMT2jP8sFvPYSkF2Nj/Zia6haAXYA3otK5opCGmF5avu8jFIVHXD7MQOV6ZIK3wD8AfXAeRql7CMgHgB1hYLFHEgZW/8FLGycLSRm4QqBw5SILg70wQ//J4DegvGQBmxj2bXjyeDm/ZJD+d+UzNhCQJDBcCdo48Pz0C1EZtru0DeFwoOAghq07Nkg1rK7LL52KpZtMRK9/eYxP9KM3uTQmxpfG1BQ5alPRlKH8xovHRT8GBA35iVg0vmlcIW6OJMaWlsxd08hJd0khR8VD0xGeNhX9noHsRncMUelEb6gTvDnEhNTYHF/SHXcjujw4Q9Jdk99Rc8Zd9Cv1MsF/PTea88pn9yQJd4954i/dX7x4QJSyDUne3eO3ur6aYNTkX7tq3U6iULdr1NqV5Kiuu3ld9mc2eWQZ5vKKFSti++23jyOOOKIlJO3jspVAK4FWAq0EWgmsZwksKEKSwAHo4SHZd18H2v3fVwIlgD4tt0k4EtDUGYdqApJkI69PQJO11ODF+yaAA7LUq42ATBIaZKPpCRmcmj3w0CSZSNCWgHAUWKo9LzXgzDaPkEixng88H+DqwHthL0WH1by3eSEMyMn0NJIxtMwD+TwKhRwA5YAx8Mx7sCSia0+ENLiIwLJBtcUrMNgnMSALQPSgXiC8210xqNt1pdxFg4gr5SdhAta1EakpZWSM1pCQzJSbcVtICs9AcfcM6xrcNwgjy3Ypc+gB6Sl7SEYQEASiOznYXK+9SY46PEuI7NCbZv9JtxNnnfmNuOBvF8VDH/rg6HeWxXR/RTkNfnpaGNggJGym7d4XcjVeQr26Y0NCgjUgQHw27otNotcnR6Bem3gGJmOieDuMCVKt3eSIQPLCDUjOwFPjPiQ2OdhAFrWOpJeiqSOpp/k7PW4S3FH31B6SnEe1JyTnWXoaR82nnAc12a/JgjmW9+fcWlXGsNo7qezaYFDPkawjyU3dv7qdyrviiiviK1/5SushWc8PoLa6VgKtBFoJtBJoJVBgXH828+F6lk8NUID9D33oQ6sEBzWYWlW4Slppa6BSh58UIQxDvLxP70W+bwK8up01WMvya9CWng7gqiYZzXCW+rpsT5aXwEk/6nJWBleAK+/E0AMx3GuR14hYq/eQALYJdEsYVdkMPhXdEo5Ul8zzkV4M768kHivVNYDFgxtzD0khLs4KGYQslZCuoUdi4EkB1tPTMay0/BncN+M5KfXnAX9Db8pME4eekZk9Jt6417/BfpcrX0MPzoxHJp0qSd6K5AthYS0/44wz4/zz/x6PfvT+w9AzngJkZLC3Y+Bxyf66b6A7fvfbgISNDc4yKcRp8YBUzeyb0Z7BnhThZgiJe0sIl5CxEirYj26JuRsSLp6p0n7eGHwmOz68pAplrEexqddX6sXsYV7NOVV/zjlVe0dyPjbDuup2JDFPgpA63SRUeU/+3uxLEcdwzq5qXo26L7+r1w/veXw++tGPxiMe8YjWQ7IqwbW/tRJoJdBKoJVAK4F1IIEFR0j0ESD88Ic/XAjJqFh0wOY3v/lNPPShD43DDz88HvWoRxUQAViIAxd2ceyxx8Yd73jHGXDRLKe5B8Tvxx13XGyzzTbxsIc9bCbe3nUI0lOe8pS4yU1uUoDLXe9617j73e8+EhR98YtfjB/96EfxtKc9rVhdX/CCF5T+3OpWt4r//u//jq222mqAYxv7X/7yl7/EW9/61vjzn/9c6tB213/84x+PL33pS7HTTjvFgQceGNe//vVn1CAB4SAEanBq+WD/xvCSfsTFF18S73znyXH2OT8s2a722WefeMh/7hsf+9jH4jOf/kLsdKMbx38fuH/c4IY7DAjDTPRTkgLA2T/AOH+3BwOhUBfvBeCv/mGYVPl+QCJKyFdpzmTxkDi0sHzBwzLWIDEzbR94Fa70nOTeEV6gYb3l2gTog0xYgwYM9gtdGQ42bGP5fnD445XXJoHJfS7D0K2I+NznPh9/+cvf4sADHz3Yu9FX18CjM8T9M3UNwrQGG/QvvuSieMsJJ8Qvf3luTEwsjbvcbfd46H7/FePdxfHpz3w2Tj31Q8VTdZOb7ByPOfBJcekll8VLX/qiePd73lUIy6Cn07Fs2eXxmc98Pr7w+TPiimWXxu1vf9s46HEHhkQFH/7Qx+PrX/tmdMf6cb/73a94EmuL/ygbAz2+/PLL45WvfGU861nPKmmCR3lTasKdun/iiSfGlltuGQcccEDxCp533nnx8pe/vIRkCc2S4Ytuvvvd7y6yf/zjH7/S3Pjd734XJ598cvz+978v9zzvec+Lm970pvGrX/0q3va2t8WFF15Y5t0TnvCEouezEZSaTPz617+O0047LZ74xCeWMMdRRoa5EJKch5dddlmZa/vvv39LSNbBg6YtspVAK4FWAq0EWgmsSgILipAkOEAAPvjBDxZrJQA06gXM7LnnnnGf+9wnjj/++AKYvI466qgCcoCoe93rXoUMeLHKZphUhquoL/dt+P2lL31pAfyPfexjZ+Lffa+M3/72t7HJJpvE+eefH7vuumsJ28pQE2Do0ksvjTe+8Y2F1DzkIQ+JY445pgCcz372s/G6170uXvSiFxWghpjUZCjJyWc+85kC2B7zmMcUgIaMef+nP/2pkBvyuN71rhcPeMADZghNEpKB5RlgXhTdsUF4T1rsv/nNb8ZZXzsjnvyUQ+KXv/xFHPnCF8d73/vBOPq1x8Thhz8zPvnJT8QWW25WQO3KHpJE+MP8wSt5G3g4Bp6ViOUR/eGpiqUzlVNlEKk1vC49JEOvi5CqUYSkEA3hUOmZKaN3pQoMnSoDwpPelOF+loqIrezpSYKDUDW9MWUHyZXfD2s6/fTT429/uyAO2H//wTb6smleWNewLTP9QpIGng/jccoH3xNfPeOsOOqo18dfz/97POvZz4jXH/P62OH6N4g73WmPOPr1r4k73nGP+MAHPlj2qNztrveK5z7veXHqqR8YhGZ1xmPR4n5893vfjic/6anx8Y99JpYsWRxHvugF8djHPjr+8Y8L4gtf+HK8+MX/E7///W/KHEFYAXp6muFRzTlDV/3mGgBemFPqv+9Tn2vi/ve//70Q/jPPPDOe//znF31Uztvf/vail75Dcl772tfG3e52tzj33HPLPDjssMNK2ZnV7IUvfGFJSbz33nsHPX/1q19d/pq7r3rVq8pvCMs//vGPUmb2Qxmjwq3MY99bJ64k5YPN6dn/2ULXZlsMbWo3XxkjVpUcoH2ctBJoJdBKoJVAK4FWAmtfAguGkNRd4yEQssXzMcpDAoT88pe/LNZMoAZ4/7d/+7cCZJ797GfH9773vWIJvvjii+PUU08tJON///d/C1lhUT7rrLOKNdb7iy66qJAP3gn38LDc7na3ix/84Adx5zvfuVhzxZZ/4AMfKITgO9/5TiEsD3/4w1eyMPPYfOITnygW3p/97Gfx9Kc/Pb72ta+VvTDKfc1rXlMICWtybc2t36dlmLWW9+f+979/yf5DDsASDw1QlzJBYN7ylrcUknTJJZcUAnbwwYfEokWDDf5eg70t/k7G17/+9XjHO94Rxx9/QrzxjW+KRz/60YUw7bDDDqWuWtYzm4b5ODJsaKT+NTeUz6akNcEprGMV2jwTgzUHjZ/Ltau/phnC8/nPfz7OP/+vceCB/72SN2uUPmYjyYznYMcddyweA3tAgPeJifHYba4Q8TwAACAASURBVLfbx+Med1B8+tOnlQMMWfgf9OB94+R3nVxA+C677BxLliwten3MMa+Pn//85/HTn/40Dj/8GYWUv/WtJwWCcItb3DyWL5+MAw7Yv4wt3Td2MtJd5zrXKaQBcTYHfP+vf/0rzj777Hjyk59cCPyDHvSgeO9731vmAI+GeUPHvBBybct9T9///vfjJz/5SSE7vBz0NzeyJ2g3V5Fwff7b3/5WiDPvHk/fbW9723jc4x5Xfv/P//zP4hUh52tf+9plXrz5zW+Ok046qWwm5yF8xSteEW94wxviZje7WZnX5Gku3P72ty/lCal65zvfWcgPXXbvXnvtFe9617vKnEWOli5dWvrhb75WNWY5T3gzzd+WkMxhyrWXtBJoJdBKoJVAK4G1LIENlpDwkCAVwk8+/elPx+tf//pCAM4555x43/veFy95yUtKaMluu+1WgNonP/nJADIBGgCNVZcnBSABQk444YRCglhen/rUpxZwBdy5Hni6053uVLwb3/rWt0o9rL7plck9IMbm29/+diE1CIkXQLr11luXEJl73vOexTrd3LBbh9gAT8jHKaecUtqkP/rhvnvc4x4zoTasw29605sKCVMXQnLQQQeV0LL73ve+K2Unc412kYG6ECSfWbm1BajTvhpYZxuvKdbi0YTk/EIs6vC6VYFbBAEhJk9kwAtYRlZ9v/vuu8f73//+QkqBX+PFU4DgfvWrXy1jAKQD/cYXOfiv//qvMvb08Lvf/W7c8pa3jBvf+MZx73vfuxDIQw45JHbZZZc49NBDC7Dn2dljjz3iOc95Tlz3utctHg7hj+YLTxtCQrcQa0SXbvFkIMz0E6nNPmqD1+c+97nSB3Voi1fK5Bvf+EYhxYgYvTW36CXdQkS0H6EXfojQK1vYousRrpe97GVlflxwwQWFNCFL5ITY6A/SLCwLESebX/ziF8X7aR7yjApBNPfNbWUjNe65+c1vPhN22RKStfzUaItrJdBKoJVAK4FWAmtZAhskISEDFmTgG6lgEQWy7esA+ACv//mf/ynADlD561//Wqy8wFICRCFVyAJgxdNirwfgBTSx6v7zn/+MZzzjGSX8BNhHQliJkRBW4Re/+MUFSCU4y7+AnhAaJIGVNj0gfq9DxpppTTP0BFFApliKb3GLW8wAv9xUXIe1aZ822NPie7K4wQ1uUDxB9WbfzDzG2syzg8QBnl71dTUoX9PNwmtZP9dbcWuDkChDumqeCB4BY8YjJRSJzFn4EQ+eNyGAPgPZwvnoHk8dQkGH6Nmmm25aPCBIgLHlrUBIAHXePeOKJADfyA3d5dnjYaCf/rrfviYk2bzQLoSEBwWgR4gQKfMCAXrgAx9Yyk1d9RvCj5AgBukhMTDCAREK+qZd+sLjaC4JOxSOhThpN73jiSMjxOvoo48upAKBYDDgISEjcxIx4tlEXJALZAnpMre//OUvFwJERgg74mc/FCJD3tqCvPDSJNFvCcl6m0ZtRa0EWgm0Emgl0EpgjSSwwRISFl9gDBgBUFh5gRgEBAhimWWlPfjggwtQA7yAFt4OYJBVldUZCERIAElgcLvttiv3ZPw8QMcKzSoL5CBC6mTxRnIyzCozDwklYRF+5jOfWUJt6vS+gFF6U5qeB99rPys4cMkK3kwNXJ/RACgCasLReES8EC5gFUDNupAo74XUAGys4jwtufE4r0tyUmdQqlPFrpF2bUA3XVVCkiFuPG9LliwpXjYhRACyECME0F6MG97whuV3ln56Yu+OsMBPfepTRVo2avtNKBXPBtKA2ALwxhY5+cMf/lA8Hwim0CZ7MnjvkpAY/yOPPLKESBlvc4InA4G3v4kHESExb4Ts8YSYC7lHKXWCvtEznjVzyXzLk+DNFeWYN+pxD0KiTbwzCD2yYi6Zc9qBtCAeQrAQMJvkhVIKc6S7CAeCYk8JsrbZZpsVL6X+ISTqQ0iEaiWhsqdKGfag0F3yNv+RwpaQbEATsG1qK4FWAq0EWglcoyWwQRISQEMoE4AFuCAnNvfyegBo//Ef/1Esq0DLk570pNh8882LZRioAfDE6bOuJiFxrzh+luQkJEJIeEcAd+Emyr7DHe5QQBcrtPh7FmVA1L8EaoAf0MR7AXjWoAhgAv54R/K099wYD6wCZLwj2gvgsUZnuXVYV5IHYS3ajPzYR6KPLMf6mR4XbUG+7JEBdPWJtZz1OQ9qzAPvtM3+g3ytKp3yxjZrriohyft5AxAMHgrgm/74jq7st99+JTyQhwTIpnf2UyAXQD95A+p0m0dBOe7nBaPrADkPBPAN6CuXV4H3AhHgafjhD39YCAIvBQKQhMSeEV67DNkyN4RU0R97SJSNYNuLUr/SQ4LYCpFEiHhMECl7mOgRXaXHiIJN7ci6+YNcIGY8IeYcciHxA33zW75HKoR52SNFFsIjkX6ERPsRb30yP8iH10mZjAQ8RQiJ+WgMMvQMqZnLq91DMhcptde0Emgl0EqglUArgXUrgQVJSOx5ALaBkdle9ngARkAdoI9c8GQAO8CJMCahMqzDAJ24dCEmymS5FhoFVLmXZwIIArAActe6RhtYW1l71YUosFwDZ4CdcpvhIKzXNiyrvz44EdhUF1DF0m2fQWYFsqGWBwfAzDh71yJAt771rVcSQRIN9w7OyzijgDN1AbxJRmpvjBAynh1gEfhjTU8AnaQDkNV2MfmrOzdl3ark1Vd6jiWZAOpIHjKar5q0jGql340bwsrzsMUWWxRPXY4pL4N9SkgmLwErPh2VMEE4lXolRLCBmxdL1qovfOELZWO6UCq64BpetCwfweElo0NIM6KCmLjPHhIZ4ZABpIVOqgtxpeu8MYi4MhFZIWJITO290x+EX9gjIpXzRZnCAxEWZISuSiLhH6MAgmReCani4TEPES1tM0/J2rWImH7y6piPSDhiw2vpPYODOYgs0VF9F1Jp74s5vPPOOxd5514ffbJHx/dzebWEZC5Saq9pJdBKoJVAK4FWAutWAguKkCQ4tkdDuAor8Wxpf9etWNZN6TwQCAlgeKMb3Wgmm9E1ZeP4upHq2ik1gbXSgOXce8TTlq9rksdoNsI16vtV7dFYO6Oz7kppCcm6k21bciuBVgKtBFoJtBKYqwQWDCGpMxkB7jbZSn270F+jwFgzvCr7wKPBu2IfAetvpldd34Butvpma/e6HIP5yG9dtqMmHbwAvGmSGbSEZH1I/eqroyUkV5/s25pbCbQSaCXQSqCVQEpgwRCSekgAd6Ekwk2uDpA8H/UY1b7VZfUR4gL0Zgau9e0hmU2m65sYLZR25FjMTIpOZ2ZjeUtI5jMbNrxrW0Ky4Y1Z2+JWAq0EWgm0Etj4JLCgCEmCA4TkIx/5SNkfMuqk5g15GIDfJCDrmwBsyHJb121vbmq378ZejpaQrGvJX73lt4Tk6pV/W3srgVYCrQRaCbQSIIEFQ0gy+xSQjpDYQ7KqTe0LZfjWxENSBN/plM3EXq2HZOXRvDqIWjMbmk3tEie0hGShzLR1046WkKwbubalthJoJdBKoJVAK4H5SGDBEJK60Ta1y0aEkMwGTmUJciCizFLS/Gb6XNmCMuPW7W53u5lsUkkC/B2VLcl3TpqWZUt5PidRQJAc8iaDlRSpQslk4qqzMuW1f/zjH0tqYGlXpUiVZlhZzgGR4aqZCjjPr1CurF4yeinXvbIhyboku5D0sO7Pwxibg6wcJ19nulT1OENFBiOH8cl65ERwaY3r80W0TbYj90kpK4nA/2vvXl59Hf8/jhv7DjCQAaUkEoUUOSfMlENGBpLDAAM5J4eSQ1KOEwaUElIyYMJAGTgkUXtHShlKYuIv+P16XL/fe/d2fz97r3utfa+1P2uv16d2a+217vu6r/t5X/fe79f1PplDHe9YFZtU6FKBq8LoOh9zUZVMv4kaQ9Wl888/f1RaUv7WuCpAVbPI6TPogqDnE8nj0D/G9VWBUg1NpTPPSqUlz13VJr8r79N0bnNeiKmHRFK7Klub6dQ+5zo5Zr0IRJCs1/PIbEIgBEIgBPYmgV0pSBgRemoonSqsSz+D6p+h54Y/ejVUN3KPtgz/EiQlYKo8rq8EDuHACK3j6qs+DnpJaKqoSpYSwFOj2hgas+klwlgmjhjTxMxLL700Gh4qSVpzKUFjHAKLKHBtxrWPbtdKoGpIp/ypZolKoK76ECNKzCp5LGneNTWc279//+gF4atdf8UCVokBHiofRr2eEObmuq+99tro9UAYKKmqQV8XD8XH/RFOGgMqe6zvCQGkcZ6mf7qRK5WsiWO/72nzxT43v/Ms3ZsmezwWxKaysvp8KJWsn4cSyjXuVr0rESR78x/ACJK9+dxz1yEQAiEQAutFYFcKEgh5DpQF1hvh4YcfHmV0fTT+27dv3zBYVbJiVOvRoJeD3g08G7qpayjHM8DQ5olgUD/77LPHfP311+N4fRt0u2ZU83ow6okgPSQcq78C41e5WLv/DHnnSsbXz6MEgEZujObnn39+9LTofUW6EayfCPHhOGPyhPAK+Jm58hjp+1Bd2fsyYrhrDkcs6UvB26JhnQ+vBBHBqNeZWz+V/imDrBK73aMmfMoTH3fccUNc8bQYUw8L914eiB6u5r55R1xLJTGN71RJw1DvCILEsyJKypuEvd9/8skngyHxQ1xUM0jX1HNCQ73yWrkHz5fY4/lxPUx7Q7+tiJIIkvX6h2mnZhNBslOkc50QCIEQCIEQODiBXSlIykPCcPaHcfr000+PxoLCi3gTGNIapjHgeRY++OCD4SGww/7TTz+N37/99tvDOGbE61StAzQRINxKQrMu2X5e3Z95CnhKJDwzpMtLAq/mceUFYUR/+eWXw7A2Lx2oeWQ0e9Msrz6Eh2Pcj07tvCkMcvehkaFO1IQKzwAjmzGvyd70I8Stum5roOcezIeIEn7lfn0lvIQ79X4aXVwQAK6vozcxgY3mcwQF8SAMS8O+fk59r+nfjTfeOMK6eHuEdhESb7311ui4TSw9+uijo8GdD48MrsSLhn5///338K54nmedddY4Bh8NAzVy1CXcPRCamuvhKCxNWJVzjFtllLeSkxNBsjf/mYwg2ZvPPXcdAiEQAiGwXgR2pSCBUFgQwSBfQ1iQEC0GMS/HI488Mr6ecsopwyOgkznDn6EulIhxzAgmThi9hMJjjz02BItzGNI6aD/44IPD43LCCScMoWNHntFOiAjNktfBoPEzwkM+iy7sQoocy0vRw5N6eJh7KGHQjWGeCj8nHq666qpx/Y0MbNcXZkXU8JT4qFKmlwaRZMweolZenelSJKKIBCwZ/XVefe3H97Atv7/33nvH/d5///1DXAh/4xXRgbvKHFfFNPdHZPE+ETBXXnnl4MjbgSFRVXx4mogSz7oaZnrOPF8+xbTmthXviHMjSNbrH6admk0EyU6RznVCIARCIARC4OAE1kaQdIOQ4Sk8qHI5Vk2fB+Gee+4ZeRcSx0866aRhlDOqGbkS4nkahHUJ57LTz+PAUyIsiUeBIGEcy0N54oknhuhgiPNwECSMa3MoYUIg8JzIifA7goQBzDtA6Ei4JnqEkL366qvHXHDBBcOj4ZhDGc68BcLHMLDTX4JEmNLdd9/9rwT7bnCXMeV4IV3El3sivnxPYBEkXRR1ln1OxiIiJLMTW2Xs1/E9PKsM+BJK7hkzcyUujCuHRciXn01FgvkSLUQFDxZufoaBvJeTTz75wDT//PPP4QUhZiTEE1yS5T2LPsdpXsxmX/ruNapE/kpqr7H2eqf2zTJd5+NrvXRB4r0miDfaAFjn+8rcQiAEQiAEQmA3ElgbQdITvecIEjkRBIlqSz/++OMQAQxcZVolsxMicjmELTGMGfe8H3IyeFcIEiFariW3QzjRF198MapQybuQUP7AAw8M7wlxw+MgDEkIEu8HLwLPCYPGn5o/A1poFzEgD4QhXcZPv8duEPleNSoGkTwKYUyuaT4EUpUHLg9DN77rdwTaRRddNEK85JoISeNJwKIEUYWIVTWqLkj8Dk/eCX8O5Wkow7zux3yETeGMI++H8CvsMZuGiBmbCPMMCEohdgSgZyM0SzWzEhtCtAgVYonHR9I+sYd93dcSL96UKW8TQWIddTG2VQ/MEnPMGMsS6M+cEPdvifc9gmRZzhktBEIgBEIgBDYisDaCpBsHyuzykBAXqwxAx/JUyLlgCDteqJGwK3kFQn+IAp4Lf/yMGOEB4e2QDyEPRMgQY5nnxE49z4lwLHkSDJQ33nhj5FJIcFcGVv6FfAjXVtGK96OHLoFNyLi+MDLHmr9rOI7RT3QQKjwJ9WEA8TLwahBIDGH5GjwHfld5Go7/9ttvR36IRPMSO37uGqpcuUfCgJDhKXLvPjVPQk6PF6Fgjivu5sbTdMMNN4wqXTXvMs5KfMjjUN0KL96cGtf8eWcUEsD3iiuuOEbZZXOsZ1gCqO5H8QBCTDK86zhe0YG6Z/NWTrjyUAgpwtL86pilBUKJS8+buOxeuqWvtdHLmd9vH4Gph0TYI++bfLIIku3jnpFDIARCIARCYBWBtREkJscoLo+DEKRbbrllpXHQQ5XKKK88B0aj732mBnDlTtT5ZdR2j0Gd52eOq9yLgteN62n4VBcfxp4asK5PDAg5kujuU8fVfdfXvvvfx5GgTtTwRDi353nUvdeYPVSsxvjrr78OVNHqOR01VjfG6pzeXZ5QU/5Xgj2x08PBqlJXsZp6h2rsOm5qFBqri5Eam+CsudbX7XqdS3jxcBGGRPGqHJrtun7G3RkC9W9AfSV8P/300+ERiyDZmWeQq4RACIRACITAAfv6f3o8yhHk0o1TBqhwKjv8q4yDqVeiC4+pcOjhRb6vkrIHu+0eXtSNY+NWeFTt8PeQpz6H+r6M/Pq7+/rhhx9G/5TyXBi3e4c6h1U78nJheFjkWnTRs8q470KixMrPP/88wqWIIucTSb7i0oVCn5f7LnEhtEpI2XnnnTd+1oXMdA7Tv5cAK8Y1py6c6pwudDqfer79Z4fruZgy93eVxYg3a7BzXDWXI/ja5NJbJFDPsQSod1PZbqGSESRbhJrTQiAEQiAEQmCLBNbKQ1JGAuNAX4ueP9Hvr3suutE/LftahnT3gJQB3o3jLiZqDgx059e5ZaSUF6eHIpVY6cZ5GTrO13XdebW7X0Kgz2FqFHfPSQmF7kHoXcn18OhhYTW3LtxKjJUHpourfnwXC33OfawuJLo4mxruxjVGCYYSeFNBsopDFyl+38Wfa3o+hNXhipEuvIq5+cmD0btGlbAuRvs9bvGdy2lrQKB7Pj13/+b4Wp7HNZhiphACIRACIRACe4bAWgmSoi6PQsiWcJlVn+7d6DvpqzwW/fdlWPZQohp/upvfvQLTUKh+/TLIu2E79eCUOKlrTedUBneNUX+fJo/34/qxq86feho6x5pPT7KfGv3m2L1Fe+aN+H+PlZAtuUI9h2Qj74jfF9MSsNOE/lov02c7Xcd4d9HZhVeJyulO/jTErq7Vx3EOIUfE1vuwyiPQ1+yhRF+Fs/X3Z/oulRCtNVXj9fe1r7/pe9zXaQ+fq+t04bwVgWoc+UwadCaHZC+96bnXEAiBEAiBdSGwKwUJg0pVKcLFTrk/djgZJhLNVZnqxlYPzyjjqxt1DB7hOXV+D7nq4qNESjeQVOyS3K3qkzh0f/exs87oq7GmhpvEb/1QfDT5k6jtvjQVdF9CsiTFd+HRQ8h0j5dgTlwpa/yf//xn7PD++uuvw7jC4cQTTzxoUYCal3GEj/FGGc/fzdv1ldndyAhfl4W85Dzc81YFSc3DepQUj6tE/24oWyd+Z536XuGFagZZz9vxCgWoFGcsxwrVMzfeG388exXJPL8SH6vEeo1pHAUajHXsscf+KzRpKk7rPoynypn1WkUczMla8bta40pgl8jSi6evG++VMD/5R7yFZ5555oFQP/PBwFo/7bTT/pVDVON1EVccFY9QOto6NYdVmwAlcjYSKREkS749GSsEQiAEQiAENk9g1woSFbEY7rqxa0rIo8LwIw6qSlSJjr4jW4h6vgTD7p133hnGmn4kZWT1XeyekF0hHvIxVLtSBerCCy885sMPPxyGGwNTCd5q8FcGYY1BeCjLa64qd0lSV/GLKCK0zNcxep1Mk7gZd/qrPP/886PSF0PPvWgeyEDTKPLSSy8dVcRwIZRWfdwbg1eIiupWt99++yg5rJ8LY9O89PrYi/H0WxUkxVnFJv1w7Lg/+eSTg2mFoHlW8qOUZ1bm2PNTyU31s+4lES6myhuxyoj3zDX7ZLz7ue71ChwQFhqBlgDv3r/yHNS4JUj0eVFNzqdKQfc1UmLCGiScVLAjfJTV9o4R0kSKNeT31p57Un77999/P9DHpsb55ptvRrlmDUO9K/fdd98oR0304SCfyTugYp7ePZXnNV23FZZoTXpXzIGIqXDEVZ7IOQUJIkg2/x9HzgiBEAiBEAiBJQnsSkHSd4H1piAKiAOGG4OM0aY8rgRs4uLyyy8fu8uq6DjG7xlEvjKiGDIMKZ4FRpHz/JxhqY+Gilh9B5php1yt0sQEETFk11d4j0aEdq+r0WIlfpcoMQ4jyflKE/NsmKvGinaJdSRnhD7zzDPDyOs71eXV0CPD3K+99tphHCrBKyH3s88+G0nzyg4/9NBDo69I33nvYxFzb7/99riGLutCVRi2RAxDV2nhu+66a5yy0Q7zkgvySI3Vd/S3KkicxwugtHRx00dFb5t6doQizso+ax5JBCtXrQyzdUMsEIhKOBMChDIPiPVAaFpP1iYhSQwoUW1dE+HG5tUiTHnHeEL27ds3fqaMtHG+++67IQCITucT0Az7008/fawVYqA8cda2ni/ui8C2Hur37sd7QIycc845Q9BawwSWks/m6T54iJ577rmxVs2B8PK+KrGrUpv7O/fcc4c48S7jpeQy4UN0mJf3gSBz7auvvnqIMKywI7jdLwHn/TWXM844Y1M9aiJIjtRbl+uGQAiEQAiEwP8R2JWCpBvWqk4p1fnLL78Mg4uRxCBnMOnAzkhSvpXxTZToD8KAd6zGh85l1PiqmZ8+HHa1GXrCrhyvuzujskRFhaAYj1HlPEYVr8Vll102PCQMM8Y9I2oaRtMTo4khzQHtqOuVYseXAaafCIO07xb32HznMX6JIn1B9ABhtOlWz3i96aabRl+TU0899b/WunE0dyReCBNGo+pCuqoTVeV1ue222/aMh2QJQeKZ4Cn3xPrTJ4cRz0PCyLcuiJDrrrvumO+//3408xSix5N2zTXXjEaShIoGfb/99tt4vp4B49zz5RUkGo4//vixTl2DEOAtueOOO4YIIS49Q2uS0OV5sCYIZmW0nWc9e/b+TkDzSnhXNOK0/nwqsd/3RIwwLWKZoK/Qxa+++moICp4b98g7R8C89957Q9S6hoaWRC/BK7wKZ55BxxLQL7744jiXwFDIQrNM75rvvYPGxsgY7tV9EkHm9Oabbw5RbxPB90LKrH3vhHeoh2Ue6h/8CJL8dxgCIRACIRACR5bArhQkZWhAx+hiTDOAeBsYhLqoM9x4PXgOCBIGi1K1emgw4Bj8fkdwMPgYZj4MN96LV155ZTQOJE4YYC+88MKBJ1XGK4NRGArj7+KLLx47uow9xzNE7UzXTnl97aKCQcloc77r2B0X2mKnV8foyoXpHooKSyFqGHTuw/F2lhlkdp4JE13a3WeJqL7MxN8//vjjI3TGzrTdbB3SGcG8PfIBGKjCeqbJ1t1wP7JLd9mrTwUJrn/88cfspPb+XM3M2mNE40rw+fie90DzR2KF0c3DpXgDYe2ZfvTRRyOPx8d6uPnmm4eXz5pmhHumDHuGuM+dd945cogIEYa89cRLwINiLQsFJFiNz5AnoAkGHhhetMo5ItiFZRm3P3PrzTrjMSNYvSvu1c8Jbtd2DR/CBzMeEQLDuia+XNs7an0a2waAkEUCi4Ag7Hk58PH+EPVEmfVHXDnm7LPPHuLH+66RKUGnkaf54sxLZF5EvFLNRFYEybLvSEYLgRAIgRAIge0isFaCpIy6japslZHNuBGfbqdXKIhQDqFMwl/sRuvqzajnKWAcCVVhXDHUxLIzrhg85TEQz25nlVelDBrGoLARxuP0U2FTL7/88ghp6dWL+rF1XxXTXzvMjFZzdD2CphuCJWAcW/fb+470/BaGoNAbc+yJ787ryfRVbljIDCF1/fXXD6Fm15thW/kmNd9qMFl5Cd3oPtpyS6aCRNgQIVvro0KuDha+NhVqdvWJCEY2zwUPhz8En98RHgQBcchTx5NhDEKIWGCke8a8Arxk77777jDg5fZYo56d3xMD1h6Dn/AhzK1XgtM693OhXMQ3D0wJEmFfcliIFaGJ5kYA8da4x1pf1oC58Zq5F++Mj7UuhIwArpA0It47IQRNCBVhwiNDRBDYPIDGdm88JDYHbATwkAgfI8r9XO7Sxx9/fECQ8DwKwyJW8PG+EF4EiffHPRAl+PG48DYJD+vlvg/1D2g8JNv130vGDYEQCIEQCIF5BHalIKnkVoayuHPGjhwSYVh2chljjCE7vsQI8cE4JEgYL7wnwk0YhU899dTI3eBhYCj5nWPsyvKQMOb8nECZfnhIhH/Zlb3kkksOlHwtwVHHT5NtGUDGZXwJaXHNXimoi5FuAJehyKvheLvtDMDXX3997D7XTnUXbDVWN5gx8TEvO8vGYuCKz6/k6xqjjuti6Gj0kiwhSPpzE7bFSK6QLQJAblKFdH3++efjecn9kG/E6CdYCWbhhwxqRQaIhlqfwrl85IUQMTxywpokzzPqVbeS9yHUkHFvXfF0WWvWu9AmnjPeGfMhRl2PuOB9IJwIli5qrRHrhSeHICFesZK/wePy/vvvj/fExzr0TvA6ulfhVu6ft0POFs/Q/v37x337GbFCCMnTIgB5gHhOeEiEMfJ43nrrrUO04CQUy9r3Ppu/98f76q0lNgAACG5JREFUhx3PIgFi44GgIfDrs1EOVATJvP8sclQIhEAIhEAIbBeBXSlIOgwJ3kJeCBIGjB1nRr5dW/kTQlIYbAwgO7rEhl1mO7gMMjknQpTs1kp+tyNtp9duMwPP8XZofb9KkEjWlbNSHo4KZ2EEMRjF3guzYciVoWe3WVUu8xRGxugjCuo451a/CFW3hMVUVSRGl3AVuQiEGAFmB52xKLegG2F2vhm3dqaJql6BqQxwRqTzJcDXp34n/AZPO+7Vt2IjT8F2LdTtHvdwBcl0frwgqmHx1jH0q1qa6/BiCJEiZD0/YVmes2drHRIcnifD27rhlRBOJ0SKAJVn4ZlY29au0Lt//vlnrHmCRBEGx/IqeDeMSZDwyBAcRIQ1RLTzxlgn5mPNq/g19ZA43/zcS3lI5IoQF8KnrFV/eCcIEeGNvsqR4bXzveN45YgKQoa44u0gRLwDvieyJMJ7l3iSrFkeKu+fe7KpQDgRJeaPLw8J4WccbAkxXh7v+txPBMlcUjkuBEIgBEIgBLaHwK4UJD2HRIUghr+4+jL4iQ3hNgwrRpqKQoxyQqB6MMDpXLHudqaFwTAaGXjK4Trfx88r9n36CBiQBAchINzJvHwq3MXYDCw5HdVDwjFVFcj53dsjoZjBV6FSxJJ4fyEo5l2CwjXkGdiN9iGWzLPEQs3T+UJ9hO4w0PDp3poSTY53D1MvDUMSI+xqZ9yxG+04b89S3d5RD1eQ1LMvY96aEobEczEVc56bNeq5lceEN6/WBo+F8xzH0+KZEQuSwesYa8h6qD4crke08CRYQ86zJvxxLc/Ru2DduG6V9GXo+5ireVoH5SWr9USUmmeVLzYH4YbWROXHOLZ+RoBVHxbj8VwKoSSmnENM1Xvi/fFzglvImHvifTFH8zFf49ls8J5j4h6LoXslqJxrDkS0Y8trM2e9RpBs77uV0UMgBEIgBEJgIwK7UpDUTXUjsL73tXeGLvFSRnQPp5oakWWI9XPKUF1lhJc3pO9+l0Hqq51wgsCOcQ+DITiqelYXV727t/PtegupEU4lQX7aU2EaClb3VoJIXomdb2E6jDifmnO/fjfa6vc1ly5yatw5Rt5GC2/dfn+4gmTVmuw5DAd7dt0bUXPoz3U6r3oeJS57Lk8d2885GOd+TF2ve7/6WLVueo5TF7f9nZt2Up/Or+ZTuVG9z05fX4ead12vj1XvV42xGdEcQbJub2PmEwIhEAIhsNcIrJ0g8QDs3grxEGNeomGnHsyhkpZ3ag65zpEhUAa5NSckiIdLlaj+mWPsH5nZ56qbIVDPukQ8D5DEfyFuR1vBhs1wybEhEAIhEAIhcCQIrJUgYRzUH4m+wqeEouz052DekJ2eR663cwSmnjMeJKFAFW5VXoQIkp17Jtt5pe4Bqu95IeXJRJBsJ/mMHQIhEAIhEAL/TWCtBMk0VCqGQZbsThLoIUPlmSuhsplwqJ2cc651eAQqdKxXlzu8EXN2CIRACIRACITAZgmsrSDpsfWbvakcHwJbISD/YZrQ3XOI5uQ4bOW6OWfnCRwsf2znZ5IrhkAIhEAIhEAIrJUgmT6Onc4fyXLYmwR6wYNefKCH7pX3btp4cm8SOzruuhds2EwS/NFx97mLEAiBEAiBEFgfAmslSKY70InXX5+FcrTPpFeaWiWMY7AenStgmkuSMNGj8znnrkIgBEIgBNabwFoJkvVGldmF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f8FB82QO2wYPoUAAAAASUVORK5CYII=" id="3" name="Shape 3"/>
        <xdr:cNvSpPr/>
      </xdr:nvSpPr>
      <xdr:spPr>
        <a:xfrm>
          <a:off x="5169788" y="3599025"/>
          <a:ext cx="352425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61950" cy="371475"/>
    <xdr:sp>
      <xdr:nvSpPr>
        <xdr:cNvPr descr="data:image/png;base64,iVBORw0KGgoAAAANSUhEUgAAAyQAAARMCAYAAABoCle9AAAAAXNSR0IArs4c6QAAIABJREFUeF7snQecHVd1/79TXtm+q111yeqS5Sr3XnE3brgBphPAxIQACS2UQAikQCgGkhBMtbFxw8YVdxv33i3ZliVZXauyfV+b8v//7tu7fl5WIMmOrcAdfVa7772Ze+/8Zt6d87vn/M7x0jRNcZtDwCHgEHAIOAQcAg4Bh4BDwCHgEHgTEPAcIXkTUHddOgQcAg4Bh4BDwCHgEHAIOAQcAgYBR0jcjeAQcAg4BBwCDgGHgEPAIeAQcAi8aQg4QvKmQe86dgg4BBwCDgGHgEPAIeAQcAg4BBwhcfeAQ8Ah4BBwCDgEHAIOAYeAQ8Ah8KYh4AjJmwa969gh4BBwCDgEHAIOAYeAQ8Ah4BBwhMTdAw4Bh4BDwCHgEHAIOAQcAg4Bh8CbhoAjJG8a9K5jh4BDwCHgEHAIOAQcAg4Bh4BDwBESdw84BBwCDgGHgEPAIeAQcAg4BBwCbxoCjpC8adC7jh0CDgGHgEPAIeAQcAg4BBwCDgFHSNw94BBwCDgEHAIOAYeAQ8Ah4BBwCLxpCDhC8qZB7zp2CDgEHAIOAYeAQ8Ah4BBwCDgEHCFx94BDwCHgEHAIOAQcAg4Bh4BDwCHwpiHgCMmbBr3r2CHgEHAIOAQcAg4Bh4BDwCHgEHCExN0DDgGHgEPAIeAQcAg4BBwCDgGHwJuGgCMkbxr0rmOHgEPAIeAQcAg4BBwCDgGHgENguyEkaZqaq+F5nvmt1/bvrb1MtcfavzfX3p/6fGv7dvs7BBwCDgGHgEPAIeAQcAg4BBwCW47AdkNINOQkSfB934w+jmOCIDDEZGs3SzJEaOzx+m3brm1P/eh97Vvb/9b26fZ3CDgEHAIOAYeAQ8Ah4BBwCDgEth6B7YaQ1HowRBLWr19PsVjcKkJiPSoiGGpPBCMMQ6ZMmWIIjv627wuqvr4+GhsbDWo6Vvtks9mtR9Ed4RBwCDgEHAIOAYeAQ8Ah4BBwCGwTAtsNIakdfRRFXHjhhaxevXqrwrasN0SERGREP5lMhgkTJhjiMX78eKZPn86kSZNMdyIk+XzeeEjkjbGekm1C0h3kEHAIOAQcAg4Bh4BDwCHgEHAIbDUC2w0hEZmwYVWlUol3vOMdbNy4cbMektH0JSIgI7daz0dTUxMNDQ2GoMyZM4e99trLeE86OjoMecnlcoYAbat2ZavRdwc4BBwCDgGHgEPAIeAQcAg4BP7CEdhuCImug9VwVCoVzj77bNatWzeq7mNz18wSCduOPB5qS14SfVarIbH6FH127rnncuKJJxovyWvfpHkZEuaTDv3lUX239rNX9lKf2tMc9couowzF6mm05yvammovrz6wOoLq9keb/KMnPFK/M/oZ1DZRe0TtGEbrJrX4pJ4F41W71Z7ta78urgWHgEPAIeAQcAg4BBwCDoHtEYHtkpAoZOu3v/0ta9euNboObVb/ob+tAH0koCIcdn/tIzIib0tPT4/RpHR3d9Pf328ISrlcNvuqL3liTj31VM455xzjMdHn6s96S6yXpfa1+k6QSQ2BDGpj+Ed4aQxpQBoERCRk0oiUkIoXEBATiDwkPhUfMmbfRCdExQsRHfKjobMK1F6Cl/jogzSN8Ty1pb08PIn95REy/VT7TpIcnskJEGOUMFFgDP2yn5BJfLwhCz8OQLuZ157aNkOoMpdqToGhN4V9ShrFeH5A7GeI04QgSQl0sCESAalf3d1govYsJdO+8jiZ9qqkQ59VdxV6FYQK5dCcozn1IMUf2lf+roQIPwoJ1cfQCTgP1vY4lbgxOQQcAg4Bh4BDwCHgENg2BLYrQlIbtjUyHW/tZ3/sVGvTB4twWFJSKBSMSF6v9f7jjz/O3XffzcKFC4c9M9KZiKC8733v47jjjqOlpWX4s9HSBickxKRkUutZSSCRdR+Ic1AmIp9WIIlJ8PGNB8Za7ENMwNjmKanvkXoBXurjxTLeK+AlYNiDB74IQLmGRaitkMivkqKMmID2lWHvV/ANmVFvPqkfV/0vJqJN/VT5QZKIKmXA9OcRheIjCb5IUpwMkaW46r1I60hCn5iYDJUqq1Cfollegi/ioWM0Hj805EJ9h2k0xEBEjoZwGnIFGbIhUiX8En1WAV8kKCEJ6qngGfoViO0Y4lZlS46QbNuX3R3lEHAIOAQcAg4Bh4BDYHtEYLshJDbMyhIKEYdFixYxMDBgcLOEQPsptGo0vYj2s2FZIhb6W1mzpB1pbm42PzYsS0atQsIeeeQRLr30UjZs2GAMXfUjLcm73vWuYVKyObF7lZDICxIao1sr+N6Qt0RmdbnST764ES8tVv0C0ZDGZTiuacgdIYNb3p26eqJcI35cj++XCZIC9HZVCU2pQFQukhHRqGuEfDPk2klyWdIgxK+IgOQNYUn9Xkj68UqDUByEch/4GcjVQyYHuQZKoh65BrJxHYGXgXKJstdPttwLg73QP0hSjCEX4Le0Qm4C1OVJMz5eVCIJPPwkhv5+8AahUgI/MEQmzrUQ51uI/Bw5T14SQyuq3pThgLaYuFIgiAeg1GXIFeUyRCIlPjRPpkADfpgj6w/hF+SHv0OOlGyP04kbk0PAIeAQcAg4BBwCDoGtR2C7ISS2Hog9BRGSq666iu985zuMHTt2mJBY4fto9UlGFkQUkVD4lQiGiInE6/PmzWPPPfdk/vz5w6FbCue68sorDTERabF97L333nzuc5+jvr7e7Dtyk29CYVW+Wd1XJJaE+dUQpahUhPIG7rzw+4xNe2iO+mVyE6ceZXwiE8Llm9X/0EvoCn0m7n0wk/Y+mlIyliDpobjiSfoeuZ3BtUtJi4N4iUcSJwT1bSQN4+iYewCtu+8PY9rAK5GW66sEpG81axfdR3HpU+T71hKWeulN80TZJho7phBM2YW23fchHjORLM2EcQqlTWxcfA+bnr6DbPdagr5+0nKWqKGJqKmN5o4dGbP7/mSmTCf1Qsr+IOm6ZSy+6WrS4hq8pIQfZBiI80za80gm73MUhUyr8XBkfBOoRmVIVCIcvHQQ0gKF5U/z4s0XkykVIBJdyeIHDcw46CSyc/amlGslF1ZD29LglZTMjpBs/ZfdHeEQcAg4BBwCDgGHgENge0RguyEkteDI+yFS8OSTT/KVr3zFpOe1tUW2FETr1bB6ExEcbSI+kydP5q1vfStHHnmkybilvuRR+cY3vsGtt95qMnHptcbx8Y9/3OhLtFkj2GpJhkXXcod4qSEk8oH4+MSlARhcz8Xf+ATz64qMLW6kIfYoehn6/SyFMEM2jcklERli1ufzTDzsOKYeejIlfwK59ct5/PKfEC57iqzXT+r7FP085TihPkjw4jLUjWP8EWfTccgJDAQZckmRcNWLLL/5CjY9/zi5bEolKZkwK8gRJj45L2CT38KEQ9/KDkeeTIkcdaVNbHrkFhbfezXp4AbqsiFRJSCbtuBJBxIkROWEth33YfIhJ8GEuRQyZZKVC3n+sp9Q372UgAEq2Tx9uSlM3Oc4djjoREr1E0wEWyAZzFDEWDXISzL8gtGj9C96lBcvPp/20mpyfkKUZihHdbTudTgdx59FV+NE+UmMriTIvOIhqb0eW3pPuP0cAg4Bh4BDwCHgEHAIOAS2PwS2O0JS6ylRuNa3vvUto/WwZEI1REQURq6Q29e1VdpFQtSGwrFEUOrq6oY9LdZjctBBB3HWWWcZL4qE7jfeeCOXX365EcCrTe33yU9+kqOPPnr46g1XdjdqBwiNUlt/pcReShx7eElEGA+y/MFraVj3HD1P3k2mWKFh7m7Uz9mNUraZzGAP8boVrFv4JF0ETDnyOCYdejyVtJWN91zH0psvZ0Impm7CeMbvtg9Rx3RKpSKFpU+y6vG7yXl52vY/jQmHn06hoZW6wkoW//anlJ/4PWHqEU6ZQd3MeWTHTCAXpRRWvszapx8mDkLqdj2Q2ce/08g3Ou/+DZ33X099pYvymMm0z9mT+rGzqAtaSPo2sPbFRymvfYFSsULdlPlMO/G9MHUG9G6i8Ng9rLvjKqisJ25qpHn34+nY+QCyO+xCKWgxUWrZwJdS5ZXNeEpiokqJcMMyBu64jO7HrieIi5QTJQRopKdlPDu97b1U5h+Kl2bIhHkTDld73Z2XZPubUNyIHAIOAYeAQ8Ah4BBwCGwtAtsNIRkpGhfpkJfioosuMqFUg4ODxrvxs5/9zBQ3tNtIo9RWYrdaErUjQfsll1zCFVdcYdpUMUS7n9o95phj+OpXvzqsIfnd735niJD2leZEROa///u/TQYuvafwLR0fe54hJDK2PSPOToyXRO8YWYiybhVWET1zJy/edClhqcD4w06g+aATINMBxW5Y8QLPXnMFnb1F5hxzIpMPPIw0yrH2xp/R89jN1Ace0044A3Y6gKRxMl5awVuzkIv/9Yvs0DaeKQefxvRD3gqZetY/ci3LbruEtkInuYlzmXr8OcTj5xDVt5OrVCgve56HrvwZlWInk/c9grlveRul9ctYdsUPyK9dSF1TM+NOPw8m7kHaMAXPy0KxC0qr2Xjbr+h66h6KcUr7kacx9uC3Q9hA2L+Jh7/1RerSjdDWwtQTP0zLzJ0h30ohzRl/iPAJRdikDVFKLulljFi9ApuWsP6Gn9L71K3kshnyYybQ3z/IQAxddeM5+LxvQMt4YkIj0tfmasVs7dfc7e8QcAg4BBwCDgGHgENg+0Vguyckt912G9/85jeNESpi8elPf/oPQqgsvLWkRkTEelts2JbS+z7xxBPG4yIxu7JuibjIg6K6J+edd54RwGu///zP/+TOO+8cFsnvt99+fPazn6W1tfUVQb0qwlfl2lVCouAoT+Fm1QxU0ntk000Un7ydxTdcREulh6ad9qN554Mp+q3UxwWSgS76B3oIp8wlGbsDtE2gjpCBuy5h5c0X0UoJb+I06mbvBhNmk6vPU5fzWfnycrzcWDLTd2HMhMmEPZ088vPvwaZl+JmUnU/9K3LzDiYOxlCOU8LAJ+3bwMqn7qe3tIn2GbOZOm0W0XP3s/Lqn5Ht20B+xwWMefsnID+JOG2gXCkSNuQIKeItfZznL/43vL4VeLPnMOutn8fvmAPFPp784ZfwulYQtI9nh7M/QdPkmcR+jpJIhBeS8bwqITHKf8VwZah4Ppm4H166l4VXn0/Su5qm6buww4HHseTeuygue544rWPeKeeR3eVgiiI/gW+uhyMk2++E4kbmEHAIOAQcAg4Bh4BDYGsR2K4JiUjF888/zyc+8QlDAhSCJe3H3//93//BeQ7rOoYKYmwunEftqBaJtCIKzVqzZo0xcuX5+NCHPsSZZ55pXuv9f/u3fzP9i+goJfCXvvQlI4jXZrJ11VYBNB6TmIqnWiQVY4RLpO0n3cSP3cqS6y8iH3VTIEs5bCIhSx6PPi8kv+Nu7HzGByl7raRln1wQQ99yXrz5CkovPEG51FvtzwjhIxLfJ2zqYNaeR5KbtzuMGU+8aRPP/eqHVLpfptyYZf/zvg6NM8FvIk6KeGFAqqxWlFTUpeqhSCr03v4bVt15HUQRYw89gY4jTifJtJixx35CHGbxooRcTycv/vJrRGufIpjQwcwTPkc4eSdI+3nu+58h27+RSn0HM979WfI7zIEgR9nLGFIW/399TjYMh+udeGo3LpMrF1h27S8oPHwVQUOGOUedirfTPhQfe4iXb/8tOc+jceeD6DjhA5QaJuCRNTi8PgUst/ar4vZ3CDgEHAIOAYeAQ8Ah4BD430BguyIkOsHaausiDytWrOBv//ZvjRZEhGS33Xbju9/97quM0lr9SG0bIzNx2VomKpaov5966inOP/9804fCsvTzmc98hgMPPNBgLdKivuSZUR+nn346H/7wh03fOj5QmtuhTdxENUnKnor9lU1GrUDhSXE3lSdu56VrfkFd1EOcqSPONpH4WfzEp5uQup33YJcTz6EcNeCpGEg2IcMA9K2H5UtY89JCutauIOrdRFjsIowLxrgv+s0077IvMw49njjK8/wl51PoXkKxpY6DPvoNaJ5JFGdIw4qpoZjxAnwVmgzCan0Vymy86WKW33+DqSI/8bCTGX/IaZT9etI0wQ/FSwKjkcn0buTZC75IrnsxXqtCsz5DdtrOEHXz1A8/Q6avm6RpIjPe+Snqp8yiorC1MGuKQcZRjO9nqKQhSZqSDROCtIC/ciFPXvQDJnYtpRiG5GftSNTSQdDTQ7RsIdm0Qk+ukennfBpvygIqNJiClfpxm0PAIeAQcAg4BBwCDgGHwJ8HAtslIbH6Dv1WtXZl2lqyZIkxoqdNm2Y8F+PGjfsDgXNtLZNaYlOboctm1LKk4oYbbuCHP/zhcFatt7zlLSZ0q62tjU2bNvGpT33KEBaFf82ePZvPf/7zzJw5c6jvqovEaNpTz3gdIi9B/ockKhsjPOP1MfDkHSz8zQW0lAcYv/veNO+0B2nYasr+VaISm0qD1DVPJNc8kUzLeAoNDVRWv0CybgU5eVLGTsAPA5JSH/7GpXhrFtH5zEP0q/p86xR2f+t7CSbtweJLv0v3mmcoNvjsdcanqJu1D2lQz0DcTybNkiMHJRVvVIFFUwWR7od/y5K7LoFSL2N3Poipp/w1UW4Mg75H1o+JymUapYtZuZDFV55PtO4l6ifNZoezv0DcOpEg6eWh8z9LONBD0tDBrLM/RvMO8ygpkC1JCAe7iYtFvEw9NE0gFilKyoSDm9h094X0PnQTLd1dJLlGBgOPcuijWor1InxJxXhpinuewJxj3k25fhJhNkcQVgtMVkP0qnUba8vMv1Lr5LV/SYczqb32plwLDgGHgEPAIeAQcAg4BBwCoyCwXRGS2jArkQv9SN8hgflDDz1kxOTKeiVCstNOOxlSYMN3RqukviVXXO1/4QtfMEUY1Z68MCJAhx12mDF4v/e973HttdeafuWl+bu/+zsTNiZhfDmJSQPfhF7JcI1MVZJYtdFNFfSKQr1K6yk/fSeLr7uQTAIdhx9D20HHQmaCOYINK1l081UMrF1Lx667M+2wY0iCcSy95RI2PnEH7Y0Bs047j8r4WZTyeRqjbuheDw/cyZI7rqKrpY3ZJ76Thl2PoveOa1hyzzVkg0Gyc/Zix0PPgNbpVDKhKZIexmWijRtY8sKzzNl5PzyRn84neenK82lav5S67BjGnf43MGMBfSIQ2RK5qEi2p5Oue35D58P3EEcB7XudyPhj30lUX08wsI4nzv86ucE1+K0tTDn1g8ZzEmcbCEoFFv3mQgqdaxg7ay6Tjz2dgSikMYXB555g+S0/J9O7kvqGLNmpVa+KpyrvfogfF4g3rCa7fhUbm2Yw+9h3kd/xYKhvIVX4GalJrywi4pua7hEk9aYCfaTC9jUXX397JpRv6McwmKGiKCPC7nSgkhKr5kvqV0mmtlASGKnqzWG1rW/JXeb2cQg4BBwCDgGHgEPAIeAQ2BwC2z0hkd7j+9//PjfddJMhBdq+/vWvs88++xith82mta2ERKl+f/KTn5hsXoZklMucdNJJfPSjHzUhXL/97W9N2JaKI4qQiIyce+65poAiXlXU7nvWSxIbw9fX+1GBuNBJecn9sPgRNj12N5kUcnP2oH7mnoTZsSRJL3SvZPUj9xDFIU17H8L4o08lScay6raLWPfgtbRmYlp3OZiOnfaC+iYo9cOaZSy573bS3k42tkxj3snvIrvzPtT1D/DMz75NsOJR/IZGMpN2pG3GrrSMayP1EgY2rGXl00/Q2d3HpAVHMPfwU6h4g7x0zU9JFj5I42CB0qRZtO+0B2NmzoXQh55NrHnucboXP0Y5ikhbp7DrKR8imLEzaWmQ8guP8fKlF+BHncRNeWYefhZJfTuqtVjvJSy++Ub6Byu07rQX08/8IEmlTO+SZ9nwwI14qxYSDfYybtY8mvc4jGDmrhDWgTwyq1+g8MQ9dN9/Bz2ZFloXHEJ+t4No3nE/vHyjoSEeocFftMFXxi5yhpAkhngEKg1j+IO8KKKKVTpSJRPmffN5QuoNvWdcK0PCe9Owb5KCVclPbPrSEb5JY+A2h4BDwCHgEHAIOAQcAg6B1wOB7Z6QKBOWUu5ec801xkMi8bk8GIcccojxjoysP7KloFgCo/bkFRHBaW9vN22OHz/eZNmSkF1hWwrj0nvaZsyYwb/8y78wZswYYzd7Ih+BPCQxJDFBEmJkGkk/9C/hN//xaXYIBuhICuSIGUib6Yvq8aXTCHrJMUBjHNMVN9F20PFMOeZMUtpZcd+VvHTnZbTLb5AJKanRMEdajvGjAr6XUMzm6NjzeGYcdjJ9TS3kignJ4od58dof4xV7qHhZIi9D6MfGKo9Kg4RRiUrjWKIJO7PrCefQNGkKXudiFt14GfGSZ6lUCvjZ0KQ09pKQoBKR8VOKcZFC+zh2O+50GmbvR78f4K9fzcLLf8HYzpeAPga92GQPi+VISBPCpExD4tEfNNG864HMOP199K9axr2/+TnjBpbQojYLZcp17TDvIPY44wOQbyGp9LPoxkvoefAWZpV6qYRZOjN5ytPnM/f4D9A0cSZekCUVJn7WkIuASpVw+KIPoh8+QRqagoqGpHgqD1mlFkoNIN6hA2I/Mh4P628J5R9JVRleFzcz5BGpZlCLDJnxlTtsS28zt59DwCHgEHAIOAQcAg4Bh8CfQGC7JyTyWPz85z/nV7/6lfFYiEBIeK7aIbWEZGuvtBW4W2KiNhUWJi+MKrUrVGuHHXYwhEdFEaUhUX8SVKsWiiq8exVpMaT4rq6ip4mHH+dNdXKFHDHwMjf/z78wPlshLA+QTYr4Xh1JnDFtlf1+EwuURD59/niadz2EGQcdTy7bRlJZQfeyx+l69DHiVc+QqfRQKRcI0nrKQR3l1rFMOfw4xszdG79xIoWSR5DzoLiBoHclG59/nCWPPUimv4+mOCZJfZJMlsyYMYzfYz+aZ+wFbbNMW3HcS668kd6Fj7Ds7lvID3aTlvqJ5Q3wc6SZetrmzmfcgYcRjZlCtm4scVCmsvwFllx3JZnVK6jPZYwXxktKeImIQkySianEHgP5NrIzdmPH488gXreGR264koaeZeSlZcGnL81Tv9PBzDvubOJ8K3Gll5fuuoYND9/BjFSC/DL92QyVSTOZeeSHyE2aRRx4ZCpR1UtiCEdKqKA5VXv3dDWq1EGkRPQh9UomRM5PY/wkg/aOPZ+SXw2xU5hWRJY6IjImUEsUM28oiCEvnkhONTTP+Ue29tvm9ncIOAQcAg4Bh4BDwCGweQS2e0IiHckvfvELfvrTnxqiIGKgyuknnHDCsH5kWyp222rv8o4o7EvtX3zxxeZv9aOwsF122cXoSJRZS6J6fdbX18dVV13FxIkTZXNXC/1lqkqDWJZxqjoZ1TAir9LP4MaVZCgQeCVS8Rcvg6/sXCYtsMKMVJcjC149NLQZjUSkLFhDBAavAuuXMrBxDaVyiWy2jsaW8dA6EerGmDLxkS+DPEcQlwkySkccQzRgCi/2d65lcGMPmTBLY3sHmbEdlLPNpF4TXlpHJYCsXyYjg73YawTv0dpVDHauM6TCy2Soa20nHDOJSraZSpqlPttIxe/HK/cSbVpLXhhUWUFVZ6EUv1GJOEiNF8lk18o2EraNI6zExN3dhFGhikFlkHJSJGqZQH7MVFK/jiAZJO3fQNyzjlCgJSWjG0lyzQTNuxDl8lKMkFW2NC+gkvEpBil5eajS6jBSr+oL8ZNAipBhyYiKV1Y9IonR+yR+TC4W9QoohDnqlI7Mk0dJn+ar5KMaF2YVKCZEz20OAYeAQ8Ah4BBwCDgEHAKvDwLbPSGx1dpFGOQhESFR5qvjjz/ehHBps+l9t5aYiJTYY+WB+dGPfmR0JOpHYWELFiwwJESaEdUjUX/d3d1GV6IQLt9T4T9xkKo+IanGBpn3pC5Jo4gkKhEEEfhl/FCVyz2iSkQYZqGi6u5VrYJRnRvz1zehT2mUEqQRmaBMIIJhrGClEZYpHhCnPhU/h68V/iAxY/AqGeMVkDEe+xVIlYLYwy95eJks+AllT3VMsgRpjiCSgFwF5uWpKJMggqQKKZ4x7NFrk2FXZ6MQqSwkPkEYkgRlUipGE5LRTkHWhGrJ1I8TGfopsTIYK3zNEIKAwTQmk3p4lYQwCKuZvrwyBEUqcR68nDH+fRVi9FNzXsRFkypY2IbKEkYrsR+YApSZRF4PjxIpxcAj7+nshZGE7RGBrkNSVZukfoY49YgkbjHXR6mIYzx5daKYSHjmGqnX2abSlUgzkqnioPAtXwSm6htxkvbXZ/LZ1lasV7P2e78lGrJtnSf+2DhrU4vXZvarLd65JWPbViz+t4+zY7cZDO3v19rvtmKi/s130N9+voW19+PWPoNqcdhWTGqvxWhtvJZ2R/uu2f5eS7uv9f5xxzsEHAJ/fgj8nyAkv/zlL42XROFUIiQKr1IYVS4nA3XbCIkN2bLHS9R+wQUXGEKin1pC8td//dc899xzw4REepaOjg4yGo8x4av/y/CV7iLRKnwam9AlT4REvElpmowuwaiktYRv0uLKik8CVevIGGNfgvhKRhqUlIyISNxHnCpFb6YanpQmlJOEyLQvz4ZPvi4Av0hxoI5AYUY+VMKKCTOSFyco+6aYYqYuQ0WV3+UEiFTcUQRDCKi9MpEf4YcZAj835OnxiJMySRwZrUy2Io9GBeqG6oD4AWURCJ2zH5iQpsCTbyiiIk+LF5MvRdRlFdMWkYSRqUkibUbq5Yj8nNG3ZOQR8dsMFkQForgXwgAv8AmllfFypHFINvEIFQ6W8UnjEl5OWPpE5ZSKHxIqjEv4ViLj4VAtFZFDo2lRQgQvpBJV8GPhVq0cI8GPKF6SqacSNhpCYwjUkPA9MNm5YhOOpjAv0ZHtxxT685uQtuSMRhpCI43k0YxWSxz026YB31rjcUuIidq34Z3qx/69Jef1Zu8j3LQAZJOH2LFvDQnRMbVkQRi/Hkayna9t29bWybGqAAAgAElEQVTD/Xpewy3Ff+RYdJzOW2OpHZ/GuLmaSXb8Zp7RJDX0HNscXpsbm23Hjmm0orHbQhxqr2Pt+GoJyv/G92hLr4HbzyHgEPjzQ2C7JyQqSvjjH/+Y3/zmN8OERBXTDz300NelarcmXk2yX/va17jjjjsMyVFGrX/9139lxx13NKmHzznnHFavXm0eLtpXBEkekqyYhohFWPUWSMhNnCP2M5TjAiF9rFv0CA1+aqKAZFgHSUBGNTYokVAg19RItm08UcMkYr+BIMjgp0VKG1ZTWLucuriAF+YoJgnlbI6G6TsT55pIy2Wi5c8Q9fYS5FIKdUWypWay+Um0TppNiX56OxeT9HSSixP8XBOtk2aQNo8hTbXSX6bYt4HSqtVEErJnzDvg15Fvm0x+3HSCNI8fqFZKkSAo0/fiIujvNvvGFUztkIbxO5BvGEPg5/GCDKnRj0TEaQlPQvP1nQysXY4fDxDXeyS5euo7JuO3TCTyG4w+IyeGltSRlopU+lfSv3GxIRVZQ8I8cpPm4+UbiEu9FFctIkkGKamWSSZLWfoTtdfQRu+Kl8jHJYJKyRStLKn9pg6ap0wnyHh4US+lDS8Tda6i0ttLVCyTrW8iyteR7xhP47ipkO+gRH5I/F51EFVzqQ1tut5DBsSf33Twf+uMRvN4jDS+RnpRLCF5vc60tv2RhvtrWTl/vca3te1Yw1ZGaO35bCmRGw3/kZhbY3dbyITFu9aQ39pzfK37146hFpeR5OKPjXGkx6kWa0uoa71smxvzaN8BS26Gp6whEr4t5117rvZ4jcuS1f9LhHtbzt8d4xBwCLxxCGz3hKSnp8dkvFLVdBuiJe/F/vvvb8iBSMK2PNgsxJr8Nakqy5aKIaotZdBSsUS9Vqpf9TV58mRzyNSpU00dFInajadDgU1mgataC0OEQ6E9aTSIX1rLz//5U8xrCmksDRL4CZXYx1NmKFVK98pkGhpJG9ppmXcAkxYcAm0TKcYR6x+4muW/v4rmaIB8nKGQhHQGdRxw3pfItc8g6O9j0aXfoXvts0b/4acZo79IJy1gj5M/QhoVePK6nxCseYZ8pUh/kGXMgv3Z4ejTSLMTyRCZVL4vXXsFXt9KctkSpaRAX9TO9P1OYtoRp0OuWvMjTouEpU7uueD7NHevIVfoxvN9ejJK83sM7QsOIcmNJck0Ug7KhMrQFZUJo0F6n3yIp393Ba1RD+W4n6i+hbrJ89j1hDOgbUcjqq/EJRr8kHj1Ql6460p6XnqY+oq8ThlKDS3s+rYPkp86i+5lS1h8/RUE/euoDyrEA/2sybSww8HH0DxjPot+czGNfZ00KzzOr7DWb2PM7kcy/y2nQKmLVY/cxvrn7iPqXkdOK7fyQqnuiVdHnG2mY/pcphx2KoybZUhfrSfEiORdlcQ3bmbagp5qjV/7d+3K82hGtDWgtmXVeLQh1bYj70LtivhohVq34LTelF1GEjdrTG/O4P1jBnLtKr8Ni7XGtf1sW4ihbUsr869lzn8tAI/Ew76298Fo3o7RiMnIe2Mk/tI2Wk/VHxtv7f03kkDWEpOtDXEb6SEZzaPzWnB0xzoEHAIOgZEIbPeERJoNFUa8//77jTtc+o5vfOMb7LbbboaQjOai3tLLbMnIpZdeyre//W0ThqUHgVIKS6cicfvDDz9sQsSsoXHggQea4oitra14vtIOVyOxFNKjf8rD5KWSSEdQ2sRl//4ZdgwH6OhZQzaN6Mo20Jtrwc804Q/2ElYKpGlEv9/AhN0PYfqhJ5K2TmTdYzfxwvW/YGa8iSDx6c80sCY/loPO/UeClmlQKrL48u9QWPM4mYH1tCUBPc1jGJyyD7uf9jGS3l4W/u7nhCsfo35gPbmGZlbHWeadcg71cw+CfJ6+lxfx4m8vo6nrJfKlTuPZWBfuwNj9T2HaUWeDPBBehkpcpiHu5KmLfki49CnaCxtI0gqlukYG26ey0/s/Cc2zKPrNRrsSVJUseOV+Cose5tnrLqKtfxW5qJckbGBDnGWPk84m3OMkKvkxRjyf6dvIujuuYO3DN9AYbTRakyjfTFfzBHY/868Jx8+gf/VqnrnqIhq7l9HQv4bmpMTathk07nE443bZl6d/cT7jKxuoS/rpiyt0t8+lfv5BzD/0eDY9eAvL7ruR5ribtLGBUpAn39RK3DtAptBDeXCQolfH7FM+RON+x0OmpZocwISgSRkzJKcx4Xkuz9aWfsf+t/azq8jWkFO9Ium8Vq1aNdyljENlyps9e7ZJ4W0NQxlbmwul2drxWkNtJBHSvFRLkrbWINzacbwe+9d6dGx7tedl8ftjZEBtaM6Wt7l2Py34TJo0yby3tWFJdiw2LMoer/ffDFxH4lRLsiwJsOFbf8yjM5JAWO/UyFCoP4V3bZ8jvXLbStxqvTS197Hu69Huidfj/nNtOAQcAn/ZCGz3hKSzs9OEUz377LPm4aNQKdUBmTFzRtXAGPpf2grpL7Zm08S6fv16PvvZz7J8+XJDbpRF68tf/jJHHnmk8ch85zvf4cYbbzReFP185CMf4cwzzzRjCQIVZlS2rKo2RLU7Kr78I0rlWzEaknTNcwTP38P6O39DUIrI7Xc4Dfu+hXJuPPmeTQwueZINz91DZcMaBsgzYe+jmHD0O4wgvbzoQTZe/d/0RUXaFuxL877Hkpu6H1HaRKjl+k3PUXz+ARb97nLGxj1MOuVdJHMPJh23C/5AAb97Mf3P3sXae6+nbrBCJQ4oNrYz/tgzTXtxkKH88nJ677me/uceIJuNmXjCB6nM2Idg8nyTfWuQHMUI2qJOCk/cwsJrL2R81EOalkwNkN44T/aAE5lz7Hup1E+uakwkfM8GlONB8pX18PKjPP6rH9A+uFHacJNxq9jYxqSTz6Vx/j7V+K+nH2DZzZeR7VtBmvQx6PtUxk5l+nHnUDfrECrZVoI4Iup8kcLTd7L2nmsZW+mip31HZp7wbuiYTvftv2b103cQ+iXisTsy86gzyO2wI5VixJrrfkm85AmCuGAqxgezdoOGMVAowtL7ef72a+gdSJh/5sdo3OMYknCMqQCvGywygVtS8Bi1ifJ7bc1t5vb9X0JAhpI8mArplMZs5cqVdHV1vcpgGjt2LFOmTDGLCGecccbwqvPr5SHRqZVKJf7hH/6B++67z8whmlcOPvhgE/ZpPQHbahj+L0H3B82OFpqzdOlS/vEf/5HFixeb+U7z4ZVXXmkWYza3EKRzFxmRxs8ShmOPPdakSteCz5aEIW3unJ966ikz/1qDXSG1KpqrhaM3crNEQs8DhRTfcsstJkvjxo0bh0mvvOof/OAHmT9//vDQRt4D1rCXZ+22227jv/7rv0zdK3vPfO5zn+OII44wi3CjbdpPxw4ODnL77bcPj8Hio6Qs0j8Kp61duFPbqv914YUXmq4VIfDP//zPhtyP9HZt7/f2G3lvuL4cAg6BbUdguyckeih+8YtfNMRBk+TcuXP57ve+Qy4vo1Ay8lc21ZIwk7kqbMt0TFIC3yMZqiGiPfUQULFFTaJaJZU2RZXa9XCRd0RFED/2sY+ZFVW9liGjMdhQrq9+9avMmTPHdKpsVhK0m0oXSWhCuAaV0Ve1LNJKNeNT1EP8xM0svu7HBJUBxh3xdpoPeycD/hhyfkwwuIHiy0+x/LL/IdfbTX/YxC6f+Ra0NRGvWMiyn32bqFRg7N5HMOa4d5FmJuBJxKHsVJkCPH4bD1z0X7RnEua85zMwdQHFbBuhpC30UXz6dlZf9T3CwYhc6hlR/MamiUw/+m007nEICXlWXf9Tep6+gyiTsuDD/07UvjO+12js7rLJR1UmV1jDkit/QOm5h6hLPSbtsifdnevoWbmCQn4cC973CZi5AF8CfC9P6qsgYUSFbnJ9S3ngPz7PrIFOIj9LrCKHg4N0tk1j/3d+kFKpyLJf/5Bsfz/1+XqCqItBH9Y1TWK3c7+B3zKHcihdh7KW9dPcvYqXrr2Q9Pm7qfiNTJy/F807zObFmy8hqXRTaWln/plfJjN1Z8phHf2DfWy46vt4LzxAUOpn5pnnwfT5xgOk1MRBfy/PPfQgXZ0b2P3ot9KoKvR+k6nJrnvKpA1WLmEbo+fy/m77jLOVR+r7PJpHQ99j1Q3S4oEMwpGbNcqsoa3XZ599tknnPW3atOHVe7u6XWtk1npPRq44m+99mr5KiKxaSaeffjrXX3/98DDkVdXCiTXWNucVqA35sQa8DU2yXpbac6s1/oSLPWZkyJA9xq66jzaO2nOzxrFwsv0r1fk73vEOHn30UdOcPMciJCJ5I0OMbH+ap//qr/6Ka6+91rwlz4jSqcuQHekR0OuRhrLard2v9jweeeQRDjjgANO3fjSeG264Ydj7tblbq3as2mc0wfbW3JYan54NCiNWSvg1a9aYw4Wx9SzY9nR/Cg8Z9KNdA5G9v//7vzeFf0eGs6mts846y9yzs2bNetXn2teOQcTl6aefflWyBjsOaSJFjPQMtcV9RyYGqL2f1a7wuffeeznssMOG+xS5USbKnXbaqfrsq/kObA12bl+HgEPAIbA5BP5PEBKt8mjTg18PoX/62j8NVaurnpYMRzNJmr+HMpYMnbF5NfQAs0aK2tHPgw8+aFZX161bZx6Mzc3Nxluih6g2rchphVDhIFodlNdEoVzDBotnKFDVT5NUx9DvV6uGG0JiEjQViJ+4iRev+4lJdzvm8LMYe8QZDIZNBOUyOcrQs4Z11/2Yrucepq8cM/+8r9M4c2eS5YtZ+otvUejtYcKBx9B+/PuIM21GoxLmJYsfIHz6Fh765fdpD2PmvvtLsMMCSmEDWc8z1eJ7n72LdVd/m2zik69vpj9KqJTL+OOmMfeo02DcTNbc/Gu6F95HOYTdPvKvRGPn43l1eKHQTPDLA6Sdi3nqou+Q71pD07jJTDr2ZAZXL+Pl+2/FK8Z07H8iHUeeSVo/gdjLkiQxWYnb/SJB72LuP/+LjOtdQ27cNMZOnc2aZ56iP46ZMm8+faUSAy8+SVA/hokzd6K84jn6e7vorOtgp7/+OkHbTBK/zpCspFQiFw/CmhdYet1PKK9bTi70ob6epL+fwXwD844/g8z846jkWonSiDDpZd0dl7P2/ptoKHSRGzuZzJjxhC3t5NqbaWoeR0Y1XXIt0D4RWscZcb9SD1SvrsLwdHWVntlNJm8kArUr97WhIyIj73vf+8zqvTVQZXxpZV7Gr77fDzzwAI8//viwUaWYfBl4IgqmsGlNVqRaI6vWKB5JJKyhZ4067bs1hMRiZ41TSwTsqrj93J5rLemoNVhrjduRYx9txbq2n9rPRxrBtcb7Sy+9ZEjcaISkVpheS6q00i9yJk+zroVW/WVM1+5Ti91IsmDPZbQMTrqemv/lFdCm8Nnf/e53NDU1/cEtOdp9M9KQtsRna1f41bYIxEc/+lFDRkZeC4u1XfR697vfbTSJuv/sddZvkTctfl199dWGXJhn2YiMW3q97777Gk+F7muLu/ZXPaz3v//9xktj7+Xa+6WW2L3rXe8y973qZ9l+ajGqvc9ffPFFTj75ZPPdsklf9txzTzMGR0jeyNnP9eUQ+MtCYLsnJHoYfuELXzBXRQ9+Te4f+OAHzEr/Kw+SalyyrV5nwqiGPCT6LS+JNj3IRDwU46wHyq9//WszmdtVOtUb0USstnp7e80ELsNHZERk5ROf+IQJxdDD0jxUh2pUyBtgMmyRMuBJQVEhJ+WB8s0mJaInbmHxtReYwojtR53FuCNOZSDN0OCFJIVB/KRA920/ZcX9N5qwryln/R0dO+4La1bw0i//ncJAPxMPPI7mI84mqWszdUQSpaHNlAmfvInHL/4BEzIpU9/5Rfxpe1AJ6/CjCkryO/DiQ6y66pukUcL4ObtRbJnI2sd+TzYIaRw/nR12P5DuhY+y7vkniHJZdj73a8QTdiRS1iw/JRuXodDDxntvZMO91xIMbGT2AYfBvofAwCZW3nQFpZUvUx4zl/mnn0c0fR/KXkjgQ061UJR3eNPz3PfDL9M8sJ7GOfsw/ahT2Xjnraxf+DCZqESi1b4gYMYhJ1I3axc2XH8RA2tW0J1rY5e/+Rpp2w7EQQNe7FWDpaIipANET93Fwmt+Qkuly+DfH3TQtvdbmHD06ZSNyL7ehL7l/S7oWsv6px5i3eP3kXatJZFoXt6aICJKPHLN42mfsRtTDjwKpswFv94UXazm10pQ+t9UQniX9vcNnSFrV2KtgSVDWUavVoWtgadEFDLs5P2Q0aXvusIwr7jiChPyKa+o3Vev//Zv/9Zk0xu5jbY6bw3ZWk9NrTh+SwlJbV8jjcHaz0bqUWyIzMixjiROoxnc9pxHI1Z/Sn8hg1SE5LHHHjNd13pIavuymCl0SCvxwlwk5Hvf+x4777zzMCG0JMMaxFtCBCzZ1DEKx3vhhReGw+KUnl3Fa0fTA9USMLVR64mpJXsW2y0Ziz1nZVxUGKDFVOOQN0EEpaWlxZAkhTvpGWL7UmIWhZvZY3Q//s///I95pmjTM0ahVVoA0zNJ96iIgR2X7lclU7GZHjds2GBCEO+++26zj8i4sJC3Rfe/PP8KY9Szzl7nH/zgB8ZbYomRvQ6111LXUN49jc2SJH3uCMkbOu25zhwCf5EIbDeEZDTDQA99hUEoTlgPFE3wcoEfd9xxoxZDNOJy1bAbyv9vsihlh4oXpqmJ9dYDTW1qJc8aGPKAKI3w5z//eVODRBPx5ZdfbtL76oGiCXzmzJmmb1MQcSjLi8TrslgVreUbfUFMgWy1jGCiVfUqISk9easJ2ZLIe9wRZ9Fx+BkUvAb8NMCLI/xiD5tu/C82Pn67aWXm+/+Rhtm7Ei9fxKKLvkVcihmz28GMP+adpI1jSJVeV21HRfIL7+DRC7/H+KDClPd+DWbsSZrJGc+GqpIPPns/q377HxQKJSbtfSQdh5/JilsvY9MzD9KYRDS0T6Y+jtiwdq3JaDX/3C+RTt6RgpfFS2PqKkVYvYRnLv8BdRteoCEokx07nt5cG1kJ+TuXkxvopSfsoGXPExh70keIVCRRhQ29MqGw2riIx//zK9QXukhmH8D8U98HnatYcf2viFe+aGo+VqbOY9Zp74VsA6t+fT6VVcsYqGtj549/DVqmUggbKItEVQZJDMGMCHtXs/7mn9H3yG00RxWKMw5m6gnvJZ6ys3FYxV6eIJOhHG0wPjR/oB/WryVaupDiylVEPV3Eg6uIu5dTKQ9SzLSR2/1IZp3+EchNMP1U67on+KaGzJA3zIna35TJUkamjH+l/VaiC7tNnz7dhAXtt99+rxJN63Ot1Cv2XVowK4pWpjzNAVrtrV2Rtu3VeitGM14tmaj1uG5JyFZtrQpraFsDtdZrYA3FWtLyp4jTaOcxsh17LrXkpNZDYT+3vzVXKmTrjxGSkSRLc6nmT7UhrUktWRgZKlVLNq1RbNur9SDZMLKRnp0/dRNajEcSoZEkd3OEb7T2dQ9KG2QXyXSsPDUKZ7KifZENaWakK5LGyZ6bnj8Wj2XLliFtjdXn6LmiWlgifWpTSVxEYBYtWmSOl5dEBXkVLqfP9XzSApoIh7YTTjjBeKNERtSHroMIiMZpr7H20fdE4chqYyT5FonXeXz6059GhKf2/tljjz3M+JyH5E/dde5zh4BDYFsR2K4JiSZITeyKW9amFMDyamh1arQVRtUZHLnqF0UVCoVBE7qh1ST91kqbVqS0r0iOJmqtVEk8qPe1jx46muw1Bq1YaZLWfprI7bFWUhB5CtOK8BKpHFQ7o1rN24RzJb0Un7yVF6/7GX65l0mHnkXboW+nEI4hTirk0wEqq55l+eXfhQ0r6fHz7Pp336eubSyFZYtYdMUP8Pt7GTtvTyad9B6K9W1E2TpTsb0xKTFw79U8d90ltOdyzHzfV2D6rhQzOXLy2pQH6X/6Xlb+9nsUShE7HHQy7Ue9F4pdrLr5Egafup0WlSIfKFCMPPqax7LzuV+GKTtRiAPCuEhmcBOdt17NhvuupDEom6KHpTCDl+bwY49MnJKlSMUP6G2ZwrwPfJXs+JkUkwxeEJINIrzuhTz8X1+ibmAT6fT92PWk95M2NOOtXsbdV15MYy5g95POxJ8wFfo3sfzSb1NYu4K+XCt7/83XSVtnMeDXEXspLRSJ4oQ08AmSHtKnb+aJiy+gfbDMuNPeS/0+xzHYOInA80miwHg2kuJ6uhc+QHnDGhrqW2hfcJjxjsjzQ7IOVj9P5+9vpH/1Ul70xnLsF34ATXOGSrIr05acX0Yc5LY3EIHRwnlkoJ100knGkLOGtYwsm2jCGpc61noxZFhLZKz5Q8aaFhgUd6/vtC2uKuNMPzLEbr75ZuN90WqxDdFSCnC1ccwxxwwL462BvKUeEmsgy0gVIVKcvt1kvMs7q1VuK2KuDQ/TsTL0NR9ZwqR5SOcj0qUxa37T5xqXPLlauJFn1xqftZoNG9qj81Xoz8KFC82x6lvHyTBWxrLNhWxpLNa4VlvKcCbdyNq1a007ti+dl9qTQSuPlDWCLSnQ3Grf03ys6yEPmBaDFNIkA/yd73ynCVfSJqxr9S7afzTvhsane0RjUrIDO5729naOP/74YZy3pY7GaaedxnXXXWfGo3NVOJZ0IjZNr/qS/kb3qe5Xe5/KsyLioT4lQhcu1nMjD4Tes9ng1Pbf/M3fGFIhXDRu9aP7XNidf/75Rt+otnTMP/3TP3HeeeeZMVh81J+yzNnXIk7CdcaMoYQwQ+Fh9nNFAxx00EHDGiI7bo3FaUjewInPdeUQ+AtFYLslJJp09bCSoE+xw/ZhrlCAzVa/VQFAm25TD4s4pr+/zzywtTplJ14dr1UsPbQUAqb4Wj3Y1IdWA+WR0cNYDwu7j1zd9sE3bPQM6VZSkxgWE1KkyuFynJgq4WkZr7CK9Lnf8/z1v8JP+pl68CnUHXgKhO2QlkgkXL//RorPP4zvZWicuy/jT/0YQX0zfu9aXrj+Z5SXPE6QzTP/2DNg9gKob4ZKGda8zKJrfkm5czX5jmnMffsnSCfNoqjaLHGZfKGb6Ol7WHnD/9AzUGTCPscy/rgPk2br8boWs+qmn9H/whM0lYsmFGlTUxu7fvgrMHlX4opHUOiEdc/z/DW/pG7ti9SNnUjH/AVsDOsJ0gw5L4OvtMXdS1m18BFUCrLjLe9j4l7HEmXHktQ1kY0HoGchD57/GVriXsKpezD7tI9QbppKmPqUe7rJhylJU6spCMm6F9lw3Y/oWrOCgVw7C97/DzB5dwa9HJnAwy/0kQY5KnFEPunEe/FeHrzg+0yKAyad8Q6CfY5mIDeRXNhAEgdkvIRyzwpW3vBjel58nIaWdua941PQojoyFah0Qm8n3bdey/rnHmBpOJ5jvvzfUD+zenVV0t4wkaHq9I6UvGFTZW24jl0lVyiKjGT7XdaqtBYQrNB6ZGiSJTX/8R//Yb7fMvg1h8hQs2REJ6S5RmE2CjOSIaz5wq5s2zaUzUnpxuVJfetb3zqMw+YIidKTW4NTbYjgKIzm5z//Oc8888yrwsh0Pgr3kdEoobTIyUivySWXXGL6Vpv60aKJPLfSvd1zzz3DWgL1pXOTx0hhp3vvvfdwmI7FR6RIYTkai4zmWg2DNBlHHXUUH/jAB4w3SvhqG03ULg2FyJ0E3iIjtavqFiCdlwxdeapsiJXFVHo9ZZZS/5qH3/ve9/L2t7/dZFUUJtpPeChcSSFMlniqbYWDaUW/VkOi/YWFrrc0gtIH2utoxyNSIAIgQmqF2yO9RpsL4dKYZLiLcMjLIT3eO885x9xTdtN1ExnSPSIybLcVK1YYL4ruLYVk6drYsclDf9dddw0/5/S+8NLzzxI8kQ55PNT+c889xxNPPGHGIVKi+0WkT+dvCZ7Ips7VYq3rp/vPEhI7Ln2uxC0iNDfddJN5zskjo6xhVqPlCMkbNu25jhwCf7EIbDeEZGTBMk3Cmgw1CctAsCtcVtBo6n8Mz6j6u5p5JZC2wwrcJez2qzUjNMlaUqJVwF133dWIYvUgsQ9+rRLqIaCVVG0yNGSAyLAYTTipcB79GO+IVtCViUkrs0mFJC2TlPpYfOeljNm0hMoLjxFQJB43jXDyPErZVsL+HrpeepbM4AbTTto2nV2Ofw/M3p8o9Qn9MmsfvIEXbryAMSoE6OeZccCxNI+bTGWgn2WPPcTgqsUk2XqaFxzNrKPPIG4aQ5zJEBX6GHz2QSpP3036/F3EQUg6YR65XY6mY79jCdIBWPcML918JZXFz9AQpmzM17HgI1+DcTsRdRdZ/+yd9C26k/KyR2ktlclM242G3Q6jce8jINsIlRKlVS+w6fHr6X7qTrJRmb6mWdTPP4Kp+72VcNwsMl3L6HviBlbecxn58kb89hk07XokdXufTNo4HsIcIbGp45KufIbCU7dTfvoOCt3dxM0TaVxwLOPfcgblXJMpuJgWyqRBntCL6Vp0O3XLHmbV3bfSWvbI7LGAaO5e5OYeRH3LFCpKP+wlRL2rWHnld0mWPUaQxgQ7H0bb1Lkmo1exfwM9q5ex/qWF5Mt9pnbJ/uf9E9RNHbq7XvGQiGiae+kvdrp4c09c328ZTQpNsd9pGbA29evmjMjNjdoaapp75HnVfKCtVhis17Ur8vrMruIrPEZ9jkZIRBI0b1hDV31997vfNRoBkQH7vk0TXJvdSp6P3//+94ZQ2PPUb5EHkQRtmsOkK1AYjTwAdj87T1rvioiXPCcKU7Ob5kGtsCukyHqG7PHW+6Lf6kP7WjxGakjkQRZB+tGPfjQcJmv7GHl+el/Gv2o+Kf2vNp2z5l8Z1fpbc7K83zZbmRaONN9LfyF9hgiGsmyZ+T1NjRdI+9bOzdJviNhoDrfjrl3pryUewll6F3lMrDaj9nr9KY3NaPeV9fzIq6+QKhv6ZO8ju9CmMUrzZMPJPvShDxkc7blpHLrPdY10LjpOHijB/gEAACAASURBVBERMxsybPsf6Um0ry15tyTlxBNPNCFbwsve0+pHZFAETuRT74vEKIW1kri8/PLLhvzqOehE7W/u/Od6dwj8uSOw3RASO4lawLViKeG5HupaYat94A4bHorpl9h46CBfLEWyjiQ2qX7lLQnDDPV1jabqujLraFVNqz0SEOqBpMlYfckFr4elHsDWyNh9993N6qMmaFslvvaGqMrYq1m1SDJD41DtigppXCTt7+Lqb36KaVE348oD1Etj4nsMZjIMpAFZEZgE8i1jCGbuQsdeh5OftitJUE/oZYzxXB7YyMYnrqLr6buJ167ES/OKE8BPEjJ+hiTXSNuu+9Ny0Knk2ieTZpVyV9mGu3jwl9+ncdUzjE82igoxkGuhMzuOt3ziG8T5RjzKRKsWs/KWK+hb+gylhgz7nvvP0DgN+kq8cNtFdD15Ax2VTpq8ejrDMXhz92XuaR+A1ikmhe7KB2+k8/Zf0dq3hlbfoyfOsHHiLuz19o/ijZ9D/+P38ORVP2YK6wmSLkp+Hau9dnZ79+dpm7ErcVBH4CtlcpF1D1zP0t/9inGVPjJxQiXTzLrsOA74+OepjJlIxcuRSwKiOCVHgWcu+SaV5x+krVwgl4b0+tAzdhp7vOOjZKbuxEAU4vshXrGfwiN30P3onSTrXmIwKhhSkZRj6rIZoiAmCgOaxk5n4iGnktv1cMi2VfmlISBVDYnxfJmcbltX7+bPfRJ5I87PGnryCGhl2hrOMqxlzOn7ubWExI5bRpcMY7siL2+LNCFatVa7Wo1W6Kj2s5tCX6SvkHE4kpBoHBIGa3Vbf8swVhsKPdKihzbNKVrVPvzww82cI0Na6Ytl5FtjW5oBzX3WaBX5eM973jNMZtS2xiriorbkwZEhrONs6JbIk4q+ysug/dWWxqCwo9rVe3lR3va2txmNgFbeFeqkNLu1xnwtIRFWChNT1jLpFbRp5V2Y7LXXXsb7I6+JxqPPtf+8efO44IILjLdEm3BRGnd7Pa0xrrla87OIm4xhjUWeBXkmRhKS2rS/CvVS1il5SOy5ypDWeakeiIibsLnzzjuHz0vnK6+BxmyfQfbe2tr72pJAhQSLjIgQWG+FyMS///u/m9d63pxzzjlmLNbbLqKqhAC1JEg6EZFOm1ZY56ZrqXvC3ut2Ic/qk2x7OkZhZMJHm3AU4dB9KZ2kPUfdu/K8WTKuzzRO6Vf0XbN9C0eX9ndr7wi3v0PAIbA1CGxXhMSGaGhSVniDJlO5kjVJWmPBZLgysa8mxdXQQ6RKSUREqpXTFWpT1XrkcnkmTdrBuOi1MqSJWW3otyZvPcQU+qCHsw0FU18244lisLVSOFphqeoIJDUoQ5oxddoTE+JTISkO4A/08sjVP6W10ke2VIZcI+W4TKqihkFIENaRbxzD2Glzye0wh7i5nTRfTyaNSWO1laVESL68nN7Fj7LhqUcY6FwHySBB1ifbNIHm6TsxYZf9idqmEIQNJhOUMBjs7mLpndeS6XyJbKWPMhWiXAOF3Bj2edu7Kfh5KkGWurhEZdEjvPzo3URhyq4nvwcaJkAx5uVHfsf6xY/S5EdQCRj0MuSnzmLOW06hGLaSSyI2PfcIax+9g/qKyjomxGlMb+skZh98LPlxM+h/9glWPH4X+bSLyBskjjMUwzbmHHEGDROmkPo5U9e9khTY8OwDrH3097QJ06hECY/++nHsftpZJE3jSfwG/CghjivkkgFevPVSKmuWkk0ivEzWELWBxlbmHX0y2TEzSJUpyxeBKZIv9BN3vkznwodZ//IzpAMD5LwsqRdSaaynecoMpu+4N0ycCXVtxF5GtS6HSKYSLStlQW3F9q35mrl9txWB2pVcfa/1nbbGl9qUkSSjeFsKv9kxScsho1QGuFJ9y2jTj/QP6lNGm4w0GY12U6inUoYrZn80D4nCmLSYYkO1ZJBqf2v0ytBU2I7i/3WOMmLVh8T6mpd0PvKIyMC3xqdIkDxC9rXmK62gK3WsjHjNazK6RS5UUNZutiaKNfjlUVL6ckvyFEYlsqM5T23qfBRSpjFKXF0b8mPrkIjwaBHnsssuM54LzdPCUNdCJEjnJFIiQ1deCLUh8iQdhMieNp2HjF6FMtlVfF1fhZJJ8C3PgMjTKaecYvbdHCGRNkX3hDwMCsOyi0oiagrDExlRuxqzDGxdC43J4qhrJU+PrsW2khGLrQilrru8YTZlrnDV2K0+RERL5FTeHXt/69prXLWkWoRFKe+lBdEm3BRSKHJmN7u/vZZ6XyHKeqZpDHqOahNZlFZIXih7jH4ri6XaFdnWa5EiYaixqh/dR2pbi3OOkGzrLOaOcwg4BLYEge2KkNSuxmkyt+EEdtXoFUMkMWvUxjci8jH0txGRD8XT6DOFa8lDEifVsC21o4eVJmxN8jI+5JpWbHKV0CTmYaoHulaXbMYSu9o2EtCqb0Y0JCYl1Do60ZCexE8qBIUS8SZVgNc4ffBzkMiDEhnCRFAPje0Q1JmMTqmMLSKyqOCZR5SExAo5S8rkKv3QuxF6NlKOevDrMwT1HXhNygaVJ/ZDfGXGUmEz/UsSwp51+IMKPxMBUuhRQBw2EtQ3Us7WU/QyZL2UfKkfujZAGkPrWKJMHX7q4RU24lX6jKEfVwKC0KciQtgxkUrQQBin+IO9JP3dhFEB0up5JZkcfms7FT9HZrAgdgRxP1Eowz5PGjSQNHco16XxN2hoZT8mLHQbAT/KEhD1oEIu5foxZFs6SIURWUpRxRS+zKYVvN61eKVBSCJD8ChXIJsnGTOWJGjAJ2u0MWVTaz0loxTEyvTVsxY0rnKMJ0OloZHMmLGmoCM5+bGUxcwjGA4LTA0eVQ/JkNZ9S75dbp/XDQFrFNtigTbESYalVsCtgbulHdaGuWhekfErUiBjUZ5UW1Vc+8nIlHH48Y9/fNgboPAjeTU0X4zmIVH6VWkENF4Z3DIElUBDm+YVZfmToVo7Ds1Fqsyt9rSpDRVi1YKM5iCFzMjAt8coZEnvKdWxNYiFi/RuIjPW2JWBKSNZn8kol5fYagP0nvbVin3tPKtxazVemgURC20jQ7Y0TmGm81K7CguTIWvnbr3/la98xYRcaczy4CjbmcLOrNfHerzsddM4bUrmkR6L0UK2tGilduVlEXl7+OGHTV9aSFL1dBnbI73vIgeW8NhzlmZFHpxtDdlSHwrP0vmJVMrzLgx1f3zzm980xMIuuOn5I7xvvPHG4Wuk43TetfeDQroUomgJibxaIiQKa7Ob9cDYcSu8Wd48ERxdG70vLEROpM2xCVnsfS1Nju5F7afvkQjjuHHjzGvdp9LgaF+X9ndLZxa3n0PAIbCtCGyXhMROrrWTrX3gVn9X1RtmVShVOE1kBOKo7oexTLScHVUNSD9DRJ4ohmeefY6FixZx3733svzllymZjC226nLKjOkzOPOsM437XnUNRsZ1/yEhEXGokgeJnmNTo100xTNGdjZSDuLIpPKNPAmsNaCIYCjULIlFoTKmAKEkKEYHY8gNJGmEr3oeqUxpcRjVwtDJR5T9siLESNMsWZna5TKhOhTh8TWGmFIKuSQmVFXhIE+alAx38/w6kzLXlBbz5G1KyIsslWNT3DHN+xSTmEjkLJvFT0uEaUoUZwhFWBQOJr5AgC8SoMzG4lZxiYyvVMQhGqjS7haisgmlkvZDx8VKOBCHRAmUM1WZeKgCigmUdJjGW1G64ixkBoiDhBJ5cgo5EKcjRsEhgZcxdUQymRA/ln5HOHuExQjCDOXAMxm+vDgl9ALKaULgK+Qqpqz7wnhgElM8UrXkyWbFRsmlMRWV1gxUFDFjZexVjqtby4pHnIhkW+ebrT6uduVXB1tD1n43FQIkI31bPCS1CyC1hEYhNfKcikjIyJTYWGJfibbtIokWLaTzEFkYzUMiMqF4f/WhECFlXLIhSCI7Mhi1sq/PZczLUJSWQqnFrdZNhQVlVFsDVCvU8pBYbYTaVLiNbceCq8xMytBkt5HhYzKSLX7SmMjLYfUqtXjLUFXojrAYjZDUZqjScTo/eTRkxMpTo+PvuOMOYxhb75ZIjoxznbew1Mq9EohY8qRwK1uN3Y7fei02R0hEgpQVTUazbUfkQiG/SgltSYf1DEhEr8QI1hBX+9pXWa9GC83dkptWpEHXVF4w65XQcbbmTW32LEtI5CGxYxJp+eQnP/mqcDwREnm/1LbGqLojIhY2vbDa171jPfsiIyJD0p4oTE7H6DPdCyLH1nNliak8Q7oe2k+kVuRWJNeOSf3ontdrF7K1JXeB28ch4BB4LQhsN4Sk9iS0uqSHqgqbjTQ0NHlWVBukvp4PvP+D7Dilg0dvuIjM8gfIeFmCRBH+PqkfMRh69GYa2fekv6Ju7HQ+/fl/5PY776KpPmv0F5ChKD1G4LHH7gv4h09/lo4JY02ozsit1pX+6s+GPDRDQpZqhi3DKIaquOtPu0/195DUpVpXXqRAVQSHwr9eUS3EQ6tlVV+QKftoHEKJcbZUU9FWC0Iab4YNYjNdVIv4yVCvvm8/tWytqoeonlO1CnnVxq7WnTfi7RptTnVw6qNK3tS2PafaI6tVO15JNmCrdrwaL9MKqarci0eYA4bG86pxJOaE5XWq7vPKedW2V62gXt0sT6iG0vl/ID63iQ+G97XnOBTmZvoZKrBptCJDaTFfyxfMHfv6IqDQERmfdlOIiXReCqu0hqddibbkZeTr6mWufnesAa45R+0qbl8GuLymem08jWFoVrxr25cBL4NW/f6xtL8yGG3NiFpD1RrOtn9rdFsdgsYmXYs8ADLa1bcIiTQk2jQvnnrqqca7UWvs/j/2zgPOrqL8+79btqQ3UggQOoQqoChFQKWoNBWQ3lEQASkqIPAHBVGaoPTee2giLZRQpNc0SkikBxII6cm2W973O3Oeu7N3z92SZBMC5/AJu3vvOXNmnpnnmef3tKEdAAbWcBsnoUAopLSBomqhaHwfZ/k22lreC55kLpRVwn4oQWu0Q7km1I3PAXA8A7CyEFu7j3ej7OMJAOQYLfGQEO7FRWlfaEWOX9yFZ4PSy+ZFwGODUg8gAzRSktmMWMwPfTJPV0lGREUI8NJAT5Pr9Is8Gyu5XA6E4/pj/cA7A/DAM2Hrij4BBPGq4aGw+aWdMGSLv+kzxVQIGwvXJIUWAClWvYy5J/mcMdn6sX5xD940AKyBZt5JuBtrJJxznoE2ABzrL0CYe8P8EryAhGzRHmFvhPrhNYFGAL2wr4uWy5PWEgokFPgmUuArBUhMwLP5Y8HCOhmWzbQJyqug2u7ddPEF/9Lw5frojTsuVO3EkarGGg8gKWZUTBc0L1ulL2r6a5PDTlf1gFV06l/P0ahn/qt0oVGFJqzmNdpq62203Y+31VrD19SAvv3sAJFOr4UwLKC930NwUykcjLCr5nT95u64jbJ5dy0BCXdIY3SF748HUpEnqWyU5RZjp8hFCrq/1eencIXvaNGMIYQIhNlzcaWpnGcjABSdJnrFBxx8a9mtSPms1HejU/ncLLo+JS0tCAVCxYs1RwgR8fG2VlFKsW6HSp9Z30MAAWhB+abSkFUZMqWT+1EcaQdrfVidCUUORRcljCRlwpC4n8RsktDjQrYYp3lIeAe5FYTeEPoUKujlcqL8O5Q+FO7VV1/dyUFLardxhRXGQt43QGJrmb4YzQg/A1DYuykVi2JO+FjYBs8CygA2Vva3HJCQd8C48FzgBTG60c5yyy3nEu0xKlloEko6Fn7CYW2sABIrFoBnGit92JdwzcQBEvJYCNmikhjhbtZueV9DvgckEtYGPQ204qEgEZ0+tgVGyucMEAbwYO2E8wtAgTbk9nAZULKkdquy5aRqKuWAB96NcE2SS8N6x6PD5+T9MI9WEcxoQx94F3S2d/GTs7UAKaz3EJQDoGmHnChbI/QTMGKeMz7HM2Pfs/5YN/ykVDOhktwbv78sCKcnzyQUSCjwTafAVwaQhMmrCEw2QnP1h5PkBGu6qB49u+uCs87W8KG99NZt56v/B4+7EKlsPqV0Ia38/690M7+qVlO6DdI6h5+l6kGr6rS/nqsXX3lVm31vI235/S31nY2+px59e6uhMadivknda7t5PXYBQ3LKlfRKwMQ2IfsZJ9QBJHHaurXZ8hm8IZ3ptKXjR3ChzBPQot8tAElH2KUl2HFtYY2Oe7QCIFn4TQ7Ld/MLw/YqAqlIMbCnFr4PHaFVck97FCgH14QAEf9v52agIFGQovywt5BPsOLjbSCkhYtQJzwrKMA8TzI0yqhdJHlTuYuYffIiaIvwGULDLA9k6623dmChUlI7AAivBEo695HfQCgY6wpPAJ4EFEvzJFhuTNhvC4mytYiyjpXc7qWPhNwAluweng89JIzJAAkKJHSznBTeTcgWyiUhaFzhO8lpQXG308JDJR+lHmUXRZ7faRuQRjgWB8gC1PCIYHnH+k+/UIwBJFa6mPczL3gY6D9VzbDwA1LirjhAAhAANI4ZM6YUssWzeNKYM0KRQu8E78RLxHzgfTIAAw0AUFb0pL11STuALbxPAFUuaAA4AlhANyvpXG7swEPCc4QbmkcMYM3aDkEpdOOfJelTJQt62vxzL2ubBHmAGZ8zf9AZgEPBg/CsHQNFVqSBtow24f5roMjWYvg37ySUEPBj4MUAcns0S75PKJBQIKFAWxT4ygASs+CYdZNESBSIOMWQE7vT2bR+vf+BWqFfVm/fdLb6Txyp7kW5k8PTRQBJWvOquuvTboO13tH/UGrAynpn4ofK1tRotZWXVzFPMnqVAy558hiyGZ8OYuFQC7luOgJGQmBS/jqCleI8JC3vM0Wfn17lb0vhbn7Wx0a1BWF8wQAitcoRWttPEZDV0ulR2QXiWor5elGAAQ9IWvfVNvyQjqFFdFG8eyGXTvJ4QIHwfCKUJkJTSFRGObW5AigQTmIW3lCRoik8ACjvKGJ8R4gTcfYocli1ARccvmoX+SKcwRCGiyKPUPLsHCRAEQpvHCChX6FXglPMCSFCeeSi5C8lcQmDCRVQAAvJ9SiRgAza5nu7B0BiVbb4rD0PiVn/UX6xiPM3NCDBnrA0U1DJQyG52eQRNOI7q1ploWYhIOHQPMCRKaZ4NVDw7bwTU3Sx3FPpyuhOUrYBEt4HkASQcAFICC8qP7jP5iUOkFjZX5L08WRZW+QAUsaduQ3lIuMCDDK/jMH6SXiezUeonLeSy5GlA2MZHgbGZmsCIMD4bI5Cb0cINAGFACDWn61h1gdrwvKBWPfMG2WtuSj1S8I5z9h46AO0BIxYwRe8ahQSoNoZgNBAkY3D9lmADl4c+zscp62b8DPbl/lJqWrCFUOglwithAIJBRIKLCwFvjKAxAZimwE/KyeqUoUmr6aGnKoaZ+rNWy5Q3wmPqCeAxOVuuCq1mltdq89qB+nbR/1L6rOCmlQtZbOqSuVVyBXcyeiNBUqJ+vquLtpoITwkcZNRCSAsqOIb7yFp+eaO3NORhVPe9wXtc0fetajv6WjfO3rfou5f0l7nKIDChaLET8rf4tGwsqrICRQsQECoTDG3JFmjIJIHYYojlnxyFYiHB+AALlBITfFHwUO55W/aAyiQXGw5AvSc8CCUcZS+SmV/OYeE5wm5AQRYtSQ+I/zG8jp4D8DIDiskJIaT0ukDJ2ZbXD/AinLDnQnZggYWPmbJzHgpCDMyhRIgwIF5ACWjAeFaPAct7AoBCfQi54JwLehPWBlALgQk5IagGFvIFyALhZ2QLVPWwxwSchYAJCjVcVelkC3C9fB6UESAKl2W98OBh3hcCDUCBOCRYs2Qq2HJ3LzHToLH02LKflvKNvN9zTXXOG8Q88+9VnaYtWaeitCTwfd2L/NAWWXC5WxNQjcALvkztAftABuUXeZZPD6cx0KBA76nD4BkEtP5nTYBRIAWwp2ZRwMpYeiiAZTXX3/dheSZR8jGa3zG88yThSjiSYMHCMXDC8Qp9NwTJtV3jqOTuxMKJBRIKNCSAl8ZQBJaqc1yF6fMe4tOvcRJ6MWMqupn6O07LlGfNx9Uj6hyUj6fU1N1UbOrq/RF92X1nSMukfqu6ArqFlIpVVORymWfZ/wPXwSquZJSZ6Kf2ltRZcnhC6vUh3Rq69Udva+9Nuz7he13e2Ra1N+Ha6cjfV9UIG5RjyNpz1MgnB8UfEKiUApNgUbZxGKPEopyTFjMqFGjnJLHWQtc3Iv1He+IeUDwWqD8o+xaCAqhXJRgRQnEk4ClnX/hRRUnDhA0DwkJwlY1iffYqdo8gzLMIYKACXI4eA9KNGGphA6hqJMDAVAgH8DWKwCIXANTKC2p3UAXCisKviVi23MkQ9OujTlMauczPDYolHZCOu3xN6Vo8XQANgAoIRjhOQMkeB84z4OD+sijMS8OoTworSivKNLkaNghhTyP8gvoCsPjACSEPjG/gDzCmOI8JHzPPALQzFpPmJOV/eWz8hAz3kmiNrTA+wEgxBsEoDXFnJAuxkqyfHi1JTNYK1aVLLwP8IWyHib02/rkJyFuKPRcVhLZPCB4xZgDKmIBMPBO4UXhYn6gNYVeWG8GaFjvrEHrA22wli1HKHw3z1A1i3ague2x5fIl5DP6yjzzGflXzCd0TK6EAgkFEgp0BQW+MoCkM4MrAEYo0JrKKFM3Te/efrF6j3lA/dJVSuXzrgpVXaZRc7IZTakZqI2PukLqt7KUrqbIq/OQ+FAhD0jcxu20ngXPH+lM/5N7EwokFFhwCqAgYRHHQo0yGVamAphY0q/lmZiCSOIupVnDczBQ2rCqkzxsijX3h+EutGOKmlm9sUbjXQnL/qLAmxKIB4R3mZcXLwseB6za5nnhPSiYTvRQWvv/52WYso3iyL3huRGW1M79PEeoGiDGAIlRFPBk4UBYvM1DYsqtWfgBD6ElHbqZdZ++0Cc+s1AvAAD5ElR5Iq8BTwOhcuapoi0LM+Mz6GZJ/wb2yK8ID2UMQ7YAJIAwO1clXCH0BW/MZpttVpoLABJeA/Ns4GXCwwKYtLmnDRsX9La5NCWeMr0ARSv3257xArpwXgfeMUvib8v4E64bvCJWoIC+EF4GKAVoGX3oB32AvrYuGB+Hd3KqvAEJcnfwjnCFCfNt9R/PG+OlhG9HDFbmQeQdeHMAcwDxtkLaFpyrkycTCiQU+KZTYKkEJO5cD5f0nVPtnE/19m0XasCbI9UjVeXyQHKponKZJjVWZTSNHJIjL5H6e0DCs9lYQOISJhY4of2bvpCS8ScUWJwUQCmiCh8KKP9IvDartymBFuJFv7BoU3WIhHas2KEihyKLYshBhyjrBipMIcRrAGCh5KqVwAWI8DvWZp4nBwNrPZd5SCxvw5Q/LPTE9+PZsT6We/L4Gw8C93FAnfWBNu1gRHsHgAQPSfk5JCS1m4eEe+2QRquKxDvIVaE9FNvQK2OhO4QGEbLDmAACXIS6YbUntIv7CPkhR4RzVgz0Wd/4HsBw+umnO88V55IwBkCQnVDPPSjoKOb8Tm4C3gsL+ypfT5QXZh6NZvQHrxQ5QeZFYi4AZJTxtbkyGhog4yeWfnJASGQ3UGh9b2sd4zFjDREKaJ6qtryroZeC3BXGa++BZgANgEWYw2RzwE9CuJhjgJi9D1oSZkaIXAhu2wNG0A7At8Yaa7RIjC8fr43HDkbkHXZSe+ghCce2OHk/eVdCgYQCX08KLFWApLSJp4rKFxrdMYTZuVP11m0Xq9fEp9RUqFYuU6NUTY3yDXNUW1Wl6ene2ujoC6T+K3lAkuJAPg7fc9tT4CHhM3c4x9dzppNRJRT4mlEAeWDAhPAs8gJQWk3x5HvCaFCsCTnBQ2IeCPOGGEkI8eKgQyoZWYgXicRU40KhRuklJ4Q8BdrlH9+hcGPN5j1UfDLFGCs6inF5BSIUZpRZQnIITzIrO14OQAQKO0ofngVT+EzucT9gxRRPkvsBY+EBi7wPpdNK69IGyfj02wAJY4ZuluCN8k5pYrPSEzaEwkvoD/kI0IWLv+n7wIEDSysJYEM+DnQLD9FD2ScnhItxkbDN+wCDhHGh4JpHxU52JxwLmlXKIUFpB4SYR4z7CYULSz6Ha4KwMcKcWBtGQyz9lHimEhjjMFq25xmxAQMCCK0yL4HlaYSgJ2Qza5f3AEgMDHCPPUtyOp4eaEb4Gs/QN9YXoYBDhgwprTlANwCRvB/AMx4V81CF4DaO1QE3AD6qyNkaaOtAUdq2HBf6Tfhje2DmayZikuEkFEgosBgpsFQCklSqoHy+0Z/S3jBDb9xxufS/59V/tW9pxe9uLg0YqBmvvqD3R49RXb5Kmx95mtRvmJSqageQNB+MtxjnIHlVQoGEAp2gQJxXwRTCMOwqVAYNiIQAIfSE2Pe0HSYjG/gI2zLAEyqhYblcU3LDn9wb9sEUWht2XP/KLd7huMtzAEJrddjn8L5yi3b4XWjlt8Rm65tZ7E2JjVPew7w/s+TH0T8EgjY+AxghXcuXQ7myHfahZKgqFktehLjvbb7CJG+bl44uP6NtOdCsBAaM5mGyuPUtHLfRpXzNWL9svZT3PVw/lUCRjbEtD0o4fhuLFZaxvwl3Kz/JvqNArqP0Te5LKJBQ4JtLgaUGkLRQQoR1jxq9UrpxnsY8cb8GpmZq2e/9QLk+A5XP1qhm1jRNf2eCJr//sdbZbidl+g2VUlnlU2SOVPKQoDXEHNP+zV0fycgTCnwlKYA8QMkjP6BcmSpXhENFOlTKyxXyUPEOlfryZ+Lar0SkEOhwT9zZFKEyXw6MrO+mVJaDqLjv48YVjiFUkulPHFCxMfIzLL0cKsgG3MKxlwO3UGEuzz0oB2Uh/ePoaUp9+X0hmCpX4G1s9kwcWOysUh0q9pXWofUDD0O5FyIEJOVAshLgsHeW0zfse2dyOwwMlQOrkO52vkwIIsN3lIPir6SgSDqVUCChwFJDgaUGkMRTlLwPwAX/8lI6EwEKwq74LDoJSS243gAAIABJREFUPMXni7ie71IzxUlHEwokFEgokFAgoUBCgYQCCQUSCnx1KbCUA5KWBwF21tL11Z2WpGcJBRIKJBRIKJBQIKFAQoGEAgkFvhkUWOoBCdMU57L/ZkxfMsqEAgkFEgokFEgokFAgoUBCgYQCSzcFvhaAZOmegqT3CQUSCiQUSCiQUCChQEKBhAIJBb65FEgAyTd37pORJxRIKJBQIKFAQoGEAgkFEgokFFjiFEgAyRKfgqQDCQUSCiQUSCiQUCChQEKBhAIJBb65FEgAyTd37pORJxRIKJBQIKFAQoGEAgkFEgokFFjiFEgAyRKfgqQDCQUSCiQUSCiQUCChQEKBhAIJBb65FEgAyTd37pORJxRIKJBQIKFAQoGEAgkFEgokFFjiFEgAyRKfgqQDCQUSCiQUSCiQUCChQEKBhAIJBb65FEgAyTd37pORJxRIKJBQIKFAQoGEAgkFEgokFFjiFFhigKRQKLjBc7p6+QnrHHTIZ9xj3/FZOp1e4gRLOpBQ4OtEgXw+X+LBcj7sinHCxyEv26Gm5Z/RF5MD9CM8/NR+74r+JW0mFPg6UiDkn5DPjR/Leb+rZEHI7/yeyWRKfB7H7+FchLrA13GOkjElFOgqCqBLoz/H6dq2v5p+HfJhV/WnUrtLDJCYYIJQ9jvKEUTJ5XJOUBkRrfOJQFrcyyN539eFAqESHwol+M2APzxn33WlQlKuEMH3JgfsO/oSgiUTmqFi9XWZm2QcCQUWJwXKjQAmA7LZbCuFZVH3y/Z0A0K0D5+XGxnCvd6MluEzXSWfFvV4k/YSCnwVKFBuCDBwYns//LQ4+L89WiwRQGLAg5+AjwsvvFAnnniiqqurSxYTCGXWkxC0JIKovSlNvk8o0DYFykEH/DVgwAA988wzWmWVVbpcKQlBBe8eO3asDjjgAA0ePNgJRS7rY+glNVAS51VN5jyhQEKByhQIlfnwLvbY2bNna9iwYbrooovUu3dvt+8urot+jR8/XkceeaR7b8+ePZ1OEHpuyg0YCf8vrtlJ3vN1o0AYmWT7KXp4t27ddMMNN6hPnz4t9t/FPf4lAkjMJcTPxsZGR4jf//732nnnnZ1CAnoz0AJBuKepqamVx2RxEyt5X0KBpZUCNTU1rUIe2dhRAj777DN9+umneuCBB7T88ssvNoFkwGTixIlOGVp11VUdEAnDOBCgZrgo96IsrXOR9DuhwOKmAPxvin0YugFPzZ0713UHUNCrV68u5f8w6sH4/91339VVV13lZA99tP2/qqrK7fns/cgA/oXGisVNw+R9CQWWVgqgV7OvhlEQBvrhq3nz5unoo48u8f+SGucSASSh1RNryB133KGDDjpIJ510kgMk5bGkiat2SS2P5L1fFwpUCsVCGH344YcaN26c7rnnHmcpXRwxpPYOZME777yjf/zjH1p22WVLArOc502J4mcla+/XZa6ScSQUWNQUCJX5co9DXV2devTood/97nfOQ2FeykXdh7j24OX3339fF1xwgfr27etuMV63sE0DIUl0xOKYkeQdX0cKWPgzYwu9j4B++B+e+8Mf/lDykCwpGiwRQBIOFu8HgOTggw/Wn/70p4ruYktyTWLI45cKih0biVmUoBeLza640BcT9GF4HM+V7i0WiZ1xViuzUlucoc2HtW8JUWFMInPF51i4eM42RWMOCw2wGGbu43ezkPMzdN/zt21W5kHjGbOqm3XN3JJLiqmWtvd+/PHHev311/Xvf/9bQ4cO7dKQjTBW3NYHgOT888/XkCFDXNhmGKJpwKVF/hjr8ht65QsFR59wjUMjs4Cl2HCiTcfy8IzPQ1lQzq9GZ+NFmxueKefpUBY3NDTIvG/lhqQWCiSFSqKiJNxHm/A2822ect7F3+FllnEbn40bvufic5N71mfzqplFMMxb0Dd17aRYGdEV0YB1whxhHSVUAw8JIVtdqfiHypCtSzwkhG3379/fyZ4wry3OOOme+4byf+ywoz3a+DTUAYxvjI+Mnmb4NVqbrDDeDuVD+TvL83tC41IYams6Cd+H/Bq+K/zc3ml7vu3rtk5Mb+B77nXA+ZvKz51c/8het/dSVCYIiTb5zs/jjjvOGSYWp0Gi1doqhhpCJwe5sLfz6tBDQh6JKbxLsFsLO6wl8rzRiw3lZz/7maZNm6aHH364pLgYQAmRsm3u0BzBEBYSMJBiCYfE9++4444uz2DSpEklTxbzx2XgwUAG7wNsAoo22GADde/eXf/973+15ppratNNN3WbIG3RT9613nrraaONNtLnn3/u7uN72mCj3HrrrZ3SgxWff1b4gJ8/+tGPnGXtscceK4UelIOlJTIhS8lLWTeffPKJXn31Vf3nP//RCius0KU9j/O+AEjOO++8LgdDXTqwxdQ4/A0fwk8G3Ovr6/XSSy85T5Mp6QZajC/hQ1NK+D007JQriaGMMINCyNc2h4DX7bbbTi+++KJ7t4XahEoNbYW5gObh4rN99tlHL7zwgrPQ/eAHPxDg5pVXXnEWczM88DlrcsKECe5ePocGfI41H2X25ZdfLskfxr/ZZptpxRVXdCGIc+bMiS2Qspima6l4TQhILIa8qzoex///+9//nIfEAIkZxUwR7aq+fJ3atb0c/mA/3GmnnVRbW+t4ZsyYMW4vhd/gGXiVPTZ8xmhte6vRhvky2WHghe/MIGghQMbnJjvIRVxrrbX04IMPauDAgW6f5rs333zT7eHoHBigfvjDHzod8IknntAXX3zhXosu8J3vfEczZ87UQw89VArZw1hBSOH222/vxoARLbkWjgKsC9PhSJvoaoNEe71doh6SBJC0Nz2d+x6BgaJC+BuK/a233lpSPAxgcI8pGaE11ASLKQzmrTBB1a9fPyckEAQfffRRqV0TWGbVDq0iJtz23HNPl7jMO37605+6viHkEFTXXXedBg0a5AQouQwIUxRklAkY5bDDDnM/EU6EEz3//PNOAeI9KER77bWXUzruvPNOzZo1q0UJyc5R75t5dwJIlq55Z0M+9NBDHWCHD817+dZbb5X+BqCEXkNGiLJP4qJtQPCPARPzYIaAwhSOcmt5aMSgEALGBgAERorQs2XWTvOKhvKF+wjP+9WvfqUnn3xS3//+9x3v8wyGj/vvv9/JC8AO7TNO8gtQQN544w0hTzBQoMCsttpqDsSMGjXKKS7LLbec9t13X2ecuPnmm53csL4YMFq6Zrzre5sAkq6ncVe/ITQwsFf/5je/cesefnnkkUcc2GMvhQcA8PCY5eiUe0eNj80IYYZKM1xYKB3PszebB9IiFPi57bbbuiG/9tprDgjNnz/f/WMPx3gIv7N3Y5AEOGG8HDFihAMj3/ve91xOI7IOiz35RZbnhJ6w4YYbOrkB2EoM1wu3shJAEtAvASQLt5jCp00YwMAHHnigU/pvvPFG55HYfPPNnacBIYBw4h4YG+viSiut5BSVxx9/XO+9955rks0fCyRoefTo0Q4AoCj84he/cBv/9OnTtdtuu2ny5MkOTGC9pFIKVhCsHrwH7wcKA4IEz9c111yjjTfeWCuvvLIrYsBPBBL3ASxoh3uwmKBkIJwY0y9/+Utde+21zrqCYMOaeu+99zpFA8WMvvIewv4QbkvS3bjoZnPxtZQAksVH60XxJnjykEMOcfyGUoHV0EADP+FTLIgo7Fgj2bQpFsJzt99+uwMmxqcYLL797W+7fyjzTz31lONllAm8EiiqGDjuvvtupxwAELCwvv3223ruuecc3+6www5OPiBLqJSG3FlmmWXcPVhmt9pqK8ej8CvtY2yAlzFu8B4stfx+8cUXO68GMgFvDxbT//u//3MGCGQOIIS+MB76QZ+QP8gAABjhhig8e+yxhyuOYPIP+WPhKYnyEr8CE0CyKDhzybURAgJ+B5DAiwASjHXoAfDhuuuu63gIYI/sQDfgcz4jbJeICgA9fAmfspfDs+QYct8666yjL7/80u3ZGAmQBUQ70A77Mvd+8MEHDqRgFMXrDm/i0b300kudsZE9HI8YfRs+fLjb25Fh6Cy8H8AC4IG/TUfAS4IswTiBQZP7kQ/PPvtsl4YXLrkZXXxvTgBJAki6bLWxuFA8EEZTpkxxIANrIUKJ0o64UEeOHOmEBgIAwcHvCAE27UsuucQJJzZ/LBYIGQQUAgiBhTBBaAAA9t9/f/c81lG8Jlg5eRZBxTN8h1BBuGyzzTYOMCCcLG4c4IEw43OeRYG68sor3e/f/e53ncBEqeGiDYQXIArBhOADMCGw2EwRjLSDh4QrjH/vMmJ/TRpOAMnSNZEAg1//+tcOfFOdDL5l3eMh4XfACnwL/+KFwKCAUg4PYgiAd7GeEjaBYQFwggGBZzEKUO0M3sJ4gFIC0ABwmOJv7fI++B4AgJzBEksMMuuJfmHh/Na3vuVkAjICUAIfY2iYOnWqUyy4CBMEDHEf8oB333fffU7eHHXUUS5kAw/Irrvu6tq47bbbHBDBOktYCLIKmYCCsskmmzjlCKUJZeqmm25qEcaZhHImgGTp4vaO9bY8pwPFHx0APmEvplgJeye8z14P7wNKAP/IDvQDdAP2XEA9PIUBAa8nvL/llltqjTXWcLIAryh8TCgWn2NE4D7kEhEP8C7v+fnPf+50DWQI/I0XBM8GfI8RAv5k/8YQgYEUmfb00087WYIsAnRgeFh//fV19dVXu+fpF3IFYwlgBy+JeXE6RqnkrnIKJIDkawVIwuTaJZhmR9JYzueA9OvrrSNTP5+qu+++xwmB/v0HOJftaqutqudfeE5jRo91gARLJEyNBRXrCYBg9dVX149//GO3kQMeADhYG0eOfEx7772nUyCmz5ihQw4+WKPHjNZDDz6oFVdcyQGfyy6/TFM++8zlgvzkJz91wmXo0GXVlMvp0ZGPqlgoqlukeHz72xs6ofjss89p7733dgLo8ssvd94c/vEeAAkMg7D80dZba+aMGbr3vvu00oor6ec//4XuuON2rbfuuho8ZLBTdGbMmNEiNj4RP+1TIAEk7dPoq3QHygYFQNLplGbOmKV0OqOpU6fowYcedJ7F3Xb7pWbPnqV8Pue8otOmfek8DHg3CYMyEIKXEYsj/I6xwowZKCD8vvbaazvlAq8pxoDdd9/dyQS8Gygf8Norr7zslAbAwNix43TMMcc4MAIvrjl8uHbdZRf954H/aOyYMRo6dDln0AC4IHOwoGJYMFAFzwNIJk5814GQ2tpuOuboY3T/fx7QG2+85mQUytRdd93llBxkGd6ZXD6vEXeOcMoQyg4e4GErDnNekmuuviYqpOELdfhw1EInprNUIiB6JpTxoexPWymBDqRbWxtfncIMiYekE0uiQ7fa3Npcd+2cU6/AKZZNeZGyPGBAfx1wwP6OJ1dddTVNmTJVa6893AF79ua33npbjz76qPOMIk/4B5CHL1H4Af+EVXF/z569XLGD0aN96BfRFPzDC0OUBOFfAIy+ffs4np747kRN/nSy1hq+lu6+5241NDS6vmGc+OEPf6TJkz9x7Wyzzdaub5dddpnb+zGkoI8gqwAoeGmQO/yNUWXnnXdyushTTz3j+kffnn76qSAiwqVqR3zIJHWlPhY3n+Vz3qGFssRvSgBJNAUWtwh6trK/hPZYZSirzBBWilo8sxcuLBZe+SbE9wUpBesXVUQY8L/SlVKqyAYVxxzxm1AYSsACcZY83lGqIGHtpdxnVExAMfDVZfJaddWVtPrqy+u5Z19WVbZW+x9woD6bMlkvvPCy9t57P30+dbo+/vgDbfSd9fXqq89p/LgJ2nvvfR2zAwrYyBEYxGqi1CAMsICivPTq3Uvz5tXrvfc+1p577qIHHvy3pk+frUMOAdA8q1GjHtWKKwzXPvvspcsuv1hffDFF6623obb/6Y565r/PaLPNvqennnpar782RrU1vV1I1gYbrqdXXv2vRj3xjLLZamepwcuB+xYPCXGkeFdQPAAjWHc++uhjPfTII04R2nOPfbTSiqtq0rvvauhyg9Ste5WzkuK9yWTSKhQLSqf8AXsdvZrp2XwgZ3yIB3Nj64IqZAWl3DzxO/9nroLV0IbeYUqSE5/M+RKoGMI7sUYT6xueQ9JRunX2vkpJ7VZly0LuyhOtO/ue9u4v8VlEc6tQU3HOXZWiaJ59nZKSkur5HZnAOQnFaO0t3IYYVtEKx9K3Xz8dfMgBemv8m7p7xP3KpmuVzXJ2S0Frr7uudt3tl3r1tVc1t266+vUZoOlfznSbN2EThFKhlBO2BWjgMyyVhHZhfABoABBQ/JEDeCMwRqAYwKOsESyqKAZ1dfM1fcY0bb/9T/XE46M0dtx4/e7oYzV2zDg9+OBDWnudtfTzn++ke++7S2+Nf1vLDV3BGS3gU5QYAA5yH5BDOAheUfrx2GMjVd8wV+lUN530p9OcweKZZx7X7nvuql69emjEnXdr0KCB2mnnHTRjxue6994HVDe/UTvuuLOz4r73/ntaZtAy6tmjp957733deccIpdNZpUQ1LwpwNLZaGuV5Mv6GlIqFtJTKleZVysgJfMevVPmiak1aKtZK7m/ATjP/F1OsBZMVCAdkUsaBomLUD8vbsdy9+L60t5oX7nus4lZlizXQlX2olNQO/7M+Q75cEp7ucjncFi0KTH+J9JFeEOkG7mMnF1gfzHtKKfnKcC32h7D6WeDdr8T/Ph/K5JBvqVBgXeeVSXVToZhX/wG9dcBB++rJUc9qreHradgKKymdLequu+7QTjvtqDfHT3C8gZGCSApACB5RIiH4nc8xRiALenTvpd8dfYxefvlFPf74Y+rWrVZVVdVurnbbdTc9/9yzevHF59W3b28dcOAB+uijDx34b2xs0uOPj1JjU0EbbbSxfvLjn2jCu+9o5MgHNWfOTO2w4/Zab90NdfXV1zidDzCDRwW9AyMH+z79IUQTT+hOP9te8+vma+7sJq288qqa9uUXevjh+/XJx5/4PdjpS1QVhV/5vWW1vrY4xGhdPveWexY+WyyiX0Rz4Hg+73aCdBpt0P0WzbnX2Vy/2rjC/abS/t+V/Gj5QryDpPau5v/2JNUSS2qPAyR//OMfneuesABTTCoxZnsDW+DvU5GIcRtPBUDi7mGheeXUL7poITpBVI6W27aGWUWZUAmz35vHEW2EvDUCJCawASS7/GIn/W/Sx8rlClpv/fX05FOPadas2dpll19q0sQPNGvWTG24EUDgeb3x+jjtu+9+DpCgZKCY4Em54oorSq5Rwjj4N3ytNfXKq6/o08lTtc++uzulf/qXc3XwwQfq+ef/qyefHKVuNf0dQGlonKv/vTdJa6y+lqqy1Xrp5Re1zbZbOc/HtC9maOPvbK5tttlOdfVz9e6741RX16BJk95z1kzCLYhfxx2LkoIlFJCAKxcmwbo7Z+4cffH5NKeQoJillNbyyy2v2m61Gj36dde3bDatVFoq5DuuEFbahGIFRDD3pmAglJrXCoop6yFSUNmMWgBWP6NxCkjrOV/gVdzhB+EvNqElXWXr3HPPdeEFVnRhcYCz8B0hD5YTz7Z/v6JCZcA2HTSTaL2lKMnbOet3pQ2n/HNaxUDw618drHfefkf33/uAshkOvCyomGpQ9+599atfH6YpU6doyhcfac011tLECf9zGztWUJLICY0k3AJQYN5IPJGsA/LJACF4KginsPAqLJaEeSEPUGBQ/CdNelcff/yJdtttD4164nG9MXqMjjnmWI0ZM1aPjHzQWWn32nsv1+7bb72tFYet6KyqGBroC23gpeE95Ikh8wEkc+fO0eTJH2rixA+1374HacCAZfTOhLFab/21ncf05Rdf0y9330MDBw7QW2+P1rRpszR/Xr169+qtvn2XcbOz7LJD1Kt3d73zzlvufW4vSRWVSqXFf63ml1KYrYwByHWea/KgxE09Sk5aKcffTU7yOxnAP3eP3wdKs5+SUxD9s6wPAA3PY7zIt1K+O8y0i/hGAAkGIc4h6eoqO5UACVW2WB9WaCE01izi4bbZnPGcGSjs5jh55O5ls/FWyZYGi5IeYQoqhsZ45dTaDnPBKuk9pX5Y+35FKlXMSKJ6Xl59+vXUQYfsrycef1L9+w3UZpt9X7Nmf6k7R9ym/fbbV2+/NdGFVf3kJz9xPIWHDM8Jng72Aqp0Er5FrgcGY3SFZYcsp1dffU2DBi2j/gP66smnntQm39tUgwYO0ujX39CgwctoxRWH6emnn3G5JnhCR48Zo/4DBmjfffd3egWejtmzZ2rq55+pe/da7bzTL5y3BpmEh5OcNiI1kD+EXfJ+wk8JH1tplRXdfdVVPbTKKsNc/0c+8rg+/vjDsr3XG4Xk6NGxKw548GTcHCBDOArB7wNeP0wpLxyvju9L68D9ESLWFp0Jw+zsi64EHm1RwvQOQm67mv/bm5GvFCDhHBImJVQOFv8kxbhbSx+VCR1n/cj4TcsxAP/8ZlNiihaCqhzgNB9S03pRstARdKYERftaFHIAHs9mMk5ph0abbbK5vrvxZsrlCxo7foyee+5J9erVUz/60dYaOnSYUx6KhbxqajN6/Ikntcfue7ikMAAJggmXLcoIzE8oB5UuECLvTCCB9Vn16NFdu+32Cz399LP6fOos7bH7L50b97nnn1chl9Wqqw3TFltt6qyyX345y7WN1WSTTTfSJZdepGy2SjvusItWWWU15XM5ZSIHBkmreGmIcUc5QQAR6kUiHUISj4oXDJxpknKekgcfvF+z58xSKpXVTjv+XIMHD9Gdd9yuhkbOJCl6JSAGBLTFDFa20KqROarHeixYA/nIClMlFWu8VcbNPfNlllLf59LnZS8PLRNOdEWWssW93hkjeT8AEhRVEpW5Kgnp9gRKe99X8pCcc845pVPiebeVq+1KeoTndIRn47QGAs0AoxmUML9ewXTKqLPOsQawfkf83x4xou8rKTtxgKR7j+7ad599NPHdd/XYoyNVXVWjIpbXVL2Khe4aPnw9bbnVlqrpltZ7732gJ594ysWIo/ATGgno48wH2maDp0Qu4Vn0gTVAHDcGCrwkhE2y8XMvRgPKbxOuAW+OGvW4+vReRj/72W564YVnNH78OP3m8MOdh+TpZx53G/OwYStqk0021+DBgzRn9mwXj45hgVArvDSEhfAu3t98FfXGG6/rmWeeV58+fbXttttoueUG6f3339Njj4/Sqiuvpa22/IHSGYxB8HtGX3z+ue6+Z4TmzK5TPld08mzYikN1+x23KZfznoxUxp97gkep/IpX/lJKp5DtWFzhb9AFz7IC4H/mPKOUs37zsfE7/QpH0/x5+F7Y3ZReU74Xu/Et4nMrXsBJzXhKupLn2gIkWN25rCIb91qVtg6y0kLfFp6XFc5HpVwFRyu394dmC+85b/aY2YqoDIZNBthaMB2ofEDNsqJ5lbFOCw73en1h4MBltPPPdtTzz7+guXPma6eddtb48WM1dtwY7bnn7pow4V3nNSUSAj4nB4S9nnezFxOyTVgVfI73BePfdttsrzXXHO4Mm/999kmNHTtGAwcO1vc330orDVvJGRnZ84mm+PGPt3Ohmngrt9hic2222aZByGRRkyb9z+3xRGUQNsaF3MFTT+4JeSqmJEMHwstcid9USoMGDtGee+2mMaPH6LlnX1K2KjQKIAeN3zq+FEJAaL+35Z1ze4DzwsD7yP8mFVkDDpiWy/54w2icZ6QS33WVcc68kVb2F0DS1fzf3qx8ZQAJ1rvjjz++dIDeEvOQRJ6PUkiGh72mOgQRXCzIaENKNUTKiRdMxbQppRY2ZExioVctp8WUPwRCs/uQMIPQPevDxBzoLhY8SDd3YDGjTLqbqqpq3Sba0Finptxcp/QjSDOZKuWb/CGHhDQ1NXEgWZWzfliSOXGcgAEr94mywtXYkPNJ4pmCU2Dq63Mq5qtUXZNRvtCoXFOj0pka5fJz1K1blTKpPmpszLt3VFVllMnm1NA4342rR/feSonnvF0BxQ2BZ+eV2JzTD5iFPkEbPkexQAlpbGhSPt/kQEc6VV06EK6pqUG5JqyPxInnlEp33Eptym/5eSyxAqIYWaPS872LFkUUIRS55ZVu8CF7TkBlVeS7wJplM0/bIQgyL01XKgNxwoD3sfGwQQFIltQ5JOFJ7eUWw/aE2IJ8H9K53Braur1Q2TDrGBtPxM+A0EJNtBbM+t3x9dfRDcdEUffa7i5HpDE3V6kCIZxNSmXgxV4uNAnlQumimhqb3D8bK9ZneAoPpK03PrMqVMgD+gI/2Am+YQUfnuVzX5yi4JT76pruamjEOFBUdXWtck1FNTbNU5rlX+DAxppIpns+p217H23bwW0GDu3cI0I+GGNNbZUyGXilqFwjfeP8lSon/3B8IG+bcnU+zMuFZvmD9fCU1tVhKKLMOTzK2CJvRYcWTGTdLHk++Ls2UjosLMSMUNZua+XDy+loLZS8q8hwH6JpIVs2/sXN/7yXHCK80ACSrg7ZqARI/vnPfzpF1NaleZA7NFWL+Kawj7Y3xIfvRB4PJ/vN+xEaJQGyyIhoD3BGi5ZrxBRvUw6N/yqB07j1UXRhSj5si/cRrowukMt5y31tTQ9h02NPJuSqKVevxsaGEp+jA9j7LQEdHnd9wOObL6pPn2W0wbc20Gqrraw7Rtyqhnp0hbSyGUK4alQoNjgjA15FXw64SY1NeG1rnB6QLzQpk84oly86b059PVEwKWWrvI5kugiyy8CfyUX/HWADHkype7feamyqV1PTbM/b0LWFYcCiFDq2MMrXZAiGWrVQ8H1QqlFFDFDwdLrOeU+RPU5bdHu/3xuKzqARs6MsgfDsOGrY2JlrC9lyYygLJewYJRf+rq8MICFRk6TIsGyrMcnCD3NhWwhyBlxTfoMhd8Tlj0SuWB9DaNYRZ5drCWbaSLRqjdILzhvsr8g9GMWsYhVESLAB87Mp1+juRQjlURQyKSd0amqyyuXZ2AvKpAlSAKUSAAAgAElEQVQ38JtsFgGRz5fChkwImkJiJx87wVDMOMWiqLqoL2lV855ivQqujWo1NGRUXZ1Roejjs7FSAgxciEQGQY1ARkHhQCWpKlvjLJv0MTq82QEjAI8pJPTBgArfZUzZyOQdIGGcvBvgkclmVV+HsO2purp5yqJ/dDxiyykG9j6zkFVee8yqWb8AVeYatsnyMaXeQ4NAil975okJ52FJbMK8nzAcKwVJ1ZSuvCp5SDgYEbc9l9HBDuTqiv6YMmhr3+ahoiLgNhCbTHgeBcCACl6RKHTHrYd4EFppHLFKRsyGBRemsynlmwg8IhcBJRvlm4yzehXzvZROpdWUr1N1LbxL6KJXlAx02bvsjCDzRpkl2nkRXG6aTwK3+eBvAyP+HAKMLl4WFPIU1Ei7whq0jycTBQKA0tiQVyqdcgYEazfc8KxfZhE2+nt5SB98Qjrj9Bt+1r0L/s7lG5RvSjlDBQoCig9eYPpRU12jPLoAXg7MH6mi8s673AnB4CkXTZvlgESfpZhzN5IW4RulvcG+C3FpBEjcWclOYfFeWJM5oceuK9Z8XJu8H0BCBbPDDz/chWx0ZbhUJUBCDgnvNr609dZRsL6o6GX9C4EB695OFG/xHmcftPUUrBPbs0shWiSbcx+ApOUVAhH7xmRRu2OKNhd+5Avwl1eWvWxgb4IBisrn8qrKdotCSVl9eWfUtLxJO1eE94Vnjjg5XEBfqNIuv9hFq662sl559UWXTI5h0HkFxL6fd3suBoRMptr1wdEvTT/yzjhhAAhPDvcUUexTvh+hNzzcA/nd9kmng0QAKaUqFQqNylQ3qJCLAAljdh6i5tDJdukX3GBr3sBIxTOLyOGNdLxSvqgzSEYREvQi4m2//8cbpkwOx3lK4tZIZ8bSmXtN3iKDjj32WGeQMA9lZ9pZVPd+ZQAJYIQ4VpugELnZhlqOXMstqeGiMkuLEcoYv/wnTEmiJp9b6EI8cdnUmqu0OIWbTdMFD+K2i0I1SHYvoeMotyRSTl3scIxAQtjRByph0Q8EYGMTyr3dH4SMOE0bKwjCgs0a7wVRjI3OO4IgIoellPzmNmH6ZODIh8QhPIzhSV4nbIdQrVA5cpuDi5HFCutDFLwQInS20Sf2O0Wh1h9ImM47UELlH4CHdyUXlMlGniMXq83TPu4WQUVSPpZXEugIG8PKEm4K7l0kfBdoj/FiaeHsBcBWTsUU/eCebDQ/TAkepMqCIFxHrBksxnhlUIiNJpXBAcmDOeVzWaWzVSo4q5QHQAXohWLq9ibAWkH5UoGD1qvK1ih9IJSFikdWuji8m/tQFOPown2hcm1thp85ihvyCxo2XqDcK7lbHCSHhyROaVhUAqcSIEEhIZY93BBDHi6XC2E75d4lG7vRJk6pMeu8yRaKJVDCtpIClCqwDflcAw+24XfWHwCUHALWMvLAvKLxvB7H/yiElOLkPA7v0czEFzlw9oS8UgUStNMubwS+zmRRABqVTfdz4ZCsu1yhSemUVzBC0GtrwSv53hvC2MknI1zC1onxSDktmzdSDCbwWaFkgEBpQF4UCtAHORMZNb3AcEMPvVHWNtZY3k94JrIPEGLyy9PbyzWXrRd5h70XFI9yxn3u13LB8T6Uz6aroxOII88ypoNstbMUl1/Eq1PSlPARjCI+hAFvchiHjvykbfqDx4b3+9ANkt898EFDhQY2TgScl9f+8iCrWR77TxnzKaec4kowxym+FddkVAiD/pTvfeHfJkPjeJi2eSdjJ08IhaSrwjWNH8sBOLkC5JARWmigNfQeh/0OZWC53LP7TIZXel9bssyeNd6gdC4VoDCOtbqiNVkK07HwbEtmj8L7MBc43siQ49GylVB28U72P0InCaVsPQ/N84yRkf3QmUnQBZz3IIo8cDzDvsBebIYUwHpk2gz2RtYJ+y+yH/kXGizcHKThmYLmzKVyX6O6da9VTY3lUqXdHsz+blEbXq+IojuQUU4XicKfI6OO92Jmnfy0qBA89OgfFhVhVCoZLJxB0xsUvPwlNNsbYp0aFoEAh1kcL7amc6V5Z5zk1FFYg8u8uBbK1OK5Ivs/csjniyAR0D1coQqnLyGN0A0RedznzA8tm4gWgc0976PiIP0oN4hV4v3ysfCs5V+Vr/tK+7nJDXiOEvEnnXRSl3tI2+I9J6eKHR1xey118nsjklXZIn6NsK3QOucFPyi6WDoF2J6zz8NNg9/DsAO71+6Bwe1fOEmEqlBthrK3METc5fqSQ7nGeuhdFX5BUeEh65kjxSbFBoRyHMUaO+U7ct9FymvYPoueiha4rEnAtDha3K6esWxD9RuZ0YScDMr84fJEKLjXREzBdzA9YMCLrDDkxAswW/j85L2nnXaaSyoNY1fd0nAKQPS8i6FG4SoqV6zzws7RwI8IxaiQ92X+/PgBTc3KhHmS/N3Rpp5KObqjkJDYSA5D+Ybl78f93KRsFosstKlSU77eWUQcsImsqa4yjqqUbiM8w2holhnqtP/lL39xMe6AYq5KVkK8I8VCo1LqGakWTcoVCU9jrACSbso35ZTNQJQmFdO+wkrcxTuIyee0euiPQhBXVY55QGmzTdKENH/DB6ZE2WZqcxvOZXiAXtgXaEGyMgUF2JQssbyT7Nzh2ysBEs6/YO7jlHFTnm3zog0LrzNBTAcs/MXoYqFBxvO20dj6sjmGtijlKEVxa8+rwigDvCMYKuEM8LQL2/NhPMgCK7rWEaLwPowBnJlBeU2AIf2srBRG4YEovc4C6ldXrpBTWrU+iCwy2nu2bK2Bh6CV3ynte/bZZ7uiFo4zYyr/lI/Fge8MYMyHpeAp9KEKUe5bBJQJJ/PW4dZV72zrAYSfddZZ7gDVnr16uhAtP6ooPMLs0E7nIrwE6673UKVdMpr35PoNNlIKTGRRWQsZgdIQFSEpHwtghCTe3/72t67kqM8nSiuDhbgFs/h3wuXeOsrehEEiG3l+kdc+dMbZofMFVWUI82peNBGsdWukGdwVXVUzCnjErb9QGTaahYDR1jnPsp8gQ/idvdC8LxaCW877/I1BBrnH+PFSdOUVx/8AEs7AsipwvN/AhslqU9Ys1ysEzna/0S4EaCYTWq1fZ7TywDeUCwbe+Q4jFQUhyHWKu5yRLAPq9uvASXmHBJoLmbh5biN82HQbGw+8wHlBeKta7gV+D3FjDJy1TY05VVVnPZdHi5V3pqP9x33oPoc/fYK9C3eOvA8mSwHE7EGtrOPmhWkRduiBt1PHnX6AzMNI6vnTK+aEaeElgRaBbbVFzIg38CB/ORSZHDfWX+weWABcUa0GWds8G8V0XRS+7cPhikUPhjpT3hs+QQeiupgLd23j8hU13W6jfJFQWXgOL7XXv/BOOa8ZOqIDjP6/OL6zz5hTZD+GwTj9sy3+dz1JewOQrSV4nr8twsR0hPJhGb+YzoxToKtDNtuTLV8ZQELZN5Law/jBuE3ZBJopJyaMHMtFlkUTQhA8dAeGC8CUNu4BEJDcRdWXeGXYCwJvlQjKOvo1F1kpmvkOxmzmmWbp4ddyy8XJBsIJyixISt6VFHKH+qMelxrzgsCDIe9OdRtUOuXzMpxhIBeBEBNAUV+oMmMNRoDEFjHJ7CxGDixrBhO+7UgMthB2NjgHkehjhnfiKfGWARQAV3nCCSzAUaiMRGOISME4UEYAhShlWOhjlbEUVW1wE3dz7yEW1YVqGEVNGDpxkPGBVG3EadqGB9NS3YO1R8URKgCFa6oVEzsPVCkiy28E0fy4qYj2pFItA3d7vLXcgAVVyLBOsAbCkEV7d2jxCz9jDOY5Cd3b5t2xMVYaj23clFemuAFKGaEblXigPWHSke8rARKrslXO/6G9JFTGzKUeWrFMwQgVkrg+WR+sPQQyStm//vWv+CFEGyr8Bo/55/yk5z37udA8N8spp5p3KjCIw0lRQuBBkgrDMbfqEMpPwRtWfOCgX4x0Cd2IP11/IhwSiKsWTZlCSzsohCgk8EFbG6d9xzjzXqP23tiSdTZIl7JIJjyrTlFondBr6wzLOKeyYxTo0weF2KrW+bAzY2VnDRVx6s40o2IhqwJhMSlTAvy9zhRSbgOwKYuxDXDAI1X9CFkAkJQum3fjb/JQStUVvQLk/CYR37tlgX7qyrtGnlNVRRWQrG9Ro9HE2FxT0IM9sL0rXBs+ty5XMtrZfmdGvZBfWsmxCHRyD55JFEHkj8m/9vqxoN9XAiR4SMkhMXAVd1/5Z6aIQQPTB8I93/aRSt7htmQDzyATOJsD63mlCwAMQHYWe36n0lXEe6U1aPqpY4HKyinjo6gM5e+POurISDm1xed7YAX8PPiJepXCNNEk5QmF9kaTouZHZhRvsfcWS0u8bm0jI3/3zDPPdPQPgXJp/49e5VZvtNfyloIzQPj9vUWfIm+gf97VAQtSKaOwdhdZknLrD2MIZcHNINuK3ilyM2Er8uOadS3yWDNZaN5sekUOtpY2lVcsXikDJBgIvbxpvWe7MQYx2I4OJvejqfWRHMH7zbYS8/oQ/GKMJEImznAQPmr9sr2ONqwdC7cNeajSWMI93sJ1ySFh/1mS11cKkMAUFrIQWjZCJdmUaDwalIhjAnkG4UGVBiy9XKHCEip5thFzjwluAImdaNoanTejArcH22wVpbp66bXXPtfn099x1VaWHbKCNthwBVXXuC04yi9xYiR6qjWbsIgABCQUEraB68yPtzlPoXmBRBaOvERE15OjnlcTyeqqVq5Qo3R2jgqare9v8R317dNPWWedLwNHbmNu3pUR5LyfzdgASYsF2QIUOYkQAY1q1ddJb7/1uT6d8r4Khax6du+jjb61mvr1ZwK4t95ZD73VIkRpnh4uDCOVcoCEw9AAJADDSgqxE4au/4CTjObMTuu11yZo7tx5zloxZMgKWm+DocLJVckvESqjvAdhBCDEOgsgCcvexfbDk0DFTE65XFYT3pmtif+b4JLaamtrtMmmw9WrF3k8UenBeOdIC4F36aWXOoWwEiApjykO+8UZEeR9MI8olli73ZwHCkf4d/mYaNsAyb///W8HSBZ3yAYKITkkgHETpmGfTaiaMLbYZ1z88K3jsELBla/0pSVnlz7zCZbNSZuhLDGjBKAUpbgiILHNJtLBOYyPsMS6+dLLL32oufM/U6FQ5Q7kW3u9gaom17ETUr0ckFR+FGjb5Epa19el9NSTryuXx2rYTcVCrdLZL1XUbG33461UU13lPIdxVzkgQ24CyG+88cYWvNcWMM2nUpo3V3pr3Of6ctonLoG2X9++2nCD1dWrD1ZhrMZpFfM+jjouhNLWGRZSSr6fccYZ7oC1ZhNwuNuzqPMqqFEpjBwUjMhLH05u0rjx45XLNagq003rrru2VhhWpZQzkmC19sUlygRhC7LgIeFMlD/84Q9uPymtf+LWo5KuLjwuygFIpfJqymdUzGX01vgZ+vizt1TIZdSjR09tttm66tbD+X8juQ9Yigw1flVGiyM0bBVdhcFKgMT2vPK5ZB6xqBLqhyLBuseoxdkxPvQt7dZ+6Cktb4O24RsDJF2tkLQFSFBGw9h941Xbs0Mjos0R9wMiqQrJmPmb9QRPEQZcSbEM27L3hDITumGowHPPgX2xfGTglLA8wgfzadXPk8aO/tCdk8FGsfxyK2ntdQerppu3oMfRP+Qzwqevv/56HXnkEa7wTMlTGD3YIg2qKH366ed6bfRo5QtZZQpDXZGYfHGm+i3TqE1cpcxuPtfVKkECAmK0dXSvv/71ryXvbLNRx87a8fu3V8BZ295Y8OnknMaNe0v1DXOUrarRmqt/SyuvEskeF9JN6Kj3WjRHilklUp93ASDhgMT999/fhU2Xhy0xdO99AdkRo1BwubHkok56d44mvPs/l89aXd1f6280TEOWjQySHZTBeMKIkjAPSSV+87qUz19jMA11KY0d+4UmT52odKq7BvTvrw03HCYwTbP+ZrklbUj1YtF5JwHk8HP5mm2L/wFQxv9URCTKBW+/8UK498X1gLbNqAcgScr+RgcjktR+wgknlBQSBI65nI2QxrgQkHwPTu9lMSNQ2UhwO2PNoPxc+IwhwDhhwGd4RlDqQMkZFwJgWngzSnb1p0OvhaQrrxypc8+9TSutXtD8uQXNmZnXiX/6jXbbYwtVE1buDtbyHgNnJy8lPjX3pNxDAiDxwtYASWkkUZgT5SipNiXtsftBTjn5+ONZmjJFWmf9garpPldnn3uS1hq+RrQZeyueFwbeTOjDm3x8J7QBkBAyR3JzuHk5xiidr4AQwUIIIJHq53XT9deO0hWX36AeffLq1q23xrz2lvbfa1/94cSDNXT5tIqZusiGSOKZaUfNZfl86FjRhYsYIOEshLhNxCesRfGikmZOb9SfT7lOD498QCusOFi5fKM++TCnQw/fS4cdsYP69cQqU8HKERxCyOYFIMFDwWZOLXynNkQu/VZM7IQ7crFRT42aoFNPvk6FzDRVZ/tq9BvjdfSx++r3v99PvXv7OYyb83Bt8h6EMe5y3PRxHhInCIN4cf6GN4g5J/YbNz8CCHcrmyfr32KwzUtSLuSNl7iPOGmS2gEkS6rKlgGSlnH7kZeuFAJonkpf6nqXXXZxeUcoYIzDH9hX5zw9jCkM1XSrP7J6hevL5AyAhLDJSheWcTYjwrb4nTyJC867W5dfPEKrrd1dc+dUqaEhp/87fT/tuP0PlO2giY6+vP/++w4M4CFhDJUBYVH5QoMDQ19Oq9NBB/xB+XxGH7w3XfPnpjV8vW7KZOfoxhuv1oD+oIK2d2RbE4SMAYgJ2YtVvFpZC1OaPjunqy57WNdeea+GLE/FrazefmuSfnXQETru+F3Vp58P4ShJnZi+2DwgwzEInH766c5C3wIImYfEhatG1QuLtco1SA/e/44uvPQyTZ32qZYdOkBfTq1z5yKc/tfjteH3+rhcr7SqpUI2UsKaPVvhODFi3XnnnU4GErJhsrHkDXfGIarqReGcalChUKP/3DNWZ515tWp7f6lsupfGj39LJ5x4hI48eg+RfpJ2+UU+XLekjEVlSUOPEePl8LcDDzywbe9Y0Gloh0WVM1zY+9gD4X9ACesf5cTyscx7GgcwzZjHujviiCO63EJaCZAQrotCFgKSkGeNJ0xRtrXD/Rgnsa4jyxk/9ACkcBYG5WTjFNxysBPKBMu7oj08JJUASQHjALNbIJewqMZ66YZrRuqC867Qiistp1xhrj79ZIbO+Ntx2m2PrbwHs+wKZRJ9QpkkhPeo3x2p6ipLgm/5oIWEohhPmPCeTvjTKWpsqtKbb8xxYdTrb7C8Vl4jqz+f9hd3Po/LZ3DlaH3uJgYCA3kmI9G98JC0CtlyBw5GSMSpQOTSYJXvpldfmqpzz7pKb4x+Q6uv3V8zps9RTXZ5nXTK4drqR6uqmvNCnUcTUJ4tAyR4tXzhG9YuUQIAEsKW4q+Id51KUlBTU1q33fSMrrlqhObM+1IDB/fU1ClNGrbSsvr734/XOusQ6eBD3Nu7mGd0QHLozENScR+I1Jem4jzdcsPLOu+c69VvcE7Z1DKaNHGS/nL60Tro4O28rHIhvFExoZh5Z10a/QEk6B6VUgbi1s3gwYPdAbPMJfseshOjMuXa8bQZ/9t6rsT/FmWRnEMSxbmGJ7XbhJgLtlxAmbKIZZga9sT984+NhBO9sbJiYSBRsXwibEJC5Y7JDEO2WioDoUXD4pmjTbYo7bjDcUppTd084jB9PkU69JDjVV07V7ffea769qlVKp+JEh8pC0xblNJtKVywzgIIjjrqKOfdYZG5PoS6dMBTPoHLh2RQsYL8yysvv1//vmeCbrr9j+o/SKqq4QbvRSCWs1V+d9Se0Rj6W8hWuTJkkRk+8MiDESoKvfrCDO3ys1/rV78+VIceuZ3zCr3ywnv67cEn6aRTD9Ovf/NDpTIIQUAM4CAseehb8XpOSpxBASBBEGMpjGMcQJRZixj72WfepcsuelRnnX+stt1+LacoXnvZq/rHBefonvsv1JabD+lQpS2EEeNHIOMhwULYpofAVS6SUtmizjjtFt120xu68/5zNHTZjM7++9267Y7LNXLkTRq+Fu8HkLWec9tobR0CSE4++eSKHpIQPJiQod8IEIT51Vdf7VzdCCcADZ4mPjdQ1ZbFh/UfHoyIx8FATHuCfEG+j1NIKnlIjNdDvrWxwDecHg6/M38IYHgHI8W0adN0yy23OOFeKUkwXGO0hSKDhyR+7qO1zwYa5RXU10s//uFvtPrKW+r8S/bWZ5Ol/Q84RsM3SOuKS85VbXXrjbDSusKai8zCS2khW/EbqXfP5V3eQpUaG33Y5t/OuEHjR3+iq248QT17SzVVfvP3lrzKs2RzASAiZIp14ziy3RySlEY+OkH77fUnnfp/Z2m3vdcQ1Tsf/s8bOvn4i/XPi4/Sz3fdwIWO5FUXWUhbVxiyngEGAUSEbLUIGQpkoEvmT+V8+GOxVjO+gP5Ha/Cwvjr7H6dp2aFpffKBdMzvTtGHH72t8RNHKJttVCZVo7Sr6OMtu3EJr6w/jFHIwBYhWyU0Bb3nq1js5WRWrjhfxUI3Hf3by/TCfz/Wnff9XYMGSscff6mefvZ+Pf/CQ+rX11tS3T9rxxHXSgS3dF9hiGnLQxLOoimTeAjZAzkQlpBLIgY4gwVF/IknnmgGVlG+QNhG6A0IPSRLKmQLQFKeQxLH/zYG6z/8jQwAkJAMTnIwugDnWnHaN2GIeIArKphlRgrTN2gfJQ8PCfpFHD/mZeX+fVGLmdNzOnCfUzVrRkp33XWmqEi76y7Hasjyad148z9UU5kFSoVE8JC0BCQtmdj2f+cxiHSBJkr65qQD9zpb3XtU66qrj1UxW6eqbG0pVMp5KM24WMFDEhuy5eIjI08lXk8X9VDUjOndddRh5+ueu5/RE0/dr3U2kD77tEknn3Clxo57Tg+NvF4rr1atjDMi0EgASBxD4EH1Y4POYchWvOyzqAoS+It69+1Z2mnbP2njTdbRX/52hAYNTenNsbN01G//rFzTHL0x9mpvgG22xpaKX7RcC0XVNzTonrtbe0hi+xHpXvMaZ2j/Pc/RZ5PTuunOM9Wvl/TrQ8/SR5+8pmeeGaFu3TBa+QI8lYRw6Kluz0NSzv8Y4DBIfv/733f7H95ADpfeYost9Nxzz4nz3cywYnpwJf4PQ7a6uqhFezrDVypkCyuZxTBWcrWakOKkX04U5XRRBAaCCaG+33776YEHHtCYMWNa1bOOQ5ksOgAJHhLiiFtaqNkRw7KPVKciHMyv9d8fd5Wuufo5DV9nsH592O767vfW0sqrdFeNswwQW40q7pMffbJj68WJpRsLPdYpNkY7mK7SxJnl2yu1/t/FF47QPXdN1B33nqQBrnJqXukCYKS5BLF5KFwEQtA47SG0zUPSykLt4kR99RzyVLDy1NXndectr+if51+m6268ROtv1NM1ilD843HX6osvPtY555yi5ZfzSZ5U/Wk+ONLzpzvUzGV6pPX3v//dARKsxMxhnCCIIIyryjV3dlYH7X+yZn2Z1a33/EUDBnv8NnOGdNB+J2nt4Zvo7HN2dmEibVlIWGOWQ1LuIWmLcbxSIt1yw3M67cTbXPjGEUfvqc22XFXrrjfIhaylqALk1kDlpHZb4whj1j6gtJKHJK4/22+/vTbccEPnIYAHUGzxliCITAgZuGiLn7CQW9nfr5KHpBKQss/xkGAdBdCzkUM7rFy4/Q2UVWrD6AGt2g/Z8gmcrnRCVH62oUE64jfn6r67XtK3N15fBx18gDb49ooatrrUnbxLV+mmfesc89qpkK0CG3yVi2FwPfr/Mcun/99tGj/6c117CwfbRccVuST7KHY8ZvGEwBBAEnpIKvXbigDMm9eoKy57XCNGPKgbb71Ew1b1L6ibIx3xq8vVo9d8/fn0QzV4WfwDPdo1DKAQm4ekX78+PnEdWdnCwenDPMghyRV7aMzr8/WDTY7WhZcdpv0P/o5wRufy0r13jtMhBx2lB0ZeqB9stX4UPU+FwCi5NkYZCz0kFBUwUFbyp7TqBx7KlP51wUP65/l3qTo7UEces4823mx5rfOtnurdvZpjYLzpKVwCTu75/cQn3javkbYASRzv8yzedBKB8QhQpQ8gAh8QvmxgPM4AUN4e9AcIEzK6pEK2yj0kHek344B/ocM+++zjPBkAMdYvp4UjCziAD6DS0SuUlxh9aK9yDokv5+sKHBSleXOkP/7hn7rrlrFaftggHf3H3bXBRmtoteE9VVtLwF/78qAESI46qsPWclZUriDttcvZ6tUrrWuu/6NjfRM/KbwaxaBYj3kuIzAGveA/QiZb5ZBYkiwvcVFaGBgzmvjOXB2wz6nabruf6qS//tgl7hcKKb308kfa4UeH67rr/qGf7zrcha9660gU+uXCLr3X0FgRDylhywcccECp9Hv5fGGQ9LzDe6r02EOTdOAe5+q6O47VdjsOd5QlauSaKx/XySecqiefvFXf3nilCJD4IhMu16WVobdJ9fVNuuee+1qFbMXqIez9TVJjsU6nnXSLrrvyKS07dDUdecwe2uDby2uddXqptjviudEVIo7T+bzu5nnffpJDYiFbHVmrPIfx1jwkhCqPHz/eGePC4xLCd8W1Sx+SkK1gQqzKFtahjgISlGhCtrAOAUheeOEFR2sEEyX6Ro4c6Q56M8UszmUbTlTbgMSvYG+VIpESZY+zNqQZs6T77n9Rjzz8sD58f4q+/GKmdt/95/rTKXupVx+Yp16pYm0UP40igbW8pVDqLCAJBbWN69JL7tI9d03QLSP+T97jmVOqkPUhE6VT430cdecBCWFHWBap/e1jOVHGrr7iEd1y89266eYrtfIazcrRqSffpxdeeFzXX3++Vl6J8rxR6FkYrmbVcqLTzTsGSPwJ7DDQ1M/yOnj/k5TREN145x/Uq58XyLlG6ZD9z1a62ECde8EAACAASURBVE+33nFoFwGSqLqIMpo7R3r+2U91z70PaOLE9/XiC89rl1/soH/881gNHMQhkW2LloUFJKxvrIAbb7yxc3XDFwBxKsOQG2MWElMkK/VmaQMkRrfddtvN8TyhRuaixkPCZ4B8NvdKY+8cIHGc40s4Akg4A6MofTGlSfeMeEpPPT1K77/3hebMna9DD99TR/52ZxdHbO+2d1VS9DsDSHwCEwduOl+Jq2J3xp9v1fg3purqG4+Vq8ngqoERMuABfyWF1vrTUUBisqeuLqfzzr5fzz3/mq676Uz1HVyvtKqUa8jomMNu0qdT3tRlV5yqYSvWuP6156npOCABqvjQqaef+Fh77vI3XXvjsdp+5zVcdV0Sfkc+OFF77f4rXXrVidp7r5+60Lk0Cb/u8LR4clQGJMguvLsWxevNIv7PtGbN4YTpN3XffaM0adKHev21V3TAAbvovPOOVjdnlArSYaJJcAelRsrRwgASmoPfCdsif4LQRcKuqJgH/5MXQ/vlBqa4tbC0AZLQu2P7Ph4SjCpUxEKpXnXVVbXrrru2GXJViS9MbrYPSPDYMZ2+sh7rb+bMgkY+MF6PjHxMEya+qckfz9SRx+6lY477pbq14SGxviwIIKGwBvvfPrueqZ6907r62j85tvchYijiABJ/0LG7OgVIosgEl4BOa4w5pTFvfKrDDv6bDj3scO132NrKcP5RIa03x3+hLb67py688FQdcNBWqrJ8OnunC/v2Vfk8LJELu28PkPhaVc0VPe+6bYxOOOZa3X7/n7TRJkN8IHourdtuflG/PexI3XvPldruxxt5ERjxHOHTLcqNuD51DpD4SBFP1VkzpcdGjtcDDz2uSe9+6AzKBx+0p/5+zgHKZCiARPtty9+FASQACQzYeEao0odhAv4nzBCZTtuEclcMP4+84QkgWUhAAoFRxAAkxMsDSBBSWItxWRMPTIKvCZZKipgtho4CEufuj7wSdXV5vfTKOK2w0nAtN7RWH0ySbrr2UT3y8AO6/paTtPa3OFOkSRn1iErjEXu58IAkHIuFXF180W164D/v6Pa7z5RPgWhSxp0K6wJco10xqljjy2CVmmnPQ2JJ7D5+3isXeEIe+s8Y/eG4P+uKK67UdzcbqLffmaLevYbopBMuUbZ6ti7454kasixaAifCRqU5A4HowicikdQxQOJL+1LKONeY1a8PPkNvj52jO+47R/0Gktw3U7NnZHT87/+mzTfbXGedt2MXARKsLY2qb8jonbc/VaHYXWutO0izpktPPvqxjjv6RJ1/0W+0515buLVSKbHYbRWRhWpBPSQbbbSRC7fipHU8BXhM8A6w/skHCq0wXycPCWNh7RM/j0AGkBCiSagGn5FLRtUqQgEqKWWdByTeGwkoAZjPnVenMaPf05prrKve/aSJb9fr2qvu1egx43TjzSdqxZV6efYry/2Jk0WdAyTe2+gBCXHYWf3l1Gv0zrgvdM2NJ4qqrd4y3xziWEnxWhBA4qRLU1G33vySzjnrUt16xw1afhVp0sSPVZtdXiccc5FWXq1Gp595uAYN9qLHSZw2wHlLQNLXh1a1sGY2yyySywuq0fvv5bTBunvqhBP21jHH7aIPPpqmVKqb7h7xpM4++wL9+8F/aqut1osASc7nkVTQD+IBSUtvRnjCKech1DcVNG78u6rt0VerrT5UX0yR7h3xii445xJdfs3v9ZOfrBcltrescOABCbHlnEmx4B4S5g5vJv8wytEWXoGf/vSnLn+KPc3ONGmL9yHJ0gZI6LPF3/MT2Yd1HSPko48+6qYZIw20oHoj3qOOXp3xkLiDB90C93vtrNn1Gjd+goYOXlPLL1+r9z/I6YqLH9bzLz+ka284U+usRbWXtq8FASRwOtELe+5yqvr2q9aV15zii1OnUb9RnQHkC+ohsQNgfW5tdPKGPp1cpwP2+ouWGbCCrr7laH304RfugOTXXpuo3/32RN186zn62S82VNZFCESXKxVsgCTbSUDi5a+LIJP0wn8/0/bbHK0zzztU+x60jd577yNlU0N13dUjdP11V+mJUddrw42GedmTwXDjyxMvPCABkOU1d25Rb739ifr3X1ZDV+ihKZ+QP/SYbrvldt1w6wnadLM1fMRYBbm3sB4S+B/QTZgjOjCGB/Tfbbfd1hkjWPcAaisBXskon3hIorVpE7IgHhKetZAt4v6pLIQyQjwd7mpi6kDdRuxKVqJOARKnQfqkVtYYVsJ99vmdpkwt6O9n/15V6T669KKb9cH77+um287Qyqv1iQ5OjCxs6SipbBF6SKz60mWX3aq7Rryo2+86TwMGIBzzSkdC0jOEt/T5q2U/2gUkrtapKTce1GCR+eC9Rv320FNVP69avznqQF1z5Z3KNdbovQ8n6MSTD9CBh2yqmtqCUq7KBn0KLAVR6EKUbt/xkC3TS4rSU0+8rSMPvUSbbr6xtthqC912y92a/uV8zZg5VZdf/Tf9aBuSY7siZAuBVKempp664PybddutD+qEkw/XGqtvqEcfflmX/OtGXXvDKdpm2zW8/lOh0pFbTgsJSDi3B4FDuBZWDgAKMaCEHmIpaSuZNdwWl0YPCePlIC+qsqGQkYfA79/61rccPbASt1VdqLOAxFe3IYmV08hrNP3zjHbbhXNjuuvUMw5SPtdb/zj3OuUbq3XdTcdr8JDm084XnYfErRp/yjEhSi5htEZn/OUKjX71Q91w61/VuydVt/CQuBPC2o1fpsWOekhszeIpfuvNaTrsV39W927L6cAD99DFF12vtPpoyuQZOuuCA/SzXVZXVbWvctU5QNIvKr1h3oXo4NmI9wupJuWLWc2bl9IxR1ysF559SUcdcYw+/uhTPfnki/r00+laceXBeuCxP/tqX8pzIpOKec7m6IyHxABJdK6Kxd9HIR/z66S/nH6BHn3svzrllNM1bNjquvO2B3X/3U/pljtP0UbfGaQUHvJUcK6Bi1rxeUD+vJoFByTMheWQEK4BqIX3N910U2epxVOAl9QqSbalBi9tgMQsvtCP8ZE7RsgWRkj0AWQiXiO+w1OK97SjV6cAiVM4UbLnuTDKqVMbdPRv/6bPp87Ryaceqz79anXWGbdrzvxpuvKqM7XSym1sBlEHFwaQ7LM75/hkddW1f/U2fHdIH4AEUBF5CHlPpz0krFn67kOf+L1uflqX/nOUTj35Xzru+EPUvVt/3XzzXWpozGuZgbW6+fbTtdrqVMKj2psBEh92hXfEFXrojIckAiPkb8KK07+UDj3wPL33/gQd9ptf6e0JE/X8fyfpk0+maoMNVtC995+k7j285kPFP3+eWhQ+bWFbUS5LfX2j7rnn3o6FbLm8oZxmTM/o+D+eq/FvTtJJpx6pwQNX01WX366Xnx+j2+86U2utPcABqJjziB0xFhaQ0Mbmm2/uDpMlpJA8KYyRHO5I6Ca5T2F1zkpGiQSQLAJAgkAiqZ3wDISOJfpiGUIRYYO1yUA4Vaqy1RlA4oVgdPgWp5CnpXHjpuqww07RuHEvu4131VVX03nnnaEttlpTVRgkovQTrxeEoKBZPC5IyFZ5KMhll92ou+96SrffeaGWGdjdnWacdfkqcfoIoWPNeQ3tA5KAe5tjF9SUS+mdt77Uvy64Qffcd4cKud6qyvTTskP76qhj9tEee26l7j3zvtpQ+WnlCwRIOPWcA84Yly87+ORjH+nYY47Xhx98qky6m4YMWUk9etbqzL//Udtsx3kaXQBIoqgNhjR58mxdfNHtuvSyK9wZNbU1tTrzjL9p/wN/qG7d2y1ytNCAhBK9CCQUcdYyGy8JbZSPDtdIexbSpQ2QsGYZE/GzGCYMeGCMoOwhcd+WQ1NeMtk4r9OApMgpuhyWl/Jn4KRTevWlT7TvPofriy8/Ua6pxgHCM886XptuupIL6wwVzvD3cuWo4x4SnzTizmV1yjWHkFXrr6dfqNdemaAbbj5H/fr2CCo6VVbDwv60BUjK++3pxplM0quvTNY/z79Oj4x8QGn1UnVVfy07aEWdfNpe2n6nDdWte1R2N1YONfetpYekHJCgTPjqQLwzVeXlKP//7BNpxG3/0d/PPF/5XI1qqvuoprantvrhd/TXc/bTskN7KGMhUiWPcWuatBuyZZFagbUTi/RHH83WP867SjfeeLc4D6F//94695yztOsvv+uS/JvPU4kI4CoceVDpVMWFBCSs8S233NKBcDvQEesoAJ28MvMiVMqjMkosbYCEftuej2GCCmWEb2KUNEsw4yd0xcqgdwUgQTcnnyBbxVbf4MI5x4z+QGecepWeevpZ5YsNWn651XXxZX/WD340vENnYywIIHF+hyZpj92OUN9+3XXNdedFYeIekHhFpDUYCg0l7eaQuHBHAIk/CBRZOOtL6ZGHxupvfztXU6aw3mqVTffTppuvobPOO1yrrFGrmow/18PrIu5c8+ig1GYTZUdCtpwlFEMMV9qHz3/0fkHXX3+nLrroUjXliurVY3k32l/s8iP9+c/7a8Ay/lyWAnqDQwYRMmqRHFZQZwCJ5aDkCkVNenem/nbmpbrv3/92np9hw5bTWX//q36y/QZO/ju1r4s8JMYDeETwjFIdDAMEye2se6q12R4YVxiqNCVJDonPxvZWM3+abFhlKzxduZIygdAhXo74WRNMMBcL25J6w0NnSgwRvTecDPpgZX/jk9r9BmIVntyzkY7OpjRrtj8TpFjIqbqGmugpWbU+n8PRfH9cTpsBEhIKse60l9RufQ8VzjlzGlRfV6UBA6nqBeDgnT6FzvFDiSnoONYSD0igGf+oSERSOyXjWlcCilBVFEMa2Ry887aY1pzZUkPTPBXz3ZVNpzR58gy9MfoFbb/DDzVwIIcYujqpMR4Sf/gZYVucQ0IhAhKRSdSKu7wgRCBWuzhWGs03VWnWzCavqKjKnZY6Zuz/NG3aZP3yl1uWrERhe6Flgs+hP+MnqRdF3sr+OrLFSZOoyoYyrniy5s+T5s9DSeRU2pR6dE97MBIoHrHjCZLarMoWSe0difkO1wBJqGzExkusf2qyu/0jqq4Tp5DYkqDfAHnCHZiDr8LBiEZ3ZwTwE9GChMbb8L+NnXklmY/xWxlD2jEatGggkAN8jyC3c0ji8zy8VdufqROxNCFTTXLrv5FoTGyQVVKPPvIlv9sIUSpfDwASCjpwFlFHk4odbdLe2ggPNDVktMxgYqQjtOJOiI5lJS8eAmU4BCSV8lzKLXrQAb5z48/Pc5WvCCX76P3ZGjv+Ke262zbq27cm4n0qabTujClEAEmKSlBlizktCyr1ssMqZZUOGiWfT2qo98nEeK55cO5c6d//uVdb/nANbbjhOk7+eFakQlo8PQAkI0aMKJX9dfziLMxekQsPQ/Pin4IBGZfE6/h/vn9/tiqnnr3Ym6goFHlWSiGz3j1j5p3yQ1tL55DEHMhWKbnWrOCEbVRVVTtZNnvObBeqwTPt5Y5Zu9Cf/BPkj53UXmkdVF5RHfsmDpjj2aDkNkm9YZh13L0my+wsItMFeNa+g//tOADXRlzXyhm0TCbQFm20VWWLZrHYu33e5bVjtChq9gwOrEQRziuTzah3Hw9aOlIJfMEACftPSjO/ZM3m1c9FSbDuQ+WjvHSw3/uNZpxDxDkk5UWF3DowQA4QiMCN8xRT6a/eywBvsE2roU565dXXNGjZtDbZdC1lxN4UeGWCubB5Ccv+YuWPv6LqdHnn73SHIsMq8N6cuY1u/JlUlWbPzunue27Tz3faQmsOXyniN3JPkcnloMyDNQDJ3Xff48rI235ScTXb0Q9UEMzL5ZHWN3iZUFVVUK9e1V7/swNjKzRUroeQ1A4fx5b9jTukMSqFz/wgMzG8w/fwMvtZWGG2FDYcs5eanKA/39iyvyEyDwEJTGFKRPkGGCrK5RbfsL142ROvHVgOBnXbqXLCptS6ylEL/15LvcawRilW0G+lzTXn/SnFdohQnGQMD0bkHAySk9ssOxuvrXuh4WROlGgXnp5aesYnmOdyWHgzJeFvBzNiVWqtiEcHfGFhNDI6nccnt3nLC27MKE8EQ0ZUjcvHj3PmiWu1RUa9r6STcULFDkZEKasMSEpSMRqNWUoBYPTEe4TcbFmFm+btvwXVws0WJgaQcA4I1nUsjQYKKm7K0fgtFI4yyHaFK60tndTWN/NPDgllfytV2arUj7h1Qrtx8aJhG+Hvdg5JCEg6plos2F1xSkZY9pf+YGwwr2ZHecHajaNV+JnJCn7yDjYAZBDeJSr9VCr764F8mCTutsWScaJ5ATTnRnWUQnioKPVpJ7W7JVzhpOBmJiy4evxeE4r6QZiWO5DV0kVLHNFq/dupvryHHCQAQXgOSdsKafOBhb5yZ72nBcaCCBi4SoQoLd6VU7KKxtEEHrQqWwAyPECed3xlLTceDlksiZHoJPeowECpzShfBUNRsZhTFRaKki7k5XgcWbEqIgM5GIwqW27spUqAvNtX5ymJPyfgoX+kaUVnE/kb5kayKKoS5raEvCtV6nN/fCcdXAlAQ1tVtkgYrrwe/OhL37dllo0IFbaFrCDXKgQk5lnp6PrtzH2VAAklt1Gs4MWw9H/Ij/HArATxKnajLZlQTlfjCxoDkFiVrlj6O+8bJvhI0XXVpBpVbJFA3nz+R9y5WKHxhXcih5AFGCg7eiYFCoejAmXJbcFTZa90qniEmCKe4p3hOVX8zf6DQcD0n5L+5YpoeA9lKdTLvYM9nys6eDRKVi9wYCj7fzavNOdwFKuiXdjrRp6HXV0wZ9ABSMP/l1xyiTuHpNJJ7ZT89mVFMUhGVxpLkIF8fvrfndcKjaRFEYGQ/wNFxlXtKuiOO+5sEbJVyRgeCQYVnaz1Oo3JJR+KaZ9bAn3l9VkCCqmUKgES5qH1UQztr/lyZjDDPWOlTZvf0NPIwbAdNYh1huc7c+8SKfsbB0g4KZS6ymYhCSsEGXAwQro1HRxuZwNuaxM1oEO7NsE2KcTg8v2ee+7ZGdq5Q++8MsrmUqdUqj4qb8cGxudpd2iSOxjRMWzrUzsZG25lFELOUSEOOFwwHeoQGyIbtvOOeLeoZ1QEFN9FZfecsuKPeAtpRWUmKpNxWnJrWvqqMJa45xUg/JG8h2+ovuGOLnfWmVR6loubLuRIIMMs1OSrdLldM0i0d/XJs054YaFkDnbYYQcHCOIVbZJAaY866LTlN4FUhoQ93zbvIYzFHQKVr3xCajj/CB7K5VHHnzhkLCS2vuITwYjNjzYiE7XF2siiSn5BvU8gdP983G3rg2C894J3Mw8o5Hjptt5661IJvnDesXjEXW0lqpXfb8ltcbxCO2wKeKg4h6Q9y2qH1mSFmyoBknPPPdd5OExJ42dovTFBavHj5c2HCkMlBcR4P9wIeA7aAArgP0sEbtm+eUjMuGCWtmhjc+uBeY7Ke7sE0vbjxW2dMW68VOutt16nyj67jd2Bj+hfKnLVOEUkqk3eDiiHJpzBgiWYENjwMjq1Vsa8vHEKRslj4Ubj+4ICTu6YkzdZH3ceg85tjqE5YUZbbbWVM5T4QwONz2yMxs9R1b5mdODFgfsfXqOsslmUoLyzXhdyyCQswaa0t+4I3jGs9Ouvv37pYDgng51XzDb/SO65Sj2RtZn5dgegQXeT+azbSD4Vq5yV3H3vZCSuM18O3HvbfNsAcKzTVMuJ4+km+CIGTPl13lI5MbNNHP+Xz62tP+jP2Ck9HxpkFobPKz1bCZBglAIAmGxGNlq4tRlZQmOL8Xh7fN9eP0K9IASItgcTNcBRArFywSpIOiWU+WftR3ulW8NYxuZHXYjWTxtERTnEW8B+QBhe20aBsCFbA3aos+V90oXAPRHxIevX9CuTf0SpcIwCfbC9yXmXi6xtM3xYUR7WNAABnjQ54z1EGCqpuGfeGbwSrjKXAxOR4c4B9JyK+Ywyjt+LrvAAYfhh2F1rGcxYspLTqUiUg7b+wGmvW+GtqnJHFGQyOTdnoUJfCdSz1tA/oLntk6Gu2VIoRhzm5trTxQFQp+PhmWyQCniGo/3fqpyWzbuBQvNIcYCnhSKXLxGrglX++f9j7zsA7Kqqtb9Tbpk+kzKTAimkkRBqEqqAVJXywAKCoGIBLAhY6AkgICrSwfJAUFSq5YeHDxGkGEogjRQgZBLSk0mb3u69p/1+a59958zNvTN3EhB9cnx5CTP3nrPPPvusvb61vvUtbSuKWScaaOrPatsrc2aaUofFoNR/ZB+SfICEBokyfZpiEW1QpA2RnsRCi6WYaGr02nqxknPHKCEdwkKLYseXgz+hEVLpUeWMKAWcUARXLVhtmERDP7+TTO1oOkSUMubm1FdnzXz2TOgBwk/WUVPaoWj0Tm9cCpBIrMI0xfnlQiUgYnaAqmX66DH4kaiG3IsqFNVNDbP3J91YfRh2lzgh0q8hTJGypkW5Adp4qfliYafjuOIQ0SGgSoTMahjZ7G1yOddsf0wjFEaFZTCKosZITO8Itsqc5Dv0GtOON51BdjamchuvHY0S7fh9zh+NMYsEdRpcATRF8VCRUHn2dETECO/oBPHavA6fAdP0LEyjdCc3pEKGJ/fnxRiiPvY/ZcBNM+uEUJnqg+pDct9994kxjAYaog2doga0EBDLXbu5967fff3eRx1iqpKxOWbeI4zyK8c/fNfDjV69HSr6pw5utlEnoL8nAFl7lCw9/vjjJSqaz2nrfRa9rvV1VMS+99E/QUQ7YHS6/vSnP4lDWmjOdlh74fXk7vXGHAZAgoCSl5ZEbMUHitilXu90pCkdszOUbhW7L/SsEHiotzvyR823EgsMAy1h1sHzGYoxYfIckgFjcILyp8pOK8unGxP2jITvPx0i8rF7OlUTwfDdpaPBPz2Rbt3xWo1RgRLpqUTHxC8FlcDUmgjtvdgoApJ4GJhS+0I0+EYwyP0vX72j2OwCQdEdnKwCGZKo86LXvXaKGIwgEOHz/6AaI7JTN9XxokX4uWAjHwiJfqbQe9OfnYz6E9FACP+9fv16yZ7ntwvhO8ZIPW1+KG2vbIJesyp4JUHCbFPM3meL2jzuhayDpWJiMf5M1uaF60PXKPXYpKiN6LFVquC6pxcOM1SkjOrMCZ15oc+LvePo2YmZ61dlgVR2QAVd5R2R/VdJAws9Ut+vyYxRmLrMBmm0iK+6PsfxxBNPSECaayDfoTKwPLnKQCgfSzVKNUW9lGNxpF5EmV9DFDlJI1N/FEW9t0+g5oa9zajOxnpM+l/8LPfl/PRpPdGaFRH2oZGmq9H9n4EKPS877v/RYA//zex8oexEvnUvVjFPUF7/PHcOoyUM2u7LbhUGRfkM2JiXe/AHefzLZEjYh4QRei4InRHRDlvUGcm3ofU3gVFDFUWI2kiTskWqELv19me81P4YffvVSyJRs9xNQz4X/eGOSVsufEYnuBkwU0AOJRdHocWW717l5c/6KIECJtmN3MwON/taZKOFivsZ7dSeNXAhx1akTuWeGaVTNARGARRFSl9Xq3DpK/REaCRLo+kWcvJItgbMEvi49dZbpdswu1XrAu0d7lN43Ty4udPghTLGyvaEmaEQDPTBn4+uBf6bhpeNIZmyJigjdSEKfHccR2ico7KkkfBlL8ayANI8oeGck95zzz3iDF944YUDqiHJt1YLRnZCA5Zv/USL2llDEo0q9fduDfT3+ZwGRgRvuukmyc7wnef61xtCFHxEgwn9XTc6N7nX1AZZ2xcaZVIl7rzzzr7f/+w7FtZhid8RZkckIhbxQ/obYOT3rOHg2idliOuvb0DS2570YCGOKQpCCgMSPafaIWENC+myVCQq/givJ5FCOgY62BLOBzszE5CIAyMGpOCpyXvm+men6KoqquOFdqLXhEZAWGQKdLM05QzwCLNFQqUInROJYobBlDzDiFK2GKEV+xsdr3wnmi3hD/T8ahuvaowEhMmvoiA16qj0/C4KkCnhSenafIcpaklRulkUkOaAlchWED1Xvv1ErzPWXXHf4R6k199AnOHi10zv2iX9PQajbrnlFqkh0RFj7RjrtRoFHtGxFYp6D2RMUVtBJ5R7An+mKVvMnuf1C6KPQV+wAHCUX/exFehnQdo0A0MEB0VTtrLj0O+AvlDuBXvekVxKEvc/Ai/6X7JCdX1J1rFQYF8dug5V33Tkv3u9m9ybCV56MhgKSPQYStbccL4JiEjZooRzviMCpUJ/S73rzMQaFLrJ3roOHvCaqkZVNZBWQiQRRyn7QHh9SuXrGpKiKIvR11vfT45p1uI7ufeTb82ef/75sv71/OtnIMsmp94pdx8s9Pu88xhphqm/p0GJriHJd82BvE+78tl/KUBCDpsGJLmZEu1oRaObWRtQkG+tPpELSHIfBNE5Obwsai+qqDhbJMIoP6vXtM696qCc1ZfMLlr1j5Dp2et50fHiy/CNb3wDrCGhU6bGrD6m3XB5IcONXe3xYXU1NXi17A6J2/TTRQ1DvbDivOtFqAEEa0SlCE1FDUjV4dzrGpLogpSXWTa5LhgoDSOTGUmbGoxkkpLg/0MDUxyCOGAm1WVJUZPISkwinmIKJCChitzFuIXA6Mc//rEUVDNKOnr06PzrWTJMKstEMKKyQhH7EjiKzmUwwpwoWMCqsyL6/kmXIX+cDhnnn0XtWWOct5iMYM8TZ0tdn89egSTpwsRuVOR8i3Oi/Zb8u5QeC6ODTJeSN5xv/eUzYCq2YyBOaoPvwQp8uKaFjGXCYRo8W8tEgKojVD1TG426sJcJN13SxggIiwLlO2l1CgESrgGCIW7CfCe00xGl1/UHSIrJnOh7i2aoPN9Da0sr7rj9dskc7njwQerGpvwtqxiZpue/ueHyD4u6NSVhYJNDQEDeOJ0QKeqObBo7nim/Yy7RuEgEsq8SWm1LtY1du24drrrySqmlyj0KrwWd/VUBmh4gTsc8FcraMtrYHUYvC3eFa21rw9WzZuHaa69FVXU116orXQAAIABJREFU6ID3dhzEIoZ/8gR+BAN1AzblkEPqVFaJTM2XHl++p0sxEQajuCH3FLUqznyuS6dGQW68ykqHWhtyzyCvnPbP0nV8KrCU9ZbCOjz1eHsKivlfVIr64jnn7Dj/4U80RuuZBVoYAwnPg01eOJt1GgbSpgknBDDZ/ZGPSHpS5I/UMipPu0f7wwj1+wVGcvdiPT4CEkaIdTCO778OCkWpRfm+H7WN0bUatW+FQIu2RblBSv3fzByRPfHqq6/2PSeyvYdPJkvbisx1lrYT6ckRedJRYMrACIMTrCckfaioI2sSdPYvWkOm/f/oZtnTYFD7U9z/dKd2Pc+hA5J13LN31IMOwhckSmEOxxAqyqlaUdKg1bfJruhpPaBqSAn8WEfJDClraPMdSi5Yv8VqYzWEiRDW6UqGKvQvJKvJOhmCEFsyJOpZazuiRqLHlE5n8Nhjj4pSG+e8J0va3+zre+HfmqIdrgUdiCwAQqP7IP/NGhKu/0IgNN8a1nY8WheiKXe5I9fvkdx5BOBoRhC/F82QvJ8+QF+z+oEAkqhhiRa1s44kl+fd35LYld/rRUFAQkeYm1I+ulD0GtGFwSZXJp3xpYvxznMvYfz0w2AfeAQ8Zu4NH7EAcMQ55evjS2/S3PVZUPY36sOy0MKkSyQ9h1mZgRglHpq3IfX8K+hcsgwJM0DiuKMRm7EP3KQJm0BAmm8ZVMmLvH+9oL2k7JghYHSWvSu0Q5x1ivSLZUaiwpwQErQ72+EvXIiml16F5/sYuu8+MA8/AqiugE+DQGNAd4SXZMbX0jCJhYA9YyqmMaIyYj4ycvc+bKZmpU7FBLY3of0vf8YmvxOTTj0FGMIoS/+UFd4jAQnvn4BAA5K+1hTNogsX8bQDbNmMlU/+DyoaW+FlAjTHYpj42ZMRGzcJnpVQ7mEfw9BzTEDCDaEQIMk3Hj5T2/MxfssW1Kxfi9L2RjTXDsP2UWOwoWYwXLsUpuPCDBykrQzMKPc9ZzMkZYWUIWYKSdnKBxp25T3LfX9yjV20qD0KyAaSJRzo+BRpwJcOwxnHQUdbuyj95I9i9khVDvQ6/X2e78fa1WskKnrxty9GZVVVr6/kh7L9nVX9Pp8zrb+pXz/+96o1azBr5kw8+Nvfqe/1n9QrbgDhp3r5ATkD4/11dHbiiisux3XXXYeaaunsusMhZXCRcYXqwzAZENm+BS3/+wTWpx3sfepngcF1ij0bAzxStkI4yadIW5S7/vLJ/vJiKgdEu62fAhV+FDS1/AB2qgN4ZzlSz7yCro4muMOHovaTnwaGVgI2eeQ2PHbMFroWvxnrUS6lFYsonY0eOwZkCeQ7HJM21IDl0abyDyQQUd3VhfGrNyCxbYvY1o66Idg+ejQ2l5bBcmhwGYww4NlKa4w2Q/YCXjvMpHBK/x1lfwe0AAfwYe2g8+/+O7UXe+JIEKGfr+yMylbPKXvv7f2NLhr46FP2t78TZX9fyFpFDUr0M+rnxcn+RgcRvc9891z8fPOsfM6krH7yk5/spdpYyCnvqbFUwiiOk8EjjzwmvW9YB9MDht8/2V8NRhhAYe8hZpa4dtiDhCUA0aD7h7K/RSxg7fT8OwMSg92x5i3All/di9mvvIxTrpqF+OfOgpOwYVIG1g/gSZdyrTOz405fCJD0JF9DvjS5jqEfb3M3TnWh4ZE/4rlf/wqH7r8vNjZtw+plq/GFO2+Bf/C+MFhYZaoN1GL0TOdLcthV/QKS0K1xw2ihcs0MGH4G3cuW4YHLr8BedbWoC3y8PH8hjr/pFux21OHwYzY8I64AiQ6aCCAJ43QRO1IUIAkzvS7LSMgbpbQtO69S9++55/DyJZfC2X9PHPXDHyLYY4KidPVz7AwgkeAQN3ZKhCxYgF+efz5mnPAxlI8Yi2bY2Pe/joc9rBZenPdOCFo4U78rgKT0H+pcw1taYc9bgMq2FiQrklibdpGZPAUd48cjFVfUR17DMxnR3REMc3r4+/9EQMKHyMwhMyJ8B9vb23Db7XeoFRN1fPWK3RVk0M86XLsmB5D0tZ/uyjjC+9JrWDv4AkiumomHQkDSF7Wkv3eq6N/rOaZUb1enqGxdf30ISPLdYx4fhPLW5oYtSP3pD1h47y/QMmY4Trj7Z3B23wMxNkETDzxUwglpVKr2pLcdrl++XLLUzJBQZUutARXLFTBCIRBx4HVXBx9xNwOsWI0HL7kSI5NxTBw1Ak8/8zd87PSzMfJ73wCS5YBjwk8ow6Xevojsb07mfuyY3oAky3RjPNkMYPoGLJ+jMeFaLpJ+ComN62C/tgSTSitguSm0ZVrQddiRWDNiNAxPRZRlz7AIqz4EJMWszfcHkBRzZfWZXQMkxV9H23611I3w/bs+S5nTv/9nRMoHDkgGdp/9fXoggET7rZpSSFYJA4rM8BPUsA4tmtUvNH/6PPpvZkhI2Sqapse8fCYjggsEI+w/RJYP6ZdkOvCeeGi2QaFx8Oe6aF5Thv8Zz7zQM/kwQ2IYUlC1MxmS7rdX4KELLsa0xgakAxcHf+878M84HW6iVPZCm1kEbox6/8sTeSwESHSK0tQuba+MsMuwFt757wfQ2rQFB33udOCdZXjgm5fj5FlXoOq8z8O0ShWtMqwzy/ZHZcgw4iX3C0jCzTssY+uJGFLbt7UNwYqVwlTCU0/jwXt/iUPvugNjP34MMnYMtlUKxw8QJ10gS19SSzGKi4oCJOH9uyapCj7geggsA0b9Csy58NuIvzYXseOPwD43/hD++D2zspp9GaOdASSaKWdQmer3v8dLs2bhuBtnAROnAHUjgOpKBAkLvsXCfrJIVJYo37ErgKQmncb4d1fBmLcAU8eORffgajQFwOahtVhdXYXuRCzbV1cVBBYew38qIBHqoACSjPQhuf2OEJDkkUPQtMf+NrcB/94wsIYZkt/8JpT9rexdfpB7QnHWi0QlfWQ6otH5VWtW5wCS9zhFkvsG5AA+1RjxClx3/XUYVF2dX5tX3zdpptKDxYSTTuPFH9yKlj/+CVO7WtA+ZQwO/NldcEbtgZgU4IZhHRooEZkgVSVUwYrMa/3yejwaASQyPJ3WUQV0Wf0KRbt1YfoZdM1bivtmfh/fvOIimIOH4bXLr8HgshpM+NVdcJKliFH9J+7BC4v9dYgki60iaZ+xoxUgybdVMNvOgAIBCWlinpVB3E+hursL1Q1NGJsGzPUbsKVhOdJHH4/63cbKu89Mim+GzRjDgES0/FGP48MMSc9i+BCQkOKkVuH7mSmPmrV/J0AivovPVgamOP1sVaA7pVO2ncIkhehR0Xt+LwAJsyOkubEG7tlnnxUwRGEe+rPc03PZLvn2pg8BSTgr/xcyJE5jC1L176Jyyxr85Zabcdx5X4N91tlIWcoJjVPuVhRjuKFFi8J6lkZhylbYUDDbkFB9x5WaSRcmOy9lqORgAE0tWHXHL/DUL3+NC/70KHDodHhx1ZRM4nJSQ6CaCQrZmDzrcOvrD5DI2CU26MODpUpXmR0I6HSbqjnZ/3sCf7noUuyz5ySMvmMW4lMmwDETiHlJZExDgpRSzRI6FcJ3DnMY/HkxgCTUs5GOqPGQOOF1bMXii6/DsNUNKEtYWFEax/Qf3QSMm9irXqevKMVAKVtiqOnbdLnouu1WvPujG5AYNggtFN3aeyoOuvNuoG4YAtLViEgic72DbxnWCuwMZWtodwrjlyxB9cI3UJsowTrYaKmKo3O//bFut9FwEnH4lF6VZlaGqJ7ly9X8p2ZIhABoKIWXTMZBR3sb7ritB5D0MIz1U9M5ywFDjj6/QLC4eu1aPPBACEgqe1ROdhyDBiNFApI+rqxkL5TjsZqAhJSt34WUrfc8RdIbEIexhezoOru6BJBcL5StqlBBp/fgQ23A0FGiipeJjOtg4+uLsIfroOG/78LS7mYcf9udyIyZiJjHRoi8EulSYgQlS8Bmprlwq75+hQCS737nOygpZTPX0G5KfWCo6McfhlEU0tVdkkdpg10XPjMYT7+G3158BY4/4zTUXX0JupM2EhFhLrHDYVBGZj4nTZXNkOQUpcsdWK7w5S1KmYs6YSgd7Fuo7exA5RtvYfiy1bBGVqN5v/2xYlAtnLgJx1b0LmnSpnvVhLV80STch4DkQ0Dy3lC2ds42/jsBEk2V0tLIHDt/du655+KrX/2qgAIdaNTgNt+svBeAhOflOOhDUqGLRfk8L0WKoq0CdK+RDwFJH+vz/wIgEbCRCYBXXsDT11yDj3/lXODMM+HHYrIRsHkOhfOUI56/W3HhDInatnWyPxvZEhU+rVThAZvbsOYX92LBz27HKbffDPuk44BBjLISkKhCL9KcZPFmSQM9W3J/gKSnEIxp/7AUJVC3zRoZw3EAvw2YswB3nf4FnPiVb2CP750Lb3AlYJWJL0CmVo8ITlhkrXIYMq5iAInev6XpImWEO9uQ+u3DeOb3j+K/vnoutr/0Ct7ZtBEf+cmt8MePk8SUjiS/14BEBUkz2PjnJ9C5aDEmnnwKnOeex6N33oXjZ12D2jPPgFfCBouh4k6BgPOuZEiGdHdj3OKFKH9rMWoGD0Zq8j5onbcU23ffHZun7Yv28hhcumBmSJ1jVDlPkf5/KiARbC5+qqohaWtvxx133CbrUQfHo+arCLG0nduNAaxZvRa/eeA3+DZrSCKAJO9GNoDkRVZ7Y4cThTcfRkLXrF6FmTNn4rdhUXsxKfuBQKJ88xkdUmdnF64IMyTVNb1raPTn5F0R2mhP9FaelWMADQ1YdsV3sa69GR+79Xa4YyciIACR7LArNlgpBKmO77k1MgQkmrJVUlKS7SztC9GV15MqEMS02dXG1E2zTT0weyEev/ISeLaDTz/6K2CP0Uj7NhIolUXGvnlCnQ1vRkPBaAS6V2PESHNspVLmwvaYIbHhsjeE4SHuOxjMeEd3F+q6Uhi0bjOa586Fd8hHsHbcOKSSFjJxU/YhBkYsX9HFuI65bcnchQGrDwHJh4DkQ0BSfA1JrjklTYqUK6qEffzjH+/VP6uQSNJ7AUhop+m/UZCCkuEEJawDZU2mFofiWKPy+blj/zBDIn5iT4UiI9TskH7OOeeARe3RLtnRoqvoJql/vrMeQPS8RJiPP/64FPOSe9efylava5ODTof8ldl4YtY1OOVrXwdOPw1eLKmUqVjYrrMSmjuVM+iCGRLJSOh+5oq4pV1sAhLTSwMbNuDdO+/Dqtkv47izPgl86jPA8KHw40zt84+qX+HGrIJ1ASxmSsRbVwpb/MOibiossB9BIYWVHppBmGgxgdTb9Vjy8GM46KyPA2kXfzjrfIyfcij2u+NqeEMq4MfKxIHQRe0anSj1LWpg+7AsWwDJ//7v/4rKFlWe8o1BlSAHom5lUtWsowuzv/J1bGtYiwOnTMK2Nxaj3U1jzBe/jFHnXwCjVPcd6F3EGm2sx3uPyv4uXbpUeJx9HWHMFXa6Exv/50kM2daExDHHAHNfx28u+R4Ov+oqjD33fATxpIqC9lFEEgUkLKqn0lp/ogp6bIP+kS7eY8UKGPNfxvjx49A+YizMpfVYU1GJLTMOQGMFgQjpGrZkqyz2ZCCQyyMhSJWt+fPn48knn/xAi9qHDx/eqzGdVoES5+k9rLQWBR8+Gxb9Elt6HlqlhqSnqD1LnQk9b+3E7azNKfQ9XmftmrWS+qfKFmVX5X4LfCEfMCoEDiQQEg2FR8/ZkyDButVrcKUAEpUhUfMdddJ2HMxAAFq0HiJrw8KbDPxAiloJSL7PDMkgUraKJqUpOc+GBrxz5RXY0NKIY2+7Df7YCaD4IN89hlFMrnutgJZnct95Zzn+8Iffiw1kP46eB+CFIqXqJbaiiqV+BujoAP7+Kl6/+eeomTgSE889G9hvXyBJCBSD4cWlqF4lucN2teHzoCKWCjepZ02VrS99sbfKVjaOFbiwfQOmbyNjWnBND+VuCoM2bYa/cSMmjxyGZLoTmdnz0bz3NKyeMgWdCQPpuCHX5zogfUz2AqlDDAcRAhLKLtOpoeyv7gX0Xr5vvZZdpJBf/5wqW5R95Rj0/purmKdodANA4/28qNF9vNdZI3QlRpnZqZ2UnPfryPVrmpubRXFvQCpbAxxcLiWLc6EBSdHKXgO8Zr6Pa9ESUp9+9rOfiUNPpald9e8GOjQ+Z13UzhqO/qhOHHe0eTDfH2ZH6MMSkBQz/mgwguf7+te/LgqLfdWQ5J6X/833lepg/Js+1MqVK2Gxv0yEcpcrk619INkHQ1DDn1FpVbc9GOgcvlef/0BqSKLokA5hFJDkOmT6wevFW8zDzp2cfMZVLyqejz0wKLfLRdkfIOm9p3OjSwNz5uDhq6/FiV88BxVnngHfLA2jbFTh4tII60jy2FMWFNERpzPCjuHZPhBh0y+22LKFZqAgCWN23K7jqWZs+fVv8fIPfoKPHnEkqk/9L7QPqgXG7I6ycWNgSx+AnnCvS3oKN2emGKSuRZ2P80u5TxZ0atnffPOVC0hAmd1Fb+LB876J3fcfi+l7jMe9d96Dsy+7DoO/9Gn4FSWAWZLdEKWeXZwEtQtmnagAYFNMdoqn3CGBYb5nQHjGiCXnQtBVysH2Pz4Ov3UrqjtasPGvz6GxuwNTzv8GSs84G0gmRGEm9170etJrkMZIy/4yskCHpC9QwEuznqbEdbDiF/+NV2+7HSd+6yJsXTwfzzzzFL72xP9Dct9p8GIlEplU2uf5D90Ejcb46quvFpWtviQ3o2u/IuNi9y1NMBfMRqXnonL4OGxfXQ938l7YPHEyGksseJaiqDhmXIAohRbUvt4zJs4HgSjVOagyR1Dwfm5KUUOsZ4XzToUrbkY8tCqIBiTacOr1Gv3vYgxh1IbI20MnNnyjXN8X6k9bh6ohiUqj5qdMFXPF4j/DJ7Jm7RqR3qYTojvlqmvv2LfoPXHJ9LsYnmzVu6swc9YsPPTQjrK/Be9kAAOJ4iJZf5GTeq6D7lRKMjTXXnOtOKXFlsjwNCk/heSWrVg06/toaG3EJ276MVKjxiJhxns3T1TpkryqdytW1OPBBx/CJZdegmQiKRK5QnNiTiO0w0J8zEqLchFRXfFt/OasL2HvjI+pF56Hrsl7wqkYjCH7TRGVLS8wQZZVTz9rBlQU9c8llVUMoVqL7IP1ZapsaTAWTpJkmEXVS2WU0xQqMX1UZdKoWb0G/muvY1xdDVzbgbOmEe4hR2L16DHoiAPpmBJC4anssEklwYgEdkIDzHeN9VNsiMj1138fnOLXdr5P5nv/CUjYA0g7Q9oG6j0614a/12Aper6os0mg/Nxzz72vgEQHBTUFiNF2DUgGUuA8kKei9xHuP3qvYw849gEqrjHrQK5W+LN6/2NQ+qc//an04dF7wHtzheLOQkDEYPSpp54q9x9tyt3X3q39FA1ICErYXFv2l7zy8eps0X2c/+Y8cO/nveu9N/qZfCpZ/A7/fPnLX5YgLhVCuY/ze/w35aM18OD3+Ye+pu6xote5vj/64VwDhZozFjeTu/6pfylAwgnhCxLtVJ4bQchn0IqdBn0uDW70wyEQYYSKwKh4DWoVaaLaEwvKH//ve3D0Kaei/PDDYBrsScBdxBMH3DeY8mdf8h0jn1wkdIgZnaJjRsUEcbgY4ssSj7mKLdGwlEAff9XejJX33IfWhXNhdbpIW4OxJdGNyWecirH/dQqsINZr4ydtQKnGaEl/FS3nHLAhGguy8vYhCT9vGA7CfE+IKRygvQWtr8zB24/8Hn7ax+jDDsWQz56EWG2dwCjLteHZCkTxVuKkmjG0ahjIGKq3KmlEP/nJTyQ6T6escIZERRnhElDRUSCaYofcTqC1BW/f/zC6Orox/ctfBYYPB2J2XkCSu1YISAjI2BgqKvtbaJ1lA84Usdi0Ghv+9w9onP0mUuVx7HP6J1Hy0WPhlKjsTDzbQGrHovKowWENCa/PNVBsHxIql5WnDYzatALJ+pVINjvYPqUaHaP2QHPZcKRsSoz6UrsUje7nbuY0asyQLFq0SDKFI0aMyDbmLPa9GsjnCgESqpTw2Ut34BA45fYgyDXmA72u/ry8X5RP9ZVzxnegtbUFd9x+Z7Z+INvjplCGYSAX7+uzBms43hUw/u3vfKdP2V8xB5FagH6HEKHnRD/L82SbFgcB1q5di2uuvga/eeAB9bEBgI1+x8BrkSkVdi6LnlrGAYhDzAzhD264AdVV1T2cotyT50kFichFSwteu+unaGxpwomXXgK/djhM3ZKBURkrgCvKG8Qj2V9kb3PFypV45NFH8O2LL0ZZWdgpmk6Fbuxo+kjDR1yaobLPB2V4M2h98SW8ff8DGNzejE6UoiOWwLApe2DSdy8AKspFpj1G8O8ryy8SwJQp1s2dehYkJo4Zq/qQKFZZzx/Ve17VIjJjzvv1TSRdHyWpLkyoXw5z5QrYtoHtkyajc7fRaCkpQ9oGHLVlhKqItLWKrqanke+ZBiQEAwQkdEh2ZY/tbz0UAiRsjDhkyJCsg6wd9agztjPByGLHo8+tx0cb8d7J/vY3CuWk0g7pDAn34/czMKRHpO+b7x9lt3lN/bP3Gvjt8DqHdr67u1syJAQkzBIMJCjc/8z2/wk+ZwbjKPtLyiaPvpoj6mel1ya/z6aSpE0deOCBRYkC5IISZki4/vOB0GhGK/o9sjlYN6LHyt8RHP3973+XonZ+TwOjaN85vcajamD8PTPEtAPvZx+i/p7GBwJIooMiOmZDQqa7KDtG5QBtjDRwyH15ZM8cQPpWp391ZFX/rR8u0TE75RbdqT0cEINdQotwHaA7BbCQPEF1F11sobTg6UDniFtlp0BThmiAlixZIhkSub9IYx32O5HILXnAwglmb7YM4KaA7k61exmlgNUBlFcAdlgYK3wAXYyr2pezHFIlKVRjLjqkdMg59/kyJMJsCUeruqxSDjMEVyzqdFJAO/M4BhC3gfIEQ9wqC+MAXkz3B2QkkJE5NTk6ckfFHA1IOA5mSPJTtpSMpUlkJVXlAeC56gHwZJ1s0BgApXEELG4xY32uEf1SEpAQkLEPCDNUNIi6i23+TBFdKw+WE5M6EngdQDcLhnygIgEktfOThBk6APn8O319/s2mUEyZ0yHozxhnN4uwKVuN244KJ42kZ6OtNECbb8K3SiU7QqlmgmFp2iTgqKcwW98b75XGixkSqnMwU9jfGPozKn39vhAgoUNCMJ4bDYqORduFnbl+1Kir7yu3zA8UgaWppVloI3T+so22s5kErqeduWpx39mwfh3u/9X9uPCii5VDGH5NXz6KidgWtFi8EC15yPq+2XiEB0saaAZgp/iZV12Fhx98SH1sALa1mDtUUfkenKPHryvkOro6cOUVV8qmPmQQKZPF3iFXtKnAR3cXvQigNAnPpuy6WJmwqJ3Pj1IYvKICJNFZXL6yHo89+pjU8JSVEpAoKh8tVkh+kN4jScmQqNoUHma6C0h3At0dgBcH4iVAzAFKqxBY7EHCflCqg7sibPH/q+vr2kBRDDNMTBw3Dp//4hcVQA4BiWpISxBDupZK77ArCuXkLXaotlIYmvJRlqItBLaVmkjHYnB456yhiZyH2Z5oHxJ5xmH2loAwCkiKeaY7+5lCgOTWW28V28uARNTByheQ3NlrR7/HPSaff8Hx6f2HGRI2Rnz99dffi0sWPEeU/vPPkP2NXo/3Sx/k+9//vgCSKF1pID7WrkyQBiSUsC3UGHFXzt/fd+kD0Aelc68ByUBAOYPKWga4WMp1dEy8FgFJsbK/Uf+Y1+Nz4hh0ME83FhU7E67naEYkGpDXz5hr4j9a9lc/EA1IiM6IkHVjRE4q0SInSv/Z2QhJFIjo8+uHxb+ff/55oarcddddhWso8hQEC6WCMoyGIYXbUisRBFJEruok2EVXOYWM0EkTrxw+AhfyU089JTrWjFBrDqWwi0mrEudbuRaypamAn/yb0TLFQeaGxJ4n3LIsmJ4Jlwpf5FDrBqbsnMoNjY0aWU8giQq18ROQERSwI23WcQl/xyuzySH9f0u2ZXYE57hsmB6bdSmgYxguTEYixXtS8pSBG8BN8LrcRpXjx+geJSzZcZ1Ai7+777775BncfPPN8hzyHkYAjzfvJ2GaHmzDgeVyLHQ0TFiMMMlGrOZeHIk8FKXoy8zrcJ2Re8mUMQEpOxXnzkGv8RiEIxkEKFP9UEhdgyWNywI/Az+ege+aMI1S+EEczCwZOdXFudERqmJwQ6ZBzgfGtE54byPGeY3BNNJKdc1nvwLV+ZaXYyRYHBLThmvEEBels54Qc9QQsSEmaROsJSIgfD+PQoCElC3SdXSn9ugYct//gW6UUQqIdkT4TCg6kHIycAIfjW0tuPKaWaEj2nN15UYGQpN5Pw7WJWzd0IAnnnwSZ511lqg8mczuhU68mJSIf74jiav4UelaDh0tk47olIpuaMBdP70b1//gBwM4WfHMKrX8c4CUtAhRGVodlPjmN76JiqpKIWcWe/hiiwxYbiD9jpyYAYctSHwGXDypH2FgwGNNhwR6djz3unXr8MwzfxUOezzO7vIhdDBYr6a6jzDbEKOKuyjWBfBkMikaoYBPEFBZkZ2HPJguhTtMZChLzv8xMCGBIIIN/o6miZ9VmfCYaeHjxxyLT51yai8NMP22uo7qIkW7yakRUGPQhnsIPBu2kRARxZRNkKLukSBGDjaT5z5gcv9RdTBCFaMcMEGL70sNDx1B0kZIGXw/j0KAhJQtOoPRYlxZG2Gdo/47yn/f1XHm+gXaadNBETqqr732mtjF9+uIZmR4jba2NtmPzzzzzH9KhoTXpCPLgBADYtFg7UDt7M7MEa+h62hPPPFERdn8Jx/0wUjbp0IW15+8NiIRniclW2Bs+bIYUfnf3K9Fs1D83PXXXy/BqHxZMfrIuWPSQCPKItDARO9x0cCq/ny0RlsHpPlOcd8lINE1ZP/kR5C93L9MhoQZgtNOO00cMs0t5MO4ZGjVAAAgAElEQVThv7VD0jNJ2tkMNdZlowmtL7dyOtvhWhJ9lTASlJsh0RzKl156CdyUCAYKvoQ0jDlPibKSdINtX21GGjFQ3UgF+XwBI4F0yaaTHkrv5pyHhjh6n5IS5GYdfs6WjrtMvweIUwObjqbvI2Yl4HuuFM+r/5VKTM8yXHRbjkTVJLJG6k5IN5DIoRXAY4+UkK/PCBk3JaYM9ZGNoIdRurhHt98XEOGZnqqRyMSQcOJwLAduLC3dgj3fRtw1BYjxGTi26m3OWCyzRLbPCB9REhVguLEGEhnYsGGDzD/Hku9QNBMDjlkKy3RgsXbHJ4WtBIHnIO53CzD0jQSfCExksmuCAEUDOv5TorUs/JIUl5IB5R/9AvdpiEJOecq0YXOT9xylwCM7vyeJITNjwWL2yXAFABaK+Gqjx7oVRqmZndjeuF0ZH71+KZHsappJSNeT3xP0lMAxMlklIc8qQUaeq4846WziSAMZy0SSFLo89pXvG50RRkhJmWOG7v3ciAoBEoJRGkUNSLIZJAHhKiihgKZakLwVVRasDvXf+inr6HjYxlNnqkxT0dHojAXk4LqAbSJt+vjb3Jdx0AlHIwVPgL4UI2fpLYTPXi8bI1fX6yoMEIR5xx2CDn0Z93hgwW3pRrqjCzW1Q+DFDAHeGoiov5V0s9wnnVDta0ZSJ6rGoWcO+Bk6nwrAqC/0/F5lR5WTbCDIuFi+oh57TN2zF71PXW/H0YuKeNbGKtukra++Ys8aVpKzQjULjx58HsCifcx4WL96LUbtMVrYTRmLzzo8Z2TN5o6FdE+PhsYLkPDjsD0DKcsTUGKxMWB4Ib4rvmGLTYp7PWtGARTAS2XQ2tKK6iGDhRnLuTHFbnPcCpA6li+2jECWkuuGRXtuSlLGZRNY3xWBDsczUOZ2i9R6RopLEyFAoNKV6rQutW2WhcB1EfMMVJoJ/O2Rx3HqsScIsFKZDNWAlrefkWALgRc7zbvKbgZA3LWUhphlwvU9mLYNF9wPPCRYvxY+eiVuwaCNCpxxN+J3BJB4nkiEsg/XhRde+L4XtRYCJAzIcd7JkND7fy5TQgOU98I+RVkTOkip/QOdQaCjzH2Jfgn//X4cOhukgRavQ6bE/vvv/75RZ/Q80r/i9WhzyRJgcbS8t6Ez/l7Mc19zpu+Zz5t0aXY557PYmSzDrjwbzgEpy/vss0+WMlXo3vP5BrrWkb/TErv8t8725Y4tGgxksJEggEFp1nFFaVT6e3qtRs8jPqJPUSBL/o4e2m/WnxF7pve+sK42993iGMgS+Y+sIYlOns6Q3HbbbRKh4kPUoEQ/aE64LuJRxoKkIR+2kYTDLrS+j6SjEux+zEDacBB3PIkOk8cr8fiwsEf/rR8Wr8GmMnSEWdSknNN8u7DeTVWhNG29J6n4GGKZNOyYKx5AKmPBNFi/QDpRN1zTFpoRZRfzxRQ5DnK4CYpo+AhO+DNGtRmqS7gZKUhmEWTajIncIzcVViikzRKYaINNXXy/BKaRQswxEXPj6Ig5MGJELtyyWGtBEEAus6J9EZDQEHH+ly9fjtmzZ4uWdu6L6JmMugWIp9mOkF6OrSR/rQRcGmmDm7WJuJ9GLPCQCWLMF6hnKIperpLpRYBUWPpBJ4jRRm6UhmkJVYpjoEKFkt3ccf5lxgMPboJzrhoj2kYMPh0BPn9f0eI8y4Ij2ZQMEj4Ly2PIWMzEpIW4FPNNdMdsJYHrenDjMdS/9RbeXLRIOKD6BY/WMkTXKwGGZ9K5TwtACswYWJjL5+86Kdgoh2kz8ukgHrhwqLMW8tezDll4f/o+ef+vvPIK9t13X3FGGY2PeTLbko1KuT48hzBLFcHS2YpZMXRL5DUNSzxECw6bpwnw9eEa3RIFte24UFqsGIUMes+r3njokPDP3XffLRkqvTHvipEv9N1CgIQqU6xfiVK0SDth3x3bARw/A8dPIZbxYMq7YQtI4PpkhsMzLMSZDWKdlWHA9julOaVhJmGm4zDsAJZtwrAtBDEFmE3Hkz4tXejCXc89jLovHYXumCO1NzqbJCvXgAD2uEsqkPpv+YTFz6Zhu6QwqtJlT1ZZJkKV7JmJbBfwyOTwnEZzBubGdsT2GIr2GtIo2ekuJsDZ9TNwvTR8Rt2J3ykhK1kFiDPPdWwyK+CzL0YgjThpHR2TtThqHIYVQ8KMIWZZEpwJuMbEzpmIezaGtAH1by3DiBmT0Zkg09ITQM27lLn1PXh8VzzWgNHRNWDYCRiug5jpI2O7oFoWV5/vscaCYNlAjJF6agXSFvCZWBZiZkw5HLRnXgZlThxlrUDLyk0YNGU4WksdOFZIcaWd4fMkQ9VzkWb/o5B4JflBnzUVUmEB2wvgaKBgKnvrWgo00j4QTPD6yVhCsrMi9xAEiBNANGTQ2tiK+Ng6pCt8MZUWbbjL95jA1UE6cNAtQR/OmoVYJoBBIBD4sBmsYnaYvaZicVhpV6iALtcRf8dXz7aQRFzun8EQ1bjQQ9yzUJdKYuu9s/HlE8+G4RE8cY7VE6K9SSEDN51GXGhWAQKXdZbMfHbD9+Oq2aMoibFchXNrwsp0ASaz1syIG0jYZYJLJVvNZ0r5YJOWGtLdmZHhr3zlK5Ih1tHUf9b7z+wsgyEMiEWjyjrSy/WuaTEaLET3iFwnUdegauc6333o72gHmN/RzqD2NXjNhQsXigLeQI7oeIp17rVzzmJkZupJYR+oY66dTD2HhZxq7cDyc7xH3jsBIVWWojW0+Wy1nodoxkqPMwry9HPKzQDlm0cCggceeED2XwbnChXz5z7n6DPkebNBrDxKbn09Pz5v1hGffPLJ8h5o37DQ/Gt6VhQw5ILZ6HgKXTs6XwQD3Hv19aPfifYUyQdu9FxrqpYGRlGAlC/zooEKa2B4Dap8co/S791A1vx79dl/mQwJX0AWtdMhjUZC8iFSCfzQOLueoqIETPKTHmUiw8g7azlcbizcqF3E6YSE6bfo39pwUbuZKidS1E6OU95DheqyATvlG8L3AtjsN4G0bP4u4rJhKWDjhpsfvxlVou+5AF9GFrUzXV5fXy88eo6RGzgPEe6Vju+GbPTCKabDQO/ENSWiyG1SHCLDE4eAgEgcuWwEldFy3teO0Xrdh4QqW9u2bdvhzlXmhYWUoZi+ZH9Ufw3ZMg1FlVKSmFLcQu8XPuV5le5m+HNGUiUmG1KpmI6XVIWobD399NNS2Es9/nyGVACgUBFMKRVhmQoj527giqOl6mtIZqBzTrCaEXoX44ycCwGwHJ9jwLVFPweG66MbAR579BFccdmlEqVhlKI/Y8KxcL0JnYNAk6A4rEeww2eken6oDEy+DAnnXW9WpKxx7X/7WxciziinpRwSnoEOlyHOEZ071ezN9igDGsAh/zzG+zPh0hF1LJQZPhJBCm2cn8AS4EJHjVKA+TZorrX169cLT/rPf/6zFJb3tRHtquEpBEhIGdT1K9l31ARcw0OSSJMkNDpagSWSrnT4SNZjAEIkXn0F3h3TQuYfG2yJn4LP6BFisDwqrrHOyRNn3BMKJB12RsI9dBmduO35h1Bz7lHojhNkkOqjXh5mKkl5cUwGPWJiYwhYeB2YaVhIIZGxhHpD59GxS+FLUcOO6ah8tizhWEg0uUhu7kYwugbbqwi4PHhCM1K9jAwjfPbs1M33zWJBPtc4aTwqOMPaiDjLqAwLJPEFNlWm2MDUE7DG7AHXpMTaCdxlRi0BJHUtwMo3l2H4gXuirSQKSJjbVNkKOv3qjviuG6I0lzQCxNy00Bbl3ROQlERH3JJ5sxnB810BJKqWyZfibLGbfIPMABWZBCpaDLSt2IjqvYahudwVQMLELm0Kxy0dx8MENJ+La/oSdCDYiAe8DiGGOlw6I2xG6pEyxXcnkALw7hgtg8pSKGivHPO4a2DoNkMAiTF2CDpKHQUkGNySGkFmkxTgYJZBMhWk30pNHyec1GILfoY0TmZsbLlXw4MUtIv9lAw18YFKu4VWMAQkJoZ3laL1Zy/j/JO/KNK+nsmxqfSGJ3V/nvR8Ij3WE0PL4nquiy4EKJE9hgDSdDI9DqWTlsaIrGWRJrbMshPMGL5kicTG8X4ME7oPCUU1tP3b1fe80Pfzvf8EJKSsMlMerSHT9lHbLb0vaGc43zVyP1OoQDf3c1G/QH+HtQ2U/V2wYMGApiOf41xoHLkUtO3bt+P+++8XkZmBqGwNFARpJ5Y3xr2Ioio33HBD0YBEbKPUP4XZ15zu7vr8fVHs9GcYDKawCwPSdXUUxMl/5D4jvQ40GNC/j6qHFfPg6IznFrUX2gOjoIf/1kHzXEASnd98Y9Bj5fc4XoIBrn9NGdPfiY4j9xnrZ8C/o1QsPS/Ra0SfVXQ8vL4GMh/WkDCWGBa1s36EKDEXoUcnVT90V4r8gMpMCkO6UqiAj5SREnpSZ7wUTSUV6LRsBOIYuBIhijpj+jw6XUl0zKJ2ckVjdiz/Go4El7NjIuWjq1N1TGfRMKVmSyskaq7KFrlhKclfcXLyAAIt+0tAwD4YurBXuzTiOGswRXUq5SYhwXqOjAt0hwX1HB8Lyksr0E16grCmFb9agEq4ZauSdFMJvYTnJSCiAcwHSDgOx/WRJOgS/ggbIXpAhlmKDBAzgWSZUr/iXHS1qOL+sgogUZYtnBRnUKL34fRyxw7ng9EZgkLKHxMY5n2BNaTTE8NoaVurzDmSJZK5SUtWJADaOgACksoh8Kk2pWKNQhvL6nDKvQDd6RQeeeRhWXtUOdMbckGDQi+Fymqcg85OBTZKqxVIy6SBribACMdUllCAJE/CLWqoaYxZ1P7tCy6UKC4dLiGKCAWNa53UEaZdCVBcxDMZlGdcVP9DP55iX222jfZYHHVeAmWdTUj67WhOlqEtVopuM6445AWIY1wDpCWQJkCj/EHVkJCylZsh4WLxCPGFZqOyDx6zIwRshi/AjMuBHbErMx6SqU50liaxlYCETqBtw6FcasA3IS2ce1U8xQwks6cEJC46zU7c/vxDqD73aHRYafiMLGcdQmbB6AO6MNx4KL9KQGKiOt2NYe1dGJFKCFDuTsawPmliS4mBFLOTRRwljoVkk4vEpi4EYwhIGOlmtpWOrVRsqWwLs1wEJMxu2KTaOLJW6jpd1KYCVKQ8dMLD5jIb2yqT4oxLSkW8agXYpWaEoICAJJS1TXg2apuBtW++jcEzJqItSczuymdls5S0DF9jW4C31Cd5lEkwMKg9hWHtaQxyXHHQ3XgczaaBlTUxtDCJJUaXIJD/UhK6pDkJtU76c/gozcRR0WyifeVGVAkgcZDSUtmsy/NUQIGDlscgWRFmERXfavcOHzWtaVQFNjotH9ur4mhIqOy1H9qspOMjRbQmppNXZ5hHOf3MkNRuMwWQYOwgtCczzLupPHmMdpxZIQk36EFLEToHU9mVQU17CjW+ytB0xgysrzDRUZKET3qUQ/DIi6qcDGlrzPpJrYnEk1wkPBMjukrR/rNXcO5JXxBAEs2QKJIixTwMxCTwwHShg3LfQ43TiY5YObpN9Z0qJ4OStAMz48CLm2guKUFbLAHHiCEW1rzIWHwVkOFbRToYs3+kbDIo9kEBEtaQ5QKSqMMVfZXy0Vr0ZzVNhp/h/q7pK4VexWjwSwMg7QQSkFCxiOyFgWQrNPX35ZdflozTfvvt18v/iI4l1/FlUTuzBXwWA1HZWrZsmci+6vtlcId7aT4glOvYci/i/kdAooukZdX2kWnQTm9jYyN4bf436T5Tp07NFlfr7/dH/eL6u/fee6WGjmsgb0AyMha9NzOz99Zbb2XVQulL8ZkdffTRAwJz/A73PmZodFF7f6BIzw8BJNkdvFfSnkj70uCgP1ASBR183rqGUp+7rzHo7Ib2IzSjg2s+CtD07/sCxDpT8x8LSKIoU/choZ4yGyPmUraiDy37gEwglk5h2OZGlC9ajkHNzbCMLtkwtw6rRcv0A9BQWQnPYqST2QQ2u+pdpBQdA51hcmjZrTfGlLeuBymwIuS7dGhbmrHl8f/Bhif/Kv7o6GM+isGfPROoqZToH91F20tK9DBlACyXyhXr0RkS8ncJSLRDqKsGpJGh0K1UxF3J99oSMXOX1+PdBx5E95K3UTe4DsO/+hngwGnoTlYgRgdMNl5LKF6UquQZlBtmyR6r0b1ujJhP9lczZ+mEeJaLGGszutuBl+fgyYf/gGPP+SpKDjkc2LYRax55GI0vzodbksSB534R6SMPhm2V87FIBNeR0nY1B4xuhxwCKainwhNVtvgc8how+gMsYrdMxNgDYMtGrPjJ3egcOx77feV8oJRyXt3AwgV46ef3oXyvPbH/N74JJMuV7CjXgYgE9Ch8EaR0pLpFXWjWVbMkQ0Kll2hKO3f9sbeIAMFFi/Dsr36Jw086AcnjTgW2bsb6p5/A+uf/IpmZMccei6GfORmxmiHKIYwcXD9R6gElDym7eMGF34IVV5LBSpGM4zXFeaET6RgOXDONKsfDiM40kkuWoZ3O+N77YF1JHGNWrkd87UoY3c1w62qxZeo+2DyoVprC0cnSnProWDgOqmwxCshn8EFmSHIBiRQXC+VGZRrZT0XBSgeJGBCkM7BdDyNSGVQuXwVneyMwdQrWDxsq7xx7NjA7QPfLlpoaRtZJH+K0qqyWYbqSIbn9hYdQcd5H0WFlwkCGLpTQxRJ8E2Ly3if+EVF0TAPTN6Ww36urMWE1aVUuNtbYeHf/3bBo8hBsqiiUae1tVEocE8lWD8lNXfBGV2NbJQMXzEuYqo6C4JSAxGdmQlFshLYUMBfr45jl3Zi8eBtGru/A2qFxvL3/MMwbV4Ftgyg9TgAeZjTlppXigaqhkZg9kq6NulZDAZLpE9FWwtmlApeyVIp2KXkRBcyYtXCBYSlg0rLtmLikAbs3dWKIH0eTFWDdhCGYc9AwrBocQzfrKJIhGJHr8yVWdRuyFi2gJBNHZbOBtpWbUL3XcDSVO0jrZK7UZUWQtOAp9W6Q0liWCXBUfRvGLt2CIQ1daKstx7yDavHKhBJ0SWBJqWKRHkrKluI08a6UdjrBHevdahtNtG5vhbHHYHSWupKVU/VIqsZNcJXgERUYiBEcBB6mNqSw94pmDF++VZSvGkZW4tXpQ7B6UBKdiTiJXRIMkOCUzywzhLbKl1kBLYJtCyM7S9H+81dw3olfgOUxO9RD2eIzYkhFCuklIutiSDqD4U2tqHjzHayoqED5vnuh03RRs6EB9op1sFs7YI2uRcvUKVhXXiWBidJMGnF55hRYIbBX9YAk4jJDQkDyQWZISNkulCHpyzGO2mc6w9OmTZM6FAZZ5syZAzrM+ZyxQpQvXkszJxgs3dnGiKwJpGP8pS99SXpMFXJOczMIHC/7kNAfKDZDQoeaClmUnCX44T3weRZy7nMzG/w8A2IDBSSUi6ffxntk2wTu32effTZmzJhRlHSwfq6UqtUZkr5UtjSQ0pkJZjYoyML74R8yDQiK6EcWcsDzuXRa9pcqW1w7/dHsNGWLAVzS3FiMT2YHVRoZ2OX99wdGcrMXfPeijRHzZUNyx85rcM/kOuPz5vOgCAP/jtLo9Hzp7+dmtXTNFoPiHzZGjDRGvOyyywTha24jJ1VPVi8nijUkbgaDuj1UNzdj91QH6rZvxrpFy5AeNx6NB07D5ooqoeZI4WukS2+us0vjQ6oWFxSl3/qLhEhkgFFH0nXmzcVjX/kyjjjzDNTFS/GzX9yLz99/D6oO/QjcZAwsMVQRubB4Ik/QlKieKkuUfWOkgQtMtrBwIyTlqEcxxUPgk6ftwEp1YesNN2N+/TJ84uQT8NITj2PZynqc/8c/wZ3A4jBSNVQ0MCYKTAqQKOFfJb2laUN99SGhEyEONB1DOvRNTXD/8iy23v8rLFm/BsfcfBNix38CTb/9NZ68ZhaO/NoF6HynHvPWrsJZv70XsRETgTjDpcoxEkAi/KsQctkWbrrpJqELkbKle1HsaDjCKCULWN54Aw333Ye1jzyK0nPOwT7XXYcgloTx+utYftcd2PTKbAz6zGew749uBCoq4DuG8Oz5KLLFwWEGq9tJ4fcP/x5XXTFTalkYpYgai9xohcHuzM+/gDfvvhcrV7yNU2deCpz5BWx79BHcf+klOPOySzHKN/Crhx7EZ667GhWfOAlBrLAEMa+lZX8FkNhSchpmthRFJEFnVBwoBwmnGzVbWlC7eh2GLluIlYMGo/SjR2NtrASpv7+AyeXlqDUtdK1dhQ37TMK2yZPRXTJIyIPZDs2RyeX7QEEHFvVR3YXz358xLRS5Kebn+ZwLZqbyZUhEItpTDT0ZEWd0Wfj6fugw+8CgdCdGbliHqtfmopOqbkcdgWVjdkc6sOEQjLBBHouZ/Yw4+GmbNUVK+prFyablocPowK0vPowqApJYRqg0KkNCSktY+cx6DJ8oSEX96bF+YnknDvzzW6grqUbjnoOxpA54u64EayvYkyJPpjVPbVSZa6G0xUNiYwf8EJDAdyRDIslAOo6Bo4rC+e7HmSnxUZVyMKItjaOfXYfRTWnERtSg3mnH0roSNOw3FvUERHZYt0aqG9XtsvVxqs0ogVrCtVHbAqx+823UHTgR7UlmYQnelSOtHFeVWVAkIgNx30BFl4PdOl3s3tiJ8S1pTF7ejub1W7F62mjMPmI3rKi2kKYYg0QjlAqgFISHHcMla0yV8DBDoihbBCRpZGKmyorQxoo6YNbtlHMRjJRnAtR2+jjqqWUY0x0gGFyOio0dmDc6iXkHj8CyWoZ/VECGdKus4p68XaRsEeiqDMmQrQgpW4PRWaYoW3L77OEjCCq8vloM8n+1aQ9HvdmC0S/Vwx5ZgaEdHpraOtA8ZRT+enAd1lbE4aV8eEmVKuK1aIdZ1yJF5pIg9hBzDYxkhuSnL+P8k74oAil85jpDx9XPWrSAtGMvQFUqjaGbt2Jw/bsY+uYyvD1+NCoPnSH1K/HnX0JNYCNZWobGpgZ0TD8A28ZNxMp4CUp9R1FWKfdhstcCnySFGtL/EhkSDUhysx9RW9xfpJ3+A+mnBAOHHHKIZH0JKApF3PM5aDryz+/QUaX6I9UnB+Lgck8noGDG4oADDhA6VLEHAQn3QSpeFQtI6IDSKWUdolaJzKX+5F4/aodp7wlI2BgxmiHpax/g96lOyWJs0u04XwQW9Cm0fHOx98wMyT333CNgJiqs09f3o+uC/54/f740l+Ye1hfta1cBSXTemBkh+CDlkOMm7ZqF+WyQKMEczytKQp/zzAyJBiRRMJLrf0QBOH1lqtOydw3p/gSkHAt9KV0bxHNrPy9679F34kPKlkTqlJVnFEJ3audLwRdfFxarlP+OXrwYbOqXOHEMdjowsnU7apYsRUNjO+IzZuCdkXXoLqtgiQls0g50MyxNfdI1KOETotwuI/O5gCTKAtcqNqIbL3SfAOm/PYu/fuM8nHLVlUBVLf7729/Dp+/9KYYcdQy8ZEIoW9LdN2v5dnwduBiYoaABigISRXESYoFSRxL6hi9Fj4bvAs3bsP6CS5AZNxLjzjkL/gsv4LFrr8NpP74F5mfPghGzpTia9AKD6RElbKWyLORch1F7Llhen+h48+bNvYy3LNowwioSw//Qy96yaDEW3nMfDtrWiMWr6vHRa6+CddgRWHjZ5ajYuAETfnAj8OYS/OonP8IXbvoxrKM+DsQSoRYtt3c1H+S+C0DxAwEkNG4sbCyUIVHdPxwELRnMvvsujF2/BuWzZ2Pbscdi6rXXoaM9hedv+QmmNm7F9pf/juoTTsbEH9+AoKoSBj0fyZLQwVPOqBqEC8dJ4Xe/ewRXXakyJKQsRCMkucbB37AOf7lmJqYjgRVvLMTh538ZOOsLaHhlNla/PgeHnnMusOJd/P7bF+Ho716EwZ/7PIIYpUTzU3iigORb37oAcar3hGpRUkBvWIjRKZcCYRdlbgrxZWswfP1mjG7egNXJGOJHH4W3qmpQs70J41rbULlqFZxNG7H94AOxbsJENNqVEvXne5NvY2I0kRkSZgo/SMpWtAeKMvxq0TKTRZBA2iPpW6xPMtwAVYGBEU1bULbkDYxctw5bjABtRx+JN8eORWCWCvD2qQ7HAms/LeCC9SWk8tsBsyZC7EeH1YmbX3hIAEmbnVLvTUjZCtvmSKbC8JR0rG84EnX/1IJmHPvkcoyoGIS1I2NYNCaBuXuUYfWgSrQyhVPEUerYKG1xYa9vE8pQY7WPwCN4UnUYCsizXomOvQWPdDX4GNqZwdRNXfjIw4twUOkQbB9kYWOZiUXjazB/bBXWVZWIk6oCG6qxnmQmdN2XJH4MJL0YhrVaWL10KYbMmICOEhMOZaRDepcIcwvVSoF502CG0kSScrWZFOq60zh4dSdGLdkm4gtLDxuLhWMr0FASytSKwhOfpaJN0h6qvoA8L7MccVS0mGhfsQlVU4ehpSyDTNjMU3SmwjZDnEractKsWGhe4Zuo6fRxzO8XYJ+MjcrhQ1G6qRNPDclg3kfH4M26pChrSf2ESJyHdRPyl8qQSA0JKVvbLbQ1tiIYMwjtJaTsKYUr6WieVSlTlCvJeFjA8OYunDSvEWNmL0dw9DiM7AK2Ll6JePVQ3HfKaNQPL4flxdCtOLdKjEIacSobJAbJICCxsBsByd2z8bWTz4HtEZD0ZEgkK+NR1ITqiSZq2rth1S/H6M0NmLR2PRaNGI6qg2ags6MdJc+/gLopU2HW1aF9/uvYVDsE6WnT8U71UCQIamk/jQBpIwmbQQ5mXUwl+6spW++3yk6+gASdqEIZkqgDFv13Pt+AtpuOOMVBSMGmg07WgQQQc49cexzxDTRzYKAZEg1mGGBctWqV+DGM4s+aNavPdgLRvYGULdaQFJ0hCQLUr1iB448/XqL1BCS04zfeeCMmTZpUlGIix60bIxZL2eJ9EUQwmMUgFuedgaWZM2eKYx11pPsDkszQ/fznP5cakv76kOQCEZ6bQuzPe4YAACAASURBVADM1Hzta18TYNZfUDl3KTDDRNp+NENSyHRHr8/aF65bXp8g6JlnnpHg4vjx47Ny1X0B2ahvoWtIoiA01/eIjom/I73//PPPx1//+lcRJaJKGlUyuf64jnSmT/wZvgP5xILCGhae7z+WsqUXKyeKlCVOINN+BCT6hej7YXiwWTjtlaA21YyRmzfAeOFlYP9p2D5uLOrLkqrje8i99838kn3aOPYFSLK+q/Zh6dXKDQBYtQLvfuciLFz8BmJBDAccewJGXXEpMGY3+Cx0FCUX9qJQX8in3qU1uHWn9myGRG1dYRG4isrJBsmiSIKEzjasu3wWVnduw5Ff+Dw2Pzsbb/zsThx26eWovOQqgIWd4vszLMcK92ib9h7nWBe1czEy/RltjCQ+O+NojifZJlK7za4OWF0dwOw5+OPtt+KE716EkmkHYeGVV2GY52PEzbcBi+bgnosvxHlXzQI+dTpQUqnmzM4oKoqq5lA6/P+oAfjhD38okRaqmRQqamdEV4rrU+xS3wikWrHt7HOwZp/9MeP716t6lebNwDtvYfZ3v4ehhxyOyTf9AF5lpVAnGFUndUrcs5AtxrofN5PG7x56BFdcOTPbqT3X6EUNgZHuBpq3AivW4G/XXINjT/sM8NXz4AbdsDlBW9ux5sYfYe7rr+L0n98O7HeQKjDOB6zDTVBnSC664FsCSBS7WynsSHM1OpOcOdNDuemhenMzJqU9OAvnYpvThcThh2L+sOEoS/uoW1GP+MuzMcKKo+PQw/HuqLFoKq2GL8pPEfng8KZ4rwQkjDA9+eSTAkjyOQ1F+NZFfWQgGRI65S4BtdKbkvGTYkPduDLDxrCWFtQsexOx+mWYXFWFFY1b0PLRw/H2+AkI2ChUUgzkJrJegPfPH5EKpSL1bFvnGxl0Wl34yQsPouq8o9BG+eowQyJxB/GkFUQ0RWWLP3NQ4gQ4YcF2fPTpesQdoCVIYfuoSrwzbTfMm1KLjRXFAZIS10KSGZJNnfDHVGFbhSpqV5QtVf+l6xdUfQGplh5q29KYsaodRz26BBMdG++WpdGRiGHZfrvhjWkj8e5gduvmOlJ9goSnFkJdmRhSsigE4MUwvN3GmsVLUDNjArrKLGo6hRF6lSHpae+tziFy4vIvB8M70zj+lS2wNjbBmTASz+5XjcYka1ioZKcyTHR6VS8l8p7CAE0on03KlgCSlZukhoSAROiuETNLqVyRuVUsL1HWKzdslLU7OGdOAwbPX4kSz0S5a+PNw0fjf/YuxbLh5VJvxDHw/ekBZz01JLwIs4+12wy0NbbBH60ACaiSJ5kZVbvBgBD/ptKhomD5GNqewslL2zDymcWITxuJIR0O3JVbMTg5BLeeMRqLRpbBRhIOp1601omstOERzqAERCjdS0DScddLISDRlC0VhVLl9RR3MMQ217BDe/MWTO5qx+CXXsHSshoMmXYgtjduQ8nfn0f1EUciPWIEErNfxHrbgHXwoXi7dgTsgOuKQNdVao0es2aG1BrponZGaf9VAElfNkjbUm2n9d8MrpG2dfrpp4tDxroA2raBZDd4Lq1SNZBO7Xq8DOwcccQRspeyrxlBzbXXXlsUMODKGmhjRF6X982x6qwIgRjpQ9xPo321cg10dJ+j78VeGMUCEoJYZkb4HTrk/B5BBQ+CqYHsITyX7tRO6f+BHPRfSM1jUJtgiN/XTQKLPQ/njoCEndqLoWxpyhvVUZkB431PnjwZJ510ksz5kUceqerv+smQ5AKSKGWrv7Hzuxwrs4JkdlAUiICEDA/eC4FiVG2tkD+ti9p5vQ8ByU4CEqERicRrElNaGlG1dCkqV61F08c+hvqqGrQmkkj63bKP0qDv6IaFmCIslCoGkIiTyMwCN3emXrih//0lvHjhhRi972gMMcvw+hsrcdgNP0bJcYfAKyMhgq3KWb8SHnlo5YUAiYrp6EhZzxfZi0QyJqkMuhe8hr/f8hOUrt2CoW4lmlbNx8HXXw3rWxcrqgL9GW6GDAnrjulhtkUPqV9AEvZaINFLFGaoKhOkgL/+HY/dcCM+feklsA4+BHMv+TaGuQ5G/fAuYOGruGfWZfj8zCtQctrnACOpnMM4lY54hBLEIS4qBpDwW8Rh3NNjZgZo2YYNn/ocNkzdHwdffwNQWQ5QLnXua/jLxRdj1IGHYa8bvw+vqgKgTCYVZ0IHU2dIyBHPOGk89ODDuLIAIJGnEGmQJHiUakILF+Lxyy/DyaefBuvcr8I1XNgNm9Bw3kVYumY1Drvsu7DP+CTiMTZaVF2BC20I0U7tUpQZUkaUU0Q4ZUkNTIaxazONGs/HmLYO1L3yEramHVQffjSWVAyC6Tuo9jMY3tKKYS/PQ311BdIfORRrSysVXS1PkuZfGZCw6V2aNC02bvI9obxYXhwpBKgOHIxZuwKx+XOx5/DhaPY9OPVrkDr0MCyeNBEd8aQoLhFFi4yvcGQ4CaRPqkZzkqEzHAEkN7/wICrOPxrtNiV3e0CAAiPKIWbEm1kV6ZId+NhvdTMmLd+MplGV2K/JROLNBsRLqvDwSWOwqK44QEKVq3gbAUkPZUs1tQyrzcRxJ/VTNSPlEQcBSQr7revAoQ+9gdEja/H2PpXYY3Er6uHh3UPH4/nJVWhJhkXVPJfiK4aRlFD9LTAQF0BiYe3iJaiePhGd5TYcOq+6Zk0ASViFHv4tsr9+gMEuMGlLF4598l001MaxYsZIPDc2DttNwCL1iMEM9nQhIOEfqSGJABIzQFIoWwba340AkrDcRb2vqnZDiK8S5WNQJkCVb6FyaxdO/9tKjGpog11WiuHbfMzdowQvHbkbXhybBCiA4KkMs2pIGBo/Zk74EnNdBSZqtxpoF0BSjfYSh/JYklHinHHN8WuM6bBHDO1YCfudmN04aGMKBy7cjAnLtmJEpydF7N3V1bjztFFYNKYCvhEXZSyCEke62Wpwp2XDHAEku3eWouPul/H1k87pqSEJMzO0uYZNcYEArsd8lYtSI4Vxjdsw8blXsS45BNXTpmN7uh3mM09h6GFHwqkdgfirL6EhacI85GAsqRoi90llRoLpFGmhFMmQBrXGvx0gKeSsUbKUziX/MMBJB511oaQSFXsMBJDkOnmMmJO2c/DBB0v0mtQrOq/MkOy9995FgZKdBSS6kTT3GRZas8kuqdh9AcxdAST0W375y1+K40uqF69LqhAj9WQ8RI/+MiS7Akg4vwR8zIhRGCm3JqeY5z5QQMJzEmgSBLz44osCyihXzPYRFCQg06O/e871K5ghGQggEX/I8wQQEQAzs6J75RCIEywVE9z/EJCEK0Qj6J3JkNBZp2m27Rj22bIN5tx5GOx5WHXwQWioHgLPTsIMOuEw9U8KjGofntch5APpD5BoHz4g4g1bnweZDFb98n6svOVmfOzXvwCcAH/47uUYe+KJmHbpd5GprmRJoxh+ykTqYu7cQRQCJFpvnw6pLoSnm8TS3DgbDWY6gFVrgM3bgCAGvLoAv77pBzjndw8gOOkTZIGrDuthEbm+vshJRpzj/gFJGNmU7u9Ul6F8bifw9PP4w49uwce/dynKjzkOCy67CImVyzH12huBRe/g/rvuwDn33AbzgEOUCpaoVSqNMDoljH5r/7gYQCL5IjqFgghSQGsT1n3ybGzZdxpmXHsNvJoKoWDg9bl49qKLMWjadEz74Q+AcgJCad2suhPL8wgFw+Ah7Wbw8O8exswrrsqbIdHPK7v5EMQy2zJvHv501TX41GlnAF/6LLBlC16feTWsBfMxfda1wHHHAoOqwx4kSrGoGEDCfiHiwGUbo1GRhx2jSWlnRbGPcj/AqO4UKl+cjS2drRh5xFF4O4jDXzAXE8eOwpDKcpTPeR0LkyXIfPQIrKxgj5qweWfOIP6VAQnXqcoKaho/n58NP8hgmJ/G4HnzkVz0Fqqp8BaPoSaVwfIRI9B03DFoLi8VR5DvAAvYFf2H88ji7DBjKj6ng067C7e88CDKzz8KHVyjkayEyg4wK0CKkVLPo9BEmRNg+qIGHLCkAe6EWozqMOCs2Yp0aRn+eMIeWFLHfiT9HyWOjQSL2jcyQ8KidkJ/Oo7KZign1hV5aYoTiBxu4GNoVwZTt3Rj+kMLMbluGBomVaJqWROWBw7WHToBT+9VgW5pSiqV+zA8ldXg+CXXSDlpoWzZGN5mYdWSpRg0fVKYIZE8kgAIt6ebotgNnoWAnmt093YfB21ysPdflmPV1MGYO6kcy3cvh+HH4dPZlSWvMr2KtqS6eKhRSPc/pbLVYqB9ZYNS2SrLSCaCI1eEKfXeZMdu8f0LUJuxULe+HUc9sRhTKqqQGTUYu6/P4PmgEUuPGIvZE8vYHlRlaaSURkUSVK4rorLlm5Ih0YCktSQjtTdyj8xGSXYyTDBJ8pKUMZUlm74xjQPrWzGuw8O4ThOb3l2H9hFD8NAJI/BOXYk8LxFIo6ob9yJmehTXKKwt7A1IvqYBSUiPVVlSSvey95CnKF+mgTgyGNvchDF/fRGrkjWoOnAGmpFG2VNPYfdJk1EyfCQ2zp2PppFD4U7bH++UV0ppvMJjVJhTdXxKRD74twMkUUdaZjNUhCN9hapYzFLQOaUzzsg5I/jFHgMBJNopjNa9sNM6KUAcEzMkuj6DCkzFZGp2BpAwQk4QwG7rvGfWUbB+hsX0jKIXOnYFkPC+qCJ2yimnYM2aNVL7y8AaGR7MUOl5LGbedwWQcK5Zf3j44YdLZiIqFlPMtfmZgQAS7bfyOsxEcd4JzEg1I/Wda4+ZI/6en4321Sq0//PnOwNIuMZIl+P4WTtFlTBSxwhEuQ6j67IQQPoQkIRPZVcAifapbSPAmDXr0bVgIeqGD8GG/fZGU2kVfIcdmR1RlmKU1c4XGg4j330BEs08VSUjEquSMD0jhDw6nnsOL1wzC0P23QeVJUm8+uocfObyK1DzsePhl5eIA0kdeUVO2lFhi+coDEjUZkFBTcYauYlpxVszyMD00lj68P/DnAcfxZFTJmPDqneQqBuJj8y8Et7IOrlvQpdw+8ten5HdbNQ3RNl8kQpTtqTpg+Z7SYDTRyesZ17CvVdfj9NnzkTVsceg8y+P43++fw12238aMutb4NUOxfE3XwvUjmJzAvFJApOOFc9lI8PIdzgnxQISwTRORmRf0d6OeZ/+HDL77ofDrp6JdFUpbDru8xbioQsvxLAD9scxBCRVVWEhqp49crTVImSGJOU4eOTBh3BVkYBEagsoOfzOW7jvgu/gnM99AdYZJ2HVbx/Fcz++HfsPH4GRnzgOG6vKMPTAaRh9yEcQmOwf0T8gufBbqqidUWWuHeUIUaKZjrTq9WJZlBPNYETGFdDR2NmC3Q87FGusJEpfm4PyVAol8RiSbU3YPn5PtOw1BWtLDdiGcs7yGcV/VcqW8P7ZZ0PqAEjfUnQ2y3BQke7CsM1NGNTajqpUNzJbG+Ct34CuffbHuql7o6UsIY4oI4emHYfLZxCYiHl0lBUwptqUFwISyZCcdxTaY+wnRI9ThyG0bDMj6tKaUuhjCS/AIfXNmPzSclQbcSSCAC2mj7Ypo/D8XkOxpmrHDEm+sAgBSUmLn4eypWofFDjiHGhAotShqtIuRnVkcPDLGzBsUxtiJTaclIs1u1dhxX6747WRCek7Ib1HWIcggEY5pLRlwr/UgKTdxruL38SgGRqQRClbqhO7+q7KVND+uaaHPVo9TFnVjt3mrML6g3fHwjEl2FJTpoBTtpN9T36aY1HuverP0QNINGVruAASig4oZykXkKhCeEpuD3ZtjGjoxiEvLMfIDgdeaQJlrS6WjSzB8hm74Y2RCWTYXDKU6GWfGOntY6iuTZJ7pOwvAclWA21NbQhGVaONgISZEPaBCYGMounpDGNYi2N62Ht1O8bPXYcpHUB1KsAmpLFxOsFQKbZVJQUEsgmi6hIT1kNmW9BzHhQgiVK2LC+s/VNIMsyU+TB97gSsxYnDcNMY3dmO2hdexNpkDSqnH4COmI+6V19Fsr0dsUQJmtM+nGn7YNvI4dhUVgpTBBnCXkTydNQfHv9XKFvMijBSzQwBMxSLFy+WCPZAjoECEu0A59LHaO9J5dEFy8VSmHYGkDAzw8g8I+IsrqZDeuedd0pfp76OXQEk4v90dEi9CkUEJkyYICBI17Ho9g3FZCx2BZBQ+peqZHTGswqlRRaT67kZCCARvyFkTHDe2TKBB5sasvSALQxYx1HMsSuULdmFXFcygaTlcd0QjLBm6oUXXshevr919yEgyQNIHnv0UZxzzpdw+RWqhkRFJdX2HXXj9IbO7YQ6+L6TwrCmZnhbG4BBJWJ8u2wW7JGfRKlEUmVYN5CnqK1PQKL5uyHLIXRfuR2LQxoG/dDeCrw+Bx1vLhNlmqrJk2BNP1Rkf0PiMTJGierhLEBgR4ewICAJb1YoWsqbV7BE0Bh1LD1gcxfcZ59BZvMaGLtVoeSIowC+DGws5rswLHbdJbuMEffw2qSuRJr19Zsh4dbNdgbs/0dfnJ0hLA+Jt9dg5fOzMf7QQ4C9xgMdzXDnvAp7ydtoSZSh+thjkN53isApRgnFjzB9xYaBiS5LySBzbooFJBRDjYtqmgGjqwtNjzyMzOChGPbxY9GZNJEMSmGtXY8VT/8F1bW1GPqx44HSUqE7+OxkzbVF3WS9qAIfaceRyAaL+ljUnk9lS7/d2U3H92FueBcrnnkOEybuBey/J7Y9/zrct9ZhkDTua0Vr3EX1QQeg5LCji68h+da3pLcEnSb2W+BBjrdvxtTrIIXFqkkaez9Ur1yNtJNCcuwoNJQmMbapGSWrN6C8O43OwWVoHD4KDeXlaCvl+f4dAQlfNEecKfYgEVABFzFZ/xl5z9mdpDLTgfLtG5DYvB3umIlYXzcCbezVw+fM7t2mjbT00GBncr5EpA5yHdBxVhmSm174HarPPwqdrHMSipdyh3VjzSDmwkorypZnuhL1ntKUxoGr2zBpVRe64gE27FaK+XtUYF1ZCTqpLBeKKEg2QHayrIpsmLlg0z4bCQEkHQhGV6OxQknNMjL+/9n7DjA5qivrU6l7cpZGGQkQCEkgDFhCItrkDDZ5yYhksgEhEU1yBsOuA9mBZMmwDv96MdFEkwUKSIByGmlynu6u+PvcV29UND0jsV4+29+6/clC0z3VVa9evXfPveeeo/P5MEgRExcOaey36Urv+ygLfUzakMHENb3YpqEPm+qKsGi7cswflkJb8ebeNR5LVLb6T0PRsPjvoiCF+m4LKxYuRs0eE5CRHhJN2aJS32ZDUzFIlCol14QcRueAkY19GLqxF6u3KcXyIQ66i9NioirjJn0jpMepdIzAi3gdErNAI0KZ66CMxogrNqFq4kgBJDluAbHCliRixJiR3jMGfDFEJW0phbpOH1PXd2Pcum7UtXnoqkhjydhSLBpdjE3FJvpE2ENR82xP0fZ4PQQpojocA5IhzUA3AcloAhJF2ZIN32QjOj+n6Z6qOd8SO0wXE5o9TF+Tw47LuuCmDCwbXYw/TUyjs6RIzB257PK7hComVTZS5GLneT7EEYGthVG9xej6CXtIzgYBiVJ5U+skpSxkzhmBjKcVObL31WV6ULd8CZqccphjxiBjR9iuqQEl69bCznnoGToazduMRkNJGr3ST2kppTbZizjH/Pi8rH86QFKoQsLrYmBGCgupL5Qyf//99/tpLFsTIOpg8/P0kPBcdNCX/zcDdgZ82v16a87hfwJIZJ9wXbmPPAdS1QbrHcnfz3iOn7eHRI8Vg2IG5nzRw0NXZJKB8JboS38LIOH38/f53dq35fOqRH5eQKKvXStY8T7zehm76krYloCAPoa+F5+3QqKFd3ifSREkEGeVhL4s2tl9a8bhX4AkAQR40xiQP/Xkkzj39DMwe84cmOm04jCz98P1kCblqr8vU5W+uSFycaVbcrFPOcMArmTu03EzKDXfueHRJZj5KXo7fNroJ7mQkLLF0hebgZiEldBfukcVbUJyeoIGYiSiyc3kNLOfhEZ45HnTtEo2H+6olhhzadrUQICECwkzGmwopMoWsxqy4LJUH89Wfr+iqamAwDB8tal4ikKiCNaMMJjdFZV+pcQlevN8m9k1DcoYLJjSD8PJyElLZE/JvEI+JKqVXFpZ1SYpCIeuXiw/xXxw+YtGJTwnC3B8hI6JDA25WKcRtgQjgNhXQIokmxtXmVVgQzWNEQdqau83KNNqY6I4RpxFRr34KgutRkht4mJPU0ZxUhPqjhiT8TSV5E5/lSSXy+CJx3/9KUAy2MbBb6DRsU1HeqZQfYoHZFTqVrghnAMx757BkM25UbgywbHni2olBESXXnwxUraSZJaAlI1xVNmK1DMg2V2T890TbrodOHACQ762z2Gw4qPED1AsJm0OcqYtzcU08aPkp0r4qg1UvzgHyAPWPiRJpaut2UD/J5/JDygoWciyO7OaDAb0YkvgTGqRE/hSIXEN1VTOfhJmu3OWLc9qKuB1+yIHm7VtkdwVGdQwhEO3cGm/psUgKS90u1dVy0CkaIGM3YMfPv8L1J33FalO8bv4jJj0NhKnco57H4KoNKb7KKPGUi9Eec5HsR/KtO+T7y4GzKzKPkccf9VQzZvK4JNrlwhFiAO8j7QPpNs92Bt7kN6mHO0lAUKrFB6rOJxnfhqG5arPS5N7Dr40a3PtoxN6JOdRkQvQ51joTBvodeICSCwboeRd2QPH0VKgxohcpEKg1E+j3LOx9INFGL77Lsg5gZIIZ+O/0acc1cVmtQSGBMqhAGLXdlHkRyh1GWjbogKVswzk7EBJM0tAr/t3uHZwLeWc5TmE8GwX1CFMZwIU90ZoX96OITvRmDFAr9Ml8559KEVs3jADeJYLzwoElEYRgaEpwgI0keS1V+cidKUcMXbsSQXifyrKVnxGvBLkbPoy8dxJ4eOZKE8RVrqq2gJ0NrWgZOwQdBZbcC1S2kidy8EKimGERQjpaWNlEZI+F18fsUu5C1RmKT4RojcVoKOYVp5FsROpBz+ii7oNi5Q58a+x4s78jMyPktDE8KyDxh+/ivOPPpsi7QoQx/MnitI03JElRCgY8RpshlScIzCmWaKix6UDetPw3nO+q/4rGh8KzU97IcmjH2c3OBONzT0kDIr+nsaI/O4k7/3zBLV6HWKCTcucMku/NTSp5HooMNA05RiMTSj7y6bp/M8k108dXOrzzW+6H6w6nqQ2cT/QxohU3SxkjJj/eQ2eClGVkutsciz1HqDVxPg3Acktt9xS0Cm80BqfH3D3r9k6ZkkwAgYaO30tDKDpQ3LqqacO6J3Cw+rvyB/f/HuRDPbzz6vQtRDUsNdIq2wlv6vQ55PHTIJQ/Xtbsycmj8H/TgKSQuOl53Gy4sTzzn/p/XOgc+hPquqEf0x35LH+zza1JwecA0G53dtvuQVfnvplpMh799xY8jMWg/G5yPixUpKKKZk9pAOzbltnwK+N5CTgFroWZQ7p3WHDtuxPLXY6GOeixYCICJOycexNUbzl2FGXRlxxqV+nGLmRkXLEigEDwqwt5Jo46Fdcdf0i5109QDzuZ9vrOcFYZqPKFJW2KL8oi2Jc2meAxECLijt649HyrU6gXL2FUhEy6PSUMhMzqCGVelSwSoldpQ7D7KbSx+FLL2LvvPOOmOKxOSv/odrM3+dxVVaTDa/kuIskK6sVsTQo70Uq9AUcKmUcnpOWDI2bcplxFbdo3k9uiKZwUVlep1NrskLx6YdK3RPeT94P4fRLllv5iyiaE5VjlCyqJ7QMRQsRECuZXZXtZHO86Jcx4A09vPv++3ju+efF1Cip3144syO+yYhMN+5JcIRPLvNFxkMFLsq7QUk/J+tsycWTx+fG9/bbb4vs8T57743QpykbG4HVHJesZi4UcMLrIFWGwEMArngpsGZE4KsM9VQgzIyqaoBWGX5lqGdR8jg2vEveZ2bWuBGSA7y15eatWXS3tCjq8dWAhOCcm7CelwR+7Fsy/F4EIWtzlD5loEr370goOXI3BGyx8VuenPgZiAk/8cJrWaRxWjA4FhIcMx5UHhmG3YvnPnoWxjRKREvYHI9fVo0gg1hWJKl+ZVCCWF0ZJVtpcMef0d2dz6UR0kcpFt2QTLxai+Q9qdKIDmw/DYv3rygoRZVbhL5UJ7pSvYhMApKcgHjHsxGZ2dhHhqeTgSnVLs5vihyoNajEj5B1lDysPJuqPCN/SeuC/B+vm073XBN88RMp8otRblaitb0dRqUhQEF5FtHzxRd6F2ewH5Hq6AoQpnmfb3PMlbeFGRCoKUd5zkUCEUXzUmMnfh7S3E51J1ZuTHi2DycKkQ4MFOVKUNEzFo5Vh0zEQJrWjDHTks+B6yN0lW+KuLRLpSACXe7FIz5OujDYZ/M6v4v0PtKxODa8B34qgmHxObARWZ6E5FxjWTEr5/kFPjvT4DvF8KT5nmAW8Ezq04UIfSpuMQAgOGYmhFUHR1WeDNZuHdUrYuVUI3wMFHj9HEHiASromQQrYrLIOZNG2ghREXrIfLIaO++wE4LQF5U3VkgVzc6GG7nw4zmfn4XPf8YGe1+UJ0XFb3Nigs8gA282XXP/S2aa/5ZnfLBnP39dpewveffMdPMceT5aupXXwxiB62ShrHOh4C15/K3JVOcDFx0s8ndZaTnvvPP6zXLzrys/4B3s+5JJ0CRY0OfLdY/XysoO/S0GM3TUPQoDObEngUuhoDXp78bv5/5z+OGH94MxWUkTe0Wh+6ljqHygsDn2+XTiq9Ax9JhQ5ZEKaYzDBgIwyeMWGr/84+t9RPvZDQYq58+fL9/P/WcwEJMEnclz0MCQ46oB7UDjlzwGz5Hzj+PPz+f78OhnVT8DPLfBKk7515gEbxwH7eiePAd+J3tgqNjF8R+s7+WLWBOSxzSiLd39L/gMGITMnTcXV11zNS6/7DI4FoMMBo0hTIuEjED+m4EDgyrGGSEuqwAAIABJREFU/twwJUsdOLL5cJNwIlItyLdnNtkRJ2U2rzI7aAbKbFFPNJ2Z5uTj5bMJjMZwBANhyEykMubipmfThC1Sm6B6KfoBAYl27Q0s5XHAzVgCkrgdkyQFJVuqGpKFu13gxUY0TgKaIumAjDK1ukbCao+QdaRJlxsfgwNmJnkmzIXFVRkpACjdf4IYhgfybwkSFHPb4fWQUx8E/ePBezBQNklJJ/P3SdVSMqIS+McUDB1sS/5dqEZZyeAymCbXn/07BAceqyVxgyc3dIe6+AbH35BGOHqgsNzJ8m9BM0yDc4FkiSD25VAghEEN50CWJpgh1X1Ut02frbLCtuqdjc0GGZxxjigPBlVdCuGk0igqLgb5qPo18KKkFgRW3xTwZEaV3+Gr+8HgzOpVqj5RWn6etHYrdP9JMaCJVlV1Ddra2qXiJ78fw2IWXSTkNhUoISAkKDGMnHwHG3uUHhcBuKqq8IrFs0HM7Zjtl/rIp75eXyO5t5z7dNplhWprNvG/ZVlILuQ8DgEJOc/0oElKNgrQksbgHqG38NoMac6Pg+24u4qVhtB0YUZK5lXdW/WsyghIgKz6F6ieJJQjCbJ9pB0LUXYT/jJ/Hk6ftT/sbK/q15I1QPmRiGdDkIKNXqmCMugXuEjpYDGyU88hK5ECTEP1vFFZSXnIKDDtOwyY+bTyyrgupRGhHC0tPtYsbsDO00bBKu9D6DuIHAWsU+Ktmus3tTSjrJjn8TrluimgFxhIewb6HFaE40QBK7Yx7UfS9VKtUJLbViqNwHPhZ30U21VobQjw55dfwnGnfAW+3RdTeSiXq1MXnEMMsnNSHOVYcH3lWJAG5QQpGX+CMo4JK3L8TYI1Kz5Pz2I/XUpRBwksrBB+rg9FdiX8jlo8/aNGTB97DEq8OkVNY7U1xXXWB3IR0m4aTuDAI5gwc/K9KZ+0uJSsA77FpEB8zqzgOA5s8aHiI0qFOiXKQQpvaKpqiVBpQwPt5iY0dzRjZM04pH025as55pg2sshJIsaObDh+KHSxkBWUyJH5xpsfWq56DoUHlxUgF5q0xS2CxWSSxX97AgodJilk/oXImg5MUgTT7bj3lX/H8ed+TSpBgeXLeXH8+axLxxOBJn1D4nV7S5nQZNDC/9bZVB306GPx3xoIMCv/95L9/fGPfyw8fB0I60CVf+v9mtdRKGDTQVty7U4Gr4UCOJ1p1sfTx9ZJIn4vgREbxlk50OeQXPfy17FklUKfv6xCcbUgua7q7+fPtF8EP0v6EH0l2Cw+ECDRYESfs76XyWBTB8jJQDkZhCZjIVLKvvvd74oXGV96rmwpME2Gjvq/k+ecPz75e4YeU8YfVOii4zkBcaGXHif9O7q6M9Bexfd5XF5nv6/dAME8E3LsNaKHCeMv3f9S6Dz0vdQxSv695ffq+zlQaK1/rs+L30mWyLhx4wasivG6k89Bcl4VmpP5z4I+Tz1nNN1Mrw2cd+z/0QnxwUDP37L3b+l3/y6AJHmj+ND/5skncc2ca3DRhd9ASapI8Ydly6ZKVgQvCOAH3GBDYf1wo+GCrQIxVkJ8uHZWNQCLvi1pMgw/XDGTo6EZb36yHJxcPCjfxgeBtBEzIIffEJqPqkQoupM0Nkr2lVlGSiiqLCIrAemwDznbhEdtfNeW7BaPkbMsZIXC4KI48KRS8+muGCXdxrIwdbip1sCmNFkMbWXAWJ4z4NoqM6ukOElRSst5MNRPBwyEAJfUJQaezHyy6V36PdgITOpOEdIBN+AsIjMjTZ0hKxsxZYsL4E9+8hOhTeVPRHKPec5Zx5PqArN2DGqYGRXaGO0KJemmKBDMMPtGcUz56BVqhWekkTNTcIRGxvH0ZUwC0hMiUyhjVKygKgivv9DDwGvjNcsmHVPFPCsrhl88rzAqlntP6gSDE590CzG/swQIMSBlBjOQrLi6CwSIrMa99MKLePiBh0SmkYvzQA+7ekP18HAceL2MNbM2GWgMzjhFy5AOc1LJIV1H0bg+29CuNwTeazYGkrZ1zIknwrJslHoEo6xqRfAsA16fCvRYcVLitaK/E6tFJatUDJNJT2TlkPNOgWnJBqeUOWRyYdKLEcEQs5Rs0CM4/KIXo0KAhAZTekHWLrOsoJEWGAV9CAOCL/6T18fsMZCmJwkDf9uDZ2eR8kqE1kSAmvYNsILIF432GLsyQ84KC0G6Q5BBmpcTIu02YNmCX2LON3dCqd8BK8ohsEgJY4CrxjHwXTihJ4CXQTDXBj6jBIkMlFOi5BdJL0mJshmHZ3Guu8LfR5AGbNIIWcVUYIYU08CowvqmEG/8ZSUOPnQ8KsraQTYgKY+W+K4w0eL19xBZQTZOTMQVOT7lIoRnwrN4/UyAeEhRCU8cCFkOSQl9VICZKM1xMEjX5LNcgcbGYvy/P7yJmTOnIrQ7AVZChO2o+uVI71TJlJxUJpngcdmPBVYJKDLQI/1h/BOYrgBhAjUzTKvqkizVBESk2MVyy0wq+TkYxkhk276ERy9xcHDVhahr20b6WlTLHc8ZMDMB4PK8Cf5VJZAnFgj44jNOwMD+EBNFPvFHhEwRK8SM45mR8OAapTDMtFCXWHEyBUwp6t3yymVo6m3GdqkdMCRTK+CH55xJZ2B6KdhuGqbLampOVblFBUwpnvE5F7puxHWfFDAfWYc0USaOKPurejZMK4SR4prLVA5TNFnknCLkrG6012zELb3fx5dPn45McVaqVFQqU4kHFx4PzzUuVu4ZdH0qsOPzedOBkg62dMDMZ52KPNz/LrroIglItpSF3VJQMdj7hQJIrj3cf9iUy+CMeyL3au0gzb+TQXj+8fPXky0Fwvz9JCDRIE0H03r9YZBGGVvuj4XWxPxrSdJp8gGJXu+Tf2sglTwOXbdJXea9GIiylR/8J+9lIQCUPH4y9krGQJTOpY+HBjVbmmP5wXZ+Am9r9hB9DMaAmrL1eZza9bweCMDo9/X1DwReqNTFPfioo44ShoSe/wPd80LfW2jODdbDod/T50TKPKsUSVU0fUxdOdPJiOQePtCzkP9zDcx04pnH1ufA+U7wxnNgUnhr7t3fsgYM9rv/EICEuslnnHEarp01GyknBUfcqk0EbEhlQEb5SdmAItlfqZTDzCEzwkqBxwAzcEraU2UtGTAzKyVyi+Tvmpv5pPoB1qibFRJSVXgejqMCcCVQqaQqFf1B8dm5FQosYIkmlpCVjJloySoal2o8YTBJEKDAjASm3EDzYlNOBmamSRdiQxIDQpksWrI3tkzQjSxyXvEpBRYDpFj+hYG44aiseOhJAKJIZzoojqeBStb2Z8E5KbVTe7KHRE8aqbIokpJQJjYn2RUYkYtl+lR09vkjR6lK8b2IPS2kFNExWfXVK7aL/l1bNlpmB7RTO3t5Bi8VkxyiMtysjqheG6Xds/kdXiB7ORwx0WOVREXlyRZbdbqem8Vjjz+B2bPnyPjX1tb2l4wLPpj6/sY4Q/9TQl+ZK8prQZhW0oTPEOyzgERnKLjpEIzOmTMHF11xBWwnhWLpS1JVEvG0ZEOqGNsxW656GghNWC3yTTZmM1NLak8ONkvGAQ3PDDg+gxoTOVtRb5LBiN5wuMhpp3b2UvE52FJm7G9djAoBEmbotEqKHnf2ewQEEawWkirEhIBJsMUMMns3AukZkUZvggiUqGDfUOpFDIBZLeL7BCkSZMftYayi+l4EpyiC7W7CmgUP4HuzRqHUb4NBn52IgILPk0pI8NkyjWz87BXL+yrzHcHyU6pvSR61tPosZ15I8KDUvWQN4JpBDx0xySuCb7vwomqsbUjhz2+tx1EHj0VdSQPS0sDPj7FXKCdzSVq3BNymVW+bSBkzNu4T+hVRCsGNKJEZPtKhC4SZuPmNzyTBCBMlSi1MpqqVhmtUYH1jDZ6cuwBXXrgjYHcBRkaCZq6vUgvl3GL1iT01fKb5pLFaG1HOm03WrGCp55+JHM5XVT3kcxgLarCqKz0Lyg+E42YGGfhmPXpa98CDZ9bh2IprMKJ5WxT5rHyzuixcM2lIR6SquMrskEutDy/VBdMrkQoNkxK9aQod8B6zhyqDErcUls8mcU/KpKSyBew/NJg5VfxrJkU+HLUYjX2NmIRJqO+sRTrLOabkog1We4V2FfvBSLab56GSHHyHtC+uM3yHoJX7gRhKcr75Rf39h7xmRSOOJBFDWOIavWgb2oAr3FnYZ+becNMZqeAgLJGEBwFJZDkizJEMrJIB70DPYzL7r4NsjmHyd/nfDMhYGSGPnX8PFLj9rc+9DsDz19WkU7v+Dv0ZnUUeDGTo9/R5J/n2AwWtyYRQPj9fZ98JSKhYxB6SgYJTnbXWa2Yyi53Mnic/p8dff48OgPlzKoTRXI/VqqRr90Bjr3tmNNVI5nRMb9Pxjf4evpf/nTooJV3n9ttvLwiCCn03QYSmJvE89XEKXf+WACoBMZOxdGofKCGpKwS6+qBpWANVCjV1Ss+5wWIKzn/KQ9MYkQG5HsOB9kF9/5KAo3/PCrn/KJVAXY3Iv/5klUebJxZqatfzWj+zyapMPgDU35EPFJM/TyqfJZ8nfS/ZQ7K18tT/G2tBoWP8XQCJ2rxUgEVkxslw7tlnCYfNNNXCLqG00GuCWDqRtCm1mZV5EWoyHorbW9FTWYWOklL0ph2kAxeVGR/lHWw+DNBTVYwWx4RpMSje/EoiTN4YAhLSRdjLYtk6vFVBdH8jO5WmqF6lCFswG1uAljZg+AhE1dXqY6T8rF+1mRpTWgZsM1L5hBgp1cyYF5tyMjAzTXdTqjzpsrWiWsW/kmCLCThgtYjUkqZ1QFE1MHSYOs/uLNDYBHg5oLICqKkB0mywVEBIhp389rg6olEyv5/lWmbK8xdeEr+U47zK7lG9jA2xaGlR11tdA5RVAZs2UQdQnTENCpm2reW5DUdoFSusItQWpR2jwJwaDAajBCSULmSWvDBCV/xtqi0x6LcYcK1YDRSVAcMos2cCPY0A7wvZG+VpYPhIBGn13arhXTXaxibRMNkPkPPwxLy5uObaa7dKZUvoQDyVvnagtQUorQCG1AM5H2htA1pageI0UF8Dt7oUTgzGCl2TXtCYHWJT4cWXXQaTPE8RZFDny+dAOdGoBt6056Iq56Gkpw/lXhY9RcXoKatEZ6oEFV4HKro7kM656CwvQ3e6Fj3MwqZIcVHgT15xX4VM70RTu3Zq/6IWm/xFU4/Jxx9/LBr6nPtJqoFUSA02p/PclfcQK5JlfhY1uSxK23vQWVWNviJWB31aAaHK91DW3SsJgI6KSnSnVZ+JIjDGtK24RyJgJdYKYXrN2LD4Qdx5VTWKgw4BQNKHI/TRuPKl+HOqF4OSBtFwbGgNRKth+5o26W/pzlWgrbsevaGN8qJejKhogeF0iZmow54ePhexB44RUvSCDdBVWN9Ygv9+cyO+dvBo1KfXSlY9pNN53Iwu6wZfUjFy4BklyKAaa1srMaR4A4aUkC6YwvqeWnR7hMAe6ks6UFncBSPsBuyU9KOwUVv1gLE8wYaqNLJGBdY0jcBT8xbgqvNHwjC7YbI/SmC/6ssRpUJWd0nZonZDBHhGFRo7q9CXdTB+yHpYyMTZhhK09A5Fd4+PmlKgMtVMre74AlQSR7AZgYZ0xlSis203PHjGGHy94lqMatoeDstZ/XcrvnSeuxkK+PNND13lHfi46EPU94zF0GCYGP8trfgY7UY7QieAa4fYvn0sRveNRNpXXgxxS41UkaXfhVQmOPhgzHtoyTVhojsZw7rrkHa1h0z/CizKV1zSeAxWrJvKm9Dht6PcKsWY7tFy/3uKM1jrrEW31YQ00qj3h2N4ZgQcllD7R4AgltNTVXdcK4eGuvW42pyFPc+cCtfukQpOEJXJ+6zwE0zobHlyHSHVk4FZQ0ODVDaYYdVZVL23ck3XwZkEIQlBC1lfTOXUzt//ezu1MxhNBszJOGHzAG6OHXTQx0CLiTz6jTC45c9Z8dHJJVKhCS702iJjmOfHlb/m8TP8Hd3UPtCaqAM7HpsqR+zHPPDAA0XlSgMNBrxvvvmmnFOyNyR5L3V1hRUSVup5LwpVSJIgh+dEAPOXv/wFe+yxh4wBr5UN2hQIofrT9ttvL+/pnhwdmCcDdh6TCbFbb721/3Nb2gP4+y+88IKM9SGHHCKAhAk9UtxYZeCfAw44YFAfFJl/8TjTs+Wss84SQLKlF7+LcSPlfg877LBP0Yz5Hq+bPUkcw+TxBgrieSzGfrqpfaDP6fPi+3wm2XdCQRhSzQjKSD0mgN1hhx3ko7wHdHDX86DQHNPzh/1bPNeUs1kuXses+aBaA03NpuEzrseSP+PcI/WdfaHJql3/3p8QHNDXwr8ZA+oK6ZbuwRf1/t8HkMRNdRwEBuTz5lH290zJUju26iGRtTMOAMjjlp+SP+v5GJFxUbOhAdn589G5yy7o3WUy1lsmhvR1YFxLJ9w3FyCoKYG7yyQ01FRLU2+hl17QPm2MGEceVMqKs+oMhNQRyM/pA3rb0fTQr/DrR36Ji+7+IZyvHAnkXDQ+9yc88Y1zEJYUoQM2ph50NI780ffgW0VyTaJAWQCQUGWLDe0fffSRLCoSe8R/+F+2pEj1FfhAbyew8H08Nec6bHvCafjSzPOB0EPv7/+E391/HzY0b8IOu30ZR119NaxJkyRQCKXJ3Y8XnM00oi3J/qrWambnlC8CM7bobQP+9BLu+fb3cfod30bNjL3wi+tuxqrnX0DKcDE0JO3AxFcvvxwTzjsfoZ1WvPHYF0xwmUiGqSHdGtlfZQnJ9tJSmH19wOrleOXyy+HtNg0HzLlZqiENcx/Gsw88hL7Wbuy6316YMftaYPx48aOREIdjINU3jQtD+FkPjz3+OOZcv3Wyv5yDyGSAV1/Aw7d/G8fNvAjVp50CLFuFl+7+GT588XWJ/74+6wrUfe0IoLxSOU1/Dh8SBo1aBYg0EN45CQT9DEb5AapXNyLz3mKgrRlmXTXSO+2E3tFjUN24Fp2L5sNra0Z623EIdp2BhspqZKncFLCKUvg54KLKxZVla12l+KIWnELZV8570iU595NZKSEHSsN6kWT4c2EWVuBjTG8Xqtauh7dkOXp3n4ru0SPR5xgoDbIY3tgK//3FyJK+t89UbKoql8qECB+IAALBuapARRKYskm7ExsWP4C7r6qA47dLll0Kf2ZKaHEiYsuYmguSUwrPLMUnLeNwwx1vggXVX98zCi1dDv7r+Qb8/Bc5bGoDJmwPfOeGcRg/thVW2CfnYJBrGj/HxJtKFrYGKxsdPP12K44/eBSGpVar5AZvOP9DKr36brBmUYwcRuGNRSEuveUTXHeOhVMOnYC2TS347qON+OPzqlh52bnAqUePQnVJa1ylYDaAgIReQHpxIc2rEquax+Cp3yzA1ecNhW31CAhTSESLcCiBCjZnGxb9TaqwvnUYbr17Ad58B3jzP4ehtKhZZJQ7e6rw29ct/Oz+Bnz/xm2w7+QewGiVKo9Uj2N7QpGzZV9QWIHutil44OztcFzlLIzYOA5FAQGEPkl18a7hiWdMcWShq7YH79kLcOemu3EUjsfRQ46A5QX4ufsw/rvvGanIWkjjNJyEk8u/jtLuEqHZKlivqhp8ERSRHLlg9Hy05Bqxs7cr6npqUcSmMKmIcN1TPjQExqxGZ50sWstb8SKexxttr+OQ2kNxcM9hCFI5LEktw32tv8ZqLMJQ1OFrJSfjQPMrqOyjDwgrmUr6mFUqqa5EQMbxsKG+CVd7V2Cvc2cg5/RKJco1yoR6yd5DVkK5IerghUEGm0/pxq0Ds913312akrnO6CCEwSm9MAoneDY/4f9sPiQ6kaaz5Ay6GUxSKfDZZ58V2i2DZDYp87MECaRlM2jcUvVHB3/8m4CEQTdFRwZ66X4LBqNMqmhfDN4fjjsDQ8YXzIA/8MADYhqYrFzln8/Wyv7y92hISKovzSDpDk63ck27I8CgWze/k7GFDpKT62sySz6Q7K8OdPX1c26x54iBN7+Dxz7//POlykbgw6Qiz4PBLYNsStIOFJDrY35e2d/m5mZhldCUkEBi6tSpn6r+sx+J77311lv9Cd7860jez88r+8t7Tor5rFmzpNeHwIeVBTIdCCL5XGpqlK7g6GdQVyr1+ej7z7EigC5UFUs+v7q5nWDnpJNOgqb48fu4Buy9994CKghUmejnGpCskBUCRXoO/59V2eKg6BshTu3z5uKMc87EnGvnIK2b2rlhkB/OhsIgQmlkojgTiMRl3YcfYcTyT5DuaMLGffbGqp0mYH1pESa3NGDogkWwF3+E7h1GILPrdKytrEdfWtEb8l8FAQlNuQx2WwDFicqEqOQwBbt8FdY88ghy857CJq8b+z78Y2D6wUBfH9Y9/hg2/u6/MPWm2cjWD4WVKoczdrQE4tzaKW8vCdbEa0AfEqFlMSAh3YA9MbKFAn1daP/lXHQ+Ng+9Hy3EiNmzUT3zbLQuW4L5512LsdN3Re2ph+Mvv/4dph1/Eobssw81H+MNXvG++63ft8YYkUEYKRNEUzzM2jVofPSX6P7NH7A252LfH34X9v4HwG1thtPVDKNnEz6571dY39CE/W67FdaXpgIWvzeCz8bzfoKVuiT+2SpAwqoQqUzZCO4zz2H9Qw/DeOXP8M85E+NvvQXZ5lY8cfQhOO6kr6N04kT84abvYuo3r8boc86BZxvKu4JNoZJ5VnGhQDQaIz76OK7fgg9J/+Ld1oLGB+5D97z/RFNbG2ZccyVw4lHYdP+D+O3dP8VJD/4CzvOv4NVXX8bh9/wQmL4XojjrkR8Y6GNS3YobwuWXXiI+JP0CCQxgOP6Ujg2yKDJ9DG1ph/XWYmwTOnBG1sNbsRS5bAZDp+yGzkUfwqpIwamvRN/yNegYOwHdE3bCpqpULDTwWflhzqp/VEDiUFOfOvdmCmRqpb0MRrX3YdjiJahbvRpWVydWH3wQVo3ZBhknhbFr1qJqwSJUbGpEMHQ4GvbZAyuH1cIj5UYqjjH1SBShlOkiQ1Lb70bD4vtx91VlsIJWMd4T8EZTOzZLi2O3ol263jA8816Ae//Qirff97H/niW4/45xWLiqCv92zuu46NQq7L7nNPzo35/B5AnFuO2K0SgOm5T7utWtwAArdZYuHNRgRbOFP73diq8fNAbD0qtVLG6yWV661PpVr0jN68pW4rHfZvGfz2awYK2Pu2aPwTGH1GLh0vfx4BPAwYfth3ffXYg33mrHA9+ZgIkj18GO+mAQoBHU83uJNWLap2eVYWXzGDz55BJcNXMkHKtdes2U3HHMPo0f/SBKwfWq8cGiLO77TSdeeg8oKgbeeHwSioo3IGOkMf+TUlz2rZVwXeCHN03AYbt2w4papPdC+vniRBO/nucRBVXobicg2R7HVM5GfeM2KKY5IHvNKFwiaIwAgf06WbSVdODZ6DU83vsk3sYbuAgX4MxRJwLZHtzRdSeKonIcMeZY1HYPxcjOERge1omRqAnVG6bKm2o3YJM/w/3FI+ejNdOEyf4UVPfVwJEeIAIGPjesyrEia4ky2KqyFfhd9jf4beZJUew6f+SFOL7zZLRVbcID6x/CM0WvY+aIMxFtysAJIxzjn4qasEYyUZIY8T9NW804PtYOa8Z12W9ihgCSPqk2uWaRzFeOlx/lxDCV6wUDngkTJkgQxqCE1RGuH5TMZYWELyYVmIlnIM5mXS2UMlBQ/c8GSHQGmxUH+o7suuuuos5ItcbnnntOgAgBCdUr+VmOxd133y3+DPkVhkIxga6kbC0gYVWGYITVfdJftTkgj80eFJ4X7wEl1QlIkk3TnxeQ6D2D10KaEwPh5cuX47TTTsOOO+4o0v0Makm9I1ilWAh/zv6I/KB8awAJAUhSmY3/ZhWEQIjfQYrvBRdcICCYmXr2ARFgXHPNNTj33HNlnm4JEG8NINHnqhvgX331VUngsu90+vTpcm1MrlKtlBUm3kPec20OOdg5fB5AooEgx5X0cgICMnsIgjkOBAWcb7wvFIjRfct6nv1PAEkSJPPeTpo0Sb6Dz/uyZcvkevnME6BQFY4CTXwuyDzgMzAYXU1XSHh+/wIkcYWEgOR0ApLZc1BkkrdN/jDpNeQkRzD8AOWwUZwL4PS5SH/0IaYEGQQrP0TrlC+jdfsd0Wbb2H7FUthvv4PhXoiNY+rQMWUa1teNRMYurHNUGJAo2VDm44ukF0Sl84UqFZpY+frraHrtz9hzwyY8//yzOPDf7wb2OxhoWIuVt90M68352Oagw9A3bixKDjsE2H68NMdyS2WTIjXitwqQSGldNdUjUk2WIbnPLe149j/uwaEjhqHhJ/ei5NQzUHXmWVjz4gtYePksHHXiyWiuLkfd+BoYBx0GjNxWNl1f+ODqf3FnSf9DPLhTe+J8I2Djwvex7I9PYV/PxAt//BO+ev1NMA46GCgicOlF9PzzePSmH+L0q2cDhx8AFJcp/xGwUV+5s0swtLlMsXWAhBx9NqF3enjtoYfw1cpitN/772iYticm3XoHeps78cSB+2PmxRcCEyfimVmzMPHyKzD6govEpIzdJPxS8TdQneFyIq7r47HHHxvUGFEvhhwwd/0avPIfd+KgbbbDa4/Oxd6nnQUc/VV8/O3v4L3//D1Ofect4OPVePLSS3DonKtQdvLpiFJU4FGv5MKYD0jo1G7TqV0a8FX5iM9Cmr0Qfg6OHcHu7UBxWwdGGynU+il4C9+B19GC2nHboXXRcpTtsQvcMfUof+M9LKUx3IwZWFdVIz1YhUD5PzIgYWWCvSJZowjsoU57Paho60Llx0uxY18vjHUbsHqvfdE8ZpwoKHXPfxe7mQFKNzYgY5egbcZ0rKytgicSrIpqRQUl36JCGfs4GB26SPmd2LjwQVUhISCR8mxKZcgpQRvTrJzIRldnKX72SCcqJ0/Ao099hGEVwNw7dsSmrixWbuzG2JF1sCtm4MpZv0BVBfCr+cBsAAAgAElEQVSjb22LVHYj6wF/XfK7Yxqo6qcyqE5lVGFlU4Tn32rG1w4ch6FFa+PqhAaPrOYQUJF2lsKGDUV48PEu7PjlGfjWj9/A7JkjcOKhNXCi9djUOw6vzDfxwCPvYvKkClw9c1vUly5HidUjvV2scEQ2xSgUo5KLimtWYGXzKPzmyQ9x5cwdkLYapUld6nLxdduOicgj6a0YvdlKPPTLTXCG1eKl17JYvrgXL8/dCXZ5Bxp6qnHLD9dj4UddKHGA66/YDodM7YQdtqnkihLi6wclBNt+WI2e9p3x8FljcWzFdRjWOA7FPn1NlLCJVKs0lHBcNIUb8UzwHFpGt+JX636FU3AaThx1HHozLbi+9Ub0IsSk2t0xxh6Do6MjsG3nWNg+qwY58QOhCqJqu9Ou7QaWDF+IlkwrJoS7oK63Vj4vqnU02I1ffHZyjodlWIYXvOexYdxaLFm1GMcNPRZfzx2P5VUf44dr7sKy4WswMb0zRmXrsU/Vnpi6cl8M8apFJY4KicrwsJ+MgZ6Ui/XDGjE7dwWmz5yOnJORqiC9X0S1kZ9l7wnFFWxbAtv99ttPgmsGmgymmAXXoi0MjE444QRhHpCKzMx1kp5TCJT8MwISXgeDTWbgmQ1mgMZKBgEJKTQcGzIPGMCyOsGf830GdIVUHPvvcywAsLUVEn0sjjfBCLPSuhdH9gvXFXqP0MEtSwBJfpCavCdbqpDo6pc+tr7/xx57rFQm9B7D82fATsli7u8MnvW5JgGG/vxgxojJXgkel9fDPxxfggleL/c1Hp9VKoIENmcTMDHrn7/v5c/BrQEkPIckKOG/zzzzTKnEzJgxQ76bSp2kavFaCIjuuOOOfsaJrhwWCs4/DyDhuesmcFLldKWINCn+4fkQ/LFCQwoaaWu6UT553Tr23JoKie7V4X3jd/D5JwieOHGiVOQefvhhASD8XtL+CdRXrlwprAe+kjTO/LH/FyDRC3zc9KMrJElAQqlY8pTFd06t4GJoZXts1gTq+3owomUTzLdfRffEXeCP2R5Rj4u+157DlyorYfTm0FhWgvY9puLj6hp4lPYssBIPVCGhXj9JC1RnUg0HBAXMUlOKMQC6WoBfz8Nvf/YzHHf3j4D9DwXWrMSjpxyP0TQLGzoMyzc0YOre+2Db738bYXl5TBf4LHVnwAqJnK/yLqGXiZw/1W9ygaJsNTZg5WnnofTrJ6D+jDOx9ve/xZIbbkT9NtuhccQI9K6Yj4Nu/w4qjj0JOerPS/+Gol8pi0AFNLZE2SIQIhxjtjok7z1D5aw+4OkX8Id7foqjZ18HHHAAUGIAzQ34cPaN6HGqMW3WbETjhiOkUoyceyRGXaTeSbZZfvZ5KFvk63sIvTTsXAZo3YSNp5+Gpi9NwZRv3Sop5+Ceu/D0448hqKzAEK8PM+5/ENhjGgKnCBbYHMxWY5oJ6u+nU3uAxwWQzBmwhyQJSAzPVeO/eDH+dNNtOPTEU4GTjsGG++7HM3fdhQOuvhwVH67Ca6++jC9fdi6GXXQlorTOzm4JkFymKiTiN6IGSExA3Qg2RQoYpAVZVPg+hmddDF2+CuuXLkRd3RBU1Y1A2zsfwNhjMvq2H4lxr76LJZQG3m9/LC8bIqpRui8l/1H4R62QaEUzNyyCQ78Nvw8lfohtejpQv2E9rAVLsWnPGWgaPhw520BFFGFY00Zg0UL4YRpd06djRVUFIov+FcolnAptvs2+EHFSRWBlkArasHHRg7j7m1UCSFT1rEipwvH5o6y0YYrviBGWIBtVo9Uaj0uvfw5FKeDxm7aHb/bAtcvQ0ZPCfU+sxX/9sQe3zt4OX92rG8VeFyyWRNgUrjSoFRWI3R5GNVY1mnjpjUZ87aDtUFu0DhH7FeTx3xy48vcIjPygDrlwKDZ0jMYxFzyD62aOwkmHVP2VoLQcPRiBXzy5Er9/ASivcXDDN3bElLFNcIImIGAPG81kWS1gxp+XloZrVWB18wjMe3IBLj9/B6TNRthGt3yGgbucrAhLkXLE9Egp+oJq9Dnb4Kbb/oL33nDx6lM7wysuwU8fexvvLx2Kvfc9FI/c90t8d84U7P3lBqSCVqG9BZZSR+uX3JanshJdHRPxqzPG4PiyGzBi43gQ+Il4gywbShJCVPJsV1St1peuxcqRK3Dz4ltxFI7BCWOOR2tHE37UdTd6kUUJyrAaq3G+fR6OKj0Ktd3V1AJUbuVIS+O9Uvuj4lmAJcOWoinbgR3DKajvJiChlwt7RoRoq1biWGSiu7gXm2qa8HrRa3hx2fM4tP4QHJk9Gu+Vvo07G+7CIizFLpgi82YHcztcUn4FxmaHw8yRr1osFCz1UlX73lQWDfUNuMa/HHvOnIasQzNGAqGYYBaX1HRApYNJBin0beKLgZ9W0WK1gLx60oQYkOpAbrAs6T8bIOEYcN/kmDC4Z9DLsWAAxgDxyCOPlJ5QqlVxfyMdhlnjraFtfV7KVnJvWLVqlfSDUq2IwFCrhWnzY4Khv5WypWMWHWTy3lGhjJQ1UtfkiTUM8TJhXyr7QhjAFmr+3poKid4rkqBEN5hzfDUg0Z/jeREEU6iG94ViPf8bFRK1HMZ9lXHfCatCHGvSlDgOP/jBD6RaduihhwoQIyjQPbn6/Aqdy+cFJLopnf1FrEASAJGixzmpq1+sIhGo0WxbN+rnJyN1pY9/D0bZ0vNIV6v4eYIOznlWaEjX22uvvYSySYDCShWrM1SHo7/LYCI1/wIk8cz4DGXr7LMwZ/ZspK2UUkWKGwiZLYZtIhD5UqUdX5nNYWRzK4a++CKyk3aEPWw0vAUrkepqwC7bbYs1y9chE1no3GsaFg+tRq7o003tenIWBiRqEyZtS2XyFd+c8qNB7JhNLwDvoV/hqXt/gpN/+F1gv8OA1laEH8yHyWbyujJs/MUj2PDQXOyx4C9AbY1S2aILd57Z0ICAJKY2KAsvpd5lsYeC0pnkQ6xZiw9POgvlXzsGY2aejU2/ewofXHcDDr1+DnD0EWg6+3y0TdoFE+68C25JWtyVDYIpBkRijrW1gER8lUUC1CeNgGaQvgc89zJ+ffsdOH7OtbC/sr+I/2DFx3jvxNOw8w23IHXkkXBLOO5+7BfNLVo1aAuXPFbIYvZ3ayhbYrxGaBSlRUkM7a1Yc8zJaN19Ena78Tq0bGzEC6ecjOMPPAjWmDF49+f3oeqEk7D9ldeoxnORPCbQpDmbjglC9PoBfv3YY7hhTmFAktxw+N+8BoLl9MIP8NtvXonjTjkZOP1MYPVqrL33p2hb9B52SdXilY8WY9LsCzHkrEu2GpBcfsllSnYxligWPR8GRSEVlAxRnCv1PAzpyaFi1QpULXgZmTFjUbbtRHi9EXpffBale05C77YjsM1L72KZYyPYa2+sqhgpcqmUZS30+kcFJARm7B2wUAaTfh4UMjAtjMh2Y+T6BlS+/gGapu2BjaPq0F1mwvNNjG/vQPqdd2H7KXROn4bVdTVClWFDNyuU7MmhkaUVFkmjtuv0wQ6bsXHRA7j7mzUCSBiI+2xLFqlxVU4LUinqB8MSd80cuvwv49xr3pE4f953J8H1+9DSV4UfP/wBfvX7CLMu3xanHmKiqrwJtuvBcENYTg5e3JpGcEMDPNeowurGNF55vRHHHbQdaoo3iCoUnxzKn6vAVBl8iv8S8UFIEDMOR58/HzedNxonHloHC6vQGVTDt4diQ1s1jjztT5h1egpXnDYURrheyQ5z7lJ+VqhTBGQMzglIhmPeU+/hsgvGochsFr+V/poym9lJGRXaZkae8xwcdObG4frvfoK33gNe/s1ueH1hFpffsARzvnUEbGckvv+t+/G92fviK3utQ0nYJEIc9Ovg97InUK2rFvoMApIJePSMkTip5GaMbJig1PzEgJCgiMaj7Ltg70sAJyxGt9OBj0d8hKvWzMLhOBxHjzpGFNM+LF6C6lQpnGLg9k9uxaTMrrh81BXYbsNYGDzxGN+5QkEj6KPiWRaLhn+CxmyXAJIRnUPEP4UeNGxkp5iHyK1zzlCO2IjQXtaNl8pewR82/h6H1R+GIzJH473yd/GDDd9Hd2UvZm97LRasnY//bv1/uKP2DkzxJ6Okhz0hRSJZr2vOfBpzThabhq7HFeEl2PO8acjaPqygRLnBi3liIJUdrj0aXDCIYICpueoUxWBGmmsHA1MGvgyEGBjy95JrWKHn/58NkOjeU92oTeoKg1MGXwwQWSEhfYpy8gyY2edA6hTVspKGi4XG4vMCEh0o85yYlWY1gt9HCp0OOAlI2GjOe0ZazWA+F1uqkORTvNijwvt/9NFHS58I32fvCIHA9ddfjy996Uv9hnsDUYb5863tIUnGbQyE+f28Xg0SNT2Q4PDkk0+WJF/SbLjQmG9NhSQ5j3m+nNuskFx55ZVC2SI1iZQjUvf4nJDSxZ9zDNjb8r9J2eI1ECQQ/LJ/Jx+QcCxYLSN9i7RJVqfyq0waOG5NhSQJ9nTigc87Vck4/mzu57WyGvP8889LlYpghaIXpK0NNt/+BUgKApJ5OHfm+bj6qqviTDBN7qhvr7KEzBbHqqdIB0CFl8Gw1mYMe/Yv8CZuj3DEEDQvXITqxkbU9GZR7irPiaUTxqP7wK+iwUnHbYybH4ck2qZLObmQLHErI1sxIemnV6jv5kahNLYCL0D4y8fwu/t+hhO+dxuw797AR8tx14mn4ZQzzsXwA/bEx4/8EuabCzH+6T8AddW0rBOjrfwXAQkXMSJ9qlRozqMm2CjpYdVYCZEjTSuqyZrVWPG101Fy4tEYfsHZaHn7Hbx6wZU44uyzkfr6UVh90cXwZnwZ4791E/ySagkAVI6TuzIbZmMB3iCQrA4f7KRaQ39GoV+axhcakXiwMDb543P43e134Ng5s4DD9hPVnvZnX8CyO+/E1HvvAybsqDr4dVOoBAHSKSyHVpLIzD8q2V8aI1HukPehkLoIx5+gJIyKRB3LaGvB+qP/DT1TJmPCDVdjxaK38P9mnoMr7vopMHYyGmZfj01j6rDbnXfAq66BzdoM5Xg5duJUzaFgT0CIRx97BDfeeINwY/WCNtACJoGa7wLvLMKTc2bh+FOPB844B+HSZWh57z0M3XlHYNHH+O199+KIH9yO1D77A/Zm6kfy/us5yMZTNghefsnFSDushjFoU2pgEkSazOob4oOwTaYboxd8BOud+Rg+ohxNu01HW1kNijr7YLz036gbNQzFo7ZB+P4KfDKqGh17TMGG0vrYTf6zgITl540bN0p2kVlVLp5f5Ct/Q+V3MZPLUjuzWZ+iE1i84y6cgH4XCkQTWNX3dWPchmbU/vkDNOw/GRtGDEVfqhK9lo0dW9tR/uZbsAMPXXtNxfIh9eiySmAjI+aprHpE9BFR6Xf4DHSxCes++Dl+/M0hcKIOZTDJJ96wleyvzBVO3SK4NGxFhIyxO2Ze/yYyJvD72yairbsSP/n1R3jk2XbMunA3HL5fDYqNj1BjkgKlgm8Em0Gh6dMxPEDOpsqVhddeacPXDt0O1SVrkDUoIhsXU7SpohgbKrnxXFiENZ3b4ejzF+G6c7bBsQeMwR//+Cq+8yvgBz86Wnpgzv7GH3HzzDLM/FotTLMhliWmJCVja6Ii9ibZcFNprGrcDk/95j1cOXNbWGYHTKMHFumhIqZBMQThl0lVgUEypXd7grGY851leP1d4Jl5++Dun76KZ18Heh0gyCrBuaF1wLP/MR6jh7TBMkkbi2WPxeCVbTLFyLpl8Don4v7T6nFC2Y0Y3TRJzCuVChazUqqPQoET0qgs9KZ6sHzEEnxz9eU4EIfhmLHHYVPzJtzf+wBmDN8L29Vsjzs//j6m+XvjwuHfwNjmkQjotB7Lg5MOLEkvebyy+GD0IjT0NWNyNAWjOofB9ElxVfRaTbGiA7stFDugs6gbL1W+jP/a9AccOPxAHNl1BBprNuHudffg/bKFuHC7a/HxukX4oO1l3FxxIybldkJJrkw9x1R2o5wwSVmhLV42a4aswdXWpZh21nS4VgjHT4NmuzSBZP+KHaj1QAe//JsBCQM+BthcP5gxZVb+1FNPlZ4CZm81VWtLGWoCEnLek8aIW/qd/+kaUej5107tDKC0WXEyYMv/Lh3oa/oSM9CkxxCQMCBjRYBBKBvcCQY4Tg899JCsc1o2dqCKke4f4Xlyb2aWmc3Rg42HPh8CEoIgZsYJSPT6Tnod91gCRZ7LYNUKZrxJwWF1o/A+uLn/luOiKySUrB0/frz0q5C+xfMmpUcHsLrJWo+lHjsNwEhxouyvBg86gB4IzHLfYIWE38+mbvYunHLKKaBaFmMYvsdjzZw5c1DlLo4dj8E+KIJKgstC36nHX88fAhICcoKQadOmfapPguPN/hWqd/Jc9P0ZaM4SEDEG5BgmjRkLnUcSGPEZo+gBQQ+fNfYtkSZG+tTTTz8t8RQrHxyHfDEBXfGUaNM0RYyAFaWBvGeS84/3hv07fNZJ3aKQwLbbbivjz8oYFd04BzjfOK78fl3VKfQs8Wd8TjgHvmhj1C2tG/8QKltz587DWWefg+vmzIFlUabXhO964kfCdLRo3sdpJdJtSsM+1HW0oeK5d5HbcVuE40ejJ9uNYb1Z1HVl0PvJKqG99O22K9aOGoVOm1m2vG5yvR8ZhgRiLPGS/2lJ13mi+TduSGduXBzT2cpg2Fj/i4fxxD33YNZddwL77Qu0deDDnz+CD59+GqVFJpo6WnHC+Rei7N/OhJumd4BSesqXXdRcTD7UDMx0iZF1CRWOxrwm2UAZKJkIQh/2ho3443GnY9y/HYuJF5wNv6MbK//jXsx/8UWka6pQGkXY+9rZKNl3X4RiSqbEY5UZ2GbqkK7QsBGPHMzPTFjJzyqneuaKlRuJBeeZ5/Gj667DOd+6CZUHzwCyIf787/cheOdNHPiz+xAMHyY0jVgqbXNTPp1ZKJ0pjHgVdHPhoMITF23eh0IvyapKVUXJj6KnCy+fOBPmjpOwz/XXorenFW/ddgPalm9AqmQovE3rcficK1B81CHwSkph00dBU/B0hEmPjpyHx594TBYVAkKd2co/B704SbKU0sdLFuNHF1+Ac88+HRWnnoOm19/EL2++GWNKi2B0d2PiAQdj8gUXAyOGfFbJIDbm0psi1Tn4/ZdccjEch8GyCr4JfkjxYHAknCU/i1EtLSh7+U0MW98AuzRCQ0U9msuqMWziZJRsWI6uNathBCGckmJkdtsFzaPHoNMq30zez7swzj82xhKQcFH+e6lssdyuVbb6+b42+7lCcSJncMzGdGaua7K9GNLQjNK/LELHjJ3QPrxe1KJ6TGBsZyfMd95BKvLhTt0d66pr0WeVSqMwAQkplwQkhsE/JrJB5q+tyQ3YtORB3H3ZCNj0IaEzIesIJv0tAvEDETXr+PE1DQcd/gRcOHsRLT3w2Lcn4tX3WnD+7CZ4pcDEcUBZETB+LHDbN+phBi2wqGjBUk1sbUn53sh2kY3KsXqjg1febMHxh+2ACmcVjDQTMp6iN8nCRw8kJYHM6qJnFWFFcy0O/7e1uPnSUpxwxASsWPEhbrs3i8ZNCmyP3RmYdeZ47DCsDUCrWkXipYSKT/Bp2OHAtRysaRqPXz/+Pq6+aDRMsysGJKwO8IIJXjQgCeJGdwuZaBSuv30NXn4deO53u6I3F6I9QyNYB0sWhfj+j97FJVdsi9P3CVDsNMEyPNgEQuLoTlBDJSwbYViBTMsOeOCcETi29AaMap4Ey+e9Jj2LgMSBUHgJhmyaWTpwiz2sKF+KWxtvwnRMxykjToXXGuKB3C/xET6KpcWBkytOwAxzOmo76oWsqpIxfgw0FRXXs3NYPGIpmrOtmBhMxsiuOliuLc3sBJHi8yQmmFR4o9mhIap1r0Wv4ume/8YBFfvjIByEjNWN1/pewUO5nyONKhL+MC21K463T0C9Wy9UQY8cYJ/rMOXseX9NeEUB1gxbi6v8SzH97L3hWYHIHodWTio0qkZGieBPAxIGGQxAGHRw/WDAQ5oGeeSsBixYsOBTQdpAATXXNWZZGQwx0/1FG6MNBEiYyWUyiAGZNkTUwVqh/SAZLLKRmsEs1zCCEAIU0ra07C97TJjNJ3jTmfyB/CuSEssMVBl0MsAbbPz0NbGhnOpLpAwRHOqgnsdkNp3BLnte+NJZa+1DwZ/x87pCwgTlYD4k+tiZvj48/ac/SVBOQEcwQ9lbys3q8aMIAvtLNPjQ47l5T4vEFJHmiFvjfcLf53lznhFMcKz5bwI3NlJzbnKsOQ6DzSeOCz/HcSaoHsyHRIPxZIWGCUxWBgi8kvQnbbSoqwT6fAeiLpGyxR4fKmbxfJPJ6kJxAL+L18sEJiszpOFx3NijxOeOMQTP4aCDDpI5qPf55HE1sOGx+IdKZUOGDClYTUpK9+rfSwISzm2OOb+PvVMEFxxXyvgTJA/0HOlj6crr/1mndj25dOl13tx5OPucs0VGzXaogqT+p2GBbq4UGWDSZcIsKvp6MWJdNzpqKtFRXYZM2kJRJoPqrIt0aycCy0B3TS1ai4sRitnhp1+8GZqbx/I2S7wsqwoIivm9Su5RtZYzjHcCbms01wKwfAlaV6/E0J2niN+FUBroy7F0AdDRAVRXAbvsDL+0Ckg5hSxI5IR0hYQZET7MXFxlsYk9FEVuVyvkRsywiuUgrK5eeC+/C4ypQXryDoisFIwNm4AFCwE3B4weCew4GX5Zsbii+2JQqDKDSoZdGfdwUWBWR1dIPlPWlSsnHFPUEXVfDJirVqNp+TIM2WE7GGOGCiBpencBhtA5fvdpcEtKYLGSIdlA0o5kWRAJXG7qASkTZOMZlnA/WZ2ilB/vQ8GXLu5IXJERmWP35fnIFpeiYrfdhdaH1R8DH61gxAYMrQAm7wiUlYrs8Kf7VmI9fgPoy2Xx+GNP4OYbb9pihUQe4HhWWu1taF7wDobU1wLjJwEZF1iyBOGGjTArS4EJE4FhoyWQLdS7oTcH/k3FEip1XHzpxWKMyICRhSQlDRrAc3NwUg6KDAM17R0YurEJQ3p6kIo85JxibDAd9IwYiRqqAbW2wc5kkKlJobWmDi2pEpGvzacK6jHm/aZ8JBdSAnMq9wzWdFn45mz9TweqkNCpnXNfzz8JHHw6XNOXhfQVVSUl87HMy6GuL4uqdc1oGV2N9qJihEapiCYMyfShvHGjNMN3DKtHa1kFvIjuu3QQ9wVgUE6V/VACru0QhrsG6xc9hHtm7Qgz20iXEZnpLtW9ZJ56AihCghMxvbLQFw7Hgo974AbFmLFzGkvXZrC+vRR+VAc/cJFK+ShxurHX9hnYVocE1FZAuiErMrwWB76VRWBUY31DEZ57YxW+ftBOqCtuhB+xgTmAGfKP6jXhBKbXCp+jnGmjOxiC+R9VYWxtJ8bU+7BsD5+sH4aNG5V/SP22IcbVekgFLSIjGwYWLMdCGLlIsWE/EHchuHYaazaOxLx5i3DVxeNg0ofE6IudzAmMpFbTX7GQ1YCiH0EVli430NmdxtRdTKTsHLJeDla6FE0tFVixoQn1Y0qwXW0XzIg9KQZSHsU5lEklx57PfjaThtcxAfeeX4MjK6/HyNZJSGepbkZ6Kue/LSqLrCZ54odUisBx0VbSiHeNNzCydzjGmzugMqjBoorl+ChcjD6rEyOj0Zhs7YDy9jJUuJXwAxt8DHxkxEFdVMRMT1zRP6lbidbedkyIJmBIdwXS9HoRhUOaQqprp1khK6wUxaBv4qbiBjT1NaC2pBJjsmNhBQF6y7vxgb0ADd5GVKMGU6wpGNY9ArabkuJQ6ESwfRsGqzX0v4kM9BT1Yc2w9bghOxt7nb2vmJgSBIVioEnPJ2VJKzTihIcIn4+dd95Z5qPmiTO7zD4C7iMMjvle0kCu0FPKYIkBbNIYceuf5s//yYEAyT333COARAfrvL4kMEl+Uz79hcE/6TFMrLDawn2doIRqRAzOmOhj5YFjoRuEebxCIIPva2d4HocVFwKSQq9k1j75/mf20IQrdvL6k5/TP6ekrTZGHKhCkgQU+no0wNJBJv/NSoEGGPkVhmSAz/9mQoz9JrpCldyfBrrLej7qc+B3FKo8DVRl0Ykn3iNK9bLiwaC80H3JP/9k9U9n/5O/l6xA6IB8oPPgONEUmxUS7ZSuK2WD3Xe+lxQZSIIi3eOTrLjpz+p7laxCMRlAQFkIECbHWYMHfm7KlClyj9kfxX/zuAQkPA73dIIRLXYxUIVEXwP/ZkP+F52Q2NKK8Q9RIZk3dy7OOecszPqrW6idSsE2qSpEtv5m3w5J1sXKWyS1SIN7YEm1wiVIsCjRyH4FLuieAg50sSYCpZHfAC/eME5GZpeIkrlJKJ1PUjYUGJGbRo/kmPospuuSvcspfXik4LHpUxBUgCJWUgRFsSzCgzCtGQGpwk7tBATah4SbikLNcQROVaAYmUnvBTdHbu+kTcVeHuRX95i2qIIJR5moTaT0dVbQRWCmldFiRNoGM3SbAQkrQ8zIFKJs6QFggCyNsPGAMHGqKiYUHKBTtEI6dK82yM9nzC+UG1UcoSiBvHT/hk3VDP6KKT0kLHES6ZMyVGhBks/GvUUK3YiQsniTRJaJLGyk/RxMUtEiA8qLjKQwAyn9uzElX5KecuYhsr6LuY/PxXWzr5ONSxtaDbgIxwxwM74w36Yjt5qofkBpY0UxId2QY72ZMV74iLwP5AAzQ3Xp5RcJrkr7DnIWTdPo7BzA9CkqYMsf0/dkjM0oQEXOgW8GoiLXm0qhxDeQCoiAAN/JirUdfVdceBLYadpH8ky4iJFzzKBGV0gGygZuaTHZmvcHAiSUzSRdL7l5mDTkk6BQOXtrgQvO5JTnojTnoittwyMYD1OSUS4NPZR4OUkpdFo2cqkiRD7XCdWDpCiQfFYVzLaNCHauAWs+nIvbrtkdqbBNWq05R7L0rDF8oXmVeAZCOwU3COQe0avDj440sjgAACAASURBVGjtZ8O2PLhhGoaZlgpMyHUnsOCEJtJhC7w00EMjwKgEKVmbCC4oI5tDGFSicaONF99cgq8fsDOGpDvlvhlWLqb1MCFBgEpjQAIMNsJTBCyNnG/CidgDw/XGEhNUUoJUaaMPZkjHeBuen4NllSAQN3kfJsU5YhU3z7axsbkWjz76Cq68dCpMurQbWXG7ZzDOeaMqJMpYUjE4I6lacO31WbzjKAQEe6xop+BbBoK0B480Lb9YqJqcr6oHQ8kJK9M/E75Xgkz7ONx7hYOv1lyG+vbtUdbLioj6HINxh1UtcVEiMCgWKlVge+hOt6HcrxApcO4ZAiDohM41IaKXiVonHY6Pb0ixJ2d5iES1MEBA0GMGWFvegO6+XoyNxqLaKxGpYT4DrNSopnqBp1JlZ2XHMx0EposInGf0iSqSZ5QywNQRzFpZxYhlFarIhOeS+pWGFdoiqGEEvgASP/KRKXGxoXYjbmu+FfufcxByKRon+iBFjCdPQMq9LOlnmMxs6yAwGXAw8E72m+jgc6DgioBEGyPyb76+qDVgMECijRGTgWOhIDIZnCaDYR1EazCTHyzqsRpMZSsZVDLYIyWHakpbMx7JTLYO9JIBehIs6HuSn42nbwQp3KTwDAZI9Djmz4X8e5c/D3SArK9Tf/66667DbbfdJgFsoXtUaO7kfy7/Xun7MeBeGvc3cZxJLWJFYyCn9mS8wmvgn3zaWXJ8k+OTHONC95HHYTKaFRJWsfLvSfL89XGToFi/nz9vk5UR/XvJcddjz/fIkCEgHwiQqJhQxVD6nvL3dKVNA7DkfEiC1IHuAX+PzwP/sELyL8oWjRHnzsUN18/BmG22ESUk9mhQbSji5kpTORGmUeZm9KxKhXRvNuDyhpBbLVtDiDIJdkO4f5WcpNQnF3ECDBWWfpayxZvAh55UJd5YNgT6bGYXjXxuQqouIKo7ifYP6TWltr/sEjYMpwwhd2ZWXcwQJoMW+f4QNg0UWPIPCIoYQH/6PDi52FS8dOlSfOUrX+lH6HSEVpBEXb9NDfqQWUIG4JYUZCIBIa5QiEK7iFu39JcwiOo1DRkjboAMEEQOgBk3w0PE7DDHxmSTriVlRy68BEX5WQZRpgkt5AQNcQNm4MHeYhtuGMH9K+WqiFUl0mpIx6JevquClzBNpRrVK8LY3KV0q0+lMiBnB7Bi4EkkT7oUm7KI0AttGMzKssHHCejLIgKm4jweBm68iNpwTEepr9ik/FFDwJKeJJdBvGnAph8KgwSCMfYlRaRvhFixbDmWfbxMSp5cECQYodoVA5m8F785NDykPHbkWIgcRjkZWDaVeRio0YHbgMvA02JjsuiKfeY4+jt4rdQSpyzltOlTpXzNwI1VJKUE5ApVTYLz0BTAlTU8aU4uNi0EgQ+f48B55nO8HaTgSBUxSFnwWFHLsm8m7kPKOxNeJ/8wS0VAyCrFljJzWwM8BtuE8jcFAkFuhlSp0d8tmUqPGWI2+bOypnoIZCMPVaXClmckBv6EGqQyEgkyODZNmZt83+Z7qmlIEXciS7wdUmkLoRshVWJhQ+cn2HZaFfwgIwGo2O+YpBcq6pKVVb084k1C53WHRya9jn0FHjxZ2EMUE4ikUvDCHAzTg5Ej3YtBLOCJuhcb602kfBsBSAmzgYyP4p4IVV4bKq0MAproGRlJShBoSUXHZJO3B8srQSDjwU4jW+SQfU+V6KXfiMuQUDM9pKw0PI+BbwA7VQzXz8K0WHXhiNhC/RS3+KgOTc2dqK9jJYnPuAfTIFWNyRxVMZZx7wclrFzkZBwtu1RAGr+P1VeKBRgOV05PhEj8KA2bayKfB1YYTOWQrgBJiNCKkHOL0b1yN6Q21aMiVyX9g0rmXNFLbalWCNlawJlUDSgDKsfls8HPG3ADrgEWTMOHa2WRCkpkjXBNVhMJCjg+VForEoAaGaoK0V7UhcrqWnjrA5RaXK8JN5WFItd4nicrlQGfJemjY9WO4hwqMeKaIVJhSqjGPUY3iqJi6XfzjRzSYSl8qks7jqgEikojATbvV6BMT3ucHnxYuxhVo2vgEXxJRSb2YQlI11PbRjLgSQZEmmbE9/nfOhBJApOBAkr+Dte8r371q9K3wGqDbvz+W57zz/P8s6px8803S+8LA0J9PQxUC9FsdECWpD0lg0gdVCeDUh5TB3s6cB0oE5/MZHM/2Ze05wJ7QTJLz2Pxs3pPTb6nA0e9ryWrVtqXQp8TP8NxYIP6QH0uOtDX38GxTvpb8PgcOxFIiWWMdSCrwRr/zfPlesvPkX5FpSYNlHQAnAR1+fc0CQb5ngY7/B39PXofHQgI6CZ4XjPpwpx/2qgv+X3693UArcdQz/GktK2+/5oOlw/KCs1Nfj+T0nq+Dbj/h6HEJ3qf4rH5R/9bs270d3P8k9USfR94Hfwd9sJwXrLKwf8erJKhQZieK8nr0O8l54weh8GOyWOR7kWKH3uIGH8NNO++iPUg/5j/MBWS6+bMwgUXXaQoK6Zqd45IkeIG4PsSBIjSlgQc4hYlQSZT0fIzM0JRnwcG8r5jwYut3q1ENUAvFkmkyf8m147VgQMPPBARN6S4kkC6RpzGF3UlASYMRhh8kprEY5NnjGLZIBmASh9owM1O9UkU+wqQUHZV8cE/C0gIiFhmp562birTPZfq+xUqEiAgCyO7Mk3kTLHOEgUiyfeTlhW5sEwPLgGKzyZQtVmL+C4DHGYFPQbnpK2oh4kPIzPk5CQnkbgs8rFLPCVnlfwxAwC1udPbITA5FqoWEdGN2ioSUMRAjhlr0m2YCdXhIK9BoI2jnI/5exx7giLyQbkhFVy8xDuAWUtmihkYsOlUZTDl1MIALgMo9iCZqvkVvCfSf6QAjJDNpIylLOOZIQ+DQAJhVgn22Weffp5xciFOBgLSUG948EllYR9CZCElDg8KgFhBBJc9UATNzJ/G11voYdaL3rp164QasPc+e6OvL6O6axgIkWJEqE3als8rUG7PpmXAC5mxFVFomHF2mCFuFIh7A6zAhUcQYzJvGwldZ4A2KlkQyaNlpU73MH1Ri1Kh7BsBCWlrLNcns18ErFLpjHzkXAIFVdWT3mjbhsv1IQjVAiqPBEEBc+n0nVDJCmVEyjlrCkiRsSKwEJdwRoppNCHCb5ctxN43XIwuzgkejk3s8fzmmMMjydCAKcatnEc9qnpgpOGz34HTLQgkCRDRv4L8fzsHM6Cal6kqMo6qplHpi89BGKVQEeSQWr8SIz5pwJXHH40qBvNhCo6tKinM5hPUUiWM6mA8HnvJDDH6VIajMpc5L7VyHoGpwXUsQsjxcQiaCEByAkjIBzREuYmKYS7WrmvFT396P+749m1C9xJ5cDmeqrLqDD3nW8gKK6mBsjY6CAJbvE1YlSDmjcTDIxCZYFZtZIWS9UuplRFESIU3chAyueC46PMyuOvbT+L6i6+HQ16V1oBILpexsEA/f1WXZyUSir0T1a2OxUg8lgnj8my8jPdnl+JlOF6Kl61cipdefBXnnXw+UJpYonWBWX+3Vkvn38wvxRVqpdEca6FwSvA9hXw3i6PohJZUueNz1oV7C9j1gMk4/ayzEYVqbaP0syTTAjX/PSobxtKnyUBbP6c6CGTwUygzPVBvAD/LPgAGgrqHpFD2938rGCn0/BOQ8PnX/Xs6uNLBod6nksEfEyjJIFUHqjoI4/kmqx06g8y/k8G7Xm+S6w6/h+PFcWGfAClUhYJk/R358YQOGPX5ayCSpO/kU4L0vtvR0SG9rGzSLwQM9V6k947k3pR/zcngNzkW+Vl0HosVevqH6Pmkryn52fx9OZn113Oz0Dnkn6OeSxo4szGbVSH657BKMNDn9RglgVj+fEoC0+Rzoq+/0Dzm3scYkEplOiE50OfzK0z6WUlWx/T91mAr/5zyn0+OP+lSbMBPJgOTv8f5lwQi+nnn9ejx0M9Ncnw0aNTH1WOYBJw8NsEpafv/omyxQjJvLs4992zp8rcICOK+A9lcGFhYLFdxw6eLBANfpRbDQDRDSWBm5ZlHdJlzZASquOaGxY1YZeuSN1dPSv6MN5YKT2ymptGPbZNfLLdZUQYkcOXGoCou8r0hNwdVFmfca/P/9CZDaVJJABrIGBaKpRlAiUvpsDz5UHAycAHiZkCJPHL41YOk9PeZmeO1+AQ/VNFX/bZq57UD5EJbBV5ipmUKVcgIs/DstKIOSbzC90hb4e+6kpkTg0QaroWhXDcnI4FR/qIjDteibsMMp+ogEfDFSD/2KCE1jucpOdrIEVAkZl4CRTYDMEMUtsgHB7L0JOF1hpGobFEjno6jzFIUegnBRsCQdLDIeSsDetWsT/ChrCVir5XAV+CUbtycH2wQZhDG342ll0W9J+PiibmP4/obb8DChQtlUxzsJT4Cvosg5ahgK1DBpUiTkhce+vAJqPlzek84qhk5/5XMWtBHgCVzOrVbrDyJOSjvHe8oM9Gh9C2ZRkp8U8ps8upD+EGIqIhVKVaEQpRznoeRVM84UQMrDZeUE2o+M5DMOwm96JJvyo2XlMW/l8pWsqn9U6cppWrOKz7UlH1mf5UDwyQgiZCi6SGfxxQz3+TZEwQSeFiSGGD2nNUkU5AhDyRSAfK8EKx4sLEuXYSfr1uH7b/3HTTbpIbxnrIKwCoJqaCc61SZ4zQz4BgWUn5GURgNB5kUs9KWGLg6bhawSuHRdwceilOlyCm1YgHiKXHqpieHUvKq93pRu3wJdnrpPXxv5kwMLS4RmiNBrlSFSUOKcxAMUo2QiksEA3Sb57rDCFjJ4kq1ViIDxv8E54pjSWqV+DqRviSyv8qNiC8/dLF+3QZ865bb8NDDD6s15/+z9x5wVlVX+/9z+zRmGDqIWBFFBAuKvYTEN5bEEo0dRcUuKhbAGkWjxhYV46vYgmLXaBJjmsYajSWoWAEFBKSXqbff889377OHw+XembG8/ySfH8cPzswt5+y69nrWetZaFjr4mr3VtM3+MaIVzyTWexucbSUR6cTZecYvagBJxNC9yNDFzda4l23qaWLKLB8WMNOSbdTECZM06bJLVV9bbTwRtg021bsBgvi5DH0JQYpfwU+w4UmZAvQrm0MQLENGNSNrC5V2zsNSynhbOD8A+pwLlrJHPz+d/ZmefPwpjR87XonqhF+E0j7d+EGNJxyqHJ9m9RjTlAk2t2eC9WZzN9qXw+tgjDZ2zxmA4S9qxsb1yfipODsyBQ0atqmOPeo4U3MKiq4BmKZSfUTRRLytxoGz9gat+C442O1nZ50OWqzbMzCgeDvK1v81ZaMcIIGyCV2nGFCUk8VB0OJqkjhFD0U+CDoYK17jc0ElPXjv4LnnrNyMC54D/pXzGgcVUXe/YkDn/i62lAfHwv1OUDvnIBSe9ug7rh9BYOP64NZDqbEuN57tFUY0IsWneDsF2EgF9DTfyuX65nQK3nfrsCOPm8uy5WJI2j2Ai9riPlsMPopfb++epeqQlPt8qTkr7nsp2lup7wWfQWa2IGUrCMrcvg4CGbemeBbPL/67eF7c/dycBQGJA1CAIuRAKYNwR3PyXb3/H+EhoVI7gOSif6Weg1YD791wdwueYl7YeBfwTCRCIVW15lSRTytGkbx8QY0VFUpVViltPAAhVaOYJfNKxsNqxfKL5TSUXSe7lVsgbBZiSAAkBLebGARjGISxbJUXDm9TJNGd0c2rlE5ZClmiJqFwZbW1lmUzyjctU44MKokKxWq7GyCA5oxCELWG+bUul+UKAeQAiVk0RnniVLZBFxx/cMtNUb9sTumW1YoWsvISNYpV1Zi4kVxzUoXGlFXSeiYsRYnP8wMKnKGv+AqGT0pmHBwgISgwKGTsIrbtIA4BSlgkW1A4mVYy2WKstBXVFcrTf0ARh20uJTU32Pmr7iETSWoZXabquBkIFKEIdlf05IIpYPTcc88ZylB5QGK7kiKWJ59VbvVq5QopRSOVqqylErIntTQq05o0Nt4Y1LbKmOJYXIyiYKknVl3y0yags6RyevjRabrksktMYDdZMYoPlLWEA5SKTErppmY7tJXVSsS7mDGmCGTTihWqLOQVpxhidRc0y5JhJEGATAwJB8J5Z51hvG8p30tnlUnofxGFsWrniacIqTqdVl1OiiWlpkRBSYKbwp56Nq5WlFTGIWqtFNRUVaFVFVG1JNBZ0Yjt2g4KHH4PBrUTx/F/KZBKHZJ4SG688UZjIQoqJEbRNjPGfrA1iKwSaXn11VV1SqdSSueo75ETgLe6oosqE1VK53JKtrQYxc6kUiXdKgYIn8ppeaCW9rcwEdV9Cxap5423qSFuM8pZTwaGgJit8m7tHOYf7eiaLyjS0Cgvn9eqnjWKK6Gq5ozqVi9XqlpqqapWS7zOVia3EsUAHRtvVFAGSo7yqs1nVDNztvb64+u66eRT1LNLhb9lrYprfaBWAhiPB56FdEGZVKvyZGSKVKqiMq4s8CcfU7rVejEru4RVESbGje9RmDNuG+/qKpmbovmGNW/2XF122SWa+ugDNhbFBLH7n3UeWecGoB5KPqvWFJZmIElYddWAojVhc1DIoNXFE6jcgIeKtlgyu/uMz8kfFU/NyaQunvgzTfrZJHWtqzGyAmOTqf9BFaSwBZrEgnEjZFFjpln5sKfKSEzV5jlZ5bMxtbRCWQ2rIh5WrMJ6Gk38SIx2AEbYBzZphINQs2bP1FOPPakLz7lAlVV4oKzMMzLLyX3jgbZvZTJJJTMUuQwrkahSZShhpApXc2tKGWVUEY2pivotsGjDOROQb2GWgaXKeTETXgg+Y8Q327S/Ro8+wRoS/MExVEFjXIspj6fbVwrZnyir/ENWYWF21ng+w+t4msme5fZ7kAZbvL+DgKQjg8y3VTzKARKybCF7i+lWQU+1e3aQukJf+BsPD14TlEuK1LmK7LzvKKmOEkMbglSwUm1ivFDs8VyTParc5c4KZ9yEKhXMsMV93HMBNbQrSCkK1kWhrZ2pQ2KkiX9+03dovjAr3NnN327cilPOFst/169ygKQYcNFG1ydHS2K8ufgs48/r9NOxPTo6TzoDSIIUKHQmxtmt9SBwc4CItUCAeillvnguvw4gcf1kjB09krhT54ngddrFvPL8oEfFPbcUeAKQlAtqd3Pgvsc9WUvOA8P4cbGuWHtuTQS9ekF9o3i9O9lACuX1gCSbFYDkxBNHa7zvIcHjgUIOu4C8+0mCeKNSLJtT3+aCqud8Ln0xU3mCePv3lTYboPldq9U7JVXPW6zk7DnKDh+iVb17aBlcc1KpBlZhMVp0dUiwEMeoGWE+7EctO42CGBEO5y+/1NJpD+mPv39RkXhCh4w+RlWH/dim9Hx7ul65a7K++OJTDdxlF+125lhp4FZSHKsXdVWgL6wNSVzaXxYkihmpT+3u9g+/ENQf2xajWDc0qPHPL+rxq68zBf6G7r+btj3peBXq+mrxIw/r979+SCQyPfL0E9T7oIOl7j39+AET7b5OHAuLkexWLEYXSxPcOFAIwGiZUMFkdQotWarVDz+phx98VNXxhA487BB1P/5IqVsPCwrmzdC0cy/WoG2Ga/i485Tv0cMc4qZSszmQ7cFsbId+rRnS/uKloh1Y6EtZ8wz7IVdQON0ivfGW/nj9jfp8yUJtt8tO2vXUU6StB2vFY4/roZvvMFzy5fmM9h51pPY7/xwT18ICsvCKVLp+wL8XUjKf07QHp+ryyy41cSwu00ux0GrbxEsWy3v6ad37q7sVjVdojx8fpM0ojFgZkv75lp657matWL5Mux97rAadOFrq3btshisn3AAk1CE59+yxZq0S0I4FF/hkqoUT90JQtMKqT6bVe/FyRWfOlrdykbz6OlVvuqlWx6Ja8M7bqvQKShQ89UqmtbB/L2nXEVrWpZvyAEQfbAf7hrCDMkbKTFIvAwr+r+ha7iAt3gPlAIlxTBBzQHYJk/oWUJszFM7Bg4doj71G6tWXX9GHH31grOZ9+g7QAT/cXz27ddO8rxbq9Vde0/wFC31AYuOBjKcSSzuV21F0C1EtjYd114Kv1PumyVodzSgDDdHEKlgllJ9xLyPCzCujUVWlmrXRggV698ZfStEKDfzFNapuymnJc3/VovvvkVqWqMtxR6vnkcdoSa9eag17ipGZylRItzFqJiZEnmrzBXWZPVcjn39BN504Rj26JGwWPeNVyxtwbe3vZvSUzTTp1pt/peaWpOJVIVUn6jTmpJNV06VS0x77nd5685/Gk7zr7tvqsMMOtMpPqMoAB5ftGm+PUcaRRwpr/hfzdeklEzT1kftNzIq52uhSnnImkN/uH8DI+zOma8pdD2rgwC3017/+Wb+4+mptM2yoMUqkUjlNnXq/EhUJHXHUUarAOxmBCGaIdG0peYMPaWxu1aUXT9SkK69RXdc6n4bmZxTxEaDBBYDAdEFP/e4ZvfbW39W3f2/N+WKurrj0MnWprtaTTz2tufMWqKq6RjOmv21oaCgLFDXEa+nSnrOXbGusx2fW7E/05OOP64Jzx6m6sqatdpLL6mg8Tr7IaGps1B2Tbzee12Qmpf4bDtBJx41WoiKijz79UFPuu1+bbbCFVq9coRPHHKf+GwzwPck226Cta2ITAzjlCYrpphsPMJkmoaWSop3zD0BGMgCMWr4dxyghpHAl3hBFkKxMFAOEcur21b777msMbJxr1N5wykqxTHN//ycURmwPkJjlWHRuOgWV85O+QrfBoEQAOhWrSQXrKmcj44hTxPDIfYK1TpxMcs9wz+E7fN9l2SqlVBcrltCuyRZJQLpT7EgFSzp74iNQfHnPnTHlPCQUuqMmTHspeN13yaZGjZWf/OQnpg4JgOayyy4ziiltJi52xx13bAt+Ln6m63d7hRGDQJgxoU8EgdMnDIkEpJPdjTgIdCiXGAHWR0dJYng+648zEA8JSX3KXbQDcAe9i7hLFHgKEEI1g+7rFHfOsilTphgjF3vEgahS8Ug86+tWaqef9Jl9CNUcYzIV4tmHjAfxGNRlGT16tFmbzhsR1KscUHLrytUhCc6501OD+ipnM/cnfTTeTHQ21ijrAMo5mbfoJ4wHUk2XogsWr/n1gCTgdmOBA0hOOHG0Jlw43hQPzMSwBNuMURUAkoQNYKzIZtV7YbMy776lrWsrjDKw6IsvVL/VQC0aOEBdZy9W/LPZSjQ3atUPdtOyDTbQsnhChQhVite+gpOMZwTLPJssEiUzDSdV1nIUDCCxmXmUbNWcp57Ue7feqgNGnailn83WS089qZ8+OU3x2q666ohjdMBOI7TD9kP1+6ee0hZDttUW110rVUWNBZ0A2GJzOQIVgcWiJrAdhdAIAN9DAs4xWayMcS0szfpUd512hvYfvK023HgLPfHArdr18IOV3fX7evmGa3XIrnuoaVWLXnrxjzrm7ruknXYycR4Rw2FzZ61NIen+ucKILO5iD4mhZ5FoAGCXTWnBX/+sVy65TD886lglmtP60yOPac+fX6we+x4gZf5lLb7jRv1tyq+142FHaMOLJyjXjTochuCmjKFi+NZRKjabnVEwaX/hcOIhIe1v0CPRNmtYuAGECxfq4XPHadNQSNvt/0P98Y5faus999Tmp52lhgcf1EfvvKddjz5WzV1rFNlkI1WSjz1GVh3fOUPlY0P/sYPR5BX02EMP6bKLbaV2x2MOWr6CwqP1rbf121Gj9IPDfqou8Qo9MvUh7TXubG28QQ/dfvqpOmjkgRowbBv97qMZGnrmGdpo++EmTWq5i3uTg50DYezZFMOCrBNWNmxVJjwdkTzc+7Bh6NStXqnoO++pz6rV2qBfN63+cqFaoxVKDNtBDblWdfVyqlu5XN7MmZq3+cZq3XkXLQhXmUQIpYJIGGsACdVdmYN/l4eENeA8JE5gmrglE/pdqTTUnHBBtdGwtt9umHbceWdFKmr0p+ee10cfvCfl0jr1jHMMRevTj2doq+2G6qsvF+n3zz5nPBxRCiLiRYRiaSqd2gJ1Oa9CS2Oe7l6wUD1vuV2N0bTShv5jquj4lnr7kzVUk2xU/KN/asm9D0nP/0UaMlTbT5uqzJvT9eFpZ2n4UYebrFNvPPc79cbje+RhWhQlSxj7mBgvgvRdgHhIXXJ5dZk5W3v/+U+65aQx6llTZYGzzZPt18+wXiE28Mcf/0NT7nlUV026Xulcg+6afLd6d++uwYO30JjTztNLL71iYjNuuOFqnXDiiRo8ZFhb2IUJdfA9NABevK7syPlfzNFll07Ugw9PJX2XT7OyosoZcth6MB2bmxt15ZWX6bAfH6HhI4br7env6IpLr9Aj0x6CUadp057U/VPv1vkXXqjDDz9aVQkbkNNGpQze1KRQDqupOalLLz1fV105SV27dvMrHwGgSKtoXVIuK9qy+Uv08+tu0EUTxqtH91o99ugT+nDGRzrqqKN17fXX6dY7J6u2a61+ftnl2njjzXXKqWNM7ZMMcVWWZOXbemzneMRnsz7RE088qnHnnafqCgCR9ZD4CdbN52wdrIL+8cYbev73f9T48RPVmmrVz666wgSE/+igAzTxkou1994jdeDIA3TDjderpntCZ5xypjUCuYF0MSTifLFxPMiAzTfeTKNOPMGmB1bMghF84ibw3hby5HMos3DtUSI4L1BMiMEj/gurMMoKyjlKFp5v3nPyy8mgYuUaqy7ccc6gf5eHhMKoxZStskLTt8YDLOgvsYdQnQEj1CFBUUSxZYxQlDnbkW0oaci7ICAJgoqgwsjvWOFR6rhve0Yaxo8skdQsIWMZxQFRxLk3c4ViThsxOpE4hUrya8Coz8jwvV+d9ZDQN6hkJKNBASdtMv3mHGHur7zySpGxi9ehY3OullKMOwIkbu04Ghvpk7kfleAZe7xHd9xxh6mFA4hCsSYFMzTsnXbayYDDznhIOgIkbp5mzpxp9AWSoAA2AG+MOXQj1j+gk9dIzkLBQOetKu57cG0xXnwPV6QAKAAAIABJREFU8Bb0qpRqN/oqxR6pewMAAITyPMad/cMcb7fddiaFPlXa+dvFZRQD2KDXgnEr5SFxOprzwHA+H3bYYcb7yVjQBsAZ5zd1XzBMAEhIeU1xSgwSpUBosP/rAUkJQDL65JM04YKL1gEkiZyn1kTeBPlVZnPqt7BZ8dXL1Le+0mTjanj9LXXv0VPzNtlA9bMXaZNMSq0rv9KCkbtrSZ8NtCpRZchGQSAQVHiZPKwaWOZN2l9ylZvTA463zVxj2cwy1rnl772jrgvnKbrnLtLLr+r5cy/UHjfdpJrth+n9v/1NQ/YcqUhVpV66+DL1X96gzR9/QF4VHhpyz1euA0hcHRI2MwoxHhLj5vPNctbNjx3PxqKEFi7Q7Jf+os13392krfrD6OO15eCttOnE8TYP8Ox5euehJxRasVg7XH2VNHSIyfAD59vYmY3ldU1Oe8aiGJCsfRCgEdAEOEkFrf5guiIfz1CXkXtIn3+l5045R4PHHKlNjjlWmjFT759yljwvpV4/3l/9Lr5Equ3tJxfzTDsIhjWKBtQQ0yXPULawzgNIqDha8oJ6QrqaFav1yWuvaKtBm0n9+ukvhx+ujbv31sDTx2n+LTdoqfLqdsiPlBjQU/122VWq7mbBJPThCFQxY2+09AkvrOZ8Xo9Nm6ZLJ0w0B7w7kIsBibO+ZGd/rtRLL6t2/32lr5bo0TFnaOh++2jjXFq/n/aw9j1/ogp1NQpvNEB1w3dUqK5r2aKcrp9YWywgOUvxCLzysMkmB/ccUJ4grbThoufVpbVBtYsWqlchr0Rdvby3/6mm5qzCu3xPC3tUqnvratV+/KG8pYuU2XV3ze3ZV62RCpuboEQsC/OPlQmBhkX13xlDUgxIrCEgryhpkMMRpWPSwD69tfseu6g5ldSGm2+hv/35BX36wQyFMilNuPQKzZz5qZ555gn99PijlUvm9ZvHn7Gl5UwsVsHw8xlfEwsUIkKnSkvi0l0L56v7L29TUySpbIg4KEtDihLHQ6Ym46GSeq9cqoWTb9GQbFwf/ukvCm20gba9+04tvX+aFv7qVzrgwSnqV1mrKZf8TBXde2rQXbdqVkVESeimpgI4mc98ZhTUr2xetTM/024v/FE3n3Sy+kDzQ/t3VQz9/e/odtlcs9K5SiWqIspkpWeffEozpr+jjQb0UTKV17njzjW0rHunTDGewjGnnmI9SzZ6yjFAjdfCT6yuL7/4TJdfdokenDZN8hJWzrTFzzmTvgVxwJhUqknV0UopFtWcBV/qxJNO01133qFcOqfZn32peYtmKlFRpWOOPlFVCZ4CovA9w2uCKaxYCUFzyuiSS841SlRdXb2Rv4wTXh285CanQAhvEVmqokq25tWlOmH68tYb/9ANN/5Cd971v6qu6apITcxIy7tu+aVWNTbr8isuM5nquB+j4OLaTdJA3ws9a9ZMPfbkw2bsqiu6Wn+U8eqy67ifu6AJ50wl+kRFpXKpnO66506lChmdffZYJVtSqqm0WQJ/fv2V2mDjPjrphJMVbqPL2cxh+ItMTFTIpmLn38CNttRxJxxvYh5JA2J8yAaMpMxiMTTFUMgoukOHDjV7FoXk1FNPNZZ0vMucG6QudbRTYhMBJI7iFJSrTtli/6NQ/7tjSKhDFKRsOUW5lHHKKVjIC8BgQ0ODKP6H5R4F3cWLAHAoWkcWyz/84Q9mHFx8CfcoDiwPjk/QQ9JepXY+x/OpjM7ZgRLqgB3POOKII3TiiSeadpJan/mhordT9B3QcX3qDCDhu3gKACTMG0CI55CQhNS5AAaXGQygh/fg+OOPL1sYkfu1F0MStNTTX54NJRDdiYQwZGcjQxNpY9ElUKzfeOMN8zuer46yNnbGQ+LagAEXAOEAH9kpUf6JQWIeKExJf2+77TajTwQrr5cDRkkDSJ7WoYceosoAzcs65YKMFmvEbWpqVlVllamZh8L/i+uvN2Ne362bKiurTNKfd959R7fccrPpf+/exAX7XlG7sK0xxCQIsYL29DPOUHdTh8Rm9Aiue2ckZuxZY3hj2PskI4LZAiDDmI4cAIhRKZ69hEECAFlMQQ/ufZ61HpAUARKC2k844ThNmHiRIlRqJb4gF1E0T/CypIqYCrmMKvI5VeULqs2l1buxSQNmzNOc+TNVO2KoPttoQ1WlPPVfuEL5t/6pxu8P17J+/bQsVmnc9aUuJwRcpXYAScSvI2G418ZKaTnVxlNhaN3U3EhLc+frk5t+oS/ffk3/88RTUv8tbXFEb7nyv/udnr3jTu108GHqf9445eIc8p6iJvPN2peLIXF1SBxlyyVowUQIMDLnOF4j8EF2lZRqkh77gx67b6oOGHeeEoceaGghX9wzRTPuvtNYhYZdcrU0bFsV4kl5SsjLhE0momCVRhYjLlAWNpsryEU2e8eAB85E+Ox5hVOkGY5ISxaq8a6pmvH089rt4VsNGfq+8y7Uvnvtp4bXX1Lt4C204RVXSnW97Z5GqTDTwHGbV5g8yj5OpA4JBwbZTGh3seAwVgKTOcmlAM1JTaul536r52+arO8dc4xCe++u135yhOLhmFZ376XYyvnaZeKFqj1+tFoTtaoyCogNPKduDU2iOflMk6Y99KguvuTyNkDSZlHwlSeyJyE4TLuIDCZKedUKNT38uF6799fa58rLlfz76/rn1KnqtdlGWtWwStp6a21/8eWq2X5bGxPlUw6CfXNCxwGSc84+U7GITVFrFRPL8Y+gFOVt1qhYPqPKQk69s0n1/nKWWj54T6n6Plq1y/flxT31+3Ku0q+8pooddtDSTTbW4uouKoSrTI0eU/m6xMWB7Shb/65K7bjXXaX2tiaaRBY25SstJ61qVUWFCoW8SRG+7//8UC+/9JI+nDHD7K/BWw/R/vvvp2w2o3AkYlzZH7z/gfX6BUK07THDvsIXVaElkYh+teQr1dx2i1p9BdSYAQAkxGsT3B4l3XjWFF+tbGzVoNasXr5gnBKFtAb9+l55f3hFM8ZdpL3OGq3uCenp+x5SaOOttfXjd+nzqholPbjjYRsDhvU1avKjqTafVc3Mz7THC3/RTSedrL6VtTI1blicznhgjyjbBz/Amr3w+Rez9dPDD9fkybfrr3/5s4YN204HHXyQWWsP3H+/lixdpvETxttvm0QUtu5P24Hnr8m5c74wWXawqDEypfZfm5XdP5/5gWJyzTU/15KlS/WrO+7wqREFPfzINHMAH3PMsYpT6LZcejd/TlBIJk4Yr6smTVK9n1TCxn35H/Brn/jDYDOoRcJaumSpUe4o6IbV2Sje8rR02VIdfeRR5n677rqL7xi0tZdQFtqcFP5Cm/nZZ8ZLP+78caoiHs6MgR0zf9B8K6PLmmVjj957b7pGjTpOT/+rqCt0GfoMVeP+++7TK6++rKsmXaURO42wCQ+MN8g5Ka1gcV4Pft94400MxcPN9JqkAsTs2DSqZt0G6gZQGBGrLkowivhee+1lDAp4PFHQsfqWSlRSLAL+EyhbxYAkaNUtbq97z8XRYAWH7kOmSMbBxY9gMWYcUMyIj2QMHQgp6YX395f7DIov9wPolLqKLd7E4gEMMS462hLGTp6PxRrlHdBd7IUO7o+OAInbu07JRBnFww7QwUNCxW/oaugTKKOAhN133914LhwIc30JWug7E9Tu1p/rN8/GA4CSDABiveEZoe8kiOGZjJ+Lbyk5iFRMam01HhZAE2Ci3BUERswR5xYeAjwUe++9d5ucwbBL1XmSA7j4FjdupWRRcyqvp37zlH5y6I9UlSAezIIHayqwhWkt1dI3ztpqx0q2pvWrO+/Q4iULdc3VVyset/FnyWRaF154vvbYYxcdcdQRxiBqEs2Qch3TkKGqI2OIa7MxyqeePla9utUpEQ/Ul/AHohhQuEx6eGIo5ggoc1684cOHG68pYwpIIb6sPfnLey7WZH0MiZ+72wKSUQalR6jrQCAaWYr8KsWkiC14OVODomvOU/+G5Qp//JG8+asU3XqgGjfZUPNqu6l3Oqves+co9M/pSu25o5b06a+l8SpDdWlPoAQBiQkEdycfbG4mzJRb9FQBSKEK+szP9OZ1N+izTz/TqOuuUWivPaRwhdSQVO7JxzT1f2/VsB+M1A7nXSj13MA6A9zaLmpIOUBizXJQPbDSUb3bj2slm07jCn0+ebLef+YPGn78sRrw08OkunqrtTU3Sp/P1J8PP1pDzzpHfc4dq3wV3HuqMwNG1q5H0SEg8ccCBZkrTP/nz9Unt96uT99+T4eceqb0/d300Q2/UM38hdro+JM19/pr1GPwlqq59FKp70bGkmpCSI1iyPZDw3SBszKFETsCJFZBB5AkpcZmrXrm93p50lXaZL8fa9i546REQt6zv1Fo4GZSr+5aOOln+iQS0/f/925luvYwAaTGKomoIQOTr+8VMk16cNqjmlgCkLRlE2ubM09KpaUVyzVz8p36xysv6qCTj1ftDw7Q0jvv1hv336ODJl0sbbKVnr/+F9p0z1016ILxKsSp72DHrz1AcvbZ5yhGZXIvZwJ2TS0SL6Io6VVRtSIFVWSa1T+ZUe2CxcrN+Fjp6ogi226v2b021YbpZlV8OF3e/Dkq7D1Sy7t01epoVHmTAbYtKGCdrfCfCkiCVkTnunavoQDClYe3CxUDoT1mzBhz6MIlRzCjjGG5hHqxzkVNDYwEXlxLIxHdaQDJTWoKkYHJxhpZmhF8fjt8zAI1hiq8sDZb0ah3zz5TkWxaW0INWLZMH95/v5K/fUahfj3kffGVtOUI7TDtDs0kwJgguBCgxrYEDxhXt0xO9Z99ol1feEHXn3KSelV1afMKGIOIqcLqGD9tarqWL19urOMnnXSSUTigZqCIcEAxRtAVsI5fdNFFa3U9aB1zv6MorQEk667RNjASMCQhN4j9ghZClWes0S4QGAMH38Fa65TAslqGzyFH9gMs2ovhClq1AUMo8KRqHzVqVFu6TugLKKcoYgcffHBbLQbaU3ywuzZBu+DwhvaBcuv2aVApDn6XfjJm9BvlEwUgGIzNZ6nuTfY86CXQh4LKX7H3ledhiHGApHisgpZ8ns0/rKD0HU8JdCS8BT/60Y+Mlx9LOXEDGHhQGttT7nnWfyMgcfUnUKboLxQajCooZ8wFii10KWQbMoAxDwZGlxuT4BrrDCBxc8X6Ik6FdXTaaacZJZ39B72GfTJkyBATJ4kXnhgPlPRSbegIkASBFM8kTTB0J2JIACRYzrHW8zmUdDzfgBVS+gfp2Ea78APjO/KQBD/r1i4Kr4tVYa8RS0EsC3KI2AbiLHidPrvq5+VkQGcASbCt/A7AZL8g/5B5QS8MMgB5BiBhP3e0/pOpVj399JPWQ5KoNp5z+x1faXPYxOiD6KJSJpvTNddcY+Qf8ac9evY0aeVTqbQO/+lPNXLk93TKySerqoKMkDBjfP6vo6yaW+esqzwU0umnnaFuPdZ4SIJj5Tycxh5Kds1cztSMAQSSMht2iUsmAABj/I888kgzRui2LkV0qfFfD0j8UXGLxMSQPPa4Thg9WhMmTFQMD4UpCGaLGqJGpaI2rWVVIa8+DWl1efdNVc76WD222l6NAzfXnNo6Lays0Qatzeo7Z468995TarcdtbRPf62sqpVnMs2se5XykKyVog7LfIgKwdauH8+lpdmfa8a4CZrzwT/145tvkfb8ntSjRmpoUurZ5/TaeZdoxOgj1eWUE6V+A6Ragip9MGGsnmu3oywg8cgM5hO3oY+gJdGN5Ap9es3P9dnUh3XA8aMUHX201K2b3v/b67r9rLG657fPSrW1evUH+2rj0Sdqw0svVr4yYguwGWK0sTW3NaRDQIJl3ajDCQMS9dVCvTHhPH3+8ks69opJErEjq1fq0XPOUfTzz7WI2I6WZq0KSfUXnKfdzz+fCoW+RhX3kZlPTvfHorOABBQRSTeo8Ynf6IkLJup/Ruyo/ldfJ23QXw2fz9KVhxykm2+7WRo2RMsvvUbTczn9YMrdytbbQFlSfpoxNWNhLygwDxkPyWXrekhMYc6Q8rmcIiZ1sKfQyhX64Lxz9dmLr+iQcWcpevRPpHhXrX7oYT153TU6efJ10oaD9OKka7XxdkO06cWXyauwAqmU5ZnXnYfkzLPPUywSVwVZxCI5m11IESXyMVNALq+k6ltWa+C8JSq8+Z56VXZRZIet9Hn3HppT21ubLVuk1Ptvq0fXGs0buoNWRyuVi0aUjfm0Dz/LVvFO+E8GJEaOQ2H0U3Q7xQL+8n777Wc43hx+KMRQB0gf/dprrxmuNlZJLJQusDfYb5OmmSrjhYSWRMO6a/FC1d56kxpNFW6bbjvftldsrIWJ6CCLUV4asqpJ75xxhirkabN7pije3KCuc2ZrN7yxeU9XX/0L1QzbSRv9bJxm/SvPfy5RYWmffpFXE8aikHqmsurxyaca8bcXde0pJ6t7TbUpMGhRkF+B3RXGw0aXzWnOnC9MEVEUAJRS1hX0HPqNQsBFUCfUCRSV4PVNAAnfZ9yd0g3Aw6JNQDV7t612kl+YDysxF4CkI7oGn0Mh7gwgcaACJYB7Q4MBcDklCf40awBgg/UwaFHlu+UshZ0BJG4MkJdYYKECAbwABu45KAd4KLDQA4bxXmAd5zXXRgfugj+5d3uAxN3fKSaADcA47UAZ4TrwwAMNlcv1051tjEVH138bIHHrwM0ngA9AghwghoQzfNCgQQaQAtAAj05uOIpUubXwdQFJcD9BoWEfkqAGL8HLL79sACn7AaBN0hTAwfTp09ss98WxKR0BkmDWK9rqPCSAUbxBBDfTf57HWgUUQ/EBNH9TD0nxMzEGsK4AXexb7os3BgUZ+Qs4Zh7wkhBr0pEM6CwgcXsGoMf+gwqHMaJ4LgFHgAUACbKpvb3P3sgkm0yG1UMO+amhYjrMYACJrfuw5gp7SmczuuOOyWasr7pqkkmEhEdldcNqA5CQS/ysAHTmqM9U6dNDSR1o6fKWkZu3BieFddbpJ6m+Ry+TKKf4cuPvgAUGKDxDrHeC6HmduefMox8AEYxzrI377ruvTT6XkgPrAYk/KsWA5PjRYzQeQBKzBfysELZRHDkK7FGJPZNR71lLVfP3l7RZulGN3fppUVWdVvbvr9WDN1N9JqlecxcoP/0Dte62rVb176eGyhrlTCrLda9SgCRkYkis3m5rh9jgYuoVxFY3adWUh9R80dVqGNJbmUEDtbCyXjuMPlz9IjH9bvQpGri6UaEdh+qrbt1UO2gb7XDhGKm6RjLF0tZtRzlAQu0U48zLQW3yff1QCF57VX855TT1XbFCGj5EDXXdFN9ya208cqQ+v+RSVbVmlKypVTiW0Y4Tr5D2HCkvZhNcGqKSyam5Jv9wR4DEFkNDPworkkxr1eNPasa54xQa2EPhDTfX6ore2nj3nbTxJhsokm5Vevkyzbz1DnXt318bXnqhKnYbYdIVQ78znGmjWBMn0Rae0ykPiaFRgNE++kwvnXu2sm//Xd1331WFul7KbthbQ4/8H8256VdKzZyjnl17aPVnKzTk4nMVHX24GqqrIaxRm9qnvtg6HwiaJi+pRx98WJdPvLQ0ZcvnWVhvSUiZ55/TJ4f/RF6//gptvbXmda1Xnx120U5Dhui1G65VzdwP1adnb30Zr9Xw8VcovNcu8ljTnQAkZ4wdp2gkrqpcWploXtkIVvqo4hlb5yWutAasWqHuf3tLfefMV6JbTEvru2putx7Kb7O9NmxcrmUffaD6DQbo822Ga6Wp8O0pHLVJR13tif8mQBL0jLgDyQWrcgjjIeGARyhDV+AA4qAgyBWghfW4VFEzuPwFL6S4V6nFBpAsULdbblRDOGodiYBVihv6MWSkrDZ5EPIF1XghDVu1Wq+fcaYSqZSGPHS/KmbP0+vnX6i6bLMKhWo1VVZo8FUT9NWIrdQQo3K3LWLoPISWOBVWj3RO3T6ZpZ1efEnXnXKyetSQEcsPqDY0Qxtr5Thn773/vrHkUUjOKcMowIAuOOpY+VFIUMRQ1l1MUCkw3BkPCa10c4DyBAWAwx6+NhZSFwSKAsYcuJg4DlFAg8saU04B7Cwgce3gsEXhQwFH4eRC4YGmhGUYQIL1kDbzbEedac9KWg6QuGe6/UIfXn31VWN9Je6Natrcl+ez7qCcMCdHH320UUwZD5Qm53UplgHBNnXkIXE0DdY1IBOFkz5jGWVO6ANtYK2TaYcgZnj8gNSOsub9twGS4LwwxhgjHCDBG8J8UGR4xIgRJo6BNcPcBcch6GkIysOvA0jc99w8Akh5HmuQGAcUbaz4KM8EeOM9oa148Jy3onhffB1AwvOZe+hOgF+8xgAQQAFeGWJfkIEOIBWvg856SNjLRlqFw8YjAE2L9YesYax5nVgNXodGyLhDo6Kf/F3q7AuO+dcBJHiY8EDRJ2eMoQ3IIdYC48lnyLzlgtrd88vJgExrWk8/9TsdfMhhilfZxD+2fKutpObi95D/ZBGcMOECNTe16PIrLjfAMhq1aXh/+tMjtOPwncz8G3psRKqsrlAiXOHYt234xmpB6Jm2NtZZp49Sffd+itKAossFtDMPyAkXfI93FHAIGIQlgDzks7yGMQpjHGC8PUC2HpCUAiSPP65RJ4zRxAkTlIDn6dMlTEE+0mVGCirk0qr1SJG5WFWLF6mnsdpXqjkS1ur6aq3evL8q81L16hYVFi1TeuP+StVVK+lbmTsLSKKmyKItcsVPE/XhO1gyyxv0yQt/Vu2ieWqM5JSLJpT2Etpg+HaqDknz3n5HXbJpNaH3V1YrXlunbX9ysBSvUCoUFrm+ihwk5gDHirZODEmA8062FdpDCtClr7+uxnffUU06qZZYXE3hmCoHDNBWe+6h2IIv9fnrf1c+HNOmw4YpSirOSoqDWWOroT76/hE3Hh0BEhNDYkChFG1t1ad/+qM0e6bSMYJzE0opqj5Dt9DmO+5kisSppUWz//RbVdfWqO/3vq9cTa2fKYi0wX5lafoCLc8fj854SIxQ8UJa9v4n+uofL6kq3aAGam5E6qRuddpm5HB1ySf05atvavWyZeq7aV/13HUPCQ9ZIm5nk2xlVoVps3pksmk9NG2aoV+4oPY2wWUCeUBjNhSWeIbP//660m//Q4lQQcloVI3xCnXfcFNtteuexlP04Uu/V6g1p4Hb76j4NsOkyoSpLF9KKLsDwXlIzjhnrEmqkDCFN6mHQdXmqCmISAANlMHaFctUN+dL1a1erUJlWOlQVMvCUcUGbamaQloNy5cpUtfV0BUzxsEWNrE70YKf7rjERvhP9pA4zwj9cIKZLqBwcdhhJYK77Q5brEdY6ODyQ1fASlSqMBe1RkzhO69KX8UimrJogXrd9Aut8oupAlgBJi71KwVHEQO24FpU3VuatPTlv6oyn1P9focqnE4qP/NThd/6p9KxSlUN21q5oQO1LB5XFtqdqSeCx9VnJxsKYkjdsinVffaxdvzba7rppDHqW1Xp1+jwhY5HCmg/tYYnE7Q5c9ZM41UwoimfN6kliaVAQcUqy8GMtZIMQ0HrZrHi1RlAEjzEuReWf7xSPB9PCfdgfAEIxADRHgAin8VL8V0DEqyuHL4AIgc0OXz5h+Lp6hPQV8AYoLUjhaQzHhLGgb65FLsAAWd1xxqPcoQshyKB0sb6xFJaTBkJKoGdBSTOI+AUEgCX6xPvMRbESzlqItQ91gS0Md6j3R0BQmgeBGP/uwojfp0YEudtYs+zBrDUM9bMI9Zx1j+gjPUIgGSt0n/GwXlbvwsPSfHegkYJbQwwZNJNSyYNL0YR2kDCFmhUzmrvChgG92VHgKRYqUa+ATyghBHQzMXzkAX8zbgwp04pdbQ1PtcZQBLcO/QXWUu8Akove4ALpRzaFO9DmWPNMf4Ak47AMN/vDCDhc+wvZAueJvrt7o28R/4BCph7PLfEE+ExKK58Xmre08mUfvPUb3XIwT9tAyR5U9mOKD9HdSbyNaIFC+br9ZdeVGODrbeSy2VVXRMzYHDevAVqabL1UbL5lEnFfjDV52u6mdg1V8TK1oTlbhSItaapM884UfXdeytWwkMSnCuMIIyrK/xJG1gzeKQAiWRzQ+Zw9gFGgnNc4ug362J9DIkJUrYUFpv293EdN/okXXzReFUR1EPVbZ/2bgrZoUjnsqoqFFSfzJqSD1gsCYymaGJzQlpSIcUynqoKWOM9tcarDeUFtcNM6Fp+Nzs1bnOTXQgBjgUjGrOB56gLJj+MRSdWIzC3KkjZpMltb8vzks+T6NeorRdBEC7ai7nQBKNShDokaxTw4MKwlLXHDOJHoMKH9RtsU9Uazwb/t4AkliXbVFbK4y6gXREV4jGF4lGFstSswA1I9HcVARfKkyCAZhG2YQz1hHQzxn6F4UKhLcuWy8iy1sI1/feUiVBZHSpdRvpXuktSURpNif1kUntSpIugQYaI7DBowwTzh8xzmYeoATeGs2L8P6bwV0gmEA6uKRYNLAClhJhN1plXKBeTsinJo+gbnagw42uijwmWMOaNjBTPmDoLHrE9rBX/+7ZSN+k2bdNT6ZShXgBIoECwqdcGJP5ouMBcxp6Kv9lmKUrFwZil10TjNmI13yIVEvZvw8+xOdtKWajdcwhKpFL72eecbQK3qQxtq0OjFIeVM4PqKVooqEu+oOpMVrF8ToVI1DyCSuLN1FnwcvIiYaWjETWGI4pTjbzgKU9xykCuoGLBBCBB0LMP1gksLyXFvsVrpaxUrg5J8NnFnwtSI9zedYdrcL3wWlBhKdtU6pswPl6llpjCiHO10XU/16oIlC0bN2K8KGYrs1aJLckaCifFUytzeVVkk4qECloSq1NCBdVm0+qeyioTCaspIjVGwyblOPdjY4Sytiigm1coqfW5pKo//1BDXn1HN5x4ivpUVrTVILFSiN3v54Vw1AGXsMpPFVo8VqWsv8H1F7R48lkXQ+KoVqUO7aCnysiq63l+AAAgAElEQVRHfz+UerZ7r1zMRnBO+D4KSUeUraC8Lv5+8G/nRQu2qz1lnO925CEp510qBS7ca+75rj3BMXN9cdZ4xgll9YQTTigLHIJzigIRvC9KmLMOc68gPcm9bgL03RVIMsB9SCGKUg8gcSlKOxqzbyoCSu1/PAsAEpf21wEHt05dW4Jrbq3gdOicgaKRzogR9IoE++PaUGqf2PS21lSGwk0GKzxN5fZE8TiYe9vJLinzHbh0Mqt4PACz0GzwdpaqQ+JA0JqpXGPiLDW2wTUa3PfFaxDvBjSsUsabYtlbbn8Xj6db3+2tFT4DkJ48ebKhX7VXh8TdpyMlu1hWdSQLWtOt+s3Tz+jQHx1iCqOSjdFkRQUwtBklOWdt9jtTNqCNAs8Z7zKRMhemvoOteGro/nAcTN5y+w/WAwwgWzLbxIiiIJ16xpnqUSaGpLjfbg04Q4Nb5w5c0F/2vYuzcnPdtmYCcsABdb7jgtqLZdU33evf5Hv/lkrtwQXlAMmZY8fq3LPPsooYRcvwk4TCNnEVqn3B1mSgUBR10rIc8l7MqOn5aF7piKd4Nm/51yYfAtQHFlRBeQ8Bbq3F7l9QoOPaApCQZSZklDyr/HHPKEp2IaKmcMYwncIhglMr5IWSJpUolcu9UFbhSFR5qmlTxpCMVFAGUI5NgFReXoHMP2sXaDTtzOVMdgqyb2B9IxjPtA2Kl/H7JS11y3AZqXtM5XqKnYVM1p9kiNckinXnoyDuvCkmGfESdmOhQBXCyoXiyodzCkVWKVZgbFDKPQMIoReMHz/e5LAuvkgTzJBmvEqFwhlFQzmFC6TghJtJzghoLZ48kxHNgi+bxyqvOPPjkV40Z9I2Y6WnQCTeFgMH8p7JZIOHADczwXlQEkoCkpDN8hXNVVmlziiHeeUi0JnChtdP/n6T2pbPhnNGMUQcxAohU2AQ9Y61Y3JdhG3hu5bWJj395FP62RVXGKWcA5mLTR81QKD4svNgkw1QQRzLN3Nk/2Mt5FRp5idE6uhiDqp/u2Af4ftfccUVOvusMxWLkVGNujF+YHXIUxKAxRowXg5qwkQMCAHwRgukpbV5g+gfKWVzpAs2sQ4ZM+YeqVwTUUtXLbpoB9Y0rE546siy1RlF8psIGycYiw93AAkKCWufQ9gdZPx01ht3yLi5cULTyZIgN9ylMQwGGjuh7fY/hwhrPxHtomXhvB6bM0vDrvyZmgCAJgsGFC3n0Qgrm4kpFMkoEsorwpiy1lmRIU/N0bgqcznFCTimqCtFUMmkUrBVd9KElURCqvJYIdY4gvcrWgipNp9WaN4s9XvrPV1x/Emqp5IztXLMAFsPGXvYUCYL7HtbkyioJJRSRDqaH8bGKX5OIXTxJ+0po0G5uc7O8APHO3ug0W4OTazHpA0FlDjLcvG9y/WxVHvaG49SSihWXzwbeKmhnjjFzf0s1c+Oxrej94PKGhZzLJ8AklLPpL7Ct72KefxBJR9AgiHGUXs6o0h+0/aUAySkR8WSTzvdXmXvu30f/BmMKXP3c98p9oKUA4RORgR1AkejYg7YHwASMmxhLCtF+3TyzK1396zgHPKa++fWXnANuvd4Ns/Ey0K6WuinpWIvitev+z5tcH1yr7mYAwuy1mS7c3LVjSPvcf5glOP3oEwttwf4bjHA4e/ivnVGNuFtgeJFIDbpakvt0VL9dn0uNcbFINbNzTr3DkktuVb99jeP6ehDf6Q4umckplS6oFg0rpgB8hZcpFEuUfbN2exnK2zLxmVP4DUcGCPljcE8xrnN4etFlIeyTuwIJwMZHKkxFK7WWedPUvf6WsXj69L6GWtAmyv06dYpfweBbVCnCM4hfQ8CzWJw7vYMFDyn/3zT/f1tv/cfAkge03kXjNPIffYxaWlzBqGGjfKfzzGZETOp0bzl1edCOLxQdGNKFGxdCSz4VOYiQ1HUKyjr53hH6zS5aXwOqZtMN3BsImgfuPngebJwsCrbBZhTwVi4sXRmDTKOFuIK56qVC7caKkw2HFUin1IE9Jwnb35UIcM9L6jgoTgiCFCBsxZUFF0sHDYkVAgXEGkWiF/CqxBJG0UE5YXaCSg8VJI2hdYKfn59L6p4IaZsbJVUyCmCpyBM1ETC8E6iXsYosShhoVBSEoFbawQP9Bas5LgCg4vVIG4qSgPE8tWKiPTBaaPUe6EKo3SxYU0i3zD/GCccnRmjEMfIkMwmZZNTNyNvwQjKGBnUjOvSB0VYaQnMCgr54FAx2wDAinSVMtGckvGs6VPYACQ8PlWKU9U8lDMb3tCdTD0XG68CwCRIzcAnQCXqez6vSNTyYh3NIljN1YiXYECbaRAWkLgBJHgkaBMB6HmvizzqDYQblcjzHqmi42VT7QYVahQywNCgQVupoaG5rW4J802/PS9tgLWp30JhPS9uMnDloykjHE2kEyDW0JCsazGewzNii3rGc2F58aj5TKkL6ygCCws5a7A9hfTbCpxSB5TzkGApD45/8ADn9+KDPni4dKSEFgMSDopsPqt4LqFcKKuPV6/S0KNHGVnB3JlxBcyb/HoUqmT9tyhSyBivVMGrsHuIeVDGrAVjbcIrmMvYZJGm6ralO7LuKj1D2jJ/U6CRFMDIhNSq1fI+/lh7b7+DKvHQhnOKmXXHvJrk1D74RdLZ5wQP2FIKTrl95F5330cekqkHlz9Zidy6dPNc9iD3P1B88BfPUXvrxbUbhRuqBxQL1mFwDZSSl+XuGQRpHX0m+D5KIDQw6A4AEhev0Rm6yXexHwAkF154oaHzlFIAnaL5dcai+LNrybWAHHAeFeiPeEgAhMVn5LftY/D75QAJMQ+OXunARzHodjKgs/KpGIy4vrr+OeAVNFI67xNtZtzh5xOgXAoUBvdG0ENVqo/FIK8YYLk55nXoNugixYpj8TwEwUgpJb547wbHwwEKvseaJ/aE2CdAUNAzVQ6QBIFgUNY4kNMZ+eHaj7INFZM1WK46fak5LzfORnIWGRPdeJday5lCq95981ltu0W1amOctSHlfOsdhnBbs4pU7dQPiimahw1hwbJJo45RkqPZwwCcsyQQI7dhN2SMMR3jFLpDNsJnOFo8xU0G14Sy4e768+uLFY5VGYJNyTZmMm1y33lIgmDEra9S68CNR7Fux+vG8BqNGiAIKHWUzc7use9SNpizxyvXg+/6SYH7uUfSaechIYXluHPOUYIYDgMS8RKEFAtTmAqrsHV1AVYMFvWgZhHE5PNjCxQzQ+nEEo4SbYNTQaKWKrQmODO4mRAkeEgIfqSYDml/TSwpz0OR9ixtC0oGnhazNgsxZVBCTbE50rKixFh0nDGeANK5FZQlyCqSMApxKJ1R2Fi/177oP4F4CGQCUZ3L0oQdhG2fUbgdIs9jNfYVHZRsg7yxp1Inw2tVPhJVJpxQxANAGdaWomTs8hE9Hqa0R9XvSFvmIpQRno+HJihIzJiRmi5cUDjnWwsKnrKhiFJ4kgzkYRwAX35i/by1kpACj3/UgDHudCI3sCwb867Px/MLQOKZggNNGxwPdp3D1092Ec+j9BWU9yuum9AwM/7WexCCSmdibshWsbZLwJQXM8HJNrAf9T2bSev3z/3BVJslQwUb0h1KKJTFKjyVpQse3gYsJRYAA5C8QrUBCl4kqXghYyl/xsVbukq7E5AIFZ5LHY6jjhtlEgDY9U3r8XTgAcElbGNKAMi4eG2eAwARAIU4A7wzdlzwHFVmAZP8Y1yYE1cHYV1QgkJKqkQ8df+uOiRYSPGQoJw5i43bs8WKptu/QdqGswYaUOBz5ovTHQYPJWiEuYJnM5gVWrQy1aqLb/jlWsvOxlsBR7CMhRVT1nhICl5BGQ/AbwvtuXgTpo69Tkpf49X1V6DLGunX+LPBjCaBi/VszZu7QM9MvV/njh2r2i61ppAfGMTU6g5FFBHrifnzA9x9ylTxIVtsISt3qBQf5KQr/fnPf248lcWHllNinNeMv4tpI8Uyo5Ti3J7ChEGGw5AgefZfOSUo+JxiZS14IDuLcKkjrFQ7WPucAXhIXMG1oPJWqj/f5ngMgjg3rnDQy6X9DT7r2x7XxWuC+2EQCVK2vk3fOvpuOUBCdXOsswQnu/XlLO7B8QqC8eD7vM76D9LZeM0BseI1VUqmuDXkPouijIeE87kzV7k1E5T1xfdx8+/GhXgAPCR4q8plpwoCs6AMDAKUoL7jfg8CsSBAYr8QBA5LI+gh+TpKabCPpea43PjxWQxRZMQi+J912JFnKNiuYm9+UCYWj0e5NhSSi/X0gxM1YqtG1UcXyctByY+oEM7Z2EujY0WViVqmQjhvZbHNd+MZA7SVz+isPkU7TNFD9DeMWzZ+08jziK1h5GU9JcKespFqNXp9dcdDs1XXb2950V4dLjW3zkoBTvdlJycc2C42agTlOp/lfdI0/1/HkHXUuf8IQPL4Y4/rpJPG6KLzz1csGlYkHlHeK5hicImCpacQ2J4N46EoKAF/O8/hH1EmWlAmih2zQrFcwVino8qqmQKLKLy4q0xRqrWhgFvI/HR1SFAMKdPBd4jX4DJKhS1f4aesJSDDBZXYeAiFLRXLouSMXw05ZNoFicvQyPwPFAMSBCiZOeCMQptBITdUE59rbr0qNsCeyxbsAhTBUfJjOEysCTE1NmYB66utzkzbrdKzJnddSAWUXL/QFgsRQMBiJIbEPiOgtPp8R7w/0JPW0dhMqQzoU/Y7YQpH8jksFFjsffqLEYqocI7C5FPBeB0g4uqQYKEvZZk0Hg8qsviWawCj4fa3QQaEBfE/fIqxIW7CFB8xip+BFjaazOAU8/2QlEm16pGHSfu7JssWbTLxCWUoWybbkkuebGINsgoJepo/OkZSQZ2ycMTwUMtcrD9iSMjcM3bsOSa9sMmI5U+BAVrmuy4Kak2urEI4r1iO50Z9mhEhTcTOZJQgnChs9w6gxhbEWxuMOOW9OKj96xxEHQmY4vdLHVZ4SKgoTPyUO0SKD2p3H9e2oBUvKKCDtAGnpJRqI34PDp1wHkpmkxqaGvTzW+7wS5DatcasseJNuT1DtwIYWnCYD2GiIBW0n/jCiQjEgy05YvaercxtwSAxbYAX5IlJ3GHSCoc0f/4C3fvAFI077wJ17VInkdQgbL0vPI36J3YJsKfWGFfW2atty2/d9VZKETW39DzjHYVDTixV8Ti7zwTHMKjMFL/+ddaOUx6wjKMQAUrK1SFx7WivH6UoC8VjVA6QIIORgViL2+vD1+lfe3sjuA9Ys8SQlAMkxeCr1Bx1tA/Lea64N+OPIkJNFQKU/x0eEgwSWGndHNJeR7l0cx80ZLp5dWvIjWepsXJywCnyQcty8bi57/MZgBqeOwpPlpr34Fpy7XDyqz1lMbgmi/sEU4P6McxFOW9BuT0ZVMCD9y1um1NA3bjwkxhGF0NS/PlSa6u470G57X4v7lups4DXMEhwBhJD0pnCiKXGr9yeCLaz7N5NrdST95yqnbf4XL1is4EexmCbD+HdQI2x4QEwEgwNHgNxgVICsE4y8sINVix7lVIeyjdCnjjbVmOQBJC4DMJGNyuEFfPiCnlpJVWplviWuvHeharu+0MVYv3bhsm13cnbYpnhwKjrVzkwFpzP4Ni5+WevoYeujyFxhRGpQ3LCSZpw0XjLoYtK6XzO1CSJZawemfGt4t2SeXVPJlVLgTovruYKTw2JiBrjVerWmlF9Oq2KfEZfVVepKVahNB6PqK1j4C43sU7wYh3DMoyHIha1FnwSDftOCvM1Q1NCOYDPu3KZCo0ZE/8Q6V4r1fe0Js/WZmnpEonkE127S73qrfnUqTcURytSCh0gwTpHlicyRnC1ZcUNVm02mnBBWr5cIu0voKJHlVRHrZOEtDplX8+npN79pC61RrExAswo4W2JHoySzIJkMULVgT9IutR1DnDf8UGDjNcmk5O3arGSyxpUUdlF4fpuUm2lCnGsAzlFVq1SpjGleI+eynepMoV8Yn6l7AwWZIfrfN2Y55OrnXzaCGJieUoJDsu6tDQXByiwG8dtyJHxmpi4I9/6bMAZFgqTwg/RQXyNnUQMzRZSesplUgaQTJx4sQGEZOtpE6Tr+EfszfGsmISAfmC8EVxmgNsq2BlAlgpT0rLYT7NGLLt1SNpGDoTzzzxLiQheJcCE9YbQKxurYnsXMbEw1lOYjHmqzKJQA0hsLA10H49YH4RMiPzo1DGB4ggwW/PsoBAjhgSaAEHtLk1sRwrON32/HCC56aabzNoPKiLFioQ7iFGa+Me9yOjCgebST3KgBTm20HGCgrqt3cZzB/WJZBSNWr1yuX55+10G6BuKpp+MwKSnlqcUCS58oJHPpdTc2qpMjtSyFepSFVM8HFY+m9XqZJO8bETVsUpVViTkxX1PZM5TKLYGPlszAQdVQfPmztHdU+/TuHMvUI/abjZpRdRS7IDZcb+eL5uY79Ff/qGwkVGFn/yNt5V/jBuv2ZSUa4wIbs6dsuQUM2JI8E60F9SOtRgFjbHkmSju/M7zoLPwk6uUhS2oKJVSSvguYIDqylhI26NKYSjgebQH2YlFnbbQX15jHFhDxe0IKorFbcBDQkIT0ga7NMbfFfAot0+CXiaehdwDkJTreykgVeq1cs8L9qdYgSGGhIByrPKMW6k9+k33e6n5Lh5bF8MEIHHnT3CNBhUz3neKGGOI0o5Xi7VOCly8vS6Yl++5mASoV3weOVFSHgSS3Dg5wzojqJ3MduXmxZ2hWPld1jmXApv3WNu8RzwK93B7Jwi8gvdGXnEOQp8r5SlwY0df3HqnvdzXZe9ye5XPsjfc60H9p1gXIn4kGNTu1kC5sWKcaQP3Z+zpXzCbGffnuU4+lVo/bo7Zs8FK7aXWdbDfwf3Ps112LWQDY837rAHa5kBdsVIebE8hmdQT95ysPbf6WP0SsyQPD7UnL2rrTlklIiZF04aanszXqrWlj7K5iGLxtCqrlyka9ZRJVSnZ3MPoGxWVjaquWqlYvkVhl1AC/cvYadFFoOYSXVul5sQ2uubu5artN1JevI/V14qMmG6sGHPGlTWPzMOY4NYd68gZdNjTjCv3CTIFgmeAGwNHUUUHdBnZvqv9/nXv82/xkLgBdxuWLFvHn3CCJkycoHgkohgcPhNUSog4MRM5ZZU2no+Nl6VU/8mHqpgzW1mvRoXuNardYpBWV3RX4b13lGhcLC+SVrb/lmracpAWda1VJgq9Yt3LbbpgpXZiCng2Nm/S9BouucmqgDaXlj76UIuuu03/eOdtFaIx7fyjA9Xv/LNMdq1lDz2s9x57RC1LV2nrH+6ngWPPkAZtI8+4SFoVCpNjem0rdbm0v22ABMXaNsJm0GpcoRm33qkPpj6imuqEBuyzq7Y7ZYzUZ4DSUx7Qiw/cq5WZZu15zPHa8LQzpf4bWteikfSWJhIkIrEYsYyCjqll4FzcbRsCGhDdD0csGPjsA318w7V677UPVNulWiP220c9z7tAqqmQli3S0v+doqcff1qn3fuACrvvYUGMDyKgD9EIEzLsHDf/Elwdpf1tE55Foxe4Rbvrfq3PBf6gjwgv+g8gcFm2vu4mCnqf1riyfKdYOzdzY+zS/o49+2xDGTTz5H+vzTMWuI+NRHApad16cj+dO85OuPPklPfRyFjISVdJkbV/F2ULylpxhi8nPFmTzBMCl8OeWANS2rJ2aTuUQ2KAUD6wLLr0p6SBxevJIbWOYuTHeLA38rmsGhob9Mtf2qKC9loznmYJ+wCedjz44FRNn/6eCUR+4cUXNf6iC7XTjjuaFKN/feGv6tmjl55//nndcftkDRy0hQpYyAKB6MVtmTd3rh6Y+mudd+55VpH2a98YOdnWEvsbCgv7xYENFIGTTz7ZpH6Eh80Y0UYUDIA+gdJOzgXpDUGls6NK7YwzAe94UPHgEu8Gr57+8xpUD5JRYN0l5ekRRxzRBoSc4t2egt+ZwohuzDiAoVciq/r372/2LEAChR4rO22A9soY8Hqxx6VUO9rLsvX1ZUHnvxGcg/bqkHT+jt/sk/9tdUhY45ybzC1pvok9REawJqD+siZZs8gKAqVZCyRMcSmYze4uE0/XtvtDIaPQAUhIq1vqcvKb+CNkOGuQvYRRBznE89AtoMKSlpY2UbySWAlHjSoG651J+8uewniIVxl5wfzRf85w3iNrpUt/Tfpp9ipjUYre5MaChBKTJk1aJ/jdKcKur4wlhgu8RqS7xrOIPIJyiBx2IIqMmchosme5RAXlVmdn0/7yfYAlco12sM+pTE/bqVKPpx3Z4CrWU4SScaftxd6EYFuyyQY9e/8p2mPzGeqR+EIRkcGUc9jGAhtdxVfIUtpAL7yd1U2/XqKFy62R9vzT+2jkXoP1+z9M133TVimZk3bYWhp/+uYa3G+lovlmey+oxO5oaYv9rFVzbLCuuhdA8j15MQtIgpdrP+sHkIWMHT58uFnDrBfObX661xlvxoUziDXc3lrnvfVpfwPWCBtD8piOHz1aE8ePVwVZk4gZ8ZWCmBdRMpKVInnFsykN+LJBLe+9rWH9ehgPyZKZn2qD/gPUmKjR6o9maNhWm6i1kNSseSuU3GM3zd+ovylqWE6gMCFBQGIsir72ZhhRTr9jJeUy+uDhx7Tg149r/7OPV8vHH+nZ2/5X+999m7omKnXPqafr0PHnq1tlnZ6cMkW77rO7+l12pfJxAsDhmK3bjrKV2v0GtykkZlPkVFixTC/fdb/26beRtGSp/nfaFI26bKJaevTVX045Wwcd9CPFNt9Yz992uw684QZF9ttPojCfo52ZdLxr4ho6AiSGvOIVlArHVZHNqeH96fr06cc1Yuvhann7bf3piUd06IsvkC5Mr902Wd5Lrygdj+n7d0yWt9vulmLieynasoUV6XydBSTf7Lgt/63vDpB8s5YVAxIOsVJpF7/Z3Tv/rf90QOLGibXKYU6FdhQPBC/1H6i9gRWT3Pf8TdpMdwBhKSoVFBw8pBDIWFdRaMtdTrHmcygY1LcAAAHkKECIhQ/aJXFoHMTOqorCxFWsDASfQ3Y7DnCqGnfE4WWuiPWCb80FmMbDRRuc1wI+PsoZB7W7X9Di6ZQMd1C1B0h4BqAHXjsF+eD5o3jgTUMxIDMb8pO/iUXBuou3wwGBjhQ/7t8ZQOLGH0DG+BOAizeDmigE5AK8mAMy1jEveNwAuBQrdONfLlh+PSBpMevkv6UOids71N5gH1L8kX0BEH7//feNIsZe+OEPf2jkBfsDwIBlmX0QTIdabr+zbjsLSDBEoCDvtddeJoUy8bCsx/33398UEUUmuUrpxd6pYs9LR4DEtRc2BUAIpZv9Cd1x6623NsYCDDEYeJBrZK+kbo2jwxp9uATtsxwgcc9z8hL5ByBBBmMQwLsF3ZjxdewCjAQAEWigzsDVnhzoLCBBjpOAB3mDNxHvBzVXGH9AGPufuYVtQtwPYIkCsk4ulmtDJtWgZ+87RXsOnKFuiTkmLtTQKAwg8WMITaKjsJa19NHocxeqvo90xLE/1hv/+Lv+8eZyjT7x+7ru2r/qsEMHa9j22+rW2x/WD/bppdMPlromUgoV0oYCZjJl2lSLhreRVxe1GECyQl36fU+K2VoywYs14s4wZBsgi/UOO4D6L4BmZC/gm7Fn/vkMQIW/29Mp1gMSp2j7Fsc2QHLCaF08YbwSxkJMnIONnSAIOUXVikhBVfmM+q9MKdrYoG7RkOqamvTVe9O1Qd++aq2sVn7mF9piow3VlE/ri/mL1TJyb33Sr69J41bqKuUhMZNnMr0RDe6boU2tBymaSqplzpeqbkpLg/pKv31Wz068Qj+47RZVNTTqwSuv0nHTHpS69tA/L79MPVpWacBTv5FXVacQEfbrMrbKFkZ0qMhUOQ9mXsD919AkfTFP7954uyKxpLYddZTmL1iq58ZfptOmPigNHqznd99VI849W91OP0W5qgqbkjYnRQzPaI2XpkNAYrxDNkA/RjuoddLSoOZX3tJHU+7VsC5VqrjxOn328qsKfTpTW6xcqRf/8Xd975e3SLvtZuvc+1QxE2ljCztYA7T/63pAcpdRHtcDkn5rZVhyirM7RFEoofRgGUPxwBJ21FFHmUJdHEoU58Nqj4LtUnbiOXGAJnggfV1AElTigxSSV155xcwdHjZ+32OPPcyz8WDss88+5jBsj7NO374OIAkqCFhBAV9YDXG3o6BzAO27776G+44F07nrg/0tthZ2BEiC9CKUHMAH9yf2iwJk/AQIQHkEKKIcFNNEyiK9TgKSYlDn5oC2QLUlQxbjDu2IcQCooajCTecqtQZcm9YDkv8+QMIaRgFGKUY5R6llDyIXUFK33357UxyUC6+aAySOYtUeLdDJm44ACZ9Df3EKH/fGc4FCfOKJJxpPLkYSPJjILMA8mdSQDcH4mKBc6iwgMTGOfupu+g7lkv3OvkRZByDRfsYBDxL9/SYekmLvQnAf8TuFKIn/uvfee40hACoX4Iix//GPf7yWx6WcDOgsICmWAYwBNdyQQXhpoX2TMRVZCAUTKiaGiY6MfOlUo/GQ7Ln5BxaQGA8JPA6/bIKfch9A0pjpoy8WVykWr1JNjwF67q/v64nfzNd++++he+5+VddetZ+GbrulrrnpEc2du1gPXtNTG9SjQ6UMldojxplbG0ACG8cBkpWq7buPVMJDUnwO0m8AJqAQijJjwF5gvRF+MHv2bKNLuHTm7cWErQckpQDJY4+ZTTRhwnjFfS8CxCKya8HlZgLD+Yxi+bQSuYy65KLqvqpV/aa/pQXJVeqz/XZqilSp5s+vqXsyo2RYSm3YU0t33lmf9Oxl6gB0FpCEyMPto2LrHSEw3oayxshWRbA9ToZ3p+uNX9ygbrm8Bt06Gd6L7h41SiO/9z/arLpS7/7+N9q0dzfV/+FPUrdufsFECIRrt6Q9ypZdsmsqxdvYdDgmGemjjzTrF7dr8ZcztMeoY/TlqqyevUpA58QAACAASURBVOl6nf3076RNttJfRgzT9qeMUfdzxypZV2mY6AwD0CzYhI4AiQmw9rFZ3tC3cgoh7P70uubc/4Cql32lzW+/RRq4mZRJqunxh/Ts1Gk69tbblRmxs6J+IC7zaQoKmbiIteMq1gOS9YCkFGWr2ErEAcihyj8EMNZRLLvU0cEKioeBwwfrEfEoWCuxpruq5k7RcAqqU8yDHpJyVrQgvcYdjDzz4IMPNrEPgANoUlgGUQDwlKCMHHfccW2UqXL35uDorIckCEgAYXgpqOECNYM2ohzgOUIpCHLti70DnaVsuee5zGVYRLk3Hhmszxz69Ju54D2ezXuAguIxK6eQdMZDwr2C92MNoIgCQABA9BUPFeMIrcytBbwnwe+up2ytOwv/bZSt4h6w5jBG4JnEY+csx6xHqIRQpwDMbk06Rb49kNwZD4mTI25NIQPYj1ir8bbyXKiOGClQIAHOXKxZrPvFnkre6wwgccDCGQroM8o4lKvTTz9dW221lcaMGdNWJR5wBKXKyb+v6yEpbqfbT1jiscqfdtppxmPJ62QlAxhiEGDsO+Mh7QwgCRqBHLjiWWPHjjVgE1n75ptvmmxdBxxwgFHSqVIPXc2BUH6Wak861aBnHigGJGheZKy0SWVIRGLy8RSqJdWrSXE9/2ZBN909Vz/4QW8d+L19dPrpj2rrHfpri2HbaNrDz6uiID07uZc26on2kzKhBB61wdo8JBSIXuMhqevz/ZKAJLhOXV+QcRhhAKF4rDn3MIDRbwxMeDsxVJGwyMVNlVrv6wFJCUDyOIDkhNEaP3G8ojFbfdrkSiK7VkGqChNLQkGyrEL5jDZfvFQ1732kllWNig4fqniP7grNmi/v0w+16cBNtTIU1qrZc9Wy/Q5auMUWWpmgHsS601HSQ2KqrBMAbIOJXU4jC05abZXyt2boxct/pqZCTgdNvlXaapiUbFXz22/pviuu19C6LqpvalSfWFS9n/y1Ut17q8Ikn163DeUpWy6zThBNFaTmFBwHqSYhzZupNy8cr7popSI77axXbr9WJz/4oDRke/1lxK4aceY41Z5+ugp1wBCbL6gN5PhN6QiQmAxBOVLY4WFJK5ROSc2tUlVMev8DvXLGWao98CBtO368VJ1Qw3136493PaAjJv9K2m2EBWKmborJK2QTpRYFf6wHJOsBSbkYkiDdCqHL3wTgHnbYYUbBwC2NQs9e5pDnsAKIQFMICmi384KH8dcBJEHlg2dxiB577LGGEoQyhKUeqxwWefjaHI5QpzggOrq+DiBx2ZLwqlDMFAACdYULOgWHMe1w6cPpb9BDE+y/+70jD4mTk3ibUG447LDGMQbQs3g+SgmWaCyV0EiwkH6XgMSNoes/ihtgEO8Mc83rUDQAIvyOokJ7AYZBBa4UbWu9h+S/y0PCunLzyPkJ6AeQYx2GO4+HEBmB1R4aFx4JgAFGjM7ENDnFvTMekuDagq6IlxRZFkzO4PYB3kuUZEC8Sy/9dSlbGE/4jpNdxLdgICBGhmcik6CLIR95LnEm9B+gUtz3oLejHGXLeUhcKnYHTlB2MSKj8CNz+BxtO+aYY4xHCMpQUPn/LihbQcMC8wxtFZAHEEUWYZjYcccdjXGEvb/ddtsZYxXxFs4jVRqQNOq3voekvs1DYtPok0I/CEjyqlLS66vn/l6lq2+Zod12lS46dYB61Wyg199eoQnXz9SqpNSjXqqNSlNv6KF+3QqKhLMqhFMmg2IbOcTEStf6lC08JKUpWw6EOKNQ8EwEeNI3PFV7772XnnjiSbO+kIMYzNgT7dV1Wg9ISgKSxzWaoPYJExSN2dz+eCQAJCivVE6ngmY8l1XXhqTq3nxF/b+aqy6DtlVD/w2VisaUmvm5Il/O0uDBW6pRYS35aJZWb7eNlmwzWMupkN5OENtaMSQAEgMcbJpUv06nXZTpJumfH+jdcZerKpzRVuedLQ3fXurWS1rVqLcfnKodN9vEeFFevf0ObbbDCPW7/kqlq2oUI21oiZIUpQCJERR+DlmbO8rkE1bIy6vlw081ZfxEnTvqWKlHTM9ffrUGbjlUFXvupRcvGKtRZ4+Vthmm5yZcrP2vvVGhAw+0ZdwBRBQv9IPKnYLFs7BmEAAK/3TdwnQ2MNpsokyrZuEWvesBHX7BWdLixfrzpKs1YMzJ2vLUM6V4pVbdd69evPsB/eSWm6W9RtiEAHw7DCfTp8C1aYf2l/8/AUmxkoRV69sHtXekcpZ/n/a4oPZ1KFsu00YHAZjf/On2m3gUyLIF1eE/KajdrVEHRPibgxzeLK5qhC2KOQctQhpXPX/DH0Yhhr7FgbR40aK1h8hPA+4Op856SNyBTvAk+4XD+NBDDzV7Bms9ihFjiPWKYPoXXnjBKAodXV8HkNBPFG+oWtARsAw6yx+uekAKVkLGqfjwDa79r+shIVaDfcr94crTZyzR0FNQDABlyDLeR0GBN1/OIhkcDwfu4JsDZsql/XXtpf8E1PJ5PDEoPlwEMmMpRvGCLoYixjygoHUEjP5fByQoc4Do/5YYEqeYQYFC+cT7QKyES0qC1R75wOdcvAgUJmrtdETfCRouGBfWfbmgdiefAOJ4RADJrEvAEGsfpZ2zBe8B65q4MpRm9i/709Gu3DNZp3yHquXl0v46GcRewxtI++gXgfR8HzCCgYBCm1AYAWJ4TADvxVdnAAnf4ZlOL3CJRDCEcE/+OaMHbcdAgTLsjCTftYeEthAzCOjDE4MxgmdAFWPPQ2PCc8DcEVODnMQw1Z4MyCZbbAwJlK2KOSaoPUSdEVNgGY2Jem82TXxjoZ8e+eNSXXNbWj8+eDudfMzO2rBqpsk3NOWRV9R78OHacNOhuvm6K7XzVgmdd1RCdYlWhf3slyIFvxlU/hdRTnVqjW6tq+5dqS799pLi69YhcXMOCIWiyJlDIWX+AQpZdxjAOBehLwPWSKHMOegSnZQ7g9YDkrKAZLQmjB+vWCxq/BJZUzaC+Imw8l7euLkqyKzxyVeqfPcV9U8v09JorRaHE6rdZHPVkVnlg3cUaWmSR/X0unqlR2yvOb17KBmrbPN0FE8ME4LyQJYT0DZ1ILhMJio/OxSVv/NU1mxp1Qe3/kpfXXebllYWtLAyonnxhEb9bJJ23XUP/emaa/TRH59Stedpkx121L4Tr5CGDzfxJ5FISCE/BW+wDeUACZ4Z3IUexdj8QpAm/mLFCv1j0rWa/uijStWEtPmWQ3TgueOkTTfT3Btu1gu/eVarYjHt/oO9tfPFl0ib46qlJLQtBsh2AOBY9pelQbQHSJiDbD5nsj9Fs63SJ5/q9Uuv1nvT31Ykm9Z2I3bUiMk3Sz37S+EKzb/vAT1xy20a9+v75O28nUKmejrAEkBS5CIKxJAQiIiAZR46I8Q6UvLKvV8KkHBAAIZRKturg/BNn9ne99oFJEWpKP+vnr9gwQLDw3WApCMF7tu0o9S9XaX24ixbfNZZ5lAk2CvQH1B2uVyKWxRUAvuwiGG5d+sHIU0AuLOqFyvC/O2yUuFVQanoaO1BU0DBQHnm0KUNeGZwi0MPwjLHwcD7UJmcda69MQOQACI4yLFytnfhnscDgRLtUh+jLEBdQyHHQotnJshrL3W/YkACB53AdSP7AvuUz9EnDkKeTZYgl1YTJZZ9i3JC+wnw5zOAsI6C850yx08s0ew/0o6W6787lDlsqSiPrCCrEeuDsYd2RDt4D4CJwoKnCOWQOea1csro/8uAhLlm7P6bAImj7BAoPnLkSLNeXaYg1gdrkTXBusKjR9/IvgSFKhhL0d5e572OAIlbk6w1jDrsd5c9i72JB5fnU3Wd5BZ8Ds/dDjvssM4+c/uhI0Di9i37DnmDB9CltuUnshz5xF5ApiHT+Rz7yn036CV1+729oPbgOGF1R/4gLzD6MO6MNfsdOY6XCDDEOeq8OB3F63SWskU7kOnEDUJRczVLGHPAKd5oQB+GCoAYryNTMFC014Z8Kqln7hmjvQYCSOYqTAyJIbhD2TJRsDamOBTR7BV9dPQ5X2rWAqk6JtXHpfqQdMPtu2vK46/pmb/ZSgtbbShde8FgDd98meJeE6eVPFOawFRI9AFJTHmvTq2xwbr63tWq2WAPFWI9S4p/1hrzi6x3yRrc2GN0wxiFUYgziXnGuMx5AFgOGvRK6b/ch+8AJhnHjubr25z/HX33PyLtL4URLWVrgmKxiKmOCSDJhykgY9XnQj6juFdQ38XNql6xRF0LrYplc0pGo1pRW69FGwxQ15WLVNO0SiT5Xd69m5rqeqopkvBTZZUeCgdIcPkysRE/hsU4KAwgyZvaDv8fe18CWFdVrf2d6Q6Zm6FNOqVzSxlaKLPiAIK8X5kVQUVREBBEUcYyj+oDH6JPBERaKKAoMggqT8YnyDyUls5NOqVt2iRt5jud6ffb++z09HLTJG1v2vdeznuVJPfcc/a49vrW+tZasC2mm0Hd/HcQbW5AgR9HwnHQbemo2OdAVI0bA6+lCVsXLkW356Bmn6mI1NYCpgURTa5lhMKeXZWiN0AiC6qxwieBiXStiDpqrFGwaTPWf7hQ0LDKJkxE0cRalkEHGjdj45Kl8Ow0SvedjOLRtaJoI70rnmkKrxN9JLKcoCwW2RcgYVYIuYPkhmRQe3L1Kmxdukj8OvKA/YDaWlmj0XHQVr8OG9eswNSDZsGtGoMIAYnONMqGiF9RGcwcjfQttkITllcK2B3VIelrIff38/9pgKS//drZ+zgeeysgUa5q5W6nUCZnlsGTiirB9tM6TtoR76elkEoorff8m6rc3JtSrlKIqixbvSkpat0wywsPXnrWqAyzHVQ+qHRQ8FMp57sZw0LlXXkJdpRlayAeEgaOM4OWSmXM9rO/DF5lf9kmWkSzgUV2/wcCSHjY0fNEi6saT1p4aYlk0D6tcFRU+DMPRHomeCkg2NcBx770BUiUwsaxIkdf5dhnf6lscfxpKSR1gWNOzxHbwX6qoM7egDYByeOP/1F42OJxpmbvOy3szu638PfC7dlTaX//JwISNac8sznHymPCseUa4HrlPVx/jOeiwsx1ka0gKw9BrrnkuPSHssVnUEmm/OBZrtpCOcW4DYICxjpwjTMJB/dmdoB5WOb0FUOi1gyt4wygp3FA7TPKHBpACI4oJyiPKINI3+Q7wh6RsEGAn+2IshXeD5Q9NNypOkD8jMCLKWcpH3iW0DNBmZ2dPKO3PcOx6U9hRPaTc8v+cW54cbwZq0JjFPtBWURlnLKIY0Ewqvrem2x3km14es65+DSzbMXWwGCssCiRK4PaRb0oQfTQ0dBWhoWrqftVwEABtIyNQjODaft1goWKl6104boa9qnUMGGEDTfaInLGitTxDCEOapdJlYpFkIvRbUzDrXNaUcS0vznqkITbTfnLvpGmRoDNvlL2crz5j+uOAIwykl4jtV56W+tDHpJgVaqBElm2WBjxW9/CFQQkERNRh5WQNbi6BscHYgwsp5Xe1GA5GbB2opPJIOrG4GlpeJaBjFEI30kJepfmuEIBt40YbOEZCOIxcuwITggDXyncRNAZM1cEejPrkPQUNXSlhZ9ZEjTDATIMdCG9ywIipkS/LKiTZOlmS6IHZhDWoxBuOn4mAEnfdUgEUGAAlqjXwUBwsSXkN20ibEcGthOoCMDFgnhE8YzzcKAJEBVU5hbeCQ+s6iaCyYPnqXZwk+/IQ8KCfMRArLso6HOiDfS4sHgQ920ctinrP7KquOc60E2Wc+M2jItCfjBoc5BF4QT1rWdcZRvDldp7K4y4OxQAJYTDG5yCdW/xkNB6pqy4YQHSl9V+V8aG87+3ABIeqNnZZ8LAg+OgPCZhhTebZhg+eJXykksh59+Uh4QKBa1qvV1KXimFIww0wsAp3D51kPfFWx8IIMluX/jZysCQK6NOrv6rdcX3M3VnLg9JrvEIv4fym+8L1y9SCoC6b0ccZj6fComibPXlIVLzkA12+Lv6LBzMr+ZpR0qJBCSPC0CialXkc8+pMc0GJLSm74lrb/GQKG9WtuLc25pXa18pptx7KrubWntq/rMV8L72ufKQ9FWHJFu+ZCuA2euOCiX3g1pf2YaKvgBJeO0o+aKoX73t//A4hdd1eJx3VIdEjV2YuqXkb3ivhQ0P6j29GQHC468KI/ZVqT18fof7qn4OPzMbDO1oTTnpDjw15xx8WlC21goiFZU3lj+WddtYkJiMHbJ1yLYpQkr3oXtRmK6BqObD1ZqhGxqcTAyWacF3OqEbCTgGg+Kp/0lAwiRJ/NlzPZiaBdsvQMKcilvmtKB05LFAZOTHlqZaY5S1SpYq+cdxVvJejY+aB+oS1G9UzFFva36oDsnH6pCwMOK3cOXV9JCYiLJKpqiOrglAEaX53aWi7SONDHzThGZE4aS5GFgwkavFFJMvCnRrlvCmuK4jQic0I0fwRjA7nFBStpSHRDeIWkVYu3iuzEKtgZW/RdFOUwOxuelkYAlfgy5jXVjqw08hYstMWsxgTc+AZrBWtwICH29Hb0HtPXHfQUqqnsxUBCSkXnFV0/onNoyMzbAZPC7CTRww0a8EMmyOCy+oPC8BzrZ2cGGrYNDeYkgUe00AElG0z4fH4Dr6PNgMFh0Ngm3o2TIMAhK+NwKd9VdEVThdVJ3mm0VhxMBfkw1IaCnM55UtIPdWQJJLacnHuOwtgETVjciVDSqshCrhrA56lTEnDBAUvasvyoB6Fq2MirLVl6KS62ALU8JyKUB9Keb0PijKVl9UJ/UuxY8Pt1cBo/5YJsP7oC9AovqsFJLwd8PKQHbwfF+KpWp7fwBJeA2o94QVsbAFOHvv9AUuSPMhvUsBknzss1zP3JsACdcd44H6Wn+7Oja5FFRmwyJdkp5PZZDYkSKbPdfKSKBSXCuKirL+KoWNz1T39AWSFSBhjAY9ILmusDEgWwao9mcr5mGDRa512RcgCSui4XeEg87D7wjfkz2m/QEkuc6hXHstFwDpDxjh8/sDSFRbFQhTv/c2BmGDhTJWKE9p9lymkl14WsSQ0EOyFrrwkFgCjEimCkTpBVczROX2iGkg6XXLzKVeRJZD0NNwBIskCtMw4Ps2PLiwfWYXlaCGRnYBSIKYYFOjoTaOhDkJt85tQVkvQe2qL2pdKxDL/oQNZCrYXcVNhdf7jmTgECDpBZDMvnq2mGxStoTSy3okhikUf3pIfFrb6XVwdfieAdOKijgGU9eQMkzoWkZQ/QwzJqhNnp+GpzFNaO46JGpxhwGJweBrcbEgoC/iUYQjgP8T1NMg0rVc0rBceDpdoaagVflwYNF7YOiisnnK1xFVxRWlhv6xi4uBgICHAakg5NH3XAHX0AuaRKTtOxwTmTpXVE43RD4yAchsg/Eh9FZIjxA3EOuYyNrzjM2RecPCDekLkBCSqfKiMoe2KJUIg2Oqyn8HaIQkLHEzs1MEObVMUZ1U+kacIK5dZr1jmyRpK+wh2ZOAhOPfl4V2Vw/k7O9TaPRUag95SHb3e3p73t4MSJRyrxRsClwFIsIHU9giH7aIKwVaCdxcY8D7+wNI+N0deWtUe9Q92Rb8HR3OAwEkYSUi2zsStrqGgVFfa2lHgCQMBNQzFQgJ/56tKGS/c0cHogIk5Hv3pRDnAjm5lJXwOlFz19uYDAESmWVrTwGSuvo63HXXnRheOUyc5TT8+T4zOwY0I5n4Mjg+WU/DFbGeGs9c5uAPPJ08SwSlkOdjQDUWJjkeSVQEdUOeS6LwXcA4CBaqVDvlgSaYCaRsJRJ44ZXX8OZb7wR/Dx/g8l6+R63tsDdE7c3wvg8r7dnyS+2XvgCJui+XUSDbIJAtr7I9tQMFJOqdam8p+dqXB7gv+dMfQJL9jGzPklLGw/TMbBnQmwz2HA9PPPADHDlpFcpiG2Wl9sAcLTwkIrESdS6pPYl1Qhq6ZwrdjzmDNK0bjq4hbcTh2S4iTBfssX6eIZgjCpBwHQqTLhMFMPYJEaTMsfjp3HUoqT4MmlUp36AS2oi1KFel6lsYYClAoj4LZ+AKG6jCgDk8lgq0832XXnppD8WtrznL1+d7LIZEDTo9BKRKMXXd+AkTxESpyRBIn+5NFWTeIw84oXJI1J96FoqYbiVstinTSgCo/4Yni7xwHopMGScWbc9oU3xJuhSXotK/1e/SVyBb0ZOJqmfJhmhWahH3Mou0zpKbOWHChO0KCcm2yGdv0/63vS9Y2j09Vu0Lv0amO5ZZtnrGKuBVqw1LDiKVEvJAw+PUM8DbPTj4Zbs8ytvGhoeEaqtqvXpvkG8raB4FuS6EOSkDtJIpfm1fFs1d3QxhNzMtZeTi8iAgL5N8Y27esJt7V9+X6/vq+WwLAxlZdZfzzyC0fFy9jSnXAAPZyEtlRhIGL2cL+93ZnlyHAoEgQSnXoRp/ld4y3O7wgR4W2H21T823uk99V1mYSPPguDN7FMHJYF5sA710DJbn2DNwMXyo5KMtSnHiWHOcyf0m55xxKIN5qXbwDKD84f7LnqvBaA/7TxnADHNsU9jymK/3h5VXzgMDcuml701xEFI8pKQMtF3Z+189S3kMWLCP9TEITMLUm4G+p6/7c+3/ulUrcP1tl6Nl1XwUemkYWgye3gnXt0mWgaP5wspseBo0LyaMWTDJlvAQp6HN06BrBjwnCd+IIEXChKEhbpEakxTEfdMugOca8C0dKa0DFr/nCn4DPC0q6TTMqORqiBC42BlEYxo22FWY9ekToXkpmE4MukfGA62MnZI9QXrALl7Kks3HcD8yRiKf1GXOOd+jAAVlDj1BKmOVkv9KR9rF7vX69TC1lH1mLEhf9KLd3RbqJpbXjlXL3kVlmQ5dSwvvBmn2Fj0dCqAKfUeyTrbtpUCzEQBacGJCumegdwXZUqWuGGhEPmWMIbwlLiktWhStHT5aUjEknI+vp2wguzNjkL2n1T5UNEfGO/XHILQz7x7Id/YqQML81XQ3qUwVHDRuDg6aCiBVAzlQpVXxnPlsdegpPiczNpBDzhRq6qAYyCDuyr3sHxUyVhVm9ggGYWUrTrvy/Fzf5Tt5CCrFh1mKmEKV6QP7e+1Iwe3vM5R7noHArLB62mmnif7vysHbn3eHLckcC1b3pVueaVxVJgtlBe7P83bmHrWOuRYZiMeMGMyekUsZpcKUa0wGMk7hytnZSr7yEBCQUCnrzZK0M/3M/k5vgIRBjTyEeamDUO1FJQPCQHEg+18pmUoGKOGslD/2n2DotttuE+8fyLju6piwbaRKMoaB8kdlzhpI/wbahvD48rs0yDBbD1OShq/dcRDuqG3KIEILKSl7LGzIANn+pmYdaL97u59g6G9/+5vY/3y/Whf5nAPVd7UfWJ+CHPpcF/d/rjNhIOuU8l7trewYBhqEKB9YS0ali85X33Pt/zX1C/HsH67DyUcNR6nRDM+z4WkEEho8UrF1D7qfgUH6rxcRFmd64dOsfG3G4NseTJfKXhqGzn5ayHgaojq9ITYcU0Pcj8KxXTAU1ItkoDnM4GmABG1Pj8s6WYy9JMWGnns/gs6kjuvv+QB3Pfg6fM+C7kYFACFzA0Z3UCmvl6rLO7k4aRghY4KyIF/7IDy3aj5USm8lc8Pelp3sSr++piz0pKwyOyFrxQzmRUjh2En87a9/xhe+cDxiUZmESBNR7NI7ImEHYz+kcTjXvsu5XwJ6e49BuccJR1DD2F4NvkejrIGbb74FFdVjYEZZxHr7a3fsfwX01N5X7eXfaRDiumMq+7481Pmem70GkHAD0mVESy0thiqVnQrkCburlGAdyOCoRRS2QHFS+I+ULVqnGdyeT+tQrvaGY0gYXMmc6oobPZD+DeTesCuX40JlmMoArYT5OohytU8p/bSOM488s2wxS1I+5yB8IPJnFUPClI3MY68AoVobAxnXnbmXc80CXkxVyDnIdQgNRPHorQ29eXzYT1qnCMiolNFKpfbezvSnr+/0BkhYbZzZYBS3mwpU2Fuh9v/OGgyy9z+foyyF/IweMqbLHcz1z7Hiuzn+XAOD6TIPywBSxrj+H3300b6mb7d+ruaExiCmEaWFjt66vvj9u7URgMgaRC89Y0gICAfzUkY3ZmBikc1cVy55qADNzrQ1bGzhzwQkTNPK2hfsfz7HP9f+b6j7AH++7xycfoyJing9fK8THilbmvmvHIz0XjiCjq1rBAw6DN8kVwo2XKQjpfA1cvlZq6wbcNOCCOy6LARswdctJlxFxOmEwRhUzxW5ZQxPF//4HA8xQUP2mKiFe9Kj4lmE9sQw/PCOVfj9K62AX9rDx+DXpC08KA+wM5MQ+o4aE+5JestpGOJZkC85rN6nUmHzvdx/TFWu4g8G6/zju2mQoEGKNYN4/gz21ZlI4c/PPIOTTjoBhfGYiLn1g8xYQWoh5SeRZBNZRGS7a0fnxscZLiIaQMTVinxDuoHvfOcCVFVVIhLhuu3fswd6VvVmZFUxR+r8GezxD79vrwEkFMbM9KDK3GcPtjq8dkYhyWXpC1vJWWWZ1lkeSgOxSvQ2wQNRqGWWsT8I/i4VYhVDMtDFtrOLSAEiHsbNzc39fkxvSvJA2q2eQcvsX/7yF5HlZ7DrkND6QEDGLD/0VIUthAPpS78HLusg4q/MkU+FMJxla7tN2kthxIEAlfC94X7xQGCWLXqpWPWcma7yeRj1BkhUpXYFFMIW5OyxHUi/+zMvPJhJm6SVPp/KWK62hAEJLVSDUQcnLEs5/0wXfOONNwqDQL7XfHgMFCiidS5cGHEw28D2MIaEMpgHssqypegs/Vk/O3OPOjvUOleAJNfa3l3WarX31LvVXmN6UAaUE5AQEObaozvTx97We/b8NtQtxDP3XIKvfD6BYbH3YWiOrNNAmgzBh8E0jwHzOODUi0z6XiG2JkvR6sSR0Q1URJpRVJSCYaSg2T7avUq0tgPl0TiKI42Imo5IjOmZMpM/MyfJy4CvkzrDuEaAjB1PM7ClqwI//DPiuwAAIABJREFU+nkTHnmxA/CLZc5WYfXeRurOERY6oKFS863GnIYRegt6K4w4oIf3cnN4/tX6U/uPICgsH3bH+3b0DO4zGp5+9atfCQ8ha4sM9v5P2jYe/9PjOPmkkxCPR0XinqBQSFCYIMhYKujzMjq2/5dKIKTKJyiPiwZPohLhIbng/O+iqrIC0ahMgtTb3un/e3PfGdaF1dzzbwQl1AEVQ2Ww50C1dq8BJPSQ0EqssuYo2hYbmj2I4b/1Z4LCACEs8NWhw0rtVIR5KCnXdn+euzvuISBghhdWGKaljgrhrgaJ9dUuJZAUdY2WUSpDAwEkfb2jv5+zLXfccQcICh955JFBAyTqAKAwJBBiDBOpU3QZh8env/0Y6H3hOaZ1iFVnCUoHsv4GopjvCCRTISUgoYdErb+BgOqB9L03QEIwwJoCqv/ZtKow+N8ZYam+EwZbigrGZzOGjG3YExc9FCxexsJUg+EyV1RVJUc5/yykRkAyUNm6K+Ol1gI9JHw//w02ZYPtJyAhZU4p5DuzvgY6DmFwwPcxfuass87qVRnLtdd3dv9nf4+AkONO+UOFZLBjyNbVLcTTv70UXz62AxWxD6AzxT8TpDCww3PhijRGMkOjzzT7pGHBRFOyFA/+qQv3zUsL7HLaiRa+f9a+GFWyRSR/mfeyi9tv34A7L7Nw4r+NgGtvhGH6cHVDZH8U1C+54gXYEPhHULIYpWKipasEl93VhMee74CP4iAzJO8n/z+AIruKSIJaGsoDTEBCDwmNU/nykLAH2euPutett96a13dm7xG1zughoVGORmlV7HCg+2lX7uf7n/nzMzjxhC8iXkDKFIFnUMAw8IPRM6eWigIr/Xun9KNtiwEOBeS6LM8gy0l874LvoqyyAlbk44CkNyP8QPa/8nwphpBab3wGdVD+nQUtVd2WwZCBucZvjwISNogKIQ+Ds88+ezsPiRBA5HUGxft6Gi/4o7suBRQqJAAiICFVSFRqNwbGCc01cQNZKFQOaKEPZ9kKC4v+LfqB3ZVtIScgoTLEwNp8KaI5F18wj+Sv0kNCQMLAzoGM38B6LgVxOHCWm5H9JyCghypsoc5XO8IAmz//+te/Fh6S733veyJlYL+v3bAP2EfGTygPCWNI8nn1BkiUh0StPyWEP7a/dmL/92bxU0GVXAP0kOyoDkk+x4QxDAQDpGmoAyGf78tWSAhISNng/su+8n0wKcoG9x8pI4Od5Y79JVU27CHJd59zze2ACiPuxB4QHJFAXoT7x72h6pAoQJbPMyDX/l9b/yGe/M1F+Oq/JVFqzAerdcEl8GAQsR3klKfR2hS1IFj12oaFus0ufjXXxYyDP4mmLQV45OHnceeNkzFrnyI89vgCPPSChy1NwK+uqMXxR2uIGI3QNFek6Scgkfkig0vpjZKPBUez0NI9DD+8cxN+/wID2It60stI5LKNxbM79qqSUQQklAU8CwZinBpoG8IUXq4HVZg0nyAou42qz4qy1Z86JAPtZ3/uT6XSeOJPT+C0005FLBYUXBNfVIsieMpA5zxXliEhfIP/EWmApdftexdeiLLy8txznn3O78T+DxtAs/c/P+Nc0EM8GAaxHc3JHgMkSjApyhI9JNwURHK9IcL+LK6B3KPaQECyM5Stgbyrt3t7q0OyO57dn2fQVcfCiFyMzPQVLnAmtuRuUHr7agcBCa3zFMT5pmyF28L5JyBm/3MBkr7avaufK4Gs0v5SIRgIZXBX36++zxiGvQWQhA0C+ZQDauypfKmg/j0JSB566CFccsklg3YghBVDAhIWRlSAZDD2fHjtUiFWCtFgUNay9w0BSXYdksEYg/AcDAiQ7K6NHzyH409FhEpwvhWSXIBkXf18PPXb8/CV4xKosJbAEkXImN+fB5CjKumKytasnE08wLpaDgrRZVdi8eoK3PvgErS3duLH1x8HO7kKjz25DkXjjsXc+/+KO384BV841kbM2ADNy0gPCWNUgpTAIT+JLPYrDr4omjqH4dK7NuHhlzoBvyj3qO+6bXS75/Y37e/uWAJhQ01fhRF3x/t6ewa90zTK7SkPSSKVEnHEp5xKQMIYEgkYtk8Mva31veGM7P5lwZntPlaYQu4HiIQSFRWMIemdspWPOaCcG6pDkl2H5A9/EFklhgBJVh2SfKzArGcOAZIhQDIESGRhxCFAIj0kg6GMDwGSbbQZjsX/ZUCytn4+nnyAgCSFcmsRIizzQLqWoEXJzFhiXZJFI4tpyWrXjEE3y/HEazrm/M1B67o2/PSKqTh0ehJppPDSwtG48soPcPtlE/HFY9OIaxtFEDtrSMioYgU+gpSuovIxX0IaTSGau0px6V3rMO+lIIZENEIqq8JzI+puDcCj3Y/zfAiQVPVjlHbvLYl0N5546gmccsqpiEUJSGSsyLaA9p6FErg3+gdJtgGSj6NW+XyZDJj/veDC81FZPhwRS/gHB+0aAiTBUA95SORADHlIgCEPyX0CjA95SEZuR5kc8pDk71wa8pBsG9shD8ke9pDUfYinfnshzjguhWGRhbCY4UgAElnTytWlN0MocCwBwuy/fiFSZiVcpwIpvwLtXjWO+cLDOOkY4KfXHAATbfjLO8W4/KrFuO2KMTjhWAdxNII1fLcLBxAFhOVa0D3m55Iqoos4WrqKceldjXj0BSZ7KQuUURXgLMpzB/923z4dAiSDD0iY2ObJJ+ghOUV6SDRVkPPjQGLgDjFVfW1bzZJtQHibUeK7F5yH8oqqIQ+Jny+ifB97dAiQDAEStUSGAMkQIFExJEOULaYXzf81BEiGAIkagT1O2ar7EM/85iKccVwaZZEFMEWWLXox6H0gIGG8B6ALwzR/MuH6JXj53S247Crgpn8/DFXjJuP0rz6Cr54A3HzpvrCcJjzzVjmuuGY5br2qFice46EAjYDH9Frb7y9RFFEAElNSwkSOpShaOotFUPujL2wBfAIST6ZqFUBEXgNXUHe8t4cAyR4AJElStp7CqadIQCIzqeWeXOUg67eEFvVMAl9J2LGi4lGC/373u+ejfIiyhaEYEk0TQe1DMSRDMSTZQe39Fjo7eeNQDIkcOKZb7h2QqMHdls09lwM8t3qQfee2E4F2UP6/rmvIMKi9o3fKljo7+I7t+OZZ8x6+byBLYs3qNXhoXiiGZGcf9LGXZrd22+/bAImP1avX4Jprr8WjQVC7sBBmKVw76nd/+5qrW/xboqsbV82ejVtuvhllw6j45b4G0oaBDOGQh2TPekga6j7Es/ddKChbw6ILZb0RlfaXMEAPan4IpBCDo6XgW6VoaCzDf/xmLZ5/H0ARUFsGXH9xLQ6fnoblbMUzb47EFdeswa1XjsIJR0cQ05okz4tphCXEkYH+BEBic1sCkMhKE1E0d5Xg8js34+EXuwC/cDv0Qa9K8IR+Ln9VqTucBjb8Vbm6t25tw9w5c0WWLSsSrtqtVn8vkdXiz0KqSapRLxsgrAcruhDvn33VVbjllltgmIYs2hei1X+8g9mUpTDFKfvuvndiItEtYki+8c2zMbxKApIeylTfX+9j/D/+gJAUFKOVTKXw1JNPBICkQEwsYWk4hkS2J/ibyrCm3qxQSvjvPcgl7CHZdh71xJBIjIsLLjh/KIZELOE94CEJZ5EiZYlZtr797W/3pP1VHGZVuKefO35At7ENKhUaq5QzuxADmwaaZWtAL81xM/vPyqyk61AxU3VIej2Uw9zXnXy5SrfHcebPKssWK0b37LFQMHu+lwgLI/79738X+deZ7SyfHPbs7E3M8MEMO+HCiPmkCoWnTPXz3nvvwVVXzd6jlK3333+/J9sc25XPOQinHuR4MO3q7bffjtGjR29XA8UXAl7SKDQeEZoP2/BE/QD+E4pKcBAzVScpF9K8pUFnAKwKTyTNg9n6NFpb+R0fmu7Ddh1YugnbdtDW1oH//MUveugb0iLrixSgJIywRJvQh0TJLA8y9JDUDhZqkwZdfsbKzxo5IdlpQUN6BH/s+dUH1qxei7nzHsKPWCm3pPjjykQuTVwSkD92qQRA/ECHE9yjLL/sCWkCJjzXgyksxQ5WrWnANdffiEcffljYfhnXSxWNP7NMF8eYCphq8zb7sFTKVFZ+xZkON1cdx3wTfxavDG6QaVZ9JLqTuPqqq3HrzbeipLQInEbScsStpPMH46vapEgzYgaCF7B90p4e6LKKULPdYOcWmAqQMPW5KoyYz/WvWhE+B1mYl5km8y1rs0eASR2Ydplpfy9kpp+y3gHhTh43230td5atBfjT/Rfjq5/rQlV8kZh809EAh2lRQ5ZqMZcWPMOGzZ/1MjQ1lWFxg41kpAgTi7ZgyngWm2sScSj1zTXY2JjApBERVAxPwDRTYn/CpaxQdU4iQeC8K7asUBkFG6sIGxMxXHl7Cx5+MQFocUBPyhXsRMC6i6IJwf7oUTUDQENJINZnz2Zw4CIFHQVSPnCXiaAYmWXJQ1o8u3VrFx584GFccvGPYBCPBJvNJ0gDgRT/y2fHIP4khA+FoQHX5Of8NEiZHDROKNO+HsgoeoI8QYNTKjcr1l931Wzccut10CImXLAWiQy1EaVXgr0v4Y7aYdt2fSCdKQlh+PQghfotNjLTJIeEXrAi1H3JRAfueeDX+PqZ54rigNJLlYFBKesQNObKaKYeGErPK3SWEDWKA9QTeCT/zm85wuBCye3B9E0kUxk8+cQfcepJ/w/xIq5/Ha7nCV2Q46BEuegZKxkGoyxaINaMJPnJs4eJF5SI86Uc4/s4xzyjxBxKup/vRaTXz/dxwUUXorxi2KBTtlSldu5Lpv3Nd1KLvmTIXgNIzjnnHJHpiVkGVDrOvhq/q59zEvguAhIeCMy0sicACRViZjhZtGiRUMrC2S92tY+5vh8+FBjUTkDEojis1L4nLhZGZJatuXPninnI96Uqk3IcCAiZZYuFoVgHRmX54T35XAt8t5qHe++9VwAiKgT5TPWYa1xVYcQFCxaIfUBgns86BOJQCEC1UvoISAhKufaVkYD3GIYpqiYTRFCIU/BT8ScY0VlNObBC8WOCDJuHswAS8ojwNQITeT/PNQIScUfwX/bT1Ew4nou21jbcfdcvt/OuK7AjDu5A8eX7WcdXZAJSh19AJ5ftkUq/0mtCR2TP35Qio56wds1azH1wLn7wQ2bZKguADe1zIYtacJxus2oGoOdjxlB5UCuLnjj4oAfAjVWp2X6mPRXl4AT0WLl6Ha67/no89sg8cZJ6uiYASYTvV0gkUAzZR6USKWVrO2txFkjieIk5UYtPKGCyfQ4Pfd1AqjspAPmtN90qCvN5ltZzvwAxARLiuGcDGi3QItleM4SEFMM/rAj1KJxZG2HlypXCKKEACddePgsjhve+kgGUezTKDTYg4fuY0IGAhGfQnqjUvq7uQzx53/n4xudTKDMXwrc0+LYPg4aRAAb3TK2vwdE9sQa5ty2nDJ5RjJSuI4I2aEjAoNLnALZVAleLwXJSgNkp5a1Yi8F+EApkUBlbd+DrLnxiIMaZ+FE0JUpx1X80Ye4L3fCNiEg2zO+afrSH1tNjWOhZU9JkIf9xHUeDPtCwIXeBVEKFJBTKqiv2A3cl0NbajjlzH8QlF30fpmVt88r0WOFVcUbWaOHXA4Wc42KIURHGE7VJueP5KkPIgQBEEZDw77o02nDfXH3Flbjt1huhR2PwfBXOLapPbjNNqM6KZ4Z7riSa7Ic032yTgYHIlX8LAJsw5ri6KEKY6m7Hr+//Nc466zvCS0AtXoMNjYCEfLpsIfoxF3lo4/fMQyDrA8+GsHL0MKckhJJIUEcimcGTT/4Rp3/pZESiReLPLs8NfZsUlWNIKRP0W60b0Rb+PTC3CJphgE1gB0axwFAWnBhcCbJ1nBV+1ccFF34PVZXliGznFcsSVHn6lVkmqetQ/6b8HQxjTG9d2SsACet/MOXblVdeKQCJUgY5MPw5X5fKt07PCLOc0FOj0g7n653Zz1V1MOiipUJcXV0tQFI+F0VY4VRpl3kYhwFJPt8fHgO2hcroX//61546JPke+3AOduWhIiBZvHixACT5BoTh/vFdLIzItKsEJHsq7S89JJwDgoJ8X7kACSlbXPvc/8qDQiu+rumwTVkdl4opgYjh02tCix//eeKANz0faZMHmS9+9+j9Cyx8rKtGQMKL4ITAhd/XfaGaIOM6aG9txS9+dic5XPKcolcloHWFvR3S+sV3hE7F4GzzdR+uJgEJ/8RjikbOHgNf4GlgO6gEKAW5Yc063D/3AVzCSu1lwyRdQChPUjGQaU63ZWSRhk/pCSJ4EHfSuCLOZWop0rMjLbHSyic+Ex4ieVqKKtXiTHSxau16XD37ajz28ENijDwjACQKfWQhKMW5F0BBAJhtKyYoZt1jEVUZksS9Ypx8iHES4EIqhl2dCcy+9hrcevNtKCosgGFqsIPhFcBvm+4gi9kF+oecAmn55ZyYvE8hIDNEO1M6RC+c/7q6OlELKgxIlLEq33tBPX9PZdniWcPCiJR7LM5LC2kuL8buGodczxaUrd9chK8dl0GRsRCuxbVsCWO0EaxXsdQCTyfLImq6B4t7LU1vgAHPNAS28B0aGXTA6YZnRWH7Bkym+dUdZDIpQUnyHAO6yRpnypJAxZ/W9BR8WvgJSBDHlq5izP55I+a90AFHJyCRe9Kk0i/WmfS6ypVmSoVf48pW1bz5GbM20WtKkCNlS2BfEcjH1/QezO/9q1p2R1s7Hnr4IXz/wgsQISAR35ZK7rbvBR5ZDTCVJ5FdFm2hfJQGGu5LCUd8mD5/kvJAo7bN+0V7NSGjrpl9FW666QaYkXhPIjJo6cDDYAAe68IEijYRW0DrktLEDVyZngBtZqCce7B6zDNsuzAc8a1CPnGcKYN92Okk7rn3HnzlzLMwvGaEkJxMyywnVIdv0HtEA4wcB7a5BxEGckJJ421+EGIy+ZuQlz3MKWmSEc8KshskUzaefOoJnHbqSYhYcdk1se6cAFAo4w/nUZ4xUqoHBTKFq0qtJZWumo/PiDHmWUOvlZDZcsACSCIBN/960QUXobyiPIumt7t2Xe/P4f4nE4n7koBksOpg9daiPQJIwo0hOlOAhEohFeHswNZ8TYsSjgQkjCF54okn8moVz9UPLgZ6ZpiHmtQBKmU7unYHUFBUOGWpo4eENRB685Dsjnf21ie2hXQdUrZYi4EHc76usPVRKRxcf1RGmOWKMSSkLAwGIAkfzPSQcO2zMF4+vTK5xpXtYKXwf/7zn3jppZdEpXYhM/NYfyYXIKGXjO9m/8Pv1jUNtiEPAdPVEHH5kwGX9ipNR4ZgRaMyKoEJDzipmPviM1rvCUh4hloEM56GhEU93IfpePAtE46TQWd7O25npXaa7IRjQDrhSf2gkksDm9TLA5oYj9YAKPBAkXZWDxmhPpD2IA98ltlSh6UESvJ34coPFPmGtWvxwCMP4dJLfoTCWAy6bgZfUpp3cIhRmelhSkjApX4VZ+g2M7I0kG5DMsFLA6BF1gDvtYBuzcGGdetxw9XX4/cPKw+JbHtwdvaQNNhH4YXwgIwRJD1V9iKhEPVgB6FCqYxGYtzE93yhB6ivCKXOB+x0Gpdddy2uueF6lJcUwyTTjEPA74R4Wmrswn0mEUYARKEkqpRJ1NR8AWqkHTIYajU+WRuBcpdnAPcfPQSD4aVQ8ke9ix4Spr4f7IsKCT0ktIzSKMb/5nP/5wIka+sW4qn7r8CXj9MwLL4CrpaA4VgBoOb+9uDoXO/cvyLwSyiGEc0WSrcriiiSUqVBdzQx357RDTgFlBpwtLTwhPp+BhrjRURguiPAA1eG5sYDz0laKMqOZiJDf0vKxBW3L8MTf28DUChkidJrTS9QQpWb0Cf1i/s0Lbwr6uoxWyiltQcEmYCeBpV2V3AUJWCgh+SRufNw0cXnIWJJAUHpJ3VkChC6cEjG1MXfo0T8ZLfpwkcoJKM0J8g4GJpHeKekb/IpEliIrUDAIow8Dm6+8QZcf8P1gCHbLr0ZdgAKejhI4hG+iLkxJZ1L3E3AwF9MAUcstIv3uCgIxksaaUjn6tn8fHeQvtnN2Ljn7nvxlbO+hvKqctlescmFVQg2koRZwvfDv21Lx7u9q0RRyqTXQYetUzoIKAArYFRxzDn3GuJBA1ic28GfnviTzLIVtWTaX4FgpBQUkM3TJRUr8IiQ7qUAk5x3CT0k0FHC04OnceylJ0ZaoFhXR0oweswIUjku3//ueRhWNRxGZNvaGQxZoChbPHNpkOH+z2dh1L76tNcAEipldBvTQkwlldQV/jdfipESjLTGMssILeUzZswQRdIG40DqEViaBhYGYnYNghEqZJK7KCk92dfuapuqVs7xZewIq7TPnDkz52G0u96Z3Rd6v6LRKJh2b/369aJKO+c8n0q5io9Q72HfyKHesmVLT5V4tSHz1W+OA/vItcZ1zvezWnpNTY3422BeKo6IQJDFISsrK3uq2eerHbkAyS9/+UsxBkpAioPAJPmCVkQbuu8KsMHDwjEteLoF3aOo52En+cC2JoNAeZ9FXrXmw9F90IhKj4YVAJqkyeONNCxXWBUjUQudXR2YOGkidNuVMRM6gQspX4E3gTQtT3lfqAAoKpQurJRUBHiQ8sRlhAmrQdOTIOhlykMRMuBLmhkVex8pw4OXSKMgEhPt4okmlB/h/ZDfF3EzVN5D551YR8FzhL4fABz1PpuHvqYF1lwqdeSO+zBc2m11eJ4DN2rA9TU0b2zC6Ipq6WAIKFWKC62s0/J98nBnuwUQC+J52C56oXjURoI+C4cFdZBAaeP4Cepc0Cfd9mCaFmzfQ0trK6oqKmHoOjzXDrwecgXyneIMJ70jYNgoPVBystlPKqk6CmwNlqMjRS9PQNNjG6V1NvdFOUQZVFRU1OMdULTOfO0BZZlUso7GEHonlHcwX+/N9Vzux9NPPx2nnXZaTwxNvt6fC5CsrluC+38xG8nWBTDQBl2zYGVsRKMm0hpBREoYHcRa8DxoniXiC7g3E6RZcU3rNEoI7VV4PtxICoYbh0EgotsixoJ8LFZqJ2HJN6UXkYqz5kYDYmMGjuvANEwRQ+BpJla3V6Bi9OGAG0NGp9yhp9ZBUSomLPWuoHpltluvVFSlXFKuU1aY9+GYKZHJi5ZyWZTRgesUiIB5I5KE7nrQXA+JrjZEykrFu6gUc8/Sm2u4ujDI2LolDAKOkRbrnXE1rCyvaUmxV7gPRDRb4L2ht8To0SUksPMpC3wPnqcjEjWwbPlSTJw8CZ4vaUSa5wQUSPUsQ3h/2VcCFcOj/I1AE1QoepfkGLiagZibEe31GU/B8REQkX22ofkmbF1D2vShuTYiOkGUgVRXClosKr3Kuo6osFoQVOjIGFL2S/nPvUxZK3/nJQhYwltOCpqUA6ZjIB1pE2OouTEhAyVFVeIC6S1iUUIHUTOCjY3NGFYxHL5PWp6MrdVNjoUjgZdvCnnO/tHkJCCheL/0lghwIaQ3PSF8rjyzOE7S2y3byfPIF8E5GhzPBswYHF9Dd2sTurttQWMbzIv9LCgowLRp00QMNw0yQ4DkT38SytCRRx7Zo4QrC1K+KFthoEOaiHJb9QYE8rVIeCDRXa4sVTwYdxRUvTuUZAVGhNIXWMKZ7o7AKPw31efd8c5c46cWfkVFhQCEfA+tdfk6lFVflRLONhEAcxMSGLW2tgqKoOpvvvodXnv8mV4Z9jsejwtwMpgX1x8D+9kGeikISAZbINFCTS/pueee2+Mh5djzgKNSvTa5GZvsrUhbtGxRWZceEnHwiEPFZfk0Ub2Zhi2NVZgZQMhnEKgYmqBxkGJNugKVVV0L+Lu0Ljo2OtrbMLyyQlA+eGDRIsuDkwcrDxRqtBYpZEFYqa9LC6XrabA0A4ZAMTYsz4Wr0fopjQoEFooyIAxkBBo0dArbreSPd7tpOMk0SgsKYfJQpaIgLMLBfZoBjYpYQEUTx2qgoAWkLlnnTXDuZZCk5zGmRgfbyfdYvg/Hd4VeRhBDDxFHIEXlzXGR6kqiorgMjiE9TirgVoiHQJkXNkDyGagciEhX6S2KuBIo8Z/n+4iR/68b8ncBDHmrCws60qRr6dJTpbs+NEOH43voausQCjnjBqh0ctx4NtsiEFSHJYBhMCZB33nAGy6NVqS90C9lYZJZgbF6ibCmSmqHVBdCzqOPba90Oi3kP/efMgblew+GFXPKgObmZrH38mWA660/bEdLSwteffVVnHXWWUIO5jOpRS5AsqpuBf7r2T/gzK+eLBTEiB6HZXMPuHCtJKzMUhj2Juh+EnAVV1/uU00rhEclkpmzhBXag+9L74duRkXCClNk6TJlPJQugYmgZnJpe0zgEaBkAggz2KD0ZHgpbO60UVo5FpodQVIAXA+6a6PAjUoF05BKuhcUSqS3xeSjPa5LX8RjCI8CFVGhv5rSyCGCxmnBj8LxLUDvQhQWfNtDV3c74qXDpOLsO/DoNQ6+Y7k+HMNERuMesRF3PfiuDkc3YRJ4EQQE9VuE2s2+CdeijH8hACEFlmNAKpsYEw3Y0t6K0vISOJ4DQw9i5jxTyDWPY6HLxBjS7Uk5SLqVBd8lwKKcSYnhd2DB8lLSO8u+m1LeSUopwYkljDmUMxafI1CMh2R3AtHiIgHhTJ37nXLZhW9YSGuMJ2IiAkpcymQJJ/jMnsQlNGQEdC4ZXE/w2C3kv884HnrZRYw7U0bbstsEBjxJHAftbZ0oK6+CQzDF9xumyBDNs0TW0ST4pKziGiJpLwhkF1Q4/p8EXaqKjS7OHwOGEwV0W6wBTn+Gcp2gj3NuRpEyRgGxcUh2eogVFEM3AotLvgVQ8Hzu9fb2djz//PM444wz/m8GtYfHWlG2zjvvPGzYsEEIRCqJuQTX7p6jXArnYB8Iu7tPQ88bGoGBjAABGKlyt912G9544w2R5S2feyDXvmZ2uTlz5uDmm2+WeeCDwHd/vOelAAAgAElEQVRa8hKug1+/+yTmvPEkOgozMGmlE7QtWqwMwTF3NRcpL4VCo0Aorjyw0jqtf+QKE7AAUVq2PE9Y4/lcHtI8ZGhFjJmWUBDcjAPdoiWQQEEGxQvF2feR0Wyhq8B14QnPLT0ghrDg6QatYLSb+YgI65tUajzHRZo5a6yIOOTFEeZSWeLhRlYRgZImrLJU5COaDotAxvMEe9mmRVdn4KfM+qIZhqR6CaWLljaajANeOg9DKieimrUG16DyoYk20KYX84L30KBpSqAlxkA3Qfuw7vnCYkpvjbA4M3mAK9nrQv936V3R4Rm6yMRj2J4AEvxOxAZcS76THo5ohm3VkaDSlM4gYhIqQHhWUpaGlKA7yCxKOr9jUYlhIKkn2lvkEQz6yPCfwTgZqQdFPUN6Z3yCPg0Rw4IlMgVqSNs+ivQCXHb0mfjalE+jgAd+Dwr5eNKzgeyR/+33bt68Gffff7+gbJFDns8r1/6vr6vDo488jMuvvgqRSFRasj3+L9fcVnSuuB+JdS8j5jULv4NmSGXctTyYdqkA6zozTHk6XJ9eZ7nu3QhpQ1Rk5XrzHZl9yhQaJsS+TKcyIpsVlWZDjyHp2fSZIErl2kvAFcFWOiwvgnSEoMIVRgfKSNuhgq7DC7wk9BbobgkMn8Hxtghc8A3ui7TI6qdl4jAZu2K7Yu8buic8tNw3IquUR0VXejbk/qRS7kMzI4GiywyDLmw/Q60dhhGB6Xpw+C5DUpncAOTDt8XnmYwMXtfpxqU4JK+yQIef8VBgRoGMI5RszSIFlu5OW8hNjcDGs2CaNFikhdeI8oX9JlDQBbWV4I5/N6AbGfEeV4vDcbuEzDE0AzZlLTevayPK+REZrjSYpIZRWNmsOeOBerhGGSJkmCZAAeUgv07jkE/mhIgJpLxl2yiKJQ9LAGjKiMC7yzGQAfOcfeKHGGw/CUOLirbCyoiQeS4Leo4i9HZQZnK8mQiF/cjYiPimkDFcszbNT3oE7r/obbrhC+YcDUf8nvCK03tOj7jlw/cYk8FYEguaF4GnpaGZruhPwvdgGXHhvcv4RSgadxJKJ54OeDXy3KNXK4906ey9rYzApKyecsopQ4BEARJmGKGlRqVdzKdQFFazXiY9X1bx3vqzo8U32G3J95hnP39vn4N8jv/e0ncq6QQDt956q4gjUTEk+fKS9AZI7r77bhFLRCu1GncCh65/HWy3vPc7PLrwWaSKU/CdNGKaBU+z0BGxhNXfDXi5Fg8Ql94ASZhImL448Bkrwlw3tu4hY3go4qHs0oOgIU3jpE37qcyhImMRpKchyVgTGk0F1UhSQ6iMxGwZBeEaBlJUiI0IfJsQglqOxvNOAg2CJWby4gEcBECIbKakRGmkNsnDVAR4M2MQlRQelARUBkGQvE+slYCuRosr7xVUKQG2FG2BZkiCJB0ZRVXyNUQzDqIe06hKY2jaIhXNEaBM1yIwHQsmAZYYHx0Z8q0IrBwPBZkAkBBficyiMgCXfSAgS7N/VLSEvictrfR6CL62qSNNY59DC6OPiOuhMkUqFYSlmd4nQTfjlwS12pPpfk0dsYykzRG4pC1dWHklpTygiwVc/ihTmVJRoBfLMVDiFeKaT56Jr9UeiWEoDAL/A1aFdJWE0n0NtrTbO9/HvdbY2Ij77rtPxBHSU5pPhSjX/q+rr8OD8x7AtdfeLIwDYFYsKqyC7rMJzvKfI7P+ORSazUibHiwqxHDhmBn4WgQZgm6CXtsVXlDpJk0DelQQKUXuJ4EdLGEYgN8hrd4ynETmSDIYb1Eqgr8NUmlcUrcJrHkjaWLcW9wPBBqMhaIMocJJzwFTBktbPe+T5nduUgcOvSBmDBnSzEwThpNCRBhVbBk3IhwOBDUxCgBhsIDDkPqgpLwekwYKtoGB+7BgGO0CQekuP1P8R76/CL6WgktPEqvOa0xPbAgZp2lR6JkUYsjA9hxYThw6rSI6PcvkWUZFTJ7np4QXWXMJmIjxCApcmGyX4ITK2i0cUxp3aMAR0lYo5DFBbROxZH43TIPpByx4XhoxyxT94gS5GdJGY+QtB5uTbaAM4oRQlhTA1uPQ/TQsv0vuWwJUUuEIHAgABB6SHlABXDwph0i30oSXgUkOumXmaCEr6SErEOsqZbVD8+Ow3Ah0x4ZvMficnhEDGb9MJBrQfRsxj+MojVaMRxFxMK4tEy0EhieR0kBkhBSudhl7z0bpQIZLhQtNN2AR/NkaPMuFl7FhuhYSWgX8MV9F0aRz4WAMmCdO0PmGAMngCksllATytG1B1yAgIWWG3hGV6SqfdUiUFba/SvJgjFBYAR7MRTkYfcv1jt4U/j3Z98Gag8F6T19zy/3H+i833XQT3nzzzZ4sW/mag94ACS20P/7xj7dLe+wIT4eP+956DO88/wRGt7WiOJFCl6GhoaIA704qQWMpFWO6/uk696BFLHEgabYIW5WnAy2ZbhrDMzqmt/qYWt+FUgfYWqzhtYkWGqI+MoVUAQyhdBMFCDpAQPuih8TJpFHj6JjabOPAdUlEkzbSBVFsKI/irdEWtsZ12DELtsUgWSojtNa6MJIOTFJCqbAQ2LD2iWYgbgPdDLoX/A4qAAwTlR4GAQnoLRCKlCu41X5GcplJwaLST+8Fj12P2aRohWXvSTfjuwP6Vk3SxeT1XThyTQoFHou+6eiOAOuG+1g8KoK6MtIaYvAjtDDqyCRpjZUUJ/IV6NWYvNnG8HWdKPEtfDAhho1lRA06NN0MAo0lIGLbSNOgN4ceDBH8yfscF/R5DUt6GLmqE22Wj66qIjSV6NIKyngf0xIWUI6ZlcygdquDog2dSBVFsbI2BidqQphQg1gagjxaWpkNjAErfLee0VGcKcANh5+J74z5LApEYHGQMrSvTfB/+HOOP2MIuf8Y1K88JIO5/+vr6/HIo49i9lXXISLckCkRIO1pGfhoQtfKOVi/9G00rN2I7kwENcVt2G9KAcxIB+o2FGHNenpDLUwda2PCiHZEjSZJy6KXLDA+wCD1SYJaKq2+44q1TvyS1qvQuLUCS1eQpuNibI2HybWkQ62HY0SQxDA0bI6gYe1WHDgtjuqSjdI7KdmIkikm4kKoyFLhNIW139ZNtCZGY2m9ifauGDwkMGq4hmmTNJj6CpiMhQhYYgzMN6yIrCQvgsQlN5T0HkG11AuQ9sqxYqWPyRMcFEfaYFCuxS2k7YSoKWQEcTKCz+QYcI0itNoVWLBKR1erhfFVbdh33FboelrWMOFlAGl/H7zz4SZoVhQHHkTv52ZEXRsaKV26J7yPFj2jbkw4ReBKajcVbVGniXLMrcVH9Q7WdhTC82IoL0pi/8k+is3ViHKc6F0xCDtEIRCY9FbwmT6BGZCBBdNPiJiUjF+D5RtJx+zG9DGsGdUtQSXHl2Ao8JzQKy2BgUqFLD3EJpOC2CZck3VjCCJicB0fjZ0jML/ORMooFQYoZgMrLjIxc0oHolgP0/DRnZmMBYtWoCiewazJMrkInSop00VEt6F1S1Yfx03GqdNDZAnwBYI2rgcCTNOS8t+nN11iZMY8ClDLhWcb6EYRtHHfQMGk8wDUAj49YfnNsJot6rj/SRNnQqdTTz0173WI+hK1eySoPRuQMN0uKVvM8sQAG3HA0SVq23lNg5pL6ObTKt7bZOwt7ehrsezuz/cWL8GeaMeeeGeu+aPb+7e//S1+8pOf4LXXXhOFKfN59QZIaKGll0btf7aLVkGm6P3dy49g2R8eRcn8hXAjDjaXxbBhUg0WHzQGm0otZJjPxddRlEigAhEU+ha6XBfrYz66otK8r3s2Dm7VcOA7m1GwrgXl3TYyER1LD6nGoinDsLY8iqRJX4aMGpfpg2VgvLAAOh4+uxEY+9YqTFrbhhYjA52W0PIyvH5kDRqqC5E0dVRkLJGStCPmY0vUR2UHFXJDHKQRX0MrLW2ujxrbFB6YpqiPrXEN8YyPqrSBMkfGkGyO+2ijuVfXUJUxEEuSbW4grQHtER8JU3KbK1JAISlsmnxWWwTImDoimoGpW9KYMb8Rn365AfWVFjo0D3GYMC0fK44YjfcnFME1CjDM15F2HGyJmUhGfcQdD2UpUR4Nh2z0EX2zHkW+iVc/NxItIwpQmTIEba7D8tEc89AW81Fo6yhPAVW2KQBJEi7smIl2y0NJ2sWolgxql7Rha00RNo0rxYoyH/FuG2WehSIe4J4jYk6Y1ayyqRvxlS1IjijGwv1KRHa1EgIO2xDB9M0RTyQcKNBMVKds6I6Hbt1Ct2fh+s99G98c+2nEmUUnCGPdFno65CDJtbcJSH7zm98IQJLvwmi5KVv1eHjePFx97Q1BZqkkoHH10SrdisbFf8BPb70RL7zUhnE1QCoBnHP2ZEwco+Oue5ejsRno7gamTgJmXzgR00ZtFgHeIu21F4XvF8IzioQ3z/OT0Nw2RLS0oBU5no5OdyKuvGkllq8FrGLA+peSe8Nl+2LmuHVIayOxaE0B/v1X87HoPeDxORNx4IR6qY/L4CiZWCnIrsQq81RQXcNCwi/Db+Z049n/bkdJFWB3SI/Mt78xBp8/KoFClzEkcThGAXQ/I7wnXLMpsxQRj31gbEaZoAilvVI8/4+1uPe3bfjJzdMwrdYR+7RTi8CwqLy3w9JbwPxgAmV5BUhoY/DaIuDKf1+O6grg9GMK8I0Ta0TyD9Mn/bUbrtGClDsTd/7yfcRLgbO/dQCifqfIDsgkAZ7fJjJFeQazT5ZD87ug+Y2IuCnoLC6r+UhHI3ju7ybm/r5TeEXpDEh3AF88uhDf+Xopooyn8eOw9aigqZnMmuV1IeGVIUqjBVx06cWI+lsR0WNYvFLD1T9bhcMPAi7/9v7QvAbAKoeDEphIwNK6oHsd0FzpPSEocPUC2CiE7ceEMSnud8K3OoR3W8sUEJ/h1eUlOOey9SgtAKbVAu0dwKYEMPs7ZTj2E+WIWTYWrazEk8/Ox9lnzcDE8lWCtuZYJUiaBYh6NqJOG0yvFa7lIOmWwUcVdC8OCw2wjE6ZgdAfiTQKhIGlSGuF72+FwSxodgxpbRjgF8PwIkiaGXijT0TphHMAbyw5azKx9CB7SBhDQkDCpBb5Lozal26x1wISBUr66sDQ50MjMDQCOz8CpEwyhuSWW27B66+/vsc8JOEYEiotBCQM7E75Gfz5r3Ox9OE5GN6wDs7h47BkmI4l5TEsrSpCt0iTSOu4h/3Xt6B2dQfKtzpIlhVg0eQSrBwZQ3tMQ3HawSdXdOOAvy6FN2MUav0o0ssasCWm4a1jJuKd8cVojRuIphlASioS/SWOyCxDelNEM3HOeymMeHEhJg0rwYr9y2BsaIOzfDPePLQGmf3Gw0vYmLiiA76fQnOFhY2jizCy3YW5sRXVViEy3WlsLdURKy1CrDkBtzuBlrGlqB9bhLitoXZ1J6obuhDRNCycWoxNNXFxuI5f2IKxfgGQdmE7DhrGF6F5VAHSvoN9lnegqikpAlSXjI9jRW0hGiuiiDkmDm7K4JC31uO4VzfgHydNxKYYUNPkYsSrK7D+iHFYtF8VvDYHY9d3CmWtfnIpGiotDE+6mNiYQKa1Awd2RlGwaiusaAwvfq4anZaPKcs74bk+WipjWDO6AEtGWqhptTFxk42ahgSKYzF0ag4a4x42ThqG6k4Xo5a3YOxmG+tHRLFqYglWjinExK0+yjd1w9rUhuLCONo1B+mIhkgsgtiGDrRVF2LBviUY1+Ji1Po0yrZm0FGkY/XEEnQUWyjbnMABK9sQS/toKS9E47iROPvfvoEvTTsOMUHSkznLhNUy+O/g5rDZ+X05mN8kZSvsIcmnQtRrDMm8B3HltdfDYB0yMI6DWZwYS9KN+S/eg/O/ewW+/e1D8YkDRuJ7Vz+N0soyzJxkYc6DzZgz5wzYzmac971XcMV3KvCdL1FxbYTmO0hjGJY1FuKNNzYhnfGx777DcegMoNjYjChjMTJF6LBr8dLbTSgaeSg2popx1388hisvPAJfPHIVXnwtgVt+3okW8gwTHh6/fyYOnrgsyBilauQI84WgbpHe5HsmHCOOLncMPnPMEhx2UjXO++Gx6F6zCN/9/nxMnwzc+9NJKEwV4KmXV2B1p47xYw0ce/Ao1NWtwwuLNRw1sxATasfihZfmw8242Hfmwfjl/e/hpTeBs07T8O2vHIT2DR14fVGjyFQ3fVwRDj+kC3GjHRHG1vmlWLp+FG6+ZwGefRf4+hnTcconh8PsqMM7KzpQaPr41KGjMHlCC1x/LJ589kNokZGYOasW//jvN1FVMQYtTRtw9BE1GD68HM+9ugrNW03EYgkcdXgZplc7MLwuQUvtjhXjq99qQWcH8O83n4rSahu/+vlf8M+XfDz95DSUFpfhxZcXY22TgaiRxiEzy7Df9Aieem4zLC0muHNr2xxMrY3i4JkH4nePz8fP5rZjxjTg+ovG4KAZpXh3QRJvvduMokgH9p8SxREHliKuNQlA4ulR2PpofLDMxzsLNyPjJHH4rALM3CeKeKoDVtpCpjiCF5YPx7mXrcBpnyrC7O8djdbODK68czHKvAbcdNVhaG9djxf+aSONCEZWO/jikRlYZg3eeG8zljU4KEIEh+4fxz5TUrCjcSxeoeGdd5sEve2QmRoOnFEpKHcfLbXw/qJm2I6PgyYW4cBZMUQiXXCShXjhjQ6sW8cMXRYmHlSGA//feagedzp0t7anons+918uDwkBCVlKBCSqMPRgyp/wu/YIIGEDlGBShfmYYYepV1UMyWAEte+pQR9679AI7C0jQFrk3LlztwMk+RSIvXlIaKElZYtJLdQ9tI+mfB9vPn436u/5JSat34i2ohLUjzCwdL9y/OPgarQIOpSF0qSPLzy3GJMa2lGV0VDQncb86RX48KjJeGlcCcoSNo5e3IqD/7wQ6U9MRKUNRJatQby9E3/54gH4x/7V2FxAnrOHuCGD0O1YO/wEadZRpDQDJy5NYJ+XPsKsjW3YOrYC6coCtA6P48VxxZi0xUTN2/U4qLEV6biJBsNEasx4jCww0DZ/IaoQQXe0BBUdbdCjGlaWF6C8cQu2jC7BqkPGoyltY/yKJhzQlEQ8k8FbtSVo3XcMUjENs16qR1EXvfwR1HSnsKDKR/fhk7DOT2D/txsxsYssCBdL4w4W/7/98eKkEphGCQ5qSuBT767DKc+vwcZZI9HOdMdbMnA3tKJ5Vi3aKosw/vV1KHMS6NQS2FBqomPWAShsacOwpfVIFBegqgMo6tLgFJdj4SeGo7VpPWbVt8LWXTQbQGbGFLwytRwHLmjEmEUbRHaa4cyO4zhIV5VhycxxKFjYgMmbEmgu9VCYtNFRUYyVM8dg3Lo2+Os2ocgDKjIOunwNdk0VmmuKULKsEW2jy/H2oSNx5CsrUbGRNBYLnQUJNI6rQmRkNdwlqzFxSwYjum2kkyks++QMHH/eFThi1gmIi/Bg6iuSmyLzo22rAL+37L+9oR3ZHpJ8nr25nr2qrg6/e+hBzL52NvRoXNRDjwglgSnQ29G17H50NT6PqNmBVZuKcPHs17DfgWNRXrwVj8zrwh8f/yZ0sx2fP/lpfPV44K5r94XuLBYW5zXN43DhdSvRwrAUoxgb13Tirh9X4/OHGSjVNgNJUh5NdGoj8NYKE6dcVIcjZwK/uOozmF7xPh5/oRMJaxzq1ll4aN5KPD73YMwat1DQfejVEwUWM6QyMb7Khmc4MJ2IiGHr9ipwyrcasLwFmHnEBBx31BQcPtnA6OoEMtiCm25ciLeWA7HhcXRsTuJbJ8fx5VOPxIVXv4RUCjj0sFl47r/exw1XjEBN5Whcdc37WLgROHgCcPaZR+E3j/5TeJDTtoXN62w8O6cc08fbsPQuEaRfv24qzr98GRZtBg6dpmHKlMn424srUDaCQeE+Ei0efn93NWprj8QPfvQkokVjcNoZJ+Ls8+9G9Qhg1gTg3O8chpde+xB/+EsalcMNNDW5OO5TJbj5vFKUWFugG64AJVfcnMbTLwOj9ynDiccciFnTLUyp7UZxvBXzHmvCb37XgugYINMKVBUB//HTA3HHA8vw4ktJjK6WcTyNG4Cf3fFFvPzff8VTT/sYXwFcf3ENho0ehavveA8ZUjwTHpo3AI/fvy8Or12CDOPorGp8uELDZXc0os3RoTNpR9rFf946BQeM7UKhuxW2Z+KlupE464oVOGrGKHz9zJNRv6YB9837G06e5eDUE47Df9z7PNY2A1ZRKeqWtuOXV1dDHzYBP7ruDYypNaAlDRQbGdzx00+jsSuBa259V1C3mLSsax3wk598Eu1uCy69dhnGjJVFcTu2AFd9vwxf/PwE/Nff1+Cnd29FYbmBVMZFawp49E/34KhPngg41UENrOxSDyIyKa9iQnlISNmihzSf539fHRkCJH2N0NDnQyPwv3gE9mZAQlWSdUief+4BvDznl6hJdsIbVoVI42a0WDZeP+EArKyMotO0UNIBnPHqGsxqsVHVnkJ8w2a8ObUEb392Kp6eVoloKo1DGxI4+PU6mO1dGN/uY0SHDc/S8MeT9sELB1SiNeajqkvH5DYPI9vTaI4nsLasFJuLC5EyM5i5MYn917dj1KpGdHZmMLwthTIf+OigsZjY5qJ8/ipMTwDdhot1FtA+YjgmVlagbu1qFE8cg+aKEkz6cB1aOjuw4MRDccj8OmzpbEPXIftgi65jn4YOzGhOIdPUhH+MiKFl+mhkSiwc8I9VyJSXom3CCEyvb8b6rS3Q9q3FykoDRyztwvimFJyuLiz1E/jnCfvimZnlgF6CmS1JfOqDDfjic8sxf2QBNhRayBQUobMyguKKMlQ0duLIV1ajIKahzcygKaojXTsKeiIJL9WNJZ+ehvGtNmIfrEGRVoL6Q0fB6GzDUavb0OZksDGVRGriGPxjajlGv78a1Y6G9TNHYVabB3dRPUqicayrHQ53ZQPG1dTg7zNLMHNZJ4ylG6GPqoLWsgVNRSaSE2owxTbQuXIt4sUlaKkehpLl69E6vBDzDxqOGb9/G5VTp2Hp1EqsL+iAY2sY4xZg3JqtmNSWQfWmTtgbmjH/k/vj6MtvxNRDj0eBH5GF5BhALAl4YhcPeUg+Lsz2NCBhUPu8Rx7EtbOvg2VFeyqywyMgaUNy1S/Qtuk9dLQ7OP+Hr6AgDlz5oyNgeS24/PqViBQBKQdYUg+c8TngF7fsB99dDsuuwl9edvGjn2/GiHFViMZLsGRBPT5xIPDzm0dhdPFGmEmCB8aRlKBhSxzPvmPhub/X4/hPjMJ5JyVgxouQcGvxwLxl+PW8Fvz+gQNxyPhlsFiPg74cvQTNyWpk7JGI+DrKzCYY+npokRRSiKOpeV889fxSvPXhFqxeJcNajvl0MY47ajLOvPADDJ9QiKqRw7BpdQuK0yk8et8xWL9pC8659EMRA37uWZNw/hnlKIzE8bsnluDHDzZj3n+ejmGFwJsLPLR2pfDa64sx/73VuGN2HJ/81OHwtALhXbIQw3Ovb8D1v3obf/7thbh33t/wxxfW4IDpw+HbJlYt2ogffgP42tnfxiWXz0FB6VScfvrJuPiSf8c1Vx6Ck49gIH0R3l6cwQeratDYtBn/eOV1TB0Txc8uqcDo6gxTh8DQ0+hIHYlnXtmIlz+ox6p6oKUVmDQJuOuGT2BRvYW1zWVo2LQFr726Bk5nA+646UDMfbIJdUs24Je3fw3tHVtx1U3P4cyzDse4MR6+f9E7+NaXq3H5d6diVVMUry/y0NhehtffegeLF6zD7VeMxDc/0w7PdLC1uxSPPduE234LTJo+BhHLw0cLNuC804CrL9wHcW+NCIh/cekonHXZMlSYwJQJkj43aixw/unTUFg6Di+8a6OpA5j/0Sb89/OLcdnXi1E+aRpu+tm7OPjgsTjogCMwurQVR80qwe//vhxvvPURbrj6DIwoWIE1q5rhGWPw67lvCBlz5SVfwLAyAzf/53vYsGQjfvfASVi9ZiMWrq/Gms0+3njrDays34r//O1PcPKXz4HpVYlYE1lSPvvKr9QaAiRDHpL/xSruUNf+J43A3gxIqEpmPAd/ff5B/PO/HkOBm0CqsBCT6jaice0qvPvlT+LDagvd8TiGtwEnPjkfE1sSqI7GUdnSiffHF2H+Z6fgj5NKRFzGAZ0eDq/bitq1bZje7CDW3IW6CPDcCdPw2rRitMZsTGj2MXZ+A0Yu34iW0ggaZk3FunEV8OIZzGhIYjQBCYOozULsu7IVFfNXYeG4YRil64g3bEatVYpEqYVNRQYaoh6m+sVYsnUzuqeNwuoRURzx1ma0ph08efpMfOn1ldA3NCN+wDQ0tXWhck0z9vcspLra8E5pBN37j0eyPIoJr9aheVIVlk4swWdXdyOxaC1GT5qIhQUpjFuwCZPtCCzNx5r2Nrx5yv54YlY57EgJZjalcOT7DTj+pTosPXYmlo4oxqaSKFYWdGJcm40ZCxpx3JsNMGrK0VkSQ5ulIWNZ0DoSSMHBmyfsj8nNXSh5fQmq3CJsmDoCiXXrccjGTnSWFKMlmYI2tgZv71uF8g9WoTQWxTuHjcJnt2iIfbQKRWkHzSPLYa9txJjpk3HfjCiOX2xj2FurUFZeinRnK1ZWF2DrgZOwTxeQmL8EZbFCtFVXIrpsLbpqirFgehkO+sP7KDhsJl6dUYGGyhQqOnRMbnRR88YKVDgOJqSA+OYuzD90Gj5z+fWYdPjxKGTlbgFImJwgSIuTd1vj/6Sdv62tex6Q1GPOo4/g+quuRdQ0hKIobOYM8HZbkVx9PxZ88C7OveAvGFYNXHPRLHxiZhSe2413lo/Ae4s7ECmswu0/exYXfMXAtRfvg3RmOYr8MXjkqWZcc38nvvrNoxCNxuExOUXpRpzwmQxGFKyD5RWjuS2O1Ru7UTFqEoySqbjxp8/gvXeS+PtDI1BZmoHtVuO+hzfirofa8ccHZ+LQsfXQndubb8EAACAASURBVE4RQJ3SyjH3b1tx/1yIqKXvnQF87Ss1yGjtaOrSsGJZOUaNm4rCkuGoq3Px8z8sxOpVS3HuSRNx7d31OP6LMzFlXDEibgGGeXU4+djpyKALx3/9FRGLcekFR+KMz7kwkcJjTy/CjQ+4mHvPiWjbuh7X3PABJk/RMKxyIl79Rx2uu3gYPlreiudfgUijffn3q5G0qnDNrz/C3+77Cu645y94ZWEa555+KKJaIZDagoMmtmLGEUfjB7MfgFk4HmeefjJuvP7nuOXqafjc/o3ozozDTXcuwAvvAQcfNhFbWtoQ9xO487IajKxKwvE64bopzF82DJHiyagZNwIbmnw8/cI6zH3kA9x+5UR8uGIr/vh0K44+ZBgQGYcVH83HXbcdifse24DE5rW47/bPYWvrBlxw7VIcd8K+2G+ii+9/fxm+/qVSXHx+Lf777RRuu2MFasaXoGz0KLz6ylLcdPE4nHNMmwhcb+muwN3zNuLxF4GTT/4MLDMB3ajClKr5OPmzRQKQaFoMLy0eibMvXYYvHTsWV192HCxtBXS/WcTFLF4XwwXXrUTGB444bD88+6dF+MFZ5Tjm5BPwzsL/z957wNlRlu3/32mn7Z7tJbvZbEhPSIdAQkA6vCAKRJCmIEiPVJEOUqUI2BBBBNQgKCogLyhIMRLpJNQA6X1rtu+eNvX/v585mwTEH1jyEvCcfPaTs2fnzDxzzzzP3NddrmsZb7+5lpdfb8bvhSu+OZOXltq0Nb/Dpef8Dw2lrzHgVdA+MIzzL/kT08eW8o0TZlBWbnPZbRt49o+reeTXx/Dww09z673tTJ9VTyxusOC59fzgrhs45Ahpai/PZ3QLgOTv5cD/D9bVQsnW/4GRC4coWOAjLLAtAxKRwRKmrWcf/ilP/uwH1IhoV0MdftMy2s0Urxw4i2UVReTQGNrax9G3L2DckDp6hySJru1mZXWMlbuM5sGxRUonY2RXjtFvrlPlQVOy4G/oYFVNDW/sPIK3ajXSRS5D+mBsa4oxHRl6o1GWD02yqkzUgh0OX5ih+pVVVJYV0TS2nmHNvdS+tZa2hiFUFCfoWbeG+pJS2oaW8k6QJlcc5XNdJmubmvEmNLK0Psouz7fS7fn8+qiJHD5/JWUbOihtHIrX1E9xLkddZZKm/g6WGzr22EZ6qiPULVhGx5galo8p5XOr02jvbGBUTQPNA90M3ZhjSFUFTUGKriXrWXbYjvx+x1J6i0uY0WKz8ytr2f35lTx21EyeH1ZMW8LAi7lMbE+zw9ut7PLiSjLjRtBUbNKW7aO4bAg1zQMUrW2jdeeh1HX2UbyyhYiZIDukgtSGNnZKVPFeqUXHxm6SQ4bw4rRqRixcRXJjP62TG5nU4eKtb0FPRtgweSjBwuWMSVTw9ORiJi3rJ9qZJjO+nuK1rWwUPYnGWsb3+XSuWU+0ppLO2jL05c30Di3n3elD2OXBNyktq6JlTDVLIxsxUzDJKWPYK+vxxpcTdWycFc2smb49e8+9gB13O5SIJwUT8lIKaJvebuXqh0/levOJA5IVq/nlvN9y+aXnExFWA2FuUrKjjmpc7nrrD3zr3Ct44tl2zr9kKvtOjJPU2+jIdHL3r/uYuccOdKf6+NEdK7jxgtEcvKtohawV9R0WLk9y+hVtfOlL5UyaMIW/PPEs++1ax747RCjSW/H0GMs7d+To0//C3gdXM2vKBO742QKmTKzm2yeVkYh2kguquf2+jfzwF138/heTmbXderxcL1Yg/HGlrBtI0NojpUIBNSUpGpMZlZVb11fB0WesYuw4+MqXpxNkurnh3la6urNcf/E+fO3cZ9h/rxqO+eIOvP3iMuqL+9jvgL25ft4z/Gl+J+PHjaBzw2puuGgk0yaU8eAjr3HJj+DSb+/F0mXLef6FDHNPmcbapjbu+eVirj+rhOlTBIwJ455DZSk8+3Y/59+6gr/cdSiP/uktfv7bVVx2xmiSsSQvLnid445MUjt6d+Ze9EeM0jqOPupQrrr8dq48bxwHTOthSdMQvnn5m9Q2juagOTvywG//oKiVbz6vjsbKNH6Qo9e1OPv6DpavgXNO3o6G2moeeaKJXz/UzHevnsnPf78IzSjl5EPH8Mpr7bzy4ipuuHZnfvq7TuzWldx9wx509q3lxMvXsN/BU5na6HDaWe+yxx4GZ80dz+NPdfDy820cddR+vLOhmd/c+w5Xnb09x+3bTGDm6Pfq+PPzWS7/bjNz506gsSHOww+v5tRjkkwflaIo6AGthGffreKkby3n0H3h8m9NIM4SRGjS0Ybw4HM+5/+gnRNPnExppIrvXzef448pYeS4cbz6yqvsNXsG7c5Qbrj2Eb5+1CQFvH75s2c47cRZlJUu4cm/9jBl5/G8tWQNr87PcuYpEykrD7j+x++x8/SAM075IldfuZiNve0cdsR+LF+xiPseXs+P77qJQ444UTXkC+/Xh+dCChmSrb6wFgDJVjdx4QAFC3ykBbZlQCIsWznd5dfzf8Wih+8jvmQJbnM32uhK2qfU8uLYSnpjotQMpX0pDpq/kuS6TqxIlJgVY2mJRveuE5i/XZxs4NLY5TB9aSd1r6yEgRzOsDrWzhjN0ro4G5NSgJElMA2SgU5R1scOdMVolYtJJt1l5w0ao95pZ8iS9eR6UurxYdZX8vaMRhJGlOqWXoYuWsaA69E2vIKOacMZ0WOzasN6IqMbaK+IMGrhenKBz6ufH8vsV5pgfQeV40YzkLaJrGqiJuNgxCzeFcbSkQ14VcVEX19Bz8gqmkaWMWFNL/bSDYwbOYYWLUv5a+socQKc8hhdmSyrZo9k0cQqUvEE23VkGLO0hbFvrGbR/pNZUp+kU1jHcKmyfQW8PreojexbG0nrBpnptXROHk5FT4qat1fS29lOfbQM39HoqyiC4dW46zupX5slI6VyuktfaZQ1Ow1nzxXdbPfaOvRem8pYlD4nS19DJU/vM5qSNQPULFrPQK4PqyRCMHE4S0ZVsMs7XVQvayXR0UN11KQbn66h1bw3uobMiib6Gqt4b3odu67sJ7ZoHX5zN05DDHvsMIpLKogsXI2d6aOqKK4E1tZUV3LKedey47S9iYkmgiq9Fm5OPdROCdk6C68PWOATByRSsnXvvHzJltBT51NZSiU7w59/dSVnzr1ZlWUJBWsx0FAB3712CL97spXf/yFsLj/79BhHHtBIqdWEp6VJ+DF6nBrufHI9P74jpMk+cHc462uj2W5ID1G9Ez8XJaeN4pEFa7jlnhS9bbDbLLjonMmMLV+jdCN67Sp+/LN1/O4P8Ms7GpgyvA1dwJIM1I/gGRHVr+L5DoYmZUwilCeCnlUseCXKdXeuYVmLkhlhTCOc/40GdppUxrOLuvjhT5ppakH1HFx30WQ2drTyjas2csHZpczcaVcuuOBPNJTBlZdMorNrI9+6ro0NTfCNM8fw0KPL6VwFM3eBt9+DOZ+Ds06ZiKF3o0Vy4JbwyFNNXH2HzUN3T0HT4tx658s8PT/UUz3peDji4ApipROZe/bfKKmAo486gG9f/ATfubSOz012SKUrufuBpdz6a7AjsOtsWPEa/OrmMkY3RnGEdarIY/naRn7881U88YJoCkF1JRz/1XIO23ccjzy+jJtu66K4GiZNhbdfhavPb+DRv24gtxFuvXYy7T3tnHtNG/sfGGffnaq59ofrePU1OP1U2H78RG648R02tMAuu8GSN+GLe8BlZxRhCxujEWdjKsGdv2ni9w+F2lH77waXnDuGqkS7ymZhxHjhXYuzLu1l753h2suGY3lr0UQcVqtmeVcJZ1yxgtUrYepkyAyEvS6nnbcn9//mrzzzGGRM2GkyXHPeNKKxgHsffJN5D6hLr+6rM0+ahufkmPe79/jtH0MijUN2hTNPH0NFlcaTf23hipv7kT7+6TPguWfh/MuPZe75N+Ia5fI0UTpYhZKtT2CJLgCST8DohUMWLPABC2wrgERof4V6WJraB1/CqjsQONzx6jzmP/cgpe4AZsaltyzOuiRsKNdx9ZgS7bPsDFPaoSLtors2mqXTGdFoLYuzsiyinNKKnM/wAYftujKK378zZrG+1KBDBIujwicf4ERDZXdhTlGc9ypSGygK0ap+naHCGNWXIpG18c04PYkEyyvk4RMoJ39UVxrN8egrlTFaFPVnlYDigAgSxjQaenI4nsuKIXHGdnnEcz6OZTKgB1TaPsmso5yurkiUPlFwjlgk+tOkiiy6Ezo1aZeoUPJaEQYsn5oeh1gAuYiO4wWsK4+ypswiMGKU5Wxq+tM09GVYWZ2gI26SUSruonjuUZULGNtpU91pKJXljdUaa4qFacyjod8lmXGJBHEygU5P1Cdb5BNzAip7A3KWj2/ppI2AtqTFHi+uZoeFTWyvV6FHNJa4vaweW81T+47FdzWqO7KUugGpuEdH0qAtqrPPsxuY8l4XE+0o0YjPYq2fVePreGHacCzfpzsqejMRhg441HUHVGRN0hGHzvIorqFT2pXBcnU0PxStHAhinHbo6Xx+4j6h+nyo46wEA6TxVl7ilBZe77fAJw1IVq5czn3zfs7Fl1yFYVkipp6/TtJF1kvzm/fSuvJZonovgZFGDwyiWoqaRBe9djED2RgaEUqLOymNCqWvsD/5RFxRai+mwy2mL1WuqKoTVpaqZB86HVhaDt23sP0kab+U9lQE1y0hGc1QnewhThu27uNQTn9PNRknS0UyR0mkUzF4CQug4wdKkVxyOkrCyBPdCUMFSXwtguPV0poqYsAvUndjCa0MKRXV8Qw5r4j2viKyQRmmmaa6tJ90KkV3pp4hJQMYpkFHf4DuOFSXihq6R8uAprQ6IrEiUo6PmdOwLB3H7SepZ6gqddG1Hjwtg045PalyulKVVJW1E41G6OnV6JMm/ECnvNilJNaEpydp7xShjAqSxQZ9PZ2UFhlUJXrx/AQ96QQd2SSB4WKZEfxcmtr4BoriopUk4pQ5XOrp7K+kJ1eDofcRNXqoSDrE9CzpbAldKYtMRCduxNCz/VTENTpyLjEtRW2JkJf4dA0YmJpBZSxDW7qKXBAQi9tEjSj9fVE8L0o8lsZzHXUv1JT1KPvrojtCjJ5skr7+IoLAorg4TXmsj0jQhykimoFNj1dFR6qIpJmhukTo1/swZLH3Y2SMMlozUeyBBLGo6COl1T0YK9NJpzz8vnIcQ6co1k9FsfA3u/RmiulOxdR1Lo10UJUUjZGAjr4i+hxT6WBVWR6lJT1KsDJnl9CRqlAq8WbUYyBdQs3Ig2mYdDi+Xo2G9Q8SuIUMyVZfswuAZKubuHCAggU+0gLbKiARpg+JMKVxuPXFm7j/2XvImH1oRVEyrjDaaGBk8UTBVymFiOshaQ5R3M2pjIYtYfFInKxuEFUiwELh62LKI8Ew1YPMc6VGXJpCLKVs7AQZxUATtxKkMn3ETYO4OP9ZD8uwlO6A8O9HDBfXsfCDOJqWxTaFIjjAFNVeUUY3RBjLwHAcPE1oQOUBZRNVuibyANaJunr4CAp8pUmiBaI67uHpwkUfQQ9MdBXBE1AkwoNKdUsJNopScaAaIMP3Aohijk7OMMgZJqZSanaUsrTph9TFuhIW1ElbETzPx3dsYlGDeGAReB5OJKAnF8fzyzCCEmKYioc/EAdLF2G5rFJTNnwNT9MV8IqJ2+/B3u9spPzpt2hwkmScDL0NJbTv1MjzI8sUABFa4YgnYoqiSeBRbGvs+1Y3Na9uoKbbR9dtmupM2meOYv6oGlxDaJ9l3OoMCcUelBQkri7K9qJ94hIYCXKitoxHuV/CpYeezpET9yUWErGGxL+erkTxxHyFDMnfLwmfNCBRLFvz7uHCS69CjwqIEOJVKblz8Oikc9nvGFj7FEU04cl9IVM/8Im5Nj5RfLk/1ZwQ6TxX/fiaaA9FleMd6orLOiE/UsGXVnMulNSWeRQK0knCw9Wiat+mL25jDlf3lINruaLZk1FriAAimUe2rAGGr1S3w5cIggqlqwhy5vuXxK0NZN+SUzGJ+lmlbyRjVquWJnMjfI8u2ikahluK7gvgcXBF78iXdSA8hmdlQ4FUTFy1Rsi6JucsKooRNedVqZufXyNkJvjFoAuQC9cRz3DR/LgSUjTIhHNNdVSLsKPYylRrqo7YV94LFbqO6QnhgGiSZDBI580nE8tQa5wfJAj8JJrZiklOZSpcXVCaEAcY2KZHVPrd5FSFktmS8ciah2LQkjVLdEMM38bRokp4Vc11X4ILYiMBf5n8tRaFdENyUUovJSLRK3keBIlwvbVSmK6l1irVj6TllA6KMDKK+rtohwjDgNg4Ijqwmoatm8ommpZT2wearHOybppYjlJmUdfX123kcFpghcrqYntd1iDhVtPU9ZJ1StYvT1Z4zQlvDzmmWFbuKSDlVlI5fA4Vow4jMIYMKtt8yDO7AEg+0pH5dzcoAJJ/14KF7xcs8O9bYFsGJPIg8ehlbcvP6N/4V4q0TtVsrYnYmUQHjSy+qeMLsJAHlpvBkIetKLfbOm60hJyvEfF9LBzlaMgDQx6u4rxIVF08VUecXrXme+LKYAQWJhFynq2EvERbwI1AVKKfroHvJ5RYGZ6IJ0pGRR52Po4uD2Z5SHnoEjUNNMzcAHrEwhelcddTiu1yLBVR9YrVY18TZ18cbUPG5xN3ZAN50IcPIon2hqrxEPd1HD3ANULuKNlU1J6jrjgSoVOhyG4F0Ml+tQBXE10Cn6gXEHM1slJjYAlxqaeE4qThP2JYaI5GKro7dWOOIsdYPOWMycM1VEnXBeAorUiDlCYWEiHD8LwrfJvilIs5kJBRYSc1BhIemUDDM30V9RZpR3Ex5dxFgrI251Cc0dEGZOcOftJgIKbTbkjGRpwWAR7irMhI5bykqCEEdOLUJByfrIjdWeK6OsSDCGUUKb0A5aDmt5VjDXqfKmNSeL3PAp80IFm5cgX3zvslF112GYYljmcW0ytWjEM5vQvd7sCyRQQvh2v1qbli+KIoLiLKoXipYlMzBWQMXmERCJQeD0MBd+Vkqjkld60H4iQqz14iARqBgF/dVo68rtCrQNeccH6HQFgyHEZK7T/crxb+TSalK/WVMZEEx431I6uNKX9S/cniyNqgCSuXGx5PSINVX1M430VrSIk2yi4FkMikFoAgYnq6E9b+iCy4/IiDr8n6JfNbw1AgQ7xjGaN8R44j6nwxsFLhuSsFcDndMPiB4SixSKUMrtnhPJcZFgRq3CFsD/DMtHLuBaCIY2+6ck0EkKTQZfxKcVSiIfm1SoQSDQFkLoaANE9K2cKgiYq76OHcDZGMhi/gSXPUGAWAWK6hzKlqviTFpKa8bCfrneQbwHTj4ZqbX+sCBcDCcQQKkBQTBFFMTToL85KoCnzmgxrq0ANKOBKRfpXnBWJjWaDk3oiq6+objgKOtiGgSO4Xm4TUrAm41T1yho4R6FhKhFIudnhOCrwJWlH3pdxTeT0dWd/NMHQm11jzI0q0E6MKIrV4RmmeC/DDWroLgGSrL9kFQLLVTVw4QMECH2mBbRuQyMO1k65lP8Bue4xifQNpKlQq3fDS6NoAtlaMplWie0kco4Oo1ovh9oUgRbIXRNCCnKpFVw8TcWklMqZJaYU0v4qOiZRluJgRg5xdqWq9zaCfnC7xLR/dE81oi0AvRbcsXKdbRbkk02IEEv0SZ0JXWhfyv6boSgVoSI21OCNJDKNclRV4sr3fQ1zvUsXHrsrOhA+wMOMRPssE0EhsVzIkthk6LhI9lKigRA3lIS0gJYwohqVJti7RPA3xy9QeFeWtODkS+ZREQaAie+LwqDp9S7YRiJDA1IrxshGcxL7UTj2ZVGyacJwpdXiJGkq0UhwncYTy8VgFSAzXwdYNIuI8SXTVloi1+HBSwiLxSzmMnEn4PXnIC1iSWHMMHyHn9WwZo5TZmWQCqQmX4oWwonrwJVdOroI8/9V+0InnnU/lZ8mn4r8FBpopWaXQlkp5RD3j8w/6/0MV5I+cfNvIBtsGILmXiy+9GDMid4qUUpUo66RlDgY5NScFSPi6lCLJBY+CFwdDgIpca3GiBxmKwtxq2G0iAEB+lzkpe5DtImGuRJxehbTDv4X7kHsu/3k4i9RnnqwjpGSG5wv/ouqOVE6vaypHXQEcwQ2qWEf2Jo76IKmCfCJqGzIeeS/rRn7cElFXa0AI1iVbo85R3e2hjo76ijjNAmhM1aWi9icZ0HCfApIEqmXDbImyjRxPXmHEfvNLdhYKykI2nwUJNXskK6IAmPzoov2TD44MEkOEMvCbAh/heznO4P7kfR6E5HtsQuwg5yZjzQNGBTxkXGGwICQxEDCaDxiITeS6quyCwKXBKyTjyX9P7K2OLT/yfgsii03XcTBII+eSjzwpcBgGOBRgDeFRCFrEVmq/8l4+DXOqKpMj90s+8xXeT3kAozJiIQ10OA65FvmxhSm5/O+D3zFUMEsdQwJVSKZHrrmETgo9JB8Gybb6UlkAJFvdxIUDFCzwkRbY5gFJ0ENm2Q9INT1KhB7++KJLbUmKWVOTaFo/a1rqePX1ThzXZMgwnRljo9Qmugj8PuHmxfPELQjwDQEGYXRflW4IY5c8R3wNJ9DxjGIG7CL++oJNedxhjx1NfGsAI7AxtAS9mQqeerGXSMRjj5kGMSujsi66NLD4uoroC0hQZVXyMDIMHNcip1WzriXGoje7yEgEULPZcVIVExrTWHSr8hLlCEnkcVDEL19epSJpeSAROgthXbriG9XC0qWIerCFGZHBh3lYoqLqOvLPT3nYmniGRDA9qWzAiliql8UyNLL6EBa83EzOGcKsPY+metrReLGpyn2ISaRYEIZqrAnL6FQVhCohCx0y19PQTFsd0/Ni6vlryLM/sPGl3l0XxywcZ/jQ13GNwVxO6HcosCH7V+ch2SABL/kzUr5BeDJSzrYF1Ah9LhWk9dGlRE8cu0HaWHW8fK2WapTOj+EjZ8V/1wafPCBZybx593LppZcQscK5oNJeCmRvdjMHr154B4TQQGBueDtKyVAYiRfHUMNGCgpVYCBfvjfoZoafhckNNVvzUXZxiEOnUvY96KjKFuLoy3dCZ3uw/EvuWrWlAAUVEZf7V+CAOJ7iWkoUXbaXAEjo+oZZTDlwPmghDvDghFJlmDITQkgSuqYhONqU15O1Kp9kMFR2ZTDyL5F82V5kJaVcTTI/MgyVg8kDpBAISZhFlTIqg8q6I3saJH2QwELorKuyN7VdyAihSifDHHOI5STLvGk2SllXOHfVBFQgMVx3woCB/B7CipCzQLY0wympPswq0CdnHp6XUhEKl568RZRFB9dX2ZsKLsjZhWtjmO3afNxN1pNMBbaS2wzL6cJ7JHwT3kehdOogYJRrFpb5hXYP1+Fw7RpcC2W9kzGG56C2GyyhzYMYNaY8dgt7EcW20S3wrgSVBL5KRj0EoR+ewS1kSLb6ilwAJFvdxIUDFCzwkRbYtgGJlEuk6F/2A9pW/YWXXn6Hc2/q4LC94MZLdqB542ouuqKb1a0wZXYjL/xtHReeVMLXDqgkFqxWzozUZ5t+kqyUJGFgqSbUNJqbwzB0nEAcl0q6Bqp4YkEPV3yvhX12ge9dOoZobAOabmNTzTMvG5x/VRO77Ag3X1xDeaSbiCpzEIfCJDAdPN3FFICgnslRspSyeHUVV93yLulAZ+T2Y3h38VK8NFx4Woz9Z5YTVeVaCVVvLBkJFf8XPCPRN1U2Io89Vz24pG9DykGkXlo+s60BLE+iaxEyRpQiJ3SupJ/FkZpsz8eUjIxm4wYlysGQfhedItVAaUr5R2aAdHQU51z5Cq0DBj++9QpGTtkHIpNwSKqHpIoRCjDKM1VJyUToZUgqBxxPxxLAp+rY5YGbT9HoOq6qvcrHGpXjlbeP+lwe0FICI/6kg6+HWSbTM/M9H3lXSdW45d2z/Bjk4S9V21J3Ln8SAU2xmzzYPSnRk1K7vGMl3sJm9+Mjp8R/3QafNCBZsXIl8+79FZddfCkRM087IKBEIWqJ1vthSZXkHBTolN+l00SIUiXnEfY4vO8VoMoZw5i3OM5hOZAqoxInXA/j6qr8bzCLpoCQZFYkyyeZ07Bs0FRZg3z2RAsZ20I3NSz3CY8sXUvyiTjHqoBUbRH2FQyWX0rJZviZzFotkGb8PFDePLkUOJejSnZUTRcZa75PTH1POe1h79aWL6mcCh3zsPdqML8jcyrsH5OFKY1nxDCCfFmUlLDlkwVhIVR+XisnPgQzYSGSHGywlG0QQwmj2GC2JewHCdeFEAyFvW3h3JeZHUb/w0JK+cRQadr84qL1ExBX2RpDgclQ7V5eYv8w0ylrrexQUqourgIwYVY47K/Lg40tAw+62FLAjryKQ3sOrmODcY5NmRbZuWR6Quga2kPuksGsjGIqCHGWIaW0cl9JT6KFrlBiON7AEPuHgGoziA4BqKECJJoiYhEkI8QpCrcMDv19mazwLsvDna22LhWEEeVCqdprDcdxeOCBBzjppJPo7OykqEjYKDb/fatdhcKOCxYoWIBtBZDceeedXHfddcRisU1rg0SVPL+P1Kr7+fHN1/H4U82sHdA5eJrPzRfP5K0N73DTjwb46tFTmLZ9LTO++BSH7A3f+1YDpWYXAWlyWhnvrC3huUU5Ml4xRcUuB83MUVfuYEr9tNSlexO57c7XeWw+bBiAz82A7100jsp4C7YepamvgTMuf4fX37L5/F5w/QVDKdO7sIwcmqQCsvKsydeyiz8lfo1WSj+NnHTJ26QzcPmFs2io7mPZsgEeuHcdxxykMWX2cBavdXjuDSkxilJV3M9+u42hp72d515uo6RiBF3dG9lztzGsWttMfzaKm0uT6vIoTbrsuR8U6eW8trifN1dLQ75HQ43DbjuN5On5S9iuxmO3HYeS6m3mob/aJKvizNihhGefGaAnZYKVZcpkncljJnHFVU/TmTL4y6yMrwAAIABJREFUwQ+/zfApB0JsqmrE1aR0Ih/03BTaU7Xs+fRL3jV7f5nLJjdjk9uWL04Jq1oGI4ofnH/5Z3pYaDZYJf6BapNBH2aTsyMMaPlfDGnCFZgYvlSZjypbk2hm6PxtijQX5v4mC3zSgGSlAJJ587j00kuxLGnMHvRT5UbZfMXen9/anG34R31Bm4LvWziGW172Lf+++fPBXEHoauddzPfdOZu/N/hu0HGUWbBFNmPTTt9/DpszHv/obvz7TN7mIw32T2xxJh9+Ips2eP/eBsutPuJL6uy3HOnfjymc85vP/e9/3+yQb373j4672e6D2/69nQezOqGrH1p6i6v/YUPMw4JwX2Fm7MNH8I/G9SGf54+z2UL56/ghx3//OWybq08BkBQASeFxWLDANmGBbRmQSAzT9bvJrPolz/7vT6itHc6pV/6NWWM8vnvhLuCupydjYiYbWbbO4YjjX+Sc4xOcdVQZEWl+1XL0ONV889pmtCg0jNyRxx9fxOmHwZEHDKE0ujGMdvm1PPlsM9HqWVx200uMHwk3XTyRkmg7PX4jF9ywiPZ0MV0bc2w/wuGKc2uoKxrAVNFUCcNGVTO89C7gCbOVhquV0dRXw+w573LM4aVceMo4KvTVpDyLnBNQrGt0ufWcdPZCho1JUls/jmfnL+SEY2eg+71cdd1ydt4ZpmwPB/7PXtzxi+d58lmbOZ+HNWvh7cXwnWuqqS9r5OrrFzFmRj26VcGCvyzmiov35OUXl9GyoZnzz92PjRve4/SzN3DaGaNZu34Fzy6AAw6eSFPrOlI9/Vx23hxuve1hWtMWP/zh5YyefCBBdHq+OCUEJCq7ko/OSnhwU3Bziwf8P7qhw5KIQZdAAoN5p21T+HBLh00cjc2lIWHEdosHuXo76JCEztBmQCI5Eys8Uh74hHXoUj8+WOO+TUy7bWoQ2xYgEVaiPAzIBy23KWMVBlOwwGfMAgVAUgAkn7FbunA6n1YLbMuAJCBHQBeZpbfhtPwZS/PY6+uvM308fP+y3Yn0v4Fr1bK4OcGZV7+J0w/33DiJyfVNEPOwvYAUo1m4bjoL31zMupYcf/7zm3xlXzjzq0OpLW4Kew5ywtBSSfNABUecvpRxo+GGiycqnv7f/CXDJTet4+orj+H2nzzA5HEG3/7mCKqt9URJY+hxutK19DgxAl2jPJYlqbcTEGF5Wyn7fGUNp32tnrO/Wku5tiqk5fU1YoFJhzODd1cbvP1OB6vX9PDMgnc5/IgdGD7U4qprXub8s7fnqwdLAUM93775ef78twEev28W6zsaOO6k33PBOXXsv/tBrFrbzWvLWlm9ZiNPPbmM88+dQX2ylCtvfoYrrjmSJW8+z+/mbeD+35xM1kuzeLnN0pVreevtN+nrzHHTNV/jjjt/SXs2xg9/dDFjJx9AYE1XEcjBKmpPgRH5N9j4+8/c8QIRBoumQjDx/sjqB6Pgm0ONfx9TDGOcqkdGwREZz+Z6+LC0ZhC0DNbWSDfMvzLuf+YcP73bFgDJp/faFUZesMC/a4ECICkAkn/3Hip8v2CB/4gFtmVAAhl8WvGX/Rh7w59Vve0eJy5m6ni45dLdKHbe4eUlw7joprdwk2Vcd9EQZgztJGFvxDMtNK+M1a01fPP7K9EiRVTWjWbB8y9z5K5w9gljKC9aj2llQ8Ibymjpr+SwuSsZLYDk0kk4aZevX7KEtV1F7DdtGE/+bSnlpQHnz63li7N1YmY3GS/J/z5bxg23LUcz4KtzTM44ogbd76HHHs6UA97jwAOjXHPxbJLaUvrTCV56cQUzJjTSkqvnshtfIllRzvDaMSx46RUOPGgqo+otrv3OQm65aiqHzt5IfzCMC7/3MiuaDX5zzTBa7cnsd/ijnHf6cBrrx3HnPU9SVjuBhoZKHn/8Oc46dTqHzhzKcZc8xpDt92bJG4v4ykE6XzhoD2689Q8sXq4zevxkPD/DimXLuP6q45j3i3l09cX4/q0XMnbyfhCZFrLIqP4NKaYfrNEfBBeDuGKLGqpBHPB3TDHCQBQ2Cys4Msj8+SFFVAJ5PsitFe42/BeCos0wJXwf5m5UG/JgHbfShBhkyNk8VbbNoon/yFT+l3dSACT/sukKXyxY4FNvgQIgKQCST/1NXDiBz4YFtm1AIkihm+y73yW38Rk0w2Cf4xYxfSx8/8p9WL1yOcecvQ47pnHxt89meJ1NQ+wthiXeI9D78f1S/vqyx7nXd/GNM08iUhzlph/cxpzPwbnHNlKbaAobMZWvXElLVynHzF3FuDFw05WTyKXXct0d/aztBteFV98M+7DPPwFOP7oB02hVrE8ejQRGqWoSt/wB/Nx6LNEk0Mq587Ec37mlizmHjeGAz0/n8T8+x6MPNXPK8VBUM5E773uHk888Cz3dwx0/mcecQyYxot7kO9e9wfe+M5kDZzWTYQyX3fwSq1vgVzc20pQexQFfms+ZJ4zF8eM89tSbnP6tb7Ju9RJ+9tM/ceGZ4/jqXsU8+FyK869eQmURPHT3VIz/X439G+e/xvBxO/H5Q/fnwYfvZt3KVr5z3bHcdde9ZPpNbvnR1YyevC9Et1fCYGFjbtg4HwIF6ckIBdYGGXfUOwUERNBxi3rqwSmiGLbyFdd5Jq0tcySDvR2bqrEGGUrzrEOK4ji/L7WtYvMZHEFeCmETgWc4xpDFSBp6FP1ZnkJUvlOQRvzgylUAJJ+NtbxwFgUL/CsWKACSAiD5V+6bwncKFviPW2DbByR92EtuIN32J9AyfPOa1UwaDSceM4VFC1dw10NpeuzQBY36sONYOOvrNRQX9eC6UTr7avjJvSt5dzmUVikmYBqK4dSjq6kr71SigL6I9wXFpDNlXHLNeiaMhVOOHYZpbMQxGkkFQ+izXW780QvUV+rMPWIqNbEmpZGiVI6V1kkoiCUcMTktpejlhXqzxxnJw0+t4+nnU2TtkLl+1g46h3yhBjcYxy0/eZamLqirCKuahtTATjNG8MDvVnPCsdXMnpbC84byi18vZ10LXDS3km63nosvf5vD9x9G46gR3PWrBXT0w5jRJh0dLjOna3z94AaWNBdz3fffY/KEck4/plQ14N/74GoWvABmFEaOtOhud/jKCbN44qmXyOXg7HMvZ9jEgyE2OezlUMxXAkhM1SQeqt2/HyCEJVN5gCCAZBA9bAIRkrnYTJmZV294f35k8DtbfjePVIQKdZCdKwQtgxBmkIQmpOmU3hTpmldtu55LIArYwtIkqoz5tIvarqBF8r51pABI/uPLamGHBQt8aixQACQFQPKpuVkLA/1sW2BbBiSiY6FpfeSWfJ9c85+IBF2kglFEzRQWA+AlSWtlZIMkgZYg4WWx/HbikU60oAVNN3C8Imy3ElevD8k0zTRGNiButWGYbXmKTANP2KS8KK4+FLwMcaMT6A/5GM2YAh5phmAEJrFMBwaZsFnaCp1zTVFSSnmTaH046IYWUpRqSXyzgj6vBN+vIuINENM3ohvr0YMq0m41tl5DJOIQeNlQu0PRWgYEficRvR3NSaBpdWhaCaa+GlsrJZOLU4SFJ0xhQpepVWKYfXh+FpEdjOsbcKnE9ktUMVMsWKVUiW2jAjs3El0XJfkU0SBLENVJeR7ZIEa8eAbVE46G6NQtnPg80ZZ4+nKyoRj8h78+lOlGoYjNvR6bMif/Bu3VIHDZNBbhJc6rOwvgENsLw2Ze50x1sCgdmgIgKWRIPttreuHsChb4ZyxQACQFQPLP3C+FbQsW2GoW2JYBiYeLQz/OW79CX/cSRdk2sIRTNwaekO5nlZ/rSsTcjGIqjnifwHfQTAtPz6kouemUKuEt1SwirEumgR+IboVG4Ju4unzuYPqe2q0S0BVhLhEo9EM1XsWiL6JWoryup/F0B88K6cktT5idjJCJShf2rTiea6EZUXQtje97OKboZbhEfVF8NhTA0Ryh+BIBMvmuKLs7aML/70bRtBSmpFm8JJqfJvDtUMxZbR+K/+mGi++VKYFD08xgqNIzOY6B7YJl2oqNOPBKlSq9bGB7NpYRw/fTGJbokAjffxo3btFrxEGfSvWEI0Afkxc4E9HFEE+Eoo//b0CymRBrc6pDxquqpgaFGvP8/4NE/fnKsLxEfShrJ68wMZIXJcsDii2xjNI6yAuxK42JvEii0hmQiq1ScMtEH1r0IpTaBFYBkPzdWlLIkGy15bWw44IFtnkLFABJAZBs8zdpYYD/HRbY1gBJNCr0rOFL9SU4MPDg6wz8ZQU1fVF8U4QCLfAEUGTwrIRymHURz1IaViaOki/I4gUupm5hOqYSq5JiHl3XyYlgoC5iYZLd0PH1UOBLBPmy4rgHYemVZB90TSTIxMn30PwidFdHF1E+Laf0v5TImaLFDXWYZRymJwDDxDFMNCej3GE9WoRne+i2g2Fq2BEP0w8QfTLDsDAsA9uRcRjhMSTh4otXHYp1iYiYKTJcrqNk0EWE0RfJdSOOr0rFdEw7orz4QIBH4KAHHjGrGD8bxbEyBJodkuL6MbwgUH3qQeAR+DqaiERKDsmqwUwMxdVKCXwpRzNDdXg/EmZTNBdHsKB85wOUv6rtPGzy2IIHS0mXhSVtiopX3odUvb4cWw8UkPNFZEyyQvnvar4AQAPd09F9uQb5VIj8XW0npWOiSB32iYTg0VdAz9N9dEcns2OG+mNqySYla2SpayrXvFCy9f61rQBI/jvW+sJZFizwYRYoAJICICnMjIIFtgkLbCuA5Kc//SnXX3897wMkElZPQfst62i+eyWNPXXkTHFgTTQ/IOZnSUcsHF2cTAEMopAcRQ9EOTeL7geYmokvfeuD7EsqiyGCf5I6EMdWUw6uKD2bfoR0RKh8JasijFDC1CRavTZYKXS9FMONYWV9pf0sDe3ST2EIapJsi+qfENdXGt0DbOW4OyrrEhjiDFtYrsAKj1w0o8YsIMi0owS+r7bzNJ+ooZMVNWojh6VnCfwydNvAsD2VNZGh60aAJ4BM1wjEyfdExToiCRKVRfICW/WkiDKw4RvYklRyc0RUVqgY35RsUA7XcNCciHLXRUDQM3QCw8LzTCKuaE4rGKfUlyO+g6955AydiBcqXw+yZikeLJUCERMMAosQnEhSSlSnFYNW/n9lL11sKOc9CCTE3nItfDVm+dHFPp6pro+AmBCIePhKDdnH9OU66XgCHJVCtas+N3ydgS9m2P76CWQbB4iKMKLop6hMS4Fra8vFpwBItomluDCIggU+EQsUAEkBkHwiN17hoAULfNAC2yIgkTIocRpVhmQA+m7oou3OdTT2DaG/3MN1okRsi6Tt0l2WYSAuGQvJY7gUpeIk+opIegJKVMoETxOIYOJLVkDqmnw3zwol5U8SXZcMiFSBBfQk25TTXjSQwMjFcOIB/VYv2VgrhlVCNBOnoj8BTkRpjTgaRAPJgYRa5AKJDPHf89LkAioGrG4FQHTPIpIpQ9NNMsW9eNEs0XSUZE85ZhAlp+XIFWVw4n30JlxyWpqol0H3q4ln4xSnIxiZIqK6ZCxCoUI55iAdbnhtwyxFIBkSQQcCEoIcnpaQHApaIN8xyRk5nKIBuiMZijPFRP0YjmSRrKwqAYsECRL9cUxNmtrDxhEj8FTpla3rRL3N5LubOLTyNVm26SA/ruESt+OqlEx6N0Jxd8lMhYDANzUcwyMbselLDKjtBXDIeQlwi0ufTLYI042qTEkIIAOVTREglbNyaLqryAMMJ6H2L6BEMla6p9F+WDe1363DHtFHJJDSOytUn98mAEnYU/NBRZYt5+f/62//yZWsAEj+k9Ys7KtggU+XBQqApABIPl13bGG0n1kLbCuA5M477+S6664jFoupvgz5kfIeyZAM3JThvV++gY7Ldet/zPaM4dShJ5Lsr+Vedx53pX+ugECSCEdyOF8p+iol2dARNvQIQSCObxYfV2UMTE8AijjFAlhMlQXoK+7jvdhr3NlxDxMYyfFlR1OTG8ny8nU8lnqMZ3ofUw7t7uzGsYkjqHfH4doargmWm1OupaZbBKq8SOiKTdV30pFo4Y3y13ig6TeMYRwH1RyC7Xs80PFbWlnDDH1HvlR8OHV9dTimR1tdC99e/01e5l1VvlWEToIkO+mzOWzIUUxpm4apm6rMzNIDHCnl8k0itjRx++BJCZOGrWUwBWB44qQnlKOvelB8Fzei02/281b2HR7w/8hxRV9meKSBF7tfYz1vUR6rwM+a7K/tTa1RqcCAq0fxpDRM1zGkJ0YXTXTJVIWsutLLITVzupZhQ3UnP2/+Fe10cHnVxRT1JlW2KiH9PYaB5suPhat7pBIO64qbuaj1HDawgQgx+kgznAaOLJ3Dl71D0dOlxDUrzERJnZkPvfE+nhh4itd4mS8UHczn7D0Z8NKYhsAuGVSGli93M+ym0bgNKRlpSAMswolbA5Bsyfz1kauFgELJ5Mi9F2ZtVOHZoMS8ZIEESOcBi/Vv9P5/5FCAAiD5OFYqbFOwwGfTAgVAUgAkn807u3BWnzoLbNOARLIWaZeOG/p5+M5HebntJZ7nGQ7k88xtPINof5yf2D/h5dSLHLrDF6gfqGdk+wgmZ7cnlo2p3pJcLKAj0k+TtQwt6lLsJhmWG008FUV3fBUt70umecl7hV+n7udtXmd/9uHU6lMpyVXxGH/k9r7b2aluZ6qtMljnc0hkDhOZhGWLqxiWKSnPX3ot8tp8tu6QiaV4iZd4KPUgL4vjzBc4ePiXSDkZ/ph+jC5zA2UdlZxQfhrjB0bg6rB+yHouaj6DjBNw0Iw5JPtKWJx5lTfWv86Xq47ksNxh9ERStFrtBJZHbbqaUrcSL6fRm2ynxC6mxCuhKdGMngmwIhF6rF58z8eJ2NiWrc6rxIvRo3eyoGIRs3tnUeVVs8xYQXv1OvqdfkozVczunU2pHSNjplld0qFAUHEmwbB0A0WZGHEnFvbzaC5t8U42xFroSm5koCrDY+89Ts7McnX8Qmn3oTXSgWn61KZqqU5XU5RO4hs2/Yksq0rXc96GM6mJ17HnmD3J9vbyp7XPkKSY75RegV5USg9CwdxHwk1SO9CAGYnwRnwRrUELwyMj2G5gNOujrWqfpXaE7Xpq6Dw0zegbJ5AeliUq45S+FMm8bQ1A8s/MfKEnlpI6Xcrk8uKNm9IhApLDzFcoJBn26mzNVwGQbE3rFvZdsMC2bYECICkAkm37Di2M7r/GAtsyINGkvyCbpffmLN+7/HbsKo+/dD7K7sHunNx4Mm5/hh/03cYabzVfGnUQ1X0NTGMiw3qGkHDKyWo2bRVdPG4/xRP9D5Ijw2jGcUT5CUxwRlOeSSiJio2JLh7sfYR3y5fwWveL7GXuxYkVJxPz4vyo8/vM5y8cOPbzlGkljPRHMb5/EsO76ymyE3kgIjVS4kiKKxlVTespzSad7OShrodYkVzFS/0vsas+m0NHHs7yVSt5QX+RWFWA3mrxtcqTGT3QgIiXNNU0c97604l5pRw563hK+6t5I1jA/HefZq/Kvfh8fH8e3fA4TzGfGHFmMIV9hh1IZ1OOX/i387X4MexQNoVft/8Ox/PYefhOPLz2QZURSjFAE02MZzqHNxxEqqebewbu5eSqU6mPDOWJlid4IvizyuwMoYFTy04mmUzwWttr/Ml+hiy9jGIUe5fsz2x/BrWZKgxPx4708HzRIu7vfpilrKU+UU17roXaymrmJk7g5eaF/Nn+i4rzz2RHvlQ5h0mpqWg5m1wix8qytZzbdC7Di0fyxXEHE0v7zGv9PT3dvVxeehHvaat4uufPtLKOGmo4Iv4VJlRM5MmNj/Om/Razhs2mq6WfV9zX6KadkdRzeuzrJI6sYtJ1k0jXq6ui/HwRb/+4Dv4H5FQ+ck34uPsN2cMkdZXvaRmseVMlb0KqIGWFen6w8v9HHvrf2qAASP4t8xW+XLDAp9oCBUBSACSf6hu4MPjPjgW2ZUCiSoxSNukb+1n0kzcoLirn2+tvYQojOKHxcPrTvXy343bWaq3Ulw5lfU87R1hf4ISSI6joHEp/LMUrJS9xcef5lG+XoKy+ikUvLONQ7yucWHoE43rrCawItg6tehsbKtZyS9P3GccY5tadgp+Gm3pv5DEeZlLFGHS/nNKeKk4qOoEd2YFYJqH6N4yITc7M4UijvVuGYWsImLKjPfS6bSypW8Hd6+bRyDDmjJhDf2+W17Ql6DmPukw1uxTNpNqtUrHw9qo2zl53NqtoYWhsNGQtPKufUYxm34b96c6u56ctP6F6h2qqnGoWvv0qBw49hMbMWOZ13cFZQ+cyzZjKT7N347cb7LbD7vx28QP02z38z4i98TtcHul/mq/UHUUFJdzWcivfGnIOQ6ND+GPv4+RKfHpLcixY/CJzI8cyUO/y0JpH2a9yd0ZWjmPhcslKtHJxzWVM6h9LPActZeu4pus7vMZ7fKnhePqLmvnr0qeoratldtWu/Ort+6ieXk19UM+bb7zOnMQcvhHMpSxThWc5rChdwukd55AiRYPRiOPpdNPN7sldOC5yFL/1H6CzqBOjwuD5lvnM3jibQ8Z/iT+3Ps3inncYM24sC5cuZPjQEVRUlZNtTrGrtyvjD5/OLpfsQKbRJRpI/4xUbEkh1Mfz8Dfry3/0fN9CqvGjN1aZD8jlS7GkXMscVKdXKbZ8mk0IC7Y+HimUbH2MK1bYpGCBz6oFCoCkAEg+q/d24bw+ZRbYVgGJmFE1tfdB+qY+Vtyzkpie5FvN32Y8wzl9xIlk+n2WFr+Da0GdNYJr372MBmo4r/abjO6YRDrZzyP2/3Jl5haCoJ1aSqTTg8/xeU4sPpEJ6fHgi04FZJIZVkeWcmXnFYxmJCcPOxnXMflR6w9UudXc7b5FUGbzlzfms0t8N45IHEJ5fwl2JMvfShfwVvdCokGcaezJdH0qxbkonpbFsOD1sje4o/lnlJnVHFt7LPX9dWiW0O1qRIW9KmeBmyRn2rTVr+fslWdjEmH26Jm8vGIBbWzg+NGnMVPfg4ea7+P3A4/STz/jqSWFx4zi2WwXG8F9HXdz5pBvMDuyG7f03Y7VY7LnDrtz/1v3Ue3WcsyEo4h3m5zXeiGH182hWqvgjuY7OWW7udSVDOXZ3vmsalvNyuxqmmjmq/EjaC3ayOKOxfyo7kZKjQpeyL7IPR0/5+LKa9jV3pVov8HqylV8u/NiqsqqOavkAjrKW3hw2e9oKWmnVhvKM61/YoAuRjOBPlx2YzcuipxJnT+MdNTh7eRbnNd6NmPNURw85BASvWUU6XEaiuog7XF//D7es5expquZNUYTB7j/w9cmfpWnlv+Jd+x32W30bAZaengj9TZZXIZU1DEzPoWJX5zCrhfshrddIJcZS7GgKU7ojzdLP+Zmamey3w9K1P+jowjKCFAsbPJS/SNKuTFsJAlV50NpeaXfUugh+XjXq7BVwQIFC/zTFigAkgIg+advmsIXChbYGhbY5gGJNLXfkGbdz1eT0BKc23wB4xnB1xuPJ9Ptc3//b0jWlzKpZiI3vnEdU5nIeWXnsd3AWNLFKZ70n+Lbfdew17QdaKwaQmpDhokdOzHLmc2w3qFK3UJi5tlojg3mCq5KXc5oxnBC3UngFTGv7x4eyT7CkSNPhposL7/0HAcWHciRscOIdZrYkQyvmot4Lf0GBhY76DOZauxIsRMLtUtweKvyTX608TZKtGpOH3o6I9obiTo6tlAV676iMEZLkDFtmutXc87ac6n36zlh6tfoaG3j9rbb2I6RzBn3Zd7pfIP7O/7AzL1mMTlVR9PGHhrjIzFadb7XdRNHDT+SHUp35NaVd9GYGsrek3bnN8vvZ1RuAkeMPJxYr8nczm9wWN2XGOLXckfbT/nayFPJZnLc13I300dORavQeHrhfI4sOpLesj6ebXqaM4ccy3aVE5i/6gWey7zCFaVXs6MzHStj0J5s5aK+C0jHMpxYcxqdZU384a3/JVpfxoTIBB5f80em7TmJSf54Wtp72T47jkNb9iCSqyIXd1lduYIzN5zBTH0Wp2x3CuUdZUQd6QFyWZldzrn+N6mqG8J2w0bx/Nq/MbVtKkdu/2VeWDGf1+132WHoDpRGEqRivbRrPbyxZDEVfilfOeWrHHrFHPzarCIcCNt9xMP/+Ejj45ZtbebL+hizVO1UUz1DMigBJNKHH+gadl7RXmgXVJN7nq3tY+z1X96kULL1L5uu8MWCBT71FigAkgIg+dTfxIUT+GxYYFsDJIM6JNJ4rKRCspC5Js26u1dTZia5uOUSRjCM44Yei9ur88OBu3iVV6khyVqaOD12Cl+xjqSov5RskceK8uXcsOFKOmihSq8m7dt8jVPZI/k5SvqLsDQTV7QCoy6t+hquzVzLaMZybNkJxLwSXi5+kWtariZCCS4ZyinmouJvMsPemagbIzCy5EyPrAmuME95LqWZStWvEBK75nivcgk/6fwpSSo5sfbrbNfRgOGZeb0OV/EpuUK7a+ZoH9LMhRu+pbI0X689iWKnkgfM3/CH9gfZq2gPplVO4/Z1d9FDD+NopIMUR9UcQ0VfKTdnbxHpP0oo4U0Wsy97s9/ofXhgxa8YxQQOqZ9DJG1yTs85HF19NHXeEG7rupXjh55Gf2aAu7tuUxkmG4c2ujiCo6kaVc2jK39HlvUkGUYnOaZqMzm/5gzKO0uVor1jZrhLu4dfZO9lBKPppYVu+plUNJM5Q7/AvGX3s4EmxlJPLxmOKzuaL6X3AaeMTCRHU9k6vtV2MbOZzXGVx1LRU4LhWfgxn6Xeu8x1zlT6MnESdLFebTdn3KG8uPQF3mIZOzbMZPGGt8jSg225rHdaGcowjj3tOOZcPgfqsyH7mOrZ+HuIoZIbf/d5Xlfm405zoar+uBmSMKWCr/RvlMqLyty5mtBGiwSkhpAUC4OZem3lFEkBkHzci1zYrmCBz54FCoCkAEg+e3d14Yw+lRbYlgGJqrNJBdjf39phAAAgAElEQVRX51j30/VUBdX8b+4xavVadijZichAGc3GBhamXmFd0TomMZ5J1gRq0hUknChZTSMdz9Kqr+XF1POktQEaE8OZGdmd8v5SErlY3jUEJ+bQrbfwVPp5Ks1qZsdnEc9GGYhnWKYt5yXnOaWHMS02hR3SU0h4RYq21tFdYk5UOZQi2IeexRR6LwFUeliKsy7ZxguSQYkb7GJNp7KvTDEoxTwj389g4JgGWc1nINnP/NxDVKaKmFW+K4m+KlaVrGNR+k06vT4+X3oALfYqFg+8QXciw+TIzkw0tqfCTvBXfwGrUyuJJS3MIo2yjdWMqhnFsr53KEmXMb5sItgWfxh4mEmlk6kJKnkt+zzTYjNIWhW83vsOq4MlVJdVE+2OU+KXM7ZqFLbXx8LUAjq0DPXR0eyo70JDOoHpxAl0C00L6Ey081pqEe8aS6ktrcPL+BR7CXbTZ7GWlSx0FpImx5TEZCboE6jtH0LEiZCLBLQX9fBH5w+Mzw1nF2tnIk6xUp533CxuLMMC72+sYANaaYSkG6G422Ri3WTW9vbSkV7HdlWjsSjnlYHn6aSDcrOEPbxZRA43GHftRLxGX1EXS2JELs0HXx8/X/KfmeJKJwYBouquUTAmhCWGAniq6T2veO+pvwhE2XqjLACS/8x1LeylYIFPowUKgKQASD6N921hzJ9BC2zTgMQLoN9nzY+7ee/eVVTlqumMdhH3YkTtOI6rYUc9iNr4fh8RW5RIikXhEDQb04ko3Yp0NI0TdfD8HAnDwk5DIkgo8T2hXQoCD83QcHyXbDQrEoBYbpSILyrtotvhMWD0Kf2NmBsnZifxdQOBE9KMbLoRHEN0JVzMwFVK547nY2g6pm6QNrNkzJxSSxSgZHlSyOWoEh0jMJVgouiXBIZJEHVIR5qxnBiGFwUiuEGWXMzFi2okUyXktD7cmI2tG0RtUY43sVyDgaJOfM0hokfwlJK6CCh6GIYDGRMrUoJnGKSMLqIOxH0Dx0orBZfAs3Bdm0ysH103Mf0YgedgeQkMsWHQjhNLoDkxkiLmaERxndCtVqrvWg4/5tBj9mIGorAeKKrdRKYYWwQfLdGBESlJS12XmFuM7/rS2EHGEGHEFLGsTnlQhGaHdUpCeSs9FE6R5GXA1RLkTI2oncPywr15Wh+GlcBxE+gxB5sBNMenoreM3Bey7HHDZDqqwj4NeW3qHd9iLv+jsqx/BgJ83NKuwYSHkm3Jj2dwTKGCTKiOI/9H8Ygp0c1QiWRr0RUXAMlncGEvnFLBAh/TAgVAUgAkH/NWKWxWsMDWtcC2DEiU2rkHzz6bZvUK6bUoxjch4oaZh6yFou2N+JAQf99ENaiL8+pYEMtBRIcBCyKe8n1V0iUjSt7CXiSlWpLFyLMcRRxRD4ec0MOKbIU0Qg/W8YtP6IbtB+IkZ7VwDLEg1CN0jPBz0wvfC8uslJyJOOOgMzzYTy04Sz6UY/nyd6VgHlYNhY6tj26KQjrItmb+uNLnLH0Fbv485DDydzV+pXyev1eUMnro2BpGOD7Zr3wvp4XnJFBHMcyKrfLfi0ijdb7nWxjOxLZKYsUNbSeRfVdsP3hLGuExZL+WfOiH9lHsaLIf+T3/mZbPFol+oy7lbQ5E5X/RMNTBETvI3/KyLnLuYn8ZgCivq/MT8gEr3E7OST6Xz5wgVO4I813h9+Qe2ThmgJr9iuk0w+sglL+y3Qdf/wh4bDrPjzEF/4mW9k0VWFsCEjk/dYt5kDMCir0044woUzDVeelhXdlWASUFQPIxLnBhk4IFPqMWKACSAiD5jN7ahdP6tFlgWwYkAi56gV90Z3myL0tLopQcPlHXI4JGWhxTS0NzPOKegWOI5rqP6wdkTIu4gAXdo9/MEXd1ND+G61tYom8SSA2/FMy4qrE86vqUORq9URMHF1PzCEydIGfiuxZuVEMLHAxNI/B1fEvUOhyVNTE9qf2Xki1BIRZBMIBnGrhGnKhjE1UlN9LELv+Lqrt4lhFcT5O2Bjx68QOPiF5KIPsSVXkZmy1OdlQ594ZmS+s9TmASSHZGkEYQ4Hoepq6he57KfriGiauJAKCHJfRjjodmOviSwZEsjGdiGhk0N4apR8j5Lpop2QZx1YMQfOhSIBTgaAkF3Dw3g6kHxCQr4uYU6srZApokhq8TaB5+oBExYhgKBdm4qjHHwvJtAkvDNTQ038PzI+iGQeDbCkjKdwPpN/dBdyVjpOEZHo4fxZeOGAVAcwTSTGRI2VVCxOZV5slzckQiOr4vozXRtLQCRI4XoJsGfZEMQmAW+JKrCSGNLxksTfFY5ZvbpY8jRD6hy6/+gh5IU/nmvIfqENFk23xjfL7rREDoZqGQPGjIfy2Qe0UdJ4QrRhAeV6mwK0EUsbmyIFFX8iAGOc/GSQTU/H/snQWcVdX693+npukWFOWioqggFmL3tbsVuxMM7ALsuHptr3pt/eu1W6+K3YV6LUAMOieYOPW+33XmGRfHMwUzDMrefsYZztl7rbWftZ74PbHW/PnarbibDispVk/AijeWlo6UBIDkzya1g/EGFGg5CgSAJAAkLbeagpYCCiwGBZZGQJKmQDgUUk0opNmSbpq/QI/XVGly5/YqTOCRTyqhlGKkBoVCKkqHFKtKaE4BOxVFFEmFFQ+llAylFOI07HSk9pyHTCExUMIZrvGEYlHSpaSCmmp1SyZVXlSkeUQOYklF0nEl03lKpcMOOBSl0oqk0kqmw1pAdMMVJeOpDymZSCo/FFJhOqVUMq5ENF8VkbDy0kmFSf1KhUWGGKlM1Fwko7Qfc0ZwkrgOUYtIxKUxpaJRB5iSSQBQngMFYSICoUQm5FEN/Im6KBCH6GH2EmkIRxlUJqKRHyZIE1csnVIsFVYpxm9egYvIhEgDCkeVpDnKXgiZhGuUTqXUKV6oGgBdXmYXKKIyPJOfluKhuCKRsAMOCoVVAyXzAAAJpVNRl9rFe7ix1kZt2tcs0IJQWNVFBYqn4wpxH/QncsJz4bSr64imY4rFq1UQC5Olx+w6Oz+qlNqnShWLhxVK5ikaTioRSigVy9eCeMwBJQrAw4m4kpG4o0M6WqDKSCQz3mjIpZ4plK+CdFR5iaQrfCcxLwFADMcVq0woP5qn6lhYqUS1CtMRFdSEFYW20XQmsqSo21KYsQMeIuECVUVSqgjFpWiBihM1iiXZIyupAsYaCasqElJVuEiJ1AIVRKpVUlWjJGln4XxVx6KqiVIvUqP8ZFxFibQiiaijYzoaUXHlHO3SrlBHFxapVxYgMXZvKWASAJLFEKDBowEF/uQUCABJAEj+5Es4GP5fhQJLMyCJK63SUFpXza/Ua9U1qoiGVf3fNzW7S4k6Dl1X8XBMRZMmq/yTz9WhMq7SQWsoNngtzcyLZFKBaguGSTIiLYorGU5mIhmAHrzO4bBWKKvUT889r36dOyi10eaakU+RecZ7HXcnZlNWnFTvskrNHv+NqivKlb/uOkp16qjqZEKhiDtJwqVvhWZNV+Ub49S170qqGrS2qgtSzgfuAISSlC1nUrNC+MmJTESUTIVcClJ+JK2aOGAmj2BAJjUqmVQ8HVYkwnjjCoUAUGGXqpWOphROJBSNhORiQ6AD5+RPurSmHr9M0a/vfqAeK/ZVeu21NTcaUSjMvfQbdmCkpLJCsZ8nqHz+XHVeY6DiT7wmdeuu1CZDNacwomQ4pWiIWpWoqgkAuVQ3IF3YgYkUUSLFlHAHZthJ41EVAGLKS7XgjZdVPHCQylfsp0g07nK02sdTKpk+W7Pefk/FA/orvubqKqiOqfLrL7Vg0vfq0qen0kPWVVlRsfKqaxR67jm1n1OqvFRS4XCZkqGQKqMFKuy/mmqmzVRy7hwVKqF0ukahcJHUvY/Sm2+o/PIFGv/2W+rep7uWX3MdTXn/UxVO/lWzOpSo23bbqLogJn3ygRLf/ii176iOW2+t0jfGKTp9pvLicUWjSVfnMyOSp9gmW6tH9x4q/+ZLRb7+3EU64j16qsPgQarOi6n8rTdVMnuO0uGwolUJRWJRlUdC6rDuBpoz4VvlzZquwnBYiXSBqvKLld9/JSUHrarEjBmqeO99daxaoCQIkf3EkjEle3fWIZttrkM6d1G3AJD8VcRt8B4BBZY6CgSAJAAkS92iDAa0bFJgaQYkeM7npZK6vrRMX86ar0nvfqTxp5wkHbC31r/4fM2cPVeTRo+VPvo8UzzSd3l1H3uhKtYdrJq8PMUTScWiWNGWg0+EJKU0p3bXZuzUqEbDZszTu8M2lTbaQGtcfY3m5sdUlEooGclzUZCKZEIVhUXq/sNP+un227TaTtuoesPNVBWJuXSiUCKuqmi+UuGwSn+eqMrTTlPxLrur3QEHq6YgrWgiqUIAUiilimiJKthqOArWqFYkkqdIIqQeNXGVpOKqqanW/FiRavLSKgpJJQuqVBPhlPG4opG0ZpM2lVfsbP/86tnqmGLb4rTK8qMqBZDkEXUBMCS1ykfj9fXwI9TxtJPUfe99VB4OqyBeo3heWGX5hS5C1Om3ifr1/POlXstps9PP0Lid95aGbaQBF5yjRFFEs/NDqorkq6SqWNFkWvFYSvPDNeqSIM0t4SJUleGIymOFqoyR1sQGAxF1S0WU+PwzzT37VPUae4XmrztUiXiVuqeT6jZ9uibec5/m33SnSkacop7HHaHKryfqtyef0NC1B+rjN19Rh6OOUWr1QVKNNPeEk6Vvv5HK50gzJkq9+kgduqhgl11V9eQz0qSJUvcumeKSsrhUWq3C0edpl6Eb6pHdd5N231U7n3amnrnoIunhh6X+q2nIPXcq1aOrvrngItU88rC05lra4N779dk556vm1Vekbp2lgnwHRtWhkzqef5E6lZdr0tVXSFN/zhTAJFPSjjtrtT331P+uvkb64Udp+nSpOu5AnUqKteElF+i966+XPvlUWq63FM6TKqulTu216k1XqXDefH1+0khpQanUtZMUy3OFPgW7/F3nHnmMhvfqo56RhVO2ggjJsimrg7cOKNAaFAgASQBIWmNdBW0GFGg2BZZmQELVxNyU9EDpb7rpius188V3VDXtByV22UXbjB6rb154Ub+NHqODLr1KU9p10WuH7qvYcYepxxkjNK24oxKhlKvxIB0m5fL5uUIKp2IuSsLRFNXham3763S9vPGm6rbpUA285lp9OO5t9fl5mkpTRZr2y3dS397qdMBRGjBzut578F9aedsNFV53G6WmzdAPD9wjzZypwtVX0arbbamyVFIT7r5HfYdtquSm26hwwTxNePoZpb7+RuGOReq9455KrD5YUwsjrqqByE37+AK1/+Aj/fTiK0pXVinVb3kN2HdnlU6donlPvaRu/VbRT199JcWr1OvIQ5S3wgCFF1Rr2nOPqPLr76WS9uq2404qHDxEc2tTqfJCSQ368BO9PfwQLTdqhPptv6O++u84Vb73oWq6lGj5A/ZVSf/+mnLX/Zo39iKpY0eteeLJmv7Rh4qtOVBdt95SX/zrdhXttIO6bLGdEj/N19T771GX9QYpNnRtRV4bp9/eft/ldPXZblMVbrS5ppWUqCyacKl0K80vV+VTT+iXW/+hTR95VB/3XlGpdES9v5+kCVeMUeTTd5X8ZZaWO22k+hx3tEqfe0bffvGJjjj+aP3nogtUdNgJ0oZbqSwWUud4jfrOma7E66/r3Ysv1bDLLldko01UnY7qwz12cCltu9xwkyq7dVXeJ5/rmbPPU3S1gTrp1GN03SEHq+tue2vjUSP01JgLVPDcU6pMhDT0HzeoYJUBeuPEkdIvE6UVemuTBx7Sl+edq/k/TdTeN9yo2V1WVRUnp4drXJ3N11derPkvvapdz7tM4VVX1af/eUiTn31KK95+n9r37ac+ZaX68aJz9P2EidrmojEqW2MtRefP0NsjTpZmz9HBDzyqSiU146MP9eaFF6r3Jefpb+066M1TT1eHXXfWFieO1PRYkSKkclWXa8v2xTqiU0f1CCIkzZZrwQMBBQIKNI0CASAJAEnTVkpwV0CBVqbA0gxI2PB0flq6e9YU3friKxqy2mA9c+oJqh64prYdPVYfP/+s5lx0mU7+xw0q7buc/r3VUGnXHbXSVVdrSqeern6jZ1rqPrfC1SnYWQ5leVHNyc9XWV7M1UFsOWWKXhg2VN033VTrXn6lXrnpFsVvvEXabEcpXS6N/0hFV9ykLTsX69lRp6jPGSM0ZIs99PRZZ0uvv6TQLjsq/ennKtx2G/XacjNNPO4ELXfo4Vph+HD9euPN+vXZZxXbYKjiEyZK037ROvffrS8Hr6lIOl9FSSk1aYLmnXC8ou3aq3/nbvr2qRe09vWXKb8wT+8feay0ykBFlu+r5EfvSav10X7X3KRnn3xa5XffKG2yjfTbTOl/P2iVxx9U2RoDNDMaVmE6pDU++FjvDT9Ufzt1hIoXlOnLu+/SkPXX14wps/Rrl/ba9qIL9Olr72nWVRdLnTtpwDEj9O3ddyuy5ppa56gj9fWtN6iiZxdtctQx+umV9/XLtVdps7NO1w8LyjTl8usU2mhjpRdUSF9/rRWuuUrJrbfW1Px8t4NX/1nT9OM/r1VlYbEGHH+KfujQUTHFVfjrVJW++47WUVIfjjhVnUeOVK/jTlBowg/66tEn9LeV+mrCD+PVdfiRSqw2yNXz5IVS6ls2V9G33tL/Rl2ota6+TukNhilUk9CXe+2ooqoK7XD2uVKnTvrlnbf0we23SUcfo2N22Ea37bmb2u27n7Y6bZSeHH2J1vx5ksb/NEGr7bmfBg/dVE+MHKnVVumjz+ZO10b336+vzjpX87+drMPOuljzO3dXIhRXWX5YFSv/TXNeeEY/Ek1q31Hr7Xeo+m24jpJ9e2t8jxU0K5KnvqWlmnHOafp10kQNumi0ZqyzgfrMmK6Pjj9Sxb/9or2vvVWV8aQ+fe01/XD//Vr14QfUvbpKbx13nPpvsbk23/8QzQIoh5Oq6dZRG/fuo+GdOv6hqD2IkLSyUAyaDyiwDFEgACTeZMfjcT3yyCM68sgjNXv2bBUXF7tvrbB1GVoXwasGFFjiFACQ3HXXXRozZozefvttLb/88q2ytai9WC6+/vbbb3X77bfr0ksvVUFBgeN9LnaLmpeSbp0/V69XVisZKdCbe+4qDRyoLa68Qj9NmqhJF42VysqlLu2lV56Xtt9eq173D/3asZs6pRL69alnFH73M0WptE6xw1JK8ZI8xXbYTnkbbqSkotp8ys96cdgwdR22uYZdc62ev/ZqJR7/jzb998PqVDlHTx15qPJOPUe7r9ZPj4w6Tf3OGKX+/dbSy2eepk222kSxw47QzBkzFS8vU01+niYeeYz6H3SIOmz/d32yy7ZaafgRWu+Aw1Xz86968vyR0oZrq+iaq5XMb6eihNR52gx1fuFxlcyZp5nj/6dfnn9RvUaM0PL9++mV00do4EVjNXDw2nr933dr5qcfaPhZ5+jeU0Zojd121apHn6DKn6folVFnK77pYPUbO0aTO3VRXiqltT54Xx8ceJD67H+Q0t98rt8++1RDNhim2TPnafJvP2n10RepQ78Beu/oQ9Vz8Nra4LzRemqnnRRdf5g2P+8iTXvhGX31+P06ZMzFeurWuzQvJB04/CA9cMXlWr7/mho6fLgW5EX132NPUNWQNbXWVVdpfHE75dck1O/nSfrm5OPV7+LLVD1wkGYWc4BiUkU1CXWvrFT1Rx/op0MPVbsTTlYXAEmoUokps1QxbaYKu3dQom9/zS0oVk2M+h1phYoKpV59VT+fdb5WufpahTfexKVGfbvj36Upk6R11pAmT5fmzdfaBx+o0MHDtWpZqR7aczcV77uPtjv9fD1+8Rj1n/KzavLTmjqnTGsMHKxJX47XoL/11rhvx2uj++7VV2efq/nvfiQNGSYVdcrsL9yuSKudebYGhOP69b239Nnrrynx22xpxnRp4CrqfdZIVfVZSctXVGr2qFH6ZdIEDbj0cv06eIhWnjFDnx15iPT5p9LQzaTPxkvt22mdYw9XZOfdlP7ue3103DFSp45S/4FSfhEV+lpuz5103OZb6NCSdpkaEvaQrr2smL21itpbUwjl4v8JEybovvvu0znnnKO8vNo6qNYcRNB2QIGAAnUUMECy5557qn379q2q/xsjeyht2r+xO1vhe7rGIAoASSsQN2gyoEATKGCAZOzYsXrrrbe0wgorNOGpRb+lqYCE+5LhsGanpevLyvVKIqnKdEjf7L2HNGBVDb30Us1RUiuO/0rpr75S18ICPXTKSOnAg9T/4os0q1NXtVtQofjHn2j5byergGL2eKVCeSHNj6Y0b4P1NWvgmqpJhLX19Ml6adjG6rn5jlr/yqv09A3XKO/TD/S3O+/V8qUz9fKO26vo2BHacfX+evTss9R/5Cj16rm83rrwPO10xKGavcf+qo6EVEw6znc/6LvDj9RqBx6s0IYb6ptDdtM6p5+n3tvvrdDs2Xrq9BNw+avz889rQVGxCqsSCn/2hWafdLgKevbSZquvpfEP3qNuh5+glQYO1Iujz9HyV/9DfQcO1Cf33q+5jz+j/Y45Sg+PHqMtTjhdxXvsodjcuXr11FNU1iGkAfc9qG+7dFNBWFrrg/f04f77qteueyr0zZeqnDdXf993P8VDMU0tKVB0zdU1taBE3x9xtHoOWUdrnHeuXt11N8XWXl9Dzr9EebNm6a1zR+rvm6yvFx94SCuefbb69++vV0eN0ro77a0Vd9tF6U7t9NZhR2lGu0INufVmfdq5qzpUJ9Tls8808YKLNODu+zSzc2eVsb1xXm2KGuDikw81e//h6nzCqepw8smaAzJLhhVJRVQTzhy4yC5YCQ41CUl9q6uUeOkl/XbhxRpwxeVKbThMyURKE/bYQ4rGte3YczTny5/08U23a9COO6rLySdpuWnTdP/Ou6jzAQdoo5NP0zNjL1Pv6VO19tbD9OzFo6V2nbXinvupS/lcfTL+cw2999/65uyzVPrbFB141XWq7LCcyiNpJYoLNbVGSn3zmTpG0+rdf0WVzyxV1Vtv681rr5CuPFfL7bKXelWlNe2ss/Xb5F/Uf+xYTR88WCvOnKrxRxyhgvIKbXvHHfrusSf13UP3aa0zTlLhDrsqOf4bfXzccVpu5520xfEjNLe4vWpqFritj7fo1EGHl7RX11pA0lIAxOde2rRdtk499VRnkLTmVR8guffee3XuuecqFgO4huqcEq3xzq35fkHbAQX+bBQIAEntjAWA5M+2dIPx/tUosDQDkkQ4rFmSbi2r0Itlc5QuCOvjPfaVVh6krcderu/m/Kbpd96mYX16qTIU1gdX3KDul41Rcr+9ND9S5E7z7sBWvBQZpxJuW9pEOqXqSESVnAMSC7ndqraaMknPbryROm+ynTa++ho9ff0/pK++1Aq33K6Vy+fpvztso3bHHqOt1hygJ88+U6ueOlIrD9tMz55yhnrHpbWOPkKffPOdVFig3oMG6LMTTtaqRxyurgftp3cOPFjtu/XQNnvvq1++/U4fPviwVjzrDM08dF/VxPLUobxSc554VqkLztP2hxyovLyI3rnmavU+5mT1Wn2AXrziIvW65p9aeY1B+vKe+zTvsSd0xJgxuvOqq7VCOqz1hx+qmRMmaNydd6jLJeerZP99NLm42G33u+ZH7+vTgw/Sikcdq3YTpmn8e29pnxMP07z5lfqgqloD9t5XM5IpTTroWLUvKNQmF5+l5046SVp3Ha1x2Vi33e0vN9+sigceVKioRBs8/JBUXKwPR49R+seftf1B+2pGYoE+vv4mFRx1iJY/+QRNLCzRcjVx/frAg+r43Y/qPHKEZndo77a5raSCJyx1T6QUf/d1zdlnuLqdeKoKTzlV0wtjitceqMhhlolwwu2CFkuEVRUNqVdFhfTGOP026iytcvWV0tANlUrm6cc9t3N7DK91252K5XfUpDvu0pzbb1G/Uado5/XW0/X7Hqhue+ynjc4aoSevuFSdf5msLY45SP856hiprEYDbn9IiY/f04+ffqRB99+niSNPVdn/vtfeo87Rgq6dlYyGVR6OqLRLd0257XbNevkFbXT0UerZb1X9Mu5VffjIvSq+4xZ13WxHdSit0LTR52nGd5O1+pixmrPOYPWYNllfHH+qVF6lNZ98VNG5s/XZVVdK77+jQTdep47zFmjc8aep50ZDtfkhR2hehNNIpIq8iP6++urat1tHt+1vXo6DEVvCl7i0ABKLkASA5K+mYYL3WVopYPIDQPL4448riJBkRUhmzZqlkpISN3+pVEphqhWDK6BAQIFWo8DSDkhmSrq5tFLPV5eqPE/6cb+jpFVX18BLLtCUmtma+9A90u13cEiGdPixWmn4ofq1ezfFUxHlYdkl2F43cya2EyecexHnhPOoK3LnWI+1Z07VB5tvJm2+jTYde6nevOEG6Ztv1fefN6pz9Xx9tsfO0v4HaoN1BuuDs0ep3WkjtMoOe2rquHc15cyzJA4LXKW/ehx5pMK9ltPUY45U7JDhWvGww5Qe/71+vPU26dOPpZIiFR18jFbaZ29914OD/0IqrqlW7LsfNGfs1dKXX6jzLjtqznvvSGutrUFbbKUvLrlY+ddcrZXXHqyv7rtXeuYFDb3uas2ortDEm26QPvtIKihW+30OUY/9h2t6504qzyfSkFbvLz7VT0certiIUzVkjSH64NrrJdruWqy8EWeqzzY7qry6UjNuvkO670Fpr92l556W1huivtdeqXhBsVKvv6Fpp46QttlGq425XHNjYeX/9L0m33WH9Op/3bHokX33UL8jjtaMnsurLBzVcqlq/fqP69W5aw+1O3AvTeMsmEiBOzuGIvgOybgqPn5HNQcfLp1wkrofd7zmh/PdyfCce+KOEXTbInMGI1GStLpUVWvuuDcVHztanUZfqOL111NVMqJZ22wpde+qrjffot/KJ78AACAASURBVIJu3VX0w4/6/qyzpIqEtjnzNL1y4snSLntq0zNP0ZvXXCXNnqVh547Su9ScTJisHjf8U6Vvv6HKd9/Vynffrx/OGCm98rKbK7dg8mIujSpy6lkasnp/fXT/3dILT0s1UalbDxXtu5e6HLinyoo7q2NFpX4ae7H05Vfqc/WlKl1jZfWaUaHvThwhzZ6tFZ5/TPFEVJEff9Sv55wmde2tVffYWd+NuUAqmyfll3AATmZv5TUH6MLLr9Dh/frX1ZC0VrRg6tSpuuOOO3TKKaeoQ4cOrSZraLi+CMn999/vUrYAJMEVUCCgwJKhAPzoR0jg/9aSM015o6UqZSsXIGkJL1BTCBHcE1BgWaRAMpl0NSRtnbJ122236bLLLnM1JDgjXMpWJOIORvznvDK9FK/UnJIC9Z4yX+WFhZrfsVjloRr1LJunTqUL1C4R0eRO7TS7XTuVxgqcMcn2t86xobzak66TiuSFFa9JKRSKiuNDquIJLV9VppK589zBeaWdOipWXa3C8gpN6dRNhapWuGK+wqGYSsIRxZNxVeVFNCe/o9qnpM5zZ6lbZalmtyvRvHYdtCCVVqf5sxUvKtSMTt1UUp1Ut/nz1a5svttud26H5TQ1L0/l7TjAMKkCtvatqVafGfOVn0wpFAm509cX5OcrLxpVXsUC/dypi0IFMcUqStWxMql57YtVFU27vjvFK1UTimp+h+U0Pa9I1fkxd3YIe4r1mj9fhQvKVM1h70WdVDS7TL3nV2h+iTS9Y2eXHhROxdV13ny1q6pWNBJRNJ7WnIKoZnUqVmWsQMuVVqjDvFKF8qOa1KGzKvLy1C5Zo+6lM9VxQbXC6YimtS/S3JJOKgvHHPgrVJWKysrVrjqtX9rnq6awSClF3YGJqUhI0WSNOlaWqdesUlUXF2ly+3ZKR0sUD9ceZgkqEVsaZHZES4YTKown1bGyRp3mzdG89oUqb1esdDimfr/95k49/7VLFy3IC6tTvEYdZs9XhwUpRUqKVBbnhPeoKumjokLtEwnNbF+iDqXlyquOa2aPzupQXqrKZFplnbuq78zZmbNZOFAynTlhfn4kquklXZRun6f8BfPUq2y+8itDKiso1vTiYs1oX+iiXW4e58/mJTWnXaGmF8fUtSqsTrPnOTr/3LubOMaxpLJK3UvnKZ2MubNOlJin4mSNCmqkWCKiSDhPleGkNunRQwd06bZQDUlrGAukbPmApDXrNxurIQkiJMuiFgreuS0o4EdI/vOf/7gISQBIvBoSAIlf1E6EJAAkbbFUgz6XFQosbYAkPz/f8bxL54yENUdp3TNjpl4rL9dvBfmKhfMU5lDDcFjVyZQziGOhqEKJtOJ5VUqHiH6EFI+kag/xiyiSzFOhO+cwrnQkrXgoonQo4f4mJUfxpArSnMCdVlUkrFQ66bYL5lRtDh3k6PNwOupc96k0MIcDFTl3hEhuldqF41oQzlMyFFZedaWSoaRS0QLFQ/nKr1mgWEgKR8KqdpUR+UpwfkU0rTBbf4U5ET2l/FTmrAkAVHUkX+lEtcLRkDvbJJWKKULKmTu5vUBxaizSSeW7I9w5dT6qVDysdH5IqWSVUqk48SAVRGISZ52oUolwsVIJTo6nSDzhzgzhoMM8Tm0nZz+RUOZVC9yBkspLqzoSVmEipGg8oVQ07Q5xZOveVIpDFavdgYk1ybBCJe2VjFcpmoy7wwvLQwnlxfKpzXbnvnAqfLwmqRAn1heE3GGKxeGw8quJhEiVzAVHT0Yj7iDCaCLBMe614ZJYJn0rFFUsFVFBokbxSEjVAIZISHmcfJ8OqyYVUnWM9ZBWJJ5UUThP8bBUw2GS7K/szp6JKJVMinMx8xIphVJpLciDfmElU0m33W5JlZtkd/hiJBR1B2ImI2HN53DMSNKdch9l3SVjikU5EDKleDjq1kKypkLFoaTCoXaqCUVUxd9QLZlQlJS1cEiF0Ii1mIoqnOZozISSoWqFKd5PR5ROAMLCal9doe07ttNBHTuqY0iKpDNF7T4gWVzdSFvoWB+QWA1JawCfhiIkd999t6shsaL2xX23ZUV+B+8ZUGBxKBCJRIIIiU/AmpoaPfbYY7rgggtUVlbmBCRKObgCCrQGBSwN0Ixe+jDga8WUtgZzKUW71//OlHeu+03ps6btPlvf2cWb2d5D/992L7+treYo7YYMDArZO3fu7Lyk7LLVmld9Re1ER0gfM6OF35wdIopcS9opXFToIiaJeMaAdu/DT+0J7K78gNMCay+X9lP7N552d4i4+4w/iB9kvuX/fO5+3AnqXgN86h6yu3zKcAhgpoVwOpUZq+sn01Gmf3eeuT+QuhHRf23JRMbQrO3f3ttOTbGzUzJd1Y6jtn3rK9Mh4/HfOtNm5kKekgtlGx9zLou9++80y9xPdCJDHd7P0c11m+m7bjy1NQ3uM/fuAIPMHbTt3qm2gcyb/k5fe/dwbddGcxv97+M2yvxOfwAH99d9Ujev9v61Y7b59xpzU1M790RyXCKf9z18FQsDuDIROncvuoj3i0TcL8e76bTCFMPYiqorwoYGjCyTauzGWQuuiT4l0ylFeI7PUhnwGY1GHFiticddaxHS29Jp5QFUy8qULitVpLZPPkf+oDOjUVDW4l32jjgl1l57bR1//PFq165dZq7cnLb8VV+E5J///KdwRnBhJAU2QMvTfllq0fFyLOZ0iu/YZv3Z+mLd87etd+7jfn/tZ+t2X4/739XHLyZL4Fd/7bsMgGTSjY3v2G3WSd/aMgXjdcZjY7Tvudfaa4k5ZRyFhYU67bTTHP/X6deWaLyZbbRpyhZjNUDCtr+PPvqoS9mAQFw2Yc18p+D2gAL1UiDbsM8GKPybdcd9ML0JFBNiBlYaAi1+59aeL1RM2fpAiGd8oGFgg+dsPCYo+M4XjE2Z7voFZlLvvPOuxo0bpwceeMABkiWdssG2v//+97915plnOg+pCWMMWUxpN/ZaA7jOEG0lg6kptAzu+XNSwPEUoISdu2ovq1U0fqtzEngY1N1du94AKA5H1Ubp6uSJd49PHeMluy/biZDtlHARHIwSA0QOyJGCl7nMIWGGVUvMxMyZM/Xwww87QEKGAnJpSQMSimpPPvnkuhqS1uq/JegVtLH0U8B3OGYDB9Pd2byXYetMdN7XtcZzvq1gvOi30RBVfP7PfiZXf3aPD8xz9d8SM1FaWqonnnhCu+++e6vXkDU23qUGkBxxxBFCMFpRe2MDD74PKLC4FDDjoM4AziGM/O9MsPmAorExmBfGN0TqvK+1Hs9cgtA+M8GX3U9LgQbG969//cvVkCwN55DgJa1TIBYU+N0ebIzcwfcBBRqkAMEG7H37bTdbwIffDe2l8vvzRCvYnjYTKKkvnlAXSPLWcCZSs/AwHVby+l6o3dr7fSeEyaXFnW7aJGXrzjvvdEXtbbntL0XtFiUxJ0ywsc3izvCy+Xx9joZscOFTJ3vNZTspfJ2bHTmpD0D7bfwuazKAx78MCNW33n2boT6bYFFnmqL2//u//9Pee++tjh07LmozLfJcmwASn7iEn4iMHH300U4wAkiyJ7tF3jRoJKBALQUQVj/88IOoWerUqZNWXnll55nPBhom1BYsWKBffvnFRQ8+//xzdxZD9+7dmxSlyPaMIPQ+/vhjDRw4sM4bmQ0+5s2bp4qKCi233HL69ddfNXnyZG200UYL8UVTPTM26fUJTP+kdgBJW55DQtqWhbDrhG6ubKlgJQcUWBQK1K4ljP0ZM2Zq4oSJbr31XbGvenTvngEEkQxY8e0FPv958mRFolEVFhRoytSpWmutNTKghjSuRkCMZe3VZrZp2vQZQqb0W2nF35GMN7ZEIun669Gzp2bMmKGZM6dr/fXXd2/sR3gXhQS5HBvoXZwSnENChKQ1UzbqS9niHJLzzjuvLhWtIcOxJd47aOOvTQEDF19++aXTpWTerL766nWAF93//fffu/WGPu/SpcvvkXnPi8A65MDuuXPnql+/fpoyZYqIKNCWZfBgJ/gZENlAw+dZ1j+2BHKnT58+f8hG4Ht4nnExpq+++sr1s9Zaa9Xpf+u3JaKI9AcgsQhJAEhqAQkREia+qKiobj5bguB/bbYL3q65FIABYXJylg866CC9+OKLztjffvvt/6CIuRfmBxTceOONOuOMM5whARhBcTfm1WBs2WmHCLZVV11V77zzjlZZZRU3fB+gs+ZJneKzAw44wAkL+uzVq1edMeKnjTX3/bPvB5DgHSVC8u677zoh2ZpbbucySOykdsawUITEGXp/9D1T3/t75cPiUiB4flmhgKvTCQNGZun0007TwDXW0Eorrqh333vPFVR369rFykIcSQAaGTCR1tVXX63ey/XW7rvv5oyT3n161wIEKUWGcT0hEit1ciCnNi3zqaee0ocffqjLL79MyVQm0lL3eEiaNWuO2/GGrXAzjpKEevTosVCtW3NTNuubY+QNmQnIw5EjR7a6h7QhQGIRErvHjMplZX0G79lyFGBd33DDDc6ZRyoSPDdgwAAddthhrlaZmuW//e1vTo9//fXXOvvss9WtW7c/RC7Qj++//77LHoA/qqqq3PPoY4tmNFTvZDasrWXWNjtKUqqAA4DP/Xow2h8zZox22GEHDR061DlNaaNr16516Zp+WvniUoy2y8vLXcomdKKftrzaJELiXFG1hYAWIaGGxE/ZaqmUlLYkbtD30kcBhMdee+3lwpP77befi3i88MILOu6441y0xEKsCCI+/+mnn5yR/t5777kah9dff13Dhg1T79699eOPP+q5555zQmrTTTd1n+ONeemll/TNN984wLHjjjs6kG2CyTwtH330kVZaaSXnpaEfLsZFcfm+++7rhBQACAEBgBoyZIgTrptvvrlri7MDiPJsuOGGoi0EJkYL/fHM9OnTnRDmN4CL8fmCz/gL/mOHm0suucQBEqJArekIaAiQECHBAFvIOxogj6WPif7kI3rllVd055136aGHHnS8y6F8GAZHHH6E8vLz6pwEU6dO07PPPONqTuB1ohR4KuHZHXfYURULFrjaq48/+kjde3TXbrvtrp49e2jKb1Mc75VXlGuzTTfTkHXWcYdyOk+ppCeffFKffvqpLrroQlVVVumNcW/oiy++0Lrrrqutt95GTz35pDOcRo0apbUGreX6hy+JnG688caunYkTJzpjZb1119Ub48Y5owkDa5tttnGgAvmFXOBdibRut912C/G2n0Lqn9TOtp9L2iExYcIENwf+OSQtHQn6ky/ZYPjNpAAG//XXX+/0PFH/3377Tf/4xz8cqBg/frw7CPDWW291+vqqq65yuhvesfopnmcrXKIV8BP6Fv1PdgMOQvjws88+c7qegnAABIAH/Q7vc//gwYO11VZbOSebnx6Oc5OICllB2B/PP/+8GyOAgP4YMzqbmi7AAjKKCA8XIIXLIidrrrmm43F4nawL3gGQ9d133+nZZ591smKLLbZwm1bUp9eJ+JCyhf2xTEZIbG0xSQjORx55RAASIiT+tr+taRg1c30Ht/9FKICgWG211RzA4DcRCAQBwsmPWJBPjVA69thjnUcDIwQvwpZbbqmbbrrJhXlPOukkp0QRFkcddZSLtlCcjfA7/fTTnYcTgcfuFSZQ8K707dvXCRAEAQISjwhCjt8IJ8aCYDzxxBOd8XLppZfq6aef1ogRI9w9jPuhhx7Sa6+95owkBO+DDz4owtPcx25ZPDNo0CBtu+22DtgQbdl6663/kPblp2wRtQF8tSbf1QdI/HNIFlpqASD5i3DeUvAatTugkR70v2++0WWXX6FUKql333nX8cjrr7+mgsJCN9C5c+Zq1912dZGUzp276MSTTnRe1Pbt2jtD5eZbbtYF51+grl276IADD9Rjjz7m0p7GvTlOq6+2uu5/4H7nRb3yiit1wgknaL3alKt0OqWnn3pan376iS644EKNHDnCGRznnXe+jj/heO2w/Q7aaeedtOHQDfXWW2/p2eee1QsvvugiNPA/fIL8IKKB7EKumMxA/iCnrrnmGmcsXXTRRc7ZgBF1++23u/H17Nlzoa304XUDJHYwYms6AxuKkBClsnNImIPWHMdSsBqDIbQiBWztGLiGHzhva/To0Q78VldXOx3NBd+gZwEs8BPfoTcB8fxcccUVLnpy3XXXOR4i5QoAghw5//zzHc8deuihAlgPHz7cPQMwuPbaax0o2X///etSugAi2A843si0oD0ACjYwmQJ8d/jhh+uYY45xzkZ4GEcE4IXx0icOBj4nhQzggbPk8ssvd7YHTkfsEuwKNomgP+TWlVde6eyGzM5+mR36rL7VDkbcY489gnNIAkDSilwZNP0HCuBZxFuAZ2LFFVd0Sn233XZzChtAgiAjqoBQwHNCriiRCIx+ogh///vfnaCBuV999VVndODVIO0JIYBwom0ACqCFmijz+tM2Hg+8IXg0EYQAJEANggLBQSQDYI6hgIeELbERJgAo0hqJgGy22WZufAAdniHVCU8MAoa28LTiBaLvXXfd1XlGGQPKPjvVg2cwWhDUSyUgCdZwQIEWpgCKH28nShzlfOM/b9RXX3/lwLylYv73v//VQw8+pH9c/w8X4cTwwLiAp/CuAgyISsKnNdXVmjhpknMW0AZ8iUzZeeedHQCA9/ytR/GgEiHBwAAIkbqBTAAY4M187NFHtdfee7uI5TPPPOO8sNRZ0h5t4wlF1gB04G88oRgvyBacGLSJTMJA2WeffZzTgsiHOUWQQ37eewBIWniBBc21OQUsnZqB4CA866yzHMgAMAAw2N6WrAj4Fz2OExAHIjyCkQ//vvzyy0538ht9TY0T9wFI0MXIEeQBdSV8R6o1dgBAg+wLIpa0ByjwnXwAECIpXPA9kQkclzvttJPT5ffcc48DFeutt54uvvhizZkzx9kim2yyiQNNOCQuvPBCZwPwToyNSAk8j92B4wKnyRprrOHsFTInkHO2Y6eNx0BbAEhql2sQIWlzvl3mBkCaA0XsGBOACqIUGP6ADQQIggNBg7GCEKCwjFRCvCt4KRAAABKEAikVG2ywgYsqYKQcfPDBLqRKgRhCilQsBCEgwrwS9MezpH4hePCOIjjoF88MxgYCkfsRmBgiAJIPPvjAgQw8IxgwjBdvCm1juCB0APf0B6ghOoLnlJQzwru8C+/L5QvHpT5Cssyt0OCFW5sCpCkSfYAv4O/Kykqn1HE6AEjgCQAHv4mQchEdJTUDAwRlj2FCJAIjAJ7lcwAGvIiCJ40C5wfAA68m3kz0HcAEWUE0kzoRDA4AgxWTIx9wLhC1RUYhQ/jBg4sMQA7xHG0CqjBSJk2a5N4DWUKmAZEO+B8gQ348kVTaBMBgiGVv3hEAktZecUH7bUUB9DCOAqIWGOekT1mqFqCeCz4h9RIjH2MdvgNYoF/hl//9738OtBBx4DN0KuAB/Y3+J82JCCZAA4BB+hM2A3YAERDuoV0DScgWoho4EHAU4BjlO7IkSNW6+eabnU1CGhljwkFJRPTNN990Y8X5wHhwNuyyyy5OztAOsgPZwL1kYuBgJBWUi3RobIRs/c+/A0ASAJK24s9lvl+UMV4SgAWhVKIZKGz/UDBCpBS842kEYGA83HLLLQ4YAAAQPoRn+SFCAUMfcsghDkCQ0oXBj/GCUXLggQe6+xAYfI7QAPggLAAleEps/33uJyIDkMBwwRgCkNAfxgheFIwNDCoDP3hI8ZRQd4JAQ4AhpKg5wbOLkUIqBJ4eAJSfO854lnZAEmRsLfMs24IEyJwxwA5bREBQ6DgBSHHESYFMIIpIGfvHH3/iimIB8h06tHd8vsEGQ922uBgaFKRfdtnlOvTQQ7Taaqs70HDCCcfrjTfGOXDCT2UlaZhjXb0ZqVnu4MxQyAEaDAU+u+SS0c7RQXSWaOnbb7+lddddT5tvvpk7H+jpp5/Sq6+86gAJsgJnBDIMWYODAaMFYITBBThinPA5/I6cYLw4WAAon3zyiYvyZF8BIGnBJRY0tVRQAB6x2iSMfKsPgf/hfUAD0QacEfA46czUZ+IIJAKCngf042yAXwH2OA8AM8ZHABHsBL6D/3BaoL/R/fSD7ia1GgeEv1kTwAXAQF+AEaIx6Gl4nOwHeBibAEcF+hx7BFlE5ga8TVYDYArwQzYEKWjIARwTfA/4IMUMm4NnAClETahNsQwJv5g+ACQBIFkqmHZZHASCAs8oUQ6YmBQrjHqElnkPYFqEFgIFBY5go+aD9CkUO6FdGB6BhgDBg0EOKEIMbwhAA2GC4CJ6AmCw3GgACUKI9kjlYBz8m+/xxODN4TtACe3h4cEIsd02qBXBe8MYSAehDzwiACc8NxTWkd+KcAOgEI3BGwwwQnhZmNaiJAEgWRa5YNl951Q65RQ8in711QcqHq9xe6wALNq372DnuzugghNiwYJKFRcV6ZH/7/UEcHTq2EkPP/KwS/G86aabnYNh5ZX7OyOGCMvDDz2s51/IFKkCSj779DMddfRRzrCB5/jvP4//x30+esxo/d//PaoXXnjeGUzwPfKEn1GjztLgwYOct/b77753hfNc5LHjKUUGEBWBt0nNQn6RWoq8wgAhyorxRAoYHlTGxzuzaYbxvuXXB4Bk2eWHv+qbozfhA9KmcTyw1kmfQi/j7LMoAhEQdC8OSfiV+/gBXFB3gj6F34hgErmA7+Et0icNQGAf4BQgq8J25bSdNOFr7vUPG8VuoE8yGYi4YIfQBtEbgAi6HZ7FyYi+J+UMYEPbZEBgCyAHAETYCaSJwv9kUCA7cEaSho0jhGd4D6KpOCn8y+TAMg9ILHRluawYfuS+4eFh0Vi+bXAo0l9VXLTte8Gk5GVisOPNQEn7O1DZ6PAu4LngHtaieRzwOiK8EAx4WHgWYUK7CDg8mabsLX8TbyX3AQBol52wACSEbREICAfa53n6JOSL0KJvvsfAgV+IkmAs2b7pfIaBhceFMViuOO3yOf0xVu7PxU+MmTQQUsCI2iypXbaM93lvBDyCHs8O72C0a83i+rZdgUHvbUEBFx0MZQ4gLJ0/3/FHOBJRT3KsY5lCT+eUqN2EFz5ETtg6ZG3Cj/BgZ5fqtUBzZs9xO0a2b9fO8SB8Bn/Cf/Ae/Gw711juNiAGeYDc4Z45c+eouqpa+QUF6ty5kyLhiJNNjI+22RKYQlYunoU/rE34l/voz/gfbyyfI4f43M48yEVz3g29C3jB8YH8aM1ictP9tnUpvzHGyL/H2LKDERlra46jLdZf0OeSowC8i372zwphrcFz8Ae8Cm+jY21L7ezREbG0InDuQ2fzHDzFjpzwF/xrERH4mx/aZe2id3Nto4vNgIzAjqA92mHdcy/9wPs4OekDOUEfjJGxYAtwwf+W4cDzyCTei2cYA3LC7ArAFHIp+7JsCeQHUV8AHGNqS727xLf9NYHke2h9QMLkOk9S9lG2S24tBz39RSmQna7kv6b/XX2KO/ukZH+dIvicMRMKOQPAz9O2tm1NN9SXv+79/c19MGHP2+9soJHNYw3xEsIODyvhaDuHxN6jtZZB9vtjkOApwsMESPP7b2xeWmuMQbt/TQrAC76h25BMyHUAmW9Q+0Zz9jr1ed36zObX+vr2+dsfr/+3nWuQrSvt3fy2+bs+5545Z0gjIa0DQ6c1gUAu2hPZwRNsu2z5NA74/6/Jh0vqreAP9KjxQLYubGiL62w+aIjH7d5svm/oPXPZBdn6Pxf/m9wxPZlLvzc2dn9cABqiPQZIWlv/N0STJQ5IsgcDUiRERciMw6JsJ5AAkCwpll02+7HQbK7IiFHEPBD+7lQm4GyXGh+ImHHgCxoDMSZY/H79NW7P0h7P8xuvCR4Sf4ce26rPPuM5PrPxGBiiDTwl5omsb5ZpnxxXoiSEprPDui29OrIFJeMmVY10F8LVmYPgMlsTApaCKGlLz8Cy254PCPjbN0ZygQNzCLAWjSeNv3xetzVt6xYKs3btcz9dw/q1k52N363olWfpz/o2Q8rkiEVafdnht9GQM8X/zp7nN55kimXJSyeisyQdgrwfabOkoJGPD//zmdEgsAOWXX5d3DfPdhJmG/I+T+fiDXgSvjOdazqW5+Bv+97429aqD4B8p6L1YfebjDAdZzrdxoXdYfxv8sn6zaX//e186csisg0dMEq7RGRIDaUOFv5vS53bJoDEFAG/7WAqoiRGdH9HgkAgLS5bBs/7FMj2cjTkDbRt8nyw4BsOuQSc7zU1EOIDHP+zbM9pQzPlAwues7FlvxvfZUdTGnpHM4BwBFg9y5LwkNiY+E16Gs4IUtk4+yWbRsEKDijQEhRgrWV7Mn0e9vm0of7MKZENSnIZNcZLvpPC/s6WRX7/viHi80P2+HPJs2wjJpccsr64l5QOdgGjxsxSplpL7/qyyMZODQu1cKTIGLjyPcMtMfdBG8sWBXy+MH3og4NsnmiM940fGuPd5uhOn5f9drP53beHrf36xu/LGZNTJg/qWwGkllHrSi0LoGaZAyTZwtkXfg2F0JYtlgretq0pwDo1r0j2uvQFnl/z4EdEco3fT/vKFoK+kZ4t2Pyx+PzTFBo1BEhy8WJr8qDvraHvbIBnER/f+9SUdwzuCSjQHAr44CTXc74BYsp/Ufg827A3o8g3KLIdCLnAgI3XBzj2nH1XnyHRGP9nv2tr8r8PhLKNPB/omdxtzpwG9wYUyF5fftql8YkZ6E0B3aZ3zfmQzSs+xbP18qLyUa7nfLnREHjy7RIba0Pj8G0Ooi8AkqbQpbVWWptESLIXTX0Cc1EntLWIFbT716NAtofRf8PGhE99jJsLMOTyDOZqvyXWvG9sNUe4NGS4tNbM5+ozGyS1Vt9BuwEFsoF/YxRpiI9zPduQk6EpfeVyTDQmd3zQ0tj7NQZmGhtjc7/36ZHtuc1Fq4bkc3P7Du5fNijg80c2vzZHH/6BWm5TDLaYyL3hQrbe+0XSAAAAIABJREFUb0yfNmYn+P34vJH9DrlASPbYc/FRfXRqy1XSpoCkLV886DugQECBgAIBBQIKBBQIKBBQIKBAQIG2p0AASNp+DoIRBBQIKBBQIKBAQIGAAgEFAgoEFFhmKRAAkmV26oMXDygQUCCgQECBgAIBBQIKBBQIKND2FAgASdvPQTCCgAIBBQIKBBQIKBBQIKBAQIGAAsssBQJAssxOffDiAQUCCgQUCCgQUCCgQECBgAIBBdqeAm0CSOygGav897dTbGxngrYnWTCCgAJ/HQoYDxrfLdYuJM0gi+3uwyO5TppvRlPBrQEFAgosIgX87YeXxNkfuXYWyh56sLPWIk5m8FhAgUWggL/bp/FeW51F0iaAJHt7P9v+z4BJAEoWYVUFjwQUWAQK+Mp/SYGShvi7sXNcFuEVg0cCCgQUqIcCubbYXlJOiVxDCvg/WKoBBZYsBSxAYL22pf3dJoDEf3H+znV4FAitJc5kWLJTG/QWUODPSYG2EkI+jzMGOwAK/m9Lw+jPOYvBqAMKLDoF7JR0Dkdri8vnfw5GDa6AAgEFWpcCvt5fGgICSxyQGAFynVidC5y07nQErQcUWLYp0FDqVGtQxvfI5vKGZqdrBKCkNWYhaDOgQIYCuQ6OW1LOiVyyJ+D/YGUGFFhyFEAH+5kRSyJts6G3W+KAxISgDcq8Inhn8MxwfD3eEd9TuuSmJ+gpoMCyRQETQPBfLBZz9RytGZn00zUNbFRXV7s+4f+2yl1dtmY9eNuAAhkKmJ7ld15eXh1IWRJ8aICE3zU1NQH/B4syoEAbUgC7Ozt9a0kPZ4kDEhNCCDwTRE888YQeeughde3a1X1mNSXZxAiK3Zq/PDD6/MLFXDS1uaivdZ43b7Y/B34xlLXhe8CzPXANjcPv228ju+DK3sfGlA1wm0+hZeOJhiINlZWVKiws1OjRo7XccsstUYLggPj555914403qmPHjnVGSS5e99fCEh3kn7gz3+OVy/NtfO1Hq7JricxoNbns/87+2+YoO/qVzfv+WBr6jvtQlL43PVgHLbcgoWVFRYU6dOigo446Su3bt19iqZLMKQbQ9OnT9c9//lPt2rVz/O87KwOdv/hzbfwCrZsCNHNFzcxRxWh83Wv/zjXKbD2OTDBns8kNP03I/5t1YN77XA6yQAYs+rrwbQH+xhnA/J5yyikqLi52DbdVZsISByTZZMQ7etttt2nkyJHadNNN3YI1I9MUYWB0LtriM68zRp8JA1qyaFQ8HndecRYff5uw8pndBwDmRWcBm0fNByoIEdoxA8I3hniWiz58wWjCzdrhexuHCTQbr0XTfMDaVoyzaDPSdk/VV5MBLRcsWKBff/1Vr7/+uvr379+qERLf2LD18b///U/33XefevfuXcf/JhSZe18xZQPetqPo0t+zGRbwP95v4x8/+mxeMb6Df42+3INs4Fnje/42/jR5YYaKAQfmlPttbm0M1q7xti+P+NueoU8zVG3N+nLK6hyM7wP+b9o6NEM/m178G/6Hrscdd5wDJK15ZRu7/PuHH37Qgw8+qC5duiwEPrMNXxuXbxe05lj/7G37hrw5DOGlptQIGf/6EXPjPR/U+HzIXCIjTI7wHf/m4jPT+9kOD5NLyChsC+vbnjFdYHLM2jTb5M8+T0ti/H5NVjYgYZ2UlpbqxBNPdI6JtrzaHJDAII888ogOP/xwnXXWWcrPz69TTgEQWfylYUzrAwcfFPiGgt3jG432fTbI8OfG2jOvhvWJ4MDAYI59weVv+5wNPnyDxvrITuXzgU6wRpq2Ruoz3JjzX375RZ9++qmeeuopFyFpzYJyW0++Uvr+++91xRVXuL6zi1n9NRkooKbNdTboYz5NifvGhIGAXBFS+8x4zTduLFphxorP4+YsMBBjjgjjYf5t4MgAjhme9a1Rky8GnvzxBoCkaWvC5jrX3eXl5erWrZsDJEQpmuJFb1qvf7zL53++pa9Jkybp6quvzglIckVIAjnQdOobrxqf5Io2ZLdmPG9AgN/ZtoH/TLaB69sUvgPBnB60ZT9mV/h2gG+zGM9bH77s8cFt0ymybN6ZDeKz1wO0JCiwJCOkuWaiTQCJ7+UEEf/f//2fjjzySJ122ml1gMSMIl8g+X8Hiqhxxsr2JmMAAA4wCMzw49/mwfAFkQkjvw3+Ng8L9/peUvNk07Z5PE3IYIxY2zxj3lSbY4vg2D0YOOZB5TPWiI3RDJ7slJDGqRHckVMAhEKaPHmyPvnkEz399NNafvnlWzVcm0uJfPPNN84gyY6Q+MDIFJity4D/G1/PZnzAP0Z3eIsLnjPlzmfIA+hdVVXlnAhGZ5/3/OiGPw88C1/zg0PJwI9FNgxA8Nt3Tlif1ocBE2SI76FlTCZDTA4YmMllsDZOmWXvjlxGvM0/gKRTp07OQ1pSUtKqgCQX5YmQ3HDDDU0GJMve7C36G8MnzL1FRWzOc4GQXL1YTS/fGR/7GQ65HEzwtckckwcmb6xO0WSBtcUzvjPSIrOM27I4/Dpjs0OC3diatzay9aatB3QFgIS06ba82gSQ+CkDLKxHH31UhxxyiM444wyn0Myblot4RqzAIGl82ViqC0xLatwmm2ziUnK+/PJLff755y4StcUWW7i8wXHjxrl7fLqaEWOLdqONNlKPHj300ksvOeNx4MCBeu+99zRlyhSn0HbZZRe9+eabztO90korCUX3xRdfOA88ffXq1UvrrbeeioqKNGHCBDcOPl9llVW05pprOgOJz0nhYSzmUdlhhx1cWsHbb79dJ+iy074ap8ayfUd9hhufMz9LCpDYvPnrjPnOBUiYMR/AZEfGlu0ZbfztjX+23HJLx5M//fSTS8vDGCA9dsUVV9S0adP0xhtv1OURG5igdWTxtttuqzlz5jg+9wsezXiw6AX1f/Tz6quvOnkyePBg522fOnWqi76VlZU5sLvOOuuooKBAX3/9tQCiXKuvvroGDBjgnBBEyzBQASFc3Av/U2fw/vvvL1SE3Zqe/Map++e6oz4PKWsE2cpcnXTSSUvMIPEdXURIrrnmmj8AEn9+A2dk89cb/LvVVltp7ty5euedd+oARX26wBxAfgYDvMkPcgM5kO0INNsg2/m58sorOxvhrbfecjbHWmut5WyLH3/80el31hz2wxprrOGcFMgIsxN69uzp5ATpQ9gWn332mebNm1eX9rX++us7WcKY+Dy4GqeA8X+2fefbeCNGjFhi/F/fiJc4IMleuCzGhx9+eKEIiXnKzAvXOLmDO3JRAFpbHjgg7/jjj3cKnnzBu+66yxkJw4cPdxETcngpbuR+ywE1gGLeDIRK586dnYAYMmSINthgAz355JNOyGCAAEgAOgiwiRMnOoGCoXLPPfc4cLL77rs7D9zs2bO1wgoruGfp84ADDnCGEYKwX79+zqihHZho0KBB2mmnnVx7//nPf5zw4jKwFQDTpq/9XIoI+lFUvqQAiY3WH8t3333nAAlGs1/HkC08cz3b9Ldf9u6Eb/mBx+G33377Tffff7+LhsBzKH5qh5C/8KHVhjEHGDM8C1/zHSAB/gSwWBSF721nNIyEdddd1/H0Hnvs4dpiXSEzPvroI7377rvad999Xd/InT59+jiZgzzYbbfdnDHCd3379nWRum+//dbx+IYbbqhtttnGOTbY/CQ7ch5ESJq2ruuTk3xuEZITTjihTSIkOKGuu+66nIAk1/wGc960OSf9Zr/99nNgHt6x+s5cQN43WOFdy3TYfPPNhSPygQcecKl15qjwgQh/G1CxiMXOO+/s1hVOhwMPPNDpfP4NOMH5CbjBHkAm4aBEjiCHkA0HHXSQSx1iXay66qpu/I8//rjYfAWn5t577+3uR35gNwRX8yiQK8XOIiTLZMoW5DNkZjUkhx12mKsh8dN7mkfm4O5cFLDUKgwGvKIodoAEAgqvxKGHHuqAA4YJXg1+EwGZP3++tttuO+flsLCt7cZCRAvvBsYCdQd4XvGOIixI/2FRP/vss1p77bW16667upQ82iMK9sorr+iDDz5wOzpg5ABmNttsMyfwCBdiPH311VcOlLAWeAYQRLuMGWOItWP568GsLz4FMBxZC5aytfgt1t+CH/GwuzA+DZBkF98FxsfizQY8BE/haIAv77jjDmd07rnnns6IwAAApBDVwPAHFGIsACCIbgAuZsyYof/+97+OHwEdgAzmhTWD4wCexEgAsPAcjgmimXx38sknO0DD5/vss4+TF/Ay9QqAYPrCG8oY6Bt+x6uK0YIzA4MK7z1eVWSKXwsTFDcv3tqwp02uL4mi1lz8Xx8gCZxNTZ9fXx9CY/gE/tl///1dlAGdDc+hW+FFMhLg92eeecaBhqOPPtrxOeAAPU6kEh5Eh5NFAa+S9QBYee2115zOJyuCrAucCMgA+Ja5xJFJCj56HhBCP/A3+h3+hpcZ72qrraa7777byR6cFc8995xzPOKAJHuCseI4ob4J8EGkB3n0t7/9zckuNkJhzMG16BSAx0ymUjIRAJLaovYAkCz6oqrvSQQTBh7eDgQT4A9PA54whAJ/H3zwwS5lCi8moAGPCOkUGA477riji4R8/PHHzjtCeBXPJoIAoYDnBJCAl2OvvfZyQguAYfmgGCYIHfKDATaAk8cee8y1T3oAwgogYrtzAZRIEUEw0RbCiDGz+wpKk774bYVwTSnQa3mq/vVaDADJX29O7Y1Q/DgdUObwLsACo2Po0KEu3QGgglGAoUAaBXyH44LnMFYALhg0gFW8nqRWffjhh06mEAnF6MDJgReUFAoMEityJyqD3MEAQrbA2xgmeEsxgAA8yCAzpnBM8IOnFPnERicYHKRn8Jvx+Lv4BfzfMus2ACQtQ8e2asUcdH7/8AYAAP6DzwAkpMTDq8gAnAA4HNHz48ePdzYBhv/LL7/s+A0+h+dxBpD2BUDBcQQAgZfhUZwFpHCTpo1+xybgGfgbUPH888+7vy3DAmfG3//+dycniM5y/0033eS2nAfA4MSgLas7wRGJfUIbABKcqjhDiIpgs2CHED0JgOuir7wAkNTSLoiQLPoias6T0Jk0KAADHgfAwMYbb+y8J7fffrszMvB03Hvvvc7YZy96jA1SuhBEhFgRBjNnznTeCbwkGDBEU4iQIICIqvDc9ddf74QJgIF2uYfvMS6IqPAZKR3mkcGTQtsILMAOnhTuRSgCThBAGDA8R7iWlC1++8XwuYo1m0Of4F651JogQvLXWwkYJYADUiAwIvBuYkAQFTEQgEeMlEr+DY+SIomHFAAD7+JUAAzgFcVpxFrBuKFt/o13k8gF8uWqq65yvI+DgfoUnoVfMRwAL3hacUBgUJA+ikwhesozyBIcHDhGMFi23nprJ3vgedrmGcCL6Q2/huWvN3NL9o0CQLJk6d2avfm6ETABIIF/2cnUByQ4GgEN8DgORzIWcFDAqzgRiVhYlgJOAvQ0zkYioQAXMh3gS3Q1IAebAZ4m+omDEt2PnEDmwN8AIJydREBMrmBL3Hrrre5ZZAm8Tz0b8gOnCZ8hZ+68807XJ30TtUHmmG1gKVsBKFm0VRUAkgCQLNrKWYSnLKWBolAMDTPmUerUkhBixfjASEHgYKggBLgQTAASwrF4Q2bNmuUACf/GgMGDglBAuCB0MCAAOKRd4AmlXYQWhi5GEd5SUkdefPFFV4Ny7LHHOiBDNGTYsGHOGEEwIpAANXhsEUp4Z/Hskg6CJ4fnbX9yi5QsAmmCRzwKBIDkr7scMFDgJYwNDArAPekVRC3gSXgMQ59oJPIBhwXABK8l3lPqOzAw4OVjjjnGeSQxbmiXqAi/iapgxPz73/92cgXnAuCDe+FXPJzkgpOyhUMCvif6QV/IIAwV5BOF8/wbZwmeUZQlbTBOxozcQD5EIpxllDlkLUjpW/y1GwCSxadhW7ZgNbf8JupAJIJoAxFPohjwGzx75plnukgHkQuioPwA+EmtpKDZIinwKkCGSAo8xn0cXA3YQH6g2+FrAAK8D0ggi4FILPWA6HuyH3BioLfR70RWsAXgX3iZdkgb+9e//uUABv298MILbixEP7bffntnjyAvcI4QzSGqyxi4Hycqegs7xa4AlDR/FQaAJAAkzV81i/gEiw3vA+FQjBEMDFIeMELwmmJ0ACbwVCCoEGAICfI3uZcUK4wBohQYNBgnABL+bRESBBoGDEqNnTwAMQgOckytUJX2EEIYJBgweEYBNKRv8TljATxhcJDPiAAC2CB4GD8CEMMDwILXBsBiOy4FBskiLo4AkCw+4f4ELVgNCRESQAjAgwv+tp2wSIUCIGCQAAAAF8gC7sEJYUWxRDyIdBDFhP/ge4wb5Af8zi5YyAc8pxgltpsOfSNfMFjgd/6N4USkFc8ncoWNNkgJMf43sMT4Se9ATuFBtZSOgP9bbvEFgKTlaNkWLdkW+fxGb6LvASHwGeCCiCMAhTRJgAOOAPgUox4djH6m1otoAwAA3kROABCoNyN6iVMSGwJ5gAMTgIN9QHoXERKcCN27d3f8SfQFWYM+5zNkC3xMqif8TT/IB1LCARjYI+h6sjRwiuBA4T3Q9/wb2wNHB33xjowbuYHMwRbxrwCUNG8FBoAki14oGkJ7KKtRo0Y5Y7OhYkXbCzudSjWZ8ql02ilQW6xmxFpbNJSr2K7JHSzmjTYu2zmqpbazhPkxGvCYIAxQ+FY0TAgV4wL644lgDORsYnwgCPBqIogAA4RluQdPCcYBUQ0EGuAFYQcAQaghaIiUILB8euL1pG9SMBBWCB+EG2PCm8pYbNcOSElYF0+KrQMEF0AKT0w2AGluYautA8s/9w8M83eAWyL56em0FAot9E6hXGsplPNTFm2TV14ylXJz7BeN2/vatr8YoK19DokN2Kc1a4NtP1lbtqlF9l73tp6MNxYFiGbzvz8W38tYD7WbTOtm3Vgrl+x97D3d76Y2VM/6sLWOtxGAQQSCaClt4/1kC26cEng7AScYL6RRwvsYGPAnn2PYvP32W4rF8pwsgfdti17uYbcc2ob/aQN5YGeM8AoYRzgSMHSIhNAnaZt4V5ExPGNzg8wCyABurBaNMeOkoF7FgIjJbEe3ZvBBTvYKhxfiwTrZtZjt1jt9tfNla477GprraCxWd26MvX+DhleOccP/Rs+FaCe5tUG9AXUErV3UWl9R+7XXXuuMZX8XtTpdn07X6ZOG+N+vpcA+CIXDbr2kksnMVGTxiaUtZj/XVLZrifuQ4L5cWmhem7j+/DYYE4XoOPxw5qFn4TPmGEcDPG+gH7CAnmVzGVK02GACfQ5/41iE37DHqNvABiBbgWgma4WNb/iNfAA80D5AB/CAnUA72BLwO/rd3y6YMdE2up9oCBf2A3zPmNggx+xA1iy8T7QFRybtYENgezAmxpx9NVlu2oNZ/Ghyszk2ZrPWQtY69GVaLlkWjkTqbCHfEdMc8GX2jN+Xb3eib08//fRW5//G6LTEt/31B4QgwNAEpYOKASR2iq8JCxPafu6wCdTGXs6+t61Es41XMwJY9HaAUEuBgVxjy2U8+4vKBLDPvE19x1z3mZFPH3YgotGRPvxDj7LPGLBCNKOHHazkG4r2vB2Q6J/GbPNnBiY0pk87QNEMYwNh9izP4T3xDbRcSswHlc2hkSkfY1DewU6Ypx071MlX3s1pv6n38p54izHObJcLn7ZNbaep95mQXcgIqhWMeJoIleMdwzO9JMC5D0gI81955ZWuMNIMEtvoIGNHZFSMzyu5AEl9IMXfBMGnF2vA5t7+rq+N+j5vjlLINVc+zxuvGf83dW7rk4c+yDf6QQs7VMx4wGpNACM+HxoP2xhNTvr92XfZ68voZTKP763Y3daXPy/2vMkhWwcmM/g+24GUvSZ8etU3L7nm0d7Ll/38bafM/8Hgqc9B0IwJszk277a9S67xIR/ssFjus7E1V1fVp0OXhggJG59g4JqewCNuZ1E1h//NwWT6JVuWZa8LW5+LStNmTHm96YX2zozN18nNadvWj/GsHUCavY26r2NsDdI/n/OD/WX6nDbtfmvHDiT1HXb+4Yb2t69XmQNfDthW4XxuW4jz7paKbWO3PngnHzyaUW0yorl0yr6fdmyrY5OZDTkkc/HoouoB2oLm9O/Lt2w95esJf66b+u6+3vdlq/EHv0nba22HRGPjXWoACadEEgK0xcfCRgibUvCNeVNejb2cfZ9LMfsKwBdG9RkeTe2roftyLVr6M2OfdzQDfVEXuN+/Dz5MofkL0GhggtCUnRkctojNSPHpnn0wId/5yiA7AuGDP9o3Q4O2jSF9xO6DKVO82XOzKIZzrvc3ozT7nXIByJZYBz59+dsUgtE5lwHUkkLQ5wtojpeJfFzC8gCSJXFlA5LLL7+8jvdtHfpzZXxhY8vFH/XxTH3P+uubOSDveUlfvCPeQIAp/ZujoCWUrb9mfIPff0c+x/iDB4mC+mvejACTE/5z/nf2vW9MWd92n9HaQIgZKSbvMUZJ2zIZ6POIzau/ZhpaB82dQ3t/+jc55svC5rbXlPtNvpmhQRqKbWme/bwZd0aTRX33+ngGwx+POtvCYpA0F+g05X2zZY7/DDuz4ZAwMGo8YIar8W/2es7Vrw+6svW+v455RwxfM37NzvAjyM15r0W915wBZA3A/37Evqlt+rrS/9t4znd0+LqUe239IX9Yf7kMfwMAuWSI7yiw9sz5aTviZa9Xm0+TcVbEDjD2t/U2GWHPZxvSLcmjvD/92xrxHQVNnYfm3mdzxW+ig/BhLpsje003t59suW3rwgAp9Cc7hmM32Aghl7xfnD6b8+xSA0jIMzRm8QWnr4R8ZmvWS2alxdhC9gWWz5zNabsl7mUxWAE3NLBoTS4jdFH7ywUqfEHhL1KfPtlK0BcONj5jmIa8irn6soVPiJh0DzOKspX1or5zU57jvemXOSAk7YOulqR/9lh8Lw9hatJkOA+GzQNy3ZvrXZozPt8Q9IEfc8aOSPRNXjAbCCwK0GsKrf17sgHJzTff7HKDuXzDxJcJvmGa693rMyZsPfleOl+5oggo3GbXmfpoWt/nLeE4AAgQJSKFgZxt3r85c9sYj+YCZCbv+I7+SZEi3dLAuRkm2c6abGPV5JVfYJ4NHIzWeAHtbzMuzCAkrZONLfjeHDTGI76cNnr7RlautVffvOSiK2kmGMWkgthBstZ3c9puDg8wjkxkJu5S4Tgfht0P6zNILNLs68BcERxffmUbIhadNiMUPQMYwxDGIMNDaofUNeddmnNvLtkC7dmhEf43HvaBoemJxvjfwK3NHe9Xn6ebPtnJkdREX/e1JiDJtfYMgJOyRBqSZYg0R674hnv2/Ge3Y/S3tWN8SNomm9EY3f2US5NHftQpG7iYDDLnmi+3s+VuNj8jA9iwBvlnvO+vKV9f+e9n67g5668+fqYOhhR2P0LUHBnSnPkysMMz5sSh5gYdnMsZYM55X4dng7XGaGA84es9axf9R7/swsYY2vJaagDJhRde6LaONcFrQgjCg9z58YVLcxQ297LQEL6+18X6sEO/8NL6Ic6Wnpj6Fhu5kOxQc+ONNzoBaUKjOe9YH6P5xkF2u/ZvakIuvvhil9fpe1B8Jsumva9Y7D4L5/ohaMZlSLy+MbL1J8VwF1xwgStWs7ZzMfni0sR/3oQv+bDsMsYWhHgIWzJK1ZBBY+9J7cYtt9xSt+Vy9jPk8NenzJq6Rln/9uMrYOabmh0MYrZ6bitAwvuTq2xC18L3xv8Ys4viPTRFybsTicDgtPc32lE4SXHlZZddVi85m6Ocmjondh81PESn2MXKFEJz1nljY8s25LK9pNR4cDAlaTP+ZWMw8JLrO/ssWx5k85n/vS+HGBueybFjxzoPnfHf4nrpc9GvPjqRQ48MRP/gqW4oXcPWU3PnOPv+bHqRm0/acq4xYrCRo2/jakiemk7L7g96WiTIX/+MA0BCHxRDQ//WvOoDJGztSj2BvaO/ZtH95j1uiuFnfcDv/PhryZ5H15177rkuTbShdd2StKhv7NAfHcDOU+ahbm6/Pr3sWTNCfVvK5t6XAXw/ZswYtwuXb3/5dPPnzeYom6ez17RlHNSnx327AUDOmUfof3+8Ph18o7oxu6I59LPz2dhcAx5piMcbk7VN7Td7bgADHM+AYyD7go7oKEvr8p9tan/MJc4G9KAfoULfwl/U6bDzKQ6xpvBYU/tt7n1LDSCxgxF5Ad/7la2Ycgm0xl7aJjDbODfEz7aXeOkprl8YoVt5VK7iYf+77DIq7vef4Xt+/tgOzMCWeuxyQaEnReSZBZGrNCu7zVxvvvA9tJJKEZoNKc1/6ZSrm6IP83LQ/6mnnlrvqacZ+jk2ra0LdGV0tZ/9Ps5UOuX64b/MZcWIFI1mPrH069/bCzljhB092GUDb31uUGTv9Xt/tUPKIkLDhd6+4OZvmJyzEc455xxHf1JH/HWSe21l3j/nHIVSUjrsPZZ7PNYH70p0gP45KbkhD1G2oGyO4MjmG79/0rVQ0OyYZAp6cQ3CxnjSp3F2DYkpJPMk+YZxQ+9cnxFvnrRsI5l+DOTgJb/uuuvqFcZ/7BduCmWxdNM3GfDpw6Gj7BaDDPDXX8M0rE/+LDwGf9y51jWf0f95553nxuDPey7D9/f24O2MHHG8DCls8xAncygkZiORDC/A99ntGdDB2OSU4NGjRzsvOfIq5ORIrRRxHWQ2JjE5yrPQP1xPPYfJF6NhndTIcT98Tx0jY8AgoB//PWslV910IEN/5/2GSmjrWQ8hR5mMhKylGXKPjV1yXRYx9O/PBRIb4zlf9jn61UZpSFWD7hS1s/4aA2SN9dPQ9/UBEitq51mrH8N54Mu8puj+ujVYm0KcnXpjNGBHSECQ74D5Xc9ldFf9V2Nznvv7XEuV8UJ/bA+20W06IMzWgxme8dd7ht8dl9TxZ/Y7mW0EOMMpafWb2Xoy01Smj99r7Y0nbV83FDWkAAAgAElEQVQJswsydsDv6+iP9pHj8VqC4JC47bbb3G6bbIiT64Lnfh8T/Gmyob5Zqm/+/mjTIX/YLZTNOTDa/TX3R3r9QaJkVkpdd2YbNLyGsnkR3Q8P2pr3+7U1nCsq1VRetEi3zx+mDyxaZie1t7bub2jMbQZIjDAY5KSKNOekdhPGeLP8nEPLCeV787DaJOZe5BmmoJgXQIJSWsgg9NYWCtYUVTqVYYjqRErViWrFq8OKRFGOKRUVFigUTimkJGIA1SwpT0qFVPvBQkNhzHhHUQbsNsSOFQtdf7DDM4YA+r6iolohxZRMpSUnKOIKhWpUUpKnSDgvI4j850Mo8Rr3jA2GxUh0gMXItp9+WJZxhEK1DaTCUpi/q5Vy75anZCqi6uqU4jVJpZVSKJJSQUFI+dGi2n7jEs+n834fh2uDcYTrDA480xjDBkhyG50YOAlJFLxnAE4yLVUSOUumFUpHFY4mVVyUp1AI+kcb5VXWCYCE9zdAYmlD9T/MOGrcnKbSEVVWS9U1zENEoVBSxe1SCqcKBS5x+iFSf0smEBDGeIc5vT4XIDFPU7ZnG0EFD9i6ZC3BD37KE/c0FvX7s51DwvvyjigPA9YmByySYoZNfVEVH5DZTnOkjdR3Zfb0Q7mHlE5KoQgRm5gqK0JKpavEhEdjYRUURhRxa6/pe72wqQBn++AUaCxk7sbNJhWJlBZUViutuLCPw+ECpVI1Ujqh9u1LFGGHofpAc9augj4gyfD8H8du8prfztCIpJVMEr1OK5nIU0pVikTh/yJFIxn5h/xJpzIMUItLcpIXg4T1f8kll6hjp061Iiuzy1jmHeA5fpAbUQd2wuGIUumQEjVhVVdnCnLDsaTy86OZKJibrmQGsCC7nKMAOflHhgQQE6WljtEMEmiQmfOEQu6nICPDHAbN8HsqHVVVVVI1cegeUiQcUXFRLMP3RmPPSFQIOZlphOd9AxtAYmdANSq4am8wY9K8qibPDPjxPXxhwKO+dpeGonacAeTRZ6eW8i5WS4r8szQzSykyYEUEyRwPZgg35IhgVzgi4uh9uwxYu/XqZp+5irhfju3CKaFq0Z01NVJNDbQl3SVfhQVRRVlatfxZ16bHSvVJBJwh2B4AEvj/j8ArozMz65+1k9F/C8qpgUmIjpPoX6drk4pFw2rnDOta3Z3O6tlbn8bv8B8OAT9CkhkHbYYzZoznZ3O0Cqec7qupylMyXalwBN1PPVpE4TAPJGqdc7W62NkSmTFl3iMzEOYOpxwRQouQ/HGtwjtJKQ3foGthOWyPtCor+Y7PEioqyleU7twurOaIZT4zNPvdMZEZBWOsqorr8cefdICECInxVW47hDrfhEIhZJ6cDE4kkC+kmqZVWBAWGsC9aj0+yzrZUFtKQD9EJ1j/RDCacvljtCgg696vA7INTNyKDftO0t97MBnBJwZImuPobMpYm3PPnxKQ8IJsIcvhWwgrQ38Y1ORC89smwfeKZhPGGH9hQIJUMY41yc/vjHpCCaN4WNz/+3amLrv8Dv3yyyTHKJtsvJGGH7KrVlypvSJRTG73RK1Qc26xP1z1AxITiLSycMQBg7xyQVy77bq3lI5J6RIlEh0UjZUpkZqlG2+6VANWW0WREO/y+0JMOy7BUPj9HRsFJNmDRrEDP1IRfft1mR558GW988FLSiWj6tC+k04+9RBttMkqjjmluMIhwA/vnuk7M56w6XZHj6YBkozXNWPYsGOXNO61n3T77fdqxvSZDgwOGbKBDjlsV628agc1ha8XDZBk5FgyldSMaSE9/OA4Pf/KY04wIszHjB2pdYas6IQihozcHORWRU0FJL5Xw63E2s0P8O6Rd06aHxfbLLLfPL8tl7cpfPBnAyRGNw7L4jwcuzBWyMVmK1rLW66P/5sLSJKOb/D6oeQy6+/zj2fq8jF3aU7pd4pGCrXpZpv8P/bOA0yuquzj/ym7m94TQkeagKigCAjSpQmidKR3CC0gNSShBxUVlCKg8NFCE4gUBQVEQEGQ3oICgiDNBEJJ3d0p3/c7576zZ2/unbmzSQh8Znjy7LJzy2lv+b9Ve+//bS29JCAxOxvODkgwRpRVrhQ15T8ztPvuB6pQaJMqvf2/wgcqVabpppuu1LBh/ZTPIZmTBVGo9NQDJCEQ6bLqwQelF56boquvvE3PPve4yuWillhyCR1+xN762rpLO+UApMQYzEuStiLZAEnVlW/NFygL7z0u/3m3Q7+7/WHdeOMkdXS2q2+fQdp5l+9op13XU+9+gT7gro+UoQRkVA+QeGAFmGmJyNg/p1zJ6a035ujqq+7Q/Q/ep0opp+HDhmjsuKP1xS/5sBNAkH9dl7XW/2ZKZZeVuCeABLlHc1pi3wFShP4wF+v34N6U4SB+mgFJeP6YL/KeXCdKSBuNo4Th5SIOv2Y0NOAcU8RsPRoDklB2e/02Xyg5Q9qM6Xnddcfzumbi1Zo95yMNGTRCe+21gzbfck21tnFGjfh9VIKdxHkHJP5YVas5dXZUdN555+uuu+5WoTBcleoQKUdS+AdaaeXFddkvfx6BAicBunvtmwIkkTcQUGLGySg64sMPqvrTfU/quqvv1vsfvq5evVr1ra221867bajFFvcGumrFl17uWga/Il0+wuyApIKBQa0qlT3QeONfnbrzjr/o1ttuVWd5joYMHqldv/dtfWf7tdRS9AZBDKXeuxrpUd0MvF4nmTOnowlA4vegUi3plZdm66orb9dfH7tPpY5eWmH55XT8CQdr1VUBlYAADKjJhtE4X20WkJhcp8QyujBABvqn9DJlnk2+NaL/RYAkkkrz4iGBEVFTm5hL4n+J/yb2ko6ggBFCkELPSVLynyfsJA+JAYCAiDwbiEbuXZbQ9P77TdAzT8/QT352ot59Z4pGH3mE9t5vK512+vfVp3ekCnhTXfRvbuUgHZB4i6B/SndWhoeGMfz9xTdUKed1041/0h/vfk3nnj9aAwbN0TLLDlSfvs5MEN3vicITp7EC/8xGgATLH1cCZhyRgepRft+WRh18pv72yD907oXHacTwpTTmxDM1e3aHzr/4WK2/4YrK59qlCjG8xtyNQAveoxKZELICEizBubwXCk88/qr22HmCRi45XGNO/r4+/miajj3mLC233HBdfe2PtNzyWDrSVCBj7D3xkDg9S52Vqi6/5F6dPu5a/fj847X00svp0EOwcuR0y22/0PDhbd5LlmubZ0ASMhWzUEMDhHgARhCuKCScf+iBEETzDMTLGietyGcNkDAH5kXtfPqmoIBBR1QIQ1Gh5wVM2TwpSYmqzQESfIIdwvblwDAKQWdOu3x3vGZ+OFCnTthf/3rtPzpq9JE65oTdNOakA9Xqo00yfZoBJAjQarWo9nbp5ZffU7XSpv/55S168YV3NOGcUerdd7aWX2GEeveC1rsbJMLBNAtIQn7J7/948WONOuQUvfzy2/r5haeob5/hOvH4U9S7d6t+efl4rfaFER6QFPAsp4+DZ4WABA+l57Rd/IHfXV+JXFFlxwOk2bOkY448Tzf9+g4dNfoIbb7lRrrn94/o/PMv0nEnjNIJ477t+I7jnt2UkLm3JA2QeFUy4t1OITO+Ic1pL+unP7pF5597sy689GwNGzZYe+6xm9Za64v69c3nqq0XYMCHrXk+zHNaujms58VDwr0oInS4xrNOHhjgHHqg0SV/C8ss1wvD+LQDEiezImsyfI5Yf3oWWeM8GnMyd8J+6QYehpyZl8R2vT4g8d5HLyNNZqHMRzI/3+k8dPff94K22fw4HTLqIO21z4669NLL9Md7J+nGmy/Wml9dRnnAuNtz/xSs95zEriDE7mcwu4fEzh+eR2nqlGl6f9qHevmlWTry8B/rgIN21Hd32FD9+ndquWWHqFAwD0lMKW4KkPAM5mL8xJ/kOe3SFb/6o4458gfaeedddNiRe+qhhx7WOT+8VPvst7VOHn+gBg/xOlRNDJs6E1GD/T2bh6TiKRGAk5c+/lDae7ez9NDDj+rEMUdq/Q2/ohuuu1P/c8Vl+uGPTtZhh23l9Y4k/cswYsRn5sxp16RJv8nmIYm8ZdNnfazxJ96gG69/UL/4n/Hq22ukdv/eLtp6m6/pyqvPcsbYgmMZyd7yeQUknHF6vEALlOynIA895/AwIf8xMlnoo9FPkjBaBEiiVZkXQMK9JMDRMI9YUP7BfDfYYANXqYUQKBi0VYxJQ4npgIRBdgcPDp3nqE1fdT/5bP/dk/XvN3vrtAm7a5VVltETjz+iiqZpu+22VO+2NhVCV6ljUnNbyxuGbM11ijyjK5WwPhYcvf3igt9p0q+f0023naRBQ7DkmDciAiRVzPVYJgyQdIGchoDEhEGQi1LqlO6+83UdevBxuvAX52qL7ZZWvihNfbeifXe9UGuuPUhjT9tD/fvNdspTIdery4VZY26M0TPqbICkomq5093S2VnU4YedpUcf/FgTJ52ilVYb6Bj0U3+bpkMPOElHjz5K+x20ei3crN7+Nx+yhXW0JOVbdPbpN+ni8+/SuDP30WZbbKCpU9/S08/8RTvs8E2NHDFMOUL7kg3UXlBFwbiNQrZChmKAhJ8koeLipygCSi0KCsDcFHSuiQvkJKb0WQUku+yyi8u5IveBKmXEXxP2AC+gSIRVFUoLQXJUHtWgp9JUesgWwpBQRSylLcrLA4JvbXmYCtUldNIpe2n5FZbVw488ov6DZmubLTdRS51QvfgeZAckXlEHkKOYKw84KeiMUy7WC09P0xXXjlXffnKC0IcaeW9k0qcngMQUvVJJuvaqZ3Xq6RN03Y2Xao21BrlIqFdfnqX9v3e2tt95LR1x5HfVl6gRUwjqWAfigCRSu6IfeFd9qIYDI0RgVaW335TWXnMP7X/w1hozfk+19ZVmfCydM+E6/eKCa/T4szdp+RX7Oe+GjxKFFpMtFGmApGvdABaRl8R5R6VSRTrm8Ev029uf1qk/3FObfPNLevW1f+qVF6doj723UJ/eJeXdHliSapRbFoRyzCsgQQEhzASrKJEBKHYUhqBSHx6DMGy5XqTApxmQGO2a4kR4Ct3CCW8h1BtvMEaZvfbaywHbK664opYb6cLuYg2UGwMSLzO7QgW7AIkAJJUW3fW7J50xbN+Ddtb39t5Cra299MD9d2qrrdbXiiuNVNEduOjMOOWbMJw0OCLXTDBbyJYBEgCSfx60+NI/pmvbbQ/UcSccpIMP+aajRUCRD9mOhW13oa1uVvT0kC1njnSh2lUX6u3/7z//mam9dv6BOtt76+a7xmnQkLxmzKjoysvv1GnjztPv775WX117pONF+VzU5BV9KIEEswASB4sqXofBQ/3Eo2/rW5sdp++P/a6OOHoXtfWW3vtPu04ff5luuvE3eu75W7TkkgO9AcBZJDBozG3c5Ws8bCjxWUK2XKh4uapZc8rad/ef6pkn39Bp5+yhDTZYT88//5Tenfq89txzZ7WhELFHzhgz92deAQmyjQa0W221lR577DEHznkmldow0KP/muw3ML8IkCRuhRGV9070JIcE6yjdfelbQogKzJjFJyEKJY0SdlhI40mx8eGkA5K5PROESnj90YMA/t18y5M64KAzncvvc8sto5133kYHHbytFl8KImyPfBuEVEVMIUE3qAtIzLJnA3eJo8Qw+hjqcpm45ZwuPP8W3XbLc7rulpM0bERReRSWsndZOiKMptMjD0kt7tMTFo+aPbuiy3/xF1133Q264tofa6VV+jqCr/yfqnbWKb/XI4/8WZf+coKWXEYq5slZybscj5rDp2Y98twpEyBxiaTe3PLOW2Xts9cYtRRG6oobjtegoRZf2qo9dvmBercM1VUTD14ggMTpNpFS8fJLH2rnHY7WS/9nJR48eITWXnsNjRt/iL68Zn9nncFzX89LkxWQWEx4WOyBe40GrIY8igkdcknScyppqVSLya5Diq4HCZbF22+/3VlYF+QnVMLsPVhzqfJE/lTozUhjpKZoUJWFsLVrrrnG9VLh7wgVEvPJCwKk1AOjvD8bIPEnvyq8c0VVyzkHjM/78SSdPu5qVap5Lb/S0tpp1y114KHf0uLDo/yhjAuZHZB4MOxywBwT8srTmadO1HNPfKzLrjlM/QfQ14bRkucEr6ovEBlio5AtJ9OD0ukzZ3ToRz+8U4889riuvGaChi7mh1Nul4476jK9++7ruuiS8Rq5eIdyVVBJl3chaUnmAiQ1j4Z5llHmizXvArO+795/aa+dJ+h/Jo7Vplsup0KLzyn74+//rl13OkSXX3WGvrv9Rg4YGr9O245UQOLo3CzEHIEonwBul5MmPzddW22xjz74oF0jRg7SOuuuqfHjj9Pnv+CoTwUKh3CPewYhbJHbLLBQ2/nsacgWHhI8BDwHGqCjNbRsyfnu5Dbo+P1pBiQhv+B3QlOgcUqlEwkBjcMfDzjgAGeQAJCwDvCRMM6+JkIjhpwcshV4SELZWws3xhjQqtkzpSMOm6Abb7pH1VwvbbzxBho9ek9tvMmyIg8/DNjyeY/8Jd040AwgoXAMERKEjdtn8uRp2nbbvXXCmFHaf/9tXLgS3nl3XmsTZ0LwBIASIBlQ4yfJOqUBkrgAM4p87pm3dNB+p+uA/Q/VfqO+4iOTJb34j9e13poH6oILztLu+6yj1iJgBJ7Fx9zGBti8gTYTIMEz4R4CHRV10/XP66TjLtZ1k8ZprXUXdxpFZ6msm697WIcfepxuv/UX2nSzr3qDoLvP629JoGTO7Dma9JtsgARjCOtWzVf0+CNT9M1N9lZnOadlll5BG2/yVZ08bh8ttQxGK6+uwIuTPvMKSLgfgwN5Z+i9/D/nnoqh5h2FVixSKI33LfKQRCuT5CGhU7uV5a3HSGFAxM3iIaF+vQESmPpuu+3mEqRhymHiW9KGGGCxDtU+qd3YSXc0jYfES0QPSNCPZ7VLb06R7r/vL3ryb5P10IOPafiwYbpy4ngttWwrsOD/7P/EeEdvTwAkHBiUJ6osvPjii0EZwppU7jZ0gJEXYi6ry8W2/uKCW3XrzS/ohltP0tBh3p3rYmntzkiBNoeNW/uIEbEGVJkioZNeIChoJiQdw3JhB0zAx6M7ttZZ1g1XPauf//wiXXntT7XqFwaqs1Mql6STTrhWL7/8vH75qx9oqWVRynkXSefB5GNWEsoth0ntyRTs/1qpdurjj1q01+4nafaM4Zp4y7EaONzHtM/8SDpgnx9p2JBh+p8rD0gEJHGFGOWd9afKyPPPP++qzISWhWRm4kPY5rTnNP0j6dG/vayHH3pGf3ngcb3z5n90zfVnap31lnLJ9YDDtI8JBJIrx4wZk5rUHiap1ra0WnVKB94AEjNRzAljpGILFUMo4xd6SOrFkn4aAMlPf/pT5+3IAkiYF0AeWid0Aw8JpZG510pHcqZRVqzMYYpU8GmNpZLrxVEvqd0ZJCo+mdILP3/e33i9qvsf+Isee/wpPfSXR7Tqql/WZZcdr6FDwkpNqUfAfRECEjxcjnZTkay3tHvLX1mlSkETTrtGLzw5U7+65lANHARvqrp4d68EJUvEMKwFa5pV2WoUc8xr58wp6fwL7tbv7rxHV17zM2eA6aS4wwxp9GEXadbst/WLS8ZpiSVZrKiMZi1uqmst7F0oxJx/Sr9j+Q5SLiLQBQ/yFkeAAOv/5N+maIsNj9bFl5+kHXf9kjo6AZfSb25+SYcceJT+55qx+u72GziFIBcloYe5c+GOIMDh/RQVoEiEW1qLe3dGENOGohAcrKSRdfqjj6Q/P/iSHn7oKT300GOaNb1TN046U59fZUDknQGMcXXn/5leuodvGv3zk5KfzSa1WwIyPZSQfUQNQA94SCmjbrwuqVpaOH9iz+F7yKDG56/+WW70bZJBgp4gP/vZz1wvqDARPSwfb2sFzwOQcE4AJGaIAJCwHgASazBphoukcDUAyS9/+ctujWDJC/TXRrLTvFkos06pJne06BLaZ82Unnru3/rDPX/RM4+/pkf/+qB+9vNTtPNu64nKsd1AcO05yaszNyCJG7JMF7AHdVW64j0vvPCett12X51w4iE64MBvO1DEeXOGi25qBAYVcqK8x8Yp1pEXHfqjqESY1O50sNiQDZC89Pf3td+ep+nb395R3x+7sdM54IdPPPGett5sX51/0Vjttf/X1eroj7HwsO55WAYQoH9kIF4ugGairkYhH0eLFeWqBf321lc06oBzdcX1x2uTzT+ndsirKl3xywd18omn6vbbz9XGG6/pIjecquQoll/n9pIASG6+5WYnOyypvd45xjRVVkkdc1r0wTTpwT+/oIcfekJ/fuCv6tPWputv+pGWXoaQ7XSDZAhIeBcl3wm3yprUzj0m21gzwpVpbsozoH3Lo7SiTvX4unkRLam9EQ0vyO8/NUntNEaEKHyzKG/ZTSs/yPcoXwASFh/mgmK23Xbbub9TsQaFzKoOJVUuCpU1AAkMHbddLflxroNryV2eGbz15nvacNOtddjo43X44buoc7b0h9++qXFjTtd1N03Ql78ywlkpqLjgKSE5ZIu5EGJ22GGHOTc7iqX/cL15asIQq1LENL0XhEN/+aV36YaJT+vXt4/R0GEeLHm+GiGhKP65xly6DEFujVHIASTk3yQDEouFbo0YVFV/+dN/tPVWO+u8n/9QW2y1vo77/hnaZaeDNGbsWdp2u69q/Gn7q98AOYaEBuGiJRLctewDgASvFmE2EFZic6qIE1ZzJPUWdNopl+nKS5/QdZPOVrUwQzfdcK+WHLmGzv3puTrr7O/roIPXdHsZJ8S4ZQLhhesfCxHr78uO+hKDiUQcxZDObP9YRx89Xn16La2Txn5fQwfn9car0vpf21sTztlP+x20iQoFqvF45p/0CT0kACLOQNJZTYv/pioXIOqee+5xNLPZZpvpa1/7mishSW8JJwNSkjttPLh+uRaXr5X9NdpYEIynkYfEKoKZMpG0B1Y9ZKeddnIMmPMLvaOk7L777g6U0VMlrD4SnwvjMCsqZwBAQqWf5LWmuk67KqXejq6gqr9Pfkebbb61zvvZefrOjpuIaMLrJz6mX10ySb++6WQt97m+cwHCNKGAh4LxHnfccU4hTjoDNn5X4QXlPE/YEJ6wNp0zYaKeenSaLrvmKA0YZLlrBkjmBsRhGVmeCyChyhx8KMsHUrxl0mPaa68j9etfT9KSSw3UqeMnaLtt9tSE0y7WgYduoiOP3kGux1ayXcW9xugMowB1+Ck7OnDgIFchrPZxPIxqRh5cQf+lSk4ff1jQJusdrrXXXVlnnDVaP/nJ5VpisS/q3rv/pj/ef6ee/ftErbQSCq6zwUb5P2gncwM08q44Q4wBIV9b/9BT48JNsM5iXiloytSPdehhR2n11dfUkUeNVv++0mOPlLXrjvvpgkuO1re/Q5PFqvLuPgMkVBuM5hZjCQAScsIaeTNsXThL0DtJ7ZSvJUwDULH33ns7izM8gHDURs/jvANI6D9A2elGVd6ynI+6ylyUtxleAyCxsr9hY07raxXyAhRGAyTsGeFpyEyME1OnTnXGtZB/p82fMO/LLrvMeYRNMXelpp2cJmTLzon3zPtQHUKlC7rowqt0ycXX6ebbrtfnVxuit16VttvmSG219do6+ZTvaQi5E66OVBQV0IUjEpcGUEUfEvIB0qs8dhGSn1PXAZr8/Hva/ruH6djjD9CBB23pQraq1Q5fUCYIG/e/+vpWcd3KPCTxsrM+qsKEN4CGJxT14bSS9trtdD14/5N68bVbdenF12va1ILef69Ft99+o+6+7xKt843hPijbVb3kxu6eUlcttFJ255Q+VAAS5p+or7lgLQ8qME78/fk52nKjY7TT7l/XkcfsrTPOmKDVVllXv731YT3z9KN6/sXrtNTSA9xa4FUuuEID4b+urWhv79DNN9/Urexv2hl2Jb9z0mtvvKZ99z5W2317D+1/4M7q1Sbdces/dfzos3T5Ncdr02+upoIL3UuW/fHnW8ntrICENULfJWcSYM3Zx1PCGtLklzwy1rXRxwwAXPtf3RgxzUPChljVLPNgxBeVv4MGIWA2AmUEywkWVqrsPPDAAy5sxRSXNEDCc3kXQASmBjDpcrF597z7uPwLbyUzyxnE9KMf/Fo/OWeSdvvet1XI9XVK9Te3Wlmnnn64ho9o88ggsgymhU5YyBbCAOWScBPPLOzlPoa1S0CbjcJX26D87y8u+rV+c9Mz+vVvztaQoRHZufsjs4GzzGHlQZh6m70xbfbB+pAQjxsq4sbMazW/oxRPnjVzekE/+8kkV2Xn699YW888NkUvvfyehgxt049+trd23G0NFYsfu5ANYu6dGK6FP/i5VSr0Qim4kC0ak2HpRkCkApIoJYbQjLffma0Tj75Mzz77mr7yla/rwQce1tQpH2jJpfvq2ht/qLXW6t+19nXKmKKMIsRoyki3WKx0XfNOQlDeG5Mrduh3d/xNp469Wquu9gUtMXJ5PfzQoxowoEXnXnCEVll1aAAMu59gAwmmoMKMASRpZX/TmMrWW2/t6IB9Q8mEIUEPhF7RSMnKBddTSjj/WOiJQ/3tb3/bzWLYiJn15Ps0QIKFFEsPaxIaI+Ix4Eaz0DdKCHkzjJ/rrNMzdBjG0CaNk/cYn2Gd8LCke0jwSs7x5burrY7mOIPs/cUX3KG9DthCldIA/fHeB/WdHdfVySfvqQEDvdC3PQ5DnuLjYfyAcSv7Wy/vp1aGMwobYixnnXa5nnl8iq68boz6R4128y6/xK3WXNMPPaDsB+8fP368o78sHhKe++7U2Tr3xzfqhokPaqONNtVDDz6nt955T8ssvrgu/NXB+uaWJPdGHsLk0O0anbGXeMdPO+00p1Q7fmd8M/LSOtFODl+1pCqhvh2tuvKyB3T5JZM0ZPDiauvVT/fd85ir6rXlNl/TVTcdqtY2X6ncvT4HL8SYNDcgeemll+iUjmAAACAASURBVGoeEgOxLrSjKy85KONZcaCoXO3QxKv+rB9MmKh111tTw4d+Tg8+8Fcts8xQ/ezC72uJJX2pc4ennB40dwiNrTXnBMUCQJJl/Z1uV606eiFnis+UKVOcDCRsCVomasCx3LreNv8cAAxAJPSQ9IS2s9yT5iGB9uC98TDrOC2gMDNn5DUgDNCCIYK/A8LghXaPGdesqE24tgAS85DUaLNW0hkgQdwTln3kvi9mwYf8oReee1ejDpqgYlsfrf+NjfTi82/r9def14QfHK5vbr2CigUMBWx6BECtPk5K6By8Bx0EC701Rsx6DhjTi89/oG9vc6iOOe5AHXLoFs4rkM/5SAp0BHfuo7All0vhSud63cd4FAaJeB8Sd78ZRl3IpC/xwIfwqL888LLOPOVXmjm9t1ZZZVXdcvPvlFNfbbjJarr0imO05LIUAqHlQaCWG0G4nC5//sxDApgmHyhp7tVchytx7ssxD1D7LEJm79L1193jzgKA44/3/N2Fpe2932a64Bd7ek+Rm77vn2Y6XOQyiQblve2cHYCuGSRSvYpRgYOOcrsuvuC3uvjCW7XxJltowID+evCB+7XaaivopxccoMGDeztYazXFQtowGgj5MFW24h6SenoI4yMygnwq6BdgDv0A2EljeOqpp2oGsUZnCfrgXaGHpNE9WWi9J9d8ajwkuKsRShwIFgcQAWpLPJzVqjuEX/kKVihf9hehhmAlHpgDxoZZUl+9heEaQlwAAr/5zW/U4rJRLSQqurNWPs6jfOeByEkffCA99NBz+vDjt1UptalXW199Y6NVNHKkzyHwjn0UGf4HUDC3cmCNEVFGCR3A5e4PbFefjtr4I9cjREksqcVDPvnEZP3r9Y+05VZruzr4cA2+J7/Ef3gvgMT/7mtye+9BGLJlzLz7ekVWiUiQh9jo44+kZ556XW+9+4raZ7eqT9tieuONN/X6v5/UyeNHaeTIXo6JAEi6WyYDMq3mah4SPFvsQ1JzIO8yJ1zF1/8mqXTaVOmvjzylGdNnq1LOqU+f/nrk4Uc0bGh/nTRu14b5G8yfMwYgw0LE+je0ELKIFWLIy2rvKOjZp1/XK6++6EFKLq+111pTK608vMtl3yCpnfWnSy3eQawkSXNPO7/QCqGL0AI0AFMij8RClazSlgmepOewBgh2PCQAkoWVQ0LIFmffeg7U653CmqGIUFUMjxpz4P8RbFQcQTkzZSRNsNj55z6u4V7GkF6NiNytiCZRlnMVvTelXY/8dbI+mj7VecL69x+oddf7soYOaXGGjRBMpT9XLoeHUJPRo0fXzl+qQIg0gugYujP+6MOTNeWdTm265ZfUr29E83hSMA/WAeN2HgBvhEuRi5P1A1f48IOKnnriFb39zlsqd/ZSr7ZBevkfL2vaR3/X2HGjNGxYL+fZwOiQ9mH9MQqgEBEyMhBA4j5hIix078trVapVlatl12epc440efIHevHFyeoszVEx30ezZhZ00UUX6WcXHaNvbPhl5Qi1LReVdxWSUMLmLn8GIKEPyTHHHNOtD0nNvlkzTPncrGq1zQGMmTMLevyxV/X6my+pWi2prbW31v3aelpm2d5O2XLst3av93hbGdhyib4FxRooa9ZDwjg4Iygha6yxhjs3KCbIwFdeecXJQAPdXJsE7O0ZlkOCDMJDl2gQynowGlxXD5AALIxXmackbrzhe7xC8AobPx4GDJHwPassFobd2txDmkoK2XIlvcnCjqL0aokAUWi08zwQrlPO6dVXZunJp5/UnI6ZKubbtOoqy2nV1ZZVS+sctZDQFFjGfZWtdFs5BlV0DxRiV2UuwYuUvKw+5GrKlJm6596/apXPL6c1vrKy60VUdJUtIuFTy7/wdOVAn2td0KUDYJAAkJjxtmsMZgDtCnHwfymrs7OgN/41U08/9aLzSre19Ve5s0X3/+lebfudtbTd9murWOjl+gA5ruSG4xG699N4QAL904cE6z5KeRLvs1LfgAuXH5vPqWOO9PwL7+qllyc7Od7WsoQ+mDZDF150jiZOPFtrrLGa79wStSpgAI4Pd3Nc0LuDxoiTnHJvndrtbM217hapkSfMV3r8scl6+923HZ9ra+ml9b6+jpZcCmN0tN8J8t/OtNEZchraizdGrGsYjQYGgFtzzTWdhxNPJ952/hkIj4PypHPEeeBdeOiT++DMJ+LP8JhPFSCxkC2zWKRZCm2jrOkT/28NlWyT7f/rrYG9B2aAIoaVoui6G0VCPQg3cKESWBRcDWzvPal5DgAKUQWY8H3+e3ObdWdSdp0BEqxTgCkY7VyeoWAcLpadOFBnQfSmR4i7zBpE3ZAL9B8wb06NE/qyeTY31+AtCudBIQ9zSLqvWRSu5ZqLRd84j1HkoWHepm/QqHAm5Qjf18iRg9SrF51dbW3C5kiRuuEGVNWPf/xjFy6EUgbqT1beSqoASohJd8bLsmtM6BkH74DJ5vXhNOmjaTP1uRX61vWWmsva1v+EE05wOTxYaOtaBwL+bL86FmtHpkKVo6pyVAShylYtJ6n7qrL2do6psoVChpesXonapLPMM5iD3cfa2dk3RT1UTOLPYB3+/e9/O0CCl6orZDAD9+jBJWkeEs4AYJSxIhTDcI34a2zdzLJjz+QnCol5Rq3rsF3fnTY9GOdahBkClbCRenvPfvp4ZE/TNMeqCbdAyPmjkBwuGJ+LAULAuAGSpPF6yo2eHL3LhVO4EJNWVShAhy3C9f7w+WV+FMY8ur85tM7j4uf80Zg0y4cnunLSLS2O77liPlEo46zp0nvvTdGSSw5zIUsoPoCIesUdUIjxEAJIBgwc6GLFXVKuK4Zhhhnoib4ehG1BOzn/brM+R4KfCoDvvDVLffrmNHRYb1/YwxGqN6xUE8reEbJlOSSWDO6hgy912lU2mH3HIFWMyo/TpNF7yxAbUUSM73/gNCjebXyz7Dwr/pl4qVu7hRYRMkzYcjMf42HshdELtGPKvJtvkLic9GzOAWcfRQSlqKFBppkBJlybBkgsh8QU4jCs0H43nsmYrQEc/M6ULtMX7Pqa5yM2Dv5OzxJCtpC3tVwVCxXsBkjwbOFJ8M2Q3dl0Om1UCjji+2R10ZjY054VL+BqK3WfYGCMxkUOCRZ6qgZap/bGFuquSImy8yi6ijc+TDliSmHeJpd4ThC2JPZAlXUzg4CB5JoV37yVzsPHZL13pZq38Kmo2A1/i3qPvjdlpnK5di020le/NH3JCMTRb8TP4GnWqd08JIn8Go5AcUtUr1zZR1c41O/nhZGCqqOEzr757w80ZHBRgwf3j0CXf5v3FgUfB1R8r5Trr7/Beagw8pmhNkkPydlC5l0rSncOKjkq6vk9d7aqbg0YkzlwyH95DzkkeDzNIJ+FzLjPGiFz5tk7znIoP5PAeJI8RYcwQOJlW7ZQsyzjbOaaTw0gGTVqlLN82GEwL0lSDxFTsEJXLNcbQ2KTzNKc1qnZFpyfWAhhBLjNIpoN4g0jse4IEgsKyr6VAqRjp092gyAo8UZZQKxlCOFC3ndt9xUe8GjMvTWM+5lnnnGlW8khwELlrER0XXeXW1Mj/385YhByNAkD1fqQJxcXUCTLtqhSJwnkKHWtXmC7m2CKnp94GBN1W44ONAUAYIjkchhzd9db8rsbg88Oq/Is+otgrazgaSkqT9dqN/+iVCkon+v0IWcuSJSO8Xi9uL0zEsowB9bJu8RRhknCImTBOo8nrJR/fwUFp+S6wueLnkk5pp+bqXyulwrqo0qpxYdoxBJpQ8tEGLLG/AnzAxSaQp9q0WZKnWUVW9pcGa2OUrtrkkYjTKcMuhC1dgdKXB0EH8Se+LEzyNzJY9liiy0cuEhiGGlEbUI3ZHD8bv9CIZ70DL6HXlBKyCHA47AgP2mAhHAdPBs27kZeHQMjoeHB6J93WLiaPS8+pxCswcCZPxayZEuyr7BF6Iajcc4fnXrLnPWicgW69XZEio0BTW8ksU/SvO07BDLhmli66bPAGUg+f2hEUelMeIBDIT4UCV6DEuz5TF75atEngSYAEjv7XnGjyeos/fmBe7Xj9lv5DutJCeiBcuv1e+be4mrr0bW+5Aw2ReXKWP07fXJsLV8iLIHaFb/l47FzKpfzuvMPD2nd9dZXK8HYzrVQ9mCk0hp1Wfdx6BghnMXT8TJfgAPvCPTnywL7kL9yR97tTQu/l2d5MOdw2tzEyN4DSlZffXUX9uTKRcPPaO5a9fNAwRKekSo5jp0qtM7xlphqq2sKCXMFlFSqs1ToBnp4qS9v7hSxqGM8hQeQUdAeSgi8l/1P65mVdH6N5kPjhikpIf3XUzCMf9BkGP6XnsMwf7hCGiChqALA2BQyk+FGp6YomzwP5XfI4+xsh0plkoJL3goWeQuR8vwG0BiVxnehgmjYJoPbnHwhH6Ga75AKs6RKi3LVtkjpLbnytr6ruc+1dLIyT6gRamtUaTJhGaF3vPOUcTbjasPVdu4FP1Y/RH+u3dlzuRmeD7l1Ary7sxfxA+dh6ArX4hziIaRqqfHTGpB1RXxYC5NL0HercnlaxX7sSo/nyv1Vrvgkbmm2CsWSquW8irk+KsOjHIjzdODWNwdnqrjQVwwW7CmefXrJwP+S9ssbYeUaMFc0S8VCiyqVPpIL5fKAgzBKvFUuAqTcGXkpg2a2ZcYR5gYxlrKLrnjuuee1+uqsv2qFlZJkgQt3K2ForDiely/m/c8c/LBVpY6KioWSCnn4MN7cuVs91HSrQE4TZmVh1g33PgjFNFnnjkBUkMjoIdzjpGca7bP/rP1ZZ53lQ2YX4mehARLbFBgPyhgWMlCidZgOF9f6Cdii271Z183ASlzZdgRcKLj34+aijGqadTLwvfvX1iyi3mPSpexiNbMwp8hnXwdsmkKI2xZhYElNnpnYDMMH+HAuIxYICKXChXCFpfws3tO6OEaPcoAkKOHJnwn14f3E4xvYC4Vcl05j8/Fj8Nd49ylMAYsFjNCSyd0Ya1aJrnv98jFa/zeEDQoBZV+J4a7/iZ4T2H69cEIZY26eAThlJ+XDOTDBxrsJVYMZkIMU5hslngV4s28B6xQcgKcdCGP+ft+w6AZutNhY7EzyZyz0JNRTkIHk6vgnLTnNhJcJYbN22d9tjuH5D2nA6MisongK8ZAsSOtIGiChyopV2YmDLKOtUPFoZozmCTFrKvMO82tQCIjjPueccxqWSezam5q7MApDCGk12SuRJhQIsyGmnSR9s3Cl8zh7b/QOAw9x6x8PqB1TjBS1U+r6eHj9vIIpRW+8+rKuvvRk7fmdEWrVNBWrc7CDqppHoHY6xaeAhxQay1VUyeXUUvKgo4SXlURzGkaWpH7UFsxzjc+1qKgo2iJhH+ZtpWpvVUm25Wn5duUKvfXBjIG6//mlte+oE9S7X1+V27usvB7NR7ZdDEKArUIX/fpKPUE8jOsTQkhX2AzOh3+l7QqeUfIuKKFrpTIdH8TlXFvXLpsuNG/G9FIJRcm7Z7r4UNSrym1VeE5McHR5LswAAu1Tsj6J55gHNPwu5B+hFdRoJ37WQgU+jDzg7/AcFHOMghjmmqGtBsx6rq/TAAkhOxaywnziwKJL3nnDY9InDszCOYdz4neMYOQN4pW1tTQvU/JJiR2yWOl6o65auLf7Q9wgMLciwFjgPYSNQ//mIUnXQ+aeuc+NmPvvaftovI877Pyhf/3oRz+qra2dEadTzPXwqGRwEAplCesevHSvStddd+oaqI2DUEM8lAAiC1lLmWW3/DLe2c14UiPyNGrvrkfZOwj3Z/0tZCuNhvz1prV00XIXc+nizf43D0Xjny5d0Zem5h8J5XjrkvYsNCCFzzKviOkzXTwomSpNtzOgYuee+fMOomTgA6nG2GaJvQfXf2oACTkkuOxZJAu1MHBibqmQCTdDsGY1M4ulMS5T/qnWwWHgUMYVtixramMJmW1Wpo6wgRhJKMJST2KyfdKeYe8J32uHyP4WV+rqMXAs47wfC1V4GMNnpd3P341gzPVt+xTuUb25ELtPuBCJvYTOJRFEvf0OGYgp443Oh42Zs4V1iPwlK/tbjyGFexzPTzDGYOM3gJDEkIx58C5CthAI7AGALD72tGo5SetuTD70MNj5N4ZkTNDmAhjHSwMgWVgeEsKlCFsJ4+oZJ3MMDRKOzTfoqxBfb5u/CeA4fbG+gHLCRrLSbRa+kOUa5kIOCVW2SGoPBfK8jsVCNGqpqM5SaqISvQEjRlmvvzxZ50/YTWMPHqZeuSlqqc52Ue8VLHx4hipltfxfZTtnTcQzg7KOa9KhGowhOZUKbc5r27farpIz0pI8yz86K9OpzXtGSrk2VZ3RoOo8EHM6e+mDmUvpmrsX0+iTz1XfQUNUiABLfP1CerOz20gBz7IH5FzAAxHIZqGtt/amUNSUtpjXpRHvjZ9f/h8LJQa5pPeiMIQgwuYUV6Tj/CiuhPMMK+sazgGFmBh0AMmCjiFPAyTk/SD74nKMuUL/YUy8xbwn0bl9hyziX2iECBU2DADQu/G7+kpollPU82sI2bKk9uwhWz1/n61DuBeEy5955pk1r+688p4so7P3A0is7C85JJ/0J2yMiIf0k/jE6YDoHHSfJPlv8s+iAkyOh3zAZGU49vgemrHLdAPTT5B/PJuQ4QVtkGi0tp8qQEIcPwcCJdEYRKjkhgylGaUk6Rn2fDaFqkTkLvg+JKFlrdHy+e+NCbKpFiqWlaABJFR5In/Ayv6G4URJQpn5mEubd4bx9qZs2s+0GRhB8C48RLyfPiThfaHQjz/HvjNi4f9t7ZpF2OQPGCBBKU10ldapFmPC1QR0lvfb+PGMAEgJGchU9jcMXYlCg0JgGC/blwVUWqd29iDJQxM+IwnkGYMJ465Dxb0eSOU7gChgGKEIHcSfk40Ksl2VpJBYY0Q8VNCPWUjjllyj/zSFJG0ESUoO1xodMV/Cpij7m5Vus8228VWsB0UFAOMkVaMQzq/1nwuQRKUWSiTvOi9fWflqWW+9/op+fvq2GrtvLgIkc3wlPrBLHms/bgdQBqGR/u/kahRbCypVWlWqDFRnvp9aCmX1Kb+hMmEc3OoitVzbaOdtcTCFkDfXI6miDhf+Mlzvz1he1/9pRY06/lz1HzoiMe+lHh0hUM2QZHudhQfY7liVLUKWEMjsiVkfk3bQzjA/7Vo7m1ZIxcZbz5pv1/CMekntSTQT0oIpGqHibuO2d8QVFlsvO/tWZWtBh2ykARJoj3ejkJn8NxkdGgmN19fbl5Dek/gl95JDQjERlEBbm2bOTGPKzn4FgBDdAw9JTwFhkj6UhZfZflDUhZAdzlKW+7LPrv6VvB8ZjIdsn332SS37O7/el/QcAD+yj6qtCwuQYIwgQT2uPxiPiRvTTdcx3c9oxK6P07+dj7jBmb22AhgYRBd0DlmjffzUABIS+qwOfGhhCt1LjSZT7/u4UmYMnb9TA5xut+RRpDGlJCK1zae6Ad6VjTfe2Cl0aWAgiWlwGFCIUUYJHSBsqZ61JvyOMCvqTSMEib9fd911XR8KszKnPScUCih3JLWjDKWV/U1aV7NYPfroo66yEYRM/ge1sfk9DB+qNw6eTagMgISkWgBJ0qcek7SygZTBJfQhq7WL67COMH88FAAS6wOR9oxwHKw5VrZ11lmnlkjGGQiJOmnP7ewZaACQWJWtpKS2UHEJ14ZnE3Kw1lprOUUKQEkoAgIuDmqTPGg8i32kDwmAhLLXnN8F+UkDJIBSAAlzDZnr/BhLklJiNMo6wdRZswsuuGB+vK7pZxCyxdmHBrFUh+ej6YcFN4SAxPtFfBImMU6EbdG0lGz4N197Seefua3G7dupXpqqVsqF+2Qzn7Ji5Wv9I2pNp6mfVyospudfatOk2/6lDdcdqK3WbVcuT2XBqMigy7ugBJ3PY4swUe05HeXBen/m53XNvSvr8JMuUt8h/aJWHd1jUIwGwlAeeCf5f3QnJiH07bffdkoFPKQZpYpwUfMS4yFJo7f4XvB+8v+sMzpniAZ9tcT4Bp68cE71GiOmjcdoBWVlo402chWC7r//fpcPZZ9662A0AP+Ef1Dlr6cKcdZzmgZI8JJjHQ/5lBkS4zyv0d7Gvw9lvz0LQIJX0sJkQp0j61zm13V4SOIhW43mGH93TwBJeE8ISOYX/8myPswTQGJ9SFDKP+lPGLIFIG527Xsy3pD2uR/ao8pcGLIf0nBcZzPaRX5D9xtssIHTXe67775uYd/he+LA3p5vulwYsvVJrEHSun2qAAlhM5ZUZUp13A3dk83nnpAphQyeTSJUBSGGUEoru5q2QQhE7gMYULWDxLS0TxogIWSIhHbr1G6NIRsdCtzclDoE2TIOAMkTTzzhelM0WjeebZZoPCSEi8TL/qYp08awsCxSEx7rAooU5efw9qCUh8i+nlLOGH7yk5+4krP1AEkc+YdrjBKOdYUGYaxBI4YaCh+YEWOm7CGJdQjmNIt6fF8Jc+KePfbYo5b7EgcCaXtoDIafuKupctJsHxIsiiRmcl4IOUKp+dOf/uTOgFlOzNtklXfs/42h8X48JMTQA8wXVsiWVdmKKx9xJpqkXDTiCXbWzaoU0j+/s1aAe+jpk/4wJjwkVJijyokl2c6PcaR5SPi7y4NweSQlvfmqByRj9yurV26qWqrtPucDJwoV40gTLZPAXXLFw139q3xRs0uLa/Jr/XXpNa/q9/fP0QlHjtDhO3eqmPvAh5FXW7yXRXhifFK6dWcmH6WTClW5gZo6ayVd+8DKGnXiz9V38DBXJLweD7X9w5hA2Wus6xgjACaE4hD6m7XBGO+huiE80EK2zAhWz7vBfVSno/Q0FQIB8gcddJCr1LPrrrt2y4GopzzamYR24WGJQjql4g334h1C5hD/jizAqIaCG+eB4ZkP+TG/oxCah2RBhwylARL20HpQwKPMUxqXHUn3N5K3NveQF3NOMASZATEEuvOD9pp5huWQcHZ6CgjnBZCwLgZIjN9+UgCNcWPQpSdMvT4kzaxns9eGIVvWqb2Zc9bs++IyjnfFAUmos3I2a5Xggv5Z7BF0gjECoyj8iGgfZFkj3TH+fPYd/ocet7A8hY5nVetpnfOy0hnvxcqEMMBDAlGErikjim7MtZbFmPEFUbKhKbRmVbJp89Ni5/kZVu0J35C0wQgDrCwoNBwGukR/8YtfrJt0Fx+1JfUDSAhdMStx2uxCoIEljHFxiIjD5FAjmBGI9T4hswEdW6f25D4k6TH7KPMcfqxMCEMqtdDgip9G0KEgTBsTyXR4SOiDYAKikZAxQY51GesaeRAAWiwFIbHFnxMfD3sIIDEPSXpSXdeT7N24mRH+m266qdtzvDMolKHSn+WUmoeEkJHUkMEEa+vnV1nFKSJ//OMfHVPHMou1l9/D8230E4K6cB04u1h5YWYLqw8JZwDvoBkEQsAWgqdGQDvLepvCaddCAyT2LowcEsbAGabsrzVGnF/CMA2Q1Pr9OZBQ0puvvawLzthW4/YvqU0ekLhkVowWdFmmml8FmEAVIpLR8yqroH/9u1XnXzJdH1X76+Enp+vIQ5bVoTvMVqEy1XtfqFBF5S+X4B61IXBJ4sCdsis+1V4dpCmzPqcr71tOh538c/UfSGJ9VE45tplxJQnZgZcSRZZzwzmG/2BcaKZalAESDDt4SLrJm4QDZWcQ3kEPDCz70Bz8d6uttnJywMIN6wn3EFxjEHONEZMOcK2mePf0YsYB8CL/EusqvAhvLz9rXkZXKtlXI+N9cd7E35AdGDfMQ5KFhnp6TRoggfbYs9A7amuYlf6NLxv/72Z8sQFHaxnvQ9ITQ0dP1yB+HzLUPCTmXc+iUM6v9/OcpByS+cWHGo3TQrb+mwBJqI+yPuRvOQ+J6+bY/ePLpvvIATvb3I/c2nzzzZ0REb0DYIVxG4DrCg0FTuYkg4T9zegEQPJfG7Jlh90ACUwVQBIm3TU6yPPjezYZZoAijKU/LNXZ6PlsJIcCxRwLLxaOL33pS41u6/a9dWpHGABIUMrqfdIsOVjrN9xwQ6fcWC+TLEjXAAnC+J133ukGCOsJ5jAki3dj3afb8Pnnn+8EdDMfOrVjZTQPSRoztnfaGiBIOTcwMlzwrD/NMrMyc7MwWmNEPFRZFBk7uzSSYr2pjoOXDKUE1zNKQpa1NyFoOSTNekgok73ZZps5JYN3AlDxNKFghRbipJyccH9Iql7YgAQvmfUEMOVpQQpEW3v2CaMAgCS9U3szp7n5a+OApPknJN+RCkiiylS+CzUhWwCSbXTKvmUHSIqixK1vrkOpUFdXJgIkPockr1xLiz6c3l9vvzdUb81YSceOu13777mEDtuJJiVTVMyXXEJ7vkRsmE+Q98XnfG8RB24KVc2pDtTU2cvrqj8t6wDJgAEj1QIgiX3sLFh4gfFp+KeBeDrNc44podu4Wl/XC6AXBLl5SOrxPVMIQnCEcjthwgTnLYUXApBC5ThtP8PzDSCBl2X52NkFEAFiMETAC/FuMA+8pWHYbmjYS3q+NUbEILKgFZI0QIKHhCp7lsPQrFEny7qF+8qe4ZkOQ1QXJL+pNz4AJDkkRBv01EOSdf7hdSEIQ/ciqd30r/Cc9+TZzdzD2bUckmZ1h2bek3btwvCQxA1uJLWHIVuN5mV7h8xE/9xyyy0d/aOHoAeY0a2Rp8siBHifdWrPqj81GmNPvl9oHpL/D4DEDgUMnTwIGhtRy76ZT7OAJGSaltxLdaizzz7bHSiU1GYYa08BSVg6kDmwBnh5vvzlLztLrykEjQiCtcoCSEICNmGPIo+Fkth7FAKsk+uvv37m+c8rILFkWpg4Vgm8YwhWgFGWPZhXQEJ42je/+U0hXAGzCDTyQcgFsWIDWZjLIkCyCJBceMa2OmWfilprgMTV8/a9GPgEgIQqWfQ8KRdbNCs3UE++NlSjj5us/XZbUkftSA+At1UoENxVUJ62ylEpbkCIY6cHVQAAIABJREFU78kBNCm5Pj54SN6btYKuvm8FHTbmAvUfMsz6S3djo0ZPoYfMeAv8h6IAGDWgv/TmqsmcuVlAYsqaKbi8H6UALx8eFoqzmKe9Hv3NCyDhufQtwUKKdw1egDELbzeGEePPoeEoTS4tAiR+ZbLw7GZke9ZrFwGSRYCkWUBiZ4szi3eYSAmMqRhXvYekq89MvXO9CJBEK/n/BZDA8HE5flIekpBxsoYkVWJZQyBbuBh/N0HUSCHtKSBhHPFcF5KqsdgRgtdMLHIWQBISoCkCKOOEajFHiBBLIeESWHrScoHiFiJARU88JDzHrLMWWoCHCm8JHhvG1Kha0rwCEuLnYUR4+FCq9txzTzc9QtBCCyPvsXclCclFgGQRICFka/y+JbWRQxJ5SFyPtyiGqOB+oUqW95AUO+g3ktes4gA99upQjT7+Hzrge0tq9I40RXtPKlRUzuVVoJKXAzTWGyDoo0LIVmWQ3p+1oq7+44o6YswF6jdkWGoj0fjZNRlC7t5zzz3n+kpY2E9WZZDregpIjK7MG0pOHcYYcrGyVFucF0BCrDt9UwixxCOCZZ1xwA8JfTWvURYlexEgWQRIFnlIJmn77bd3CeJZjKjN8Jeka+fVQxI+E1qnmAdhl+heizwkPdid/w+AxMABLkeUavOQZAnXsSVr1kMSWuf+/Oc/69RTT3WhJoRL8V7+hbWsFxQgQdlGCeDdMDNiGPESkZxJCTsLGTJLXb01yQJIQoU6jH3kd9aQ8Kltt91WX//61zOfxp56SHgBQIZxA7xILCexnpCPu+66q5YYbp6ctAHNKyBB+dptt90c2CAxmnDBRx55RJwLA6VZmOsiQLIIkLgckn0rDpC0ao7v9uwAiQ/8yvM/US4ImSctlAGuSO3Fwfrry0WNPvFdHbzXUB2+fVHl8gdSsaxyrqqWsk9m96Wz6Iycj3qKVlxFYADJtJkr6pr7VtARJwFIhicCEqOVMPwIGsRLSpdj+BA8iO8xTDTDg5sFJOalwSsJ7wMIAQzIgyCfj1y2MOa7Hv0bL2s2ZAvAQ0VFlBC8MdzPvAkZo9KOARLzotdbj0WAZBEgWQRIPnuABJ4InUPbGCYXhWxlVv3mvvD/EyAhBpFwAapMUT7YLPhZlqengIT7sIxjHbNEbIQPIVP8s8+CAiSmlKMMUOELomAd8A5Qfi7MA2ikHGQBJDafMHTDnotiQkI21cWoONMICITP6omHxLxPhEdR1QrQBSgln2PllVeu1bVnDRqFbDCWnuaQcC9x17yXNSehnWpZ1kjNGaZJak2p0mPrsAiQ/H8GJL7Yb9fHl/zlSPgcEp/Ufj4hW/tW1ar31aIO1yfEe0N8yFbehVqR1F51ye5FSvlWaYrYT/+c1qKb7nhfa3xhuL61dkEd5Y+klk4HQFrbe4NmVM37/8e74rNSqqrkq+qo4iFZXtfd+zkdPuZ89R8yIuhu3jXq0KJo/JUkdoqK0FAPYYzHFgsnoZvmoc3Cg5sBJOYVsVAHKtqRe8b/k4dEpSyAgQGCRvTfU0BitG08kEIigJPf//73jg9bU2EzYNUbxyJAsgiQLAIknxQgccl5UbVBCxOURh06SkOGWh+SWtmRgBd2L4NuVptKtazWllaXPzxo4CD94e7fa8bMmcrBZ53sz9feFfJCXx6jqjyl212T26qOPe5YDeg/sKG+kIWn9vSahZJDElq7wqR2Ym+x/MDMrWxpnKEmhZ6Ez2tmIcx6b/0Xmk1qb+ZdaddalS2qLFhSexY3+7y8OwwlQmHFxY9Vj6T2rEBmXt4fAgJ+J/YaQEfYGYCukQI9L+82MGHnivNnIVskpSLU7f0Lchw2B8ZjVbZIao8XVUgaQ0gDZgE18BNeH783nJc9w7wrKFaUrl7QZX/je8f7UQiplEYvCT541zijZmW2OZoiGlrJs5yFkJ5C75pV9IEGieOmIMMnsefxMVtSO72IshRVyDLnetfQRb0KKkEg5aXXXntVl0zYRqftOc1Vv8rnWHuaGyKoPCDBy0G1LYdhQDN5RFrUqV0tqqjFX1OZFXlCvADlHgNEOQr65n3TxVx5oCq52ZqTG6Cps1fQLXd/ToeM+bl6DR3husR/kh+rskUumlXJa2REmZfxhaFedjat7G8jeg/fa6Gi0EfoCUkbu70rfAf3YUzh3JEDuKCTqpNk2z//+U+X+0NSb1hlK2mN69F+aAQLeUWSUYayv4BZ8m7Cal7zsq89vdeqbJED+El0yg5loK0NVbaIMrDczwWtg7BWNg4MaBdeeKEzZtoZ6Ola9uQ+3k+5bLwM5IA1CrVu/h2Wh5eX8vDUgjpLOdGDu+qa01Z15GFHaNCQJdTS1irlZ8FkpUqLq1TINTkMQ87V7ENf4a5waHi0c2I7D3RVuWJZ1TxGp1bfdQpDUrXoLFB5GttWy9yhcn62ctWKWqp9VKq0K1es6JhjR2twX/rAJNb6a37aPbjjUwNIaIpI/L1ZlqxTLspC2A08LH1m842DlCRFDEUvZHbm7uIZd999t7M0w6CaqbLVg/We6xbmhyJIUjqlb00pmx/PTntGqJRxDRU+6INBDLQx8gX5/vizqUFO6VrycEhITQKd82s85j2xd+AhodwzVZ7uvffemmXVhNT8em+acOXvVAci7ANQCiCPn1/GGH7C9THlptG+JT3XBDi5P4AxKnQstdRSn2hypwESQm6gQaNvS8pjXiH92zwbnZFwDcNnhsDNnsHzyUGiMEKjimTz+zwwNvrAWOlzFOL5d/Z8mciujwchXoIhDCuuFwmehivPP0RH7OiFXQ2UqKxKteTAixd6DnK4n9U8QtasdqEAi1vyaNSOpzCvag6BPMcJSQdINFulQl992D5Sdz3QR/scfYpaBwxSS2XuKlvze93D5wEI4cH0EcG7EXpBkt7b6OyF96QBXPu7ySGKcaAQJT0bGeH3q2ttwzE2kn/cG+bUhYYJficHEkXYAMmCBOVpgISmpNYDKqRBxhICriweX+PxFsKcZKShGhsyl8ayoTxckHNPO8MUIUD2b7PNNi7k75MAAzYWq9AI76MPUtj2YEGvhe0T5w+jKMVgACTN0Nf84AsYJaH/b33rW7WmzklNOXv2LkBD2TeXrbaomu9QRXiJW1V1YKKslkJVp4w9Xv0GjlCxraBqbkbUlbboQEml0umuhV9XHLapRF6PQvRseDLAo6Bqvt2F2VYrNHiNGtSqoNZiUQV6T/HuQouqhXblclXlS23qrHSqnCvo+8eN0eB+gzxfRzAshM+nBpBADBb/bwqEJU2jMFi5R1MokhS08CDHiQmgE+9xYgoZFjISgXB7fdIfxkylKMJ/Pv/5zzuEDoEsSGBkTJ2frMsrr7zi8kG+853v1Ka/oJkRL2KeCEosRFjJrGTvgn63nSFb56lTp7r1pygA4zFGuaCUU54fWqnYf/I+mD/MOQ2QpDHqegzcnmXlHEPrqc3TwArAiFj4Bb3+cdqF/vCS4aXAO2J0b0pXHJDElbMkmg0VPr43Y4SVFQ0BD9/jHSTUpydrPK88A4WEM4h3CgulKaD15hX/LnncEYCoXewBiQvXwgCHgCuXHB1OfupufXXFToc3nACl/4gTfGWvIAVgxIlYrG0O3LiiwHX5Rh4vSVUqFyqqAGToT1Lto86OGWrt1V8zO/ro9XcHaOWvfk1qKUrtCNd5XdXs9+MhgAYB48YbQg999ifNfWUaLYWGEcLMsBAj/0zOhU+KGySSxhMHK/Fr0hpFWjSCVUcEkDXTVLLZtUkDJJRqhgY4/8w3LFts9G/AJEkHMJ5g62BgxOg+vg+EqX7jG9+oeYQaKaDN8MRmFWrmhQzGGMf615M782McPIP1JbTP9CJTyG0dTU4sKBnIe0I5jFGGErYL8uylnVXe+dRTT7mQb1vfZvrRpcsjz38dP3XeYw9IMMxUquijeZU629WrtaLJL9yvXn2mq5qbJhVmqOrsPfDJYgRI4MOuJa34EttElRLq6vQVEKv0L6HEOjw8p2qlt3I5dAn4bV75YkHFal5FFVUtFFQtlJTHSNTZqmp+kAYP+aJOGnOhBvYf4BtGLRw8snAaIxrBsvkWskW4FiELlqRjzAdlCeHAP2PiBiTsgDViAKZ4m1IWD3OhKgpuO1yGjZ7VLANudL0xI6z0oct8QY4jFAqsJdYivETsgTGKRuOeH9+bJRhmACDaaaedXC7EgmSCppyGyi4KMbHXeCgAhKH1cX7Ms55iyfozd8IGyQVJAiTpDK/7k0O6iu+j0YztvQkDy/1BIaM6lyllC2reSYo060/YGuETocA1oRACkrhCU88IEb7L5svPMNTFBDO5WChFC5Lu0tbULPQ0h+X8NaN01N+nEJBEYQOuS7sPh/PxVxX96/XXddH5F+q8n5wbgQxij2mIGIVdudArRzk+/tkV7fVNEt05s0Gk5Cq1lHwCfLXQoRLlKHMF5yVx3dsrUmdHRWefc56OOPYI9R/YV3kr7fUJHUJyr/COWv5HXCmb38Mw/mJKH3tBuXaKYyR94iAlfkbt/+udXQPidrbCM4YxDkUY/rew+pDQEwQPqXlyDCAwd1sv25d6IC9UdG3OcT7A/1OEhIIwYR+S+eeZbO7E4J0lZBkPCV6iJNDW3BMbX21hSaZTnXHGGa45cNL5aPy0nl1h59U8JBQFsmpxPXtiz+7i/eSgbrfddvO5yhaeC5qSdvrwqUqbqrlO78FwpdM9uGgpztQPfri/9t27n4YP/5dUmO4mwvcu5MqFzsKz+WvBeTYq1YIqBLfmp0uVPs4josL70f7hOfFGIPccVdWpFpcHWKBYSa6kah5wg9dksKZOXVz33VvVjtufr/79h3iGHneu92xpm77rU+MhoXQteQwwEWNGEIdZ802hSGPGxoiSmI8xsvi9BlQAAyhiKIUL0jORtDsALSzTxC+TQ0KC5ifxsbVgDQjVoVwlFqqF8UERpDrVFVdc4arFLMj47fj8AKK4i+nuTD8XcxnPP6UweUVDDwnCmLNPDklSaEU9q71ZAA1kh4AjfLO9Lwx55G+cdxRiBDTAnPX/JASijY13WQ6JNUY0WjZhGSpwIbAyurZnJe2Z8RB7pl0Thn5wBlDKsFKnfRYkUMFay9kfPXq0i+U3QJ42n6QxJo8vKLHb7SbvJTFxRanYMWPHaeJ1N0TggrAt/6+rNzgCDoucZYQQ09w9Wd6eFx9frhx5PFwpYJ+VwnOLPK2S06zpM3XKqWN1yqnjNGDgQCk3d7fiBcmXwk7thMxkCQvKOp5GfMTeRe4cgDRpH+udvbgC2eicxsEL/09SO2DAGiMuSPpPejbecWjPiqHAozAUGM8K5xSCk/gemN4QD/lK2it6N5GzuPjii7uv7blp+9VoH8N3NNqD+HgAJBSoIWSJHMYs+53l/GV5ju0HxkjCtkz+2N+bnUuWcdk1tr8YpalQhw4Yhu0286x5uRaPHA1FyeGJ909Lem7SWUjjvz6F3XubnScDnpmv0JFJecAFzDD/scaM30yjDuytJZd4TTlAhvNO+1CsfIGLuMPnhLh3AWpcrgh/bVUVD0mupLwLCOMf+SKAGa4tqzNfVL5SlMMhgKI8faLg5/304Ycr647bW7TDd6/WgEFDfT5KrjgvS9rjexcKIAnT/uOd2i1kxjY9aaONieNqQ4DwMesGyB/lohtBuQ2c2wdlClkISJpVhq0pFs/iMDfTIZhxA0gABNapHQZZb+7xncbtaiEethaNTkNIUIwbyzgla8klCOefpLyFz8aywHxt7W0tuA+LWxZwx7UAEjqMAwxQiLN+LL8ovuaEYCDQwryJUBCG68uYmT/WocmTJzsLTdb1Z+15h82T/+d5fBhTUt5G0tyyVtkKlXF+J9SDfwg0+3AGGA97w3hM2Nb2NaAFU9bJIfikOrUnzR8gTv4QZ9/WLFRGQmXBqLgSWe85Z6ZE8mzABftvfCPN6hmeB+vUjlBs9LHn2l5YhTXbc3hSM8oL96GQYZQAkJhCkuUZnDX22RQwA6e1Kk9eGiZ8PNCgCgv3AEjGnXKKrrrm2iiHxN/SVZ3L2du6Pcf+j7VjzRkDexfSYm0OUeoKVjfEoBfH2PfwlOTVPrtdJ51wnM484yz1HzyoYbhACFAZFAo14+D9zD3L2oWTMUBC2DD326eR4gF9Gf8zOuPsWf6j5aOExrTwmeEZrJX9DfJEgoH4/SAUI+opxO9406B15J15E/keUIuSxbrU3hGTgeE4uA7LPDKI87cgP2mAhKR23s0eciatqIXNORyTnTU754zfKgt24xV1qgs+/PDDIncRD4nxmtBIFF+DcNzGA9h/Cy9jL+qdm7Q15Vl4pzGGEiHQqKiAjSM01PJsxgE/ANTZWUyjg/gzuD4pqd3OXL3zYGfMCgTB/6ztgO1dPXpkLKwjndqJUGnUqT3p/EBzFuZr9N8MD+D9AEL6kBg9N7qfcbDevNuutTzlkAdFNbUib3TkdshVgBs+l44L8tM07vQNdfgh/bTYiH9GgASvCICBe7yHxJl/AAvwgFxRuVxvdZb7a+b0YSp3Dleh2KFefd5Wa9u7ymuGcg4AwalLKudycFvfD6pmSKICV4umvr+Kfvfbgdpxh19rwMD+zguD92RhfBYOIIlmyqZalSnQMaXnLKyqHjI3azAlXnFzopTZQX3//fdd1SSYNJ961i7ugfkBSIidp8qWJdXX2wx7F2OnMy7/yP8gBtHK3mbdzJ6U/TXGCYCgZK7FghJy8NWvfrWbh6kRYTXTGDEEef/5z3+cVYtmfMybkpcodFjbiYnH2kb34CwNCpsp+8u6mruZ+xC+9D0x5sk4SE6jSAJ9SUKPQHwtmA+MnP0jqR9AkqXKkYHeiy++2HVKJ9yC/AcS061rOyWgDzjggG4KTpKQ42+NAIkBZzvLxvzpQYIA4n4EAZ2bN9poI0cPKLn33HOPE3amEKWdyU9L2V9CtkIQm6SMhEIS+sPNTvy7KSIol7jfWat6noYQsHAGODck1jei+1Bp4XeANHQA/aNUEvZiSkFWHmBVtvBSNgqZCT1h5L0gSFknzh3AGqUOa18j4wQJkkYPVNkaO268Jl7bHZB0jX9uQFIpV1wOyl133ikaE6LYoUwcHVWqAuy4+GmXHOnMeD622QlWD0iwECJ058yao5NOPFmnn362Bg7qmxgu0M3AFA2MtWC/zzrrLOdZhi6OPfbYbmE4WfagmbK/xn/Ie+O80JzQYs+RPViaOcecJ4w8FhIUAlkbUyIgSRiw0b/xPVM8d911V8ffWH/LvSIPCUs7IJ9CIUYXodcg/orPWtlfeAQ9lzbYYANXFY2QO0JuQ8NMmtyzv+MhwTMdhmwlKbu2VvHKS9AshVDw6rLveLebLflvz+5pp3bjRfBBqkQhj9jzeHheGg2EZ7LZsr92L3obewDvQ9ZvuummWn311Wv6GGNrpFOh1ANI0F8aAZIQiLEnrD39z3g3eSgAq1VXXTUL2deuQX9C92umMSLvJqKC9WZMyFyMmjSGhi/49cm5sFbvbY6KgrhChcCRqi+lHgGSsaetoyNGDdXwof9Urjhdqna6QiAekGDkNOuSgxWqVHupkhuhN14bqiNGPaYnH5OWX1668Fef1xfXmKFK9S21OC+H93O7QiUu8cRJUB+TRZGRHIBkVd1x22DtuMMkDRiEQQZ+/0nXOvTb8ZkEJDAVmDLuPRgwTJnf11tvPVcTngStpMpcSQphVkASMisjimeffdYR0R/+8Ad3KEkKv+iii7TWWmtlttI1C0hC6wZEDEEi+N5++23XrZOwm5VWWinz+xsBElszUw4ZL0T44IMPivlTKpWmjDB3usbj7UDBhSgJgwoZfhqXyApImDvrTBNAlEDyXsg7ojoO8yAxEKsXVcNgzgAT8wIkKeU9ASS8H+saiii5H5RKJBmdsVApheRsGBznAFACKGokEBoBErMY8hx+J7yQs77iiiu6/ce6iHcBC9uUKVOcMgRIokcKjdLiCdzx8XzWAImtA3uKmx0lnj1BEAPAmI8J6zRQ01NAEq4dNAAIBQAgdC+//HJtueWWTllqZAgIn9MMIAkNNWZQ4VkIY8AQ9IBS0MjTG/Iz5yEZN1YTJ17jhUI3y3I8Md6PHFgx+cXJov/F3/72mNsD6BDFjGTh0DpK+IBvh0j1LA9Guj5VzZo9WyeeeIpOP2OCBg3qlxi+bPO2cfN8jE7wWqolQeuUcuUfoCC0WDfSTpoBJChY5Jvwj/5L8C56D/Fh/vACQq/gw+QlHXzwwU5Zilu0nX5CsYBores1RuRcWw4lv6P4Qv/cA9+H9zJf+AFGIIxrjz76qDNI1DPs2bp81gAJ84fu4ffIgo033lhPP/2025NQXiXte08BSQiI+f1Xv/qVO/OAQuQwRjiMYI2MP0ljagaQhOfIxsTcTzvtNGEk5Pwbv8/CA4zemwUkjAPPOgY5eO+wYZSL9R+TuY3eb9c3A0jCfUAXwSCw++67O8P0/fff76I8yMXKEp1h728GkMQNI8bnMGbCd84991xnnHKGAL8YPqHd10v3RQqj/6h45VhhfprGnr62Rh88QiOGvCYViXgoRd4N7jZAgnfEh7NWq/3VmVtJB+32lF5/c7ZGH3+gJl3/N41c9lmNP3M19en9T9LXfe+nqFRw3v2vD+GKBuW8IVOnfUG33zZMO25/qwYM6hd9tXCy2j+zgMSUUyM+DuRqq63mrEUQuBEG1s+0yg0m0LN4SEKByLN5L4IMVI1yitDBYsOzUESzfpoFJKZocR+9G3gXydCMB6YCYyD0ICtjbARIjIHb/GEeCDtc/OR9wBAAhQjePfbYQ5tvvrkDiwhJBMfWW2/dkDlkBSRm5QMIURWLMCMsVLybd9KkkQ+ghLEABsylbkwyZFQ9ASS854EHHnBWcKxslOukY3IYqoXyACDBSo2XJO1ja9oIkNg5tVAQhABnGqsw8wEU8v9YaSgbvc466zilhHOJ9bCRcvxZAyTMh7XAG4A1GDc7Sj0CmQIJoUA2C3F8D3oKSEKAi2UeIMhaEzqFZY4z32ylmJ4AknBPoUkAOmcdC2FXsnSiShYJtC5l2AOScZo4EQ9JYnTrXEWv8Pq/9NI/3Pl/8IEHNWKxEdprz72cp/EbG2wQvTiy6tHh3Vnpophms9K50IGKZs6ZpRNPHKczTj9DgwcNrFvgxbyDzJ8y5Xik8QxhFMFCjpcJfgJfyPppBpCgvKD4cvYApCjG7DlKPR57vsNjAlAwBQWrbwiMQ56aBZCYh4T5EA4C4OT8YuzhvVYQYosttnD/j0KEgoShzM5/PWDyWQMkeLGReyji8C7y7wDkyN5QKU48/REAbNZDEnpGWUtCxCyaAyMUvBfDYAgys56/ZgBJ/PmcR2QtdIFhhHlZmGojvm9nguuaBSTcSxNeKsPhpUXmce7hgWFeYxY9pCeAhP3AQ4wRDj6McYL8T84FHptmPs0CkjjoYv+IFIEX8LM25yhfrnuOeFdmHrkeHqR8qHGnrq8jRw3W8KEvK1ckugcPiRmDMOK4t/o8FFcKsbcqWkJbrveiBo/oqx9fOF5XXXq33v/oPp0xYUUNHPCa6zkC4y5XcsoV866IiE+XiKq3ux+tmjJtdd1x2yDttP3NGjCof+SVWThZ7Z9JQBJaySAElHAUPzwjuKqNeaTFj9thbQaQeFRa7cZwsESTjI4CApNEIGIxD60FjQijp4CE5wJIYESER2EZwF1I6dowObcRU8oKSGxNbe0JWUAQohCilEGIzJ33s+5Y7VkX4pIbfZoBJDzb4kXJOwAYEbJle4Og4J2MC0Bif09i0j0BJAaEWQ9AB54IrJVmueInXgmqlmA5Mzd+0hpkBSQWLsBeMg/AEJ4RQBeKEfttSjDeMcbDuhDGgMewkcv8swZI7AwCyLBQAsqwUOIlBSwDGO0a25d5BSSh8OZZ0C05H9AB+4BCcvXVV7uQoQXpITE+FM4HSz2KOMYYU3493VvyRk1NqyWVhIqNAZJrXQ5JkHcSGMniVXipwDVzxgydd965evWfrzqjxNPPPKNfXnqpRowcGXUJ9jkPOcpMhlZCN4muSi4zZ8/SSSeO1ZlnnKpBgwbWrTlp4+Yna48RivwbSrZDd9A+QByQmPXTDCAx+jcQiFcaRQxwhDEGazEeTAqEABDw1tL0cF4ASXj2oH9om/NOyCZnH88coBwvCcoYNIEcBBwBUk3Opa3HZw2QMB94IjzPDELIfuujZQrj/AQk4bmz58KDAQHwWbxjeOlMGc969riuWUBi82NviQSA9+Atw1uLUS6eh5s2lvkBSM4880wXqsQZQh/BsGHtGxrpHjauLIAkzs95Nt4gQpSJxkDmEaEASDdQkHUPegpIjBcTicC88dCEIerOE+KcIvafc4fUuHJeHVEC+ccaf8omOvyw/ho27B/KOQ8Jlbm4l+u9j8M9yXlIKBvcpkp1cT109zra+4Cr9JX1pGnvSEcevaq2+26bWlueJ1/Be2RwzuSpaghAiRosOk8NIWG9NfX91XTH7f218/Y3qL/LIfOhtAvj85kEJKG1GwUULwUWMYjTujyblRCGnVTb3Q5T1pCt+ObADCAAGBIWagiGXAQOJMwpq5W0WUDCOExBJU8AVy1KJ1YzrGIwAxhE1k8WQBIHYqw/4AtFGKsAzaVwk2KdtXA11gTFmfCFRowpCyAJmaeNhxheBPChhx7q3sFamqLImUBA2D6bQhCOpSeAxNaVc4dlCm8EYRI2PpRhwBjgjFjaemAgKyCxfi2hUASUwXjxwgCMOHfsJT/5h7LC2aZ6k4WMpJ2JzxogMYsxtA34Z30wDtBYDsMADU7xWNQLGbC155osOSTh+bM8DsKjUA6toSKJqXS8R0g3AoHhXjTjIeE+A1k2JoAI8wcgMZ8uD5GBEntbV/hVMiCZGFnfouvn8tp3AZxypaI/P/igq1R0+hlnaNDAgbriyisdSBg3dqzyNKLNUNNnAAAgAElEQVQlRtkRIKUvo9rBUbf3SL46gTl7VodOOvEknXn6qRoweECyiybge2Yc4SdeAMIkmD/eEsAI60EeR9ZPM4DE+AmAALozQIInEh6MkgQ4A5DAf4jtt7DVOB8M96BeyJbRvymidv6tTDAeYUsGB6QDkC2+3ZT3ejz4swZILISV9UbePfLII66PU9ivJW2+9vdmPSQh7w29pK6Hz+TJLlQRWjDwmfXscV0zgMTon58AIbwUeGaIFsBTxLySZF3SeOYFkJgewlm0imjkYcD/kOc2ziyhU1kAiY0/pBn2HP0D4I13En0Ir+RVV13VlJekWUASejiZP+tPqC7RILam7idgxLFAn/dBV3WSxc24k3OAhC9maNwpm+mIUf01fLgHJFW1RyCEBxggsZCtvCqV/uroXEajD/m7npk8Q/sfuoseuOcZDRj4D512xhc0crE3oiWbExURaY06tRMKZvl8AI/eeu/91fTb23pr5x2uV79BQ6KE9v8iQBISNwQN08a6j9vQErLMqhNaOO0gGEOya2AGMGCQqh2IkABDwgsPtglvXL0IMH6mKTFG5KHXBYWYv2MVZZwwBzrOEl+K1SLLByXSqmwhGAFW9q6kudga8BM3NT8ZOwoYa4i3hNCxkHEljcPciozbqmwR8hJ+QsKLPwMhxlxxmWKVp4cKsePEc/IdwppxmLUkaS4mYPF0kIiMhTmtypaN18AI+4CrHIUQQGIfmBtrQE1zGESckYUMLQQkWDjICUHBB0zae9LWzgAJ4VrmIYFBYqVCISae2yrFxJ8RF5YAaUJdGHcSkLUwFTvv/OT9ABI8JAAjlCBACIAI4cQ+cAZ5dli5KlTEbRzEYVP2FysjlmV7T5bz2+w14frbvVhzsa6hTJmFKcwB4bqQ0Rt9cFYAnsyZUC0UMazECKRQOUmifycmImMFPAiXP5a2RuDZxowQ43qspAhg7iNvAB6AdywrIGFsrD/KDN5W4tLD8JA0RcLWkbHDhwhZ4swzDjt3jWK4bV3wsHBuryVkK2PoMO+gKh5AANrnXZw7eAIKcjj/ucbRJZHd9OAXY04ao9PPOL3pPgR4RfBQwAfgh4wJL0lS2EYaD8KyDg+GjzcuBuC95JwXPMQUVSBMBQMBP/HWwBN4JvwMZYVQkiQwYuea71Bk4d9JHzNAhV5q1hQAxodxcO65DlmAhwRZgqLG+YgnZMeNMqw/QN76YDVL081cn0T/KJIURIGXmfw30GVhuuE7mDu5Sxi/ACOAQOZkxV0MkKfRPc9CceecWiPYpByf8J3huNlrAChrzbkjbw1vPAY6a+7bzJpwlm688UZHv5xbk3X1ngF/Q/4RNs2HZ3D+AcgYoZLW2Z4XniO7Dt0LvmVV8urdz3NYA3gfcydEkA+AhDA6jHG2B8ylkWGIubB2AGxCjtN4np1b2yuiQgD7yC6Mf/BR5Dgew6z6F+8Kq2xxX5b1tzGibxChgREYPcgAmF8/ruryikjtqsrrhR6gVKRyp1T4QGNP3UhHHjJYI4e/pkpuhvLFdtcI0T8DIGLdCgl/paDIML362lB9/Yt/10FHrqsjTtxWk655TpdceKNuuvkr+vzqr6lSnaNCkZqGnQ4G+TwWGzkd4YFIVech+f1vBzkPSe/+Q5RTiwq5/6Kk9jRAYvHPBjgMebsNjJXwM68HDAVFDGWQcI2kT5KSERIcigTPwb2eVhUqZG52L+8DkRPDiDeA38nfwHWfxTLAWBEYVAVDGQ0BSRozChVyLCQoYwgyfmKdwDNhZfeS1s2ea3NgHQEkCONm+pBgCQV0YKGAIZmlEoaAgoPVCCaHkKmn5DEOqmQASBDmKNb11i4UHAZISOa1dYG54KHiTCAkzJplDNLWxJRuFHursoVijEJioLMeI+U9KPt4RxCMCAbCxDgTKMq8F3CRVnEppAFCu2BoWNyT5h5ea2sJE4eBIxABJAgylCMYOsIJzwHFB1CQrdkozzHrvgkK/kZyImeHPVjQjRHTAIkl5ofn00qZ2t8MiNgesrYUkmDOnEcUBJQw9oD3WFPVRucP4cqamaczjfbsLJnAeuGFF1yolFXHAhjACwgjygpseBeCFCUCGmRO8Xmn8TTmSK4C76XaDeGS4fmuN4+Qj6AQUoAC+mtm3AB4rLIo3RhS4H2EzmKksL3KEjaLMYXzj7eX85x1DMyBtUeZ32qrrZy3mrUHpNYzLMXXheRo44HQf0hvaWuIhxi64/xZVR8MUZwJABFx9QAleFDYU4Pnhc83PkRoZxogsT0NFUmeiUGCn2Z04FmAevL6rPKUgdMkurM9Qqli3a0PSdqc58ff6wESeFYcTNjcw/3E2AOvZW4opdAv+QRWYSp8RsgzwvEDZAyQhGMyOV9vrrwPryjvxxiKAQr+gf7SCNAmPRcPCco8Ht5myn6Hz8IYy/sJGcxiiOjyonpLOPSHUSIOSOqtBzoXIBbehR5DcQloGHkY8vF6a8n+4G0EVFvZ3yx7YHqAVbbEGIVhG/nVbMgWspT1B8yFZb/rjcPOFYYwDGA02WTvuq+9bzzrwrToG6I5qqqPq7oLLii4cll4LN7TuNM311EH99WI4a9iopGK7VEBEEcBASDx/Ugq6qc5nUvrhKNe1L33SSusJL33jrTJptKJJ39Rg4cCSNpdiV8gSdE80xayRYWvfE6lnPTBB1/SXbf1087fuUG9ByxGgnRmw9T84AnhMxZKyFYckAAEEKgINCMIDriFX4UDtntNOUAQEsdPhScsBEkfE74mDIzJWYgLwgMmh0BLI+YkRspzsApibUEwYBmj9GojhhCOkXmiEBNuYY0RswpkS7BGoCKITPiFSnjagTFiMw8JyhAVmrK+GyaCdRLLhJXqQxHEUwVR48LM0uSIcZilB8LG4lFvDKH1mLXnQyKbWdQAGAgmlBQUAj7x/JdQKTBAAkPhDGEpTNtrW0vODUIJywxAFoWYBFeUQyzGtv+cBWKc086kzdMaIwJIkgCxnV9TXvjJGHg2CizVdHgW6w4tINgJ40MpCcsuhs8J5wIggbES7oJS38z5bZYhpQESlGqL+w/PbxhuaUDA1oF9Zb3wwnEGmS/zsBhq7oWf8NPOeyhkbCwWsoV1P+0TnrtwDijzGAN4ByEkKJbNrh8hc3hIUK6zdGoO+RlADLrjLIQlgxud4VBhIGQMQwJKeTMf3oEnAMWEcwYgIoQx9I7YeifRtHn+ACQoU1homwEkjJW9QxGBH2EYwVuZNVzW5soceAY82BTKRl4qFFDOGlZR6x2FkQJapOAGHis8xNaLJA0QmGLF9fUAiXkKQqDHnnPWqfBnPRBQivg7NI1RyM5+fP3t/3kuHhIMGgCSLPyvmTMSvzYNkGCQgIbNaxkCifAMQVvwdfK0jLcZIOEc8n3ccNBN4QmS2gEktne2HvVkj51X1oxzx17D85G9FBqxs5NVhtq4OEvoHoCsRmXnLX8yfAfj4gzD81Gqs8zFeIhdi2EhqTFivb22qBCKzPA8zh0GAePPoeyt9xxkJmAeUJG1MTTvsLXg/MOHMWZawZesBmHjIbb+Ye+gerqTnWN4Jzl4RIck8x0r1wsgAWR0Rc64mh4AhPyHGnvK1jrq0DYtNvxlSbOkYkdXpS0HJsxD4qsUVlVQqdJPpY419Pu73tC093tp8KC++vr6ZS2+5BSp8o5P1Mv7blL+XRZyaxUP8y5T5cNpX9Rdt/bSbjtcr9aBi/33dWoPNxrCBpDAjCGKeA5IKDhDxmQKaKiwZFEEQkI2Twyx3ygSVr4zTYHk76GyFB+PWQObYUjWywRLCwzFQrbsXUkMPVRMQ8YdZ+KNXKVGVHhoUIYAJM187P74OvCMcC3SlCMT+gASwoXMQ9Jo3EkCJj4WY4YwpjR3PPegRBCugYUI66Z5dOopdOF3IdhJUmLSzkKoGGMdImQLa1MSIEHBCxULu9eUFBPCvMuaRfI793FtuAZ2rkKBhEIchmw1cwaavTZpXS1ki7MfD9kK6Z/fQ2EXriHzZh3s7Nh3Nnd7Tiis7RqAvSVlNtovo7HwvIXntZEim7Re5iGBBjl/9Z4RB9c2jvDv8bnG32mKlc2F93P+mwEkRlPhu+xMGf3zMx4uFI7Fzi80iDcV6ypGjGY+9ozwnIfvz/IslDl4PyFzYchGIz4e8r2QJkMPl+1PyJvDc2zfI38wyiV9OF+c75B2bW15rgFwW3+jBcsrC+cRnxPrh4dkYYdsEf5ojRHtzIQ8ysbN38wgZOtsZ99AWXhfkoeOZ5H8DSBBiQ3XtdGex+kvpING96adRQAJgDjs1N6ID6XRuM3d+GTSc0K5YfoTngZCrWxNs4IaW7u0uYU0Er/GxmqVwgAkgNI0+W9rH/LH+PrX4zdpY4T/o4MC5qynXSNdMjwHttahPKqtey08FUACyKD0eZSi7tusS7npGn/azjp8VJtGLPay86Tk852qOrgAoLAkcw8oqpRRr5aicK6BKquvSlUaJc5SvjpdxVyJ0lpShQT4qtRi7yZsK6r5VaVKV6squRZNm7KS7rpN2m2Hy9Q2cKTPZ184KSQLtw8JB8QACUop9cQ5CKECZYyYAxAyGvvdDqQBlKRDZ2jZFBY7bCaYCT0AGVNHPA1ZhwoOYzKFj5/MIW6ZySIITajgPiZsDCul5TCEVt3wWUZwITAKLTcm+CyROSSSuDJg64C7lxhegFkjBmPPMAUgFMRGhPbccG/qMdg777zThQwR6oBCksZEwz3mGnM7GxM15ooiDpMzawf3WdhEKNhtjXFzU6CAsBWL4TWhHt/HUDAyd1P6eRa/W/lfxhT+f9J5MGWE6hwog4SdJH14dlgtJ1RCuZ732HhDAWDrbwzTBHaotPM7ccD8I/QDUNCIGWc92/XmHH4HIMFDQhw8AsHoi3Eb3Yc/7RyEQJM1MmOGzde+DwFbCFpCYYanAUBo5yM+dlNs7MzZGlmuShIYyrJO3IchAOsuSdCmEJvSkDQO/hYq4iFNWphaHIjFad/OLWtFLDghC4Q6Zv3wHjvrth8hWAtp0/Yz/myzhuOlRCEj/BOaTZt70thsH3g3/0JlNetcCPvBy0TpeFPuGxVDsfeFgCMui8xAYGcj5NM8384a3xPum9a/yug/DiyMJoxn27qFcey2D3gKk4AJ18Ir8Yxy/vFQLciPrVf4Dqzb5JBxJs2jaevLnMzIEvI25mXnz+YVztt4AM9Mkul4U4n9RwG255pOkTT/JF5iPJ+ftrdJ86u3noyd9Qcg4d2zkME0GjAAyprwrtBjEuoo4dlIkmHhOOGb5F0ACOwTl+FJzzC5ytztrJvMMy+p8YQ0WWB0QPg5+h8e/ySdxWg75MO2x6xBGJ5b751J4+B++K95HLkmCcga3zXearRlRjSeE4IlR5dV3xaxSunzHICk6Er90pi2UC2opdCiYrFD11z/A226WV/16zdFFXUoX8Cr7/XMKh6SWnKfBySFal75ck651qI6KgV1ltCbK6KeYaFaUrVMUZec85DQnL0Cf6S4iPtHQ8YWl0PCrzM+Xkyv/3OQ9tnrx+o7kCqHC++zUEK2wukaIMFdSEy8HYRQuBnjNgXFvuNgmGIeKorh4bV3mQIbKg52LyFX5D3gvq0nDMOx2XVGlEbgMEl7R6g4ph1wA2C4LSHGuGKZRshGNHFhFCpMtl7xZ5gCCyGx/vxDITPvTCi4jEmHDCq+pnHl3cYQgpY0JsOzYIgoZYQ+pVVHCgW/MSJjEPZsY4ahkmLjtzMTnh32CgHI+C1sIS7k00gzLnjsLNncbV/S7rfzYHMhxIKwDeYf/8Dw+bud4bjgtGeYUDC6sPXhp1XhCc+/vYfvLBadimmNxj4v7CpJYANIsFZipWU/QqDAu4zRu/kg/PL5WlhdaI0OLat2hkPQYnOPn08UAlzvKORp9B8qQ+FZDhVXnmvC2QSTPY/vQroKaYjcLcIFCfGBFuJCLVxve7fNK8yzs3NhHrU0wRzySp4N7RHmSN5VXGm1/QqVtriybspj6HkxHmzPS5q7PZv1xyBAyKmF7MbPmJ3x0CMezi/kNfH5hbSfdHbJP8A7TdgFgNAMFcZH4utvcwsV4HANuD5ct1BOJYUksecYw8IqPeE7DTSEfM9oNHyPfR+eT1Oaw7mEe8GzkT3W2LLZkLlmeUES/QNIMIZgjDKvjj3XzrTJMgO/tsYhUAjPqK1PXN7bc9lvco0AJCGPqMfvQx4QGsHsfNkah+NIOpfx8wRvRwch9JTzb8aCpLHYfto6hvwqPo8kmoufG57HOwEk6F92jm1Oxs/CsYSyy0Lrk3Qu27M03mdzQf8g5Jn5Y5BI4xWh3Av5fhK9x89FyJuS5CtGWUqHhxEKSeOIg37jRwaIQhp0a2mAhAT2PCDSux58vrsHCG2t0tXXnadllu2vYkuHAxw5AEy1opyLtaKCqHlIfQZJvppXsdqiUm66lG9VudLL9w+plFQseL8KzRUBHZVKTvlCq3uXLx0cuT9yZVVyc1Qu91epc7hGjTpNfQe0iYaNrmnjQvh8agAJIUvkkMSVITsUJmTjzD7OoOzgmdJt1/PTCCNUVvgb7nrACERZj4hNUTCGEwcZRgTGhMx6kcSEba+5hmRiPEQIZRhkmnWee2wdQqXAFDH+Zpb0MJE5FFC2DtxjyjfVxXDZErIUMo/4fSGx2foaY+BZ1oQwXGv+ZlbH+PlmrbmfCht4CYgjDkPW4tfzfgMdppzbmthcTJkwRS0UFsZMwv2AoZI7QbgIuQAIZvMu1QOnFr9sliCutf23sdQTLAYeUEbIHyB+nuT8eoqbfRdaVplvGObEehhzNFqw/UjiLzyT3CvCVvDSEMJQ77zOK49KejaAhNKtvJv1CEGd49uVSi223KxT8b2JKwMmIEPlPFSOTbgZzeAhwksTP/M2X7vXaC2uVPD9/7L3HnCW1fXd/+eee+/M7sw2lraUSFlFoyISxYYlilGf/KOISUzk/whLsRGD9JaCAiIIIhpjjOUJiGjoKIkxJkFNpETURIMiTXqvy7Yptzy+f+d+Zr97OOfemd0dWF8PV5eZuffcc37l2z7f9otAIhovUQaV8QApU3TZoVuca0iq1jnSh+nMvDAdwyre1+PFIGTuNFcoyt+ycdhIsfFSds8y3i27F2MgQgL9k7bYb/7FuZuupwPgikZLHAs1eESo4T8ASQQaZfvl/Yx6wNdFgDCdteR61pPCeABxlRHkPS6mbplXYkSM96xDzAfFKEHkBepvMASJGAyqYZgN/of+SNlyQ40isIqgpAx0RJBXtl9la0qKaqxbi/tXNkePqYzvPSYb2JZZRQdmlW1BgwRsAFKGcEqW8VWUQ0V6Nz9WAeiyNTGd+rvoP2yA6MwqyjDfp59xXybfq2Sq1xT6QwfSjIGOdINkcNUz4vrGscfry+7NfKgjpkGFHSJVMqW4h/10ZbfTXZtCnIQBBe5uY5gOB8mbcKmrw444WFtttb2aQ3N7nbmc60VXv7xUgPKnFl25SMOuNVRrZaoNrdZkq6usNqosm6NOZ0yNRqbWJBkkgBoJLFNvNBI4qtU4eyRRqFSbVK0+pk63pvHxTH/ywSM1f9GQGqlN8f9DXbYigzhC4qJ2GCJ6uKOStdKPwiMKChOHhbOFcWTmqJhs4GKQ0xkJYBIZsih8LGgsMKLysfCJRqkN7n5Ei+KgdoKCSrw2LrKrEvyR0fysOL8YoTFTFZkorim/U0NC/jSewmjoR4PHc47fjYLQitVjsQIsGmpla0qXLQwCG8RlIXYbAXEu9k54zAZZZV6xKIjiPfDOMn9y6Fl/G0Rlwt1jiD/L1taGUpUCinTE7xiCKANS1srmHvc8rqfXP4JCPud6g+Eq75T3gf0EkJCyQh0PTQX60etsGCQAElo/kzYS6cbPMvizgRfn5/n6M36aLszLNmiKY7fs4P54iUlb7Md3xXWJsifyvcdSdFhU0QPRGTr10FhiUNvP6PSIhpvHZpk3aN89Fu5XVUMSac2yoCibPdd4P4NF82XVvD0XeJCUJUAJDoEq3ivyXXyOxxoBo2VWP4ONe5K+Q2MRohSxXWg/A89jj97iosOjuFY2nE3jUZb267JVdGxFvcPvxft5HFXOpaIMZf2p30D+xMYIG8rrZd8vky1u+4sxWlzXyN+Wg56X9VuZF7+f7GVctAqG59zEYzoyz9dEh2G0Jzwe73vkVdNi2Zq4yxbd6dA/gxwLcX/9zKLRHWVTmdyL8pJ70FSCDoE4cOKcDLIir0U5HA1386DpleuqdLnHxDipYaJjJ3XEPti1asyWAayx5XyUs6aRyBdxrmXrj0MEQELELHbZ6kf/RV6P9PZkW2PdXup51IN0ZIBGDhA+cMj7tHjx5hoaGu49du13iJRk9Sw/bJYOwPA8oIEGXbWhFEVpd4i+NKWMNt8TympNqZZ35KrXG5pM3bzyCpK1d2YAHbXb+Sm1hx95lBYuHO2Bkf+HIiRRoLqgaP/9909KCe9u9FDFkBjX2siACBGeoGsEql9+HwKB0SPhFgnMhBzb/sYOMfF6GzVmQFKc3BnGnSHoOoVhT7cZgBa90mllNwiQoAzd9hdAYqYrE6rcy8YBApU0JzwrvI9BjWELg5GPicePvPwoGLl30XPjonbOIelnDHju/GTdef5b3/rW5NkiyoGnkf16+OGH05keGPmEgfsJJe4FICE6RJctumNVKbK4LjyH52NAsMb8TVcZ7oW3mz3A62N68h7YYLHQgKYAQnhnWb9BRcUeA/vL81/ykpekzlbMg79pgcgeQgeEoPutp+c5qO2vhV80/jBcEZ6MgxoAGzvwBGtCChp71O/5ViCki5EyBDCfyQnX62OwlPECgAQwAB/ZALExa1pnfgYmfMbfKG8KQqF3v5g/NM/8+RejLVFZRaXrgxX7nUMSQaF5EJonzYQ2k7zgf/YSYE/6ER5ne9zKIiseM4CEMyvosmaDcJBB5ZPC4XO6+9kA4TmkHnEvUrCicowyMhoEdIlBbsB/8blFIyrKbb5P3jfGpCN71IFRmE/nPeiSTnu0MvU5OFX0wh7S5Y5/0HUVKI/GKbQAr9Nhz+cNwb9EWQGX3Iff8Tjbo1vFC3yP+jmcQtCOZX0/QOLOQMg/Om0h8zDooDn2nBbu7CupIMhH73+ku2go9QMkHo+jvo7quYsh8o6XeYIoI+NDL5btf9F4gpagO3TQdLq8rQ/fR3or0rYBiaMzRYBVprdZC/aYn8g/y4l4bT8eIkWKZiIuao+GdT/9wz1ZW+oNiWjR8QtapDEK3RKRYWQ7QBO2PQY5BwxIKGofBAijY8DNQHDmsHbW825FyzgGncdhnqZ+Ff6LgKRqTZyFgAMXHYMzmT2jDgOZyD1YB9LwnYLWj2ZIWWPtkKPQdJW9EGUoMh8HDrofHcwLOcIzSUGF9hkLHSctx6rsMJ4PIGH9XcPXb7zmR2pPaTOPIwM5Yz3NvjCfj3/8dA0NN3sdskASvXNna5xRksMCKkKACB/4wCHaYvPNNdyk6L1XVZ5q3rH3cmDRbDZShCTpwklp4aIl6nZX6YknHlWn29G8eQs1f8GcVDdS64zoiZWPatWq5cp4Xof7OkrD83uD6XKvdgIrrOeCBfN8SMqGsPl6f/dpSdkqAhIfjBgBiTfdSsh/sxn8o6UqOdc+GMmIGGMQTwNCg84JMEx8FQ0LhAWGGJ5hfvYTYnwX4YMwQwChgCkGxctiA4FzKchFjB6K+MziTrntLwYEBjU5/INCohgQgAinGnHuCTUwGP/k4iJkKRKkSJbxOGIUvXmMw8YagAhidISkqDQT46SDfvKiUVK7YGAK8RDq1D743qwP44JRAQRuCVxGoRagTlfDIEIxV+2B1xHlz/ozR4AEp8EDphAoGJW77LJL8vbxt9sgVgklBBsRKgQy6z+oyxZjIL0JWuHsEcL+CEToAIDKvFkDDsvDwPHZEMX5R0MbI5bnU1RaBYijcUTLS2gMYc/44QFoEUPwda97XRKO7CVnw3hPi8/3GjNWIiS0UCZCAi338+att6TpfbEKkJCyVSyoj3NmnAYpGFzQNYeQUftA20k+wzh1HjL8CEDgHBbPtWhsey5u+wso6kd7HjsKjxQrWlWSavre9743rTM/6cUPD3Mex8EHH5wKpSP/lK1fPKkdI2tQhAADGppFIZ522mmp1a7HBl0CChiHgVIZ7cU1wSDEGOGeVa8oj5Gt0D4nogOI6I7ImAHjOEg857J1L7s/MtptRzGI+80f+cNaI7OQdYAOeJxWuzhA4CFajzL/vfbaK7UB9avKIMGAYD8xLAxIku4unH3Fe/At4B35R9qP5Q3v88/A2SlIFOo7ghnBdhwTv9N2Hg9xGYCI47Zxi6GFfMPwQn5AN9A+PIAMQR7SlpafEcgV1597s/7IPWh5kEE8G/wP/bGPNkajxzs+z/vBHkF3tHlmbYlwMVfr+uK+la0pOpwUbeyFqKsH6X8cbRji0Au8xgnhyFn+QcOMhdQjDgh0+hH3NG2UrR+AEv3hLluDxoDNQKtbjF4yO4gsAkgAw4wJo5wxMJ4qQBJpirHBOz7QNer/Inhl/Dhj0RXQHWAEucezOZATeYT+hf/Q/ejhQU45vmtAgvwom7/3kJ90haTmEBsAR45b6yN/kOWMB2cF1zHGQRFSAAnr7whJv/Vn/vAcNg73Rg/7QFXGhm2CgwZn4Re+8HnNnbsuwMh1gdTptlPUw5DkkA8cpi02X6ChJkcYAl4oPOeod/5PzhapW51UqE4N5Xbb7ai3vf0P9dDDt+gr552jTA393lv30e6/tZvWjI2pljV13Q+u1XeuvDJP70opWNynnWpQ8sNQSBlrqpVSvjo66ujDtGD+wmcAyRQgOTaPkLDgrBmM0qhnqmUU9VAsXlezOaS99npDMvT4m9qD73//PzTUpLCnnQ6HA6xAjACSVAzc2/a1rZhT4l5CpgmQXHqZfuNZz9Kll1ysRpNWadUvmIGQR+YAACAASURBVBFvPsYTDIBBijeA91F+KHaEBATJz3hIYdldMbRQrgASFKMFZBVTcL173WMYkHuM4qVTFV45QAgMSLcOxoVxGiMiUTgbYPhQsLIISQRT7AcGMM9CEWDEAoJQpr4XxhWCDQFnoNLPyOMzhAcCjnFgzPVL2WIMGJqkGNEdhzVGAGGQAFAZG1EWIhQYakTeooFdVE4IsHgwYuwyUzZu6JD9h66YK2dPQIu0TEQQY4jyIicWRcM4yl5RCTpCgoeyDJBETxvKGM83+4BSwguNEYGAxDADXGAowQcY6tCKa2I8jjgv1pMICXvJPfDmVhluG2qM5MJ4rXfI93OXrZiyxWcxNcNKBcMLesczydgxjFH+gBQUMFG6K6+8cupcAGQLHkjTQASmHsvak9qdstXr3b7WlO15t3I5hAfy6quu0k0335xkDfTH+zwHowrDiHoQAAHGeT+HBI+4/bbbde65X9aHDvuQFixckBRQvkf2oq39bXx8InnzeQZ7TWc2ujOxVvDAySefnPgHwOaTvKvoz3SAM8MHI1YZ4l5/vgMgh/Z4D3kEAOJ3ogU4B+ADaBLHSPS4Vo0DOQYgR25gGPd7sc5EHTBioVnWl+fincUohDfgafgYekIODjIwAHgADHi16iBTjwmgy7XQG/J23333TXLOtMSzSAfCUMIowyiNr0j//p2f/U5qjwYt6+nzXlgrzsHAOINvATTwAiCcvQew8q/YSrwIzA1IMB6f7ghJBCPx9yjD4TnkHvuNHCb3HzmH3CuTccX5cg17BKBm3Uzzg+QehijyhvthwNKqGvDLgaoAREAA/ICTDCOZcZWNp0jf6AloCvA6iP75LnuOXEPWQPc4v/gdeqQ4HL0P4MIhWAZIonHvsVQBkrg2/h6AHP1LMw6e6+6E1MLYocc4AG6sTdVh09YHjpBgSziiUVwj7w28jY5nzQBfrDWyjhc2GHYXc8ZZwXrgGLDjs0oO+KR2ormxy2EVkMIhjK5kXshgHJE8F9nggxqRD8cff5xGRkjBWhvxSHNOo81BRv6q6X3vO1RbbLlAQ8MAkR4gWaezVn5qO/bk7rv/ll7ykj20GXv+ix/pa+efr5HhBXrH7++rTrerSy69UHNG66loftWKcdVrc9VOHb7aqdtXnreVA5KahtUhZas7oSOPIEK6WUoje7pORnxaIiQmRAgEBXPhBRfogGXLdPQJR6vGhlBW02qqQb+y7pg01NEk+XMa1qJ5C/WaV79GK1at0O4v3j0xxlVXX522FUFFmhT3xTiAyVetXEFvY3WzSXGHrgAcbWWcGUPrNHV12aX/oJ12XKoLL/maao3yUyqjIYvyhSFQohAgRjR/AwbwGODlx+OLgEdZMp4qYcf8Qfpci2GGEu334j5OXYHpiOwAhMjBRBlhlCMUAGMYyT4ckHuWMSZziRGSmC5nYeTxxDWAiWF2olEoZL8QjhgB9vYPEgZ8j+8gZFDiPuW8bA18L/8kVM1cMQgx0Pk+HiyUBOFaFBYKx6HUqNRMgxGQECEZVNTp9ecnaw7oIWWG3xFUgCvWFMMQocQeVL28nkSZUG54KKsAiT2wCEyMFzwxKAQMIismQAgRGgxy7sUe4fV2qkeZp5CxAd4x7iisfLpStgD2RUBikBs77+BBIyKFVw1vMPNlz6FbvJWsCQobbx1GMZ7MYpQ03w8Ol6KLyZDGOYdkxXJ96qwzkiDuZnWNK9Oc5LewN8kghQLA8bS3J530kcT7B7/nvbnLo9NNgIgUUAwXIn6mv6weigRjSnFXuvO2u3TuuV/RB484VPMXjqpBv3pknxrq9A62Qk7VUCjdTBMTk0mmENHBQwcN+nBBZAEGO2vjCIlTL6IcivIIukWWOULSz4FgWkYGwbOAGZwpyDHGwrpjMKOwkYeAx34GCfdjL6F/e3oH8Qs8y34DIJgvoOy8885LKWQAFGgE2QhNGbj289JiuGA8ceI8gL8o9+J4WEv4m/XmGTgBAGB2MJA2Ag9hLLmNfb/5eK2Re1XnkPj7zNmHn7IGThdCfsA77De8gCOCfSCCze8xp79sLKy/U7aezggJ4M3RpH7gAGOfaBB6C/rDmMY5BP1isEWHlnWF5+31xmDHK4/+jPqtjPYZi/9xP9YrRuMcpcQ5xYu/uR4Hie/XDxRjq6CvASSsf7+5m/54DpkKGPxkCqC33AYZmwhZjg6q6lpn/Wdah/+4vlhDEscd9QfjYL2hd6dsmseQt0QbSVtFBgyKkGDI45TDedgvo8I2DPPk+dA7MgB6sK7g2cg/9paUOkAhn8UoZZEH0JOOkBiQ9NsD+J9/8BcOceaKzYMuAujCe3ZyzpnjdttklxBBzTtEet39nPe//wPafPPFGhrCPl235iTtFdqgXtf8BfP1ipe/ItHgC1+4q5Y/8ZjO+btztOWWW+mP/+iPkzN/+fLHddfdd+naa65Jz0xthvPq+fCayh9Tu5WnhB155BFasGDhQAdOlTzbGO9vIoDkQh20/4E6+vhjVRvOUquyerueAEm3PaFOs6MuUZNuPXUAqGc1Ldl2id6+9976wXXXJS8QyBqBjvcShYSnCyUDas/qDXVrtEAjI6+uGu3UettOLt2ll1yhnXYCkHxVjWyod3hM9fJCRBiEoHMMTkc1eBYKDWMFbw2fYZyYIas87jMFJCZimBgv5Jve9CZxyjTpK4AwDAB+4vkrGsRFRltfQIIQwSBCiDoSgqeTNcHTTzi9n2KPqztdQGKB5PXE+He7SowKFAD/UO6sDfvCWPy9jQFILMgRijyD3vHUkOCxxVOMcULEiP0njxhB388g4bNBgMRK1R5DC0TAJ0YPyhUjHHCCUYaQxEOPciGtiHn3UwqbKiCJ+x0VO8oFuqd2AOWDYubFukD7KChAIuvCv7IXniL+l2lY461JrVjxuD5z1pkpl5Zu7hxJNTwVSM27lSTPUR5uTUrlxBP/Mo3jgAMOzCMwWU1jvzp1fHxyXJ//wufTexi5vLLkdVr7Wusbq+n22+7Ueed+RYceToRknjIASbqgoU7ve7m8ovUjwCY/uwD+gwYAH4AfDBueBw/yHucKGITEZxcdJOsDSFhrQBfREowC6IvnYzCzBzhHoH0M80FRh+kCksjHPJ9UCQAPKauk3+AlJ2qNTMD7zbyQLX5Vpc3MBJD4XsyVyAQGD/xu3kTeY4zw/EEtdKMsng4gcaQEowlQjAHHPZgzvI4ewClnoxkwTn3FIM//rxsgQcY6TQ85jK5BhiHr0L1RVmwMQGKZ73XE+QggwemD8wsaAyDhDOWFYY8dAC96z/rJ35kAEo+Bn0QqACQ45hyJY77YQ07d6ldDEg3jmQIS1h1Agh0Qu0MCCNDLyEXkD/JgYwCSojMN+iei4lpN8yXgG2cBDjayVeAN16VW8cFMAQn3YZ3Rs3TmpNQARxj04PO04H/W1CmgRdsv7iOfoa/Zw/LT3temj/Jc9pQ1Zf7YXMh+nCBEh6FNQCIyCfrAadSvho9nu3NfXkOy4BlAcuEFF+rg/d6jY44/TrVhDpHpKqNtc++k+xTbIHWLFKtO7q3Y/lnbJ6FE/jwhasJtGKCkyvA7GwtTskFdDohJahwLo533a06xkTx0demlX9dOO++kCy/+moboWlDSg9mdNVx3QboQBI/wAQDBoAASvNUoB3JJiXrgpe+XP7o+ERIbXz5pFsOMEC7MQWQAgw20DjHiPYnMYG+pGXgmgMSCmZ/MlWfBBDA868KakDdPpAKPTT+vUDSQpgtIikyMJwoGwhPCXPEGIqDwViCUmbs7p5UJI96baYTE4+Z7ABIUER5qhACKHWGBACAFjX145zvfWYVHpjwlgwCJb8Aau5YCbzShajyipJAhgEgZwEAHmKIk3MEtkXlJPrzvu6kCEivzZNBn2VRbXWgWIwTPOHMlsuW0Ngx0QOL111+fDFQUV5lCRMao01VDQ1rdntDylY/rrz55ppAyHZHHK9V7XRrTuVRJdqwtRKTjyUknnazttt9OBx90kCYmJ7VyxUot2oyUo27iRSKIX7/862mZCaVnJXuAi+S2O27Xeeecr8MPO1wLF85P/eNzROITeqdM6lxu9eiWvHvoAIcABfTQGx5GeIHIDJ478qLN85H31ydCEvmf72N845kGiMMPOGmQhYwDoIJBgsdwUGHtdABJNJ4YB7QNr2OEI/+Qs8h7ItPwP+mfPBsetSOiyiBZH0CCXoFvASQYpQZLGKFEyHGE9Gvm4bWcboTENAzt80LH4CHm+3iDzf/UkhE1wDMNIAM0Dnr9ugES5gPgxhGEHoLmcchQV2mDjr22zIiyb30iJHH9uK8jAOh3orLwOQ5RDET4AAMVcEJ2RBxDlQyeCSAxwGIcOF+JzFOD6QMeeQZpXOgfIo4bE5BE/ocOWW8MYsseeAJ7iDRyeH9QtNHrOp0ISZF3AR3QP0Y0epB1QQfj/PABuQBXbCQiVzFtvcgPMwUklj8AEv7hBEUWsB6kzzIO+BD9RDoX6f1lsjc6hvoBkuhI5T6sBTKO+bP+2LzYndhCpK3xHnYZ0T9sJNajCOi8Bs8Akt5KmMDylK0LddB+79Gxxx+nbChTN/VPBjgk0asaEY4uoae2au2OSHnbYaeleuvb3qrrfnCdrrvuB3rPe96rJUu2nKI1PJq33PJLfeX8L6uRddLplFnKX6eP81DyglI8RDTmsssu1U477aiLLr4gr1kpkeCMNzIFha3Ou4TgyN8mXQAjgZQFG8vkccbNL956poDEQoGxkDIAMiZVh2gIxi8IHUaESYgYwRSR8DckQhLHDtMRlSFC4hoSjACUIc8uovJ+BvF0AYmf7zkgiEnZApB4/ngmmD9eYsaFUVb1Wl9AwvcwdFl/AAkCEYOIPHyMNNJ28JIijNzFpWwMFhKDAEmMjGCIYHBjiALGMXwxzlBI1K9gnBNKJp+c353z/OsKSFijmMbhWgb2Ftp2hIT37aVkXfgHb7lBRHH966RstqVmt6GV3Qk9tupxfersM3vR0V5BIUCCU24TFMkNQaIqyAcUA7yN8Qmf3X7HHUkJfOYzf6Udt91Jxxx5jF72sj30wUP/tL89mHV0650368vnfE1HHoqHan5qxQhgSk0apw6x6gVNeuF+6A9ZAwCjq5YVFeuFUUzBv+unzC8xfXJ9AUnkQdJCiAziGcRIo6ECBbVEqDCUcEoAjF0LVLUQ0wEkxe+yrwASDD8cU7Qu5m/SN0npgxf4HaOw6Mgo3mumgIRnM2YcMji/kDfwF4YA6WvII3iUVz++i3vQL0JSBGO+pzs4Eh3abbfdEjiitofoLI4haATv6XTW/9cpZQtZRwMPAJcNUxxweMV99pMBSdEQW19AYv3vSCA6DtCJrscpQodFHJREawEopAAV0383BiCJvEwUEh1MRAJAZHqjfoPnY4NsbEBi3nEzGAAhDgmMeniOaGVR7mysCEm0Y3geBjmNY5B/yHr0MS/4Hv2Lk5YICfZZP16cCSDx+qNzASPwG3o/njCPkwY7hPedQhgjdWX2WD9AEvnfNETkifkjh+B/0jdxPuGEwRnHZ+wRgCxGDYuy7xlAUgpILtDB+y/T8ccdq3oqKs/USadMYgA01EnFN23Va201aw21Oi1t96ztkyGOl+D7379KY2Nr0gawUQhqjJhLL71Mq9esUp2TK7u9g2FS7ngzJWt0azkgufzSC7V0p2fpkgsvUq1B/+b+NgQEgjcQYsfwwyvIexAigIBIAcoZZez86Srv3PoAEhsfeMYRRFZ+gAGEEx4XhEIRjJTNaqYREt8DQYTQI4fbncEIH+O5cujakaFiVKY4jukAEtYPIeBDFmEkns/f5KrywgAnjQWw6LbH8eRlaCIqhQ0BJHh1yJNHEND1inUkTY70OzzWGCaAxUEGCeMeBEhMOzyD/cb7hDfE9SYYQnhnMIwwULkeRU1eMgXrFoBVVL2pR0gskGORO3OFvlEKyACUP8rJkRL2Gj5gXQinP0kQc0hUR2qqrlWd8QRIPv3JT+RR2dTlpKZ2RrQEYEC0lkOl1uYBdzrd5MiYM2eufvd3/1dacxdRPvDQQ3rb2/bWu/d7d0IRREYIjvSwxDpDqautu26/RV8676s6IgGSBUn+dBIg6abDrHqtVvKIbq8pAHIDhYshipc2Gt3wIYDNJ397/6PHfkMBiXOooS8ic9ybAk+MIOQgQAA6hT+r0hC8ENMBJK4Ds8eZ55MyAq8BznnxXIxBfpK+CFgwoO1nkMwUkHAvxoz84dmuQ0Amwst4jN0cYxD/TydC4rmzxp4/Y8Do4D0iJMgF5ktkDLmALgQw4qip0j1x/X+dAAneYIwv6maYG3TnFrSsB7RhQFJmgPHeTGpIivdgnzEC3fKZtUYOubkAUQKab/jVL0OCa2YSIYkAi73FEQb45HnMm/mTqoOHHv7bmDUkcR3QxTwbRwR1pNgi6Bt0Ec5KXvAFEUofdlulf6YTIfHcfA9ABHSPnkcGwkesIzYZkXGilqRMkQbVjwe530wBCd9hTwH+AFDkH3an9wb7A97DDo3rH2W05ZHf6wdIPHd3S+XZ7Df7Cy1SP8dzoEdsEcsnbBEc5Xbola3/M4CksCqEOPMuW/vpuGOO0TAnNacIRicp5U7WTAfIpFrz7piydj29P7JgRDvssKMefOCBBACSsZJl6eeOO+yQfkcxdRBOKTOLVIe8ewAeTzyQPKOe1XXZpRfo2TvtoIsvuERZo9nrglDFPmvfL3qu4jeiN7LfndzDPBa1F706g0fy5Cv6KSEzqL0+eBPwqnodi3ebyXj6rUmVcsCIIc0Ebx6ewqpX2ZwikxfBRpkg6gdIEC7uEjLIiGeMcV3img4SgMVr8ewQTQHE9OswxvMQRKTIWThZOJIig5HK+nENexm7pnk+cQ39O4AE4UqY36clrw/NzeQ7cRw+qR1PlkFj3FcbFzbM+BuDj7nSAhYFwL5hhDsiwnwxFFDa/l7yMzhtikYTHanOKbXdlh5bsVxnf/IsNXtpolzaylIDxgRG8k4pOajwLdYBGH4/gYk8kuLG8ykNjJaNJSlbAKC7b79dX/ryuTrssCO1cMGCXippr91j+qv37DSAtc+PRvp0eCPyZqRd5CTRXiKc8dWPju1kiPcpGoFVvOln+LsuyCfiNKiphL9b5uSwPLNHtmpNbAz4XqTXUm9BhMVpJsVr4roU71tMiRs07yg7WGO+D7CyZ7lMThbXGT7hO3wfRww/8dLCvxiA1I4gA3g/gpjivXk2Bhn85IMRB8mvmfB5mS4p3t/nkPhcFa9P6TjI3+92U4qKHWGAYjeuiNHUfuMkpZeaE9bLEeh+e17cs0jDZR7v4hz66WOMSgAVGQ4Aw34OPN8n0hzPL65Vv+eVjQ3946L2QetQtaeVMijK3fBl07RbV2PAV3XZimM2n/NeWUpc5L84l6o1cZctQK75v+raMvumTKcWx1iUH0X6oQkQ4Km0AUiP5pmraRWnA/oOHYf84gUowgmKExbex2nu70TdWSYDGC/pb7Pd1GKQ7HjaitpNYPnBiBdpv4P20wnHHa6hWlf1zkgCFO1alzhJyqXO6NusMWUdTqOkEw6dq9a27zVTovjpdoPm5h51ikLbZGrnBe0dNdXNOLWSw2BIDevo65dfoR1+Y2ddctHXU63KU/kyIIEgISxa9pUR/cYek6Ms3BdASNpFmSd5Yz+3TJhRlEeqE7UnGNuzqRCLisWdqCj+px5jOm0XN8aa2OvBXqMYSQEAkFSdQxKfyd5FpWXat3ETwfAUX4Dqe68iOCHdhc4sgMJ+KWYbY95lihwwRfodwhSDgn/xNGTvmfkipqBEcOd0rqiE+NzvR8XdTjnm9VRJtmJsTMvXjOn0M88QXeNTSlaqNiOCkldyTE61axy8CgHTrF1zN9EIX3djjTvvvEdf+bsv9eqfRtXotT2nvi1FShwlSd91OfzgcVRd4TUx+MWgwyDB0/ZUvqzI8ZACiAAkT6VCNO2QYgkgIfUkFuBHEDAb6xI95zTAcJF68VmRxvvtKZ9ZrhuUmeaLc7HBxOdEeyIgmY25Fvk+PsPnkNgYxSiL/M9YbVDxPYOOCMiZL7aEAVicd/yu15KUTqJZbvsbU2pmc/5le0tEwSeF+2De2daBEUQxpngwYpSfs8kDpn+nPxNpiPbPU7UP0A31Z0QY3GXL6zNbY7CuNs8ie9h7R1TiuseUt8gLxVRMy3Xv3zr6rld7ZroysPFzCAwASJ4q+6dSjnVnk+IG7CaPzgHJhTrpo0dr7997ueYPjak2PiTVACQdderUjTRU47TK7niqBSGFK51GOdWrP2+5yf3ySEmv+JT3Om0NodAzIi502xqRMsyLvK8zhsfV196h5SvmaM/XvVEdOtw8qUXabJFl7mXHm4V3nlzI6CGeradGRcjz8ZDiMUIgRGE0W8/3fc30oHnSzZx6NpvPtSBg3s43xsNO3iXr79qX2WYL7m/Fyvw5W4VCbQBS8WUAEoFqmUfMBl40YOI8eF7MseY58AseVfgQYDTbbX+LhgnjA5DQgMC0H8fvFAwbDP7bdGrDqpinXCbQfd9EdzgteulPY8p08+OP6w0HLlNtIgcBk/W8Z/tQu6Z6p6YW7RqnSZh5EfzaNvNrTxTpRTjCfSicX/Pwo3r4Jz/Rm397T80dbqhBiirnMNWkyToOGkASOV/hptMcS9llzD826cCTRspFPLdkOkbwBgwhfdWGIoAxtt2MBuSGPqNq/vF9CqJxRpBm6/SSQa1yN2Rc5lN7d6FpHBI+T6F4b9NyGaiIsrTqe7zv+bitqw0b9hljBG8rTjEAWTRkNmSeZd/13ONnjpDkZ42t9QKbp6EPO2B4Lx6Syn08l2hkeQ5Vc+GZpLzZAC4CuY0976r7MT4AOQ4h9j+2nZ2tMURnFr+j8yiMZj28hrNtkJsmebbPFkL/D+rINxtrAj1Rd8nzAQSzyfvWW7ZDWH+eyfr7zLgyPo5ApCiboy0Q9y3KC9vG0b60Hch3yKpABlEsP6jmZzb2YEqObQqA5JKLL9DnPvF+fe7s92qzufdrbpvWvnVNdibVziakVlPqAZJuJ8/rTidY9kKVxc3ygiYh0+lqqD6kbp3WwdSHzEmnUqbbUUsyNFd/9fmf6N+vW62XvfHNvZbA0zU9Ns7WEJkgbYZCPcJus62QPWp76Xk2gIicczNMnNlsGefcF4GEQY6XnpaV7pCxcVa2/C5xPtAQgIQ1oBA4GryzzZj2cOChpkMYXWPKnkk6gpWyu+yUpRmUKRHziHP5XYMTvYt4SPlHgeSgupeNtS82TAxIKAqlOwv77wiJjVYMJveejwZYBJexPsggxfvs3HuMMf6ltaMzO4Akq+u+8ba+8l8/1sv/7ChNdOqaqNc0Uc9PLUqtx1XXE4W2vf3WodFtpbOPXIpGQy9+T2OMXea70vzJlubcfbc2+6+f6717/64Wz2um0ExNzVTDMl7varidF9LnneMHFLhNY4Pi3rNG8B71GEQpyl5F8DuNR0z7Eu4NfZO2aIN4NuVNcWA8n8g0xaA06ED+mo9mi/9t/ELrNn4ozAcQVvG/De9BC1uUbb7ezgj4P0YY+J3uSHipqUUgUtIvZWjQ8wd9XgVIiI6XHaTL9fA//yIwi4DD/O59i8YX87PXOdIxdWc+1Jc98HcGjX9jf85zqbsgOk1THLfJnW1QGGttkInUcR511FFTqcCWrUUv/GzMH/4nS4MaKFI2Z4v/q8ZOyijNX1h/60c77jb2fIv3sywmbR2nAPtf5HWclFxnOi2TYX4vRvoivdvxaP0aQTy6H6c48jfWPs323Et1zaYBSP5eRy3bX9//53do8cjPNdKaFG01W+1JZcNd1dpzVOug4Md7B7yARvJuWL3jXdaefllU2HlvX3Xo3JWMiqYyziHpNtXuztHq5lwdd8rPtbz2Wn32kks0lzNQUsrXU/OCyAjXEjJFKdJBJAKt2RhFPCgPAiZ/lXAdRnkRbc/G84vMQxEuBXIUqc22QVz0Ljh/lPVHST2VIUt7KOjIwfMpyi6rIbEBU9yLYii3ymixgLf3MSpuPqMolAgRaSu0zo7G/WztfxGQECFxul78LHqSyowZj68KjEVjxco10QDpUKkIpKGH6iP60q03apcz/lKra3M0Xq9PRSY4PJUGGKsp9pgmFkjyJRWkr/0Kv2dEdXuixbdaNDmmkZtv0i7f+7E+fvD+2mIuxXLIqSEO2hXxsrmpsD4/2oqjXDf0ZXrwmsH37tnfT9lt6HOL3/fewIN0xWMM060hWZ+xVBk6Ttmijs49/tfn/uvzHfM2KVt05yoDf2X8348XqsZh/rec8HpgkDFvDBJS5mYTgFYBErqykbIV5Z+dLnbGJE3eO2Q4zrEo032d3y/+5HMiEnSpQ984UjVbAHQQXfgQZ4rD7aF+KvYgykYOeIb/Yqqf92q2x0KEiIYARGgGHYw4aC3X53Po3xFaAwLT0Prcb9B3ohwyEKZjG82RikXwUacXvxfl+KBnRgBf5B3kC4CfGjo34xh0v9n6fJOoIbn04r/XUfvvr+9d8QYtWfgjzZlcqVq3nWo5kxLuNPLC0tpk6oLZRVl356rbAZSMq14jd7QX9eBgw1ozHS7W7U6m9sEUk+ZF7DmCoeWnOg1166Nang3ryI8+qCeG99bnvn65FvTyxmdrwYv3xfNLUTk1HBTgEkKeTh3Bho7Pwsb9xCHGp7qGxGge7wydMehcQhvV2RSArJufyxoACN2il+JQGNIexNkch9efsQDEMMiqakhcqG1lYe+GaaDKKxrHHz1iMRWC3+nEQVE7dTxPVw0JdUQ+qd3jdjSoqBwMUnjfIIN1LNaKlO2f14rOe5MTk8pqQ3poeKE+d+8d2vpTp+hxDkqs0zhDavTq0pPoydtvJWdGvdvJoxYcZULxfK/ujPcb3XYCMG0ivLW62imtNAcUvcBurwyEWEdXCzpjmnfrjdrj8G4JFgAAIABJREFUm1fp0wfup20WzOl9PqR2Jo1LGkm1cl21yTx1G+ANFQC977NGGOQYI1UntW98j6XPhcrDRStXrtLxv2r5ftJHTtKChQtmLWUg7ynwZFQZu2yNjnJSe15oPlv8v05zhR5A3XnpUi3joMOpxMC1TrF0IGehiUaUAdMZZzT0i4YNHlIcMRhFg04K31CyqwIknB/j1rVRzpUBD3uVo+MuGteea3yvKENIUfZJ7dHw3vi03n/FmANnR+AU5IRvA8LZHEdxDxgDNWScW1KWNruhe171fdMtgIQIKV2jaGwym3MvGwt6A2ecz68zXc3WvM3LkX7psgX9lwESRyy9XkUHxSD+j8/xnCKIxwblxREJT2UNX9n6Pm2AxEyR2lde+FUdceAyXX3F6/QbI9eq2R7P9QY1Hq3cs0ibzayeqVWbqzsf20w/v3OOWuNbaOftH9bSJcs12nlEE1qsex5foJvvHNcez+5o/ugTqjVWpXzsWscnsNNOuJ57SDnxWIt1yMfu12NDv6cLL7tCQ5SnPKmGpPf8nvFGr31a6xFqJMxOQZLb59JqDY8HjI2BTRpKv9dM2/6CZOl/TztTiIqWd4yH7hC0vMWoxMiGuWk77BSEKqKdTtvfKCAQnrQW5vwHxkLve3IPYSSeQfoRvchZB58aXOb1j2sy3ba/jIPx0l7Q57zQaYXuIAAZWv6xNm4HCZMzPo+/rM5gJgcjch/2HOOZEDsvTormICzyPykK5vkASoSbFXzV/ntcM2n7yxxYa4Ar3jSMCXLg2WfARGx5ydyozxgUfv51aPtrkM6cWAPmTjSHUDM0yVqyLtADYWk61/CZry8KYkx8IiQN1XVfs67P33evtjzrTD1Wr2uConKSo3rFIFOnqnelkU5bo48/qEX//TN1Hl+p2lZb6/Hdnqtmc0jzVi5X+/ofas2K1Rpe+gKtXLqrHp9TU7vWVqc7pobmpvblwBPamYNxFrXGNHrzjXr1v/y7PnnwMm05b05KEasRHnH4N51LwndqWg39ffzjqeYDvqLuCTBLhxYUFamXHIoHfXJGQhXfR6Nk0EntNs65F/TFuQtENak9YY2hX9rfotThQVJQGA9GJm2xc1eQD5akRcDa+hp+X7VqXMf9quX7ySedpEWb5W2Piy+CWeiAifFxffm8L+vzf/v5RPPPfs7SBKbgB4waUi+QvxSokoJij2eulJMp8KR733jTTeksrCOOPEIjpExw7brJdVOAgPRO5B+HzyG7WWvkH/zPfrBW1KMQ7UROuXPUOt5Mt2dL+5tPdqcdl6bzbNKBnV4vFFcaMu3K89oJnkE0g/nyE+8u/M9YWHMfTMk+wQNEP3l2Pxm8KR+MGI0x0yGGGwAKXYMxi2xg3rzH39Al62LHReQB/z7Ttr/mF/YAeUk0jSYM6DhkPi3g2Q/og5a7nEFBCmQcQxUvzrTtrz3a6GCi67TWZf7IejId0FEYlqeeempqCR5T8OIYIk32O6nd3/caWA8yb2Qta8F70DuRLmQuB5bCA9D/oNd02v762cgW+BwAx3rT3hf+R+5DD0Ta2VtSj9DT7E+SN73IWtkezLTtL/KPudPhkbUm0sbxB7yYC3Yf72MXlHbN6jkX4pj6tf11pBAeh9aRafAANh8NEXAks+bsOXIBXkcnMj6nK1eVATCGZ05qDxuSA5LzddSBB+iab7xa24/8l+ptQEMrl9Uo5kZHXQ4vri/W7Q9sp6M/9t96bEKaPyQ9sUI66fgX6uU7PKbbnthJn/rKj3TRP67R10/bXK94cUPt7gOpTQ7tPXP53tPyCP5uponuEr0fQDL8Nl106WXiGJInF7XngITNw5OPwCO8yk8UH8qZ/Fc6BWGE0rkDAUVvcvLy11FGBe6cKSCh3gKC5/AfjDKKocgBp2UdbTtPOeWURGB4W2BO+lIXBUocwiBAEpmZ3wFieJdQngh9BBlnXxBuZZ6AC8aAxx1h4bSkfkJpOoAk7Vy3m4wN5k8BPkIYAwQhiLcLwUTqE+kPHne/53K/mQIShB75zkSU+D5GF4KAZ6KAOKALw5i94KA+9wUvG8d0AYm/y/UIJIpvEbTsM88i3QovL7ToYmUiPRiLrMug16YMSFzE6rQK1gAlhyEO2CfVjwPCeB+epBWwoyUcEEYaXmkaHNGLLi1Ra3qgkemL99ynJZ/4hB5L9SNEVInM5oXsKULC32pryUP3664zzpD+7Vplv/Esde64VfMOerde8dtv1ve/cYXG/vkyaWh+qgPZ8cQPa8WrX6ZHcxs8PwupZxADLjiadbPJCc276Sbt+a/f1ScOXqat5o2IfoKp2gQRlX7kyVq8br7xRl1++eVTpyOjGFkbIqzIJlIfKNila0w/Z8hMAEm8FuOV5gf0/4e/ieoiAzj/A16AL0i9AzBdd911+eFgc4YDECgcPNsFkKzWcccfp5NP+kjvpPsKRFKr6d6779Y5556b5B80jhH0T9/8po4+5mh9+cvnJWADOEA+4PXdY4898poh5HedAy+fzA033XSzLrzgAh1x5JE9QNK7xvl1axkw0RoFsAceeGCKsJ18yskJ+OEAgjfvvfc+7b3325Knl7qoqRQUH0STfuIhyyNmeXpeTTvtuJOWHXBg70nu09aLymWcrZFHbOB3nCA0wDDQwADGOMUoevnLX56MFGgeWX3llVf2PYeAB27KgMRztKzE8YSxi6FHZJvW5shCTuPmxR5QE/Stb31ryjkTHWobAkjQlcgb+I/0auoebPBzX/Qh/IddAO1hMNro7KePZgpIMKCxKziUzwY5MhEAAO/xE7sAoxS5YGdO0RifDiDhGhvEtiMAudgWpL3RGY4DEQFinAcGzeOEQEagF+GLQQ7J6QAS63+iuehWnMDwAk5A3iO6wzOZI+cAYXsB1nCWAFT72WAzASRciwMURwSyBVkLICTljf3H/iDjgBbOrMvGACQGDfxkTaF/Ug2hR+6Pc4Q1QP8DVJgre0UaGrZhv4jPM4DEIjce8HXh+TrmwAN09Tf21HZzf6I6LcpSW95uatmrJhXodY23F+uH12+m0//6Rh1yxDs0f3hIx5z493rFHiM64P8b1TGnPaSbHpUeWiX9w6nb61W7cVDQg2pxqCL53LEfZ8qkqGmis53ef9r9enT4rbroskvVaPikkqi4aDGcG8RmTjYStA5xYIjCjDHMj4IgigFD9MtRnSkgYQweB8Y0AhKj3BED3sNIIPyGoY6hbIMieko8u+kAEgvTYsEUggQQAABD8CEEqIdBIOO1xRi3h6hffu50AEmZQOE9jB5yn/Ga0CUDQ8y93Pmb58fCvKKHaKaAJFIFwgmvMB5mBAPKkn+AAsASh/f1m/d0AYn3j7FjbCHsABscvuTD0DjDBU8pL9YdesRwonvXoNzoTRmQMB+nrPE7ihdlQHSEdYH+AR0IYlLeMMoxxDg13fVBFOwWX5wwkkrFM+n+RkNfuuc+bXPmWXqsASDJzynKAQloRKqnSye18KYbdP9ffETb7P4avfvVe+rjB75bWrpU73j3Abr02OP18oP210te+kp99qwztf1er1b98EN1z5yRlMJl+7ZX1qZ6F0AymQDJK/4tByRbj46IsblShNbDeWwkN+RtqsOL0BkRUU6oht8xUDBIWJ/vfe97yViqek0XkFhm2MNm2WM+QvlS+4Cs4dm8uBaDDYUIb5efFm1k0NXKVaRsHZuMis0WbdZrtNwHRieFi4NI+s53v5s8lF8577zE9/AzBhPRkY9+9NRehKbXUY3IVyUgiRESA5LCGKYOnslpYs3q1Um+E7045JAPpIjb4YcdphfuuqvuvutuHXnkEYle01oRXWrlB9el2HwCmlBXvqv5Se0GJAVAlg6/yb280DnAG0OI/QaY8cJIe/Ob35zkEA4bjFAXsPdZyfTRpg5IrEMAHoAx5saYkb3sNR56jG/0LQfzYqgCHOH/4oF66wtIWCf4Db2OgUskkHNbYgSC85RwEBA5mc6BfN6XmQISPN84vtAxgCIidowJQxkQRGYEhjq0RqOCqsL06QCSCKS4nvXEAYZjDr3B3zwPeQMYQQ7Ah8gk9gVgGM/2KaPF6QASy6v4k2dzf5y/2D+AQSK1AAXsKsAa60D3MhvlGxohsRy0TkX+4YhhrjSHYF0YI51LiXpUpd8X5zOdk9p5JrYWOh+dBy2i83BAQO+AcvQhzklok7Fgj/UrAXgGkJQBkgvO19EAkiteq+1Hr1G9lee0pRcKJHciqau5emzFPI2PZ1q4aFtdf8NKHXPyzdp3/xfr+Usf1I23jGtl57k663NX65yPzdeeLxmR2o+qns4wyXO+81vW1aUNMClbnW31/tPu02PDv6uLLr9Icyh6fxLXrAtITJR4aGAIlJK7Y0BoeG3woIHUSRlKz+wBsOKtZwpI4r1AxQgjhM5LXvKSxHR4hxAOCCxOjS8WiRfHMR1AUgz5WpARukT54a0hckNkBI8oKWSkMThlpCpU7bWYDiDhWhumfr7XGaVMhypS1t72trclAUhkAOFEJ5WqCBH3WR9AYqMMoYAxhPGDggIcMXcUF2tDlIqUuqrXdAGJFTLXEyJH2aGQMbQxvB0p8wFnABaUHF5qhH300pWN5dcBkCBU2X/mjvHGWhAlwQNMigxpevABgIQzBvDcEbbHUGMtii/qPfBUd+o13dMc0hfufUBLzvykHm3WNJ7ahgMLcmMRudEgVNFua3Tlci1+8AE1522lHR98QP/0v/fV/N331F4vfb4uP/sMPfesz2nXF++ui084Rotq43rW33xBN8+Zp/Fm77T2XvdebkeNysJWO6VsvfzK7+isgw/QNnPn5tERZ+tQ4z6V7rTWUGX+KCF4HDACr0HnGGYYSTgHNgYgiYrTa2h+IiUIhYhHFB6ANrme9QZc4KzhHx0T02tq+DEC0NHK1St1XC+HfbOFm5cCkvSNXtZXwgVd6Y4779Qf/9Ef65SPnqK9eh5yZCLGEFGU//OlL2nbbZes8+x8Ldd9pZStCy/QEUccqZERutxUpWz1bpWTgr7//av0N3/z2QS6dtjhWfrHb/6Trr7qah166J/qtNNP15//2Z9r8y02y6koYIypRizhkMsdd9xZBxywrBdBK2qgfMyR/3GGIWeQfaw3KXoYKhiD7AtGCnoA49VOtCo5tCkDEs+bny996UunDpEkNQUAQmoMzjDmiRzkb/gfOojOQ899fQGJZTVrzjNwQmJE0hmT57htOtdhDEYnYD8PNeOaCSDhejsjSM9E95KaBPBF55DKhA4ErEIP6EBeXgvrrriujK8qZcvXR7vBacEY++gX7Bx0ManagES6RZFFQNQAZ93GACSed7QlAIBEQtH1pCsTqdh3332TPOLFOLDNALFltGCamEmEJK4bPMgzubcb0vA7vLgxAYnpxxkROCUAPzyLjBxoHb2HDUqkis+xe3BGkiXQr0nNM4CkRwUm8KmUrYMO0FVXvErbjvxUjfbKvPA8oZBM3aGOWp2u2pPScHORVre21433LNaJn/5PzWuM68TjXqittrxHDW2vy/91QsefeqO+9skt9MoX1FWbeDA/aMwnJ6NMagCSdipcHe8s0SGnPqLHmnvrkssu0hDlJSU1JC50hAicR43SBZS4EJj3yefDY4AxikDgeucWl4Uu1weQIJBgBsKDb3nLW6ba9Vp48DkGMkSLoRAF4kwBSRFMuHAYIxBvCCkagB5Cs+Ss4rlGIANIMIjc975KGfL+dAFJvAfMSWQEJQX4c+cwC1/SykihI2JS9Or6PhsCSIhQAMAQiMwT4csYAIisGd4ilGRVK9Uo2AbVkMSQufeS8DCtQvEIIgCdmsR6kE5DWgGCCsDlPNKqPdhUAYnHawVoTw97TzoStA8goWUyn0EPKD94g25NGGV4EFGWRTpOkCM5O7IpQLLlJ87S43XO/sifTI1HnjKVrAA1s0yNVksLJ8b07Ice0VWnnaLuN76hF559jrZ+5B792xmn6nmf+bxe8NwX6pK/OE6N8ce069+dr1vnzNNKnPN1jnnNjV1iLx3VtflEW4t+caP2+M53dObBB2jJ6EhuwPqg9yQGSfEhjSz3p0O3RCHxxMJ38fwe5go9oojwEFa9ohwYVENiWmUN7RSArqB/DGDW3bUa8AW8wJiQf8kYcfnIlFXoOol05xQhyQHJydps0eLS1sZpr9gLotS1mh5f/oQOOuhAHXTgQYkOcr5nfJ1UawhQa7XaKY+bNeOzPCJRUUMyA0DCs4hQkKp78HsO1gue/wLd+stf6nfe+MYUGQKYsTbMaYstNtdQs5mPi9Sx1Go6H8VUiZCkHXfaIaXBpu2eOgiTCdeU47m8AUds2cv6YhBjhLLutC3mJ/zM+qOLMAwHRUg3VUDCuPmH48VNOVhbUlPwFONsYD1xRPCC5t06njVh/kVnzPoCkugZB/STkoUxaNCPrCdFB4BAlNw6v192hNlhJoAkOgiQ+URkACTIP4xiHFTwA6Ccz7BRcNaYBiLfG2T1AyRTLBsQtWsOaIKBHmL9mS86B3lLVgbjwSkKSBpkA0wnQhIjtYyXyBj1u9gc6DxAOPOFJ3DOYFeR1kgal9P5qhyjMwUkjIV5k5UBOCU64u5UrOkVV1yRzlWDPjZGhCSCSfYDGUymBJFS8wEAiGcB1OEPvgN/sLa5+nqyIybJmmdqSHISXweQXHC+jj0QQPJaLRn5oZrZ6lQzkvxEAJJGJ3WcaXeamuhspWuuH9WZf3uThucP6agDf1O777JKWf0eZa1FuuK7DR196l36yhlbas9dG6pN3q/uUFcZhYFJA3TVqnEeyaToh9Oqba0PnGJAcrGaFSlbaEPGDKGTn0nhVGR2PiNlhveo53j9618/Vegdjc+igcD98PS4yxbFWWWpVfF7eEZhRLzA5A0TmocBEGxESngRqiNlh3CijdhiypUJFVAFUyFUy7w5iZFT2kBukOAFYf54RjAMAT6AEzwTfI4xwNhIG8JL0e/FugEcCLuiPBHm/V6MBQMKoMW5KXgCmD9rj8eEehZC9niISGPiXz8PAYYVjEuKGaluzje18LLQ9k/GhucR7xAKiMgM1+KlQSDzXK7lnhjEgLNB80GwoeBivm/8jkFwbnRlyfjDG0WkAOBFZMaChegIRiCKwYWdxbnEezNWws4oMMYPuC6C1r4TmOGHZfdm36AZaD8CSxsTRaMCOkbZoHiJBJCixbowbwAa92BtoAN4a8UTT+SjjG5qakg6XTVqdd1bb+iLDz6oxWecqceb0mQSPD77Y60B2+jUtXiipQV336q7PvFZjf/XD/Wyg5Zp4RvfruyHV+ufjzpULzvjDO26+2/pS39+nIYXjuo5p39Gd8ybr9XpeJH8nqmDcLeWzhnZcqKtxTf8Qntc+R2d+Z4DteXoSOqmla6bAiaddBAsHb0434ScYfgNDy1RopgjjhEGEIFG4c0yJVxMO0B24NyAZquUdvT42iDj3B4AEZEoPkd+UEsCD+KVdKOLJ52dEnJnESsozWOPO14nn3SKNlu0sIcAS3KruDjLUh0N/ILxhaytNxq66447df8D9yeDtDk0pHP+7u9ScTEGIt8Rrdx7+1ok2ZtThOQiHX74YRoZnWcFJdH8pCf3ejm7aZ4YHKRGEJ1Iaan1uq69+mr9y7e/rV1f9KJkpGCs4SghjSp1rplCH3kD57xbZH5WDT932mlHHbDsgARVGWgOSnrNFTJSZVpTqTdEAuB/+AX6B5BjEDEWnBAYJ8gB9h89YcO+ilU3BUBCTQKeXWR5os8E3HIAZ8PJ8o/zInCC0TgFAEYhN9EC9gXaQycin1mHBAxSCvi6aXDor+JBsP3kHp/ZsYW+g18A4gBCxgs4wPkED7nBRD9HYNwL+Al9jYFZ1D/FPXMKGj9xCmKEk64ED6HDAcLoYRwW6Cb0qh0TcQ7F+xIhwXbxwcC2WaLuiPIYu4W5Qus4YFkDskWoYUI/AUYADXzWr4aEMTF29Kfb/pYB6AjEmDdjhf8c/QAkQUPoBRx16DQAOjSyww47TE23TL657S9gxgdT9lNrOLx4FvyHQ9KHOXpvSKUmXQr7aLo1JFwL/eO8eNKLhiad3KHBT+gL2wdaYZ1pZsD6oLuJSKMPkE+uH7ETuWpOfM4LmwpZXqUDZqjq1+vyTaPL1gVf1TEHLNM1V7xe245cozrd9x21ppi9JrX415iv2x/aXvsfcYM23+FZOvqQ39VvbvWI5utmNWq3KWvP1T/+e0NHnnK3zjl9c73mxXOl9v2anNtS1q4r65AMgfhvpqL5dmdSrfpW+sDHHtLD9d/TxZdfruEG6rOIJtdmb5OzDZOjeCPx2hCAGJ2zyEa7w1HVJhuQ4N1w6kk/jxYhOcAOY8Do8n0BHxho/OS5CDeMMcYSiTl6SizsESwIM+5dZcD4e4QBATlEADA4YjoA90O5oYjxkuI9GlTQxnfw8DAfwANMVfYdjxVPCGFZhDDKwMoKRYxCJk2JBgMoLUAGkap4v+JauA4EgUzb3+I5CEVwiOJDEMLwsWgRocB4UIoIFvLqMfDZo6qXPZ6DIiSMwR5C6Amhg7IBdABGEHr8wyjBQMTAJGrCtRZi/YQMihvjjbXD4zKbAqkKkJD6hncnRoP4vWws3APFg1DGIAOg20NIMwUACjQCPVPHEMGk9yKHBnU1utIDQ0197u57tOXZZ+uxHiChG1bemLfXtLdT03An0/aPPKxbTzpBuuhb2u/kU9R89av00ILNNHnbzfqn//1H2votv6MXvfpV+pfPfkbbLlum0X3fq7vmDGt8KL8XkREDEmTa5hMtbXHzL/TSf7lSZx50gLaeP1+TvYwtRthIbc8BJACaTD/7n//RO/bZJ+2XvXJxjTDQMESJHMF//QAG9Me6QS/wK3Kg7BX3DP7GcOAfqSEGQ3ixqSHBECRCZ75McsPYIre+n/Ras2ZMxx13Qmr7u3BRDxAUr+oZpvf96swcZNt5X/6ydsbZ0QMpN95wQ6IH9hulilcUB8frXv/6qWuIcgHsiq+bbrwxGS6kvs0lotMrCs2yurrttmoUFvae/y/f+pbO/tSnklNm3vz5av0qUtSYMydF0Gz0Pvrww/rIRz6S1nTzLbcqMTCIzrem6kc63Y522eW52n+//fKQXA+U9PKU81haPU8LQuYwT+rTkO/II/YAmYcTCB0CH+O15noi5UVAHwfE/mBUuu3vbJ9DUMb/RJswrGPL2+hEi+k2/I4HmEg8URAMT5w+jBsZghMM+mfv0clVzj3Suki3cUqz+aSKX+J9cPwBgsgOQOZD+6wz642TalCKUpEgADjQ7e///u9PnYM1SAazjsg66ibQhaRsYdSiv/gbwI4dQBQVg9mRTc/DNOH9cMoWEajpvJAd2ADMHWCGYw8QzF4AiKhnYX3Yiyo5btCDTKEAHZntc9iKY7AThZR09hjHH0Aj7huACJ0LWAGIA4z4aSBZNS8ACc0xADDYdP2AG3tMGhw2DhFNy79IH46QsC5VgMRz9/oD3BIgKVl/ruE5jJP9Re6iK5FZ8A6fww+Mn+tIo8dOcke+fifP8107qgEks83/g2hrkwAkF174Vf3pe5bpPy//be3UvEYNgRJXcobhVKYVqnmstpku/HZNn/7qg1rTkIYmhzU8Oa7dl0pnnTiibmNU37mmqb/+23t10uGb6aW7zpGyR9WtjauG27HT83jRdgvQUW+qXd9KB37sTj02sre+etFlmksBawkgQR/BOAh7hD5eDW8koUOIH6MarzgIGkZBSdANgt9tVBY3xOdg4B3HU0x3ln7CCEGKh5QogYkapkcBYRSTooTwgTipX/AYI1NGbye/EyFBwGLAlb0sDBgrBfTMH2+oDT26PiGMuA7BBGiDaV14XAWwPA4EKAY0SqSfAc/1rBH5kvz0C0ZmnWFCmBQlBdPiRSyuZfFvAAnzx7sFIIkHI5Z56AlBswd4fxyWxyuEt5Y6GoQ03wMYEB0a5HFmTkRIAE9VEZLoHUIQobh8oi1ri4LEI4sipKAZRUXEw6laFrBVxiYpHhj17Bv0NyjEPkio9Pu8CpAAct2y1OvqupEy5YTxi/cZAI6HGJoHqBMhRKngHWKvnLbxpDGl1J/83fuaDX3+/vu15Vln6zFStjgctVtTs503ACe1k3+qrdLoj/5TT5x8urK77pAmOmo3RqTn/qZ2P+5o3XLTL7TiU5+WJhrSbi/U0mM/pAd23EUrmzVlFMkn0xJvVKaMg1lr0oLWpOb/8ufa49tX6jMHHqRt52KQZ+uAkqFOO9mp7Vqm//ju93TdD36QvL/QFvMGnKLMmTeyx8qd9ax6Rdp2yhZgogoA+lnQOEqfn85jhmdYe+QS3k7GAF2SKpJqS4aHegUgjCZPWEsdxLDhOfwRQMI5JB/+iOYvmJ+jsJIXhvtPf/o/CYRSuOnXzkt31vve+940JvifTlfv3u/deuUrXpnSu3ilQzB7Ha2Kt77xxlt00cUX6YjDj9DICB3BXO6Sp5blwDRHUhgb0BupcRTWQ8/M/e1v31uNvEWjVq1aqe9857vp/Xmjo0+aSZq/U/J6IG3nnZ+j/Q/YP7QmXtuFJcc6uQ5BPuIBJkpiuQwIde4+nf0AZIwPXcWa2LgvW1M+MyCxYT/IgNvY/I9RRf0fMo3xRABSHAufIeOQgxjxyD5+B6RB7+gAoh/IP15TEZfCoEmtwytvp17MHqiSkx4XdgCyBb7DgGaMeKpxplVFJfutGTYDERLkuhuyVOkN8y3jJSsAByFyENnPuHAqQJ+kMWEDQCfmXa9tNJ79u88hKRrQZc4c5oLcwfGD/oTmuDfjIeqEXAAc4TSajkMSmwFwSLaD17O4Xp43nb3ICsABmfi0VkugEHDA7+5+hnOS92zgM087h4v3xq6Bf1h/7LiqOfM99D72AnIOe4lrkX84lH2GCk4C9hT66Df/KIN9DkkVILEOh75wtkbgxJhYj+hH0jOCAAAgAElEQVQIYqyAN0B7P3vSDkv2E6f0U3kwdKk8erpOardhAuIEkHzovct09aWv19Kha1VvD0m1MbWy8ZQPnHXmSt2GJrs1PTy+uVbVFqpTm6/G6mE1auOa03xImy+4T2OTLbW0tZ5YtUijw/dpwZwVUnuFatlwOliRdAf8jN2MfLCGOt0RTXS20fs//gs9MryXLrvsX5MurIqQFJFz0biKaDPmjlrYlREGzAgzoAwg5Ol6qB2GM1FHo784LiNkX2tviVOBnLIVAUkcawQwRXARP7PS9DX9GCEZCb3Dx4iQ4N3AmEeoV4Vs+Y4VFHPi/pHho+Huufo9j8XCxn/jdWD+hOABOQ5Zei4WenEuRa9b3IviGkxHeQNI8FABSMo8KswROrFC4aeFq8eCpwphxmfeb+9zv5At3weQoFyI7kF/s/mqAiSEwDFgi3tqoyuOyXvhqJH5zqkprA1yhfcdRi/OiT5WfNauS/c1Mp1z333a4cxP6pFaV2ONLKVH1TtNZZ08skHKaNYd02YrH9fOy1dp7prVeRPAxpBWNTI9snixJlXTNo88qk6noZXzRvXAolE9kdFhi0hpS0OtrlpZJ69h6w6n728xMabFt/5Mz//ed/WJgw7S9nPnqUbOGOkq9dxuTQX4AJKUypPXUET+iXzheVZ5houfs0aAGwAxHvcqYywqTz/P+2A6i3+vw5dT1jdtAlyU4yd1NbZ6hY499iid+tGTNbpw0a+qynJQEF9TDa4SQyq13G00Gz3vf34opgGs6yyYW511TANmLenM9eSWJbf+8tZkyOGUGR0Znep+lZKrSJXgO09qfJW3gV93jDloYX9SF7DsSclqay9POd29Da5JS3faRftzDgmj5NwZ1iwVEnXUqA+pNZmnbBXBOvICfndev+WCZUZaAzp7rbOAa4fB+665Qv7M9sFoZfwPICHjwICkTPd4xKwBcg5DOMo6G3Lc37LSdFpG0xi1RBeIkHh9+umrohFvB+P6yPvieABRRLsBEHioB+lNvl+U6TESXnR+Ftc82iO2aXDIEdWIRnu/cUQ9ajlblQ1StudT3N/tpigLETIcu1VOlAgYGRfy3fsW9y/K/PjcfnPh+URIfDDiIHooW0+vue2TfjafZXcE3gASolxlgMR2WnQwFuds+ex7W/5aD1bNn3FaxyL/ngEkCZB8TR88eH/943nv1LNGf6lui4QJQAN5c/RgJ2ROj/FMa9p4K8kLrWmom4dQalxXb6vbHVeL9JbmcBLgjXpbjWQ1oODwMnZzT2N9VfLO1dvzVOtupaM/fa2eGHqRzj/34h4YKeYV5IoHZRaN3qR8enmuRYFvRh/kIUCw4HGkOxWeP7z9/ZgnEnFk0ipj3AxSHKuJnGfhnUEgRa9jPt+8bsb38O9Vxkk04mPqTdV8fB+EER4m8uLJy5yOQI5GkZWFz+Dg+8UxRgEY58b6owzIvSXyYUDitY2KqLj3vk9xrfz3IKPQwgPPNGFmvEplcy/uYVRGNjxMZ35m3LN+ipnP8GwRHSK65tPSy5T4xnivHyBBGbvep1+qWdXcvHbmRdaiykOakqeg73pHy9XRJbfdqaUnfFjjnI7ekCbqtP1tpCgJ0ZIOp7F3xjVE3cl4S83Ulrymdq/YfU1zjiazmhqt1RqqNTSujsaGGlJ7RKojoyZVnwSMdNRBjghA0tXCybbm3Ha7dvzJNTrq3X+kLebN09wW3ao4ULGmVgYgmcwPiU2ApHdmbM9jHmkwrm00GMr2zdeyZgBSACEpL/F+kW7Mz/FekR+q9ispOwZN3+Qu489BST4PokWTGh9bodNOO0lHHfUhzZ8/T/US0ODn5nucRyw4WyQvD8nb+uYHGuZ/p8vSW7kMyycGsHgyIPnlL2/TN77x9ZRm6XSbHuRTF0BST33P0l7nx4isNfKn1tn1DkFe5heX5KhxKG+3paw2pE6nKXWHtMfLXq0/fOe71E20kbedTlEZQAm6KunBvG2weZy/Td+8Z/nM7zZsmH8/hwTfwbOO3CXFBI/6IJ21IXKgjP8BJNAeXl/m42uiM6IMpETj02OCDmPxv2VFUa4SRYbmieJH3dDPcOOzMn0f35uu7oprCCAk84DID+lVZbxW1F9FHWOD2LThtYvjifo88gW/01iGRjTmY9sLg/Y6yhF+Lz6333pEZxrZEUQopnOQYpxH3N+yOUfbwLRVnBPgFocoUTZAldOwijadv1cGNmz7rCNvejZU2RpG24A1xyGJ/itzSEadbtuGe0Znm+tAymow++2hZQbPZf+xf4o6YBANbMzPN42UrQsu0J++/9161taZmhSauwaROsRuXj+C4uH3JKN7HXIawxIdgtu9Li4p0p/rvdSlK73fKwwFiJB24cwtPm+28n93jw3pkckR7fIbO6jTzYHLk169U5vNsPbOVglKvx8JtIrAIQaUAvccpAz6CasiIDBhmVjjWHmOowyEvWFKQt+DiLFKqPE9o3YLx5i3Wka0XksYEaMIdF5kaH/P78foiQUD6xrn473xXCw07TmPCoRrWXvGijIoGrX+OwpqC+toGFhZFZV/1Z7H5zAuwqsYBXjLiq8yJV4UgPwdPcMWzsW1KN6b7/nUdzzkjKEsQrWxhE4VICFlw910okFSNpZII+YX01pUGlXOgiTMcT3UumrQbW9iUrevaevVhx2nrD2pdr2liXo7RVWH26RudZNMadFgo0b9WV3jnXFlzbxRRnOsrVrWVDujScaaJMOadanVmVS9u0ATtBcmSqK1ByMS/ujW2ikavOre5Wr8/Gq99jW7p6zSkS61b90UpWllpI9RSJfXstR6B7TG6JCNVCupQQo1KnHWDUBKT3vqQspeVnzR+PB1NgpZa9O0eXFqrzlosnfKY56uxX9JhaIV+6Rakyt03jln64177aGsu1LNzspCRIJr8wLwXMRnqeC51Z5URuF5Dk96vxN5bafI+hTv9XRBVgcA5HWEvhO/PfLYat3/wIN63i47K6sREQHUADgnU3cuvFcNAGA6yzAHPoCmdgdAlRthKV2r9zkgZh1DsNetjf1M16OHUoEqY5mrbm2hTvro/9Gb3rKPxlF2iTbW1sGnRvWpU2QeIbbcsXHi9/JxNNI1Rb6Pxn3cY67Fi0reP12BfOL8xuL36cgyAAlNLXzqunWJHUxlOsny2JExromGm2ncnvTiOHDA0LIa2Wc6jc/rp6+iLorRce/PTNcO/UMtIPWejnJXGfJxz2Omg2k98mjUv16PqBOtPwGCOAWpjbSj0ntgoFu2j5avMTppPVR05JXpQdMo8ydiRZo3dan9XtGu4rmm9Tju4vejrVY2DiJqPD82CCnq+yjvovPFtOB9MQ1FW6hsPp6HnQc+OqLsWs+xuMdRDngvrQMYY9QLVXaI740NhlO8rC5xpvS8IddvMoDk4IMP1PHHHa1mIxf86WTkWpa8XeTjrV6zOp0LkHtQcXQRtptQliGAEUYopDxMntQGKVqorl6bXgidIsQUcemQXJF7nVqTbf3Tt/9NzeERnXnGGb32kE9eUsZi4VNEyCbKouKOXosqAcN3KEClEImcVkLmUZlUEbMNtegV8PN4lsGGhUWRwUygfIcCbXL48dIMMmY2hNiK3zUTk+dIdGimB0qtz1iigcsaIIwokCNKwR6w/jHVaX2eMZ3vRMFNXjoGOXmoZV4cAGMURlE4TudZXIOigwcs8E03rAf1FtSQECF5ulK2iI7RDcZnWUQDw73/I4gzD1rwex3iNdFY5r7uhpIr57qoSUBWjI+N67a77tIpp58+ZfTGOmzXYrtRUmx5kTzyvZqDeF2vc/DU9vi7Zft1770P6OLzz9MhH3if5oyMqOFzO0Jr2OKeR1AWlZHpOwI/fo+GimmJe0Dr5CCTNkkbWxss8XlF8BufEY2w4vtTc+11DcuPvLehncvolEo19qhO/NOX6rCDdtPiuY+o026oXWskQJYKumtrVKMVfHtC9TZR8TlqdbtqDU1KY5myelftbEzDGlW3A8xpqduYULddU6PeTOCi1ZmnWmNIdboYkPyWdEw9RdtvuHdzXXvdT7XPW16ohUNPqNadUBf90qir1iayNaahiVWa6DRSFKyVdTXaGVI3m1SnPql6m6gFgAyg1FWnlUf2U+pWazLBUFKEV47MVSObVKPbUKO9QJ3OatWaQxqv76jXvfNbes+H/qJXP2OvWx5cWjM2rvHxianljIb3dPkfPsHwjPxvI9X1kERokX+RdqZ7/+leV3ZvAAkGmTsyFmmYtFqnaEWHIGAjpgnZ8WZwzE83HinSNdFw9I1b4kaeqDIKIx/E+xXnVDT+qnS/n4MTKtaQTHctI49G/i4DAwYPVWOpOofE84zOv6IO9bM9b+/RIMeWv8f+xi5bZfMv0nzVfIu2WdRzVXRd1va3ag8ieC2mTUVncb89j+OwzUitHR1GywAZc8AGxjaA5r0nMULK8/jMXdKKQJx7EP3k/taLtkFYf6J0FNYTIRm0bzOlz5lcv0kAEmooKMomZBQFTESR3sRoiBeVrJV0RJRxY6LxYuHCexTH4RnmZ78IhQW4vQbRW8GiR49s2djKNsbnkOCdou0sIeRI2MXvROaPRonXyqDJQtnEVxbK8xrEtr+DIjQzIa5B13ounN1BQwBAQWzRN+j7G/o5z/f6U9RHDY/bLnqvN/QZ/QSbAaSL2qsASVRwRWU33fH5WeYv34efEZCQUz2brzKl4La/saFB9HjxuwG2edvC1+/7egtZP8e8yufmASs3Kyt4hjaZtIitUiRxvawQooESeZHPvd78HnmwbG0pKqeVOF1poL+iUo3f4V7x8yjzoueuaDAVDbJ4TwzCE088MfFfv+v8bMsI/i7ySdk1KbaDF4nQQN7LvRfVyFLqbGvVg/rL9z9Ph+7/bC2ee6fqmkzRq3Q0Je3a02/jympjIpO3052nVm2uJhp0PpvgeFt1am1lGPk4mbpjGqmvUYvncZho1tF4l3NchlKaVE2tFP1iMJ1aQ9ffs42uue6nesdbnqtFzcdTl0cACWOoA167eVcsUviIjk2SgdYZUY1oSqOjDvVKqWtWJzVkGUuOMxoXtNXprKGFQXr2eGNYTU0o6+Dcoi5yjdScozXZc/Tad/1Q+x58rNq96LzPq+HPrJEbG1NQruKQ3X58645qRf7nO0QmMFaoY3y6AAkOGYqCY6SzCLojj0d+xAjjexGgWP8V6dn8TeE7UQHrm0GgIcqTot4v6uQyvdxvb2YCSIq6oAgOiqDJ8meQkVkFSOK6mN+L8y/KJ9tCfnY/mcpn0wEkvpefFdc8zrHKJvT3ysYyE0DiZxX1WLyvgfFMbClqSIjWFWtI4pr79wg4i+therccjvsebcK4HtwP+UBjIGepzKYN0O/emwwgoY0agCSPgLhmI68FKItM2LgwAxot2iAh/cPMW4wOFIkTzzDolFoCRwiKi2YjgOfgsQaxcn+EqNvq8RmF4TybjSUf0sKpiindz5sOBxQWT8cgRIHQPYXnUwjoYkCeS/9rnkVxmDtsFAVGNCIgRCIUFDTRnSoaG4OE9IYSrdfU55BgEA06h2RDnxkFCb8TIaFDFeFKAInb/tpzsaHPG/R91oDiSmifFIKyTiD9AOqg+0daj8arBRfzjF22fMjndO870+uqAAk55LErm/m+OHfLh6j0LR8MVmy4+GeMInrelht8xvcxCtKZFX1elicoMNKc+BsPLDKA9+g8FxUChhLrWaZA4mMoKjcgmU7IHNkDgOL59KRH/kA3pD7QXYkXys0piMU1j8Yca0TbX2rIcEx4/EWZEeeFzGCu9ta5MJh58nzWAtlnXpqq/e4BEh9QmAMOaXLV/fqL9z1XH9r/2dpi5DY12o/1zunABm8o69CKdEK1ekerW0Na1dpedz/cVHtooZYseFwLhx/XnGxCy9cs0X3Lc9yz7ehqjc5ZqTn1lco6YynykI5FbANI2lPnfHA45Q33b6drfnCz3vGWHbRo6DFltfF8+u1WjgGymsaaNQ2162p3t9CjqzbX8tUNdbOuNlvQ0YLsbmXNlflRJa35uveJxcpqE9piwXIND63I60i6DRKv1Oz1/J/MiJtMqFsf0ZrsN/Xad/233nnAseAtN4dOY0y1NvV2L5qXDyvqtZnwXxE08132DH3CflFDMtvnEJTxP4AY3nNBfdT/jM+6HrpzdyGn35p/ne7M+9b9Rd0b9Rnd+YiIx4hwEVwXeYDvo/vhPV6sGf9izQp6Gd1bJser9Cmyh6Jq2lkPaipgWcZz4DNkF3NgXZg30U7PG1nC+KJhbGAa6Yjr+wGS6Hjgd/gePud5fBdHkrM6PC7kIh2zkC9VYMi0AP0RIfM5JGU0HQEI3nwfUQC9ujMXHRX5zLKKtcLRzNr0A2QzPRiRNWf+ACnGhfyzsY9eYH2Qvcg/p+AV5xSBJWtIuhx0UwVIfL331iCciAfjt7M9Ot2cHcOe+/qoiwycPDZswGciJJOTqcuUAUkxQsICWiixKRAX520Q3oUIIEJSbmhduPfee6cQLASBkqU9LMo7ekvMiFGoExnBU4JQqOobbUFAO0HSS2grhyHH82l1x+eEgGFSxsDzaQVL68eI2ouEiUFM7j7GKHmtLrKzF6J4PcxLRxwYHsDBgUx4l/ibvvcQJr9j5LiVahTwUSF4bWmViXcWYRIBSZlxMhMFOOha74Hb/nIOCe1cn8oX648hhkD2wYh+/mwCsihgCFe7y1YREJcp8PUZnw3wKAitgH1SO80Vin35N/ZeVAESF5jasIiRDb5j8IrChv8NXFEAtIzmJ4oZGUBjCPaVlpjkBrsDUZEPLdz5HEODlKWqPffz4T9629PakraWyB66w+y5554pyseLOUDLtMMkFcqGX5XHDF7lejxUgwwSnAacPs6zoRUMK/gfBwghd95nDhhNjBODpKiMDbatnOLBiGU87+sM4AGPABL2gNOxaW/J2NlD5sIZGThGaEW8xx57THWHI7eNWpwcGtBJKi9wb626Tye8Z2kCJEtGb1d9csVULSBVGqRppeu7dd03tq1O+dvb9c2rpGxkVNsvWqWPHbGLXrDlpP7mGw/r4m+t0MrV0ot3kU478vnaYfE9yrIVvXNCwjkoKSePFLKGbrh3W11z3R16x1uWpAgJHR7zgnSAEGeXdDWRuj029D+3bKljPnaHHlidNz949o7SF45arIWLxzShId1ye0OHHfuwttlK+uTHnq2tRx9So7s6RUsS/aVTL7tqN/K20xzSuyZ7kV73ruv1B8uO1WTvMESvTaqh7E6kiIt1l+l2kNc78q6/Yzr2vaBJdCfGE/Qz3S5P6ysXqgAJXbag/ah/Lause2nvSot5roO/STMl3Zj27rT75rsY99RDIcujUyPSNe+TsoUjqOoU8+L8bIQip0ktxQi8/vrrU6t6n0dGHSBnweDgcy2e59vPKYHs8cGIgyJU3O+00z6mn//8hnQILNFt5B1n6MCLyDDO6eA6ziGiJb3TYC3vLeOiDuqXshX3DCMcO4f5sHY0o6E7FfYbjl1kMc+laQBpSBw9UCX3IiBxylZVly1fi5xnrqwvsg0bjwwLnoms5+gDXrQHpkkPoJNWuZF3ins7E0ACHeC8hM6wQWmxzGGsRDiwI0l7p+Uyz8fJzOGxZfo66jT4eOpgxMI5JHGPuA9tial14TR65D/7wRqgFyjKRyZzP9YBfQSf+GXeN2iJjjxogvFiU85ErqyvHKj63q9FhCQWm+Fx5MwLWpTSfx1jgJQPkDFFUQgICJWOFTA5RGmUHoVxBDlcB8rnZz/mgTgQZPzE2GCzEYY2EBCKbt0LYbo2w+i1bKOZG4CEdB0ACWjfRk3Zpll4cc4Fc+AgJjxbgDCIGkKEuByO5hCpKBT5zF4S/+5zSIqAZDYN8jg3p2xhlMXDHjc2sReZ2wYW8wfMcb6K2971AwIbe1x4h6AhQGlZDUkxLB8FzHTHEqOEvp8FUoyQTCdCN91nll1XBUgoakXBISxjJCcaFdA7Co6++/AMfAXoR/nBa4BqBDRKCP7EuMI4ifVU0TBz0R/rgOMCo2jQCyCCEoavUA4YIRy+ifDHmcD9qYci4oCCRsEOoqUYIRlkkPA8DkXEm8o+0h2GMxGQfShFFDbzoY01ffjtuIm8XBwPHmqUrA9GrOJ77gsg43wLABgAkPoDjDAifBgmnEUCKOKkeMaJbBqeM5zX5tBCeR1AknfFaq2+T8ceuKM+tN9SbT16l4ZFhKJXddNtSHQ0Ey2ah3Xbgw1d8I8rtfT5e2qys41O+PDFOu7QF2jXHUf0zsOv02EfeIGev8N2OuSob+uME5Zon72GlbXv5utqUBNSy4vp8wMI61KtqZ/dS8rWLXrHW7bXouZjytLBvPkZJC4u73aGNVZr6oY76rr8W8v12r3erh/d8oA++9lr9A9nba7nPGcHfe8/79WfnXK/7l8lvewlnI31Ym0//0YNtWgN2VB7aDUN1/Lid3AJgIQUr+aL9eo/+qn+8AAASa8Gko5hABhOrmkrnT5fBCSDaDV+zp5b/jnqaEOfPfXBiIMA8UyeOV3+9zkk6G0bS+ZN8z9jR0biGSeSbqckNIshBgBBfmMPoAvRJXy3mB1h2kaPYwTbATNoXqwV+hle5XRw5DT8hiFsuUOnKv6RgglvRKcK96/iqwhIBkVIkWWk+ALMMEqRd+hPOlQhlzAosQniqyyty7TkcQ2qIeE61hVDHFkH6AEI4figOx1ACLkMIGFNAWusFeeB9XPyMLbiSe1l11tmIf9wwjJfaASHDOuBUxh5zHdZE5whlAFAG55/lRwGkGD7xZPaq67l3hyCyVxxnrJ3HIJKyjfPJPUV3YOTl3twtopf/eypfoDE0SfuB+CgPTSOcfQMjiB4grX2YckAZNYHGxmajXOxozsCIkdKiJDMtkNiEJ9tMoAE5QlTlKVMGdnD4AhMjHaEGEyPYoZAMRQ4MAbDBG8PEQw8FXjyEhCxigstYVkciBXDASbqFyGxQI8CDkKA4DnUh88xhPD2Mz4IASLl3mb6MoJ0DQP5u4Cn2IawSqDzPl4thCrPhAkwyhgPwIY1ZB1Azhh6UfgUBSPEiHEHMWLMzCTvcRBxDfrcjELKFoXdgEkYbraAkBWy18CABKXmgxGLJ7UPmsOGfs4YUIzQStXBiJXPqDhboPR6tyDt0X+yD2lpmmUp0oeA42DE6Z6Ds77zHgRIiimD61xPm9xFi5IixAmBpxIlgmBGBiA/mAvgAiXDe6QwxNzZItixosWh0Q+Q2HizzDBPoZzxtJJyhUEFqMdAx9uE0RSdIFV0vU6EZMGCqRO/q9bY+4YiJ9UFDyiOEXgf7yFhfKLOgGwftOp5l3lHMaAAJGU1JEVnRlGWYARiKDJf7uHW0ewPBgEyaO7I3FwGpjqOdIdehCQ/crC16l6dcPDO+tCypdpq5C7Vu2PpLI5UP9HicFtqOqRO1tBka77WaCvdePeoTvnUj7X8cenPjvx9PfHgbTrm7B/rM6e9Vi9/wVZ6zdsv1h+8WTrhT56nOe1fqsY5PvVMrd4BlVlCRvVUPP/ze7fVtT+8Vfv0AEk9RUg4wjKdBpKwSaPT1EQmTWYLtHpsS131E+nT5/5CW21T18c+uFRbL5qj8//+p6rNX6qvXHqrttxM+sSHf0tbj16vYdo9dhsaHxrTEM27QseEluZoTeNFes27/kd/eOCxaqWOLT41kUbPXbVaNdV7hy5OybCZ8H6PkBLEK/A/H0FH6FXqGJ8uQELUjfRD61cbkQYk6DR0A2OFp9H1ZDWg49F7GOI4KgFWRC2hS9sSke/8OzUkOIJwcJrGBzkOTPvcg/RIjE0AEM5P0n6xQQDiGMh48H39II/zTABJHCO/kzqEzcHeEY1FFhAlJnLymte8JkUrbXwaiEYD3brQgKQsQhXnHfmfdcAGYe/QXYxj2bJlaQzsE3vUr42s58JaogNZz34Rkqi3rb/YQ6ID2EBOj0L2ocs41wzjPOq6Mpk6E0BSXAuAMPMnGg0o4sXBpdAlwOSNb3zjOiUIxed7DXwwYlmGjmmWn8h2bFXsWtYYuxEa4B8RM2wobEPehwZYC9ZlSn/hmAiDgBawARnHM4Ck1xmARYuAxMrT6+bFZDMw4FlABA/GCASPhxvkTsgZgcoiQyggRDwK0ZiIBGGgY0BCyK2qhqT4PcZAShRRGhgRAsEzSGQELy4eA1A3XkLmUxWyjYAEJY6XeNCLcWPEkJKChwB0DQBBCOIx5oXXlBQcDJaiEIsCmnm4qD1GSAaNYWN87nGxfnhdDUg2xr2ncw8DEuZPGhwg8qkEJDYuEKpVKVvTmceGXmNAAr883RGSCIgtB+Bn+NipB/yO8Y/iRQ5AN7xnTyXOCmooUDQYCjFs7bXy2nNvPh8ESKzU+b4VO4oQTyXPf9WrXpXex0sJPcH/yCYX6fYD2TNJ2YoAh1OJ4W9SpZBbnGXznOc8J60FaVgoSctDR0XLjC+f1M5aWelHmor1VDF9C+8o0SGUKR5T5A91eChiABqeWzyl8+Zz+nwRkDgC0kmA5M/eAyDZWVuM3KFGdzwdWInh3mgNS72ajna3prrmaU1nSLc9upku+tdh/f35P9PhH3yVuu0ndPoXr9e5n36NXrBjXa9713f1O6+UPvyh52le+0Zl7bxzVbpvD2RQWNIREZIluvZHt2mfN22rhUOPqpFxikw3ARjOu2oQSZloqZN1VBsa0vjkXF310wX65n+s0n/++NEUidlt6Rx12mNaXdtC+73/ei2aL33ipN205YIbVe+SNpGpnbXU9HmHKToD6BnRqsauet2+pGwdkzp45ZGZVPGijJbRveN6N5TPq76PQbipABJnE0Q6dbTEtIknGEMP/Ye+5XPkAO8hv9D9dK5Et1ZFSAAkGMGxiUo/QBI/gweQlfA5PMPzcGZilKOLMVC5r/W+f1Y5+wAkfB/P96AIaXSMssm6CiAAACAASURBVG9O1yRKQetgZA4pSkQqsAGIlOLAscwqRkq9plWAJNoulpm+B/LvDW94Q5J1GMGkaCELSa3DSYNzlUyOQTYVhjVOXRw5zhDpR+uWQaRFkRJP7S3RCtaXiO0+++yTHDMAoum8ZpKyFe8HACV9DdnP3hEVAZASQYO+mA8goYyuinIYGQogrzoY0dcjx/kdWxggjOMd2mFNsIfZE16AdwAJoKzq/BXvvVOanwEk0wQk3gwzB4oP7yO1EhjiRBZIIYA5MMIxVsjdw3NKnmmVMTATQGKDhHvBfBgBgCAYGVTPpqJ8IUiMIZgQQAKR+jUoQjIdQBINAp5JSgoGrWtVIGwIEM+k8yujICkyxzOAJK8heQaQ/Dgp2U0RkEThjWJljAhj6B8ax6BHkLsOCAcHSgLDGAMZj2rxNVNAwvcj79xyyy3pME3C9EQneGEAkXZH1BbjKH6nn7EzE0BiOYScwROMV5G0rC9+8YupboOoCGuEQYDXGI+ljbLoHY/j6QdI7MyJ32VerClyB+ODtAw8kXilMQSRh8gV6ImoS3M4Tzeis9XaCIkBCV227ukBkqXacu4darYnpIw0rXQCR+8ARc75mKvHV9V036MrteWSpepMLNTr971O2z13G73+d3bSX3/hap176iu1xy4L9eJ3fkt/8HrpxD95nka7N6czXzqt/HzGtS9Ormrq5/dso2t/9Evt8+ZttWDoEdWzvKid9vMZNR+i1XBdrSzTgysaeng5Z1Yt0c9u20rL3vfPetf/kg77wPM0MvKQlq/J9M5DH9LIqPRXp+6mLUZvTClg6S5Maao3NB3Hujkgqe+q1/7/P8sBSTj9nZStDI9mtq5XczpG1kyu2dQBiQ0naJH8ec7rwOkA+MeYxPDFMcjvpFISFQAo4DWOAN734ef6AhKegU7n+8gbIizvete7UgoPZ7n8X/beA86KKvkePx3eexMZGMKQcxIUDGsWc9ZVARXFAChiWEVBBRQBA0Ywh3UxR4Kuu+awu65hTasiGBAk5zw5vdDd/9+p23dohzcwD2aA/3en/SDDm37dt2/fqlun6lQVo4Q0hknlop4K6pma3kkqgEQ/D20P0tKoA5m/QUda0OnJ3FbqP0YKOJZkDtGgXbCtCEnQ/tLfITWcEQHaHdR/tLUISEghZVSW0WnqQuqD7fUWqQ0g0UBMO6lIDaX+IeCiI1j0i2nKfkBwQLYHKVw6GrStHJ5UAInWv3Teco1R19Epw3fItUdARkBIxgodQqR38d1Ut8H0WtRzuy1AIrqIDb8t1RyVep2ghyCMESoCc84LKXxcg8xj5u+o13WEpKa1x+81AJLA5s5NfHsREv0iOHk0PLgA6BHh92gYcMHTW8oESnoMiDQZNuOioKBsKy8kSNnaVoRECwS9qeRL0wjgZs/Fwd9RQZD6Q2EgICIFiRs0BWZbNKhUIyREvVSGNHq0YqVhxBAdlSGpNzzo/aFiIGoOKuLqC7MBkDQAkj01QqLXapC2QXmj/FPmqfxpdPD3lGNSh7i50TinwqZhQkBCSkf1I1VAEjTgKdfcfBiWZzSUDgDenzqA0T56xhipqKm6TfWxpAJIuDGRYsln5POTYscNiDQRHuQU8yCVkxEMGhrVvXFi6AdKx24vQhI0BjjX1EGkqhD8MHeFn1GP0VNK44wGIg0DvhtWzrHYJVJiBGyHqA4JBPhHonQNxo9QEZIWactguxWqM70JxGzSpQBb8Ek25i0P4aZ783HiH3vhgH17YNDlf8PhhzXD2aftjavGfYJRVx6A7h2b48qxH+CRsa0x8Gg2FVznV7rym8bIBJCy5QOSNa3xzXcLcdZJ7ZAT3gTTjApljODJdMgVIx7xpA/J3z+N48EXgYnjTkJhRQ7GjZuFGwcDQ89vD8vYiARy0P/qdchkhGRSL7TNWYyQF1X9U3gti5EW1XSTIaC4kYYya28cdcE8SWpPsJeJbsLLBpIs6GDU0Ky3Jisjxc/3ZECigTD3KRpcjMTRM07Dl4YkjU4awnQG0jnJPZm2AUEDPdh6rQd1id43U4mQaIOWjkiCH95TR9NpZ7CqEuWEtEnKBQ1D7e3XxmRNryUVQMJr8Lkp53S6kBFBm4gRXj4zwQHzMCnTBCr0kBM0JbNBagNIgmwV/RzM4yAb5c4776wqWsHIBJ3CjFgxOkRHKR2yjBYl8/oH56I2gITna+cIIz+kaBEQMBKgHcs0rAmSyHQIFijh76mfahpHKoCE46BeJcWbNicdT7wu91BGZEjh5XwzQs33Q2Cmq0eK3pOGqKpxqp5b/r0tQMLx68gh78U0AQIO3kszcLjfcP6Z2E9nONcFWSfcq/R3k62/BkDiz4reELcHSLTQ6AXJyIdOlNLJOAzZMbpAI4RggN/hZsiwJY2R4DWCL0Uv5NpStrhwSUVgiIwLiC+aL5RGCcOi3IxJ4dDVr5jQyZCaPpJxSVMFJBR8crPpJWJ4lxEhKgYqASpDegtoIJHKxTAoo0nVvZvBOWgAJA2AZE8FJDqiqA1i/k0DmF45rQ8og1TCjBZwIyZQoEFCWSU4ZyQhGWVzRwAJ70ljnFEROgR0pS/SJCiPBBYEC8ynoFNEH9uKjvCcVAAJPY4EAzSMNGeauocAjfelQ4QbEr1mjPppDjnvU52uof+9LUBSXXfS88p70FNNBxDnlvfmz6SMMTpMnUMPKueJRiTpR7IZk7bkBwl+D0jWCiC5bkhnNE9fBhvlcr5gAYIC10/wNsPYVNoSD/xlBd75N2D/P6M/Ow248eqe2LtbDv48Yzb++WkcZSVA3y7AlHE90b75arhGCfGESiZXxaqU0e+FpD/IPFK2vluE/ie1RU5oMyyLfU08xC0gFOeoQz5tLIxf17bAuPtXYeFywLaAds2BRyZ1Qqtm+bCNMsQqsnDOnwrRuAnwwOQuaMaID0Mzrq2Aje1JrxEZj+kihgjKbAISVWXLkVLI0tJXQBuf3TH/dwGJXrdc66REkRWhaStkKnAv5t7H9ch1yPwx6gOuf+6D1WVfr/lUIyS8J3UMnZH8ox2RdEwySsiDhjUBOI1w3VMpKD81MTVSASS8Bw1hAiDqAV6T8s5oCI1x6hKCEto+jNro4hdBZkWqOSRBUMK9gtdlZJY5fHw+JkKTRsdoKNkq1AWMXpECRPmv6bm1fqwNINHzSJoqc4XuuOMOsfV4UOfwnkw4p2OW9hH3CW3f8Zwg+KpumKcCSAhGuf9wvXGeOa9ck/w3nc+0p2gD0iHN90QArZsRJtO/tYmQ6DwPjpvrje+U19SRDdK0CE54P84F70N7mOCQz7at/acBkKQISLR3lMqFL4CCyJfBhaAXGf+ml4eCycXBf3NxMppRnUO6M4BEc7O5KQeT72iYMHRHTyUFkgLWpUsX+Wx7wpgqIOH4CUp4H84BlbGu7sM54ELkc9NDo/uTbCtc2QBIGgDJngxIKMvaM0dZIjWIcq6NDf6OMkTFqzcH3dGW8qC509U3oVQBiRjIjiN0TdJFdOdofkadxDA9x8ENi3lgQW/ctuQvVUDCzYfvS2+yfA4CMMo7PXf0zPGgx0yXUQ0aFNrAq22EJBhd4Xc5pwQb1K9at1EfE/hw3ql/eE5Q/xGQ0P62qkdIfPpSonQtbh7RFdexD0n6chgGIyQJWIwQOIxiWIibMSmVa8QzUFHZFovXhLEm3gi9m25Am9wy2GkxrC9vhMVr0xCrCGPvxoXIa14B18hH3I0iYhPduHAsZmYocMQIiYMw5q/KwzffLcKZJ7dHo/BGhMwoHMNFNAREYiGEGN2w4vDiTGrPwdqSdPy2KRsZhoPurUxkZpLmtVHlqUSz8NPiVkjPNNGxbQEiRoGU/BU0Ir0hDXgee5AI0kKMERK7F465YDbOHkJAQoqa6j/CKIrhmXCFshVMRa2+mnfu33tyhESArN/LQoMAOiF05U3KI2WQkRJtI3D/1etW53DpGdpRQMLrUO5I1dEH70FZ13kolHNGD2gPaPnn/YIe8WRvKhVAQr3DCEBQ//C5Kf/UjbQLOCfUCdQBwSRpbTMlK+2/LcpW0DFEwEf51z1I+DvOPfUff+bz8xzOS7CC2bYS+2sDSDhvHD8dzXwP2hnNe/JZaajzZz4/owc6mb36e082/6kAEsoKc4b4/Hpv4X5EUKqBAK/HMVEH6s7pyfaf2kZI9Brie+P1ON86r4pzwrlghIx6mL/T9nDQkVeThmgAJIGZ0aE0ejkYXiSiDibg6BKAQYS7PW9jsokPouMgQODL5D1I1aJHgxSMbdG7ql97e2CjJiMo+DkVK2kl9P6wprUuF1gX167pGnoO9WJkqJfeVd1Ubee2t9S+zXdAby/RPKNPfP7tVSVJ7Q5bnx1UBDSsmENCuhsV/a4qexcM45PvT282I2o1JQAmi/Klska2JTfMPWBoWZe/3tn53db3k42DRiy9ivTuULnq5PXgOtCezh2Rf22Ec770H617qG+4ueiyv8nmuT7ng9dm1IX0K9IwaHTp8dbXfYNzyJ/pVWXpSvKd6+PeDruew5CEbsZICFAYLEjAhu0l4JWvwtjL9sfIIT3RNG0lQgQkEs7YkmeiQI0nBrqHkCSjq77oUZhgp3Smoaskdd7FlkTyRFXFKg1DmJPiIgLHjMM1E3CMMFYtbYbZ//0Vp53WF2lpa2CxgzojKBbvR1DAb6tSwZ7B+9vyPcnxQAKGdGlns0UOm9dnVTF2p48CniPJ6QJA5AQ/icVz4VlpqLCyUGJ2xpkX/ANnX8yyvxmQCmBGpeTPuB6rjKku7XW5NoNGJnWgTmqn/tsegN6ZdZlMfgnwSbHRFb4o90GadhAAaFtAy3H13yXbc5PtJ4yQUO/qalj6uvW99ySbO1I9aQPopPadmd/afDfoyOX5fGZSkKgDtP2Tyt5Sm3smO0cXy6CRz3fBqEuyvkk7ev3afo/6nzYgk+F1TxkNImt7jVTP0yCDc8+fuffz2ZNVOQvKaqr3qS4fwfca/Jl2KGmI9V1lb3vj321lf7UCoFeRgIR0I4aiaJDp/gh68FwcGgnq36UiMDxXe1kocFrotPeEYUAiS/K/a/KoJlNUGoFub5L175NdgwuBtBJSPViVhrzTZNVBtnWP6so5uAhr2sSC3yEfl9V6GGbUR3B+63IjrP4cvA+TX9nUiaFwRpWSUWxqO8fbmyetaPS70IUBmP/DhpeMsG1vk9vZsQSNYq5FhteZ+0SFnGyNUGEmG5P2EtVmPPSeVJcZ/W969ZmkTGCmEzFTka/a3D84/urXJiBheWqOUcufDlNrxc1n1XqgpvWebMzBSIg2dPQca/nnOYwuMAlTdx9Ptk6rf7Yt2Uo2JzWBSs4/dQDpZhqMaf2Yytymcq6O8FLfktZK/UO6Q30crsFohCG5IBYBiOEgYQKOkSbNAd3KzZgxbSyOPaQJsuxNfo+QLSMRPSsAZevReRJ9qF30wDTYNZqAwZY8DlKhHNgo2dwMK5euQ8+9miM7sxQeO7u7hnRHr4pM+LeQkSQpuUuglOwwzC2f63x65q3b9JzDQsywkUhriXsf/gGHH3MOHEQkb8QwYkJXc4wQ4pWVW106VZ1cPbFYy4qOMJL3zvWv+2DUxzrQa7q6nBKQ0Cml9+nqz0aZ1PSUmgCD1glaR2hZp35N9h06n7jedZlZrWfqa++paT45NhrktEFIM9Kd6FN9v6m8r+qVzKhzuP+T6lTdaVMXeqimvUTfi/sb839YlIgOmVT2tVSeu6ZzeT/mGrNMspYTvR7q4vpJ9YJfvIL3oQ5mPhOfvbpDnOsguP/vqG1SvWN8EOTwnrR7GCVrACQ+ICE6o2DyqAvjvzYGhRY2ghGGOcn7rglkbMvYqe2irUkwtRAy7KYBU5CSVpvrpzK+6oibIdOgIa7vx/PqUzHq6zP5nkYRlTHHsiuOIOWO49C103VUrj6fu/rzUQkQEBCM7qooVXC9kHJAQ4RGKUPtNRn8dfFeaoqQcEPk8bua6X7eQ/V3UZPRUFsQpc8LGmUEJMwLq+nYEfmqfq2a1hTfOXnv5GbrkHt9emo5Dl6fhh6fi7JHDyG9dLXVm6msBek6zpK9UjVKRS0ISBJGGNIzMF6B1155FJdccCIyIgmYlupbUh1m/K5Alj8AgobaHlLul/EKoU6plA6CpbWrovjmq//ilFOOQEaaB5td0VXyig+EtoxEfkoGjHTko9pgfr9uGKEDPNeD53gI2zZclv61Qjj/4ok46bRz4LoqkZ2UNfkdgyUJFaWp7XpKNh/B9VR9LZPiS0cEe1mQfljfay8ZIGEPIM1YCO47+ufgvqx1iNZT/Lf+bvV9syZdRtoNDXBGZQl2tJFen89ek2HKfZ8RG+aBcP6D0fParu1UzgvqIe2oZcUqslT082vHUF3tg8n0p3a88m/d3JV2yK5+B1z/rNrF+ddUr/ocg16/2iHGtceKabqxY23lPJV3U/15gu+DPxOIsRfarmKI1LjPeqk8VSqrvhbn8tY6QsL63aylHeRea64oLxU0IlKNTAQNcP24wRdCdE6qECvX1ETZSmYEpWq4JbuGLo/JetYUSl0yc1uVuZJNbarjC3IwmdRPyhK7zAfnuhavcKdO0SFbRiaYrMsoQX035guGYnXUjVQlRqdYGSRYom+nHm47Xw4a5ozO8P2PGDFim8q4PkSV1yQvmtxbRip3V4SE757AVFPW9IYYjJYGDZBU3k11+ecz64IUvD51EI0C0sZ2x0FONOlSpGztKg+VXn/8m5QxVq3hplgfR1UfQPlBN/0jeUuBg/KKBG4ZfxNunTgejXOyqnR99bwJ1df994eKndQuQsIuJkwW90AKFHNTFJFryZIVmDH9VYwadRUyMhoFGhcmah19UV1DkkGmrWeUAE0obLy6yzxHB5277oVhl4yA51fWkm4kjOBYcYQSoaSAJJV3VX3fC8oEnXHUewSkupFdKtdO5dxkDglGSOiQIO8+2Mww6DAI3qO6Q03rhZr2wKDe1N8lAGBlOr3faJuiPg3RmuaJuocVQ0nZSuYlT2V+a3NukJKn54aVwagDgpStZO+qNtdP9RxSBknZYvVEnZSd6jV25nwCUtL1WZE0mIBeWwfXjtxbz7t2DpGyT4d4ssaIdbHvJ7N79ZrncxKUMWWCMrg7jz2GssVSmSzbSYGgUtJej2QUqh0FAsEFpo0SLkbW6mYiGnmc22viU9cvSye1k7LG0oU6Qb2u7xO8nk4I1J+xfB4XI5P1d8fBDrOkbdEgqs9O7cmejYJIQMAcDnrNtEDWtzIOJjpyY9SNEZMppLp+J0E50MmaLB9Iyl6wUVhd35fXSzavpGzRQ8pqUUGgUFeyWJMy1rqFMsgcEgKSmjahmj5Ptlmkci7nhInorFDDxo4akNS0CaWySdZ0De0I0NfSVbZ0p/Zkxt/OrAUGGxRkYK4FzXZGTOyqdAoaJKOvvx533X0vGudkS7p5bQ+/eFatTidcUJCBNC+rKtKxcOECvDqdOvBaZGayOpqKZFQ/kq0jfU5N4whkjVRdTp/LYsjqNi46dWyPYcMu94GSC9ew4BoJeFYUtmPXOSDhXXX0gWufeo9GET2k2kiq1aSmeFJNgEQ3+NP6j2MLOs2CkRKtO7XxrKMi+tqU6+pRlurDJEWKDkg6YDSQqYmureeqpvWQ4hRsdTrnn7bHwIEDq0oJ14URuq1xBfUI7QHmkLBap5674Pwlu04qOq6mc3WEgJSkxx57TKqG0SFb389e/XmYhE6nLFtF6KJI23r+utDB1a/PMsq6MWL1568LkJwMlOt1zffA3+vGiPVt+2xzXe7OCAkHRoOQwshO7QQkuqa/VjKisJPtDjujBcjRDXB7uRjJoaWnXIOh6pdPRQBrGlqyawSrbNFLTS9xcLOozWNuS0C2ZzBxnnWndnabr4vFX5sxB5+RuTvMo9Cd2utbIQXni8qQz8+SfazZrUsJ1vcYgnPEcDnDpaRM2Jbq2RA8gmuVn+/w2IQK8ntLi3NBDzlL5BKYUw7q86gJkDCHhHSxYCGLbSr+JDz+HdUT3JCZWEpQlIqc74zc6TnmfHD+CcYJSLSHOpVxpKJvgutH34OAiOufwDyVzba260Qb4IxMqGgGiVO2AA8ClPLSIln/t93OzvJNtn6Nyax6/+YCdGoXmNgSR6H+9ytZ8euLFy9UgOSG65Geke2fR+pUbZ/Qxza1HIfcwI8WEZzx6NK5PYYOISCx4JoxSWiXRHozDpMNWVIYy3ZHHWy+6Df6JSBhToXOIamPdaDXXvVrM0JCZwANMso/5VGfQ2NJgxR+zmpOHCMrU1FudAlgVpRilId7GAG2/o4YvXzeanqPERLqXQISDUTqQp63O/dJTmDVTFImmUNL+ec46mv+g7cPesgJSFi2WzuEanpXQb211T61DTttW3sWHRJsUcAcSkZIdvURBCTBXMv61MH6GTUYJiChQ67Gni3J9rsUJup3KrTae9IAX+8/u9IG3GoN7S5Aog2T7fUhSWHOUz5Vj4G9POgZJmWlrryytR3MjpT9re21a3OeLvtLdExlnqwkYG2uszPn3H333VWAhNXOdoUy1gqXgLihU/sKASR7aqf2nVlbNX1Xb5BUvlwDpE0QkOyOI5U+JHU1viAw3F5jxJ2+p04INxJgGrlCEGHGKGB4LirLCnHTTeMEkDRq3Gzr220DkNQWjPCikjMilboU+Uv+eMBvCxdi5szXJEqTnhkWIOB3Aqk9EKgtGBHF4w/GYClgBTY6d2qPYUMvB+lcnlUu1br0+FgquD6PPbXsrwYKmlpLg1362rDIgecJo4B7Nvs+sAcZDwIU3RBO7yPJvMOp9iGpz/lPpexvXY4jGPHTZX9p/wTnbVfsxbUt+1uXzx68Viplf+tqDFr/6r+316m9ru67FQBo6NSupqQBkKh5aAAkQAMg+UsVZWtXA2KuwT29D0l9KOMGQMJKTsrQrXdAogthsRsgk7XFJg+Jwc34QHlpsQCS22+/EznsKKjq51a99rqiECgcoCISW+hbwIIFSzFr5l8xevQNSJeqy8xuUXGcejlYkctj40fmqHA8Jjp1boNLhw5XpYWtCilvbLohWI6NBPuQ1NNQ+Hx7KiDh+iQo0dQtdr6m8cgiEOxWzXGzVDwL4rA/DyO89LIzOZif89zqNCy95hsAye+bBTYAkt+X/a0rnVOT/mgAJMlnZrflkDQAkgZAopdkAyBpACSashUs5rA9HvPOGIsNgGQXAhIVmlC2t0QFtiSAEySUlZXipnE34Y7b70STxo22fq3bipCksgh4b+knovNXVLRmwW8LMGvmGxg9ahwyMpl/oKM4W/JMtnsbAQy15FX56CLh9xphenvXTq1wybBLJcOG/VGIQBQgici/dbf77Y5jB07YkwEJ9QFptaSy0HlHWheTv0nPYu8qNulj/iVL17OPF0tnMw+R+VD5+flb5cM0AJItC6QhQqLmoiFCQscIqnJIdkVUrCY11QBIDAMNlK1XZTE2ULbmVSUV7sC+nvJX9IZALrNOam+IkGzJoWkAJCkvqVp/YZdStoK2elXJLRWmIEQoLS/xAclkNGnceKu4hKQ+6bBG9SesJQZQYREfkLi2AkdICAD4beHPCpBcdwsyM0JbGhimHJWo5WCqAAn7CzGXxkK3Du0wbNhQ6eSeME3p1WK6tgASTxoj1r68ca0XgX/ingxIOERdhIHULXL8e/fujT59+ghA+ec//yn5p6RpsUrkmWeeKYCENFxGUqobVw2ApAGQVJePBkDSAEh+T9maNRNDhw7DTePGIWRvKcdY3ePE/SGo8qWDrh/e96TAe035jdrFVu0KngvDsAKA5DVYcv/tHHK5muqnbGsX2/Id/VMiHsf0GTMkoXD+ggVo3arV9u6+k7///bgdh0ntrDAzGmvWrldJbUKpU1ZEqmi5Zmdm0BLRj6A+u/tuJrW/ixdfegkdO3QUD+qWWawr9+jW00ajrCGHZM+mbHEhBsg7/ktUq+N3tq3oAhpteuVsvW7kfMqtxypPihbEggGxGMv+FuPhhx5KWkBDjYBrMtka5kX1ff1yUqIb9PF7ffD7K6h/LV2mktpZ9rdxTo56MP9rW5+vdVjwOZPf6/crPnglcvB1KXUXS5cul6R2VtuTKUqas7DjcuiyO7u0AQxtqfrLG5G5ZHgoKVeUrTtuvwNNcnL9UErAcKpKM99at6aGGfzu79IJXQEUPtWCRT9i1szXcf21E5GZEVY35qtM4eJqbdQWkCjKFkEHDEtwUrcOXTBs2BABJHGTjRvjkuvCKIlh/F8HJIskqb1Z02YwLcvPEfGrgLmufBYK2ejTpy+YAD5//q84/IgjcMjBh+Dd995F/7POwief/Bv//fZbDDr3PEkOZk+lwsICFSGRiJx6qb6ZgK+++hp/efIv6NChbUDY/Jye3wlOTfvW9vZ5fxFtpam05tpy3cLCIsmF0Z3af08X0qHFZNt+9bEFZXRb8up/rwrpm8ohcMcdsG2rSgfuuMQnG2vNnzXkkBjSA0tX2Upt9nbubOp63XRUV9lK1ebbuRH8/tu7JUIS5M/Ry8EqWxdfOgxjb7gRmaE0uK4JFhaxQiZcNwaPCX6OB8tloyh6j5TBGnJURZK45SBmmrBdS3W5lcRJ1pvXRkQUnpcuCYMwozC8ECw4YCV8xNPw97+/hXYd2uH1N2bB4D1F1ziweL6uWWn59fOloxav4/N/DY6Hqs4nSns2HPk3YLKLsNgqBjzTgJFgU7CQfJ2XIaXajccxc+Z0XH7NVfj114Vo27IV4DqA6XuKq3SOrx6qSmj6NovvOJMhqceW+8u39XfJUlAlbWC4CbieLR2S+XuO49Xpz2H09ddi9briKl63KXrQv7juQiwGHy/KCjDBQ5XRpH7j9QTS+SeouWSSaEzZWF5IKsjI8yMBNxHDvVMfwDvvvYdXfECSgCVdndWtoopiwQfbyeROHZEIKnyuP3rTGKFg+Ht9uAAAIABJREFU915dZasuhWx712KFEZYdZtnN2tQh35EqW0ElE/yZXkc2Zfzmm2/Ey8iqM/V9BMts8l6kXbDSGnsC8KiqdOd6sDz2bOC6cuCZlEkmJbPbtom4z6ixHQuRhI14qEzWFj3Lhk+HEZm32eCTTehIfYkBTgZsB9IHwrGAyngc5WVFePD+e+EaIRiuoZzpFHWL5jTL1YZ5R786k3JaiAkqJ5bCRARw+YdrNi6fy73pAaeCYNdvNgQ0bLWsPcBy47Kml6xYhWdfehajrhuNRpmNEBJ582TJJ3xjirqKf2jWi46T7n4WYFGnsHoVnQiqoSA1HwXM8+fH9FhGNgFTlIPNG8Otyqcuw9Jlm3DL+FvxysvPyHir8it8laMM8xgML+wb0qmKYk1ADnBcRygTY8eOxZ2TJyMnp77r4G9tZs1f8Kv0Ibh+9A3IyMjc4gxJAZCkKjOey/XAJaYyVbp06YIhQy5WxrgoakEs6n2KslZHUIelogeCxUqC1+DnjJCwuhP1T333wUnGzWeVswceuActmrdWzgLmzDghGKYNT/ZCyHplFcJ4ogIffPg+jujXD1mZOZj+6kycM6g/YMTw4Ycf4fRTB6CsuALTp78Ex4nDtignhMMhsRsIgLn3fP31HDz1l7+gbbtsWF4YnuPAMKOAGakCKApi6l40BKrKnjDks6DjtPrb19/hu+W7Ux5oUH6EDsgqaqqSGpCGoqJK/PW11zGg/xlo0riJ+o4YEFQmFYCXsTU6Fuojr8sT1Vh+V86aek40nA/GqswH6gY9Pkfmw/AyMH7srZh8x60wRMRdsVeYScURplKGOxU50NWd2AeHJZgvvPBCAZO72iBmlS+yZM444wxpTMlDR+VSeZ5Uzg1G/fi87AGUrA8J5UU37axr+ef1eG/d62v06NGiB/7nqmwlBSTDLsaYG25AVloWXMeG6xlqE7XYsdZPRHQ9OD7gsGn4OiG4hgfHVJ1/Lb/LLTdk1aRKtmZ4Fussp0lFEw8V0g2XPGHLcGEjW8r9tmvXGm/8/TVYpvaQxRXw4K4u11CbvjTXImDSu7a/b1jsGMw/9HCxhryvJiwRfpW4KIffJViZ9YATT+DlV17Bldddg/nzf0PrvJaw3Rhg8RqqjZfiPdMU859HQAnVBf/QwKcKiSLkG+40YsT4kN+7YmA5pjKiLNc3anygEHdcvPLqi7jxxhuxZt1mGGK40DNHT4kyuDgC0wclYgeJx1MKZ/rGC++vvH4slalwg/LsVFWa9UGe7xaVsWjMMeXeB/Du++/hxeemoUOH1nAtGzZpFTJJMfUeeK2dBCRaAIObIpURvWnBPiT1ndAWVAQUfvYhYdlFKfubJEJXE3VpRxR3kDfMn6mMSNX77rvvpMpWfTemDCpVPX4CknvvvVfK/pIrzs9ls2IEk+vVB/Ge6QrIJyDhZs5kXyIH+goiCQsJrhWPgMKGYbJSEY1/C47HjZfrOSEOCQIHNgwn+GM37LiTQGH+Jjz6yFS4CCsZFxBB+4hyz809jSUo/I1foIw4NlSgdEuERP7pf8Zrc91WybB8K1SVTqF1w7Llq/Dsy09h5MiRaJqTC4MoSRYJdZvSZYRlBCKuQYoPx+EAotNU9EEJi9JdlHkadlvGwjlUGsckUDGpD5WpYhgxLF2yHhMn3Y7nX3pGkqmVauN1leOAPwFRWEjzS/VuaSyYyiac7FyuQRrElD+WHd0djbkWLVokOoAbMvsQ6GNH5Ku28xEEE7wPqwsOHTq0tl9X7zkFfViTTuM16KGmIUZAUt/zn2wcixYvwv0PTkXz5s2EIeGKI4/AmP8p8GwalkRQTv/jSWjdph0KCgvx8b/+hZ9++gWdu3TAqaedIM6klSvW462/v4PSkiI4Tgwmywi7zAtS8EJF/V18+cVsPP30s2jTLhdwqXM4oXQ4KKeZimDxT6XstUBESlUzsso9UjnJNEMjECFV1sLvQ2wGqXmUYwV2ZE+mDMt9TBQXFuONv72GAQPPRlajRjBMV5ywCrxUwuC9eT8t0LInq12fMq36+vj31fu00PzokfDBjQ73GQnRj2pTV44eUgbHjbkZk2+/DXaEz0UHhnIjii1QT8UdtAzoxoiDBw8WozzVptApCU2Sk+kQ0X1g2Kl9VxjkQRuYP2tAEiz7G9yrqw87VRtFnx+soCbOD1nPdNh5ov/qu+z39t7VHhEhYbhy6JCLFWUrHEEi7pu6BgWjEo5BhULBo3BIf18RQBrJql67omuozwxlTIjQKn+G2LMi4Erp0LB1vYTyNjnpeOutv6Fz5zb46+vTYRq+h6SakSFeA7meAhba56fBj5j7rjKQHIPxF3W7kHhHGD1QngoVMVDGAL2kBCSvTp+By0dejV9+/QXtWreBLd9RBoXyevCe6jn1oTw3ehzylCqi48cjqDwVaGHo30LCIHABQnSQuMozQs+b65mY/uoMXHftKGzcsA4waXxRFVFp2UopCyDx7ywGCpUdDS0aburzKn0nupnAzFfS2k3rn6MUvvqToL70gKl3P4D33/8ALz0/DR06t0aCY/Mick8mdNIQk+ozNCrr4KARrvtdMGGSxggpK2zQpxuD1Wf+gn4ErRzYqZ73J20vWYQkaHgEDZlUPKQ6KqGvxb/1z6znP2fOHPEStWnTpt43hOqKloDkvvvuk6agfP4tSlKBbscIw5OIob+eHTZOJa2FskFDXTkjaLwLIBEva6kABq5h9ez8zIHFjdqjFvGQ8FyYtoF43EVxcREeeeg+iYRIbwiphGT4YUd+J+IbCFy6NJZoZPgREb5Qbu4+yJboHpe4H2EUgCCHwAofkCiAwSjHimWr8PSLf8ao0SPRJKeJimJINFfLFeVRW0g6FEoPK0GSjgJrr60yfdSXde6FciroulHUZa6bgOVHYZctWYlbJkzAS688r3yicrKiE3HkCvLQUWERosD0ooDBaMzO+075rukh5fpnp+jdEaFcuHCh6ABSFrSHlDSGXZHPpbtmM++BzYGTgYyggZSKzG9LVer78P4EhEwSZy+E3QNIFuOBBx9G02Y5CIctxOOMSLLCFg0lB55jwrbCcB0HsUQZ4lE6EyIIhRlNDQnlhH+isQr53DJDCNkRcToqw5q2AyP03L15ZQdf/ue/mPbUM2jdtgUMk+wJihKNc99WqMIUPviXa/jxAr0Xyne0M8D3UFbn+fnOOWU/KKdg1V7q74NlpcWY+forGHD2IGRlN5YTxCkiZ3M/5uHrBNl7NY2LjhHfrBEHhU+DkA+1I1SPS49VFXWIM/BkbyGb3nLzTbh90iSEw7R/fMdpFSSpn1Ch1vNcf3TKsTEiIyS7AhAEZYM2AAFJ//79pULbrrp/cB/UjRGr7/88J1gpToMIjj8V4FbdAaLln7aQjpCwWt32+mBtS6fUxe92CyAJDpwcfgKSUVeNxvARl8FKt8RDwrCoZXpwGXWQzZUGsgUblXBgi6dRkv3ckAATbu4qBEpvAY0tejaUMOr/i0KikWCZSMj+bgFuBt5956/o1DEPLz73FCw7oowGSS4kgGDJRdLFlBdCiyaNHkmKNOPKa+kasF0Dlsstm/QQoqMoPCMuNA0aVRy1cnKwpKMN23PgxmNCFRt/60R8/OnHaNWmNRJRFxEjJMqRXGKPIWWx/OmZIaeY1+F/Ybji1TFgJ9JhGhXwzJgyf9xs+S4BGMdUSdoK4ymOgZAXFwMvKs9k4/UZs3DTmOuxavkCOKavxI0QbCZUCpBwZKyiqw0gYaoNw3LCsJyQgBjHjMr9xNySqJKi1bDjsAZU4tDW1Da+YYueLxePTZ2KDz78DE89+QTatctDNETKTJqKDxkxhPwoE+d5Zw/NmdS0IK4/0jUmTJggRrn2EGhFsLP3S/Z9rVT4N8fx3HPPCWWspgiJBhPVjZFUPKTVuxcHx7VmzRoBY6Su7QrKVjJAQg45jaKgh4iAwWPZT9K2XDohaBRHYRpcG4wG0AmhJVJTuOiQYG4IAQmjmYyYEDirSIVJDyEdHWYCCSMG0zIRj4VQWlqGe+6bBDuuZJOAR3lIg4Cc96PBbsOzSn26lqKGUj4lmsjIazxbHCOURUUhVVEOR/QAz2WztkqEE2p8S5avwow3XsTwEUMkh8Skx9ZLg2eYqjSsoeSKcmwlMhC3K5GQqG86bNLaaLQYFXCQJkaPRC8N6gFGOJSzxvZUTgLPVkWkFBWGkZ+lS5fhvnvuwLQnH4Thkh5Cs01xuhRdjtFqzh/pZ7xqQrU43Ek7RVM26KG/6667pDkiIxS7yiDQMsDGkNyDWK2JHtLq4L2+dECwId/ee+8tJWuTHXo81X+3o+Ak6JTgNTn/lD06ROqbspHMs7t40WI89vDjyG6U6TuKFBVRnIbKjeY76BgqiQFxloymgzHme3ctOOQpmw7Y79ijY5DUYMNByOKezLVMGdGMBw/ff/89pky5Fx07tYPLPUzQO/daGuTKzajWt+9m8Cuvcb+kzIr8yGcaufhOQz8/SaIqAgp4Cvctn2nBfCAfxAjjwfBQVJiPt955A2eecRaaNM6DF9csDV4jBpikbSm9o5x9dJAQTbBGNfdi6kXl+NxioWigxGdWwEVcC7QdSEMVpy2dLHTAuLh90q2YcNN4iVBJDIc2mMVIzU4K+TaER8s/adOkbA0aNEgcEqnsa3Uhm7QB3n77bZx22mlSNEE763ZUvmozJn1tresYnaAzgPfXhz5Hz9POjCcYGdE/a5uAYJ7gRlO2eP9d/Q70M+8hgOQ1TJ1yNzp36S5GNpWNCBiFwjSRqChERbQMUdeFRUqRhJhorDs+GKERojwQwhOVsCxzDxhVsIk/EAmFEQlFVNKWSRoYIyUODCMNa1etEYdgv0OP9gGQxDIUXYLy6JmwHOU1leiKGB+8t6E47gyxSkSGyoLVUULqD883Y4iRj2nYSHcUf9VhZELyYJjPEkdRfj6WLl6Jvn32lYWQFk5HQtJPXLhWhQASentN5n54NKg0ZUMBHwIr1yOdolIpLBpiooSo0BTnPiHgRCkuI2HAs11GxWEnMrBsxWL8tmAeTj7mBLjMtSHP1kooo0gUsyPRHJUIzLFTMVbK8/M5PfYWIA2E39McflLuTBdxKjXx9tgChkxyZwXAJGAn0sSg2rR+FX5bVYI+++4Hy/IQs7mhKADKQ+4t4wi6pmoj9lufU12o+e+NGzdKRZZevXohHA6Bif4U0JoMgR278++/FYxQrFu3TvJX2G2Yyrn6UVxcnLQ7eyrjy8rKEkNP3zd4f3qIGBkhZYaGSbIoTV08c3VFG6RsPfDAA5JLoEGaKGE6Dpg3Ea2EEc2H7ZbCRkRyOoQ06GTAMCpUbwuhdSoKA+kOVQnuhgfbUl4myr4dsmFYyugg9dLiGgZQUFSAnn16CSVMGeAK2BBQiEfTtWXNMurB/7RciWPCiPlrkxt5WK4rFEdJA6EMKt2g5N6PXxCMEtBLJNJBQclmNM7NhuuS904Di2vfVi36JOpL+TdgWGVyHWbTiJ70lC4Qx43IvDIgCHxM0W9K19G5IE4CP3eN/oVwKCw5HPxw1dqVaNGmGUzQ+cExxxX9kvk6XjqiXmPEhPKq6Ca2jiTv5MLQDgKWaOXa479T8fzt5O3VXDkOKGOMjhCQcIOuT1AUdEjwPvxDZ0hN0Qk27QweQUOlts+vPb+8F+dXd+Tms1LWWLnq8ssvF4dMfRojyQHJEjxy/6MoKS1WOgohxNwShCOMbnqIxkpQGdsshrllx+El6OpSji5G+eIxD+FwOhw3Bscj8KB9EEIobCMrPUNSMdSapngoB0JRYSk6d+6C9LQwQlYETiIGy/bgCthQTgD5W6KsvlzxGiqU4tO79H60JV9M8kREJ/Aa3I/5HUZtLVheXJyVdDRI5MandDKis27dKjTLzYFFPcZyz8wbIniQ7xOg+OGUqkitYooo2ph/HnPYNEgSYKX6/ogd4GaqZzIrJdrrCLjJRGU0DZF0G7/8/BN69dhLJev4EWIVlaa818+hnX7c8xgl4R61q2Vf7AvLApvTsjm27nlTnw5J3pPX5z7LZ6e80SnIeyfb00lpC+oMfU4q+z8dn/xDh5+O/PKami1CuvSYMWMkQqR1Q/289W1fdfcAkqrEAkiVI4bLbrxxFAaffyEMI4xEIgZDlENMNvRI6Y/w4qsAu5K7B2yDCon8Nyoe1wcoFD4/uiLUDaJ7Ch0VACMpntjqps7+5jUsAwmHCyOCWEUCtpWGWLzC55sqXz6/RN0g9CFHUcT4gUfKBjd9LwzLJe81DtNmLgvvBdiM5rgh8e7GLQ+O7SEUV9QJKiQhrZJy4sbRpHEObIRRWlKKaCwGk8l8NIQ4PoZoadA4jGaQ60pOKdUQefJMSFK5JuSdEqwxP4a0My+h+O6iMpnYR4DH6AbzZ2gMhUjbYN5JGpywh3BGGqIF5TANKmCO04FrpyNBw5BjZmDJUrQ4Zs2bNhez4royCOLRe82AE6lczD/hfMFFXDyxFjzHQ0QiUnEZq2t5cBMci42mTdsj3uhwlMUzUVxShriAURVloXJXflpfIdeBlGg6FueYAkpDgELKCi40iqsnXdfBLWu8BMfQokULUUwcCxVz9aMujKMgEKsevt28ebM885QpU5CXl1fvCX3Vn2/BggV46qmnMHz4cHkPW+hyKpLgFv8Ir+RnZBgbJXKWECObsszwOqlL/r81f1rWPT19XLuuFImQazKBT4Cy72Hlmqb+4Er1SLVk7koMhsVYJk2euJg9NBjiwoBgVIJyxMgt9QDlmNEYipeC3aoghc6d4rfjvnFriOwJTdIldcyE69DwZeKuKVWE4gnSwKiX2HGaaoa/43cUF1ycA14lDDMEzzGYqy8ccIf6gYArQVOOThgP0RD/71Pa/Aivy5AvIZBEVwy5L3P1aIixgzp/raJDHBe55lRTYSSMZjCyD4ST0QawsuQezs77BqqoeaJm/XyInfEC7qicavkKbvDJDOcdvX6y7/F5NV1LP3+QjrG9e6UKGpLNq3ZK0CHyySefSIQkSFnd3hh25PfJ5nXR4sXSN4Q5BBZ5RJ4F0+Q+x2hoJVxjPmKJhbBDhT7IjinZIW2QYEMYEQR2KkqZcLhnMoLiR+e5jqWiHqtquiKiBmXLtx+E2mzSaaEoxDJXlGuhgYfgyX7GfTYqskKbQ+1NvJ4PUCRfkvaI7JbCxKBNoOifESE4i/PEpzAr2dTPyj2UESFF9PakCiAvT4OFVNOQgC3mwXiM+PI5JDLCh+cWqRgdlGdel2CGUSJxHvhowkvQeUOlQrsgHa6bBxPdYXh9EGfU02ShG0tocUqh8ZoEhxr47Mjb3o7xGZAB3QBzi+6v+/tt64q8P+Wx+t5Yn6PQkQ/eg3s/nQPJHKbVZT1V2U+mX4JRIDo8vvjiCykqoBki9fnc27r2bgEkQcoGDbFZM2dixIgR2Lh+IzLS05EwKqSAjCf5D6VIzH8KFev/DZMKyWHRHBeJeDlCrHxjMwqhgpbcSD0nhpCtPIqiV2wTMUclqzH5VeeYUPioPKKJClihdFh2GmIOBVhxNk0zAiemjGfPU4rIJfWDEReDlK9KGDYF2EIkniFRGCbPlyQqELIchCnTMYKKHMSMOBybEQXFwk5EOVrKPY0vEwkaTIwtsOShJn679OzaYhw6XhlMy0Y0BkTSTUQryZ2lx4MKid4TB45bIAaMbUbEQwt6iiRCxNXOamIuDDMNUVLFBF1FEaLriNfPCKM0FkOmEUHCiwnpg+Ch3E92chIubDsi9CpGdEjboDKlcWeGwip1xvAQjxHMKQ8nDS4noahlqkqMC5eeLX+ToKKM2wnEvTS4Rme0OPAOOFZneAZ58RqQUGFzs/EBSR0YQbtL0PbU+1IpsuQsoyNUSvVN2UpmkJAu9swzz2Dy5MlVIWs5j2sYRShZ+CQq1r0PO7YYlp2lak3QNSDgW1UkSniszcb1rivH0CvJPC2eRyODkUzmnYRQKRV1GMVgYYu48krK2jKR8EuxWtQPTqVcn0a7Z7FkbQymSxqIjbhUAqQDggZAmogbJdHyyhGTMQkzFJ4AcMoxZSICl7kJlgnHJW2yQvLNXCNdooACvZnfJbrAEE+w0DFDYcTdGBJuDGHeixEYyjo3UMtF1CP9zEVawkCYDgLDQFm4kiIP0wjDZHSX0RLXQJrouQplrIgHNIyEWwaL3H2hhDHu4mffkTJmhVButEHT7pchlNcPQJ4qTRagq++pa7thXLWbAQISOgRIWatvgyQ5IFmEF6a/KIUNwty/xIznHlAOGBsQjc1ARfRLRMJ0SDBhrAKs/RGPeiKLToIEQtK1VHU6XUmLDknur9yPKC/RyjKEQqaAfNnCxJFnIOGVIRQ2EU84EqF3EpTdiKpRw7EwqkKQRIejyI4DN0G2hQ3LZid5DXK4p7swSXt2CRhMOHELlpEGOxRC1CkV36BHioyUe1b5alQtUafYz9kiOGE0hSfSYWDBo3NAnBQqeu65CUTCBErKMZvgeUK9MkSviOMQUR/whmAZEThxAiLIeON03Dh9EDFPgmkMZDnTanQvRVXVmSr1FSGp3epsOKu+Z6CoqEgKOw0cOLDeI6Tbe5Y9BpDQO1qwaRPS0sOCHAghVOL2Bljz7kblmncRSa+EGY/As0naqEA4USnoPsHQl52BDHr+KsulvC6jBJZdKZ48iUgIjYmsTVbH8UtmitUQQ9xLhxtqgqhpIuxVihHDsoNh7uiseEUqVCihjB5xilLwab/QSFEbuGeGEDNsuHYEtlOMEL8jDkpF9aC1wsuRpGHyy2LF0xMbEWPH4/lUMFIonZWA0hVVjNWCxMAhXSyEhJcFMMTskg9vwU1EYdtReDarijRRBpNTqqpnuGFRrnaEYV8/uY1KW5KCqeQUnSRu2EgkWMsjgvL0MLxEJbIT5KTTs8wAhwnEfY6sE2XlYuWZobOYFDgBJ7wmva9hxNxiGMwn8Y1Bv+CX8igLgOLfUURtB3FGc6x9kX3AY3DCvYTXarHUofCG/aThnc+d3Z4c/M/+nhFKApK7774bn376qVC36iIiU9OE1gRIaBARkDBkvOVgid7NiC2+G5Xr30QYa2BYTeE6cYSNBKw4KRGqyZ0jxouujMNlzYpS9PgTfCuPJ0JpiJuZiFkuQp6FMKMlTpnsvJIfz9TXNNIgozATlQgZNP4TSLgJAd6Gy1wOek79Ild+IrsHleCtvGwOEhalPCFyqOo/KHl1bfVdGZc4Q1144TDKDRKlXJgOc6f8kq8oF3FRCWGWoml5CQE9Mf7bTofpxBFhPpgAE59eLoaMJ/lZlFHbSQecLMRDcRhWDGaiAgkjQwwzuOUqeiSPzrGHRX/IwYG6MUTDBvLRFk17j0co91TEvDaIMJSiK43+z0rO/50H3/2AZAleeHkWbh4/BhHbr/Kmg+JYhrj5OGLuJwhZq8VZRhqXR8eZVeEXe9BlbLe8E5X7pUxpUyINYVnfzLsyTDINVPRURRKK/IgDdQn3Zm5sXP+kX8UAW+pvA0x+ZxSTPWLMDMm/UOVb/YgNBVZklnkfpCNQlphjqcblmHS2EUSwalaWipaYlXCdIpVvKhWP6FDgaQrQyGYrdoLKD3FRDBPMLyWgEQUnjj/LylRlx41yVUlQIsPaayDIys87MRBl1ClxGNLtCwD3UkXl4jPKoWjuqlhQg9/h/46U1/wkDYBEdd0TTx4jJDNnzcKwy4Zj4/pNaJyV6YchKVKl8LAesXnPYc2SbzHr3c+xemUFurRvhLNP3xutspeIQVscb4Hnpn+HTHi44uIOMOPLhQoh1jj1ilSToESqUrjSA8CXNoEb3t6YePfPqDCAGFlFngoq9GkBjDi/MyJpqxG3Fc2Bfgg4MUUZEaVDOlYY60taY+qjy7D/AcApx+ShcVoxDHpOyO90EwhJSIA3VtU5yz2gsLQTJk1aivPPa4LDD0mHF98AkkkYhSHdiaBB0rip+MwcfD1nI2b9zUEZE/rT6BWJgRTyLMvD2Sdm4fU3S3H6Cek4/rAwYmYpbMOnSVExehGpWEKgIPkZtkoYdBiRMJjY68FyGuHyW9bjqCNMnH1MFrIyE3AslZdiEZDQ02qZkl8igIiAQ3qseIi7eVizLhNz565GvyNzkZW5CbYRhxu3YLOUMsPREko34VkGYuTjW/Q8ZQJWR6Tv+yi8tP3hIlOoMmozYZlFXS7ZTx78X9AQu/AZGSZ+/vnnJULy5ZdfSuld2cTFGq77oyZAMm3aNNx5551bAxIvH6UL70bJ+n+B2PfF51cj3SrEpYO7IpJYCYToCaRYM4LHjZgHiz2oAgpSvpbV7EI2iqPt8cwrSzCf7E8VWETTrBwMPKsHurSpBIqXYcKjxfjDH4AzTmiCLCsKWyhSBN+W9CRhDgnlJsQQLhNp6fEwLETDaShK5OH5l1ahTfMKnH5Sa2SG1zAQCdsOwyHdwoqLrZImBg6NhAzkF7bBp18XYZ/eLjp1YFSnUKggJo0KCj8VlNCmHMnTol4qcfbFqAlzcEQ/4IzjWqBRhEaKozyvLF5hAuWmBavSQxo58UjHa58U44dfErj04q7YWJ6Dt9/4HmeflofeXQskgiQeWaGhqhn0jHRFb7MSKHZboVmv24DmJ8JFCxVxEY573a+Phivu+hkgIKH8sTHn7oiQMKn9lZdexs3jx0uO15ajDDBWozg6C8sW/4SXnn4NlSUejjy6Fc48pxMQnsuMJzhehWIl+ya0iu+pstWyfcJBNBFCrLIHHpjyM1avou+PeZkOjISDPvsDV1/bGaa1WihRrheTSInOV1degbAYBirv1IAXb4Pvvy7Bbws34bxhnWEYG5Fwyv3S2AyxcL+TUIt6HDeESrMZ8ld1xmuv/IgFvxYhLcPCSaf3QL/jmsCK/CSOTy/hIUxnA4EXKV9GNj55H/jXxxtx5bXd0KLtZunFErIYT2UFMrI+8vDZx6vx9+kJDL+mCXr0pR5C8E9rAAAgAElEQVRU0WPmm5J+6TGqyVLKVghxIwEn8Qek2ef6gIQXoZ7g3CvbLFgQaNevyIY77soZaAAkWwGSmRg+Yjg2bcpHRlqGXwucMlUKGPkonvs6Joy7Hv/4HujVC1i0ADjmUAM3XtIJ5fHmeOmvv+KlvxXj5MOA+yb0QLqxQFGrGInQndwREqOACe2SJC2eRxNx20Jh/DAccMynsHOBA/ZRmIFqpF93YMjA7giHo9jgMuGKhTZLkGPmI5pIQ4IeCSsLZUYjbCxugakPvIejDs7BmSe0RFqoGFE3C3EjG5YRRbpXgHSX+RHpKDOzUWpnI7+wI4Zd/AZGXZWHM05pBNMtRyLB7+Qi5K1GmrERIalXzgT0HPy4uBxPPBdFqRPGp1/H0LwF0L0r0KYJcM4JXfDUzMUYeFpHnHqYgyKvkeSTsLpOGqMRZiYcJsY6HmyzCBFrM2yrDJVeDqJOLlw0hhMN4aQLvsYpx0YwbmgrpGWGUUYlZYWQzqRiNqE0Qigzm4iRxsaUoZgHN205SuI9cda5X6NNO+Chew9Bk4ylUhEtgS6IxYGIVYY0d63k9VQiC6V2U9gJUzzdpM80OvwBwN4PrtdIOZmkkhjfA0GJL54NBlCd6ykCkmeffVYiJOSRt2/ffpcntZKyxQgJAQmTimVDFG8h87EKUPzbNCye/xneev8rPD6tDOeeDNxz8z7Icn6WOtasA2CRp00jXnqPsExwhaq2pcQcMTsNm0t74spRc/DDImD//YB0G1ixBlizBnjuiQPRu+UG3HD3chzTryX+eJSJcNiF4zaG42TB8hyE0tYiZBfBYn8DiX7Sg5mFKFpjsxdBkdsBt03+AX3bLcelQ3oiLWs94hWt4TosqBFDyFyKdCMqwIGck7JEe8x6sxBTH8nHgw/0wb69G8FCCWyhcuZL1TzSyVwvl12GhCKW4axEsdsPh53wJs48OwejRvRDhrUGaUYh0o18kZUocrARbZCBKDLcImRalbh3ehRvvbsRj085Cr9tDOOu2/6ByTf/AYfux8mOI+zlI9tYibiZhgqjBSrc5giZIVjeWkTdNLToMRZocwpcNFcJ+yn0wKjzRdtwwTqdgd0OSBYvwisvPY+bbpqIUIhFFcSCh0FvPzZgc8nHuOi8y7BiIdC5M/DjbOChx1rilHPZo6pYHG+kQGmaslTJkuqUzCHltdh7KxsFm/+A4/p9jI2bgAMPNRFOY6QUOOJI4IrL+8JzixCt7ATDjsGKrIdtb4bjRWEkmgKVPSVCifBmGOFCbFrZDhef9wV69rIw5c/HwzPWi8POiLeAaeXDDq+FZW+QXFPSxx23Fb790caYq5agtBjo2AUo2ASsXA1MnJyNcy7KhpdIl+97sRxYoXyYkU1ir3z1URu8/c5XGHnDKWjcvFjl0TBJnnyL0AZxbHzx+UbMfGYVrrh+L/TctxyJilaS3+qwEEikCLbtwIkyipIrRS4ctz0yMk6AiXOFucCqpaqYkJovpYT9Vgl1utoaLranzUADIKkGSJhDcsWIIVhPylZGY7/6NUObFXDcYmz66hU8/sAEtOvTBccd1xZTH/sQs38Apoxuj1enr8Dmimb4+jcXxx6Qj4du74ksY76qSsO8CXoxGXplyJZKyioTj6Cq9R+RAhqb3cPR5+iP0O2wbDw/6QTkpm2AYyeQ6a1CvDITr7+9AK98pOp2Xzm0FY7tw2oF7XHrlC/gZmfhhzmlaNshA+tXl+P4fYHhF+yHzcX5uP/Z5ViwHGjVChh8Tisc0SsH8xcZuOeRX1GQAE4781Q89fh7uOW6djjpyDx89/0iPPtKITYlgOP+AFxxfkc0SS+AmSgS50XcDKPEaoTSyoNxxh/fxbFHhnDdyD8gO6MIixcUYeJjq3HeWc1w5hFZGDpqGdp3tLFsSQLHHwPkdu2Np579BeEE0LMLMHJoe7RrGsWminQ8/NQy/LQA2He/DLz6XjkGHN8YYy9si7lLKvH8XxdhYwFw4kHAhRccgiWrN+Ch55egb+8WmP3pBpBRduXYdvhybgKPP7NWcn8uOxsYft5eWLemFPc8shJRBzj8YOCyczrC8LLx3sdL8fL7pciMAycd0RiDLzwSuf3GAPZe8NxcMapci4Qx1uwiiFKFTeqiytaepgx293hIOWD+Bsuu/uc//9mtOSR33HFHFSBRCcYsalGC2JL3MGb0KKzcbGH2wnKceHA5HhzfBxnxH9X2qSuySQUskp9IvShBSBexIMXStJBf2RtXjPoeK4uApx44Dm2b5GPuKgejxv+Ig/YN45bLO+HaSQvQ7wDgikFdsKrQw2PPL8H8pUCrpsBFgzJx5P4RRKIFQovyQo2wriIXU/68DHMXAYcesx8+/aIIJ+29DkMu2g9L81dg6r0rES0HurQDrrwoD7078pkKUGlGsCF6EM4a+jkWrQEO2h846tBO+PxfS9GjSzqWLq3A8Eubo32Hdnhy2mwsXqF8l9ePaIKu+/wRR530Ig4/ui3csjWoKHZxxsnpOP+EPNhGBp5+dR7e+BZgj7Mzj7Uw6JSOeOSvJj56fyGeuu8k/JYfxp13vY3TT+yMtUuWYM1mYMzIHui3Vz7WljfDU7N+xWf/BRqnAUPPbYn9+3ZD+76XAy2OQ9xrAVuSXX2bJVBo1HeuKlndyoewHa9CVQA0mCi2LQ9Ebc8LSljQ+6s+r36H/8U4bHVAUp8J/TXlkLz48nMYf/NE6R+ievkx8Yt5kCVYv+lTnNP/HFxw/kD0P689zj/9QZx1ZjMMGVmOrHRWfONbJL13S8NCqXxH2hGNdzMKB9ko2tAPxx3+LjJygOlvXYRWrQsV3dFZgXi5gbdfX4inn1H5q2Nv6YlDj2d+WQj/eGsdHrurUMZ1wBHAtWOPwsvT5uPBKeuRlgkMugQYNOgUPHDv+1izVNkJt93TFn84tFQcDK6XDbj7YuzYn/Dck5vx8WcXoGvfedi0vBFee/VTHHhQLxx0bCXm/tfApLGLhbHduDlw+317oWdvE/94Nx3PPvsd7n9wBO69Zxratm6Gjz/aJAW0hl3dBCedcTA+++InPPXwaoyZ2BOdu0cwYvBc9O7eGPMXFOLyke1x8GFdcfdtH2Mu5ToXuHDoKTiz/9WwzH5CC3OFRsaoCiXA7wAv5YqTCMnu3rQa7l+nM6AByYABA5CTk1OvDsntDXy35JAI+PY7REpS+6yZuGz4RdiUzxySRogLRzLBmAa8aAxli+9AdPP7EqlYtqID7rj/n8hrm4s/XdAY69dvQk7zYzB64pfo2WIjpt6+H0LGD6qAlUMSVwuUxhqh3FYUCEZSrXgRso0KpNuV0ol1k3kM9j7u38jtkYFh/Y9BhlEB26jAiYfH8OEXq3HrA+tw0XmHIxa38MEbn+HZyR3Rc//9cNmYv+GLn4Bxl3ZFOKcp7pz6DYadDfxp2Cl4+vn38f3ixjjuqKPx4ccfIre5hSsH7YV7Hv4WS1YBwwb1woz35omXZNI13dC6eWdMmfoh+hzQBk1aZuPlN+bjoD8At41sh1aRfISF7w0kQjY2xA/FCf0/w5HHABNG9EWzzBi++aUIA69bgxtGNcN5p+Zhn6N/wX5dDZx9cldk567BM38tQ7fePZDXrAOenvYRJo1sgcGnd8LDL6/AK7PW4oKhPfHbsvl490NgyICOOP3QXFwyYTaOP/VgtGvXEs8/9ybGXNUHrdu2xLlXfoSBBwB99+mN1z/8RXLibhh9Pm65ZTqymhoYf3k3Oe/GKV+ifZvO6NGzO1548R2ce1Y69tnrSNw09kNcOOQIREwX//zgS1w/+lQMuHoyXLsT4DVWSfNCjVHVPvwS8HXRh2178vA/93tGSNgHhWCASe313al9W5QtgiJGSPQ5UskOBYgveAX/+efTaNO1C87/07s4qDvw0IR9EIn9pPoJWY1QEWsEz8mQfKio5FuFkZ4oRDryEYkUSn5TQawPrhj3A1ZvBF545GB0bLYcBWXpGDx6Kaw04PaRfXHuiLm4eFAmrhnaF0++9CvmLSrAwf1Owfsfz0OXZssx4arWaJe9RryKJc4+uGLSXHw/Dxh4Zi9s3lSAv76/DtcOboUjjj0I197+dzQOAScdfwDee/d7pIWAxyZ3QucWq2AkPGx2D8BtD/2MNz4sw7DhXdE8rwsm3/Yh9usJDDipCQ48qBtmvPNf/LQEOPjgkzDn259QsGENpky5Cv3PfQKZzYGhJ/dCfn4FXv/HUjx6S3dUxiw88tyvOOqUPigssfGvd2bjmfva4d8/NMX778zBE1MPx9INubjihrdxwEFh9OvRFX/7cB6ywsCrD/fDbc/8gG9/LsVpp3bHquXF+Pgf63DHbf1x4YVDYbU8AnHkqk4nfn8Caf+g0mFUKT6a+FLmXIESZdKoXg6aNuu3vd2CaKSAnp/no2osq8qB0lOK0Rg/laaqFaPfG4LcWimYobnygRaUup+slFlWJB7ht0iOT4S1z+Rb0mlJlzplFTaf+qNaQtZNI9Y9XaloQMKkdhokux6QLMGLL76K8TePR5g9qCTdkYCEeWGbsbniPdx049348bvNOP2Pf8TrM2bioQcPxNHHz1P5lol0VERzJdKvqErcOcLwrCKY9makRwoRTQCVxcfi6EM/REUMuG70YORkl8P2SnF8/0x88NEvmDxxEQacNxgVJZV44dk38PqH7dG66VE45ICXcO65/dC9V1u8/8F0DB58JJrlRDDm+n8gr1UObp7UDS+/8B1Ky7Nw0FEn4Z3Xv0Fei1V45vmOaJS1Fgk3ByUl++Kqy+egcaONmHz38cht+jVsZMBFGqJOGJuLTFx3xQLkZnVH7332wsTJb+JPV6Vh4k2H4/VXw3j4kffxysx7cc2ohzD3+7W45soDsGnDavz5pXV46dWzUVK8DNeP+w4zXumHXt2boHPHt3DWqSGceEoLHHR0G3zwfj4+/mgRzjh9KP716WzEnCI88fhTaJN3ECwvxwceft8Uqf61lUdhT1/GDePbwRloACTVAMnMWTMxfPilYPnRzIwsvyc62VYJIFaIksUTUFLwNdZsimP8LfOEmjlp7N44oEOBsMQL490wZPTn6NkygXsm7YuIOQe2A0SjLfH62+vwzn+ASr8BccQFMg3grBOA047NgxneLBGS/Y//FGmtgP7HtEeWuRmWV4aLBx+CWx/5GjP/CezdlYmpYaz8rQTXDQZGXHkhrrj+ZcTsHEy783CsKbRx1vlvYWj/NFwx7DT8snAjvpifhaW/zMPsn5ehY88snHNqd0x7djYuPO9wDDg8jC8XZuGmiW/j6ku7I7+4Eb777juMH3cCWjWtxMgJn+PnecBzU/JwSHcmp66X5RY3DayL9sOxZ32G404EJlzaDc3SY/h+QQJnjVyNcde1xwWnNMU+J/2AS85pg9GXHYiSylX4cl4G5vwaxS8/L8Y3327C6OF5OOfk9pg6bQGyI8X40xUno7C8GOdd9iVOOLoTurSsxO1PrUWHjhlokmlh4cISnHAgMHDQubhwzCw8PW4f7N93Lzzx8mf412fr8OcHR2LShEdg5oTw5ORT8OMvi3DDFBo6pjTbWri4CN06ARdfdCSefuozZEaAXr17oUe3djj4wN446NQhcMMdYCJHGQgSIaEhYksB1wa21g5qm+18bU8GJNJ41C1G2fzHEMv/FA5iOPXi/2D/rsCDkw5AxJsrlbbiXnM88cIafDNXsiAk/5R2bJoDnNIPOPeMDKRZwKZoDwwf8wPWbwCee7AvurRYg/JELs4ZuUBqLUwatRcGjfgVl5zXAtdc1Auzl+di9i/rMe+3Dfjqu+U4sEcME65ug15562BbESze1AMDRvyAgw9qi+su74eKeAVG3/MD+vUNoWlea9zz8Gd44e7DsHfPTvj25w340/h/YOr4XAw42kSaU4wKsxNefLsC9zy+AtMeOQ0llTm4/KpXce2luRhxYTdZ87N/y8bcX8sxd95GzP6RVcZcTLnnegy96H4cd2In3Hr1AdhYDoy47T20s8tx89ih+Hn+esybtwBf/1qANSsL8OTNeZizpA0+/GA2Hp16JFasb4Hrb3odkyYchn77ZuKxGevwr3/8hKljjsA5o/6DkVfujYv+2Bb5Jdm44bbXUFhh4OvPP0JGqwPhIVPpZVYxNJm671NcBVSojvTSzNJno6v6F5IR58MGBR6q8IJ8wf+foQsVa8esQBK/zHkVvV1ouKqby5YIh18X7Hfnqi7dquSrStFVPRni0kBS9Z8huNqSLKABDX9LSNQASOpa69QYIXnpeYy/+RaEQ2mKoit1b9ljqAQFJZ/jhtET8evPK9D3wFx88dlKTJx0EE7rPx9ppB/Fm2HcuJX4ZZ7fesOvdE9G5aDzgMHnpcP5f43figsOw9GHf4TSEuDsc/dCo+z1CKMCl/zpNNw++S3MnO6gc/cMIBrHb79U4sJLgbE3DcGlw17AhnXA4Ufuh169muOQg9ugbV4Y/Qf+BXvt0wUPPX4kvvsihtlzSvDpN7Px0383oluXKGbM6Inc5svhumkoKOiJP13xK5o0LsRd95yM7CZfwzbYhJNV7jJRHs3Ffz9vgdn/jeH7uV/i/Q8KMHRIGu65/VC89fcwHnj4Q8x4/V5cec0jaJyzFtP+MhYb1i7CwYe9hkHndMfhh7XG9bd8ghkvH43e3Rth733ewpT7euPs89rCzKjE3O9bYva3m/D9d0vw2RcbkNe6EZ5+ehr26tYPBgGJ4O9Ao0cpPNOQJ1bX639PvF4DIKkOSGbOwqXDL0cBc0gywr4yUqViEV+JimVP4Jd5X+P6SZ9h02bgzluORb99CtE0sQwxz8P6io645KYf0KkFMPW2fZGOOZJ0GkvkYenaMNaVNkMixDrPDtINtlYrRl6jCrTMLUcoUoAi7zD0PfJf2OvAXDx518lonrEaplOC8piDG++di4/nhnHn5EthGZkwY5vRvtFCdOvQFtdcPwON8jJx/809sCK/EU47+xMMG5CFc886Bg89+TZmrzJx3ukn4sdff0V+eSHOOqkTXnhpDoZd2A9nHBzH9ytaYOQNb+FPw3tgfVEGfpz7AyZPOhHNc/JxzY3f4ce5wHP3t8IB3eJIMzfJfl9pGdgUPxrHnfFvHHcCIyRd0DQ9hv/+YqP/dUsx/trOuOD4LBww8EdcM6wxRpzXEz/8tBDXTNyMbvs0R78jjsbtd72G6y5thXNObYf7/zIHeY1iuObyk1FQWoIBQ7/AiSd0QavG+Xh8VgHGjRmBNs2zEKtMIC9tLcpiCVw++S08N7Ed+vTsgqemz8Mb763Fo/cNxx2TnobXBHhs0sn4+ecluOXB33Dd1UPRokUeorEyZEfWolmLRti0qRgrlpfh069+xiefrsKISw7ChIeehxlpCwPZMKSXA5vf0Xxgh/uAUbInSvT/j8e0pwMSoAQVv92P8tXvI2SaOHnYd9i3GzBlwh9genORxv4hXlMsXJuJjaXN4TB3LOShQnpybEaLzEJ0a1mOiGVhQ2U3XHTDt9iYD7z46Ilo13gjVm5Iw2U3fIXO3cIY96euOH7QPAw7Pw/Dz+6GSY9+g8Ur4zj1jP746ec1cEu+wW2jemCvpsulbv/igq4YOGIO+h3WCtdecQRKKsox+p5fcHAvIDe3FR5+4iu89siR6NalHb6fX4yLr3sb997cBINPjCBSsQGVXmPM/Adw60P5ePLhE1Eay8HV17yG+yc1w6lHZ6G41MW4u1Zg8VLg9AGnYMmqzfj6h+9x/71jMfSCu3DyKT1w63XdsbHcw6W3fIRO2THst3dvvPDiLxg0oDciefvguWdm4MlbOuDHZS3w9tvf4tH7j8bytbm4Z/IbuPXmvXHIgVE8PCOOv7+5DHdf3w8XjPoc467ri8EnNkFxRRNcPfFvWL4J+HnOx8jM2x8AeejsZ8CGqKpsgIpRbKFQ+fEIkQpVyFy6QKgGkz4nKs4Ch77c6Go+wW5Dfk3AqmtUNaTzUYiwblnDyL+tKmJQlTIogDRoXrHXKkOtys0R1oWPfGAjxcm3gBkZbUOEpD7UWs2A5DmMHz9eErol+iYhN1K2KvHtt7Nw6dDL8cD9d6L3gcU4t/+9aNQY+PPz6WjVjHkPTbFgvomSks5wHBshFo3ga7aK0TR3Azp3WCuOvILNB+PYI/8JFvL7+9sjkddiOexEJVyzCa6+5nUsW9YXN9z0R6lkh0QpcvPmi+G+apWDhb82wRdffYE33/wJp5wIXD96AC4e9gZ69e2CcRP6YuApb0gp4vMvORvff7YWBZu+wCvT90KTpksl4hSN98KNY37Dvz8sw7sfXISW7X9DeZGJLz6fjQ6deqAi7uLqy35Gy7ymOGvQURhzwxsYfF42Jt9+EN5+C5j64L8w/bXbcPV109A0dzWefWYc1q1ejD57v4ZBAzvimGM6YMwtn2Lm9BPRo1sEhx76Nh58uAtO798Mm4o24fabF+OLz4GhQ07G8uXpmPvzbDz5l2no3v0weIks1bKliq6lmyOywld9rIKGa+5JM9AASKpTtmbOwvBLr0DBps2SSC2Nx7jRUS8lliP/x7/h1kn3YPo76zF48N7Yf28XzSILcGT3TGQ0imBtaStcMvZHdGkJTL21D9KcH2Wzcy0blU4I6bCRYMjEduHFYwhZrGjlwmGXTNtEUeIwHHLcJ+ixv4Fp9+yH3MhC6Ygesxrj2TeimPpUPgYMboWscCv8+N1sjLqiJfbpvC9Gj/kAjVuFcfeNe2PR+mycfv6nGHZ2Jk4/6Tjcdt9biDVuj9OO6opZf/0YjXIzccPwbnj6xTlYuBS4eNA+ePPjeVi+1MHNV3dF82btce99H+PQIzqjeVsDM15ajAN7AxNHd0LrnCKYTqH4+ioMC5ujh+DEMz7DsaRsXdUDjdId/OenTJx941xMuq4TLj4+B/sNmIORl6ThkoH74OPPlmD8lM04dWA/xBKFeOXlnzBySFNcNrgTnn9zJf729nqcfc5+WLJ8Gd56qwAXDmiF4w9pguE3zcMJJ3bHPj074MMP5uCSQe2Q2SQNI+/8Ek/c0hL77rUXXpi+GNPfXoEnHxyCh6a8gMUFwM3Du+L/Y+894KQqz/b/76lTtldg6R1FBFFRBAUb9mDvXVSK2AUFsSKiYonGEhM1llhiTDGWSFQsiUaxo4L0ugvb+5TT/rmfMwvEJO+b3z+J7htm/Kzs7Myc85x7zvM893WX6+rZpTezbn8Hy3aYcOhBvPPWW+y/TzG9euzMo4+/xR5jBxPkDuQnj77EDw4fy12P/xwoRiNGNJMbUeJ2QpHWUdj9nyF+6kxrw3c+ls4MSAKE838L3op7SG54EzOIcvB5i9l9CNxx/QhcbQW216bYZFJ+BNM3hRBXiYgFotODiy2eaCIBRj6b23fi9Ks/YPlGuHTynpTlJnj7nSreXFTHLdcOZ9+hCfY+YTknn1KospnXz19CNJ7L+P3H8PSv/kDPojZuumQoQ7stR5gams2dmHrLUj5fBscfPYS6umaee7GWySfkM26fvbj6+pfp1h3GjRvHawvfJZH0uWfuQIZVbMRqT4JRxq8XmVy1oJITzxpIfkkP7r5jEfddW8zh47tTWZvikrnLiZUWMWzIHrz12uvUpgLm3zqNM866n7xSgwv+kgVtbnJ4+ldV3HT1HvzpvfW8+341Z52xF9+sqOH9d1Zzx5xefLYmn9de+5J75u/Lptpc5t/4KrfMHsYeI9u5/7kUv35xIw/fsTe33f8Rm6tdjj5qZzZvaOeV30spyMmcevYZRLvuo8gvlD6DEmcLSQNC0tVtnktGPnbbvJXm2Ew1V8dcFuZgWaPDoEOo4dLxCAlHMo9vOUSZSjF1GKWGtH2Co+P3js8Ks3GmdKxj6QiFMjuY+4QoLSNWmwEkoV+WObry0v77H993ydaqlVKy9RyzZ1+NtbVkS8hc5CfNiuW/57QTT2HErv3ZZ3+de25bwbjxhVw3P4/iooZQcJAYKXIzzHrC0ii5L6HJTqM57YqOv6F+DAfu9yaxOLzwu70pL/9cafng78Jzz7Yxd+4yjjtrN6Wz8967HzHvnj7kRocwfcrv2XnoAIYNG8Gvn/8duRGLubcdxjmTnle5t3Mm7cxtc5Ywdr+9GLCbzdMPfUiPihTP/2oQeXmr0SzROunN7980mXzGMkbvHefI43qz/KtmfvnsJmZevS/d+5lcPn0Rhx52ILHyDdx9+3JOO8Vk7txxvPw7uPPeN3j2hblMnvITvvlyHZdftDcNNXXc++AKHnv0eNLJNcyY+TFPPXkogwdbjBv/O+66ewCH/aCUyupNTD9rA8n2fE4+5Rh++ezLpF2NHz/8NIOGjAuDCwroy4yS2ZzJDiqF+mwPyX/7CpAFJH9TsvULpdJcV1tHTk48FPrLMD5o6Xre+82tTJq0gNYM/7/w8MQDePoBg4H9i6htiTP16vV0zYG75vYlZqxXgn8Sskj7QtWr4ymVUhFKU0y9qkFa9htPFwWQ4Yw7+HOGDIV7buxLYXQjtgWOa9Hq9eTHT3zDk8+HVME3XFPG/mMM4tFyplz0BX36woxpZWxuzeeEs1dxwN4SPdmHF197jzsehDwTDj3c4pXXHH46vxxH787Uqz6lzYFTT+3O7369iUsnw+H7DufdP6/nlrsbaEnCIQfA1ZeNpii6DMNpVf00rusrqvHm1BCOOWkZgwbCndd3Jy+e5M9LWpg0O83Us+CcIwcy+tgVnHE8XHpBP6obGrjlngYWvQcHT4DGGij4C4vhdbO6UuNEWbBgLR8uhpGj4OvPYb894aqLB/HeZy3cc28VDfUw4UAZz758vWI9Z89YxxPzNHYbOpiHnljGq3+Ee28bRl11JefOrOOo3eHSaUNZWVfPFVdUKTr2/feHmRcNI2rn8PJrX3DnA+3Koeg3EObdOZFdx18JxlACipT4omIb6Ai6ioMg4dX/EBXtf/uC8z9dX+cGJGkcaswTiYgAACAASURBVPBX3I6z6VXiZsCYH6zkkDFw44zeuEEdmpfE0EOlcSMUT0bTImqSB6KsLvNcaaibNLR35aLr1vDBV2GkXtoPJNJ67cwyxo2sIFW5gaPPr2fsWJh1+VBeWriJBQ82Kk2PiUfBGy/BA7cXMXJQi+pRc/xcatwuXHPrN3z4MRx4oMnqNS5jdoZzzhrFyo1VnH/5BtW6sFNfuPGaIfTvVUWcJoyEBdEIq6okC7GBxgSM3cdg4YseN82Ag/YrRLdi/OaNaq5b4Ck2vT2GWzzxG4cbZ+7K/Hlf0O8vBBobv4FEO5x+RoRpJ49k+aoGps9cRiQi48nlDwtbOeowcCO5vP16Kz+cN5DquiiXX7mE+fO6MHq3CA88tZ433oJ7by0nJ6c/dz34Pq8ugpI4XDq1K3uMHkGv3U/BLD4CjxJUf0WHrpFixAun59bqpw7v/1t951JKZ0rfhxJ+2UarKlkWoR0WtWkFMpRuzPbHU8qrGbKT0F3amg3ZenOHAwiJLwLV8Ku+YNGGyQAmRfXekTaRe0XpYW492racSEf52Q6y3nz/gCRUap81+xosy9quqVY4r2toTb3AO4teZPoFb+Ik4KhjYPYNe1DW7Ru1L/peWmXrNMPElZ4SJapqYxoy76VHKKlYtltbduaIQ78iNxeefnYQJSXrMzpjRbS19uW++z7l3vs8dds88FBf9j8yiUlXFv+pmYunraK2GnYaCnfdO5z+A02unvUxTz8DBx0Ie+3RkwV3bmD0/tCvex6/+HkLC1/pwqCd23D8BLronLklLFsSZ841n6rqh4gNl14JZ56zD+l0gh8u+JRHH4Xxh4cAXeiJf/azQbz9doKb523ghd9czEVTf0PvihSbN27hyy/g6pttTj1lPK//fiHXzIYH769gl50q2Gf0R9z5Q7FVDyW8/IeXYNqFVarcfcolBTz5ZBM/f+Jh9tjjTDCECKQjQxJWpoTzKwPIs1mS/2oXIQtI/iZDIk3t51BbX6cikmHMyhC5PXDrqf36EVprPwCjFdOzMAxJrwuN7DoiekKpfbdpvYh7zdhBA7YeCh15ohsgQkOO6HhI+jcsABIxRVl1fBFH0n2Sfhlu0EWJEQo1p6nVY2huKCwY5ONqpbRSiu5L6VQTprYBTcvFdaW8KE5M30JSi5IgRxRC0PUmpb7c7vXCCuRqhAs8RU5QQ9rPJa0V4ihKTeEZb8cwW4mnhRI4jzaKMPQcTK0BI9iMpdWqcghRmJedX9Ri00EFCbdEsYblaJuV2BlaEU1mMbZQfbotNAT9iOg1xPQqxSTSrvXB1QuVtomUOZharaI1dHxRpK3AC3Lx9CS4USy9FdvYrOhOPT9PgUPDbMH22/CCCK1aBUXeWnQtTdqMk/YsIoYwogW00IeYU48ptMdWCjPdT3Gga0YrlrVJqV57XgGBW6EyWK6WQItYdBt5HdjDwc8FISAQ3ZSO4IxqeM2Itf1XLw3f/cV1bkAi3mML9Svuo23LS+p+bnUGY+kNmFo1IlmgeY7SE1AOrpIFEWXmCJpQW5kBri45E8m6pfG8GEm/nKRWThDY6LpP2mjB0DdjB21EXRtH66Z0CEytBceLkTZycTUDy2lVmRjbDOeGJf3RvnD659JGsfpX02NKXyRGEzqN+GaSpF+BH8SVKnyUKkx9MxHDxXeE3tRXa0GrX6LWE4ncG6SxtVpsGlUZkaOXkdBKCXwPW/fU3DG0JjwtSVIvIuoKLbZkhFrJSdfjGRGSWh4BQiGcBMkyaT6eFle04pGgjcDLIzCF5jNF1NlMyipRwotGUEfUKqA1lUeKIsxAlOEbSHg2XXeZjF00gTQFGek0WWG3ZTc6SqwEDygx2oxoZIeygbwuGpEdeoopFcMO+zuU8lKgkRapppAvaasoW6gcFT7fvohKulKUVIQQGGSmzTa8IVKVmjpWR7JFzt+htCDfnRLT1ITJURyvEEH9FbCSC9lBqI2/d0CyaiVPPvEYs2bdgCWRwA6WLdURVkOCJ0kmvwS3iYguCukNoFViWlvQRfhTvji5G6UCIiMuqDSzVCArLCh0kNLOYnyvXAUndL0SXduCKaXBooYelOC6PcDvgu8nse0GMNfgezK/SvFlv/KEZrcR3dqk+qgctxuOk0/EalOvCZGGq2vqtYiWVHMHo1LdRxKU0wwRdeyK4xTjC3mL3H9GDbpeq/Z3z+lCoOfimW146TgRox1Dr8YPynF9yUwO4geHP86woUluu+1MfG0LRmSjYiKTSoJ0UI5BPbbhk3J6YVur0ahVwoquXwJeBa6Xh2PV4jk7k2vtj23uB1oOgR7Zbq7InBRp6u3zlt/93pQ943djgSwg+TuA5MLzzqa2vh47J3drw6O0THpuLc2rniJV9w4RbTOGHyMwpKgn3LzFD5H1KGWgFITVc91XJVeKi1xlInPx9ZQS8rM8UWLu2KjE0XfwRPFcMxQdsIAYTVSgRZxM+P+CiHo9YSZUFE9pmGSaOmWL0wMTw9fxRCxQQI/oasjrUjwion+iEK9GK/rKaYJAJr6pwIQwiQnOcDWLiGuoDdI1XKXyLAuUwC7VvqmihXJt8iMxPQtPGkeNpGrqtTwd0zNJWhIpkt40cZRioY4BSaUXkjJFBFFXC5dqOVUsJmIPkZaS65cNWjjTQ4lniTTKcUX00BPGKxFH9CXyZOJpEeWQCbWiayYxPRmn6LzIa+Je+Oo7cHWPeFrsI2JtHo6ZUK+LzWzXEHcIVwrqot0oGjQNIkMUPTNGKkPfKrHtUOBq+5ry72aa7hhn6dSARPR3cFm++WXWVf8B3a7C1ApI4SqRQmFfM3wfU9dwvADDiOL48q+O5bYrATDfiiggEglaMIJQ/dhVFKG6iqAmtRS+LvevjqVHMNIJNT8dzUYP0niGRGkD4mkL1zTU+uCRxNQsAkfWIHF2GhQQkPXAVhmZOL6fxjZkPukkRVDNtAkcUwUhhIrUMWTsGpou1yI6IEXKaZGgvO+lMH1D9am4gYdnBEr3R0Sk7ZSotLeTNsWRyiXqhsVSaRFPFx1YS1f2CXQNy/fUOhLoFq7nKHX2wPOw/CiebuK4aeJuCt8OSMuaJYrxZg6ptHw+wNA9dN2mzSmlrO9paLFdSBLJlFrJOmUqUCLFcR2gQWaNrCDyd7FcBwDpACayHoubKf92uDvymvx06G1nOLQ65Og6VBEyjF1hbEKV5GZ+BHhklBNCDaMM79b2FVwyRjlHIdAjc275JmVl6QAkqnVBoZtMAGQHKaDvFIDkyUeZdc1cdY8qgXK5h2X+ufWktN/i+J+gaZXYhqP2W7XH6kl0CQpm9ljZo2Qeq34gwSKyd4jorxYKpQZaZn+WMgOh7ZY0mvqbj+YbaIGIBIfQV44ie53MVdlxRRQ5REqyhrhovtxRopUkc2wboJX9Td4r+7ScX1aHIMiQKOgtSu9DMoFKE018mMBAVz/hPu8LsYMupBGa8kfU3w0f3yvBTQ/mjvlL6VmxmTPPHY5rbFA6Y7KOeV6Aa4TzXXwg2XtN9XnxYSx8sxU/sPGDGL4lzGTDiOhjMfW/pJsluOpF0bdWKMqakkS68MKZlk2R/Dd7A1lA8nd6SC48bxK1dQ1Ec2XyBmgqtR86w3piC5pocUg2xExguZbw34IptaMSUQlwrXZMR/i0NaQ+WZzwcKMRZ0CcAAEY8rlYSCmrFhqZwKGzrTKWngW6LFYSPlP8wGqT9vUAX7IuQsXjh4DCkrIiYfiQLIyICgUCH3x8IwFeDF0c/8DNOOjhAqUoCjUBRLoSfROgIwuhLLCq/VMWVN3BNZLYCjXJgiDOQxj7E1dKU9GgsN4zEAVWObdaTDMRYhX509S1yvEEDEn7jAAEVb4iDoo6rrj5IjwnSux5pHULX8QL0/GQHlOuQ7InUv4twlOeoVSqZeySSTKQ78NVz3U1/vAaZClXgnZyHhGrk2OJi6BsLL9nXBOp+/XEiYsoHnTi4iaUbmX2kM0jbIS1FGtShxPy37wwfB/X1pkBiTi0kif4VcNqPnBq2BJxsX1xMERBXMcMDFxPQL2GYZl4ctup7J9GxNNJai6urjqRlPOhNnwltGniiWioZhBTfnhAKvDwTYu8tGgWBCRFFj4Q4VQRIYO8pE3CFgAeNkO4jo+pRZQgm+Y3KwAg2ViB+2nSqrch4so5dFICzk1DrS8C6mUKCyCReSNZSc9Iofu5WL6N7voYWhrT9BVg8DUTR9SehVtbqlDdMLMra5Kaw6KnJM3aWgpL5j1R/MDCMRKYronuRpGcjW62qPktomimKwGaiFpbNa8ZzdDxPR9bt3BkTNKqbgQEnjhcsq5E8fyuJOXYptRdpfHV+hbBT+tYtk3gOwR+KHIq6kGybsrzwJJMs4/mivq8gWuIiyYWFMAUBl18AZ6ajx3omGp9C8usksKIZYnTpmHL8VxxUj1MWdeUDX10zSLl+3imrEMQd8LjNpuSFQqwTAPfcYn5Gt2FWKRrKQcQpUCtf2HgqMOh3NpLrYfgaEdxxToDIHniycdDHRJL9nMp4pP9sqN/8BsIGkGBEPmbp4J/HgkVxQ+d+nAPkv1H9iu0VPhMHHr1mx0SSautVPpUTbWfyfyTO1JBCglA6tsY3DJp+TCPp6bb9rWIhgpcqvkhWRqjBel5C3e53Mw+J/td2M8iJNOWL1UakvkP93oBVGFpVIfehwQJTYIgV1UyyD4qWUz0NtUjI/TBnl5CRDKffjOuLnM8g6LVXiwXIZkhoT2X4GmmtFKOryfDean2ZNnDC0HvAhSpaxYvRpO9XT0EdIn9sz0k38ee/F2fMwtI/l6G5FwBJI0KkIT1w6oYXFrSsNX2IHE/ia2phGtYF2C0o/g6VY+ITLdQY11FyNTiEWYCwgVJxSPQZAOXCIQSt/C28d+rY4pznOmCVGVdEinsYKRvCzMJKmogUUJxl0LnRIgkxRHQxNEXpUCJ/anzy3lkzLJIhGBGOfryd1/SpLLgyIImUaEOZhGRA3QzLPkSp+koSOigvu0oXsgs2Grzl7/JeITTRq61oyY7Q1+phimLoCqaVpEipQWgiqjDz4UrspRKyWIaZj/CR2aRUpHdMJsSknrK69LnIR09oYuh5KzC4u1MKYYrifLM4izfmtiio1BDrl0i1WF8VDJUulLb3Z6FUwYrzkoYusn2tP/7l6rOBkgi0vyQeQiwbvpLVPuepip+l26jMreAqPB3Gz6O7uJI5sB31Kw3fbnvI5myHx9blo+IqJz7mI5ADFNtyOG9pKmAh+gVyBw0PZnVYUmkJ9kE+VX3sVwfT0oRDRcziKGZNr7nYQZhu6wfpFTJh+VGcMSRkTnsakSCFIYucN/E88KyUHFcxPEQAC8BBtdwVCBB9zQl3qoZOQSefMLB0jwkHhNGd8NAgypM8jwFJNSaIOuXgKyMXoc4WtJ7IQEHL/BxTAdbj+G1i9KBSUJotKNSwuZgpE3ijkVE+mBMKekKwYOuuaRNcXzA1g0MT+Z2O55kke0CknpUzcGYnybtemGNvjh8cq2aCZZFKp0mokvmWdZWWcnA1AM0T4IpYbu7rMOWbtMga4ihE5XSTddBd10MwyJtRkm7YmGwnTS6fM8S7JGMj/IbJXMbRsFlSZNSURXeNcxwXJqpMrieLyWx0jcowSiPvm2NnFVRxkQthwIJ1KisUBhMUv6o2FkdS1Y02Wd2jNjw9w1IVq5aFeqQzJ6tMiSaCqQFSjsoTCQkwyCZCmylwA99BE8TR71DhaYjZCX7cQhn9Yz6eAfxdLgvZTgb1XcumQo5l4iVZgKAUuWwlSxa1qIw9xdSQHfk8EIFm63+gzjuEoTbKpilQqnqOHK/h9BWjiGOvuxxAqpkzxVfoEP1V+ZaR2O5ZGQ6emk6/BQJPFhSY4EtlNt+Cs8QHRX5kJw/9DcC0V9R3oP4IdtD6rA3RG2wKl0kxxN/R84r642UmmeAUaaxXfks2eTIv3/T7WRHzAKSv8eyNel8auvqiOcI7V/mG9Ok+0JKDARESKGEiykt6mENE74mm0o4ySRqKhw7YZS+YwkIu1GU8rfaysLNSUUSVGlRR+9kGBWRjVJqUDsYY2QBCRstdbWMhc61LGvyLFyoJHIi45CMRMfGtlWnS4GqZIaBP1RC3ZopkAyGbNSZnTDU/8o0Zm5bOkL1VJU+lmNl2s1UuZWArjCCoUYvDbzyBlXWtT14EcdFSqBiGRvIRYeyYCqdqxpUMwZX0SEBNSFHvyxwqr1NpYFT+MKbruwmkR2JDIdbtmSkVM95RtxMZUnUVacRes8wRi1wUZySjFSa7qqUdMd24qhMfbh8b4tEye9epvlUxpSFJP/utayzAJIf//jH3HrrrXwbkDT7cG9rI280NVHZnian3SeVa+N2LaU+mkNBogljcyV5yTRNxSW0l5bSoJtYhq0i6K7vEFEBgUy0T1yFzNxXcF8PKG1twd+0iTxTp65HX1otWznaEm13jTQpw1FgI78NtMZGcFpxy3qTjkjJUppYEFWkGeIwG4mAkupN+LEYtV17qH41KeOS0jJXVzNZgR0pyxCAYvgGVqApECRzOu6mKa6rp62tDa2slPr8fJWNiWTAlyflqgKkRPxNrYM+Md8lt70Fq6qKiONDJEaiWxf8dBq3vpE8xyVZ0ZO6mEWrrRP3oHxDLaV1jTi69NBYyvnWNY/aeAFRO4rV0orlSLa6FcdM02pHcXr0x5fMUk21Wv3yIjpeSyNG0qe9R3cac2J4vk/+hk1E/TRGQQ5abhHJzZUUCjhwNHxPAJmNF4tSW5GrVga7qoG8tI/jpfGKC6gt74rhuUSr66ioa8UnRWB4OL6jegC9ogLaXB+rPcBQZaYS3TVJx2O0luWRMjRK1zRhiJMlPXMihohDqZPk7BHDOcKKkhdI5stRJaJ/3UOSyTTvMCok0BkAyeMKkFyDbYeVBmGxsoBOCbhlSrFUW08STQFlKa+W7EO4sytAoUqsJDAhe2ECXTKDqmRJAgzSRRJ2Jco9J0xaKoCmsv4ZGU6pNFABtbB+YCtznBJa7GCgkjkcqtcI4A7jBdsTWCtUsTVgoDwRNS7ZTaVsOyzRCjGP7OleiA8EgIQjUr6FBC7C0Qaq2iIEK+BoPqYroE3K1B0iKnIh4EbsJNcoVSIS4pOAQEdTupSAyeuhrxCCO3kaVjWEDBAdVL8CVDJRwYwo6b97z8ker3NZIAtIvgVInvvFLzhn0hRqG6rIjUqdtZRNdUzYsNFaJlPK8LHTpqrwEUdX5o2aqmoiZtxoFYUM8yTidsthRAwxnO3yi0TzZdLqW8WBJUERfl4AT5hlURz3WyujTRXIkMoktWAIVaBEWtWCIpNdoiUhSFDes1qlMlXNUl6Rcc9DWCSOvKRUw9yKSq+qhTGsfpXXFEZR4CCsI93a3a1qXsPFMAQyHcAtrHTa2vSZCbpstaHeDAhZQLiwSfRG0txqyJnhdiRiVNRZltzMODqy1KqELqNkLPFhc2ua2SGFFVpUQJMsnlujKmHUuGO8oZpzZsyZMjS1ICt3QSLYAvXChVkeastQYww3iTBmmX38Oy3QGQFJh1aBq2kIIHmmoZmfPvccn//iWRTl24A+9J98Ef7QMbS98SrVD90LbU2KHq7f9Etp6jkIyZu0ybyWZKVyPiVrKPdtmpRkGVTkHCKBzYi6Wt47cSLa7sPoN+dG6mL52J5OLKWTMnXaLTmOT5dV1az62U/pMmowOfsfSY0hpRoGuV5KZR7EQWlas4X0VZfDD44ieu55pH2fvEAn5vq0m2FEVtYbAfECklQEX8ot3BS2B10TDskXfsvG556k57xbqBm5pyq9Mr0Ulu6oevh2S8PRDWxXykCgsLmGza8+h/vYI9DqQ8UA+k2ehpNoYMOnH1AWjVJT3o8+xx3PxvwcctJJmu68G377awiaQudMJMolyjruYAZWdGPF009CEAfpoZGfoiLKLriYXUftzRt33AGNTYw9fiJ//OHdiDJj2cxL6DLxUGo3b2Hz1CugsY5hF19A2YhRvHntHFi/LiyHlWiu0AvtuzcjZ5zD6j8tpvFHT0GdEHM4MGInSi+dQp+ePfho/j3wyrvgtYHholgMfIPdzj+Hb1atof0PH2bKasWWGlSU0PfSs+mx5+68e/o1sGkTGLIwSrbbgd69eeJHD3Ji9zJsX0pYwzyIZKpUsEcFVkJAEmaedoxHpwAkTz4RAhJLMmgdgTlVZKXoe0PYISDBx5RKBAEZhgCPTI5QZfvD2l65lQPl/NvhNpzx2RXTptrjZT/P7CWG+A5hYC0sn9q232binuHeI/dmB+hRt1sIhrZlXTq0a2QPzHRHqX0rLH2SwzqarEri32xV7Azvu8zT0BOQ4KOUnUm2IwQKRhDbWu2hdJbkRg0gbYhgsrsts6ECj+KhmJghhVzG75Gxh+tNyKbVAUhCsKapaohvZ2q28zt2jGmww15lFpD8HUAy6bxJ1NXXkhMX2t9M2ZTaEVTtwlZ0v33sP3RSM+/JuKzb31Xbip2+/de/3mo63rf9NrTV6d/m/v+DG3bbO7cOZTuHfNuHMiHQf2mb+9a5/tEU+pu3ZWhl/olz/32b/fWJOjaBzCq33eb9T4zvr06wveW3fZsdZ9v2Lf0zo9ph15N/6cI7CyB5+OGHmTdvnsqQdAAScRelKONXq79m0pQLKCgs47DJF/HsgtvRLJuRF17MxzffiFFaRPcTj2X9nFkUzLoWTjkLrFySEUipJlRxOFQ7qaL5TEuWVfoLVILB4MCNVbyy3xhiB45ht9vuoqauha4tbQoIt7a3ks4voKZ/fwbW1tG4djVG7wqqunUh1p4mb81GCloTNJcU4nQpU0KtxZ9/jVZWwuoBvbCIULyhmvzKGojHqBpUQXVeVPVTKKY9KYFyUhTXbcHeVEXPpEPTO3/iw1/+ip3vvIOavXajtLaeaNUWor5HdddCGrv3odHKJeZAjpuk/JslLLnoAhi+G0cdfiS/u3ImkaHDSKVbGHfCD0iX5PH+pfcw4eXX+GPvMizJqCTrKW1tIPLVCj6ceQ39jjua8tNPxKKYjU89y5of3s1uTz5B7qA+mLVbeOuyKwi6deWcK67gsVtvg9Ykx5xxGr++8QaoboCzT+KAm25gye8XUXP1NdDWyn433UDZ2HG8cOF0eo/cg15Xz6BZ8xSgaotG2CXwWHja2eTF8hk1cwbtK1fx/o03oh9zFMOvuoyGwKOisZkenyzmF7ffyairZsGee1Nqerxy23zsD7/gsB/9lFRhEfVLP+PDmefA0Udz+OVzWHjUmbhDenHonFmsi5VgWj5dWuo5vV9vjrSjyC4jDmVMev9UsCWkIu6Ifndkz/+lyfV/5MPfNyBZpUq2BJBIyZa5lfb3b0UUw7zJX0PFf7TLb/e+zLbUUf4c7isdu8s/sWf9XR9j297118f69rG391L+Mcz921F8+/jh8+2P8I8+87dn+baNvv3Jv3ct/0du3uww/2ULZAHJtwHJc8+FOiR1okMi7BUS1ZQ0/I4So/qX76nsAbIW+P9lgc4OSBo1eGzjep5Y/GcK+/ajezyH395wE1ZTK/2OPIYlCxZwyJxrSR42gbeH7QwnnkSPm26lKScXR1UfpMmVeighdfClPwMllpqOaqSERcqPcPi6Kn4zdh/iE8ay3+138vsfPgi/fiUU62ltgliU4puuZ2S0kNfn3ETptGn0PWBvPnv8ZziPPwV5Jap/ovycM4kP7MXaK66k+PTT6XLqaaReW8TqHz8EyRQkXRg+iF1uuJa1PfopZqxcKdPatJmNt8yDjz6AmA1NjaqUaOwdd7LRtlk77w6orQlr2Ity6TLnehKjx5C0JJ+oU1BXi/vxR/QbOJCdUg6PHXcs7D4UPa+Qih49KSku4vNFHzDinrtZ1rUkjAcHKQrS7cSXLGf5tMvpfuwJ5Ew+n1wCNj9wP5W3zefUxx8nb0BvEvX1PH3V9bi9u3POjBn8/PqbSSdbOeG0k3n++uvo37svq6IWpy64g5efeIbIJ5/Q2NTAPueeTeHeY/jN5IvZfbfd2WPmJSR8V4GRypw4Bej8/uxJsGYDvQ8/iDHjxrM5lWRNaRHp3fYhYccod9sZ8M4bvHTjLYy4+loSBx5Id6edN2fNpGjxx5x3/09JxGy2rPqaX15zGRxzAodcNotFR06keHBfTp89i2os0oZLjqZxYL9BHGHbSNGPuGFiCyntkqhxWLgb9hjsSDtP5wIk23RIsj7A/68lPfuhrAX+nyyQBSRZQPL/dMNk35y1wH/KAp0ZkKQ1jXrgwfpm3m5vo92AzX8JXmx8+Cfsd+UMEnqcxTddx4QFd1A/fn8+GtAXJk6k7223s7mgiIifwlm7hpLNjVh2gOsk0Q2NtJlDe6+uJLqX4fg2R66r4rdjx1Jw0Fj2nX8rr912N86jP+eI+xYQTbfzwrXXkHPNlRzcdxi/ueY6el15JbvuMZyXpl/ELt0qGHHJDN5c/AGbG2sZMGo4yy+ZRq+zzqbbiafzwT77UjhuLCdPv4iqJcv57Q/voOC0U9FmzMGRfo5EO8Hij6k94zx2u/Bc9jriIF6+5UY2rFjHIdfeyGu//i1s2cxJl15Em5fmzZvm0j5mHINvm8+KqIFlWGhJjxLfo6K6jrU/e5yaJx+n69xr6DtsT95f+CY0N9D9+B/g9O9LXTSKpVmqtyYnmSBnyVIqp11JxYmnEkyZQpmRpPreO9l8yy1QUAx+CtJpGDCMwZdfyvChu/DilTNJOu2cetrJPH39dQzZfzzLlq9k30MP44tPP2Fwl66sXL+O3Q4/lKLRY/jlBVNh7TooLwqDyZYN557LqNNOpu2jT1nxyM9If/EpOEkYty+DJ51H27AxNMZj5Pppdl70Gm/eOJcR11xHzYQJVCRaWHztLHjiCSguA1fG2I45djQDp11Bj5Gjeeug/XE2rIWCAlVWJ+JLsTH78tR9D3OYbRLJJN7DkpWw0CVT07J54wAAIABJREFUJNtRvPOfmnKd7rhZQNLpvpLsgLIW+M4skAUkWUDynd1s2RNlLfA/WaAzA5KUNFnj8miTx8eVW3j9mado//FjlEw/jyFnnEbLJ2v44urJjL3xWvwJR/DegMFoJx1P71vnsiUvj4q2NtY88QzxRR8RR2gvUzi2Rks0Tu7RJ2AcfAhNcYvD1q3n5b33oct+4xh9zwJ+88N70T5YzLDHHqI8keT1o45Cn3IuJwzZjeeunkGfmZcwqKAHC2+Yy6EXTWfD0afiWR45qRZaln3D8kmnMPjU08gZvT+fnHkao66eQ9mRx9LW2MxbUyapHoqyF1+mNRYj32mn7tUXcefdxegfLsDfqR+VTz7Khid/y+GTpvDKr58netTe7HzyiUTsfJZOu5jGRpexP/s5H5XmYTsaOZ5DrHEzqYeeZNPLLzPg1BPRTj+T5vxCEkJ3bqdpk+p0XShFw6Z+qTEvSXvkfPEpqydPp/SEk/Auv4Su7a00PHQ/m+fPY/ycm2mrqmTxC8/Sbf+xDLj+JiKuz7vTppNyA8448SSevPkmBp17BisWvklOIkGsrIBh4w/iTx8sZvwBB1A6diw/v2AyvXr1Zqep02kKAuptm/buPUiVRIm2tdCtuY10dT3+h++y/NWXcKP5DL73Xir791b9NSMWLuT1G+ayy+wbqTz0CLqlknx19UxyFr3NEVfN5JMPPmTlwtfoetUUuk48lXyrmA8OOoigaymHXDSZGlNq8jW6RWzOHD2awyImsUyVilQDh6U8wuAl/2Z6EVRj8o6RJ8kCkuwekbXAjmuBLCDJApId9+7PXnmnskBnBiTCnNcIPFddy2MPP8ynP7qf/S6cRtfTT6YyN5f08o18OPUEdj3qMEqOOolFx55E/hWXkjvlAmpiucR1n6LAJ789jSGOufiYhonjWNQZOk1Rg3ZSHLKpklf23Y/i8ePY59ZbeOneBzE/WsJODz1ARTrFa4cfTu7kaRwyeAgvzJrBkJmXMWDgUF6aMZsRe42mcMr5tKxdi9najJMb4ZOpFzLwvEkUHzaRDw6ZSK/jjmGvc86gdl0Vi266gfjhhxKZPZtUjk000YLzpz/SMm0mw6+8iAHjRvPxzbex9rOvOHLmLF5+4QWCAosDLzwX39b5/OIrqN9lODvdcS/f5OYQSyXo01zHpicep/Huhxh5+SVUnHAsK/NLabDjtEdN2g3RAhGhRU1lRoQyVx6F6RRFn3/GyqnTKT/+VIwpF1PkNlDzyIPU3PcjRjz1It17VfD+Yw9Tv+Buhjx4P8NG7sGvLp+hqIVPOeY4npk3n50vmUL1W3+i9s1FdBm3NweeeQ5P//wZJowbR5cDxvPklMmMGLUnPa6+kqQZI23HqRfNlk2r+OzEExg88VgGnnYKpckUi59/ga/+9B4DH7yPugF91fe25+vv8MrNc9nlhuuoOeRQejW1sXj2tUQXv8+RTz9NfTLJm3fdA2+/y1733Uv5nqN47eAjydt1KMfecANrbNFt9ylJtXJU724cbkcpCEkLVb+7ZoYZkpBtMKSDDZmSsoDk371Y/b0yrL/uIcmWbP27bZ49XtYC/5MFsoAkC0iyMyRrgU5hgc4CSLan/e1wWkQerTWAez/7iOvPnwTrN8Keo6GiC+TmMeiM86l59XkaXvodFFUg4h29rp9N7W67korEVSmOEXjCGB62g2YccaGeFpK4tC88fA57b2ngnfEHwX77cfD8efzh7h/CkmUMvu9HlCTbeO/YiXDGGRy0+0henzmD4ksuZfihE3j3Z0/iPvMLGLoT1NUSHb8/FbuPYvWVl2Cdfjq7nH0+W575BZUv/gqK86ElAaVl7HLNNawc2B9PyoicJHmVVWy65S5YtQK6lkDlJqhuZK877qYukWDlw49ATKi52qQBhq4zrsIdfwB1pkGum8Za/CH1V1wL61bCqN2ge1foO5Dis84iWVKiNEJUQkDYfJRAq+ieQDyVInfJUqouvRxz4rGUnT+FAqOVlQ8/gHvfQ5T88iXKhwwgt3ITi6dfBW6S0ZddyvuPPArVVRx8wYX84db55E87n56BxVe330HOcUex3/HH8epd97D7gYdQPmZvXr3wApRq5agRoR6THoVuPdnn5GP49Fe/IvH8CzCoHzgebKwiduzRdDvzDBqKi7E8n95v/ZHFN95A1zmzSI7flz7JNJ8Jc9eSz9n7qWdIxHNxl33NV7Ougr59GD/7Wt4681xIpWGPPcEQ1qNQJ+Leq2dydp++5IlB/JAFUBGMIcrz3wIkO0gnSTZD0imW4uwgshb4XiyQBSRZQPK93HjZk2Yt8G0LdGZAImrDra7P4+uX89rSL3E1HSMdqnI35eXSvPOuRFta0TZWUdiWpra8kLb+vdmSE1c8/sKkJTSuQqWtaL410S4KubI931MUo6QSDEnqNH3+NXmmTTCkP4mqKuINjTQM3olCz6F11TfEC2MUxuNsqKom1qUHrWX5FCQTmF8vpzCRpi03htGrD41GHu76ldhlZTSVV1CSaiG+ZiX5DXW0mxbNfQbQ2L0HmwyDuBWgO0lyXI9um+uJrV1PLNmGXxyn2jMwKnqRys+neF0tem2V6MfTWlZBY7++bI5H8QKdeJCgZH0VfVdWKQpfA4+0blBTWEDzkH405Oaj+XHShugtiKaBUImLiCDoqRTlzUn85cuJFhbQ2LcPkSBB4aaNRKqq2bDzUNzCAgpcn7JvNtDa2khufh7tiSRpN0lJURHVjQ2ky4spsnJpqa4lkh/DKs6lbsNGesQLcEtLcJZ9Q3l7G0lbw0sH+FaMZCyPVP/e0toBq9eR39ygvrOWnDhtgwZQn5dPwrCJBBq9q2toqKpELy+lqaILhakE2prVlDY207LrnjSZFrF0O7mbvqY56VDStSfGutXEEg6mbtDse0SCNIWBz8lj9uXg/CIKVDN7mBQRGmahYN+mYNWRGclmSP7dK2Y2Q/Lvtmj2eFkL/GsWyAKSLCD51+6g7KezFvg3WaCzAJLtaX87Lk16HVoCeLJ+HQvbm1gbjRDVDRU19zSPZitNJIhgCc+/6H/qScUQLuJo7YGDZRoErq8c8JRuKG0fJXYqyulKBTrUn7B9A1voX0VHxA4wA48cz6dBt7Glz0I3SBmSaQkj6JJxcPVQ6TtXtE7cdnzdIuGDJwxOIv7niB6CRcSQRnofV9TdRXdEiZbq+L6PHQhvlotrBMT8OFERAfWSiqrYkL4HeZ8mooUWeGlMzcNxTVKWhW9q6K6jgIXlueS4kNRNfN1QyuWWaZHQUkpwMfCj+HpKicJaInrgynEDdFHFRiciArRyXt3BdkRbxcUxk5jEEDFz0ScJNEOIykj5EZKGuPMycp/AFP0gUWyzsPUInpMiaSdDxW03oC3QyNd01XuSNEN5WclaGb5DUtMxAwvbs0lvVaQPBehcQ8fTTJU0CQwHXcqnRLjOt9BFbR5PfW9tIgir6xheQNRP4hpyLJOIKBsFBk7g4Foumqexc0sLk7qUsa+RTzE+uXKjiSJrh6iToBNDxEh2DCDSMc+yGZJ/02KaPUzWAv8HLZAFJFlA8n/wts0O+b/RAp0VkAjlt4dHigRfblnIhuYvSOkNyl8UZqzAsAi01ozGiEUQSOmNABRh+PVISvZB15TGhOlpuBmBTqU+oWq4TDxXU6BFed2er0TLHF3D0MVRhrSWVkrf4p6KnJqt2aTTPr441oEowLvKmW9XjmygGsYFQCh1Zc/A9G10PYmnOUriTNOkdCgjk+qFWRphgJJMkIAEzdCVcnwgqu+KmjfAVGKkEQLXJWpoOCLoJ6VngeioiLq5ICIf2/RJ+QJeBFh5JDUPTRcRNhPL03GNVKg/7RtE/BhCGJDWRTzORbMEVMjQNGUKXU+jGQ6uF8UONHQ5TwTaE4XYBaPQ8vdVYrBpgXdiK10nndaUcrwl2aeIo3pMdFGw9TSVlZFLbNN9LD3U/dBSAYHhExVQ4mmkTC0Ug/NSoEUxBTQaBmkl8OajeS6GCDca0pgf/i6q70mxkRVqZduOIkZW4MbQEziSDTIMDC+JHxiUezq7RmL0EBCqSrQ0As/IiFiLIJ00/CvNb5Ek2U7g9b9x5m+7piwg+e/+frNXl7XA/2SBLCDJApLsDMlaoFNYoLMBkmg0ulWDyCeNTxP1a35KY+VCbKMez7dxxSE1xJluwtfygRz0IIKmNaJ5CSXOnVCRczClP8B1lIMp2Qmlp6yeiNqzjiGieHpKlQu5Xi6BHsP3baWTZxoNaEY70oTiORq2EcX3BSiFxzX8FLpy/nPQjTSa5qqGecNwMOT4blQpPPtBSvVsiPK8OL2a76vxeIKuNFM1nPtBGl23Q8pZX7IVlpKNtoO05AIwpKBIMkOGCEfmEoizTXOYOdB9XBwCLZ+I72IH7bTioBsivGhkVMk9BdqCwMb3cnBF9FxLYrpNaKaJ68nxTOXc4wlaEowUU2MVHNCmC3TpTn63IynqdTaQj0AceYgD3yG9munWUACnQ+dDXhct6LCVPny//K5AV0YLRD7f8VzeK8eRzwvAELAhP6IZEmpXZxrSM3/v+GxGe1sdM8BTkCPU91b68OohJWIxGa1SqzYIfEOVbHXogAv8lN8lG7R1wJ1ipv7nBpEFJP8522aPnLVAZ7dAFpBkAUlnv0ez49tBLNCZAYm4sUFQT3rFj6hb9yatLbWkgjLyIg2U5jdga9U0JbvR0BjDcuMUxKooKHQJtITKNki5jh+4mEaAvdWTFRCgchh4ro8p3jYOjh6n0amgpkUncHMxfI3i3Dry8lvQtQYsJ4zYSzZDchxCmxv4KVUi5nmFmFYSNIcgiIPfGr5Pj6uyMD1IEgRCOWyip0UxXnVR4xqmivILbPBpw5TejsBSgMQzY6okKiJufyBN6Ra+kUdtWz4NTXF0LYJp1FFW4GGYKZrTSRpbCimLpimJNSnvPY2Mz1PCf+Jga4GFH8SpD4qpa26hOM+g1KpDl5IsKTfTNZWZUOkQiqlpctAtDzsnjw21FoGVS6+hJ5DX/xw8LR/ft1TGQwkKSkZEMj5yIEWzK1kXHVPIq1R2SNIXooYuapWyAfgqy+VlkItuOGhy/eiSLMKULIq8R4CQJnKFHpoAJc3CkayVgC1XAJ4c3ME1JZ9mqQyQZLcwkni+gLqwVd1UxAbgKbFMVymz6wJIHEMwYfgIwBdwohreM0hmB1gHsoBkB/iSs5eYtcA/sEAWkGQBSXZyZC3QKSzQmQFJgINPI43LnubRBx/gqeeWk7KgZzeYc8le7FLWxHOLkvzosbUqdL7rLnDt9J3oX7SBqCYIxAlLtcTjTLtheRaeAilKdcIQB136O3KobenBo8/X8exLVUTjkGqBQ8fZnHdSDwZ3ryPitSlHO2WYJK0o8fb6TNRd+lBieIrBS8NwPVW25ZFAt5J4FGAJMHLace08DMlmpBMKhEjcXjf0MDvie2HjvanjamkMBVSkXMnDt6O0uwUsXWvx4AvNfP7nRqIWtBpw4v5RTj1mBF8u/YjLr3W5ZU4PjhoPlipna1fH1uT69VwFjjw/wh9XF3LTrV9z3ZV9GD+oEY82XMPAM2LE2tvRzVLW1BSw4KFv2GtUHhMm7MG0S15nxO4RLp5zO7l9jyegTK4WUwCIAhICsjzQJaMjIMBWDr40jnf0aITgQcCg/CmUIdxWF9WR99j2escE6Xh/2NkRvh4+OgBJqLEux9vW/dFx4vD9W0uwtr5hB6rJ+l9Wmiwg6RRLcXYQWQt8LxbIApIsIPlebrzsSbMW+LYFOjMgUSgjaKFu+aM89dNbiceKiXfZj7tuf4TTjhvAfnvmc/F1nzBieHcOGd2Lyde8z+yLizj7MItcvxYi0vocqJIcQ7xhV/4NMxCqDknR4XrUB0NY8PBXvPshTLtgFL0q4ny15Cue+XkNF18Ah+zXi3RbHkvXJWiVRu+Ywci+afL0RlzH4MNvYpixAhJtTcT1gKRvk5efT3tznYrQD+iuUVrksXwDpNqrGdivAC2o5bPlEYqLYvSp8EimClixwaM1HQMzxa69DEojtVh6Le1BlKrmvsy7ZykfLYPrL9uL/r1y+cVr7/Ph2+1ce81Aaho3M312CzMu24fBPduJ6K0M6ZGiKMeloUXjq40RcuJd8NqSNBsVNLc0MqRfhP6lK1hbabOl0VL9ID0L2ykt7ctrf9zC1XOXcuqxZZxwzGiWrrMojjZz4JHHk9d/Ag7dVQpBCrl01ecRZo+8TP+LgAVd/ScEAtsDj213oPQJZR/fvwWygOT7/w6yI8ha4PuyQBaQZAHJ93XvZc+btcBfWaBTAxIprXGbaFzzEK2b36Ctfgu3PriWqi3tTJ92OunUV8yY8ym3XT+Bg3ZL0n//dzj2MJh3cVdKY7U4aR3PKiapx3A9oYC10H2TqJ7Apg3cVkEorEvtzdij3uHoYwdwy0W9MNOr8D2DysYohfkBuhnh4afX8asXG1BEWxYceiBMPX13JQ8y9NCP6dZdekpg2GB4/T3oWQFOEyTTcPjBMH3KRB585HXWLmvjlht2wrI2Mv64Fs47y2bSiQN49a06HnpiC81JcBw45VCYeeEQYu4y0lYhi1f24MIrvuSkYwu56Mydsf0NNKZsmtrS5BWX8+fP1zB5Zj3Dd9Jo3hzQkoTpp8FZJ4zi0y83cvqVlXTrAnorjBxTxtuLaph/8wj6VNRx450bWLoyTFb07gJTpo3ivoc+5IMvoKIArrpsOHf+5HOOGNeV2dfPJX/A/nh6D2mRlwIraaNXpWZKXlBaYKS8KqN8rvpGhM1MZYT++pEFJJ1jMcoCks7xPWRHkbXA92GBLCDJApLv477LnjNrgb+xQKcGJFKyFTTQtvwB3C2/p3bTCh5+OY93P1nHMceNo9Dawh0LlnH/7QcyZtg6eu+3ksPHw73X9qTI2EDSreBPn6VYUVWEYwkFrBQTeURpYcxgj6E90vimzadbRnL8OW9w/nnlXHVsDNurUqxXTtTAoZxlVeUcO+MDLjqtBwfs3Y93Fi3j1oeqWTB7Jw7aozs7H/k6xxwV5aJzR1NbVcekGV8wamQOc6bvzaLFDTz8k0+YPet4vvhiBeu//pzbbhyJxkbGHF3N5LP6cfZRhTz83EbeX1LN4cccSlvbaqLOes48fDClkRX4QQ4LPy9i+o3LmXORzgkHdyFGtXL0k3qalNWNhe+nmXJFHeccX8E5Jw9n/iMfUhjUceXUMazeWMnJl67hsENsrrigL58tHchdt73ETbPHENcrueSGNRxx7D70rUhRs7GWsWMH4dLM1OkfMO28ciYeNZoTJ73NvmMKmDX3Bor6HYhOl0zXt/SNSKZD2tAVUZcqixN6ZVUs5UvThmSjOlras5Ows1kgC0g62zeSHU/WAt+dBbKAJAtIvru7LXumrAX+Bwt0bkCSALbQsvy31K56nZxIO+1GF+bMe4Uvvm7i9JNH8OAjn3HnDQdx8PAa+hzwOUdOgAUzB1Cor8cJunL3A+t55teQMoXlKuxYKI7BlefDiYfF0FyT1YlRjD/2DX5wXC7zpw4k6lbhBVEa/RxieiGvvbmOW3/ZxN2zdmen7gFLv6nnhOlLOO+4CFdNGsUuR7/LpeeWM/nUoaxYvoLjpm9k8jk7ccHEfL6sLOXCS19m+mXHs2rVWtYu+YgFN41Hc9ay7/FrufDc7kw5pZAlK3xuvnspX66GhAsH7Q733bAfXaMf4VomHywtZ/rMlZxyXC5TThpArlaJoxWQcnV0O5+3PljB5DmN3DFnGIeNLeLe52vYtGIpV0zbg42VTZx96QpmXtyDM34Q5bUvBjPv5peZN3sfhvWv496nVvDMi74SNs8N4PabD6NreZJJFy1i+tSuTDx6L44+YyFj9irh+vkLKOpzCHqo4pHhwrJUn0bY2xF2qUs3h6ZKuTJtItnqrE67DmUBSaf9arIDy1rgP26BLCDJApL/+E2WPUHWAv+MBTo/IKllw6e/4NzTr2Tk7uUcMfEw5t/2OEEKpp49nDm3fs7osb05/OD+TJ7+JldNLeLsiXnkadXoVi5JvxCXHkowzxVuLc3H9FJEWI/lV6qio3pjONOvX8yXa2HW1N0Y3Lcbn3z2FT97eh0XnBpn2NARnDj9Pc46ZQjj9x3OH15/l4efqOTuOf04YM8Shh+9mMvPzefCk4awcuVGJl5SydChJjdePIG3P97CU49/zHWzDmXxkpW8/MpKbp93ChtWvMOs2zdx2YUVnHlEjHc+bKcmPYjSfuN4aeFbvPubd7j/xlKOHJPG09rZUNOTa29bw5KNcPMVezG0bzEvvvoxb7xezTVXDaCpqZ4pN9Rz53UDOWR0Hvf/MsG6lUu5dNreVG1u59xLvuC6K7pz8qE6L302kHk3v8ltc/amJLaaVz+EXsOOo7bF5/ZZP+bECRFOOm44ky77kNNO78UPjh7POVN/y7i94lw/71aK+hwBWmEomKgYtkImq7CjXDIjpgIif9U5kgUk/8x0/F7ekwUk34vZsyfNWqBTWCALSLKApFPciNlBZC3Q2QBJJCKUs0LGJAU/CTTqqVn2PI88/DAPPbIUz4V+3WH2JcMZ0TvJ879vYf6PK0lYMLo/3HLVEHbp04DutoCWDAUofF/pjPhyTE0oZUURXSL4Bpru0a53YU19V+56ZDkL/9COEGb5Luy3H1wyaRi9yi1+9mwljz23mVYHojE483iLySeOJOIlGP6DL7jsXJh82h58vbyG4y5fR0kXaNkE6QBOngBXXjCBRZ+s5Lo7V9PUBkP7wxfLYOpZ0usxhHf/7HDbQ6tYXQfJACaOhTlTRtCveBWa0UbK68Znq/KY+8QyPvsQJQAZicKxR9qcdvxerFr2GRdd18L82cUctm9XfvJCMyuWbeTyS/aiclMj5132DXOuzOXkwwp47ZMyrpv1GXfNHUzvCp1bH1jKa+9D2oTiAOZdPYCdBka47p6v+ORTmDJ1CE89u4wJ4+NcN/cOcntOBKNLRsHdJ1C0xOFD06STRBfdRoVIgkyPSShdmH10RgtkAUln/FayY8pa4LuxQBaQZAHJd3OnZc+StcD/YoHODEhASrZqSSx9kPoNb7Fp40oSiVLKilvo11MyHS00t5SwYktAfRChb14b/bumFDMVaRsMJyMuIc6xrligXN3HCHR0JUghOhUiwydsXjGq2wv5ptLA9fOxtICKbnV0K2lXAoitLcWs25RHW9rEzkkypFcreZqLl87l7ZUpepZqdCvN45uNaU65eB1nnjqQA4dHwWhmcLlHSaSVlG6wtCpGUyKHkrwcmpobKSqpo0dFE1qimHWV+dS25+PabfQvaaF3iYeWblQaG4rRSitiXY3OpuoIaLnYViN9u/vkx3TqahKsqfPoUWZSURpl2eYYbksz/bqW4CXbWLqlie7lUXoVeNQkS6hcv4me3fIpKHPZtLmYjdURXC1GfqySvj1cbKOdZVuKaG5yKS8tp7a+kUgkyrCxZ5HT70wIyhSFr1ArS3N7KFsohVoh/a78X5RBHFqwiWESzc7FTmqBLCDppF9MdlhZC3wHFsgCkiwg+Q5us+wpshb43y3QqQFJ4EDQTGLpvbRVvUiOuRGNPEw9hec2YZk+rh8l7dsE0Sia1HG5DZik0PS4AhsiY2i5UdXZ4OuSKfEwfBtHRPyMACPT6K5rUdJeHN2IKTV439fxzWbMoA3dCGjVI+T4ueiuCP79JY1gVysFeN+1cewcTBHt82N8tdbjnIurmHR6DpOO60PabCJGmqjnEBgubZqNo5uYuo7tyLia8Y16rKAQzc9T2QZfa4MgqYCSbhmknDYs0yTwRKMkghHk4wndl9mKaTjoTkDEj9Om2+imZChSBGITXRrOXWxXI2mKQKOH5aZVg78hAEEE2a02dL8I17dw9DSW4WAq3ZQ0jpkruQ40z8UKLJKUEe91OFb/s8HPC1Mgcg45kAg6qh8BJgnFXiZyhg75ohWf0Uz/3+/H7Du+ewtkAcl3b/PsGbMW6CwWyAKSLCDpLPdidhw7uAU6PyBpIrnqR/j1rxAPVoI0SmuBUiDX/DQYkZBWVjMU767vJ9GlVCjIybzHRxPFbj2TLRG2J88A3cUzfKXs7bkpDF2yJTkQpDOMUAa+k0Q3hR3KJW162OJwS2d8EOBpCQxRHTcjBF4KzfHByKPVzWdzfR7FcYPiaCV+JIUuYEVqxSQbI8rjga+SC4YXhQwwQrfDfnD1v/ZMM7iNK2VlQRpDLsr3wbbBCccgeiUqMyHnlhKpaA4hL7EMORmqEsrw1enlnFK/ZoMmxw+1Q0Q3xJC6NhmHFeC5aWUTBLAEHtgOgZNC8+JgFeHl7UJQvA+mJ8eSMjiRgE+F5W+BfBcRfJrwLYuEl09e+cFglIOWzZB01qUmC0g66zeTHVfWAv95C2QBSRaQ/OfvsuwZshb4JyzQmQGJjzjc9bSsuBOneiE5wSaiHjimR7vTSr7p4+hRAtfC9mxcvQ0dcd5F/TxP+emaJprhLr6eCpXBAxvTE/DgKYFxPy0ZC1EYt8EVJ9zFNHU8XzIFSQzbwPddDC+BZ+ThBKJLkkZzxQE38MX/FyF0J6k+l9AlJxPD8DQivotrSeZEVOI1Ep4osudiaOK0O+iijSI8uYGJYwU4mqbAlBG0EgQBmhHB0OMEqTalfS6gRpTiLUdwjSirO+iurYqjBDg4WhTfNbDUhTmY8h4/TWA4aLqG5ptonqEyRZqfUJmflC+ZE7GTjq5L/04iVDV3BfjF8S25bg8zGcM1fFJGlJRWgOXJd5NRTdeT6IGmNF70IKYyS2ndpDlVRu+Rt0LuHmCU/BN3Y/Yt34cFsoDk+7B69pxZC3QOC2QBSRaQdI47MTuKHd4CnRmQqGwFTbSvnk/LplfJ0Row/DiRIIXuN6mSJUED4oi7RgzDbUP30piGhhs4YQO7YaI5klER0T6PQA8wVSZCkgwi6ecTaBFN5JhIAAAgAElEQVRSXg6eXooTmKrESI5jm+sx9SSBH2YXfE9KqALVhyI4AxmebhBYYYbC9QJ8y0ZavANfnHUDR0uovno5pyRnApVBMNClv8VxkASDZBo8M46nCdJIKZBj+2FjvSHJHzmXaaoyM8OMoqUErOg4ejuWF8VzYzhWAY6AC11X2Rc30LC9JqJaq8qIpA0BCzIOX41NQQk9IG34WJnnvg66dLbLa0bw/7F3FmByFdnbf1tG4kZc8IXgFtwdFpfFAywOiy6ywQmy6CK7i9sSCP7HlsUdgrsGD5CECPFkrOX7fnX7TGou3TPdmcxkktybJ0/33L635FSdU+c9UqVsXUKpsowSFTHFUxmlM7SxUtlYQvHYTGVSNUq609hz77BpQBxQVaNqpTVNndVnzYekdutK8S6LPa+1VQJEgKStjkzUrogCLU+BCJBEgKTlZ1lUQ0SBIijQtgFJjZSdot++HaEP3npGD458UbNnSOuuWaF9dl1BPSu+V0rd9Mu0brrhnk+0Yl92vxqkeHoc+rvSmRTRXYHFXySCozDXKpYll4SoJcBKTFWxNXXCme9opgMMQfQXOvmmQ7pqvx36q1PsR5Uny5RKz1KsLO1ySMook1AovBHl5e5kcvIuXIiXgYxY3O3ilU2nlSB0KteOjMvMqAXLKOZCrBJKp9OKJxPBifLk25Mv7hoZhFVxxbJ4OSgTb0nGtT+VKtPEOX113T3fa8z/3xI4QWRYLNjda8jS0sG7d9MS3WcrnY0pmyZZPQjVco3MplSTyKg8TX4/OSRpJWozgffFeVTKIKLi8YRq0xmd+U9C2KQTDu6mPp3nKJnOKptKKpZMCWSVzaSVSiSUoE9xaXqmvbqt/6hUuY4U61zEbIweWRAUiADJgqB6VGdEgbZBgQiQRICkbczEqBWLPQXaNiCpktKTNfmHJ3XMUcdo+nRpxZU20dP/e00nH9lVB23bXr9MWkK3P/y97nx0lv68s3T2iSurvb4Jcq3jQIdU4IUg2TpGwrjzRygVS7nv5dn2mlizpdbf8Ql1WraH9ttpRdXUVev9z3/RW69O0LnHVujQXXsrmcpqVrLcYY0OMZLDf1EiWaZ0vItmpzs5b0h5jARyEtRrlU2204xsR8XjJI/PUnlspipidaqOddPsukrF4+VKJqerPDZbiXSdMuqu6jRJ6XElY9OUqJuhskRS6Vh7zcqWK50td/2oTFSpMjZZsXhKIqFfFfphxnI69G/v6+ex0pGHrK9kdopSmbiW7TFeW623hDp1rFNdpp3LG0mQYJ+Y4RLfa1NSbaybkmqvbIxT66eqQ6JWs2vjqo51VTzWXh2zGal6lrLlGa1/0K/q01e6/qwBGtijSplUR82u7qRYRbXaxaaroiyuOel2qqurUFmiXLNrEuq92fVS+cpSPAIkbVXYRICkrY5M1K6IAi1PgQiQRICk5WdZVENEgSIo0KYBSaZayvymyV+N0Kcf3KNkRZ0+H7uURt7+jI7Ydx2tv9oEXXHtz5pc00ejPvtVB24tDT95ZVXWfq642GUroxTIhAR4ByXKlMm0c0FGUrUShE3VpjUttaXW3/VFDd6yj+48Z1PVVs3Syx/O1JmXv6aDduum4w5aUW+P+lj3vzpHNdXSliv10kE7VihZltH42Z1197M/6ZOvZ6tdUtp7y57aaI0e+nbcbI3438+aNElaeoC0786DNaC99PibY/X0GzOUzSS1zsop7bXrcopnftP/nsrqzc+mKZWQNl6jUgdsuaQq4rM1saZcz74yS6++O9H9tsF6ce21TS/1KJ+sRG2ZarPt9NPMP+jQM95y3qCRN++m7mVjFE+DvGapqi6u19+erAefn+wcNMv2L9chuy+hLktUaPQPM/Tkf3/TTxOlLp2lP+/bS4MHdNanX03TiCcma2KVNKibtM8Of9DyyyS0xf5fqn9v6V9nraZ4u+ka+eQYvfs1O3VJ260Z065brq9Hn/xKX4ydo1RNTKlZtbr+kQ+U7LgcMK6I2Rg9siAoEAGSBUH1qM6IAm2DAhEgiQBJ25iJUSsWewq0aUBCUnv2N9V+f4NmjH1WX38zWnueOF3LLimde+JWWnupHzR2/BxVJdbWcWc+qR3Xj+nM41ZXpT6V6rKqTnRXbVk/Vdf1VFzV7pQMQEksPkeVsbGq0K/urIyZVVtr/R2fU5dVl9BRe62nmqrpev/jr/Tea5N18bmra8lBS+igY17Q7n/aTl2799E9d92tM4/sro02WUfDr3lKT7wjHbt/H1VN+FXvvyf99ZQNdceDozSjfGVtv/XGevyhEVphUBdtuVYfXXDlh9rrwD3Vvv1k/eOaV3TycV20ZO8KnXH+RB197M5KZWfpqmte0j2X99aQVQfoppGf6uY7anXY4UsHv90xSef8WTrlgGWl9C+qi7fXz7NX0oEnv6Gxk6UTjt9J5Zqk9tmsluk5WT179dBpF7+rtYesqKUHrag7bnxUu20tbbPDZjrt3FeULpcO2Ht1PXj/x1pmKenE4/bX8aeMVI/+ldp8/SV1/yOj9d330uN3D9HQk9/VgF7SP89eU29+PFG33jdWexy0mz7+cqLefnqU/nXlTrrv0df1f49O0wmH9dMKgxLa/YyHFK9YUVLkIWmrwiYCJG11ZKJ2RRRoeQpEgCTLsVnBacx1dXW6//77dfjhh+u3335T+/btg1Oa2WXGBVJHV0SBiAItRQEAye23366LL75Yr732mgYOHNiifJePr7/66ivdfPPN+vvf/66ysrL6+gkjIqm96utbVTf+BdXOGqcvJvXS5de9qv692+nMY7urV7cO+mZsdx1+xlvaag3pvJNWV3t97I7ImB7vr9vvH6sPgj+DvAwyNsql3baRtl6/oxKqUXVqa22w/VNK95M2WKtC775XoxkzpWvO3lTrr9lDjz/1hs7510StuEIvVVbG9eWXv2pwX+nvl+ypI094WKtv1EXDDllD3WKTNWNOH307fpbOvuJtzYj31MCBlfrxu58Vr5UuPmV53f3wN6pWFw0c0FHLLrec1lujq2LVo3XBZV+pc/cK9R20lAYsv7b23GCSEtnfdNpFH2iNwR00dJ9NVFaR0dEXfKKOc37V3Veuo8rMaKXiFfpu+rIaeubbGjtO2nnrduoYrxJnKW68prTKKmvron+/rx8nSEsuvbSWGbis1lutTjNq2um4k5/WpcPX1eZD2ilTNVG1NZ316Q8ddd2/X9DfTt9Eaw1O6tk36jTsnNd1+l/666ZHxmrpATFdM2xDTZrVS29++qu+GDNdH34+SVW/TNIl5+6mZ199W598Ml5XX7SJBnabpT6bXCW1X1NS15aawlG5zaAA/DhhwgTHfyeeeKK6dOnSomtvPv7/7rvvdNddd+nMM89UOflYOUaNdIBmDGz0akSBIikwbdo0/d///Z/23HNPde7cuUXX/6aaFMvC9a18WZU+IDn66KM1ceJEtWvXzrWG3zIZEioJr4iuiAIRBVqCAgCSO++8UxdeeKEDJIMGDWp1hQRAcuONN+rSSy9VZeXc8yoyqlWdpuqXt+7UI7ecqx03X02d+iyhc654U8+/Ml3/HdFVy/fvrtE/d9ZhZ36kbdaWzjlhNVWkP3HHdUzL9NLYKb00febyiscqlE7HlCzjHJCJ6tdtnPp2mqDy1GzNSm+q9bZ/Witu3kuXnr+RRr35nYZf/Il22SKuU47dWQ8/9rLueq6TTvrrwerRvVzliYy6ZT5RUh106BF3a8OtOmvYYeuqd/lUKd5Tb305RacOf0c77Xek1l5vWSWTVarQRC3f7SdNrhqoz7+t1bNPv6RXXvxee+zQXscfsYGmVS2ndz8brydfek+vvzNOpx5crj9uv45OvXCUtlq3k/bZdYg6dW6nY879SFW/jtXIa9dVp+wPbuuur34bqEPOe49D03X3v/dRr3Y/qbZ2jiqz7NjVTROqV9DoydJjT7+vF579VENWkTbZaksNv+hFXXPRWtpiSAd1Ka9SWbaL7ntxpu4e+Y7OOm1NrTq4Uq+/W6bjTn5Vxx/SV/95bryWHJDUxSeur+dGjdPdj3yvzXfcSCpbQs+MfEyXnru3nn15lH6dNFYXDVtRPSqnqfemI6SKdSJA0hLMO5/KNA/JSSed5BSSlryaAiQVFWw9HV0RBSIKtAYF0LEBJA899JD22WcfZ5BYkFebASRHHHGEJk+erA4d5sYaLwCstCDHIqo7okCrU4DdnfCQXHTRRXrjjTfUv3//FjUCFPKQ3HDDDbr88sudhwQjBM9lY1VKaaJ+/fJlHffn4zRzelJDtlhHj//3RW27cRedNTSpnhUVGj2+tw48+0NttpZ03slrqn36Q5WR853ggBAOHOR0c3aXym11leAMDc4lybqdpCbXbaD1dnlBq2zVTnectaqqZ8zWzSO/0S331eqcU9bUumsO0MHHP6Fl1lpefQb10XtvjtLpe3XT5htsoGEXP6HHP5X22HEdJedM0Ljvf9bxR2+r2+59Vl9OqNS2W26lT957Q6uuuIRWWaFOt987Rn9YaQP16NZet976gnbYtIO2XHsJ3fLAGK2+yWaq6NxDjzz4svbdaYaOGLqV7rxtlG6/b6Z223OI0ukZeuq50TpxaKWO26+PktXj3U5bY6Yup6OGfaxfJkiHHrqdErEpzhvUu8NE9e3dU9eP/Fjteyyt3gNX0cMPPanle9XoL8fsq8v/cZ/qysq1yaaba/THb6t/p6wOP2E/HXbsTerZr4+GrDZAb737tSaPn6G7rlxehw/7Rn2WkC48cTPd/eQYvf7Bj9p8mx31zgef6ZfRP+mic/bQyy+P1pTfPtd5wware5ff1HfD/0jJdZXNdmv1uR1V2DQFMPyNHz/eGQROPvlkde3atdUNEnhIRowYobPOOkvJZLLeGGmGyaZ7ET0RUSCiwLxQAP4nZOvBBx/U3nvv3eIe0qba2GYAyVFHHaVJkyY5l63vFYk8JE0NYfR7RIF5pwAhkwASwqVeeeUVLbnkkvNeWBFvFgIkN910kwsbI2QTqw1XHJN/eoqqfrxP77/2uB5+4GWNmyGt+gfp8P1XVtfKMYpn6/Tr1B664oZxWnpJ6ciDl1R5eozK2B63PKlMps6lsLM9biaWDE5JV1plMba1TUllGc2pWUUnn/WZBq0unX7Q0oqlZmvc1I66/K7vNWuSdPUlm+rVUaP10LMTVFUrbbZOFx28Sw+Vx6s0o6ajbnnwG33xhVQRl/bcob22WH8FffPTLN360DeaPEkavIx04F5rq1e3Kj3z9ng9/txUVVdJS/eWhh6wknr1TOupZ37WK2/OcYc5rrhkXEP3XVrdu9Vp2sykHnvmV731wRzVpKVNN+yivbfroW7lP8tt3ptJaUp1f11ywy/6ZXwwAI58MalfN+mQg1bQlBlT9OBjkzRlqhygOGT/ZbTkoC4aO3aa7r7vB/06QerVnfvLa8CA9vr8u2m675ExmsXzPaWhB66sQf2n6uwLx6lTO+noQ5bSz9PK9MCD32jyRGnNIQP01Se/aPNN+mvi5CmaMaVKhw7trcr2WfXeeIRUjoekexGzI3pkQVBg3LhxuuWWW3TCCSc4QNKSQKCQh+Q///mP/va3vzn+t2eiCIkFMRuiOhc3CsycOVMPPPCA9tprr8hDYjkkRx55pAMkCCQTiFEM6eLGGlF/W5sCeEhuu+02DR8+XK+//roL2cJq0lL5W43lkBCylUgEh/vxXJwTAdPTVfXdDaqeMEpl2dmqSXRUIv2rKjVJ8UyVOz08m+ihTKafFJulRGaSyrLT3VkbzimijJLkqmWS7pTBOtWqjMMDMzGlazmVPatUuo8yie7u7I2K9E9KxupUl+2g6rKBynJae3aWEkqpKt1XyUQ7JTVVydgvimWrlMmUKxvvq3SMNqRVHh+reKpGGbVXlbqrvKKzMrWTVa7piqVrlSrrouosXuCOqtQMxeLTlIrNVFxYpnsplsWb86uSmq50epYyybiysYGqzXZUOhZXMjtVydQ4VSSrlMrEVB5LqCrdSXPKBkrZrkqqXEqnRBJJQnMUhxbpqUrFl1IiXqlEZqYy2V+USNQqk00qk+gt1XZVDOBG2xOzlI11VFo9pQzK4XRJU5SIz1B13TIqTyZVnvlJtfFKZWLdpWxnZeOcOM8ZKJw/X6UkdMnO1ux0Un02uE2qWC06h6S1GbvI+uAz1l08lIRsEbLRkkCgECDBQ0IOCfzP/2jtL3IAo8ciCjSTAjNmzHAekt13313dunVrsbW/mGa2GQ8JSe3vvfeeOnXqVC8QzVJaTEeiZyIKRBQonQIs/I8//rieeOIJl1hKyFZLXoUACRZawjbJIaupqXGhW2nVKhubpeof71XNr2+oPDPRnelHqFWck8hTcaUqEqrL1iqRqXEnhvOP8zrSKMcuBy2pRIZT2rPKcHZHvFbJbFrpeIXqUgl1Spepmk00Eu7Md2WzacUTSWXSGSU5OFAxxcvLlchwsjqeh4zSiTqlspWKx8qUiGWVTc929aQ4XT2eUCaDUpVSIl7lzkEhdyUe66BMppMSmTlKJuqUydQqlWmvWKIdp6IoG5/lDhR0oWVlWSUyXZXivMFkjTvYMcPJ84CreHulOawwCbhKqyJV5rw+NeVpxTM1KkvVqpLzVxIZpcWzZe4Aw1SCrY9TSmSzqsm0VyIZUypWrVR5nSpqy5WtgQCVUlmt0nXVDuhkszHVxpKKJSpUkc667ieUUXmmRplYmdtSuVY1SibLFK+DDmkpSUpihTLxCs1Md9Sg1S9QpmJZpTiYMrraJAWmTp2q5557Tscdd5wzCBI21VJXYzkk+++/v8ghIa/NGSSi/NGWGoao3IgC9RSYM2eOyx894IADnP69IPlugQASfy7gIQGdEcNO/gh/O2UknW4QSxrNn4gCpVDAFj7bHAGrG3OKi+9cLHwsvgBff6MFvtsc5LlwLhMM607Wzn1SB98NQPveBVtYrR2U5z9bSp9a4ln6iRBaaaWVdO6552qJJZZocQuJT2v69PXXX+tf//qX+vXrN9c74mhbowTWd1Upnq11BxpmOYmcl/DicGB5/UZ8hGK5ExDzkImHgp39eCkWZI+4uCaADffdrn+/ezd3lzrd3h9BOXwE77vivDpjQXtcroo7ar2+ZFc6J63X18aLuQ073FHyQZha0CdKZ44G9QU1Be3PZub2z9HCCOCKyrr3g/5Z+cFmx7ne59oT1Es9Dty5DgX04J6VEzQo6MtcmgXtyaTjOToE7QlqsZ3MeJr/bCDQUelsJVCqJaZvkGuUU16NJ33+Mx43/vd52Z4L86s11HZ7NBng7/4U9HXuLpDwvnkWTQ5YnbbAhz0P/m6SJq9or5VrngJrj1+H3QvLJmuD3Q/zWngQaBsWUmQAG8ssqKT26667Tn369GngHbH+tsjEiQpdJChgPGT6os+z5mn3+cfW/jDf+Hzi8xDf4UnKMl3B9AXu2brOp+kXlgdlson6jfd93cE2deJ543urg3bW1ta6esPRCoXabjKp1OgGk1cYJFqa/5uadAsEkPhWEohOhj/u4nvuuac+h8Qf9KY6Ef0eUSBMAR+QhMGGKS6maMD8zDc+AcQwdD7BFV7cKQcBkk/JsfYgaCwMKQx82sKo0faXX35Zb731lm699dYW95AYzX2FDkDCTl+nn36643/aFIwHoCP1ezIZKPndL4FSv+Cv/NuV593P0IGP4q+5wKLhOwYIii+peU8CrnLQsEFB+XZqzzhwFRgBWuKyhT8fwPBBgH331x942Hg93LZ8AKBQOJNfZj4QYO+F3zcwZXLC3qVdGAuaihJoSvloDJAY3djdkjWYsGlCtpoqszlj6NPJyiGpna3/UYjMuJNvLJtTb/TuokuB8PruA31bb8L3/HWI900HMCoZwDBjgg908vFHWLbkAw2U5RsxfQNKPh2isXvzg0eNF2fPnq0nn3zShWxhmDBAtiBmTJsBJIRsEcuKlyQ8wRYEYaI6Fw0KmCCxhd96ZQoAf/uWT9/i0RjTm7JioCQftUyx9q0cYeVpQVOZfpDUTg7JqFGj3DkkLRlD7i8ERl8AyfXXX69LLrmkPofMtQHtNnBBlHCVot6XUGxJj86PNuMqyVNpq5/NVKgdpRAkP3gppYTGns2n7IcVXwMePsgwXrT1JmyNnAuMAzBlCkRY2eC3cJiD1e8/G5ZB9pvPb77MCddfCCD5CkS4PqNbY2EYJLUjA44//vgWT2otBEjuvvtul9Qebfs7v7hi8Son37zyIyCKCUPyy/C9c2FPpq+f+r+F181wGYWMEjZS4eftfj55E9Zbwm0qZfTZZQuDBEntHTt2LGigKaXMeX12gQISiIhFGmL8+c9/dgcjEkPuK4jFTKR57Xz03qJLgbBl8Oeff9bIkSP1448/ao011tBhhx3mGA8P3VNPPaVnn31WPXr0cFa6Xr165bUSUGZVVZUee+wxbbXVVi7nqXv37lp//fV/F9ZllA2DHVPI54eFY36MHvx3xx13OEDy5ptvasCAAa7YlmxfeGwAJOyyBSDBQzJXECsAJYvhVQjStDY15ks7WrDR+QA+fMmc5jfWlbXWWssBhg8//FD33Xef8zywqyNz3RQKf51BMeA/u84ttdRS7nyssWPHOgtivhCKsOIQBhX8/s9//lNDhgzRBhtsUJ+wbXzAZ3V1tfNSbrnllpoyZYquuOIK5zEkybSYy1dmfMWqGD62c0j8XbaKqXNenikESIiOGDZsmKOveaxa2jAyL+2P3mlbFPDXZPIgWLuZx6zLxhO//PKL4/3tt98+tL40lG4YxOFTtr8mfPmUU07RMsss0yAsNN/8hSL+XOUZjrC4+uqrdcYZZ9QfNmjtsTIwBKDzrrrqqnr33XeFp3Dfffd1Msk3mIbBR1PemlJGiLYASB555BHtscceLW6QaKptrQ5IfGUkDEgQxHYwmh9r11Qnot8jCoQp4FsoWXA33XRTXXvttQ48HHvssW5728suu8wpLigCnIGBQCOxEtCCQLMyfFBBvDWKwmmnnaZll122PtQrbMUIz3Oz0JriU8jq0dojSbugwfnnn18PSFraCJAPkJBDwi5btu1nS4OiFqVzKQ6SFlTWW7SPbaRwX0Hg+0svveQWVnga4LHFFlu4LS1RVJhfKCufffaZ28CBMAULifKBBjzBf7x2gJmNN97Y9dZyv3wl35cNYcXEwkBp17bbbqtDDz3UHT7m85e1n/ZeddVVuvfee127MRSYYm7Ph3PgeNe8NhYvH7ayNgVIKMN22bKT2pt6pzlDXwiQIIPOPvtst/7nC61rTp3Ru4suBZhPGNPYCAUA8fTTT7vw/x9++MEZt8eMGaODDjpIO+20k+N9PABc/vpr8+2bb75xoAXDnBkl+c3XA8Lf7V2fZ7gH2FhnnXX0wQcfuNzIcH38zVbXGErPOeccx+vm0cmnG4TlTNjowTv8b8xgkm8W8A5696OPPhpt+wtRsVCT1I7FGsLYtr9hpWXRZamoZy1JAYQD+2x/8cUXzjNCSMC3337rrCBYSydMmODyQAAoWCn/9Kc/6cADD3SfFr6FsMNaChjB8vHOO+84IQJwIeYaYMLvCBXAD5bQ1VZbTexe8fzzzztBw3srrriiU254riUX/VLoSdtQBthUgm1/zWpcShmlPhvm7dGjR9d7SPyQDWcJKqnw0p4uqeiSHnZZ77+/CoKPttLuUjpZGpIq7eni2+HPJXj9p59+clZHgATz5+GHH3YABH7EcwLwRtn/y1/+4pK411133frKuI9Cw/t8//77750iA7/iJeE7sgOFhVhr5AIeDZScZ555xtWHjFhuueW03nrr1SsH3Oc5vDXsZINHEBnCXAd87Ljjjg4gwYcYRpBFtuPdH/7wB2dEoW+AlcGDB7u+0Cf4hvWTRNQ//vGPztKJHKJMds7abLPNnIenMVkD/ZCBN998s1Pk6FdLGgMKARK2/bWQrbYiG4ufhdGTC4oCAHL4ifNz2BQBHthvv/0EuIZX4Cd4hFBkAIt/8DY8hc5JxAN6J+v/hRde6NZBtsGGX+Gft99+2wEH5iW6BOXzSe6l8do222zTILoAr8xGG23kZAUbxbzwwgtOniAr4F/WWYAUsgYDJ21Bn0Buffzxx9p5553rvbrw9NChQx1vk+9BH6kPOfP55587Iwygh7V8u+22c17VMKgpxFM8h8xCTmLIQZa0tEGysbnS6h4Sa4wJJjuHhBwSBscmTD7BtaAmfVTvwkeBsOXUt2xgjf/kk0/073//2wkUu1jk8aSQSwF4MEsKIV2EFHGaMb9dcMEFToihIODSxRqCgMJr8uKLL7oQMKyduGGxsl5zzTXOCgkoQmAs6DhNfzQNkCCIOam9pQFJPr7+6quvnEJEyJZ5SO250lT10p5uuVldqvrdVtpdKkWK72fxT5bahsDaacYDvpu1EcBAyARGACym7CSH4o4BAjCCBRNDmIVAsP01SgsLPNbSY445xoV5fvnll27hB7TvsssuTnFH2SC8A2MEW2WTA8HhohgksIriEcHLahcKBJbaXXfd1XlhydcAtKCE06a+ffs6JQg5Qxmbb765U6YALnwiX1BkSP6mj8R7s1U3ShieBU5ZRlEBMNEHwBf9J7S0qctCtsxD0pJrbyFAAgDjpHbkcb4w16b6EP2++FLAn1PwHnOez969ezuiADBYt0899VS39pqyju6J12TNNdd0PAgoZvt5nkfZZy1nPcJA+b///c8ZH5EbAAhAA3yDLIBHAUabbLJJfXI8OgFyhzWVtmAAAZRQJ3wOj/I3oaDMe/iasDLCFoncYAt82nDeeec5sIL+gDyhHNZL9Av0ig033NAZVgkFffXVV508Wn755UsyeCI3DJC09KYWTc3SCJA0RaHo94WWAmFQgvIN45HACbjA+mGhDuPHj3cAhXhOwipMwcF6QKgH1kaUjFmzZjklAqGEAIP5V199delf/jsAACAASURBVCckANRYMEyJwKoK+EER2mGHHdSzZ0/3vy1ZANs2IHGQsMj517KJ00U2IveYbSRczFu5rX+LebRNPVNKH1tubMI8bkYE+JQQTfiaRR5+x9iAsgJgQbHAkwkg4YJv4WkUEzwWKPNsRQvwILYbAwaKAlZR+JryUf6xRm699dYOkPAdLwoABWXIZAjl8wxKBgCC9lA2Vl2srxxMinJBe5FNWGNRNPDWAFwwfLz//vvO24pnllAPFAcADgo8O9Rh/ACU8BvemLXXXtt5WnyLcKHpEwGSNsVYUWNKoIDP//Apyj7AAMOB5WIALAiJ/Otf/+o8Ibb+4hnEAAAfoQvgaSFki9Bt1nV4nfus53hSkBsAkz333NOFgwEi0AkwbGDIg9csZBKgASChDHQA3sXojr4Bv8Kb3MOjC09j+IDHkTEYPizKArlBOBUGQ7y7K6ywgqMO7wA+yP0AuGDoxCOE3DFQX2izjDB5I0CSi+FjYkQekhK4L3q0JAr4llMEAcxrlhKAgf3OgkwSG9ZLBAChFJbDROgDlkP+Y0lBUcGiQR4KAgkBgHKCu5d4dRQblAqspbhRiWHFVYulBMFGWAbW0LZytW1Akjv3oyhitaQNvqgGeA+VoqwvrICkVLBYKg2Lf97PObA4avgZPoZPsYpi+SQcAaWdBZstbgEeJKpbqBUKA0oLYVyEeWC1RwEglALvKYYIkuEpA2UAkILsADRgEeU5QjQwTmDEGDRoUH0nUBgAP1hS8aACiFBI8NZg9MD6CSBBPgBIsHgCVgAjACDaiPxB0cJjAuAAPCGnsJCi+ABq8OZgGKEcFBROP+fdxowgESApfq5FT7Y9CsD/hEix5uI5xLvob4wAbwBK4F/fQwKfYQxARrCOUwZghrWayAc8peinAASMCKzneCYA/LvttpvjNQweGAHwXtqmDFCIsjCAwOu8j0zBuAH/s+YCSDA48BweTgwaeFL+8Y9/OFmDvoH3Bk8nXhGiMgAkGDS44GtkEMZTgAzyBw8vMob+23kmlvfWWBhWBEgiQNL2uHoRbJG5ZgELLNAwOoqKWS/pMqEZhF7A2Fgl7BwMs7Qi7EiKJdwKgUboBwKExR8hgnBBoUBJQYngHjlRlElZ/IaVhXwSrJ7sJkOcaFu52j4gaSuUKqUdxXp1KLMtAalS+tg2njUwYsndGBBQTAi1wHBgOUkoJQAMlH4soyzuLP4kr3JRDjKC5wiztBBMwAaeEGQHeWUAEhZ+ci2wZqL4EN/N+0svvbTLFcNiiSICv9vhhlhescSSD3LwwQc7owUKBYn1KATkt7ErD2cBYV1Flphllu/svsPOW4AqFBmsrFheacfFF1/s4tSx3FIfBg/6gVLz6aef1hteCo1YBEjaxlyOWlE6BeB7DAOE/LJpBKAdZdzWb3QAQqMIwyKk2k9qZ8dMZAUKPGAB7wchnuRqwJsAEjyPeEcI98LwSP4IxgT4mPUdXnvuuecceCCs08C/gRvKwhAKHwJmuNAPACgAEPQJ5BQ6Bn/zDPUBOCgPzwj8D9DAGwPg4nfkF6GfeFmRN3hnkG0AKPrgVpbcDpVN7VYXAZIIkJTOedEbJVHAds+BKREYxIEiPCyEAVAAsyOkSEgl6Y1nLZwDBcDCuQAVCAgUBLM44B0BXOCqxX0LQOE3Qr6I5USxQEmgDkAPFleECRZYy5MoqUMt9HCbByQl6faleCZaiKBuJSzB65E7Gb0FW9MCRdvJ7kUW3YKYy05RhnfxXmJwAGjA33ZiMnwHkECBB0zwDptaYISwxZpP+BxLJPzLQg//sg04/ItygOJP7DdKCjyPAQNAQbgFCgJx3igEhG0R/mUbtEAlPLK8T6Is29xjmUXBQe4gO1Bu+I17KEmAC+rBIoryQ39QOABYgCUMHnhGeA+FCvlEyAnW2GnTpjkZgxKFEsPVmIU0AiRFzuPosTZHAXgBIIIyz/qOHGCuww94JeF1ADweEtZi+MKMBHQGMAPP4N0k9JrnAC8AEkIkkQHoCPA2RsWVV15ZbDSBgYGkdOpHFmCshA+Nz/C+wLd4OdE5eJZykTMYJAAYGDmRE4AhwroJFSO0FBAFaCGE3HYIRP7gGeUdojCQU3h4AWKEjiNr0EW4j1fXPMUGzBrzkEaApARAYmE1/una4aS38K49FsdnyYptKWa/zXF01KDFmgJtHpAs1qMTdT6iQMtTIAIkLU/jqIaIAm2VAhEgKQGQGMIzF1QYbIQH2QcnESBpqywQtautUCACJG1lJKJ2RBRYMBSIAMmCoXtUa0SBtkCBCJCUCEgYtHAcnA9M8rmlwr+3hYGP2hBRoK1RIAIkbW1EovZEFGhdCkSApHXpHdUWUaAtUSACJCUAknw7qIRDtOrPLMjtR8/f/r0FedBLW5p4UVsiCoQpEAGSaE5EFFi8KRABksV7/KPeL94UiABJCYDEgAVJwSQjWaKxJe3YJ8mEXGzpCIhB0fIPWVq8p1zU+4gC+SkQAZJoZkQUWLwpEAGSxXv8o94v3hSIAEkJgARwAehgX/edd97Z7ffse0jsO7sQXHnllW47RXZLYUckDqbxdzopdAJt2OMSnp5NbZu2eE/nqPcLMwUiQLIwj17U9ogCzadABEiaT8OohIgCCysFIkBSAiAxEMF+8GzFyhZpBiD8LRvZfpFtFTmR007I9XfjwrOC8oWXpVCyOzt5cdmhOrazV7RL18LKalG7m6JABEiaolD0e0SBRZsCESBZtMc36l1EgcYoEAGSEgEJxASQHHDAAe6ch5tuuskBD/aU7tKli9sDGjDCATQcMrPNNtu4veA55Za93dnTecUVV9THH3/szodgj2oOoeIQK/aWZv9qPDCcR8HvHJwH6GHvek7EjXJQIoZeVCkQAZJFdWSjfkUUKI4CESApjk7RUxEFFkUKRICkRECCh4KTMDkpl5M2L7nkEt1yyy3uQBoOmOIgqMGDB7uDb9577z2NGTNGW2+9tTuIhgPs7DRuDpJC+C655JLuoCsOuUIh46AaDrXhlF9CwjhwhpwVgAj1+YfMLIoTMurT4kuBCJAsvmMf9TyiABSIAEk0DyIKLL4UiABJCYDEckgAJHhIyA158803deKJJ7oZ9OWXX+q///2vAxXnnXeePvzwQ/3000/aaqut9MYbbziQwSmZnGzLybx4Uu68807tvffe2myzzVx41hFHHOFO9eXEz3POOceBE07o3GGHHdSvXz8HTKKwrcWXYRflnkeAZFEe3ahvEQWapkAESJqmUfRERIFFlQIRICkBkDAJ8FAcd9xxOvDAAzV+/Hg99thjuuyyyxxQmDBhgqqqqpyV5/zzz3eA5IcffnAeklGjRqlXr1467LDDNGTIED3//PMu3AuvCl6SvfbaywGSQw45RAMHDtQFF1ygWbNmORAzcuRIV89rr73m6gGwRFdEgUWNAhEgWdRGNOpPRIHSKBABktLoFT0dUWBRosBiDUjsjBA+AQNs10soFV4KcjoIkbLL3/3qyCOPdIBkmWWW0RlnnKGhQ4eqZ8+euuaaaxyg4Dr66KP14osvunAr8kgAJOSD3HPPPbrooot09tlnOy/LRx995DwllMOOXFdccYX+9a9/6fvvv3fghzqee+45vfvuu7r55psjD8mixH1RXxpQAEDCznTwAyGOAPOW9Abm29Fu9OjRuvHGG/X3v/9d5eXlUc5WNEcjCrQSBeDHiRMnOkMdeZrdunVr0ZrDZ4ZR2bfffusMgMOGDXOyBwNglLfZosMQFR5RwOm6/J89e7bLs95zzz3VuXPnFl3/myJ7LGsaQlNPzqffrTrLy6ipqdEDDzzgAMlvv/3mEtVtlyu/aXg3yBPp37+/UGAIy8JrgQBdZZVVRDkPPfSQVl99dadUvfTSSy7kCoCDVwWgQqI7fyP0PvnkE4EMGQzKJHfkxx9/dKCEctlha6211nJJ8y2poM0nskbFRBSYJwowz/EYEtZIiCOew5a+qBMet13yvv76a6cQAYrgfy57pqXbEpUfUWBxpgBrLFEGGN4AJF27dm3R9c4HJKYDAEhGjBjhNqTBIMEVbbW/OM/KqO+tRQF4EKM8udbkaMP/C/JqdUDidxZioHhAjMMPP1yTJk1Shw4dGpwzYlv4+haTQueJ+GX7W/jmE4JWN+Ui/Cwky97z80Yi5WhBTtGo7pakAB4SAAkbQuBRHDRokOO/lgLhYQspf5MHhpcGLyaAhHvwpBkmWrL/UdkRBRZnCrC24SG54YYbdOqpp6pTp04txvtGZ99LyncMEuyIye6XABKz3EZeksV5ZkZ9bw0KGCB5+OGHtcceezgPyYLkuwUCSEwpsRPV8ZAQkoWlxCykPhAxAcU9/2wRu4/iYkLOP8ndfgdsWHK8X4aBEbPUWLvsnBImRCs7kFpjDkZ1RBSop4CFTF533XXOq4i3sLUEEjwJr+HxpH5CKuFV/6ygaKgiCkQUaDkKwH+ESuOhOO2005xC0pIGCd/7gewpKytzgISNZk466SQnD8LngLVc76OSIwos3hSA34gUeuqpp7Tffvu1eMhmU9RudUDiW0hpHAnpnLDOVr52GWjw3bZ85/IBh/1tv/lghd98YGF/+5/+wYooQliLw3UUOkSxKcJGv0cUWBgoYApA9+7d9cILL2i55ZZrFYXE5/EvvvjCWUinTJni+Nu23EZZMZ5cGGgZtTGiwMJGAeN/zukiR5MIBfiuJa+whwQPKXmeACNbby1Cwdb2lmxPVHZEgcWVAvAZXknyptn8qX379o4ULRUh0RSdWx2QWIMMmKBwsCsW4VqW0BZ22drfvGux5345BlK453tK+NsEGvctN8QswL6wC4OXpggX/R5RYFGggAkePldeeeX6c3daSyBZeFa+rbUj7+SiMMOiPrRVCoR5vKU9Iz4d/CiJxsKxIxnQVmdP1K5FgQK+Eb8tGN8XGCBZFAYz6kNEgYgCEQUiCkQUiCgQUSCiQESBiALNo0AESJpHv+jtiAIRBSIKRBSIKBBRIKJARIGIAhEFmkGBCJA0g3jRqxEFIgpEFIgoEFEgokBEgYgCEQUiCjSPAhEgaR79orcjCkQUiCgQUSCiQESBiAIRBSIKRBRoBgUiQNIM4kWvRhSIKBBRIKJARIGIAhEFIgpEFIgo0DwKRICkefSL3o4oEFEgokBEgYgCEQUiCkQUiCgQUaAZFIgASTOIF70aUSCiQESBiAIRBSIKRBSIKBBRIKJA8ygQAZLm0S96O6JARIGIAhEFIgpEFIgoEFEgokBEgWZQIAIkzSBe9GpEgYgCEQUiCkQUiCgQUSCiQESBiALNo0AESJpHv+jtiAIRBSIKRBSIKBBRIKJARIGIAhEFmkGBBQJIstms7Mj6TCZT/93uWX/85/x7zejvYvVqmJ6N0TDfs9Cfq7HfwgQtVCfP5RvPfANi9dpvpdS/WA1wiZ1tbGz88Sl2nEqsvsnH/flmbfDngt/+8BxpsvDF8IGmxtsnyfygp9UXHsfGSM87YTnjz7/GvheSD/nemR/9WwynUIMuQ8N4PO7uLSgZYfqCzRt//izu49MUn4V/92VsWLY2JTtK4acwj5fyrs/jjc25QrpKvrr8udMYzealnYvCHCykb5U6R+aFFgsEkNTV1amsrMwJtdraWt1333064YQTtPfeeyudTrvfEHx8t4u/eX5xnSTzMrgIb6Ob0TOZTIr7+a58CgXPQvNEItFgISo0Dtxn/Bg7q5/v1GvvmGDhPuXa31YXbaUM5gmXLYLWZl/4FOrLvNBrUX8nn6CBtrbIjxkzRuPHj9crr7yirl27tjo5aEffvn210047uXmRSqUazBvaH56jrd7IhahCG1vjkbDyxt/wIM+Vl5c7es+Py8bIPqkj39xjjE1G2BysqqpyY85/Lu7zHGXQPlsbTFaYDLFnqYfn+eQZK9/kSCQv5n2EoWtNTY2+++47JyMWxMV4P/roo7rpppu07LLL1q9lvm4Qnn+Ls87gr7m2Nhuf+zqV8YzR0fjHZG5zaMi7pnf4/NcU6PHnlw8i/DLCffJBi683+HLGZEEYxFi5tLW6utrJmsXxCo+LzQkfwDJfpk2bpqOPPlpbbLHFfCPTAgEk/qSZM2eObrnlFg0bNkxDhgypV07tGSYVkwNBaAtbKRN5vlFqIS7IZ7zGrAz+ou4rL/neKTQG/qQ1kllZYQFgIMlXMk0AhpUnXyD6dYTBykI8TK3SdARJRUWFWyCgsSn9VI6AGTt2rL788kstscQSrdIevxLGdcCAATrrrLPcYuDPMRYL+J//zVkcW71TC7hC45WwVTDMXzRzftDVFBkDQwY68pHBb4N9N/DB/DR5bwuilenLFb6HLXc+CAnLrvnRxwU8pC1ePbQ3A1S4stmzZ+uRRx6pByQGGFu8UbkKmBP/93//p7feeksrrLCCG3sD1T4INTDa1HrXWu1eEPX4a6nJTXjIX4/9tdc3DNq786PdYVnj11ls+WH5Veg9v28GuGx++MY3X9dpLEqn2PYtis9BL/+/OQtsLf7oo4+05557aptttplv3W91QOIjcL5jBb///vt11FFH6bTTTnMECCuovvUj8pSUNvb+Qu97LPKV4ntTTEFBYTXhZFYOfzzC5RhzmyJiSi8Kps/4YesFz+MtM4+JKSaUb2WZp4V7tCsCI6XPBV/x9BU8xmf06NH64Ycf9N///rfVPSQ2N/HMnHLKKa5jvnJrY+1b+0vr/eL5dHgxhn6m7Bu/+zzWXCr58t1kTyGl1cbS5qFvoAi3DX7nP54cU0JtLvteX/Os2TqCIcu8rbwbXfNOAeiOcfDTTz91XgrGekEAkqeeekoPPfSQ/vCHPzQArSYjItAZjLHPfz6v8N2iT6CZb5Sy9dr3Mvprhs2eUtZea4et3+h83CsEegvNUIusMUOFyQ3438r0vTE+ODFl2u75c8Wfx1a2r2vMO8csGm/6Bh/zUkOfcePG6U9/+tPC7yHxQ3Xo4IMPPqhDDz1Uf/3rX+sXHJ+hfCtfPsveojHs878XYc+Ir5zkq43njSFhcsbGyvDBCvcKCSR73g+3MSXFdwtbyAXtsHAuX3D5gs8YwhQWX1j4zDL/KbjolOhbjX2l3pQ7PgnF+Oqrr/T888+rS5curdp5A6sdO3bU3/72N1e3zZtCXrdWbeBCWJkvK33lBFpbyKzRNux9mNfu5jMeNcaj+QxUePB8mW8hJr4CY0qE9cXab+/5Chd98QHOvPZtcX7PjAOMxfvvv68nn3yy3lDVmnRhXKkbQDRo0KB6AxZt8A1erdmmtlyXv+b7oVr5PA5hY6/Pg9bHeQV71g7T6+aFZrQZ4GHhnD6P+/oJRgjTT+xZA1q+t9U3mtIeAzx2f177Oi99a+vvmM7ny9dff/1V++yzj7bccsv51vxW95D4E9smGB6SP//5zzrjjDPqJ5K5ikx58pXr+db7RbwgmNG8DlgH119/fX399dcuT6AQIFlzzTWdkP/www+19NJLu9CdL774QrNmzaqPyTZvRyHyLbXUUurWrZtw6fFJrC/1f/PNN/V19+vXT8sss4yzuFE+n4x1586dtdxyy6lTp07uWZRkE2b0ZcUVV3RlojgjeHxgs4gPZ7O6F1ZO/b9Nufvxxx+dl+SZZ55pdUBibWD8Tz/99HrLqylCvuLcmIeuWURaxF42AM8niy1gb4011nD89Nlnn4nwG3jZFvBSrJ6F5Ad8TtjdxIkTRT5IY55MxnHDDTfU22+/rcrKSsfb7du31y+//KKff/7ZtblDhw5aZZVVnEwilJCwQtrfo0cPrbzyyg64IAt+++031xfq472NNtpIU6dOdTKHOTS/ANciNkVK7g60/+CDD5wX1fdwlVxQCS/4Bgnq/N///qeHH37YrU8Gdn2Di4ETq2JxNVr5HuYll1zS0Qv+gCcIzQX4G38yruY9NbnRu3dvzZw5063NYUBSirIO726wwQZOJsDDFo5rgKKYqWAeT2TB999/L0L9CdnDcDZlyhR3z8DKaqut5uQIugP9tP4gl9BFkEvIDOSf6RbIGWQjzxMl0FxZWEyf2vIzvr5t/OODOdqOh4S876222mq+daXNABI8JFhGLba9lAk/36ixEBfkuyL9hcImUa9evRzoe+KJJ5wyYkLbQqRMGB122GHutzvvvFObb765UxLuuecex/Rhq4ofp2uhFIzfDjvs4IQDTM93foPxuUf9CAJcfQhE6gckYfEiXGfHHXcUgAYhyO9Y6wFH9IPfQeS885///MeBpFLdvgvxELdY023BZxwQ7Cz4gL7WvKwNLAwYJmx+Lq7KxPyivc+zLMj77bef4yXyAFBMLDTSrMu+N9LGwPdGwJO+ZdL3cFAWRg+Uhscff9wZFHyLmhmZzFq5/PLLu+fh/Z133ln9+/dvwPcYKpAT3Kd9gA7kB8Bqt912cySiTuQA/eF3ZAyhPPvuu68LLSLfwOSPybr5RdvFrRzGkrFHHgNIWvuy+p9++mkXVYFy6VveW7s9bb0+6MWcJ+kYJR3eMB544YUXHH/44dB+GBNr8LbbbqtRo0Y5fcHPBfPDZy3axUC/RS+YDgKN4D+iXz7++GPn3bJ2mY5nURk8a+CB75Rp5QKc2PAEfeKxxx4ThtO11lqrPvkcWfHSSy9ps802c7nI6Bi8i7xgXVt11VUdHbgHIMKwce+99zqDLW0FMGHpJzfpxRdfXGC7yLX1OUX7bNyQ74ushyQCJM2bir4Vie8WBmXKBIs6NGbhxgIJAyJo+A6z4q149tln3UKOUACEbLzxxm5xBxQMHDjQWVLffPPNeoVk9dVXF54OFIJ33nnHCTwsFqDmTz75xDE+oOa2225z3ykbAYdCwWKCsoAVBhDy73//W927d69/hvIOPvhgJzjwoCHUtt9+eydYJ0+e7AAJlo7oaj4FIkDSfBq2xRIsvp/FnO8o8fAY/D1p0iQHBOArvJEs8MwDvJqABKzgWDS54HPADFZJ+Br+A5ggN1AS8EQQxgPvUwfGD2QLCzv8i2xBjtAGlCBc/ciKoUOHund5lu88z+/777+/kymvvvqqDjnkEKGAInsom3tYP1FGkAHt2rXTHnvsoddff11vvPGGevbs6d7hPn0BGFmOyeJu9WzuHI0ASXMp2LrvW8QBvIWng/UWTyT8AghgMyEUdLyNrKvwDIo9/PnHP/7RGSNROvGY8/66667rZAeeh2+//dbJC6zjrMPwJ3zPbxMmTNDaa6/t6mAd5yIvEO87HgjkBPXgBUUu4OnA2o4cQhbAr8gWM1ZSF+3cdNNNXZgeYPjwww93sgK+Ry9AD3nuueecLkE9yC/6TXsAJbvssourFxqgC2EAQTZQH7oNhg+886+99lo9IImMnfnnawRIWpePF8rafEAStjQgRBAWRxxxhLMsIVxAtgANmBqGxl0JKGDXBAMkhFOgnCBYEDp4KHgeBoeBUTRQOLBq83njjTe6e9ttt51jdoSPKQO4i7HOonTwHYBCYiJCAgUCIUPZltNAGxBiWHGpD6srAglFBWXo7rvvdtYRP/RooRy4NtDoCJC0gUFogSb44W6AknPOOcfxHAoIfH3rrbc6PsSAQGgmVkX4Fd5DTsC/ZgTww7tGjhzpQqIImYIfKQPvBMABowOKBQoGYTWEiqAMIB94DgCEhRO+ZhMTn+9pL/WjbGAoIXSCd6+55hoHQlAwsHaS1IxMYt6i0CCzqBvLPcoWoIt6UHiQHWYVtnneAqReLIqMAMnCNczwEyADIE8YNMq5GQkwLvA7BkF41jylPA+wByT06dPHGSEwVCIvUNgBOYAalH/AADwMvxFBwX1kB7oC5WF4fO+99/Tyyy/r5JNPdvfQPfhkDcdQCRgA/LCWw6+ff/65tt5663qjJ7oF9QAUaCdyBr2Fdpg3Zq+99nJ6BMZO5BXyARCDvkP7kXnTp0+v9/KstNJK2n333Z1BA4MIBhBoQVTAu+++K7xHFiK2cI1467Q2AiStQ+eFvhYmiiV3+bk3MBvChZ3MYE5jQoQKVkSsBVgk2NsdRqUcFP5NNtnEWTp4BwWBkC8smzA+QoBP854ceOCBTnAgWGB4lBYL6cIbwtkSKCUoIHynTTyDIgQgoS24S1FIUJgANVgyeAahglAlBAwBBegZMWKEs8pEoX3Nn7YRIGk+DdtiCRZ+RVgCiz6gnjOfWLzhL7wd8DUKPfyH8gDPYwl94IEHHC8DAgi1gM/xhmBU4G+UE7wmyA87OwRrKB5RZAl8i6WUfCCUAyyTyCAAA8oBdfP9n//8p5NHphwRkgH4AMxgREE2XXHFFc4YguJAnhMKB7yPBZfnseLi+R08eLDWW289J7t4lr5hGAGcmJyIQgDnfaZGgGTeabcg3jSDBGvmOuus40AGfMR6ikeT9RsjH6FM8Cj8Dk+R58FaCzCA75Ef8BNGBL4DbuA5ZMkxxxzjgAHGDVvnMQyQF8Y71IUsOemkk/TTTz85OcD6jkGU8vDUEhqGtxaZgLwBrBBORXsAIbQZ+cRzgBu8K9QJeMJDQ+gnIAKwg3GFsgyQoK+gv8yYMcPpFniC6C99RBex99Fd2L4Woyh1WTL8ghi3tl5nBEja+gi1gfb5CWy2PSbWB6wUCBfLIcHyCTA44IADXPgDIVgABMIyACQoCZRFyBYeEsAFwgElAmHBbygkuEZZ7BEi3Dv++OPrE8sQAigN3Ac8ICSoE8GEgOJvlA6UFhQbLBkIKspC6UEJ4T65DAgW2ofQwUqC0KMvCDxzB7cB8i/UTYgAyUI9fAUbb3lh8BrGBBZ2S/zkN5QBlAKsn/A7vAa/oizAqyzKgBXivlmo4UlyzAAF3EMGEELBfZSH22+/3QECZAbvw/N4OVEikDNYUDFkIBdQaFBs8KoirzBMYAzB2opCgcKA9wNZwTOACkJODRwR446RAssscgQ5hwJEOBltJZYcBQWZ4Sep+rHti+aot1yvIkDScrRtiZLNQwLIMOUfm/EZggAAIABJREFUIwLrKUYJeB7jAaHZeDRtYwD4hbAtAACABIDAO5QBH2L0hH/xnCAP8J6i9FM2hg88LBaGiQcVnQPDhEVXUDf6ByGhGA0wYmBgxIDBffNqIBfwkCIHADnoKOa5xduKrsJv6BoALHQH3kc2AVo4bBsZRNswYCCbqIvf8NICjJAZ9IW2IAeRbeSiIBujKz8FFilAEnabg7hZvFhsSGa1LR8hhb94NMeyZQT0t370Q338NvnJnVane5//zbwoIRxi5CeLWfH11rx89cViBVth/bCtMAEULMwwGEoD1gHABQIEcIHgIQQCRkXJZ+HfddddXRuxflgOCd8NkNBerBEoFoR0ICgQBMSgIxgQGlhaKRflBiUDJQjwg3DAGkp4GDHg3MNqimUTSykWD8AIgg3Xqe2wxfPco19Ye3gORQSXb11tbX56FKJTnnH0x8VRN5dMly1won3eCkuoj/K5bOcfA5N2z8bfFgg3Z2hL7j13n++NzIVwGynT5gfl2Tz0eYMxY9FhoWntbX+tbZbUXt9e60gJfS2aTZkLRZRrcsDJBvbwz50e3hrhggYqbDe5eu4vot0mQ+FNFAoUBRZ95h3GCpI/8XAADFAMMAjgHSGMg0Uc5f6ggw5yYANrKnHa/I48ISwLgIEMIQQTvic8CmCBNRYZYRZPgA0nexMSgUwxTydKEDIAfgb4UD6GBiypKBDIDbynhHGgpJD3Rjw7Sg5ygmcIQQF4WB4Mn8wdlA1+513kUniLz2LmiB8+GoiFWINt0FsL3ITnWWPzrsGa5XWy0PpZyMPsywpfHtFn4vNR+lr7MkBkSe3MO4sKsPHhs1iveSleM6OHH4HQHJ1kXmkX1p8amwuMFTlVeBngHyIQUPLhe+Q7IMC8GvAh/EhEBHxrYIDvKOko/zxDyBS8Dt9jZMDzgfcBvQIjAYAEXgeQYARBdqDfkdSODoHswOhAyCfGAngcz8Qdd9zh6sfjiT5A2bQZeQG/o2sgHygLjyyhWcgiQA7/0SO5jzGF9sD3eD/4ZK4iA/H48BtykDKRX4AQCyVFPiEzkBeAlvzqV7B2WiJ+KXNoXse8UDvCcz28ppsuU2q9bo7l9CCrw9dVTF+xbX8X+pPafcWbiY/Cy+Rlly0mh+3i4itOc/WSYEkuVuiYkucrgKbo2YLNp8UjmsDxFTi/jFIHN/y81W3C1fprgtUXOPkEXimLICADKybKPMyKwomySRkoKDA+9+k7zHnzzTc7xYALYYU7l2cQNgAAlBMWdiyShH8g2Fj4ETooEpQPoCEJHYanboAHfbI90AEaCAR+w7rBfZQKvB0IQwSSf9AZygk7fll4Fu1GgbKk9kKu1UJ0ypfYaiCUfmMBsvjaUty2Nl/C410okZbnbS6Ysulv02oxrPaMv5sM79phUMXOR19R8b8znjY27LCFlRyBjDW9tS/6BSDhpHYWKl/Y+3QsROt5ba/PZ40paBhLmIfQnk8/FGhe6y70HuNu5/b4u9D47WtKIbLfsQICQK677rp6fgd0YN3EOggYAUQwD1jAyQ2B51ECzIIK0GDRx0MB2KA8dqXBoEBbARl4NPFkwqMYPQi7snBLZBD94DkUEQwVgAuMDigFKDJctg0p8eSsCygdGFXoN0oO3haUEeqxi3cATIRaQDPkEZ4Z+oZFFcDjrzmljBXzjrlo/GiLvr/4+4auUsou9tl8SnCheRqeE00pTPnKMYWDT1NEbA20c0gId+F3O7uh2L405zlbM1EwqZ/8JFtb+AzvotZY3wutrfnkNc9agrNtELGgNkgwnch0JGSQf+6GT1/b9h8AAQCAh7kwNKDwY4xA3rLOo7BzwXfwJeWzlsO3rAcAGAyX9BswwprNegGfGSBhXYaPAR14OJEvgBDkAN4KZAK8SJvhe4werPnwMyFflEsbARJ4WZErtAfeRteg3bQN2UNUhelttAl9g/IAFZSHrEZ3QCah4wDKADRctn5QFmUztoAkdFA8LXiFbGvi8Hz155Qvo0vRy5rDA74c88+KM8OVL4usraXoykYfm2fWr7CM4z5eJTxShPnOr2uBbPvrd9JOamcykCCFYmwTzYSgr4A0tQjnI4wpnEZU26qOZ8MWBl8Azy8i+5MovJBZMplNBB8QzUtf/TabggeT8h2GZrGmTujMfdu3Hw8KFgoUUeoFgCCsCPdg4tm2ezYReYZ3CJXgN56hXAAK7k6eQ7gggPzJjTUTKwvvIuSsPD4pi/dtvGgzwhYkDl34jwWUMqlvfgkBfz6GFY75PQfylWdKj68A2AKYT6iEFYVi2+gDEX/u233zkGCBbO1tfw14Md+QA2EBmA9QFdvvYp4L0yb8TlhA+waEYsov9RkDp6YMmVLsl1MMkOIZwIeFWdj7zC+sp/AbygpKAgq/5WjdddddzqPJc4wJfIfchHcBJpTHHOF5aAHPWzgYZXJxD9kAv5oMQq7wHHVTFmUiC/jvK5QoEcgrUxb45HnKoyyTK0Yn5AreV5vXKB+UwT1fppcqU3nejAG+scjWJNvN0OR3qeNczPMGEGytKJb/SwGvjc0rv9/+wYhWfmsp5wZIUJDJGUIx9Q031odixjifLDQ65xsTG2+f9sXUU8z4lvoM87Gps8B83Ynn4TfjGXgFoIDM5T+6AAo5ZcIvAAz6Bh/D3/ChlcF95AKGBu4xBsgDeJPy0R/4zrqN3OF5DAOEdgIa4BfmMfXAn+gAyBZkhZ13YvKCZ5EXtBfjKnKDdtNeyrYxoTxrA588axtt2MY3GE7MwGh8RDttp07u2bkr9N+f8+HxMXliz4R1yFLHs7nPmzHdn6PNKdPWOpNp1k9fjzadj0iZhfocEh9hmnXDTmonZMusjr5imG/hLUUY+B4Rf+HwLdLcN5TJxDdFYH4pvbZQWj3UzaD6W8vZRPdBSXMmFvSFCW1HGrOqh+u0BdcElDGu9R1amBXdFmDfum8TGLr5hy35E5k6+M2Evv3mP+OPQRg0mkXI2u4raKXMhXz0NEuHL4RsbjSH/o296ys0vvJpe8XbfAnPUStzXqwe4faElWys1+ZFa20PiQ9Izj777AZn3vgGifk1HvNi5LA2Mgdt/pU6DsW2P2yZzqfw+vM+n5zy57ApbtZvkw18EgqFBZKFngUdDyaWQn4zmeDPQwMOPi8bQDPamOJmHg/7Pd/i7YM7K9OUXJ++4e/hcFfzrJo8M8+SKW8GLoodA19O8o7vpbTv1k7o1FJzwcbZ1gz6Y2PTlIxpSknPJzt9RcuPVqAs5j1huuQPGk3CdCqWvqU+5wMScg6xyNs64dPeV6jy8Y3JVlsXfVBTiB5+Of6W+i015o3Rxoxz/jzP97zPc76u4csF66/xZZjvTF74uokBIpsbVrevt1gdRh8+zeNrfGj3eN8v33jJxtb0D+u3L5dsLEwW8K55jexMu7Bs5G+TCSYjKDssT8L989tpdLN3WmKNKoY/bK4bjcJzf150I5sL4bntr0m0De8VETXkGs2va4F4SHzmBsHecMMNOvXUU11sosUO+4LUFkUb9FKJ7CteNql9ZZu6mLzm2gf9hxfS+SF4wsCKv83tZm30wUG+QS6l7+E2Wx3WN6MB1hGsHrZ9nzEZi49/qJiNmy1YPtAzpd4HDmFBYAKScnwvCEAFCw4WFKwhxlz5XPCmsNiikk/Bsd8KCel897GO0HbqtxPgS7H8FRqXxuaNKYVGV0AAFilc4Va3L2BMUFtdpcxJ3xMXPinXeAIPFRYrrI9YrFvzMt7GWkYIATwYvopRwoptcz7eKKS8cB960DYsdP4iWwo/Fts2f/4an8CHeCrMC9DYHPfrMV61563tvgJiim4+xcB/z7b9hE+Nh/3wSp9+YUXHn7PWJh+IWD3W37D8p43IZ35nzQgvjr6Mt3ZwL+yBLmW8eNZoY+8hI5ERFrrjy+9SxrfUZ03uWQQBVut88incv8ZkRCFamCw3pc0fL/qLjAKQ+HOr1P7My/M+ILn44ovrE6z9eWRyxAeI+fqZb90Izz1rI31mfYD3bZ6aIjsv/WjOO7SbupmHWPIbM5j645aPH/3+2lruywUr2wcX8BP04D/eBb8On2f9MbEywzT36/Tr8uWIrzP4dDNdzQ5H9vsSbpMPdnwd0tZfG8tS1lPeYb22095LkSvNGX9/TrJekxNo4c0+mPTHu9T6fBr5IDDsDWYOEorHRgHz62p1QBJeEJlIhIhcffXVLo7ZJpOhbQaeBYjJb4KyMcUhH2FsUjNICHQWdiO6ERwlFCWI+EMrf94WG3JcSJN2qdK5/4UT4omJJp6SmEifMci3DSaYleNaFRTpiiOpOfdb/d+Zub+5WMmMU+6VjSmRnJsrkMmkXdlm2UIBvuyyy9ymArhWjfZzlYignEwGK0fSfUokWbtKFIvFFSOkKka8dU2Dff/Ly8pVU1ursrLynPDE6pp2ycTZTLBNMQzFjh+EWfho24SUs2gkk64+2pxKpV0b4nE/wd+nU47sNhmy9UTL3Wn4dzwR1+effe6S9oi3R/Es+WrQFPuj8LibcDZ+QMFhlzNogHvZFBBTiqARihAWbN9CXWw7TTFjTtM/85z51jYsHoTHYX1s7aR26wfKzvXXX1+fR2T9h07IAQsVKLbfhZ7zgZ4pGXwWClUbM2aMy6dgfhZSXOqnm8f7MfgkUGMa8HIwM3LJg0EKYYPLjAbGi+R5ECN94oknNniu6IUH/k2nFU8k3AYJWWWV8ORLAPYCfqzvh+PtuRsgXHvttS4njETTQE7HA0+Wcsn+6SDvJbgCfkT8BPSK1/M83XXv80Q8SBSPwaO5Z3nb+u1bXdlwAXnJgam2+UlDZSeoK0GZOZoH7ed+IHOCUWjI/+6uz6pOrvJO0H/Xm9yW6uTZEaJAMnBDhRyKUrKNZT6ZQzUNKso97cvxYKr4z5mcpD7brpXY/nwKFPxhoS/FKFj5nmEM4UPWSvvdPimbHAG2Vvb5prn8WMz7BkjICyBnkTwDX1k2ZR0ZaYZNX2fw66AsM7zBa8wnCxsMt4U+o/wfeeSRDSIaHE1yc2rums9YwkPBupuNwf82G7nP3/wGP7BZjskGbvt6Q36K0Mdjjz1Wf/nLX1x+p83NQgqxzx/1RsDcPA326smEeD7Y5wOezrp9VIL5bOsR9MaLzja5bAHOHLFnAr0CfosrjSyIx90GICZD5soC+BN9InjGxEUqnVEymVA2m1IslvDW+Jy0zLEO5V166aUuL4Q8Imufv6Y21F3ibk8i2wfE6X7Kuo1h7H49V7rnaFta8RiyLMfHsYC7A30n5jZ2sAMkm14PbCx93TAY95x0yT1QeMOi8GzAIEFuLfqa73niOfRIeMD4wI82KYbPbE6Zkd6PbDG9EX2EEF9yhsjxm1/XAgEkPvOYkOVQPptcTQk6f+KZwDG0bYuEKWC+FT8f0XwkD5GJXy9WGWMSpzNpJeKJ+mWGdU+xOsXiWcUVVyybDJbmWEqSTfC5LSGZi0RRdpmyKxD+Jgjq5ZnkhBuhAfyWUEYssjBwDvrEUAxibnEHM8R5PgdI6ssO1v0GiymKOMnkJAuCdhsutHSI/1xlTsgGExa5m1Emm3YCKJtFgAAYUnLqgGPchLLptGLx8ob4TOkccwfKDoxDkiu7grE9IJa531+UCRCpk1ThAFAgiVxrlFWdMlnKSyqDkHXCHXoEY+C+oxSZ5HHvpZRV0hWBV4BdxkiktXj3vELerRmBQFM8niuOcgIFhrnAgoQwT8zV7fLyq09nPFQkA6PomLJjgqHQYmOC0JRI31oWADfmXCBgC5Xh18FCAzhlwW/tHBKjBcYCNrcIFOQcoA5Rr1BfzMjgGz38V306FfJ+FVLi8ExgrIBPGvJHvpmaW7xgv3id4xnmJXyUTieYNoFa4mQCs4XfGl7hOkj4ZAGCNmYdbKod1IJCoFhSsVhW6SyHCbpp6+Z83EkLdqljoU1IsXx8N1dWDB8+3OWbkMzecAzgSWRgvJ73AqUfhaRayRxPZDIBgHFNSrBwIi/SPKVYtjyQK0iGAjuIsfMNycwoY8yT4HkTA+mgD27CY5jhb+RVoB9mY/BoRrFMXFnkUsypRK4ER/+MpwzEGRd+gx5zAQntuvzyyx2fogz79M+qJgd1eMcY31cwkZG0ANmHzIT2yEX6m5KyyKFcG3KAJAAlTqLXK0IogmYwyDdXw7TzecEUepMHtkb64bQmM/IKrJyyQ8gWO6o1JlMKvd+c+9Z+ckgI80ZO+mF0/ng4I1ZZmZOBdp97ZuU18MKn0cHAr7XRaIdegDWcBG5/o5MGS4mbL/BBtTKZSilb4fgsHWNeOKVA8WyFMtk5SsQrpExZME38KeKGn2cN1OeRLdms8yCjL2EgMfleiK4N5mhOUUirTnGVK51ivQqMEPBkPB7MN+Yn7ciqfK5JNaeIUx6hvSSEA9BMFgVzIeg/67PgKQe6gpZRdUYpp5MEsiEIO2ShdGumqRhObFRJ2dxGFI4XoGFCMU9OYjzFiEvY3u9kJ5yepa6Ajm61ziTq7bnxRCqnHwWgJxMDAAU9j6vCgTRn+0VfsCsGPYLyaCKbAmDAI4ei0UgK1++AruiG8SStQb5klUknlEwklEmnAmDmaFgcKMEz8o9//KMBILS5UGgNM69hgzmcM7SEvWVNAVzqIjeIXc1YD+bXtVACEgiOkAAdEupj6B0vCqgVK5EBEV9g5SNacwHJtOm1mvjrTOcZSCbj6rVEH3XqysSrdQtJNl3mBBOLJMpx+CoISMwy4SYvzB2wFhOWhfyH78eqNlWndKpCiWSl0hkUi2nq0qWTBg3oFzCcqw6mD1BIsMAhDoLF0SZd44DEqkVi5Cw/JkezEpE148ZOV03tbGWzaXXv0l99+saVcDoWJ6mz2MNsPnPP7Q7dLAqQ1JswAGSBoHOOmqw0cWKVpk4j8Y5k/fYaOKirHKZxSgfKDgpZjvINVpG5QubRYgHJ3GFwQjadlWZMr9OEiROUTmeViFWqf/+e6tAhkC2NgZLmAhIffLOBAEmILMAk6/F/rpXIt8rmX+R4dlEAJCQ0El7BxULB3GKzBgBfY8qHUaWQkkdyZbGAxAFDB9IBqdLYX6Zp1qyZbrL26N5bPXtViDU4FgtW4VgeBWR+AJJ0OqWpU2do4qQZqqsjPLSj0nVSvGyW2rVLauml+zsw4BQHZEQBAG1tKQaQBBbHwCtkfAqPTpua0sQJ05RKVyuBnOzTT0QFogTFVKW4KpXNAGgAKfmXt8KAJOdpyhlLgrdpQ6BoIXpqaqWxP/+mVG1aqXRCHTq3V/8B7VxdTg8zFqkHIxBjrgHJaFAYkOTAQ4jVMtk6xZGB2Zh+HZ/RpCljFUuwm1xX9e/f2cmHwFEVGHZ8hSRoFkpSzosUiznL9LwCEsL+WDOxarNW4vWzHZr8iIRwqKw/GqynbQmQ5AvVMX3AcggALgBYC23B24Ey5efrmR6QL28AGdIkIKm3IdY64xzg2K3BiazqUjFNmlCt6dNmSrEqVVZUqm+fXqpkjcjN0+LU0MA4UCwgsTlrxh2MTbW1aWVjnZRNo+Cz/s3QUkstqfbtK3N8F3hxnIckZ6zzDZiNAxKzVDprS27aUE7Ah8iGyZPnaPLkqc4DUVHeWf36dlXHjgGPOoU9DsNW5wBJzhiQ81jO9T7KRXMUAiT17M97FkXiPDJSVVUgj2tSjIXUvXs/9ewJMKB9tTnjUOAxbaCUOyAVCMhSAIlbT2LoCYHehY1w/LipLtohHmuvzh3ba8CA9u4ZX0VqSsEvFZD4OTbwAodOAyYJQwRY2bqXz7jpt8WcAREg8ahiigYHY5F3YjtHQSy2egO9o0AEi2Jhi5v9bsK4VA/JtGlp/fvf9+uaq29QRQUJf9U65KDjdOIp+6pPf6whtUrGygMYABLNM+MKAxIDDzlLXW6hc0djZKUNNthK48b/qnRdV02fXqNOXcqULJuqPffaSVdecaXKzOhaz5AIn0BRwNIQKA4BwzcKSOoVeH+lxdoa12+TpPvueVY33XSzps8a6wTZKitsq7POOV7rb9RLibIaxVQ2F/Oj+OQ42vBV0YDEDZaFMwTF1NVJz/7vM91yy516652XVV7WUd269XZb0R37l13UoSOgJaVELJELXfPQiOv6XCFTNCAx5SXnbJk8uVY3X/+E/jPiZs2cNUXtyntp/wN31UknH6ruSySdMlHoai4gMT7gnBb2AkfR4B78YIdKul4W8DRYu6wdbRGQNGp9ChGW+cwWhCzYKFpcvM8OLlhULfeB/haSCz4g8RekUgBJIFekVJr5+bUuvGS4fvzpK8VjZVpjtXV1/vl/09pD+jrrZL0JP9SX+QFIKPLRR5/QSScNk7KdNenXOpUlu6hLzxnacsv1dMMN/1QlxsxcFEmhqdo0IMFogrcwABSB8cVR35X93tsTdMftD+iBh0eorCKrysoO2m3X/XX66Ueqd1909TmKZ8sUdx6JwkbC/IDEA3X1SmEwvi4sVDH9NrlO9418UXffdbfGj/tOtXUVWmXV1fW3M0/SppstpXKTlc6bgpWXi5tzebdpQBIMZb24zZWSSgce9M8/+02nnXKVPvniVWVUp6WXWlXDzjxGW229ttoxBsJKawMx11PVMAxM9YAEBbmQJdSfSvYMsoFwQ07rNu8BSrltzcw7KOPhnKBwWW0FkBC+yDlXfgSE9dWUJnif8FR28CQEzbbsJu6f0Des3CYL/HfD8hq9gKiJRj0kYZtP4NRSOiN99N5UXXzhdXr7/edc2GS3rt102WV/1w67rJ6LKDBjZc7w2Ag6KQWQmNyHHhhpCbH66KMvVVW1hKqrUurUKaFE2SQ9+MB9Wm+9dXLeGS9k0wtA9MFNQQ/J77w9ASW5jSL+zptjdMMNt+mFF18M5nq2g4468jAdf8K+6twdLwHAGwAPH+BlCtqSs6c2GJZGAQkV+vbTrFSXzmjihJTuvOO/uvGmW1WT/k3llRXaaIOddObfjtZKK3VWMhlEmAQYwhuE+iiM4F7xgATuxYAaeFsy2axefuF7XXLxlfpy9EfKpMrEoZXDhw/TJpstU8yRWPU0YJfRq666Kq+HJDx//b/hAzy8GCaCdSrweLGVO3PEIivyrbv+HOBdjP9/+tOfIg8JDIaQ4BRP9qPHhYsFFMso8b2ENyBoLZ65qXCVeQUko974SXvufoaOPHqoDjl0B737zkc6/ZQLdeW1Z2jX3dfNhSMQSkQ8IovM3BAAmySFAUkw9evZwhN4TPDp02erLp3WZx9N1X77HqV//ONSbb39YJVX1Khzp44NwU99eFKw4M0bIAmsJkFoRmBt+PfVL+qic+/WX8/aW3vsvbXmzK7V8PNu13fffqX7HrxWyw6WEjGUchidd1nk55ojjVGL8ZA47269ssIZFWV6e9R47b/XKdps8810zEm7q3ev3nrkoTd06SXX6pBDd9HfLz9QcadsBOEcLpTMCbu5JlgjaymAxLUlHnhq3nj9G+2zy2U6/cxDtfd+G+nBe9/SuRccqztHXKpdd99ACbXPawE3YWBzc15CtigD8DFs2DAHwAk7IweFg6YoDx7AEtPULjhtFZA0ZUzIJ3jJb2C/fPbJ5xwNFDcUMejAQZoWDliMMueXXxogCeKvU5m4Bi9zmFZfZzlddMXJmjxxto445BT17dNJTzx1mdpXtBP5S/mu+QFIUEiqq2s1e06N6mq6aPedj9WmG+2kU8/eXmXlyAm25Marl5My8+whmQv0ASRBOFQQejJtckx/2v1CzZ5VprMu3kuDBy+nD9//Vueeeb2WXqa7Hvy/s1XePqWEC1nK5b15eSw+bfIBkiBMhDdhdL4HRhckDhbeutq4bvjX0zrnzBt0wfBTtOtua2v69IQuHH6tvvr6c428/xKtucbAQD7hyXWGhpy3w6u8KUBilu7g1Yb0yKSkY468Xu++9aNuvONcdexcoeHn/VNvv/eIXn75cQ0c0C2nmOLlpgHB1vcWjuoDI3ZAg69LBSSc+cS5EijieDg4RwojBme3oJj74Uq+FdSnPzQwQELoXGtfVj/rPYAkHLJlMtXvCwrY4Ycf7pJ/MVQCUMiDQiHD05TPOmz9MhnRNCBh3gVeMLfaZNg9E2NYTHXVCR1/9J165eUPdds9w9SnVx+dc/ZVevOtV/X56MdU2Q4YX6eYm7umI9QP/u9IXAog4Vk/lJ01IZUq14MPfqy77rxXV151jlYYXKbOnTupsoK6Ld/t94JgngBJbs1GJowfW6e9d75Qg5btoBNOOlK9+3TT669/pguHX6RD/7yPTj9zdyUTyAzCyWgHIZwG0DxDYo4iTXtIckkjeKkdIEnpwvPu0zVXPaorrjlD2/1xiH78caKGn3ebqmeP1b33/0NLLUOdAKUAlAQhbD5Am8uWxYVsIUmCcD3KmVU9R5uvd6q6deujK64+VYlEXMcfd4Z++eVnfTr6EbUrLzZgi6iQiSWFbJnOzOGQnDlDHhhzn90V4QfyuJELTUUU+XqLhWwt1Acjhhda/kZIlpJD4pg+nXan9XI6KAfxYQWF6AhdclFuv/32eotoSwGSt98aq732OlvLLjdABx30J2233aouVKi8UurSJViXXCIXrkCnCGMKa2j+aDSHxPLWTSw5qwKWSKxpKce2H78/XdtuvZ/uuOM27bDz0s7ClyABy8VPBwmdweJmaZK5xM4iQ7bmJlcGMaLB3+WaPVM68bhrNHlSne595DTXZ9rz6UfTtMdOR+n8C07TvkPXdPHjZYSnuJlsi3VghcS1TZ5JUYAE1iYGPh3EWLDo3PSvZ3T5pbfp5luv0Rbb93NhGdVzpLPOuEbvvP6lnnzmJvXql1bSyRQDIQ1zeUoFJGb1SiTqlFGZ3n37J+241Ylae8g62mOvHbTbbms5w05Fu7Q6d8kqSfx+gZW7uR4SisXqf/zxx7vQRSwdeLu4cMfCE34IQiElvC0Bkt+d1F7kieQmKBGObI7k5ucIAAAgAElEQVQBOGOzCJMTCF5ibgnXqGenIso22UEIXLEhW+majBJlcdWmpD5L7Kxe/fppt72309777KxeS5QpGcuoW7eUKstyuVV5gMD8ACTwG4txJl6jTKpCm294mLbYdC+df9kOSiSCBOwg/TvI+XKJHXmupj0kc18KPCSUiJKV0Ptv/qZNNzlIV1/7Tx1y3PKqSwU2gf/c8rpO/Ms5evvd/2qNdTqI6LV4PO1yThIJF8vyuys/IMnF3PsW6lx4KqAER/nRR1ys6TPm6K4RF6t7j4ySZXF99vEsrbPW1rruuov058O3VmWFmVSDIClLdq2P9MzJy0IhWw0bOzcgPpVBuYnp6KOG66kn39Uee+yn3XbfWYNX6qREWVqdu8ZUWcZYQC9qKyfxYK7mw1dPgMwrIOG8CDzHWEFRpjiBm80zCNmwneMsx6KQR7WtABI7qR1A4rfVgJTxLL8hT8h1QBYA5LgAZ2xXymG8HIxninsBMe3Wp8IekiDkMFhfglCtYNEN8gxnzpCOP/oaPfLwGzrkiAO1/4E7atBSFW5Mu/WQ887ZEM8dZspDOf49P5YCSOiP70GyzSXuuPMt3XzjHbrzzuu0zAoZlcVZvHO6gku0t/k3181QFCDJETDsLMJ4+dor3+rQg4brxtvP0uZbreDCk6prpFOOv07fjh6jO+++QAMHdSSoKWe89I23QQ5JYHQIrsZzSIIMmKyCsHmAHtEcB+17uvr0Wkq33XNcECKWkV5/ZYz22Okw/WfEtdphl8EqT/oMl19XKNpDAiGCyFFnpJlVVat1Vz9CNVVlOuDgPbTLrtup34CkFE+pe6+0KmJ4iZtIPM31v1RAYnPccgDJicRoh/GeUG/0CAArelWxuWGLBSAJC5VCQsI8JAgXdmiyw/iwDpPsxUnDWEXCe0uHy2Og5tVDUl0r3XXPS3r04ef14Xuj1alDFw1Zd0WddsZQrbp6EMcOQHbWEpC/S2wtEpA0iJsMBJxjswwTGIU+AAcfvT9T2219gG699Ub9cbflpXi1AyTKkpDmCTRvI5nAEllcDgkIPxAwlBVYILOq0IRxKR139HAtt+zquvCKPXM5I9LY8TXaYcsjtcvO2+rM8/dUx/aVczNPcsxpGWws1LgyiwMkQVIq/bJNsy44Z4Sef+Z93XDLlVppjWDzAFzDF533Hz088hU98vi1WnGVToq7WH2S/3MJpK4vOXdwbkIU7SGpDzevUzqbVDoV0//++7luuelevfba21py0FJae52V9bezjtTyK7RXIreJQGOKHr/Ni4fEEjNJQEfQ4C0kPpScCRZbQrBYhBamkC0DJLaYFiscjb6Ea3GuBsoH/WfMSbrDcwL4x83clEzIN1Z4SLbbbjvtuOOOTYeBptjIIeHypL/7LqOLL/2nXn51lGpq6jR4+WW1044b6/jjdw2CguZOxQbVzg9AksvNVDZepVRdO2224SHaarN9NPzKHRwQMf9rjARwp0Q17q0pnEMSNN1yZjLKKJ5IO/nz9GPfaOjQszTywZHadNucFTab0NOPf6399jxRd91zmXbde7DKYmW5nBp4NUhwD1+c/kwytZ/UXp8EHNKCkFKAgQkTMjp06Jkast46+uupe6lbt+CNqZOlvj031mmnHadzzttPHTrQ3gBNZZxiGZAkbEwoDpDYzkqB9MyqTFUYSs78l15+6RON+2Wi/rDCktp0s9U07MzD1KEjXqoAwDmF1kLP3BoQWM4txBZA0lgOye+I5nYfkRLJpFPEzTtArtno0aP12muvNdhK2jaJyWe8WBgBCYYZAAn5E48++qgLSSOSgt0U2bWN0FY7dyxveCj5qqmU24Hr5JNPbrDhSkBZYC+eLbiZsZs7Y4INDOKaOI7NEO7Uy6+P0q/jx6tf3z7addc/ati5u+X4MMgvmKsKB5tE5ONHH5CsttpqTcuiUMg6+acj7n5Tt906QjfceJlWWDmpBAn4DTZiMEAS9CvYRGfuIdKFk9qZ9/TZ9JxgIhO6et/I13TdVY/opjuHadU1egYbfPz/uX7+WSP10H1P6f+xdx5gdlXV239vnZlkUkgCobcEpAgIfwUEAkkA6UiRKkhVadKLgtKRLi1UCaI0BZUmihSpIgjSQemhJKT3yczccu73/PY+a7Jzc+sEEfi4PGHavefss8ta613lXb+59SxtsMGKjozGk+KENafMh9V0+R1er6gdd6GP0jKGlN76d5cOOehU7bLTLjr8hI3c2S7mk3r3rbnaeP3d9LPTjtRhR22lbMYDFV9kvuA6hHGaxiIkEhw8ZGkgj5AwUz6WzjxjjB57/O+aMzuv4cNX0qYj19PJp+2lTLIWncGCJ9tStqzZpZe/1csT7DyjT4mQUOqw1FJLuVoy5AByxeos6+pcR+rzBU/ZguqTMGoISGqFjhEi1JBYhAQaNF6wNXEd0jPIFfUMEhaKXFjJLQogmT1vnrqLKbVlWjR3hnTvXW9pzOVXaeQWw3XuBYertY2CalKFvKeyUiZC9ZQtz8TgjYb5VJqOLcKxZ/H3hF7410xttcWeun7sNdp+p1WUTKLYiJDgmQ8PdW8jJJ4i1Ht+vHpFSOH5Oeqw89Td2V9jbzrMyeFiQXr9P5P13T2O0oEH7qEjj9tK7W1tTiY4ht6yXHXzQjYGSBAusHpRoO5TxsZc+mddfsltun7sGG08eoA6u6Q5M6WzTh+rxx5+Svf+ZYyGf4W0FCIrdHpnyszr0XtAQqQGkFOI0sp1J919qdlB+Pzmhpd05hln6rAf7a5jT9pFAwcENTRl229RIyTMAwoW7x3CBC8HRgeRQ4zu22+/3RVv1hMwn8UISW8AiSlroiH0ScAryu+gJiRqcumllzpvsBW91puXcLlCQGK/r64APHtWd16aPTelTItXys89M0eXX3StXn7xKf31wWu0+qpLKBmSMgU3/EQASWzYFiLPWrPJBvtr6y321qnnfWtBr+zCGREVwVE9QGKgxNsv/pw9/zQRkn104SWX6MDDV9e8zkjKJ3Xbr/+lo4/6ie68+zJtu+PKSrnoMWw4gLmFWce4ogGSww8/3Hm+/atyhIQzCrCYOUP64cFnKZls0VVXnyjIuYhcvfuWtNGGW+vkUw7R8SftpL59PCDx8SJ//7LghPtdTUDSM4/eecSVkJikyXTMk8z5+tYb0jVX3qYbb7xSd91zrb61zZrKpMyV6mtw/OeZQ762ufRQ9mvTgCSeJQramTPkBPpw/fXXd4xxMDxyVhpp8PZZBCRhikmlCAkOGouQ3H333W42iBbBDvTcc8+5+QzBVzkQ42dL2VoYkHgXuAeyRjzjDVqva0jb7FJHB7o47Vbyg3eli84fqztuv1v3/+1ibbLpKp5lzrFIxS8DpAubK26s0KzCyolRWc8QLb8EOnfsDU9q7C9/o+vHXqJV10wpDWtlT1QkjJDE7HkBIOF6ABKiVAuzbLFvcRyG5AyeffPxR9/V9/c/T9eM/ZlGjFpOHR0U/EvHHXmd/vH353Xzb8/QOusOnf/JBSKeCwuoeoCk6CItnpIcK2rKx2kduM+pWmap4brqV/u54nYyN/7x5DTt8Z0Ddc55x+jAH4zsASTOGRHbWEbm0zwgsRBJwpHf5AqRurs8wQ7OotdezunC867Tfffdq0eeukEbbbiMt5MaeFlRO4AkpEavpdN4H6me2FvIAWwHUrhgNwVgUUfSSH8dOyNfaJatZgCJ5cORngXtG/msABJC0OSL4yEmjYsFqFcU2yggMQPBvM0s3B/velgHHfwTnX/uZdp2uxGaMW2WTj7+Sq00vF0XXHyk+rR7msn5aVML77TqgMQrNA9I5gs7hw1ibcnXF56bqh2220tXXnWZdtwFXvaYziIUcLGBYDUgnmWrwaL20EgK5CWi56pL/qozT7ldp5x2hPr1G6AxY67V4kssqVdfe063/vZibTwKAZNwxbveW7GgoWFz2hggseoThCQCvFVPPDJe++zxY22x+dbabe/Ruvbq25QoDtLfn3xeI0Ytq5tuO9ExmeDzdB4olxMas5bF4t+ETOMREsAeeScFdeezuvuP/9BRR5yn8y48SVtvO0L/eXWGDtzvh9ptj+110snfcx7ZaplBiwpI+Dw1EShKPICPPfaYWyGihLBNGSCp5TkJFdpnoah9USMkFLUjYB944AEXjsazSREfzgl6SDBfZnz99wCJr2v48KNZ2miD72rbHXbSMccfIiVyuvIXv9c9d96pe/5ykdZZe4WFq6DtjJV5u3pD+0vaFKfGVXAVMtp0owO1+ciddcb5O/R4/13tREA2UUkX2v6pDkjmq2oUr5Nbca3WzCnSd3b5sbo6W/TjU7+vhx74u95/d47e+vd0dRfG6clnrtLiSzkG8dhhw9lqBpBUriHxmdtZ5XIJXXLx3Tr79LE655zTtMQSGZ195nUausQqev7Fp3Xz707T1tuu5gGBY+8j8kxarDcQG4+QxLni8TV6WL6U0pxZSX1ri+9J0RCNue4nGjxkcd1350s68YSjdPvvx2ib7b4qqEiTjp48uGlwc1uD3gISAAhng8/jEaWWYv/993e9BEhvrFQcvrAx+9moIQlTtqoBEuaLfzwnNST08aGGBHmAwwJHJpEmmMasl0m1Qt7qgMRHwnxkK56tuLeIae7J02boiMNOFiR7p59xlpZZZoj+cPs/dNZpV+qW312oLb61lEsf8jrCUv1q0/4uKiC58cZ/6vpf/lpXX32B1ly77wLwIax/6sFHcZTN5GV1QGKfILLCi6wF7/gb/0FJO37rDK26+hAdcOC+uvqaG9S//5J65OG/a/MtvqnLr/mu2l0v3qgsWmNpFQuexNo1JJxlxuBrsYqlSIVCUmf+9Pe64pL7dNHlJ2r2nNn6wx//qlJhsD784B+6974xWnu9gY5tqwdQ9lTGe5nWPMvW/LQxnBzjP56pLUYeqPW/sbGOP/Ew9e/fV7+8+k+67NJr9MBjF+qbG65eNb27/Cw2C0hM51F3TaojtWPYyYBzov7PPvusHnrooZ6zUAsTfQlIymYH4UnIeZdddhEMQ+TFclgQKKRk0E/DOhrzvlpFvc0AEqcrXDMdL31mzS7okktu1GWXjFVrG7A3p7XXGKnzLjpG66y3rBKJnOPX982HrJi60ZStOEzqEMiCn3FgImZ5eu65d/StLXZy6Sg77bqBM75h8/KAw/v7PMK36AYQpwlAspBzgueIHMvW1CmRbr7xQV179U2aM3empk+frWQ0VBuPWENXXPUTrbp6HydofXGY9xov4G2I2ScaASROsJBn7gRGQclk2rFs3X/va7rhhlv19D+fUqG7VaVii3L5nM678Ggd/MNveVrPHmrNuJljEJ621nQNA5LY6VFK+h4w06bmdPmlt+nmW36tru5OFfNpfXPD9fTTU4/Sul9fUakaXH6LCkgsZYszABA3hYoCxfNJPQkKu1L6RXikvigREp6JlC0UNnNgz050AwdFSAdeL42tXCA3HyHBM5jQH//wrM6/4CJ98OF7SqUSGthvSf3ghwfokMN2UjpFc7Yyesn4xp9EhCQqdbrcZSh16QGyzlpbafvtdtM5Fxwcg3TrxRH366jinasPSDzLlmfawgAoukJ5p8CL0tP/+EDXX/db3Xvfn91YOuYmldJgHXDwTjrtzF01YBCGf0w/jAumShp1pQiJLxrl80GqU2wdeumX0NQpOd1y04O66de/08cTPtbcORm1tvbToMXbdOvvLtQ66yzuDBEvowAkGRclqTSM6rS/IYVz3NtF9EQqqBRl9MqLE3TicZfoxdcfV7YlrWRiMe33vT105JH7atAQIshhU0Uzbudnby0qIMEbijGCA8+uRUQV4I4jwqKG1p29kkHyWY+QhPrZnhEAcsABB4iu1sbGib6hbtXq7cLoULmTon6ExNbNDk/ON9RMZhQVPc3rv54bp/POHaN/Pvu0slmIXrLaa8/9dPLP9lMfKG8Ng7pL1AiPxGk5iwpIfvXrB3TZJVfp5puv1xprDnFe+QWdZjFtd5xGZvqjLiAxc8M9kIErrIWUCjnp8Ufe0TVX/0ZPPvkPlwaX7+yvPm3tOunHh+mwozZSIhW5+Zn/shQw0s+bACQWoIwDNTgQyRgZ/1FBN4y9T9ded4PyhU51zMupWOin7bb9P1140QlacaW+PdPvqcd7csxj+8lfkJE0mrKF7efT9VMqRik9eP/LOv/8y/Tmm/9xqXAD+g/R/vt9V8eesHvZs9eCBHLlCNRENhohsfNANgUZFKRrGWiH8IVUWEhgzIlfL6uI0X0ZIQnWCKEC7Z/1IcH4IB+OSUXQmoD9pCMkoaFAGtaMGUVN+GiK8oUu54tcfNDSWmrZVqXTpAygJjH+MV4JIXLamgUkQcMvK5UzkJAsas7cvN58Y5xWWGFlDVyMAnLf5Gy+x8W6wgZOnCZqSOZ7fiwv2oMKxDDCNpeT3ntnqrpz85RMZpQoDNUzzzyklrZO7bHn1mrr4zgtA05Mbz6EXU8bAiQ9IVzrmOoLxaJiQpMmdmjK1KkqFFrUku2rSZM+1k03X6ezzzlZSy89yHNcGMWqA3eWHN5L2l+znZKwmCQ0c0ZJExyvPTzmGQ0a3EfLLreYA4TlgrQSEOB3vakhMaGBQoVdi6gIhjj7H48g88o5qBcJ+KIAEuYDfnUipWacIBOYC4SueYGrpYLWUgHNABLkALIB4J/vlsZPAKxPUjqdVSaT1SqrLKN0D8Nt5bzfTwKQ+PQJX8PA8Xn1lXfU3j5QK640OAYk7E42c5lnvmwi6gOS+bnWPivTtwLryYGPpOnTSho/fkq8LhnNnl3QVVddqqOOOUBf/8awHkdKLZ6ZyoDE38nbcqFsjVwKKSxm9AAgUvLB+5PU2QHrYT8lUxk98+yTymbnaa89v622Vj7rI0quZqPKya3dh8TMlflOJFfc73oxJfTRh92aPO0jJVKkWvbV8svRr8hH0H2qhjUC9c/h7bsF+5D0NkKCfiT6iJzAOOcswLJjeeNmdJqD7osASND9ADHSWElZs2ck/x6DDoACADPDrPkIiV8ln7Jl8NXXO1h9pCN+jdh73ZpJ4VKiS5l0yqWVt/f3umiBSFwdUMJYFwmQSJowaaqmTZ2j5ZddTgMGxNkXsZPT4yFf8YDc8MOJz1iMWqpGSEJA4g6lRwZQH+NA5DIffThXM2d0qFCAbGagpkyapttvv0nHnbiPVll1eSWc49ZSxP3nwxRK25d1aX8dlliwDwn3h9Nk3HvTlCt0KJttVb67RQ8+dLdWX2N5bbvtSJfG5cyDgCnP3xNHha+NaQ6QOPetn1OH8zL68P1ZmjlrmhS1qLU1peHDl/RtGhqrZ3ej6S0gQQ4ASpADyAOcdERKIHtBL1qT0Fq68MsISdnsmEFhgqTcw1EuWGp5iHsTITHDxjX7cXo358L9vmjdU725QrBSKvY+WE5ws0XtlupkjBOxoKBa1hmavmgOhQutcEmdIiOUDsWu/4bTcjEgiefQOL1Dg6duY8SeLrRcz7N3ORlll4+7FBdLALAW5brwSBTV2pL1RbtuLuIB2Gfin5vvQ4LHESVOnBumsZKnWXQtDzKuIytzTwExgj+boVM7EaVYWi6QnuIBCUNqrlN7bPu4tBTof9OuE7SnF27pASLgUNekusprUSMkzoSJe4wYALei1JD6spZw8frGG8Wf95QtS98gKmqeHns2A2bhnNeLHIXz1gwg8eZ4vMHj2qVIMO15w7+Ahk74mibPdLVwaOKTACRRsaRkKuHAEVELX5uQiGl+g5SkhaKgC+6YRgGJT3WyqIuPkBSLnUolW+fzebmO6Z6QY15HQS3ZrLKZtGteCoCCkTCV9F3Yy1+VAYl/lwdWQad2fo6QB2AB5gEHUdysVm2eCjRPM7ac+rTBbhMzjRFpicVVpYBRdUASjyNYer+scadweiyIMeCYSsWJKT6ylHAygzeb0wdqdd/DIEwJWpQakjAiaHWVrKvpzkby0D9PERJjDEMmmEy0/HizD+yZ+WqZFEQ35isrvo2UL+TVv/9AHX3MsW6v+lcYyYjT/dyvACAY4Oho9nqnImVdB3AKCRIpbANPLZsgyu72bOyd6NGpViS/sIXK8EZuNkJjrhijtakhqXN2Fz5FRRU11zlH/T8yD1JeFvGDw9K+fsl3ao8bqsTZIVyvesqW77y+QGm2Yxn1z5xwZ4D9j41CLQUkPSl1zSsonSE6wjwYNWnsNJx/+wWiOPVYtvwa+CiNT7/0GSIU7zs94RohJpzcgZwoKkVqa/W2Qg8g6amr4Sq5GJB4e6HhCIlf6h5w5mp7nVygoz29VugoX1RUyDpZ3WjOFo2YL774F+rb1uqiL84ScbWtPMN8iIvT1u1o23M0a06nVED4xc/qzkPceyWRSqlYxDHirItYtnoJa69SfEYmTPxYu++xpzYfPaqeidHw3z8zndrPO+88x35hrEA8QYjWysOGDT9hcJDKP2OCiN+bAUN4l7zTxl5+kUghcv7QharWbRFjX1dct8GzGKih0A5FSy8Jf614EyzQWnz+ZvC/9j8Xo6IvaIo8UxjdT5Ow+zgjNdxElQwe0si8wHvxxRdd19Nrr73WsbCUz7X/uQxRuDnz6WtxzMK/o0TBeRSnyQGU+Hk+eXB4Ha+EKfos6Pjjj3fsaOQ114tq+bXxCjzB87v59Dnc6ZT3xMw3Nk3K2/jts8HPFIs++aRL6zn77LOdB8E9SuwZqrUXXIFaTPtlc45wQ0gsOG8LXyWMXBDVoFgXymrOQTUvfvh7AyG2f81g4NyEoL1WRMCMEzyFeEz5R641xW+f9ovx47XZb7/9FmIGs7kyJ8SnPTY8STB1/d///V/P3mh8n5a7DpsbPVEvABHpNVC32rpbKmo5eKmw03rKtf25qR25Cz8fyoKbb77Z9a8gRXDBV7lVFBprgefCz1yZLLErxdZQjZQVPHl0KofMBI93WPewoIFYLqti+WupXCVktZeTfA4ZVcmyC8G+yQMcFxAkkHvtJEksp70M7PHQWMjGGT/0G7A1c+9zab/e2MWx4pqmORkezoWfKy9T/Ryy39AV9BDg+St1Fa8WDQ3rJCzVM1zD8s+F582e3T5H82F6gTQSfW1up9d+t8k3UrJ/+ctfatlll+1p5lhLXofpJ9b80WRiCMRc7wmM5dizz2omlVMxymvQksto9+/s72IGqVJOURLq/ZgVTZH6FDwQ70r7yq1UKaE0jrGkb7aXBpQUsupKdrpwWBq2zCjn0pSc0VjKKFv0Zdi5VOSGAPszrXEob0qUkiomUurMZHTikd/XkYccqmWX+YqysEemIhVSlhI9fw7DszvfiQppRNyojz3n9mJCpQhmPNuA/vzYjjaZa+tNqs4zzzzjyEKQQba32Of+Vc3B4g1/bIQkhm+cTo8BjC3hdamdqdB28jaFmUSMgxR1agMtGl5J5s3vq+LPt9Eecx0/Hz4csrCe98+/4JkIZZqc8455GDlyZB07wd+7xwrxB9rvsbgtg5/fhJdDlbwgFY7FtNkz9bs//l59c90q5tLKqUWl1k4liymlClmlolaVEnkV0kXlaPhYLCkVO2ujbFHpfEGpYknFREn5TEItUUYt+YzmQgefTCvpnNzzvLuMcbpUXG9fRcW8MsprWle39jnwQG29+chP7Jh/ZgDJJZdcskBBjRlKtinKBWQ1wVtrZmzj2VfCuZZnjoAH+VuRWyMzHI7BlFct44C/lRfQkVJiPOd2z1qGcCVBGs6NfW/3qfQc5hnjb4wbHmqKokmBw/AJvcq1DMBqSssOs92nkuIsfw85jVA3A06qvb/Ss9h8hEZarfzHatcg15gXxc92/0rrUD7/obK2eQsVQbW1DMfNNdiL/GMtXnvttQVAWSXDyOY2XJ9qZ6U8VSkck40ZQMK9ASIUt33agMTGBCChozBdlUNPbjinvTn75esezkF4vWrXZn5gJBkyZIg7H400kGpEhlR7TwgiuR/nklQTOvuWy8b6gKT3IwnHQSEklJGkydaSUeV3a3a9qp07np8awdVXX32BFJxGxxI+i53bZiKJGF8QR8BuFDqt6s2/nVWTS6YHyvd0NVlr12esMMdB6W31ELX2dfnfzFE03zj1KWLVwIhFFOw9Ng7WAadFOP7e77DGP2nnDqreMWPG9DgwbQ3LnXmhPLTzanoilL/2PhdVwZee9Iaaj9oV1ZFOKlppJSVXW0czQY0pGNPivljOLYYHPqNiMqWuVMJlBSTpeh9JuQjgknRRSei1HehJZVyErAAgcI0AC4rc37POJ11Md6u1mPZABMBMBDv+2qakxt19h07de18NLLQqwfXTUiGo2QjtCJub8Bn5nt9jd6Bz6r3C88XnSIEl1W/NNdfssRUWdA4seMXQTig/K+V7r1bNb3gdCAkAJNhtjb7CNa+0t8PrlMuK8nswB1xjpZVWqsviantuPnDzDsNK46lmn5T/vmPORL3xyiNaPPGBUokOF2iLsl1KFhPKuL1D4Wyn8qmC8mmpT46GVGl1E/2A/TWimCCtYj5Stm9ChImyhYTymZSKsROZfUlrA/rFkXJaTCWUTKd8EKzYV/8Zn9L2exytTUd9u9ElqPu+zwwg+fWvf+085PZisc0LhHcSw928G7ynGaPTBDHX458x7XjvlQ/zc1A4ZIcccohj4mj0xefsMNpha0QBm5GJ1/H5558XgCwUJNWuUUmZlIOh8AA08hx4HaGARNDTw8E8v6ZIK12jkjIK56GRubBrsA4UXOJtOPbYYxsSkjam8rlv5HkrKXE8flApwkwFVSRjqyesqxkitYRzuMZmmPD8REiYA7jlMfpsbpySTKedgc45CDnzQ8M4BKA2rvJ8UN5TfgbsGuwZ9iHdWtkH9Db5X7zIb7/wwgsX6BVi64ARxhygtBb1ZUq5/DoAsfKzxxzhqIC9C6+grZvJjUUdSzUlZEYUewCvNF7h008/vSfvPYzQNCGxOykAACAASURBVGqUNzvWUJacccYZbg4AZs28qsmyZseMw4iIMn1I2Ce9mf9w7UxuVnuW+ZHe+dHSiy66yO2BNdZYo8cYq/UcodERvs+u3Qiwtc/x9emnn3YMOdRKVbov54NzUulVTulpwLb8vZy31tZWJytsj9kaYsRyf/r8lP+tmT3Rm/earCJCQpQIgxh5yMuK8XlGxmj/Qh3G91YzYp+z5+JZ+/RpU1s6rUKyqHwyoWTRpyx9VCrp3tkztdT3v6+P+rSqmMkqU5TyUZcKCYy2jHIlfMYp5XFy07iXFKF83kVKqBvDiisV5qg10aoi70un1F0C2ERKRd0OBEWQT9CnPNWpAWpTS5Eoi89AII0qGxW0VHdBT//kBN3xo2O0xSqru/CJp+Wv3F2duTHdEILPEJjVW4tQBjCHsLShLw866KAeYF7LgLe/2Z43/RQ62syOQmdV2tfh9fncySef7LI6YIxq5hXKomr6O9TR1a6NUwDnwJ577tlDu1vNTiqPpIfPx3jqES9Vkp+zJr2hm8ccp/126KusPlCUmCsQcBqgUSC8BrnCXOWVd8lm/UqeZAXQTCi2kGhRPh+pbyarYjRLySgXg/GET9kiEkjEK91XSrYolcyokJIKpYLbv1Fxaf3+wQ6tseEh2nD0Ps0sQc33fmYACR4PwuAmMEKvLt/bIrK4jRj8lZ469FCFh8w2O0LqhBNO6EnZaXSWTak04m0rPxCEHl955RVdfvnlPbczoFRL0YWKNRxnqLzqjcfei9cP5gXokymYCxV9LWPChH25YAk9GY0ceuYdCmdSYsgNrQcEqh18E7j1DI3yz/M5UjGuvvpq11CTSEEtYyd8vlCwlwvcWtcIQQtzRFEZgIRiR4ow+bs9RwgQa+1JE+p2RsrHEwr18r3Fz4ShoZeFVvPTjpDYXOEMOO644xaojbF1ZYy2n3orA+opm2pnDmcFhjheOXvPoo6h1lpaHYzdY9y4cfrVr36lU045xRmK/817h+MKAf9ZZ53VK0DSqBytt7dJV0JGkdpoDcGamQfbP+VArtY1wudHLtPLBkBCpKqaDK4mj/l9uJfLHWLVUgDD/Ua9H6DMAFklWVYPAFpWAKCjHKRUk1mMDTnNfJDiyzp8GuegfC4ZL9GZ3//+9y69NRxDqGtsDkJj2L43+Wj7wdaF8EUaBs9kUYVESekiqS8pjc9k9Fi/Numg/fR2377KJzNKw06dkfIJ30WcaAplisCCfFzETGpOBjPPea1L6h95eomuZFKzUknnuU4QISnlVUikHO0z6TFRIlIySigTJZQuYkRKxWSklmJBy86dpw/OOFX3HHGERg1fVd3JDufpzsQUt+X7oVz/WvS/0hmotG/KHX4GSNARAAI7h/XOQug0DWW4fa7eXrLP2HV+/OMfu/vDGtfMK5TvoY3Z6DXs89SQkEK666679ny03rkL71HNRmpUns2e9KZuuuJo7b75ZPXPvKVSfrYymbSSkd9DKlEjEjCbJiPXqNcRFRSHqpiEbChSJtmtqDRDUdTl6mq6SyW1kjro6pTpEElmGQlbaRVcLK/bcRF2awX94W99tM5mp2jDUd9tdPrqvu8zA0gwyOk0HXoFy/sFhAangYu6TxgU7fL50Fjjs6YUuJ4BkmaMMTYo18CQI52D+oNqiqXcc47RceONNzqv9JVXXrmAx63exuSeXA+Ujned75k/7m/zVE/BW8Tp0UcfdUoWJTNq1KiecTQ6tzw7YXwMJZQEBn2o/OtFDPDocbDhyccYBZT25kU6B4Yj81CL6rnStQ2Q3HrrrW4dQ2OhkoFhyo3nJHpBmhW/43OMH1BhlHzVniVUFtBUA0gIAfNZrsX+sH3OnqrmEee9zD2fI5WEcDIedQOMjClURLY/DEzZ+Ejbe/vtt12jNANlvVmH3nzGDCPOHnugktcoFOK9uUclhdDodVgfqJWJJIbArt45bfT6ld5nys8iJERTcZhgSJYbjv/NcZgRQH0VEdRmIySLMgfhZ19//XVH6X7ooYdWNcjr3YtngfKVtC/m0fRBpfmz+Q/PqUVILHWuPPWj0v3tDJN2h6zkXgBvM6ZCx1Eto4ZxwLIFIEHOVwLP1QA1EQPSIUnLRb4hJ19++eWKuirc36G+5Npch8/R9dy82dX0Xb21aPbvpmvxzt9xxx36yle+4uSa6RebR9M9Nu8WKSbVkOdHzpEeXP5s/OzKnxOAEmodAAkJjU8n9WhbWpkDD9C4fv3VlUgrk8gIR7Tl/GdcnQeRFeoDSIPy6V9R1K3BUUr9x0/W4JdelaJOdQxZTLNXX0NTBw1SN3eEfwFSForgHfHEfLILakeMeKVvvqjlZs7Te2ecqnuPOVqbrrCCujKdjqC61TUWXfBV7tTgr9gLyDLWmF4sRMKb1ZWcQ+rZaIxo2QS15E+4J+196GqcLBtuuKGT9bZ21cYS6kG+xzFDhKZZQMK9aIhptiUygEhbuIdDMFvtPFNDg46lwWaYDlj+/lB22Pc052UdGAtnEZ1fD9CVX3fG5H/rxiuP0F6bTdXimQ+VKs6FT1qCvIR/vKwfuC+GUjGR1azOwXrhzaHqKAxUIdWuYjKtTPFNrTu8pGX6T1VUmqp0gR1H5lBR9OEGm7g+UQlqq6EuLGp2YYjueKK/1h51qr6xyV7NHuWq7//MABIaI2LMmle3XOGWK4emFLAVJ1foUBduGDYIxpAVNTcyyxzuJ554wnkvSWkIu6eWf94EffiVjvJ4nABk9ky1DPgwyoOXAo8Z0QUMSYQ0helQutUDAfbcfGX8ABIMUQMkTihW6+gXgzw++9RTT7nuxRhKZtCeeOKJPdSS9XrAcB+UHD1lSAfhOs3khdocT5s2Teecc474SmpLs9dAwV5zzTW65ZZbegBVtecPjRDuT4QLIwFQhWADkLCXrbi81j6yfY2xQrGuARIDEJWMcFO4tkYoha222sopGKOypA4ExVEvumKghK9ESBCU/6sICc+D0cT+qRTdc3Plqx4bOZqf6HsMkNBEyl6h7PhEbxZczO5hjRGJIIZeyabk4CIOEkCCAfG/AiSVIiTVHin0uNoc4jQhIo2sxsvOeWnUeWP3ufjii3siJI3Mfeg4w4Bi/5AJQNoT4I401XJnQ6VnsjNPyhb58+ioqk65CmQcxSjS5ptv7lJCSX9GZmBQkXplwMKMotCALDcm0ZGkdgIMP+1XCEiIkAAuQkNuITBG7UXMFICDhX2LXEZWW50eaxgCmXSUdKCAiETeFa2XNCGd0pN9Mmo94EC9295P85JZ32PHuBASUoYiaTjUkkkVI1+gnILdrThXy46foXfOHyO9+Ya0WEaaNUNL7XeQSjt/R1NI54LkKO4rZgQxnkrY0+PzHTinPV/U8rM79d7ZZ+gPhx+hLYevoALRFAd+Fq4FCeeDvYLjkdT4Aw880DmtrBYHUFJtL5szIpR5pGxxfohQsI/MVqt1lsJICw5UZAnOP6vZLY/E1Ntb6AgAUbOABCC08847OwcwYKSlpcXtCdsDpi9DO7TSWDiHnJ/ddtvN/bkRW4n3oJ+x+Ti/ZEPcdNNNzuYBXDfzmj7lNd1w5aHab+RsDSy9rwyNIBM5KUnoLqb4cFGOOGzndGY/vT+hpJv/NEeTpktzCv306AtztFhCuubcZbTesC4lS3OUTMT05zH7sgGSRK7NM4kmI3UlhuqWR/tq9c1+po1GfQFTttggbAwz1usZUs0sXj2D0DZjsylbGNKwQmE8wvYAQ9fCDDS1R1q1U3udTc5VOVwIHes/cdRRRzmjHpaieq/QmKpP+1v9arAyccgQDEQKDjvsMAdQQP6hMKvmgeT3DfUhqfFArNtvfvMbx5JFcTwduRE0zbwapv2N65dCjwoAiGen/shASD1AGApxvu9NHxI+x/1g5dp3331dcyOUBd7bqVOnuqhVNY9pODe2Fz7vtL/NrHez722G9rfZa1czQMMz05tO7Z/EOMJ9Wr1T+yd1p9rXqUT7W+0TocOF7yGrQPEPGjTIOW4ABBgEjXr37XrVaH9rjcPkIF3ROZs4LDBozj33XAeOMAjrjcPu39s+JIzBPMHU4uy+++7O+YFhGGYihECu/JkMEBDRJ5r+ab/s/tU6tVc7RwBPHF5Wk4qcZA7KdRImW6oI7TPpLSV1Oxamkj5OJ/Vka1YtBxyg99r7a14qG1O5Gvsvhec+7x6gAuGjaz1TyKlfOq+2J17S5O8frbVPPEHfWGsFjb34Ikf5usavxurttM/Nj5JF17eIdBsHQIwpFn3jyJci9c0XtHxHl9464zTddcSR2mrYSnHvGp68fhMLWKEAA+hq9APOU/ZhOWNcpXXndzZf9Tu1V94ZtocBwaRG0x0cQMLLMhKqZSaUX7F2p/bq9wfI4nQE1NeKhNRzNjVM+xunGbsVSibd8x599NEuM4ZsBmw4ziaMcc28ACS/uuoQfW/kHC0WfaB01C0l81Iq76NttpdhF4PpjX1VbFGU6K/uzFKa17WUxk0eogNOvFkHbN9HB+++otqTbysNI2opHwf5ku6zDpAw/kKrY4bjh5yW0s2P99eqI07RJqO/gClbn0dAgreIPEKQNt51hB5CvxHPmW2+ZgGJKYxybxaebe4P+oa61xRcrRQA+1tvAQlj4DDxj2sACEhFIFJUL10pNHQWBZAwBiJMf/vb35yXgSgPe6nZtK9mAElo7DCH5NYTJSHlCkAAKCS9x7xv9Yym3gISy+sGBFPbQAgcTyBCj/mgwPVLQNKMmK/+3i8BSUKfR0BicganBWk6GDxEgQEkeNgbcRyEsqo3gMR2lckN5B1dlpFR1MOgP+rpjEUFJFwffYVc3meffZwTCxlBdBznTRidr6UzmL/PGyDB4MZpw3NuvPHGLt3MutOXn3iodX3vhpKr60gXS5qUSuqJtqxSB++vd9v7qzvp+3ekHXtryTFkOYreOHCL8UarBlqRZIp5tXd2q2XGXC2b6qt+4/+jh089VYNX+aoGn3Oyxre2KUqmlEt1K0WKWEQDR4regSVFpWLKfaI2bYW8lu/o1runn657Dj1SW6y8qu+I7tBL9YZXob5ivwMEcODhSGQforNrAeJykNosILHoHvsK/QgYgRQCBwE6y4z1eiAgXKveApKf/vSnLroDMQYOO8ghiHJQt1rPKRDev1FAEn6GucfOwCFitbrUjjIWZEAzqXPTp7yuX111uPYdNU0DS+8oW+ryPXAcQxzpWSmlii0OIEP/myl1u/1I9C4qtairuIGOOfUxzUr115U/W1MDW19XOjXLtdTzr4wEgEkVFKWIvviCeY+2pU4to5se76evjDhFm438MkLyyVgZcepRbyMkNgi8DjADsbHJTbbc1EYG2RtAUq4wrIcFReGkBTRysD6JCIldg4OGxwVBhdePZ7K0sXopW72NkJiQxOjmcAPESEUg9Y/v/5uAxAwUvjJ+BBsvwACKDtpaPJ+wZdV6hWvQmwgJ8841DAAh7EndIzXhpZdeckw0zEmjwOjLCMmXgKTSDNg+/TwBkvCM8r1FKUjpJO3s4Ycfdp7hRo2A3kZIbD7trCKbqYEgdQZZRcTG5EgjsqK3ERLTcRhe1FIAygAlyGr0h6Vu8r5qqWCfxwhJOKfIY9LWcFqhqyrpSZeK5VitSi5lK1uQJqeSeqxPRqXv76f3+rUrl8woUaLaxDcC5b2+a4fvw5VKQOnr+rUrQ7O6Yk7LdOe1zMtv6JFzz5Fmz9CyF5yrznXX0+wUBBUp5ek9Ql8takZKeKZp5xcpHZcDcI+2QkHLdXTrndNP192H/0hbDltZLqDTU2Wy4A4yh2H5HkdXA0qOOeYYNxfUXNZLOQr3aLOAxM6iEYPgvAUMoSdJewqvXQ+Y2xP2BpDwWZwS2AxktBCdgLWQiAX9lcqzcmrZUc0AEpM9OAQ4b5x9nLdkkcDsSeSOMTRit9nzz5z0pn5z5dHaZ9Rk9ddbSifm+XQqwDTgmCqQKO1Z24iQJODaAiinlcv30d9fWkrH/PQNnfCTVbTLZgVlkx+5RpIthaTc5gXgwqZAI89kwaUUQrqgIhsyra7S8rr58XZ9ZdMfa8ToPRsxdRt6z2emhuTzGCGxGZ4zZ47zNJCbSI5uM69mAQnXDqkiES4///nPXT406VJh3UI9IbOoERKLjiD4jHaRaAGpEKSvmSFQ7aCFHkPmDsOa3NB6YCL0+hONYT6oocAIJxyPFwRw1syrmQiJXdfGgfeVeecf3k8UH8WvjKme58nWoDeAhGtzP+iyqSPC68V1qGVhbFAY8/d6L1uHLwHJl4DkiwJIQmMsBP4YJAASaqwsZasRI2hRAInJCQwS5AznFJp3DMHyiHe1HbioERKuCwBjDOPHj3fNHalnwVuLI8NkdTXaVTMqP28REjN2WWMiydTskG5WDZD4nh+kqdDUEDathCal0nq8T0YCkLQDSKjXcEggru/A4POdwCmELxaSSqd9uCSTyGvgvHka+MZb+veJP5FmzdY3f3aKJo3YWFP7DVanMx6thoTvfCM6AAgF9fQisYbhfQoFLT+3W2+fcaruOoIakpWUT0DCymgWjpCEepLnD+sS+ZlIBQXeRP1qMVt+UhGSG264wTUTHD16tNPV6G4AEc1mzYnbyFlkXnsLSNCHpqvR20QnsD3Q1VYuEH6tdh6bASR2drCXsE+o3cE+IGWLvQgYeeutt5oCJLMm/Uc3XXmUvjt6htpLbyuT7HDd5Bd4xR3bSeFKuL46QOQ2zSsO0QW/mqj7HuzSb674qlYcOlEpTXeRtnRXpJTbu1AH+0xAwAhRF3rtJKO8724fraBbXITkx9pk8z3qmRgN//1LQBI3K+TQNVtDYs3LZ82ZLYodv/Od7zjjsHLJ7YKdPm2F6gOSBT9XLNJc0W+YjydMcGBk00031be/vYPSGfiivWCKSsW4C7CVx5XtVQRvXBzcWMpW2OkcWnXPLoaQoWDyB9//vmCPuPSyS7XpZiM1evTmrvsrB8Eb5eE44oK9eAyNpmz1jCAo2sTDksvl3VheeeVlZ4SfdeaZWm311Rc8mxX7xzpR4f7SFCAhL9R1uC0pn8tpzOVjtNrqX9F222+r/7zxphMwl15yqVb7CiH1arm95GrOz8tdCJA45eb7H1QV0owhipzH83v77qsPP/pI7417T5ttuplee/VVPfjgQ9bruaHmTV8Cki8ByRcJkHB2LDJgqVk4cAyQWFF7I9pyUQCJeUipbcMQxmFCZMSiEmY0h1/Lx7SogITPUzdCFJcoC5F8ejhAgkLUCIPUQFwtUPR5BCRmUGP4AkgwgpF1lZxFafRmyQMSakWSUUoTUxk92dqi5MH7a1x7u7qTpMH4WaLYPMX7k0X3GcrLnaPaqzy1qktLvj1O7x1/shZ7/XVtesKx6lxvPb05eKg6ll5OM+ntkCopVaI5YtqhjzS9HhLpnu7eHqZQ1F7SinM69daZP9OdRxyuLVdZmd7wSrr/Fm4QGIJdxoqtwe/IoiBV6LLLLnPMjDBF/bcBCfcnkwByEF6kWdNzjJRBapk4C42Ckd4CEqIyxx9/vEtpp84WcES7CYr8cQ7Y+aupc+PD0SggCSOjXJd7Hnzwwa7OlQil1dtSf9rM88+c/Jpuuupw7T1qrtr1rrKJDkWJnNuPPlLXY9q4vUpzTtckp9SuCXP66ZjzPtLkKdJfxq4qRROVzZBJkRf17EW/DR21NRdztNMJ326Dhp9YmPOi5XTbowO12oiTtfHmn+MIiQk7W3S+wtpB+Jo0n7BpoSHL8GstoV1LkIZ/MwQcMvkYNzsbthLLVuht6LlWLJVmdc/T5VdeoR2220HrrL6G2xRuzM5rQkdMXnmXG8rGCJ8dg57DSeguLOhy3hZCuNCsESorpfweY8O5Cxb1i4sv0uQJE7XbrjsrkSqou9RXSy2xtFZaYTmkpPs0Q2RftTg3jBSlSg5MwAJiCtEaI8KcAvWupfj4Z8Yg9vmsvvkSA+B7qvYSevuNN3TJVVdq6y220PvvvasomdABP/yRsi0Z77lJIOD9ZwvOs0RfWzqFZhz6BgTitQPMEdVg/isJR7qHAtgJY9NsynuR/Lmz1/PPPas//vH3OuvMs5RKxgI6GTkaR0+dmIi73rIGsecpUXC/v/ee+9waGO1vtb3kYBVUvyUiIuQRR/rX48/rocf+og02W19/uP8+bbHRaH17+x19vqUDY7C1xFdEWriuuri+MAKc60EzZ8/QDo72d2UNW3llr+wSFEj6mH24/5wiJToSldSSTCsdFfXN9f9P6260oUqplCZOmKi/P/SIJk6crGQmpa4S5JKkGHgQFV4vFILWh4R98Gk3RmRc/KO/QvkeKPf0lc9HtbVa1N+Hc4PRtvXWW/dEvcq9hot6r/LP23yYoobBjjRAjFmLINrfGlGgizI+M+aJfv4vaX9hRiLdiUiwMY01+1zUAmGYI3cpJK1nCJlMtvXGs0m9FsXppkdq6SQDI7AakdILi6MVsCLncGCFNRz1dBhgAucJ59M83o3OAfp1yy23dKkipHKid7hepVcl48jYBfGq49ltxoBqdIy13scaMAaK2ilONkBZvv/LdbWtMdkLpPfioSa1NVw/f18kJL0ciJIUlSM8ESX0cSqtp9talDjoe3qrb191Z/soAb27z9B3ejafpMO11/ToPTQOnRv6zetQ6pEXNOWM86S54yWAQ99+0kbf0CrnnKLxrRl1prLKFNDvKVeHggGITqDrA9cA6KiUUd9cQivMmac3Tztddx97lDYbtqzj1orfXnXqLAWPeg3SLpFjAHOcYD/60Y+czK2XumgygPknokYNFixbVv9ka1BpT5gsC1OioM2llwipkxaVM3ukXlYBD0omBUZ8M40RGQeU36R0c4ap++QskjpW7/ltcu05K/UhqbQA5c8O+Q1REhypkDjBhIm+Q54185o56Q39eszR2nfLaVpM/1EimgPDjUoOULMBW3yRu4u/JVXwxpMKpbQmT2vTBefO0hJLS8f8eLADwynllCrllSy2ur1PfxxFWI5ph7qLyaJS2G9cKEppZnop3fG3gVpz45O10RZfQEBiKVvhopiHq9wAaVYBVzMeDJDY3zGO2RwN9yGJjfx8Yo6mz+xQ//bBaqOHhhl9STwmJjCK3vhE6MXedZ4LIwNedxpumfJyzxfTFToz3AEBb4BH5KbCfFDKa+q0WVJ3XlGhoEQqrbwS6te3rwYO6B83bvXGZx7/SYyYuVQYweGeeCkI36Nk8CCZUHHzwliNgDBmACF8h6wGqJQSXZo2e5Y65+aUjJIaPHiAkm19Xe4i3USYAYS2C2XH0B2aQgdSHF970uWTkmZEyhbzX4khi3n0Qp6wZGzkO3jk+RLxauW6OtUxr1MDBw2erywp9ArQALDEfvR4knUpOUBCbiv5nUQcwr23oKDgannl8hllMknHzw3imzZ9iroK86TWrJYcuJSbHz9Mi3vGsx4AklIp7bqn8po9Z7p2/Pa3NWzYcK24AnSkPgplQtpAop0FoK6yWaW6imrxhJNabOjiypdKmjV3rvK5gqJ8Qek0OaR5tzb8F4JhM6RM2QBICB1T9NfwGWhGitZ4r40LGsmf/OQnC6Wy2DyYcl1UY6iaDKkEfhg2ypuwvoX27awu6jgamT7GBMsWe9MASbMysJH7VHuPzQmMTOuvv34PYcOiXLM3nwWQWGNE6KGrn9HqV8egmjRpkjPKQ2BXzZgoX2c8mjSRDQFJPVDDOKnTILWXl/VdwAhC1oQGWbX9ZPsemnVYioiwVAIk1T5vtSEYnxiR6DrAWaV6xxAMh/Nic0H9AUb9p7kHe+Resegoh6HuNWp1xlGp7sWeg6/k6TPPpMkQyef5K80Vjq4kkX0aGKYj15X641RWT2ezaj3oe66ofV6q1VH6Oh3mNHzCFcCTEoPcpxC+lJG6oy6hCYdMnqshM+aqf2GO0oW0OlMZTW5v1bRlhmhOS8bdI1sg6hIXJDuPJg4kVEjOMX6hP9sLCS07a47ePufn+u2h39fWqw2jObe3N/COVXjZGhmY5NmpoeDZAbXshXpgwvQDX5lD2O5IeSQtm/0U6pRa+zcEJIyBM8E5LD8/9UAN4+hNp3bbD0RpsDl4FuagGUZOk4UAeZwMRJdq6QDbl6GtaWePa0EoYHNo+rh8GSvppFmT/61fjzlCe46apYGJd1yEpBtrKEmqH3ZJRqUUTTuxH6l2ypCIqGJJykd9NHfW4o6+t33xD5TCNigRpaMhZ1pF9luipFRUUKnU4li7CsluJYspRy8dKaMZycH6w8NZrbvZz7T+qH17I84rfuZTT9myUYSbmAgJfTjweJh33BoelS+2/dxbQyAEJxZO41qW/0+6DZuk1qawv6VKnmmjkOryHTBLWVz+SqUQLkQE8HjggfcFb5FLt/JeFHt+eKhB7eQUhx5PzHi3QfGSRDB5JFVwnOmgVwAJQCOrVsBLVFKBQjuiEc5fAxLGw+7Dz/lEVtnII2fYF3zUYz4sIUICICCfmPSv0BuSRNDFoAQ4wJO453Fc61DMdajEc4rwdlrZQlE5wtcOW9MaqtTz3L7xE4JbypbmqYC3KJF2dQ577rmnY0DBY1O5hsRzajvk7iAOc0ykhUhNpBQNpRIcloRKSe5KrqMv9/MFh3HqmwN3eKN4DlLKuF5C9933FxfSxnOKMV6tuBOlQZFYKmK+eW4cCQWlCWkmS8onC0pFWSWipPOiKZv3q4+GcisDEKMY3TfeiuOpmj17qr6z225aacVhWhFe9FjBmBIIz41TwIqUSxSVKSBq0j4Sxv3SSRFNYv15ygwdh1ORCnkiEB4Mh2tva83zAkj4ByD5X0RIeEbOHqB0gT0YN4U0hVJNcDcjFUMhX+l65fKF2gPACOxpoXFUK9WhmfHUei9jxbtJzjdzg3H1aRmDoZw+77zzXLoTBdGf9otxsDfxjuMZZd4b9WqW6xxbvzBCXs2YC3/PGIiidrOnPQAAIABJREFU0hwThi7uX+8a4b3K+xeFuqjWetpZ4FoYQqQcWQPcRvQU7+HezFlYYFtp/mqBKz6LMYVXF6YqxszPzfZ86u3e4X48B2AI2lZSfXixBuXgrFzG2XNZ/WU43+F7kxhicbS2i+yrREqTk1m9nGnRwL330PuZFuWJkCR8OnLkaFJh5MIxRkf2hLKMMxG5QvVIefUtlNSHZnPFSK0RNkFKXdmMZmUSKiSJ9ivW8ZFKSRxevLc1juZ3O31DN/bWQklLzpunl88/TzcdeZhGDFtWrXlHyKpcunoNST2DudFi6tBxRWQDtjYcSAZqw31afm5CJ6yNp5zqt55Ms/PCV4rRAUS2BxrZU/Wu38g17DwTJaQoHkduJVBf6VyWr0Oog/i+0XXg2jMnv6Vbrj1Ju4wsqX9qgrLJLnUUu5VKkgUSF7Qn5zn706UBFhLKpLPqLuR9ujkZI/iDE52uWB17DsY4HOB5iC0SSWUdaQ4scEkVUgUXLUy68F2LZquf/vxkUeuNOOrz3am9XDmwEAASmtrh9TFEGW5Wfhf+C73FjWwi24hWzBR+PoxKEMYml7BxAVtwBr8S/VSKCg4AEO4lPOEBCd96L4orloNSkLSpKHLKgWfE60eRIUrO0sacMYzxSv2FAySkHSVdWDjjQAamdEYdSqodQ7yQU44unc4exTDGBE8rUex2RnchkXFsH2zMKJFRFBV6vHLMHx4DQuCkTZkhyhw54c3WdY2ipILfwa4JVKKQVAo0ni4oX2pVdzoppqLPPLgOc87bkygC0opKpHkKDPGCCglPRZcpdSmRJGXJK8t//vOfrikeKQyVXnifyOfNJxMquhxehHQnl3RggEKsfJRWnrGl+Vu3WwcKsCgO9AlfHERAiw+qJ2FAIUKihMZ/PNHld5M2Zh6TcqOVcTlgmMwoU+xWKZV2oFOFLsdfD9YstHaoUEwqXcoA0VQsxhEdUtx6OmnFtSN4LlwKH2PI6cG/PqjFBg52Ss4tP88ZR9uYI5S/nYMS43ac4xklEz7XmbmOyGdGuJEq6DweeWVLeeVTeDq8EWf/QmOK/UheMde3TtCNnK1P+j14iwCnZmCEghrPMnPQrPBuZozVvGWE2qGVhp3FFG8IkJq5RyPv5dqskxlQeNcJ85t8Mplmir7SXm3kPo28x+QVKT7Qp/Lvf/Fif+KVZB0MDFTyjNcaW+hoqOZ0CHWUrYHdj2JcPPN42hdwIBG6rvIyQyME/7Ze7GkDBtX2k+0F7sfzQ+tdrfic61WKnIR71oyqagaQyQd7nNAJyHVIXyTthHGVO0z+m/vCAAkREno/4V03PWoywd7TIyfLavBCR4fNK/NgRmUy41O20Hs51609oY5kRtPa+6tzleGanW1xurgkdD/6nGQXKjki5WLZiwOxJZNREePP4RTclUn1zaVUwjGYTqszKqqQRh/5/3yqlk9jSEUlDUy0OYMwgR7zWlfpKKH+xbxmPfW4dv/mN7R4S1LpHDodlq7KtYq2f01O2Fdbe5MvZgdVWr+wDovrUQtClJE6JCOzMXlUSQ6VO2Ft/zl96upMF2xOWVH/xw5Uuw9OVIgZmoluhI5nxm3nrTeyk5Q37EVkgT1Htb1v9VmcTRt/OKe1nADV5qJ73my9/eo/NWzoNGWiqUqncuoS1L6AkZSS+aTI3MmX8s7ywWbLJFucE7RQ6lYiPcdnuBTovu4do85GSnYpT6p4Ka1WB3XbpVRWRR+KUwJDkKJ2tWjCjMW1y94napORW35ix/4zEyHB80VTu3Bj9zYKUm12yjeeCTE2B4YOnUzxvrBxGnkVk3kVU3kliv2VjBJKKa90suDScKISGaZplZLznBnqaALj+hG7NhsVA4f7g7aNEYnnRshgXCLuPCBJKZdscd8jtxByuZaSWnIFZRNFdSfyKpb6uA2HuGQ0uO+dyIOJw9VIw5dOKBgh4I1iBALpB8wFz00/k1CBurxCBydalE/i5Wdz51QqkWvo81xJF+sSRX0ltbguToABkHpfJUsFYTwXXT0NYMIDAgBG2gl8f0iJjhDCxfvGWiz88nQPLproIi384/s2b4BTkEWEJC76L5a6Xe4tqoXuu+RJ+uf3IUcOH+sFUOT366y3nlNupM9hfIYenQXGQv0H94ralSgVlEh0qpDKqAhgKuFVKKmDrD34LIqWLmaRGr8G7j8XqZHS6ZRroNXaltZaa6yltrZ2TZ4yRSm8mSA85tjlhnpPnHuhZEuRi34QNcsVpVS6VSrwzEUlswwAHnIoJxmvq0TyMaJYsIdf7czh7QIU3nzzzRWjhI2cid6+x56PvUhusf0cGl6hAdgbJVI+NrtGPTnD+zDCSCnkX+gs6e3z1vsc90BpmmeblC1SK6l/CCMknwYgsXuQ0ghgx2nwScx/tTmotB78jggJnkmiuWHfgEbHYk4W5s/SpqqBgHBsNh7kIoYwOfjUY5gxx3ur7SHbs+ZsMgMuBFJmkNUDV9yf3HXStjDGG9Vz9j4bY7jvq52B8jm15yDVhj4kViBd7+zU2+fN/N3ABvULGKSAc4s6VRqvF5VeZto4kSesfWgE9himRJJSLQ4QpKKiK1Qn47Y7X5D6tmu7/b7rG87F2bikv/DyqcixaI65jlzcgiyFuMuhq6eMPHGRNa6rBGF5X8ZlMvjroV9dmnGcwsV3Z5x0on587I+0+BKDVchFyqayrq6y/GXPWv78oXPXWDlrnaEQNNg5xHlHxJjaBzO0a52DsBaL6xkgMKcA9zfHR6VzYLaarRttFmgGTMpjo68QPBtoNxnb6DV4H3PGGcBeoaau1nPb32wOQ3kd2lmNnKPwPZMnTdNtt/5Oi/XpUFtLSam0XK0odma6lFW6mJVSna5muEgGi4uepJXPRcqkMsoXOpXN4pwme4Ndh40CxW9OSiUddXWmUFSi2KYC9b+pvPJRt9uLLelWdRci/fvdGdpyq501erONmpm+mu/9nwGSngMcFxrBdkDKlr1C4emOWpkhVY7I+ZmNYoctXDz3vTM8Y6ERe03KhRWbtFZRe/mmIcOU/1IuXclGHjcqitnBvQhy5dQLCEe7NzUkbG5SAcI5IazmBVKcI+ryVF3anxdyiYJyyYKyUZbQhTOSS5msF5hmt8YX9IXYvnjalSy40Nx8IW0sW4Axa9gTDIZiBldJ71lESMUqunoVoI8LALlrFlwnKDduvB4cAlf0UlQy5T1BXpTHa+CeyzePQqBBW1uL9teX+Huh7sz9EgenxdXUEBxy93c1LcCxlJIxFwAwJO2K4Pl7DPTieSU64rRDIqF77r3HESv89re/dcZ4da8Fpn2XolK7XwcaElH0BeBM+n2QR5Gx4uAqIkcxT733hfl6oHgZ3PMzq7NnTdeOO+yk4SuvopWGDXPpVwnn9Yr3rS/n8fUydgXmtlRS2oViqTUruPoipwgLRNkiV+SeI4LigOV8CoBKxglKhuJpCof/FzUkrCyeZxpm2SsU5AtIsoBpree9FRjJTE6YYjDFVq70Flbn8+/GrFljxO22266u8C13qoRj4MOmnGtdyDy59h7r1E59TblXsJYyK5dxpvjNI1w+tvIxhX+nIJYzSp+bZl+Ngr9a17VO7VB1WhFoI4rci9D5e9/2gBmz9VIlws9iCLEHaOxmxkW9+Q/nMJyHSvug0rXCz2CIU9TuIjQVJit0OlS6rxmpYU670zNxKrGdiwX0Z3wfHD/8nYwGK2qvt3+a3Se13m+AxIraSZvrARPB+trYY3HpLhkatAZGy2Wg0zHJFifDYduKSMsiASFfUN/+A/Sj445RS4bYs+kbNAhOLp/M7LIj0NOwEjlAklCqiM6hrQO1KV4N+8aLvibSu8M84Ypz8MUgxmViufpLD0hcanJM5LLJyE10xdWXa+01aTGQ9l20K+2Fsjkp33vVUo0qyS+7PHPGOXzggQdcUbudQ5vfSutXKfrCdcqN9PAela5j4+JzOK1++MMfVi1qr7Qvba+Ug1HTDXbPenuav5PRQaQSooryz4djL59L24vh+aokoxewf4P0erv25MlTdfHFl6q9za88e6yQ9FG7ZDGjdBHSoJwDJF1RSdkMjJyk5+C8TalUTMgRsia6FEGrlUiriGM3xX4lm6aoLM7dqNXtQlLRod1yey2iV1FB4ydN0e577q0tR478xI75pw5Iyhebn6mhwBiEFz4U8vZ9+dMa0uXv5nkyIWOKHKXdiCfTDhJfa9H+VtykGMdIHmxUIqsQO5GZ42q1ETfefHcbtsqSVaP9dZDBMW301M05r4kzZxE0hS4JrzhE5l2xROrrb1fCmAUQ+Hpv5/HxOUDe82IgxzZ9TdrfuBiejVxMJ1SIimqhqN4Z/UlPfc1zs4np5Ml8uBihB96uuacT2z6eApjx0MKnazGGRmh/Qe+OKytKGzb18252BgfGRS9ijnj6BDGcNl9xknAdRssBCVY8h1G68647XVE7gIS0tepCKVIhwtvQ5tLFXEkLj5T1xGPudzYHfN8ec3k774Nn+6LxlQfJHpABSGbNnK4dtttRw4d5QOJVlVdaToC6y7CggDFIAdhikQYWCyoVInVlWtSZKahNJfXLS9luImhJzUol1dG6mFQgV7Ry5M+e9fNO+8v5pUiTl6V2mbDHK25esUby/suPazOd2kMDNjSG7JqmiGulu5TvPwMkKOLQCKhnkIeeSbtmqOwaSbmxz/W2MWIlwzic33rPYO81QEJ3cyJ59V6hMVBuNJQDvkav1Wyndie+iWrHBr/9bONp9NntWeo1RuR9YaqfpYQxhnD9DYwxDr7n3Jin21JMyufEAMHnqVO7zbeNPfTMV1pzaHupISHdFaDhjLFCUf0GDNAxRx+l1kwyJi7ybIuAFlrOZZ1uMtXmeYqQ2Imid87hqJtPcON8Z84+6KEPdoLChfyd+pjvePIF9k6Rxrpuk9EjdPmVl2m9tdaJ6xArI5JK+9/2ohnn3CoEp5XAebnB3EhjxPJ7W6TXZF94/zBlsdHzUK8PSQg+zMYzWWxj4ffl8q9RJ0WjtL82DpvjhUBwnPkQpobavqwFjCZP+liX/OICtbX1kxIQIwCMyRLJuLSqNCymynmG0UxaRfqvJBPK53NqSWOcpZV2RKkdKhXJ5sko70hBU77MIFF0hAmpEin2ZLb4iKHLUHGZN0V9PPED7bHH7ho9aut64rPhv38uAYltLBaXPELy+MKFR3nDBNJosZFtlqb7kMyVJv59nv752IdKpiN9baPltewGrVJ7yqfl9TBaIUmwXK2wef76VO1D4gq4/QsD1pNDlVx/EZKOVMwqmiA9+9hEffDGdC0+cGl9c4eBalmemqO4XgQl6KIq7CC3i0TVhBm2DQES7u9teR+IgSKu2CXNadcbD83Qh6/P1ejDllNygBRNLurlP87UexM+1rJfGaJvbLGktBz019zVl5U7dnVHFRZTB8dF7XUbIzKIYkHFNJZ/XqlCVjNflp548BmtP2ItDf2/Nh+A6Urog5fn6KVH3tbGu62jgasCR3zKmlMBrgDfJbT5qIlDEY0DEi5TiErKRAnlJ0rPPTRBpblztNEeX5H6SlNelZ558F1FcwpabdUhWnXHQdJA1jCSMtR4MJeeHMApg5iJbNbMmY42eviw4dUBiSe/8EWQ+ZyWKObVf/wEzZ47R3OXW1qlAW3qN7NT7eMmqW1ut7raU+pafim9P3gZ19HXR2oWfn1RAEkoyDGqcHDAOQ/F5IcfftiQs6Oa5GwWkNjZQsERccLYowcEMgbuf1J+ejy5FTxgnxQg4TowhOHRJj2UlMxddtnFceA3apQvKiCh9gOnk8nZCRMmOMYpPKzVI5ELr0QzgCQ0ovie+ceIgGWINWFv0MDUgEE9jWlz0BtAYmN59dVXXUM40kwAVDCWlRN4VDPImgEkpvcspQzn3AYbbOAcP+hF5oI6IBoFAkSIijK3lspk+vWLAkiYD56VxpCwK+F4oR6rUq2N523E4QMg8exZXQCSgQN03NFHOpp1n21P8boHDrlYz7sqQXyFaBznaCL24RMM3nrnXT37r+c1oG8f9clkNXrTTZXKpl19pXvFjJ1ORwdMmCaxnf6K0wQ2Gb2ZrhhzudZdE0ASezsrk2zF9kNJnDlS0kl3tBpZPPzsR/YccwRhR3n9bOgUtr3ZCCAJ9w57lzToxx57zNV/Ya/ZtZBBrAfjIEuiEQpsrt0IIAnvwWfQA4wD4h6el72AM5YxUA/CmfjGN77RU9NVK3LaKCCxs8Q9SPu98cYbXTE+uoAXzw7Ah6QCnUVKLA4nO7vVxjBl0gRddvH5yrYNkhLAYbZCXiWyUbAPilh5PlVemYQShZKrT11//Q00fepkvfDiP1UoeKa5hLIaMHCINtjgm5o2fZKee/FfyhfzLtU9tpQc8PY2Cx5m0vELmjjpfe2+x24aOfr/c0ASRkjgFoeLmk1PDjxpX2wy47c2ZpFqCsfQM18bASQhsp/5UlJXHXa/llu2XQMWG6qHn/mbTv3l97T4Wm0QEbgIhU+TMWnjc/XCVzVA4tmffMYqjOfe35J3Hhu425KdaT19w3Q98NdHteZqX9O/X3hLffp36NjLd1FxOQxwBB1pVB4GWOoYHiAnJBtujOjTvRzDYcqza2my9P4j0l2XPavinJKO/ev6Upv0l1++ojfvHK+V1l1N/3r9Ge2080ite+hQRS2RiwQ4UNTDmg4YQPL67ub1AQmc8AAZSR1pdbwk3X/Zv/XEP17SYT/fU6vulpe6M5r4d+nOX7yg8VPf1Q8u3k7Lj2xVMQWI8uEIlAwpXS5u5R/KA5I7G4yQMJ1EhSZK//rtPP3pl49r6a+36/uX+M7wF+/+V7UNlVZZcTW9+Mg72vSE4frGtssrCc14xkcouL9n3vJAjxHNmjlbO2y3nYYNH6aVhw2Lw/k+QuIiKai3InUjSVe41nfuXK3w/ji1v/CS5pLyNXIDlQYOVMe/31P/9yZpeJ82zZs9RR/1SWvqNtuoI9vqC/C/wIDE0gAQ4qS0oOAwPGEEwhjk92Hefz0jNPx7s4DEPkvOPZTm7G8riEdOWe5yNaaoTwqQcH/SQak5gK4WJj2MUiLSYdpTLW/cogIS5pxx8MLohcmO54dRr1FAwPuaBSRhRIDaE+YB2mQKcmlMRsf0Ws9dblSxv3oLSPgs83/ooYe6YmB6IWy++eY9xlG9eWgUkIQGEN9j4JFiR1NAgAeUwbyoRWI/YiQBTknBYY5CJq7y88EYWMvPU4QEW4GaJ9LsqNNkPth7nAOY88pfqDeXJuVYEH1DuO5CUQMG9NdxRx+hDN5lJ7vxMntdTqJAbKp5NRsHO6xt14SJH2vjjb6pa8Zcpq+utZZrmrvhN9bXbnvtpYJzEpk+8p+lf53T+DHYMMzhfi5KG22xqS4fc4W+vuY6Pb24Kpe0y+lW6jJJg0UmUh/IuUee0csDpixkJKxV3/ve99yeDAvey2v4GF8tQFJ+nph/5h0ZDKMoqfnsRYtOkPrEGABKp556qqPAbeTVCCAxO7Gjo8M5RKAK5gzyWe7/9NNPOzlIfyXkE+x9yOqvfvWrNal8GV+jgMQiQpw9iJv4ivyDHQynDE0SifiSfnjUUUe5Jo30SOFVNV2ZJpOTJroISbZtoI+KuFzAgqK0Z+AEwKYiUugjRalIiw0YqJGbbq6vfnUdvfDii/rzX+529mURL7NS2nTEZtpoow317zde1AMPPKh5ndTXkslhtisjcpVQPoNfkSZMhPZ4N40e3XwKb7U1/txGSNz0kB+fy/WkZrG4CExYgvAKGvIvzxcvVzTNREjsIHGNdx/I6/rDH9FZZ2+jbF/poCN/qROv2U5fGbm060uDQHLtDC2X03lCGwQkJtlcQbJvrpgs5UR8xG2UKdLtJ76vfkNK2ma/FfXW49Llp1+nk274gQZtl1Mr7wPUJIoqJFpdQ0HQri+qbhyQsLmd18i5fIpSZ0b/uPcN/W3sv9Vn0vLqU+ynH96/itQp7TvyTB2x1w+1wd5D9efbP1T3hwV9+7KVlMQZ4PKzSiphFMazEJPPNQhI7BpFTXxltv5w4d+UeXc5vfP+PB3281FaYY+S3nt+iv585YtqnbCCJo6frIMvH6Gho6VcpktZFwnBs8Xz+KaN7mQxs80AEj7SEemPv3hK7z/SLU0eoMXWTGn/S9ZVZ3ekG0+8X3sctq0GLSbdctJHmrv2a9rv+K3USg0qrU+dnvFZv6ZoWI9ZM2Zr++0BJCsvAEhc4lZJyiRTHpDwuWKklqlTNPSFf2mVjz/WHJU0Y9QIzRgyRNmOnJadOU8rz5mjGf95WR+3pvT+dttqVktfdVP5VuH1RYmQGCDhKw0+8QpztokOoJTt1WhkIJyqZgBJmCZFZObcc891xjfyCiZBvGNhzn61NInQW97blC3GjREAcxkvronRucwyyzhvaC2lZ8+/qIDEPs+8YAScdtppzjAytq5G0zSaASTueAe1go888ogrxCYtEyP8lFNO0dVXX12xCW6tM9IbQMIcM3Y6U1uNGqAQA+WWW25xhqI5xqop6kYBiXm0zcFGNIzmbxihdIkGkHA/DB885jS543siBrBX4TWu5pX9PAIS9hzNICk+prUAzkuMbtYBdsvyF3WSjvAEBkZXhJ5SrlBU/4H9dOzRRyhNnzHnJY6dO3G9iNV/9KQQu/LJomMygozi+uuv02WX/kL9Bw3S448/obt+f6cuu+JKl/tvhfI+gA1RSZxJ4H72dZl860BHIQQkazsHm3dxLZwUznrxjD//+c8dXTc1opwB9gJNAalH4xySokyPI6jFASblezGMNtYDJOUylv3EvFMAjjMC4EHUmn0KY9z555/vfmY83BtnTSNU6vUAiRn0fMUZxbXXXHNNJ39p7cD9iZZiP+KswRnNeUQmAlzqyaRGAQlzR/SFNWDeOXPXXnutAyTcE7DG+SRyQ00MUarvfve7C5DqVBrL5MkT9YuLL1Smbz8HZ6lVcmn1mUi5KKd0MqUUzTZLRbUP7KOtttxaiy8+VIOHDNXzL7yoBx68X4UCyYYlrbj8MH17x29r4IB2vfraC/rzfX9Vd3e845I5RyLk0waByb4Wmv8A2rvvsbs2Hz26EQzZ0Hs+l4DEHRA8GYn5Hs+vrfs1hywR8OPeG+eoU32avpngC86HFbw5QR/TqxZyeedJGDBwQNXJM0BCgVD0VlrX/PA5Lb98H2VbltCHs8bru2etpvZVWuTqhOIiNd8606qSveCwUOzY66/Xyy+9pMuDonbPDRwLGLqZ04jQlaVA4QtjlJSYLt17wnQVUh9o5/2/ppcen6Tbz3tOu56+pVY7JuM6s6co/E6U1J0CnoCaYz+KVVTHgu7xxx/Ttttsqz/d9yeNGjlqfhjY8y44LvVMKS/3UPlWTRlXUvu8hJ65ZYb+/dhEHXrX6iqMkw7Z6Wwdcfq++tquK+ih2ybo7bvn6eDfDlfaiDA4M1yip6jcPxdCYZedd3YFsyeceKIT+uXi1fUfdFMYqXtSSfPeSqj7jaSuvPBhHXby5lp+V2nOx90qTm/Re0/O0z2XPqvDrtpMi28u5du6XFMfV9DpigQh5MXQJ4fXK5a7qCG5ukYNiaEHoir5nMb/vVMDuwfpjutfUyE3QwdfsYk0AJca7oOUpv5LuuEnf9eII1fSN3dY2teSpGEUI1HT9/j16sb/c4Bkh+20cgBIPBaBUYvCfTiFi8okPDhNT5umNWdP11IfvKP3PvxIiY0319vLLKEondKgmbPV98mntdjUCRq82ip6eZ2va2pbH3WSNPoFBiSWL09KFIKdNIXhw4c7QIJBaIwuCPhmIyXNAJLQkKfRJIWPgBKcJERu+R4lWCsl4JOIkHANaMXpcYQixjDj+2OOOcZ9HwI4Ayu19sei1pCQugUwgjiEtAmLDtVT/jamZgFJCErwRmJwIGugLaUoHYOs0XvbevQGkPBZjK/999/feeYhjMBIZQ0wGK0RayNrUK+GhGsYuQvPChMVRiG6EaMQQELqknWrxyhjXLyHsfGZaiyTn0dAwnwAfNl3nGGMQp4Z8MV8LAxIYHJEOhcdgUpUSjlGoX4D++noY+iRRcGkJ5fxNZrz7Qsny2P+GLeWTo8X9MKzz+q000/X2Ftu1cDBQ/SX+/+qyy++RA/95X6HMlwmhaVkYRvgI+OzTucQ1Q8ys4rSJqM31ZgrrtDX1lzLZS34ESwcIzFQiuELGGXvcv6JEkEMgKGOdx6ASobA7373OwfUQvnVbMpW6AQw+cI8I+uIRhCtI1WSv2GEs9dgtiR6AjhhLI28GgEkpg8ABHzPmnP2IcUI0/lxGHA+7UwQwawnF5oBJNwb2U8UBrABkRHA2O5B1IQoDfoKhwnRkpBcojoguUDZvn2V4j/y/GB3zUQqlGhBkVK6ALVxpGyfjJYeupS734477aS33n5H99//oArFbvXrn9V399pPc2bP1eBBgzRh/Ee6774H1NXle8Yp1SUlci6FMVkiEgOAjpx5OuHjidp9jz2/mICkvFN7rQ2BmYwxiWGJ94A65t322tUBlBtv+I2yUPdhwCWKKkZ5x35kAMAZdzGTBZOaT3qvvWOe6srrpONOUN+B/Z2EsKw5ZxzjLXFN5eKUKVr0vSxde/hL6i7MVLrYR2orae+L1tfi61DkHEgml79PhMI3w8MLQ/IOqPPXY6/T68+/rIuuvNILOjfQ+cXW1Fr4vhle2OVhAAGM5aRXfjdPt134F/Uv0Rshpa53S9r1zPX11eNTno3K53mpKym1OoHn2rz3dO+EkYrso6eeeFTbb7OV7vrLn7T5iC17GMMobqJkz+XUQiMXF925figd0gMXTtKr987Ssfeuqu73pR/scLaOPuNgrbvrknrglo/01u9zOvzmlSXqWlwMsQAxsks/IoUqcuxbUtTdqe/svLM23HhjHXvSSY41ypjCPC6ztDdmJqFMjpzIhMY9kNc1J9ypw0+1YpWsAAAgAElEQVTaXcvRLJT35qR/3TFLd53zlA6/YhstuQVeA5jiKc7C41UQ8SLfKZ6fHD+K7r77Ll135dW+qJ1+OIGicaI+Tllz4t+5tRIqjpN+/bMnlJwXaf8rNpOWkTRPmvmIdMMFd2upYctr9zPXVXI5vwaZmGaYSBW0zig1Kx+YNWu6ttthB6248jBnRPcopJhVyyL4NhstUaTBXXkt+/xTmvv+Bxqw/kh9uOxgzU1E6psvask5c9TvpX9pzpRpmrvZtpq01OKaBR1w2StUOJ/3onaUIbm4AAA8T0QnaFxFxJQ0g7CgsxGlF76nGUASRh1QRvzDCMDYgzaWfh4oHpRiLW90pQgJRrQV7tdLN2IcMCIBALgv++rtt992YI18bmjWLUWnVr3dokZIbB7xDmL4kDbVDF1nOSDBoMCTWusVRsH4HnYq0rSYP0AAUSM8lcxBM69mAUm4F9iXGGPkqbMerA0pK0ai0QhAbQSQsF6WagPwpl6FjtIYZvSbYh8QOWEMADVSZtibrA1Gk/OAVmCxCwEJfUjqGW3NzGsj77X7U5NlzxESRFQaD58hNe2ggw5ygIT9Tt8tZAIAOUyZXOiZY4dQPl9wcuWYY4/p8d6bQ9Pp5bLB+0BHSSXIDFIpTZ82Vdtss61rfLva6qvpjjt+rw/ef19/e/hv/vwvHNxYaDrCtK1NRmzijPu1v7qWZ0Wp8gqfB8cIe/fSSy91UQDWj+jYkUce6dKkWPtbb71Vt99++0Le+WoREjz6yKJG9gHgg3sbIHHzFis/zgD3PvvssxsGJJB7UIOGYV/rFc4BYJyzb4DEUroAC0RFqOkCnBsYqCWbrS6R3m3hs5SPJbwWoGevvfZy0Shr6Gjj4xwSRedsEklFvjE/1eZ28qRJuvgXF6utrY8S7AHnX8W5Hu6HOBsG2ByVtMTQJbTnHnto3Pvv68/3/dmB6ZEjN9Maa6zpwNoWm2/h0hiJpBWLkXdMUMuMvYnT3pEj+cgz3wFykSuj/3+PkCTjIqxCwU9Me/92HXr4IRo79npNnTJNKTzQhaJSqYQKxbxjDrCAA8sFe4BDeo4qDQ8FtHolJbrzOu6EE9TfIiQ9qVa+UA0QgX86TSZUJL1848e659z/6KfXjXJC5fzjH9Kwbw/Vd45eSxrAu13Olu+KyUq65lleABH14Hc3jr1Or73wki4eEwASn6QXFyFTPmcpPvj1YQBJ+DqGCdLM16SZ46S5E6VfXXaHThi7m4bu7J/P2L6AFNmexoBJJeJx4JkhWvGPJx7T9tt8S3f/+U8atemWPYXTVgjvdqFjEHFFMepOFtQyM62HL3xfr983Vz+6b01purTPyNN09I+O19f36qeHb/5Q014paferl5dIV4oj3Hh/iLrAtkU9C3NQ6M5p15130oYbb6TjTzzJ5fj2pC4yf3HfFbfacMQziFxC7/+1oKtP+oMO+ckeWnGfWBR0Si/cOUN/OONJHXX1Dlp8lA/swH7lae5iNjBX5A9AjIva77xL1xIhue02DRy0mC8Si9fIzWXcWN3C644xeJx0w08fVaazXfuN+bo0WHrrd9KNZ/1WG2y2trY9eg2lYbLuI+XT8Ms7l5ujUKabPEOxEMmsWTO07Q7bu4J2CtsNkPTUocdeMpcqGjc6GpTLa/l/Pq15H36oPut/U/MGDdCcjyZqyVJKA5Zo08B339Gbr/xHHaO21bQVl9Wsli82IGEHEP6nTwR1AigDUpPwPKEEwt4TjRhA9h6UAmk+8O4DcOxVDRCYQWceQjMQ+RmlSK40RZy1UhOqRUiaASRcg8JVjJfjjjvOeYrxhOM1p2YAT2A9UGMKiLEvaoQEgwTFhhHUyH3L1yik/W0EkJgyJ4cczzAFtaSMcG/yxSFEwahqxKCysTQLSMLnZE+Sy879WPvbbrtNl112WQ9j2CcFSEIwxv0BJIAODHAMTvbBfvvt57qdYyRhrGNcYKSHPSXK5//zCEgAHNSSETUlbYa9v+OOO7peLqQPerXsm/NVMwABawASDMVG0onK0yCZN+QHaw/gAwBw/thLtYzZSjKKa5GOypmmNqbW3g3BGmQWRCBInyJKBBhm7wHMGQ/RMWqILrroovlGZ9w9fFEBCZ9H7nA/nCHrrLPOAo4YAAmpY6xPoxGSZgEJY+AZOYNEhSxNH6cVqf4UmrNPGmXvA5BwdpAntdbQ5o614IwRhSGLB0DC7/hnrHY0WwQU4bgpZ5wt3ws8xy9+8Qu3lvYstWQq9+Hc77333s4pBagHTJKuyf1x4HFP1glnFfrJzoY5zsLSB+71JSCJV4UCHv4V4gOz9tpracstttDPf36O2vr09dEQZ0RCt4gNGPVQ4BogcYgyBiRAQAzAUndex5x4ghM+lmUVVxSr05nR0NbS/M574t+8a4puOf3v2nS31TSkdWn9auxt2uWErbTpXitK/b37G3YCrE7HbBXQ7zpucpU0dux1evnFl3XpFVd629RZwr7egkaDMCd4Jib+n1I+KtCzVcqn9NANj+rRe1/STlvsoxeeelVvv/2Gzv/jD1RaKb5OXNTuM0w9GHKUs3G4iCgfNjERkh223sqlbI0YuWVPviogzVnMLiAQKckHKLpL5ZXpyOjBc17WK3+ZrmPvG+nec+1xf1ZhQl9tMHpdPfbUoxoxYjOtf/QARX3i/NeYWIs2i9a8EaiW685pl13mp2y5wsGekJZfyxIRKxc2JM0qqWQ+pXfun6fLT75VR/z0YK20uwearMvTvx2ney54SkeO2VtDR0iF7HwQ2tOgxEU4uZ7nRr77rrt01TVX647f/k79Bw70QjnIcPMFjh6XUTyWyadUHJfQtafep6ijn464alORdnnujk9oUFtfbbXneiqsMEl9hua0wlrLKQlLqSvHiWPzsKsEgGTG7BnabvvtNWzYcA3H6xOH7EN/h4EkD0iKWiyf05LPv6jp73+g/t/cQMk+fTTvtXfUZ/xktS8/QKWPJ2hOUeoaubWmDh6guZmFi9q/aBESUnEwNBGiKBdSlfD6AEgwLBCqzRjDpvCbASRsEasjQblQwIwyRthffPHFzqAghea/DUgYB15xPG94xEeOHOk8Yffcc48zRJBzjbxsvnoLSEyRYewAGMnhb9YQ4/3NABIDhUZkQOQTLzFgiBQWCkh/8IMfNO3d6w0gMaOEdSddgz2JQck8UNtQC4iUg99GIyR2TzsHABJSZwAkGOkAEv7GnBC1wcBir7LfzcD5IgASngUjGJlAmg0GL15ovMCkLFlfFosoVTLw2S/0pmoUkITzxt7HeLQaDtLliARgeJp3vZEzGO6DZgCJ7S2iIexdAAlgnjERrSAygXGMo4PC/2222aYnQmYAbVEBCWPHKcC9SVNkLezF/FBPRaE38uGTAiQ2ZpNdyGP2ProAecizES3huTHK7RwyX/VAJ9dsFJCEa0udFoAERwTkS9yf9F0AEvsCBwFAGWBGnWH5vIfX6g0gIVIIIOHM/z/23gPM0rSs8/6/4aSqruqqzmE6dw+TmMwwAZgBRAVmFAMr++2ngukS1stFkrqoq6uu7JpwSeKC8IGLCXZIKixJRGEGJqee6dw9Hau7q7viSW/49ve85555OJxzqgrnGwG/c111VdU573nfJ97P/3/HT3/6026fcw5BSFECk9yC84J9gpzx5ZJP2K1dRrC+Yy0kpINzeK8TjNiP/QcpbjPElRUI8VnXXKOLduzS//zQ/1RA5WtXiChS3k5c7mUjHu79jsuWM6l2AKYTwqTra7X0BrJRLB99MhC9k3a83SlgBICOAcitVOm5SHf+3Sk99k+HFKSJdl21Qc96+TZVOhYBS99HdqzCFlF5wv3KXLP+9E//h+568H69/a3v8lLBUpCpsKS0gnkXih6RMjgrF1Ve87bzD6zvkT7zwQc1cXRGy7eU9IIfvlYrLw1UL8+prKEn3J7cgFBy1jGL4r685Yo3SfrSlz7nXLY+9Ym/0U3Pf5GLsuBFpAODxLU4PVWdnyIJRhoKGhV97UOP6MBdM/qR37m+iPM7LH3+/Yf1+MmjWrdrpV7wby5SdGFhhXLVQSgy5fB/orJzlSrAebNNDMkP6qYbb9Sb3vhGtznM48wC/Yp0IpnLmIXzWymv6Nidc/rEn31JL/r+52rHd5U7ASqBdn/xqO75yB7d+rMv0PJnEtRe9LMoMsUjY0dGmFPKXNG2j370f+lt736XPvLnf6Hx5eNFhpUOISnsW0V++KK2TFIkzDpV1t++7w41syH9wKsv1+F9x/U3bzumSjykrN1WO5nS2LWT+qGffokqyytFfEkn0VqGu06HFOMedm7mnG576a3atX1XYYY2H2LPtO25GbvCXbVWU6NHjmlm4rSGdmxXNDKk0fNzivYeUjg9qXy4rGDHDh3euE3zhKD0SMXy7UpI+skGDh5+LL0uVg3iNvDTNaA1yBRuwrYbMC+FkPhaMUgQBMDqouC6RcYtq5Dcrx9PlYWEA59gVfzDsRCQIQmNoJ96cyGC9s8lJHwfzTBtAJBw+H4zr6UQEjtHeDbzjrsOZAytIMAcGYO7AeDj/2sLia0ltJKAEEvxCVA2S89CZ559vhhC0k1iWHNkF8It5LOf/awj5WhDLcUorpoALMCIjUU/9yfLsvXt5LIFyAVw0mcsQKwjNMD017S/jG8/l85vhpAYIWYukAHMG9p43KUMCKLdNgK42P2wFAuJvw5Yd7i5YRGkDdyHMYAMMD6sDSqf23q0c8E/H2xNWJatpbhssf+J5YP8OpfkTmFExoL5+PznP++sFDYmC43HQhaSbjnOugXsIwcA4XzOfsQqBEEyYgooJxnKIJmwFEJi+5bfkCEICPEvPIe1SEZYEpYgExhXZLPvRtqvHUZIzLXLV8D0GjvuwzMgnKwFXFhZ17SBsSGujXFhfIhvM+uNzZPJMH89mIXk+c9//kLTtejPv6WC2o2QWOv7TUaStlQqxa6kfZqkqsSR2vNzxSEfl5RHhHATDNypZJ3HhWtWxwXHAshc1j4XwFbooZvtIoZk2ejok9HG/lCa1h4NKEaMCBIjlXGf4ge3ZrxiuA6vIlfGnJCjInkv8SNWCMkZTpQKQvK1hx7QO976jicICcDdXecIVCe4rVgRRVaOjFxbUfFMyw7M58OFe1JLbbIOUzO26BkpCl0Ae6di/JNNdATji//0BX3vS79Xn/r4J/W8W15YpBb+urrqNKjDzOhbRIxLKiUVZS0pXFaMbdYk/7UrZC5Rn45GRDQSv6uCKBZZEXOVnqzyqPl24jS4N91wk37xjW9UOWacOpU6CNQKi8Bu+kJNk4IsRUVRyCIYR1rWlPJK8X+9eI9ipRFt6JR4T3OynpClrCCpLoIkj93fH/nYR/W2P3mnPvKhv9QqCAkxQ4WHWmFR6pgqOl6URZo9usaz4BpkD8bX0uIkzbeL53dqNbq56vztHPo69+XS6WnqkNyqndt3FGmsC0Tl+tprH7AuojTRaJ47i12WhzobF/Ejq5ttldOGWpWSzkUlnSmNKOBhPeqQfDsSkkEg3oCoCVJAB5YS05TzuU9MuiVlP63UN0NIbO66gY613zfZ92qH30+/UvtSYkisv/w2Fw4bIwPriwXD36yFxA5LI4KWUGApRIA2L4WQDNIu+mPdq1r6oNPzn2Mh8cG+vyZ4f6F2LJaQ+M/wQYpZB52yx7nsFoo/qz1iQNne7zUGXP/tRkisP2ADZAEE1GK6TPb1cnnxAe1SCYmfZc+e71udbO590D9ozX0dBFmiy5bJvV6xMrb//QQfvdrUvZeWSkh81zF/HGxNmyZ+sXuW8ViIkPjngE8KbG78PecrZIyY9kvHbnOBu5+5bC1EXnzy5ctg/3t+G6ztFuPSa230IiT9sIIv780l00ipfYc5gDSyP/iMmB/+5n3zKuDv7zhC0uvgxZ8Rcx7M0ASkvzFYRP6g4Hzv6qAHBFoTL00GqZYbPEiKC1R2YJ5cyqniNFaCNSUKFQWEFHcyHBEAhFuXyxwAjs70Uz/2Kg0TKNRpqAsLcpVb7Q2yXvBswDGOUIGqrVRhUC4KIpXqnWIyoauSGeQlx1GiJHEg1rn9BLkiAHeS6qMf/7gefOwR/cc3/0pBSKiflwBwC/JSyoqAFRfv4tKGFe5lDigTixCUHMqvZIGr1E1sCvehdmeYUVmzoCEEUePqxPdNUe7uk2e654F79YZfepP+21v+q6645mql1DkhS4NjcG3lQaqcWAuVXDvyMFGUN9x7uasNnjiSFIaY+1OFKTmPaWBLQYLbXKlITxi4eqIFLcorrjAhVgr4y5t/8c269JJL9eM/+qMqh5CQwh5BG+ZdmEeoEjFDzqxAnwp7QUKRQVyvgpaUjbjxC8NEaZC4yuhRHqiUltQOE7Vx+QpLijK+kyoPElWS2OWa/8KXvugybf2n3/hPGh8ZLbJ/RUU2lTDjOYWbYGFdIhEz4xErzwKVSbcXtpzVhWwXFF+kIWQEy4KKMuYJX1HWMdXjXaV74miCIlCM5ALTc3rDL75Bazeud0GYJsR8AcA+eOKgdIGnEFPqHhXWlplySaVmqnESBgQNzceBGsRPhZXCWtYBIqYV7vZ1RoOHFgdNNoG2T+fLBDIxH7iX2MFgIJa2mBzo1y472Kzargl8O4TscPaFf/dhYpaL7mfgf4+WFdeLQYLfvmegA3lmNUfsM8uC5B/IPgDqBiC0mzgYNHpkaUHjvZiXfxDb/e3ZfN/A2WKBEW5v5hK3GDLhEx372w5Z33XO18INGltIGe4EKC8smHbQuHX3ywA6zzDAYWCsm5x135f2Mo+4uKBB9YNSu8FEv7nx97JdY+u8X3V0AxM2LmQkwse7XwE5u59/f79vdj8DGn6dCT7zQZABkO57MQ9o2+21mLWwmPW60DVGiMgQhdsLljabU39ubW3ZHFpfbd6/Dks8cawHXxfg7o87awQrApm6llJV3N9/3M/AeD/yuZh1xDVkAn3Na17zRP21ft/rBtrd13WTAx982nrrJm38j7WZuA8svexD+jNoLfh739aUkWKT773mxF8P3bIcl0diPigw2+9l655708buPdZNFHxFVb8xtfayD8nYhbtSr31tbbIzx57l7zdrUzdhczg2Sb5urXX3kcQMuKHaWd4ta03ZZePqP7d77/vj1C0jabfvuuXvC5IBYFUjY+JT9XraLSS+cLOJhJBQtIqgG3+z2mFhg2qbpEhGCxytFLEVOWC/4WIMoqiqKB5SO6XwHuHclBUEkBYkgrgIpyyG7QGgcf/KpWaW6t79u3Xs9Ak1Ws0iWwHX8gRAKRYGWEoE0XA10909CJjHWhBkJWUUVyzPq51FKgcVRxISFzudqQwgb0MYMmdsSNNEY6Vh5Y1EjXpdGquqnrZVCmOVs1BNoiyCQFWsETHuRaS9LYAnJMIlBgtjpRmuSkDjhvIISwi5p8mq0FaQMjqkbgO84jGUuQqcZdywsiLoH4K2ojqq0ycntGL9Gk3MTykoRYrJqjCfiHCOJEyVlGLlSejCYCi0Uw5azgULwgUpcrmq8lQZKcByslgxLkWuXiwceZQpS+YVJVitpCQOXSxMK8kV10a0qjSiJMs0XZ9VljeLCqMAfAhJibGIVKb6aM64F753iVpKKdYYFcUC8xYZP8g00VCYN5S6sSgryiBEbaUuqBwrDq0lFiXr3DPWmhWrlM03NKOm6knTEQpHSDCFQUjiyM1NEAVqZU2VXExJpDSKNdbE/tVQGrUc2W3HZZdJLcgSNdOiAgzrp1LUTlVChq+8KFEZQRiSTMuZR+qMlEou+JS5Yh7tAGQPEINgQqzgrswz9yrYcjMsq5JGqiW0t6lmJVRC8HyzrSqZ5ljPYfiE24DtK4QfBwuWBPxJCW7FhPt0vgzA83wOW2QDmknftcmEpR1m3e0zrZcdevyPpoe+mWbIJy3dgtZAQ69+Mye4PFn+ePMz9g/j7gPUP/CtbfTB6n/wmzn1AbkdvHZomIzElE5gKgGhpt3q1rB1t7u7KKy1wb7H2Ppj3KsvdqDymxgDgoIBgr2u5b7+PbsJr6+Zt2v9NvnApdfc4iLAD8Vw/YO4FynxC/zZ5/51Nr5GyvifH8bDB2F2ANN2xv0zn/mMy5KFa4nNo3+I95oD27Pd97a+c29bo73WtoEJnof/N5Yi4lB69Zt7+mvd+oJcMbdBA+a+Jt9Am1lQTPZ0a6/ZTyRKQEYsBkA/lTLECAnxH8QDoMD0QX83MbK++/PfDY59ouCT9W5Cwme4uNkc8nk/OWRry/a/AUwDxD44NSWTf62Pd7rHj3YQAG4B2Lb2epFCPvNBuD3X5tbGx0ior8jx5a/JZhtHU1wRD2Zg1tZdr3bQBwi0ucjZd+hLLznSb11be/kebrCQAbMWd4+TL9t9UP4EhvRqFPlg3h+TXu2wuSUehLXAmdAvTbatLZODNu6+MoZrTGFla4E22Dj6bfDHFhc7rDTEmtgY+oTS/173PWz87X1Tmvn7xMbPnmltMqJDuyFFxKRYTOBTsde/ZQgJm4xAHzsYGBwfMNmkuwFyqWsDha1QURSrkTaVk9cWjT9kIC25okRZlDogHCaZA8AA1wqafywFTgsfKGoDzCM1glxf3vOAjg5NabLcUDsuLCEAYlfxMk91vjFXpAnG2pImKuWJiwppJhXlMdaZhspholJaVSmJVMlzzYbDDqRXhkJX3M5ptaPI5e8dq5eUnJhSa3JKlSsv0Gw5Uws3M9oX04dMWb2pZitRU7laUaY8Jg6i7awfcR4pzGtqA4fLcxppjqiaQpyamo3nlQVVZfmQ0rCsWiBVypnialtxo6oQcE04SSPThplY+772oLY/+0pNDmeql1On7S9nsUtx28jaOh3OKK6HKmWh0ihVEhfWgEpSIr5eZYLtUywnoephW3kcuQqiCaQMAhUHKpcjjQQ1RWGoRrmlcpKrlMSKWrGqR2aUAArWj2qu0lKbIoIk602xeEWqp5mmmg21SqnCqKQop/BPprjdVDkO1YKgpAD8TDFENAvVDmIlrm5HpAyyEAcartZUo8Fo3DtubKOtkirnW0pPnVW0c42mcTMrhUq4zC2rXPNZolarrVaauMJVVc1IYax2VtNQMuxIWxYmijOsGMS5QMQiR0RcgjIFKityIKZcjp21AtLH+FLUaMV8rObuCV06vsURA0hXYdSAZEfuN2AgxdKGxcsRsyI4J8uJm8AiM+xsY8RYVdOGGpVcSZir0sIaVBRiZH9xOBhgM+FkAobgQ/bi001ITBiSDYe0jAYUfZKA4EUO9AMCvUCsD0oGASgTvP0OOCxH+MqaNqjXYWXP97XMPnAxomQHvx2O/LYMYAY+7f7ci7HgAKTaMX7bHGD+dwe1xebXtwTYPf1x9MlTN7Gy75IlCwvRTTfd1JeQGMg2QGd9pn/dGkprhw8q7fDuNZeAcawDvpWoHwDq7oN/X9tP3QTN2uMDM3/NcD3p6YlLolaA//1B7TAg4oNPW5c2j/363b2msBDhbw8Q6bUPeIYBP/uuARV7loELA7O+ptbmy2U69DJP2RrD9Ys4JGTEoP30VICT7nvwPNpKQC5ZqiDHNm62fo1YmZywNhqo9uWe3d+Aurmr2Pt+n5GZZGaz5/hWzl7t5J52rY1vN/g2sm/X2p7pBUb9Z5CMgSrr9H/Q3u9+vskiu7/hKx9zdY+XrRGfmLIPiUEAjCIv/Wv6tacb9BuwtWcvJNP9MWGeKK5KMDoW9V4v25t+gLo907cW2Br3ZbL1od+e5n2U6GSmIqNjP9npy2ib+26yYXLAnxNrn63ZblnG/5xHpO3GcufPjf1t+8Bkjk+KfLlgONv2vS+/GTvaYq5bdi/bQ8Qmkgjh2zqo3d/sNhmWgs6EvL8gbLJt4BxAQcvtTAQUmQvURlBRyZp0iijok3ZRh4PcVviMZqnTdvN5OSsC2IntBlxWAa0Ewg6V9JUjj+rcxRTfrmuuHKoVFhYS7oU7UoNUtYDUNFU1yVThmWGkJjldIyqjJxqL6i4AnTD0VpbpfBA7zXyYJS4I3yn3AdJ5rPXzQ5q5+4Dm9h/VmlfcoNPVppoO2LoyiMpSXJQiFyPgsDFFDkkllaXOTagchqoHqeZTQHmgkWyZygHEqKWZPFGUkV0rViOmD7imFa5OeO6EMRW/6UdJG/Y3dP8HP6Grfvbf6tR4ornhzAHsIA8VUwyH58R1fMYUZaGz9qQxfYgc8WqUaE+iagqOrzg3LKxJQOCZICpcpVzFqOJ6/myV6soyYh0ijcyXlf/jAWVDZQ1fvV2nhupqxG2XGayWYGmIlUahGlh6wiLAP2/nKkeRhgniwe2rjOtVrjhvq+rGONZsRo6ywJHQDMuEy/0rVRIyjRUVcHGfGq/XFB6aUvORgxq+5RKdH86E1xm0wgpatl1+b2cic5nKymFdEcHxSUVBOVeDgHWFGs5D1bK2E9KNEEtMwyUEaFPQMoidRYp+sUbFeshjxc1Aa6YiTX7iQb14w7XasWun2knictizNl2qZ9gj6Sl5SsDaSFViDt3deXasdlRVnoUuwUIQNF2aYxczk0KbE0di3K5whL6TT7yjKeJ/fIPRfuIatNgMTE8V8DDQCxnDP9iEsX8QdWuWeoFWO+R9EMZ1po2zvvuuof59fM2a/z4pGQGiCGA72Ptd6x/K9ne/a33to08OfZDOGOAmQfEw8uUbIVlo7H1rsxEC/zu+nO11+Pn95Fqr+LwYjZiBFB/8+uCxV9sXAriPPPKIC0yHsGKhWOjlEwsfHPjAz9rkAwI7c+xwNoDA/7/7u7/rAsQvuuiibwCDvQCMD/D8segGn93t6+6bzSXB0RBTLIn9gJjdy/rWbQmhHbYfus9an7ja/f2x4XMIiQW1DyJiC83PUj83QoKFhIxEWCuNTPg4ofu+BrZ8AG4A2AfjPii1+eE3ewcFDdmQ/LobC61Xvx3+/uoG3yarfJLaT15wTyw173rXu1zlccF3EN8AACAASURBVB/gdve7mxz49+9FSvqtQb+f/E2xVRKFQIwgaoPaajLEnte9Xvw5WWgP+P0jOxYB4P3qkNg6NuVQt0ymzVg4fFm6mPm0++CyRnA47qOLefmy2K63vvO7l0wfRIxwF0MWQUj8s8Lubd+130bMbO3Zd2ycbF58ktzr+bxn8hBCRtrjxZwHixkjN/95P0q72Dt8k9f5ghoBh08gWTB8Qe2DEV84xmmuCqn4sqYDmo1SWZNRxcVU1NoNjSZNhWmmZonq1BU1IR+AM0yHHUJCHYg2Oa8SHMAyNaqRvnJivyYuT3V8rK75cuAC4Z2LFBwAFxkc8bNEtTTQqnqu4QapcHOdHCGdblmrW6F2Tp1XqZ2qWYp1qhZp7/Ky5quxs4wUcS3EjxAoFGv9+aqSe46ovfuIlr/qJp2szjv4mmNBKYIwpKikGFelLHWa8CDONT6famVdKifS48OZ5kq5RhNpy2yo0TRXK0i0f1lJ03GgFgH/uGB1Kn5neaCIhABZ4voWtSNtfbSlxz7wcW179Ss0uVaaq7aVRyTnBTxDIND2k6oX7y80+qGWzc5pZUuqpaEOjeYabWXaWM+1ukmGsCq90Gzc1J7xYZ2vBWpHtL+sMC07q0FabinPWiq1Q43NV5V/erfCFSMqXbtVp5a3lEQ4qRH/0ynv7urFQBFCxVmsoWaulbMNjbfbmisFOrS8quFmolVzTa1PgPwlHRsONDEUqhkB3Amqpx+Zi0txhAR6FjU1NrtMlQNzyu/br+CFF2lqdUnNUuosSJC/lLF3RjlXI92x2aFkXuN42jUiNeO2Tg8FSqJIW6ZCrWtAEqSJakmnliWarUZqwg6cKxstKdYRcU24tg0lFW2YDHX2L+/W962/Tjsv3KUWlpCONdABVSwtKSRRzsJWTTONzdVVSepKglxzlbLmKhWVU2mkmWgoaagRS7OlimajUaVxkUba30e+cEFQkZ+c9JBoH59uC4m1C6CF9s8XqP4hNujQMFACWPUzBiF0EfgIZTS83cK6e0x6iTRcpsiK5NchWQiMMabEfhD8iJsP1+PuQFYjDnKADnEp/qHuHwL+QQMhIYaDooL+4TWoDXwf0z6uXtQc4Tm4iKEA4tkcyNdcc80Tc93rXnaA8RnVhLGQWJX3fqLfnyPGngxOuHmhzfSBIxluuD8pUHktBGwgJABh0naSXabXId8NAmkLZJK4BzL8YKEkQQHAHv9zxgD3J4ANB62BQ1/T6L8HCGANAAb9s6rfWJhVj8JzHNyrVq1yfaY9aBh5Ps9G291vLn0wSwYc7kUa2l7jZaCze2xM08n887fFoNj88pu94QN8XwHA+zwPKy3rh4xJ/r75JmHAkr5mhASFCfV8TIFpyoXum9l4slYYZ3NZg1T4GmErBtkNiG0v8j3kIevO3CUHrVVfvth4EXtlBTCZAzI+mXWBeiIASyMX/ZQDtt6w0kJIuOdC7bC9SHV65o2UwchBAC2WDhsHZAR79Oabb/46om3ryV+b7EPieLAY2VgOkst8xtrC1RAZgHWPF+PKPkSecQ2umP3OHR+mMj4oZiAk7Jter16wlvONc4Hxts8hVwBrxgTrPPGbNib97stY4C6F8o40vgvJYPrJ2PNsXowzZJrnEIeBtYn55+eyyy5ze9OIQveatDYxf5YmuZf1o1fbWbt2BppbZxSBRQvXPj63Ntr3iX0tKlEU7t62Rvk+gfX0/zvKQsJgQkje/ra3acvWrUVshwveLly23IQUs9KpTZGrliRa2WhoxaEDmjhzWrWLL9KBdesUh4FWT01r46kJnTh0SK0t25Xs2KXzQa52J5IbQkIciUv5C953yWAzzZelfzqxTyeuDHRi+byaJdy0cgfAAe5o/VUOFTfb2lyXtk60NHTotPLZOT1640rVgmXaeiTRZV9+THGrqcmhUEe3rtJ9V2/RyVU1tYLUVScHUVIZnqxIa2eWKbjnmJIHDmn4J27QxFC9CMZ2yvbEuU2lZOlKsb5gXck1VJ/V1ZO5Vu6eUNAKte/S9ZoeLWvjZF07Hzqu4dPnlIyU9eBVm3Ro03KdHEbLHitKSYeVqY1WHoLjbD8A4pJ27s31yHv+Wpv+w4/q/OpMc/G8SlGuFtrzjksQpqEoSzSkULW8quvO1DXy0EGV5pq699mbtHwq0fh9+3XJ5KSG66NqhrEm10X6yvU7dHTTsCbL9GdIIe50zCtuUe1Uw0FNy+oVRZ/eo2yspvCazZoYIR6jSB9GnZCUwP0M97i2WkGs4XaoXc1IFz/4uLKJk5rctEr3PHOzLjrd1uZHT2jF/hPKalUdvniV9u4a077RWBlB9HTGUZpO5jI3Fw2tnF+u2oGGonsOKvuei3VqLHMWGshIUYQzcIUMixIiOEWF2jA1q0smmlq177TOxZmOP3O15iqBrn1wVqMHjztrzbkta/TYlet1aDjSeWdhgRWHilnLaaKsEilLA1VaJW05G2vyw/foViwkF+5y1gzWH3FJRhxciU2WYS6NzTa08pE9aj5+RHklUmnXVrU2rFJtvqHSvseV04Z1Y8oveYaOrtroSBtWJjvUugUWAgaAhJUEQvJ0B7WbUMVCQtCmgUMzdfsHXr8DgD6QwhGQzYHJgWH+uZAJwCCAlrSv/cBUt/bSruPg4B6kTXxCWHeEdC/hT1sgHgTCUp2XPnGI4Gbw6le/2oEp3H8A+FzTz1WMe9Mm5gYLCdYjP4akF2Cw9mDW5zuAH6qSAwTQLAKSfuzHfszFhDBGb3nLW9w9+42rHd6LISRuzbr6T6EjPwAO+szzrcYB7QOQ4/IBCKGCeremrteYAmgAwmYhGQTcbJ3znF//9V93QIO+s665xxe+8AVXk4R7QIJ53+KVBt0XQkI/AA4+Yew3dvhZE4ANmCXFKn73tIniaNSFgSxxT0gGqUB7vWxv8BmEBAsJ7e23Vm3N0B/mmnnHsgfYYP2TzRJrn/WXfkDSsD7hsmnP47f9zXxyPZ8/+OCDbgx98tyz4U/xmz4hYQxQYBog9wEc11nbIG4UQmTv0T9e9N0IJf2DMEOOuxUf1nwjJKwXP6FEPxBuZBAlBu1k/lG4mosVe5IiicgBrD0oUEh5ayRxELinvawbYm79woj9lAlcT98pxspaY91B0JhH/rd98gu/8AtuP7785S//Otnor/EChgXujMBtjkrplqbX1kmvdhB/R3pbajABopHPjBGJEbgPspFkEaxLinT2uofNvcVUmoWEFMK9Xv7aNFlMul3cTd/whjc4AA6xImse/aY9uKQSm7QY7wAsJMjOhSq10w4KMiJjcbFCJpN6mzhJyBmyidhprF6sEVKRc874cr2bXPGZERLn3t1xrTQFgs0Tv21/QF6vvPJKp8hAQcZ8IJtsrDmHWJ+0jTg9e98n1/a3KWi+IwhJ92bjfzbnu97xTm3esrlIbYvu2rm2PJnhyooG8nvlzGmt3LtbW+99VNPlqoKbb9GXtmxWNanrwjNntfYrdys8dlznr3u2Dj/zMk3UcOcptOLOyOH+LgoTunAC3GviTHcc36uTV5Z0bPm8GmU02IDiToVy3I3CSOumm7ri0LSueeCUho5Oanq0ps+/9FINZbl2PXJCN951UlMXrdRDK0MdXjuu+zat0ellodK45Vx84CTFw1Ntnqmqdefjauw+rZFXXqMTI20lBHInxSUp8Soujy6uTrFWzofafvKcbrjriDY//LjObxzT155/kWaCTDfddUwjh89pdOW49kV1Hd4wqkeu2qA964eUEwzhMnJ1Klm4yrTEnxBvE2jLnpYefd/HtOtnX66TmzPNVEkIELoaglFMimPiOUilnGrFXKJLTrT0grse16a9J9UKMn3k312r+TDW8pNT2jFX1+WHEwWnpnVqPNYnXrpVD66vqVHp1AlxBUbwGUtdxftyEqnaqqj8qQMKHCHZoInRutolgtpzRQmxPENF9qysqbAUa+upeV3/2Hm9+POHdD6Z1f7n7NJfXb9Jt949obUP7teF1SG1Z9u6b0WkPc/epk8/Y0RheVhtN/i54hQrCe5PELRcq+crKh+a1/y9x1V70U5Njidu/iGDRfplqqrzNwQpFc4SL7hvWjfee0obHjuqvdur2n/jRWqEZV1/+0MaXjUicq41zk3oyy94hu7ZsUoHxmtKSqUisN4R3SIxgqtHkpW0daKqqb++V7dtvFabd23rDBEuaEXsB16BrShVnLS0dSbT6GMHVXnoq9qwaaNLijAzOanlz7pW+cQJpQcPKN6xU43HT+t8XNWpl7xQ56s1NWMI2Te+bE8CoNHEc0g+3YTE2oCA5eAwUNXrcDItrv8ZBwwHHQcOf6NBxdqDAL7xxhsdUcFa8IEPfOAJQtJLi9YPQwEuFlupnXuQhYV+oHFEgL/2ta91gBBiAZjlPTSUgBIOLAtStoPIP1QMwL///e93hMTclbrBgmmxuB6ACQCwQ4oDHA0cYJJncRiiCOJA5r6AITvsu8fAnrOYtL8GBjngCQAHbHNvChHib03/0NZyOPN8yABkZTHg3tL+4jqzUEVl+s2BiUUJrSvElDFgPfCbgGhiUXifNtjB3Y/gWfsWk/bXX1fvec973FqAdEEMsdKwNiEluLwAdtlzaE0XyhhE2xaqQ+KfrwAx+olGHUACkAQgMwZYzBgjyArrkb3PvkeT3c/iYKCQefMtJE8x7+h7O3s+ygb2DJYln4iYu4nNJaQfCyTaaOYANy9kAwoCFACMB/OP5px9yTrtJnk8kzkCpALaF+MuyXcYRyqjs2bZd8gC2sPYshfIJAiYhjACLnEB9KtuD1IOIFMgJCS4MELR73q0/1gTIC9o9SnSanuHdtJf3oPoskZpA+9ZjIxZNH15ZGl/Wb8mi3wA67eF/rG/IXyrV6924B85zYvvsz4B5SjBmCPGBuXIQi/GE0LUj5DY9xlviAcxJyglsIJALHlBFNl7jA/X4ZLKHqRdC1lrieXC2g0hGXQt65Nn8JsAeF7I5QsuuMAVpvzVX/1VR9IgiSgssHz94R/+YV8LqPWrX2FEc0Vj/kyeo4gjGxZnGG3BWk9RUCyNrAUs1Mgl2ohsgrAsZPWhHd/xldq34LLlAo0B7E8SEnC01YPg75EjB7V+/14948y0TqWpoufeqDs2r9MF/6ca6IqHHtPqh/cqbs/p1JWX68ill+nM0JBLvWrFJHDVcZm2OoSE5zWiTHec2KsTV1YcIWmW2x0tfUFIwqyscjvVBXOpNu8+phv3TmnlxKxma7G+cOuVWjHf0s67D+r6fbM6vX25dm8oa9/G5bpj01pNLsOla14KKs4NyplAIghJRa07j6r5yFmNvvJqnRxpCSc0V4cEuFz4VDlXn1or1ur5SCv2P64XPHpGlxya1JllkR645VKpkei7P71Xo0PDaq4Y0sHRQPs2DOmrO0b06JqaElcMsYjdiEhR69LvRi4wnJCUrXva2v2nH9OuV/8bndqcarrSdq5ErgAlpMhldCqyjm2sS5t3n9bNeyZ00dEpJc22PvSj1+jgeFXLcukZU3O65muTmjsyodNXbdLfXzWuQyMEvpeUZ1GRttcVYSGgnYxXEJKSKp86pGCsqvCa9TozUi9iZQLqleRqQ0jcuLU0EpS08fBZPePeo3rZoZbSc+d15Lod+sBzL9B3f/mItu45pivHV6kx29IXwhntvX6HPnfJmEt9S1YsZ6TAQoN1hHYEudbMVVQ7MK/GPSdVfdEOTa5oq45Fh9opzrIhxUmRKjjOEy1rtnXNV0/ruQdmteX4WR1eE+jo1RdqppHreZ87oNa1mxUndZXu2q17btip+y6/QA+sHdI8ldIdxy5iQVyRRSwmaaxtp2o6/+F79dILrtWmC7fB19z4u+xhuJdR84ZkBmprRSPR0KlJjU6e16YVNVXPT2r6vkc1vm2XZk+dUq0Sa/aKK1V+bK8e379Pzdu+S6fXbNB0qXe62G83QsJ8+K4/tB/ABfgACKBxIgsQ5niEPv8DOvkBfKMdtIN8oYPPPl8qIcGiQlsoPsbhBQg21wQjVByEACRAs5/G1dfu2fOtDkkvQmJ98TX7PBtSgjsK4I1geNOqQ4zQkEEWqNgNMLesVb3GY6mExEAdQIt5evOb3+ysQGbaB/iiKQSsmLuuf6j3OwyXQkhoM5YwtLMQP7TjjDNgnMOXtQKYYG5YIxzKvpuWrTEbj2+WkAAI6Q+AEG0w4J8U97jyQZ45/AFggKB+hNAHnQsREgOO5iqGxpv7swcYc0C5fca1WE4A7IAzNOZ+drJexNRiSL4VCYnNEW0EhLHeWIsky2ENYIWCjONmggzgPYAdwLI7mYQ/70slJHyX75imGfIAeIZAMd+4pEIm0FijacfihsLEZNpCYHCxhIS+s9fZB8gCgC5WAECoyRjGgIxdyEvAuskQXwZ1y6PFEBJ/LhgHiAtKCNw92X/0kb33x3/8x3rZy17mrFQQZ8ZiITLA+C6GkJjVBgUI8pBkEMgkrJV8Rtpc+5/2QiAhu8jGhdqwWELiWzd5Bm1BOWXWNvYjfTFXUlKKk7gDwtKtvPf346BK7f4zGWeUDtwXEsIPxJo1wZ7HYsvZyfMh3aT89y0k/c6DfxWEBBPsExpCS33mArELi0FBIqSV01PaNjWl8X2HdXxyUqPXXaUH1yzT9mMTyu99SJfUhnTmzFGduexinbzoUk0MLVfiLARWvaKwlBDkXRRMzFWPM33FEZKqjo3Oq11qK8VEgHsNgdyqiNiVsXpbF5yd1XNOJBp7+LA0X9eXbrtW4+dntOYrj2jXZKrJcqozQ6G0Y5M+ce02HVtBAP688qhWgEty50aZNs5V1b7zqLIHz2rkVVfp1LKWC1InzsBlRXKWlLYjDpV2pJFWqBUzs3rRsbrWfeVREbX82HW7VJtN9NK/3aPTI4HO1gKdrkjz29bq7ivX6J4Lamq6kPjQZQsrZQRbk6krcoH1YRZo22OJdr/vdm1/zSt05oJEsxWyeFFWMVfofAzJIhArSHKtqmfadLatm87Maev9R1Q6NaP/9W+v0YNrqIfS0vXHZ7T57w9raNUqffVZa7V7dVlTAHGiWEj325lEansU8TmhhpolVT910KU+xkICIUlcZXksCaQ8HnLJC3Cco/7hutmWLpyY0037phQ/cFAzV1+o99+wVq/YO6f19+7X6mkqm8TavX5Ie67bok9sKUtxVS0X+w0x7ZCijsVo5VxFw/vnldx1SqXv2aEzK9qaryQKMghJsSXL7bjIopWnGm6luvDxuq4/1dKGPY9rUnVNXH2RZhPp6s88Jl21WUONulbcs09fvewC3X/dNt21oabZCqmmQ+UJpidIYhEnVG5HjpCc+/C9esmmZ2nTrm2OOLp14lwYi6xcLmmwS7ecaDyINDada930hKZ3P6RwpqGLtz5DJ/buV2X5iE5efbVWP/qwJnc/oNYLnqMTm3dostI7EPjbkZD4mmwDILgIIVzJhoWgR+sLMAGUUoUW7RcuC5CFhQ6cbkG8FELiHwho/tBMAsotyxTjjab6da97ndOaoyU0INBP07gUQmJjw3MIvKTPAF4sBaZB4yCmXfg2v/71r3dArd9rqYTEnxtIBwCAmgVYmNBWcvDzQ2Ashz+aWZ9U+Zlx/DYtlZBYOwAPrAfmAFIGGYCcApLoP65ztMevkNwLjHO/xVhIuskuIASLFFpo3CIgRvSRqs1Y7XDB+YM/+AMH1haag4UICevItPj8zbwCxgDhRk4tYyVrAfcV1iheChbo7hdP9NvzrW4hMeDMbwAW5BOZAOkGZAFA0VITiGyunIwBhB1ZYZnFuvu8VELiA3iIAGsGt0WejRUA9yzGnTmBkP/RH/2RWwuAUJ989gODiyUkfN9kETEiPMO073yG3ERBw35A0WFueb6Fr5fFdjGExJeBPAsCyD7DHQkixhokJg6FDVZiNPPsTT+LYN/NsAhCQh9svbLX6CsyACCPPOKF1eY3fuM3nDsbAB2iiBUHhclCr8USEv8+uEjxPAgy8TesBXNZY71yLkEQcKXlmkFrYZCFxMberIfMKzKAF9YpFDDErdAHzgRkNAoZPmMeIOgLkeJ/dYTE/OLcYWheTkZMgpbG5me184EDOn/smDZecamOjpRU+vs7tHPZsFatGdHRRx/W7KWX6uQzLtWR2rhaIbEIRS0R7ogCHrcZn5B8+eRenbqiouMjEBKyGxGIXpTyIxtSBphtN7Vc0qUHzuuy+49r24lZffa2qzTWbGjVgaNaVqlpLSl/953W+Mmm3vGq63TvllitaF4KKelNEZIiNnrdXE3JHUcVPnBGy151pbOQ1IkhcRaEwqKBRpxUulgsyPmFpeWWY3Vt/eKjuqBZ1qFrd6o609Z3fepRHdhc1bINa1U/eU7hubb+4Xu26VNXjGg+piZI6KqjEz/TwlcKNzBKmSvUjkdTPfqnt2vzz71C5zYmmi+1irgZovnx2aKYCgVJ4FEJLkuRrj47o0u+ckibDszok993ufZvGNJoo6kXfPmgKvvPKbnuEv3ZFTVNUXWd77rdRaFIVxbFjX/TGQxCLWvEqv3dAeXjVQXOQtJwY1A475FDCkJCittc1dmWolqoZVPTuuWBM9p41xHll+zQX1+/Xt9/5wltfeCINrcjl/XqsZUlPXbtZn3yyjG1o7II6C9yHRduUzGAX9J4o6LKwXnpqycVfu9OnVqVqFmhOmWnVDu5wtsUPHRmC4VpqqF2putONHXJXYcUzs3ryA0Xa6pa1nM+v1+1s3O6YK6t1dPz+vyzNuuO6zbrzk011SEkPDJJXVpkq7ZZIrHAREXn//p+3XrBddq8c1uRSCAvXLpcimO3XjO1wpYr6Lis0dLWM02N3HO/pqfPKb/mmdpUWabz99yn1cPDOnrNZVr/6G5NPvyQ5l74Qp3YvFXnKtWecvbbjZAgG/ygXTt8+I3mG39ctKGYpxHGCFyygXDg47/N4eMfugsdPny+FELiA1LAHto/rCHms48WCnP5b//2bzuSRFvM3aQ7JaW1bSFCYuCD3+bjy280srip4bOMBszm2g5rgAhkDVA8yE2Ez5bismXym7HHxQpNPXPDQQxAx18cYMPBythgpbF57EcWl0JIjODx2wgJwAP3GRsjfkPMCPRF428Bsr00k0uxkPjzb1pR+kvcChYSfMUBy/jL0z40lpAj/Mz7vez5CxESs775qUNxT8JFCG05a49nAtQBxBB21oe5afGcbjBpbfpWJyT0nbXj14XAFQYCAMgy0MtcsAaRA6xLACtA3c+g5ff5n0NIAKHscxQCrC/agUYccozyBBDKb0AohMXGvt8eYA4WS0h8YoT7KqQb8mMuW/QLooRCAiDs99lXKvj34ZpBhMS/B3/bfSDDWIpw24SQWJVz9gLPRg4wT7gzMR4LvRaykNh+MWst/xOzAjHFOkG7zIINGcWCyN7ihZww+dWvHYslJDafEDLc0bCEEb/HHEASIWXIPwgJsgiLJXFenAv23V5yuR8h8c8PUz7ZHGAlQc5jFcMSRP95BvsFayJWO2JozKo7SBb9/4SkkyAIclJSppVzc7ro7t06NXFM6668VI8lLVX/4Wtal6JBntfaRqIHh5ep9aLv1rGtW12mJQiJqzROemAwNgXvXP2+wkICITl9eazjo/OarwCeYQ6QAJfiSZmrH9HWcKut5zze1sV3HtK2k7P621dcJZ05q6F792jnyrXaUBtRdPCMRk/U9d7/+wo9tKmsJG5pxhVRJC2rROHzDbM15V85pvi+M6r+1JU6MdLUfCeY3TmpOQBNbQ92NqlrAbQNvfBwUxd/6YA2TAd64Hk71G639LxPP6bS6uWqrlyu89Mzmjl2XnfceqE+c8WoWi7DU+jcgOhzy8XGRCplpCcOdeEjmR557+3a/nOv0OTGtubKLUcCiVlwAD7BokAZw8LNDWZy04l5Xf2PR7R137Q+9vIrdWRDTetmm3rRJx/S+VpZh5+1Q7dfWHFB20FEji/GkgKSRaYu+kbdEdIIj82Hqn4KQlJTfu16nRptPkFIHAnIqi4InyiWGh5sceayab3ovkmt/+pBhZds119dtUIv+PSj2na+qc1UOp9t6b7p0zpw8Tp9/sZ1Olsrq10pars4IkAcBx5TCrSiUXYuW8GdJxW8eKdOrkpUJ47mCUKCexlFBos+YCkbSUNdd6yuy+8+qnR6WvtvvlgTwyV9/8Oz2jAvrZ9qavqRx/TZW3bojsvW6KE1FbVIipARFwPRIE1vYfIrJYG2nC7r/F8/oO/bcL227djmrHbUb8miUFVX3p10e6GaaV1jSaYds/Na8dn/rcaZSa257jod3bZVQ3MtzT1wj1Y0ZzRK0O3e/dp7/JTOfv/LdG7lCs19B8WQWBpbE9poNxGwPiHBN5wX1wI8ICQcAICAQe4xvQTxN0tIIB64ZaAV51B83/ve51x2sE4YMOh14HSD4oUIiQ/mfdJhhATNI1YBNJSAIbTxHM4AMTTIAOWngpD4bmOMI6AHDShuGRAfXpZelblgHHDbGKSRs/lYCiExwsrc45vNQYuvuiU+AJgDhPiMmhr4mPcLKjeCsRQLiU9KWG/EDxAwirsKGljcMvBZBxgDQtBeD8pWsxRCwj6wrFr0FxIG4cMagzWAOWGeIJhYbWiXX59j0Dr4VnfZMnJvcoE9BgAEZNF3/OcB9CgsCEpmXNAS477YKy6J+y2VkPhuTxAS5hZCQrwDYws5ZC9ACFFWYKVAc06Mw0KZ45ZCSExDzneQhVhqICSQNNqB9RSrBUkizDroE5Fe7luLJSS+DOU+AHL2OVZSElnwP2OPogSNPW1BRtG+fpmz/HsuREhsHK0P/M+eB/RDDHghl00e466I6xrrAjKwkAV9KYSE/U8cI2679NkUU1juiWcixgbZQywPxI32mTWd9vc6qwa5bNFXv+YT/2P9gAxCTLHOc1+7N7+RPZwBkHbmYlD/jaB+R8SQ/1wjiwAAIABJREFU9GLhmIvf/va3O19W66zzp3RZtoraHU7AF1LeVete3Wpr0327NXHymNZffbkODZW18sRpLa/PqtasK9uzX3Mbt2r2iqt0cM2KgpBgwuxYSLCO4BZDbRBiSOpRQUjOXB7q6BiEJC9iDYroFRdz4dyNQqnaTnTNwaZ2PnBcKyem9A/fd5Gq7VTL7z+s7aeaGgkjV0RPK8b1qedeoMNrSqrnLSXligskJ3QAwLlhqix99YTC+8+o9pNX6PhIU40SmnGK66HJ59G0mpcrzS6lTd10ItGGf9yrdY1YDz9ni2ZKma555LSW7zmt8fKQzgWJplaN6N5nrdM9m2tqEzsBsXCeYpnL5BVQGDGN3T0vfCTVo+//uHa9+kd0ZkNT9aHUBV+3S0Wl8ghfJ67vzAPWiqtO13XxXUe1ft+UvnjrZTq+ItbG+bae83cP68T65Xr82u364nrqdBRzVkSld6qKu8xlkcs0Vs5jjc+HKn16v9KxivJrN7haKIWVCMaARYJ0wXhbFRXm85K0dj7RDfec0dp7Dyt6xmZ95tq1uu6eY1qx94TWq6q4keqx8VAHrtiguy4e01SJWiYQPFzwoHZFxixc41bPl1Qj7S9z8d07dXpVqrlq4bJVxLy4pGcdCwnWlUBD7UBXnWhqx10HFTSbOnrDhTpTjXTpF3Zr03SglWlAzXfdefMuPbBxmY6Oll2BTKwrkGGcACl0yXokVe8FpyNN//XD+v71N2jL9i2dmBGsQ4EqkFhHBYt0wSvn2hrfs1cbvvxZDY+uUH3VWh0aH9XI2vWqTE2qtfdRDZcqajSbqq9bp5M3XK/ZSrUgpl0vX/vFoYXWBn/7pzuo3Q4OC2rvPgytGr0tQgMcPnBHZqCBQuNNJV9LawlAI14Al1BAMJpR05z11AK59drJ7Ne5AGDhZ9nyD+5eY2rjCuDDNM/Be9999zktJVl/DPwAhshwgobcSIWvnbP3ICRostGm+Zl+erXfJyQcGowFhAz3HdrD/xw+FFvElQhCwtj1O4RsrH/rt37LET4AxEIvazdjD+nhQMZH3J8vACJWLFwlDAQPIiaWZQuLi6VKHgSejRRwvhBgj6sG4Jzn4ioDMGJusJ5ZoK19xz+s/bYB6iAQZGnq1hz3mwuAB+sPtyxiSVhLrEPWAH9DpvErX6gvfI6rBYCC75IBsPvlXEI7Vg5zweJagBAWEvqOdQRyjnacvc74WPyCWdeeuLP3DLsvbm5Wh2ShdfBUfm4WGqtDAsnzNeG2J+mDWYoA36xvABw+84BN5huQxthzD/YDa8uBuE5mzyfwRodUs0+ZIz8OrF/ffCsTc0/sBIScGBI+w48fcMz6I8kELmS2/gZpxXken5uFBEuDrdeF1g7yg3YQRG2B6LhLIQ+w1Jl1qJ9yxPrK536WLfteP+Bs84McAPwjB2zvsJaxTNJ3rBT8HhRD4ssOCAkkr18dEtub1m7+RwYgDwnwZo2gZEJRgaIGQgL+hJT4fe03x0ZILCtZv/GHYOCSiqUcwmXnGkklWHu2n7FO4EKGxZoEF76CqVcbLMsWbR+0B1jn7HWSCfBi7iDYrH3IMO3mf1KSsx7NimT98cfRf4/7QvLJCvYdWYfk3X/ybm1Yv8EN2pNkpKACVtANYeuEjVJVGw2tO35G9XNTqm1crxMrRlRJ5lWtNzTaaCs7+riC8bWaW7VWE6NDSgCzgDpz2SJGxQV4F9ryObX01VP7dfLKUMeoQ1Ip6o8UQNC1SqlT74eu7OHOo02tPXpe1bm69l61TiVFWnd8ThfuO6eo1dLsWFWHt4xr38YhF9NBccCgVFHg6mrkGDy0cbqi9K4TSh48rZEfv9y5bM0DUpO2wqhcpJrtEBIyhIVkCVOuHZNtrdg7oeXtQAcuXKGpmrR5pqUrds8qPHVe6cpl7v19q8o6OUyGsdgp+3nx/SDK1W5SMb6qtJlq175cez74N9r1ypfp7Ma25pcRwxKoSbX2PFcFI0XAN4sA9zyPtLXe1No9p7Rqoq6Hr92mc1VpbG5ez3zwhE6tGtbZ7ev02CiVymNXgJHRpwghANyRzIzCjJHKLWlFM1T0hUNKl1dUum6zjg43ioB+F+uRKE5Kbi4o5tgQxQ1zjbWly/bNavzQKbVWjereZ6zUxefrWn/ovNaeaqoUhNq9ZViPbF2mIyurSp2rlisE42rPMO0kOqCfa+olVQ7MKLv3tMKbt+rcylzNIYhH7Ego6ZepvUIMCXE9zlrTlnZMtrRh34SUtXR62zo1KiU98/Cklh2ddSmamxuHdd/W5Tq2rKK5EjEoWN0g1IELkm8RpF6i8GWg1SdTzXz4EX3fhhu0ZddWBVGgtEPIqZsSha56iZS2NT7TVO3AIW07tV9RWNNMFOr8cKz6+k1aXq0pOH5S1alpNUaG1dy0USfWjqueRcUYdL0MiCCUICMcDGhM/yXqkCD8cGUBoFrl8m4Xhu6Dxu8OQhLAh2DloDVND/cCDKMF5AAEkPVySzEQ0+tw4cBCw0QNCl8wLwQEeA5ttsrztNE/bPgccM17AMjuAoZ22EAWu+uQGHHxD2p/PKyP/j3tADINmQXTD+qHjTmaXsgT2rSFLBo+KQKMWFyIkR4+x52L9wcF1PuAgiQFuBr4hKQfYDDtsM0pbfDTqlpNCgBopVrtm2rU7yf3xKUE7TZZkXw3u0HAm7G2Imw2Z1ZJnHsuNAc+SCXmhgBk9kmvlxEKvmNrDlCOZhoLCZYZno2POvMIUPKz6tga7EUQbS0DnCAy/dbdoLH453xmhIRnMwb0wdpk68qXF4wt4Js9C4BDJvAeJByfeWQcfUFrbCTCJ+W27i3tL5aE7ppBC+1/J7I5/zruZAZIbf3xOe46Buh7FTDtHjNcUlHgIucW0uT7+6dXIUBbJ/3mpRcwZryIfaAOCGtrIfBs68Rkuu1Ji22wNpglYJBihHZyPyzOgwoj9uoPz7HxtWeYtZA2WQzRQuuazyEkKHQA5A7R9FAO8L7tfSPL1n57Fu9bfIe1we7X64yyfrGesSb5dXFMqYRc5V7mvoUrIOefvzdwHcR6b+sTazHkjj3Cvfu9TH4ZIYGQLUZBtdh9/y1TGPFt73i7EzAUDXSvTuyIcxJyINjphwstsctElamaB6omoQPLU8RUR22V0khDaVlRMKdmQHX1jlY86NTd4H6uyntRtRyi4GJJYunOo4/p0NUlHR1vqk11c7JMdTTTcRA6gEiQM4aFkVlSsCYKYzIg8VmoUhZqeaupUig1wkDnS5HaQaYWQCMqKQQId+5IRfl1syXN3ntMM4+e0cb/6ypNDLddXEVE5XgqtXsuUkUcDap6NOa5wMtxO9FskDvNfylNNNzONJQXQPY4qYZxlcp5Ni5TRRA/fS2CWCALBdBftaeuAx/4uC75yR/R+fWpZquJUqwHYaCWEkU8k/S7ZNxyZCJWRU0NN1saTgOdGB5WIgK+W6qmbbXzQK1SWfNhqCEGiye6lLm0FU+oghySyng4jTU0n6r+pf3KlpU0cs02TQwnjkAWcSSJyknJxfq0SrkqSVGbI86l8TZFBttqhdJ0WNJw3tCytjTcJiNWpqlyqJlSRA8KMup2ehE74gpdckjkoZbXc5WP1zV990mNP3+nZsek+YhYjZIjclizIBG5EgU5KYNDN3aMeTVtKQ+pAl8Vseq1uKHROsQ50Ewl0fkoVjssu0xpxH5Aypx9JCkX2bbIJJblWncu0NkP36eXbLhOmy/e4dzjElwv4hiDjmsn45dliZYpVCVpq5K1XB2dNCJNcV3zwZiCrKJym73RUJLjFhapVUrVzIt9YgKlG7jyP6AXQgLoe7otJHb4E+dAwKe9ugW5Cet+BwAHjB3+/DbTPb/t4LMDp9c9rB3dn6FNw83JCiMasBgkuO2aXteahcYIoR1e/vz47UTD2asOiQ84+h3CfqVxO5S4tz3bxqkXEPDHAV94CAkasUHE0ObMntHdLv+7/uFvoKzfvS1TkhVGtMO9V78N9Fhb/HG2zwYBCf+edj3tAgSgxUXDac8ftBb8sbCx7HW9v867+2Of8RsXN7SYFg/Ua2z9NWxk2ACwn02K9yAtfhC7WVX8/Wd/G4nFuoRVwYDoUt0fFwtOevWNfYyFBCuReVT4QKt7PfkglL6aXz1958V7fv0ZmyN/DXItBBALiV8DaNAe8NeWEZJukmfftzb7xLPfGHEtcQDEXviFEXu1xd/XvdbXoDXnz7+/XvnbYhDQ+DMevpKhV7t9WdMt17tl8SAQ7rd3IZetxfSt3z7rdwb4bcfdC1C/2Ert/h72n+uvAV9GDTqj+D6kAeUIhNA/A7hH9x62PeDPoxEWO28s7srOTn8f+WeAv1axOkJIvqMKI9JBTMD/+Td/sxCyHZ85fjvwDqjIUiUACuCwq9vQqVwdA6pDF5eQJamyiOrWVVcpXPmMK3gI+QD+xq4GCSHUpNMl21HgqpUDjsvuikzH0xnNrw40FUNIuG/hokV4O5/nxB9QsC7s3CvNBbFoFmHyKitSud1SWiYfVKY8AcLmCuOys3gk9In2o6UnMHk+VHayqbnj8xq9epXmh3PNU1U6C1y9EgfcAfLUzsgkSnNgiWmnifI4cGSHTEyxixHJXTVuXIJKudTAPSmn1ghAtACzLtcWPrFBprhUUdLOXPvHzoc6fO9eXXjNpZoaqaseo9EpKSXlbs6YQgSo+p67bGUE+Idpw6XALcex5rOygjBTmhZVgCFyaZq5JACVDEIUqhWS4asTx01dwDBXOawoaKciXCN6fE5ZOVS+ZlhzVZ5TWDOgRHFG/Q6plUM4sZrQJwoVZoqCdhHEG9QUJbNFEF1QVk4hSKw6WIeYRNYM66AUdUhBUZcGolFLclXnpNaRpqLtI5ovt5RGWUFkXMpjLBusnIKQ5LShVCtijNKmylGuNKwpxQWtPa0wKDsy2VZbqUsGELt5wNrjSF2Aw1atSP+sTOVAGp8J1HjsrHaMbVZtbFglxz0DtTLibiDHrLBQ7ThTmiUuDCZOS0rdCmspjFhxwwrysnNHi7K5IhFCGKtJrErHDckEkAkZXwgCujExk41mMcWhvllgMeh7CFhSxAICLBe+H6Dbfbh3A0f+Ny2YCU9fQ+mD2O5D3IR0r/ahxcKsjgXGNH2mhe91sJklxHeF8f3DuYcPboxIWZ998Eo7MbGjzUX4+98bNJY+uPIPPgNLftyAfwD596Q9WJR4Jho1QCDpQf1Dyr/exto07UYy7JlmVfAPaJ8gcF0/YoQmH+0s2j4Dkf36748fbQB0+/Nm3x8EKruJE/dAM4zLCf7+ZvXpV7fD1qIBfsbG5o7P+N/WhM1Fr/4YeeUaXNyIe7F93H29EW+fiBkRNwJiv806g0bVSEX3fPkgzPYOlhYyFj3dL+aDNrMO8bvHBdHAlw/C/Hnz15ntORsjA8omL8wdywd41mesKRBxfz/3Wzs+aOP7/tqzufStoVxv8u4Jl7k+GnfuR6wBboNkhPKVDb3kkPXNV8j4oN8nzIMsE7Y+uB4gzj7ENdasOzzbXzvdctnWOd+nr6bN531/jdmcdPfF3rf7QEiRA/0UZ91zY//bePlyyoC6tcWycvWScUbyiD8iNgQXYb8PvdrtK5/8e9r7RgJsDTNnPknudcaxB0mSYRYeOzf8s8/+9i1T3YTdX8+21rvnwG+zL6vpN1ZD3Hifqte/uIXECMn7/p/3O5etjLoijkQQL1DUayC4F1LiNNwuEBppTrYogq7R2Mu5vWQB1cDLylVTFNadVhwwnuYtlfJA5ZzA6FB5WKRzJZyjmWcqk0VKmb70yL06duJxNbN2J+C6iCCBjiSo5NEqOlCPtaCIyXAA39kbCBKHBKRqARodmCaIHOBbpN0t3JVcmiWFQdvFT8xPtpQ3yxpaA+AHBIcqEzOQQ5wCtSJiXbAuFCElcYoLG/EMwRNtKrJxAfxxB8kc8XDa/7SwAPB3CYsQoDTgGYxukfEJIrGiulLHDhzT1m2bNNE86QgLFdxpN4QINyUydGEpgB5lonBRs4gJIRFVq6qAPgvtdMkVHlSedOqd8D3uQ5rhInMYbSisH0UV9DRpa315lVppW3NZQ033XWgYxLNVZABwvacOCJYK5jBWyxG8Ip1dmFcV5XU3LwlpkjvlXsislYWR4GdkqQqyxI1p8Z0iFXIc5Vo5skLJmUDT0YzSOHGWiCR8spAgrYWAMd88PwlKblwCtRVzz7AqhSWV01noo0vv7Jiyi92BxDHihYXERbDklU4dkkxhkGosrSpshVo+MqYDB/YpYL0T2A5hTiMXw5ImiebLpAdIXdtLSUUpFe9dqmj2AWNUpBMOIGoslBwrHVW4C7c55/LYcR/wD2vLQw4RgZD8S1hIaA/Px4/WhKKvNeRvA/qDNIJ26JiAtf6aFshPv8s1vsDtTjlrn0HWELy4SdirHyExId+rjd398QW5r2m2Q9IOENwDiEHB9cY301sfex0IfLdb09WLpAzScNo88JvgW8bACnwNeqZPrPx7+ETBJ5qFaC+s4/3mFjBOzAdgzL67kMuKAQj//jbn/hj364t9j7lmbRCHACkEDA6yjPggy3+evW9ghP8NiAzqi+1VrBNoZy2Fcy8A5AMkA7gG5HwrlH1m421zY/ule2/QToKRSd1MLIovP54qQDLoPkZIIIVWcb6XRp2+2l7vHlNrsz/mPuHrBUK5F7ESxAGZ4qAfIaf9tlZMPtiY+2ufvvhzwf+2/weRZK4hCxQxaWRI615n/vh1a8S7n++nPrZECN3j74NmkyVYa7Gmk17dTzHdvcfsXvY9xtHIuckH2+/+Guw1tsyjEX/kH4lBcJfql6681z0GyV6/34PWtQFy9gCxiGSuGiQH7F62Fnx53H3G2X38/efLCX+uSSdNAD5ygGvsvv7a8c9KO9e41n+OrUPrl281t3YYZrDxMysj8ThYSFgHT9XrW4aQvPNd79KuXTs7Fo+iPoNzafk/hbWwCCRYBVyyqSIzE65HadhSlrZViUoKMoBoW1kQK0lDVUqJUuc3X3JAHbJQzgHmxAIA0qmCHqqeJRpCk54mOt2c0c/+xM+oUh1yblgU7qOSOYSgDiIkKNmlDA6cpcDFZeBa1ExcG2ggOBSrQjsmm1Wu4TZAvIhfKBZLQUjyvOksIB/+yCd133179bv/5ZfVagPyy4Jn4f7FlY0YN6vCbYiq8mDMmHYRyRDhsJQ6Fy1qisTOepOpHWJhgEQUQLiFS5cLpCaOAzCL3xT/g9Iz3XH3/Xrlq35Kf/be9+qq6y4t4ixyKqsDoYn7gBQBjHFdwtpRVoI1qgzZylVqlIRZpklMBNaSvO2ITjtoKQgjFy9CDAY2miL1cuGKhYWAuIp60tLr/v3rddXlV+hnfuanVI5KjkQxVqQ9dgUN3SsVub6w3MQUWkxyNaOWc0CrhEPKkjlXgZ4CjNU8VRsLA/fxCAk1PIq4EOcEpzKxIaVUn/y7T+n2P/87/dc/+i8aWz7krGMQEkfaHF1l3qGLZAYoKcsitxaznBTJEKhqQSajpqJ2UbuGOBhXU8a5HWJVI8Lf2fmUZiUFzp2MNZsqmWnpJ376Z1zl9W0bN7pwFzf2cahyK1AliNVstzVXKQLbnbUsLakd1js1TWoK0oaERYUvl6h30lKQ4D42qixsF+PukRFG1IQTBwSmeIQM2s+nm5CYsMM1gixQ/G+aKgMVPtDodeCYUPaBVvfBx/fsxz8cTKD6AMZ/BgcALlv4y5qW3yc+vQSyHcBGDLoBnn9//yAxEG335zM0cmSDwlXBQIBPLhZ7INg4+wDIQEG/e9ihSkA+vvcLHUDd7bLvW/+trwbc7Pn+db3aYulGSR0MQOw1f72+130AmwZyIVeTXoc0bhIQIkiZAYqFxq+73/73fNA2qD82NviuA8YHWTCbzdaTCUg6JVhtTxRrF8XEk/uAs9WB4467RwGUC2WMv0b5TpKkLgiebDyDQPli1+NSrjNCgoWEMbCAZgNtBuiZX5+QmCyxeTftuM2vAel+VjNICIkByH7kKw0WWn/dygADjgbwfBDevf8HkRIC5MnQZnFM/fZNr/d7tWkhAN49RwTlE8tEsgCrLj9oD3Q/s19fB8mz7r1Icg+C8fsFtXe32R/rbvLhkyL/bOi1Nq0vBIRzVjIXC8ktu3+39avf/unXVr89uEtBykjSYeeLb/E2AmdnvJ0p/G+xZUZITT7y296zve+TI7/97CGC2kkQgQvhU/V62glJ9ybmfwTcO971Dm3ZvKVwqwJ1d4KQnaOWiycAyhFdjZtO4EhKWiq5+Aa1mqrlqeqlivPtJ85AQV0tQHUEuGw+ASwLVtPJ2NWBh9wPrtBst/TLb3i9RsbG0PU7wO6gsPGIzt/OyBhIDcyNcahh6kpEsZohBCZRHc14WFKF4GUXskHAB38UlbqLV6Glf+97/1T33feA3va2t3bedwEzqFmcyxHxIXSHbhYuZEB5Sh22FbdqCuLCrShxqBnftdQRFSwbZG8CGDdKBOK7pztHIlcExWnwi3Z88R++pJe8+CX6m09+Urc8/+YOSC2uBkJzTdyGwfCdyD2myS1yqdJOnXWIW3LnEFMO1hQK+5VwM6INWDpom6UylrKo6dqBZafZauoHf+AHdeONN+lNb3rjE4DryXFyIfHuB6JEBXNMBlnQdLEb3IfWRhnkLFU9yFXOG44M4bIVBaUi1bCbN1hjJ4MSRNEF10i3f/R2/fE7362/+Ms/1/j4WAfsfGMQOLY0xoR+5TkHeeoICrEcRRx+0z2DGJx2HqtKy3D768RBOQ7bGZPCxFaQ27lzs3rpbS/Vtp3btW3nNoWdbC/Ma0RigHbq3ONaaUOVsEhO0HQZ6AAWtKasBJe5LFGsQI1SEf0EkYyyCraZotBmj5ftSeJH0ELjo/10ExJrg2XZ8gVpP2HXTSy6A+F9Nw63ijvB5eYysBRAtdS0v9Z+04L6fbADxDeX+9o7a6vfvoXS/vbS0vmas+52GIjzwdGgA5LPFlOHxO9Ht9uaHW6+5rhbIzcI5KGVJKAZN4FeNSN6jbFPftCs2tj6mu5uixnXdGvWrV2DCiP6QMtIB799LbOtWXvPJyeD1qM9f6E6JIUir9jn/Io5H5yltNCspElxPhRklzMmdwkzWu0i1fvgNhQxWVhpvlUrtfvrmbb67lK279wx0FEQGtC1tdlNBPjf0v5SyLRf0c7utWf/236wNeVbquwaf8wXkkm0B1cl0vXiPmp9GSTXfTnQ/Swjedb/Xs/vBsgL1SEx4md7zWShzY3/vq1rX2mw0Bjw/YWybPnPsL99GeiTHyOoXOcTzn7nDu8vJe2vrTXfok6/fStyt9Kk+2zrbku/tL/+2vbd5Py//TG3ufWVa0Y8+vXfvvMdkfZ3MCHZ3HEl6qBEF0NRVKzGdx93GaAXRQiXz8+5eI2kUtZsXNFsZViNUqRlzbaWT02rVco0M7RM9aERtQGNfV7+wYHg+eXXvUnDY6NPFK0rQt87/7p4+rbUmpOOn5Xqc9JITVq1RaIaOe+fOiG1E6k6LK3dJFUJqIagFASn+4U/KK4YFA2ylxujzhC0OsSlxLcB4vNz0tkT0tyUVBmW1m2UakNSoyEdPyyRbnh4VNqwyaXqRVWGZaVwGnNbs2N9wq2naA/aDgI1Oexhuz646ZxjRQpeYh54gwPu1Enp/BmpEklrNkm15a7YX5C1pKnp4md0RBoZU1bGvYlg/Y7nlTv5sJBgOSqqiFLJmZSAZFgyDbA/VoVTHZagTGok0nxdmjjhKshrZLm0YnWRIvnEUWlmWkrKpC+R1q5Ua2xY5YJCFI90w1AkO4BcMC4fu/12lyfd3JX6ASPHOZjOxox04rg0Py+NLpfWrpNKZanZko6dLNbAUE1as8atjbwEg3uSC0Gx3I0CrFChZs7P6rZbX6odO7Zr+45tLrW1y/LrissTQ4NFEHettpa12lqZ5Bquz6syN6c8qml6eFztqK3azHmtS0hKgHUxUD0ua2JoVOdrFTUoxtjj9e1KSAxgsI6NfKCx44dYGHzjeRGXwg+xELzfyww+6PDhs6UQEhtPfhMfh88/GWFoJ6Ca9Llo9ki9i8mbtvvAvBsA8PyFCIkBXztY8DFmLZNpDF9nUl2SSQUZR6pL4lFoD0X5SDNpB+Cg9bFYQmIAgEMbtwKsXhBc0swyN7SReSBImCJlFpw7iIxwz6UQEq4n8JNYA9PmUQCOWhBYm5C7ZmUgJSbpYK3ddqj7Y7EYQtJNCllvpBplrPk+8TfMA/IOQE9/+A4peQfF5Vi7mKOFCAnkwzLyoZJAQcP4W52eRr1eZO9DnmSZarWK+/zcufOuntVC6+BbmZAwTj4BYMyZYzJj4WrGD/uMH/pMX3G7MT/8Xi5z3ywhYY6xaKLk4Tmk6uVshUgTC0UKXvYCLjesP8ua5hOlfntxsYSE75MdkHThyEKsvD/90z/9DWuNc58UwNTJeCoIib+PGVtkADIQhQAuTqRPZ05Onz7tEpiQ7tf2B3E6pLJd6LUQIXmSlOdOycYYIHew7oC1iAFjrSCfmSc+IyaGtL8LzQFtWywhsfVDhkTkDuuCLH1gHc4UkkNQiwiiC9HnnKJeEu54g/bioErt/vljsoy1jbKP57AWbC+wn3kmn9E22tJL/nXLQv7/jick1AkIiB1wKLjj5oQ/PEI2JRsRgFTaePKUhnfv1vTE4yoNDSvauFWtnc9UqxJofGpS4UMP6mjWVvlZz9bE2AoXoN7v1U1I3vT6X9Lo8mUOpeJcUyT+LV749as+q6mv/JM+8/t/pMl9+7R2y2Z9z+v+o6qX7NLkHf+o//3e9+vk4SPaetkVetkvvFG64ZnKYoKcnR3hGyhJP0LirnRuO+QJC51LlhqZdPdX9eHf/2868ejDWrtylZ7/htdq9fOep4Of+6L+4nd+U0Mzc7rmmuv17F/5FZV2XawcouRiHYr8Xfm/AAAgAElEQVRemGHEFxoDCUmBi517Wgky1mxq/v779ZU/ebce+tIXNLpmhW7796/Tqpd+v4QgmZ3S3Mc/oXf+zu/ox37tV7X2h16utFRxblXlTlmXThhJYa3opL1biJDAxcDosRrS48e1569u18fe+z9UUaDn/fAP68pXvUpaOaYPv/H1OvaFf9B8uFyTtYpe+99/X2tvudHRkSwhwUDhCubGonAcc/OyWELivlpvauZvPqpPv/c9OrLvgDZfeJFe8ob/oKGrrlL7nt26/ffeqkOPPqLtz7pSL/rFN2r5ZZcor5SLuiZFTUiXKKHI/VVkHJuemtGtL71Vu3bs0M7tVGp/kpDAsyiQ2CRtcJRpZT3Vqolzqj36iFrHjymuDqu0dae0blwnH3lYtZMnVWvOuwQA5ys1NW95nuY3bdJsR0PcvRe+HQmJv37NhYp+caCRCYpMRGjyAJq4WpGLnZoApDVE8C9WE2ZjtRRCwncQ+F/+8pf1yle+0lVCRqsPQMbEDbCHHEAGcH/iGl976ANQe/5ChMSuM2LyoQ99yAFeQAb+3tQ+IcWrpWylJgaHMcGhZI4aBAJsrBdDSPz24tIBIWDsKTzIXOD2AjAiHoWaCKSh5XD2D9F+GtKlEBKAEGNNVjQAH0qft771ra49gDKK0pE84T3veY8DbZAjP2NNvz3Sz0LSTaYAO8R60F/iLQDGuJpBTJlrCAljQtYs2kcbBr3s/gsREu5RaF4JmM906WWX6gXPf75GRkYdACIQdu/ePR3gHuqFL3yRc8P7iz//c+0/cKCwnHSSr3zjGBDDlXxLW0hMOUE/KIJI0DFgi0BsqqGzBwGe1PAAIJPqnLmgRouvKff301ItJHwXlzLWOEouSA/rix+ICfIAdytcjiDkyAL+NiDYy9rpt2cphAS3HuQecXnsNYoyQj6IgWJN0X/kEIQVV91/DiHppUhB3r7lLW9xhACCjhykr6RQZy2S0ZE9ZeB7MdYRxmIhQmLWCMYe+YoyBFnLvLDnIUnsB2Qf2cLoP9cwZwspaHj+UggJ9+Q5n//8511yEvpLDBAWLlNEoUCigCxZuyAsVmuqn5JmUGHE7n0LCWEfsM+5L/IXt0dcriA+yEhkM0oi+sW5YC6PvWSSzfO/SkKS5qlzQYGIECwdJqnWfe1+bT94WMMXrlE4cVbHTp7TsmffrNlqoHzvQ1pzeK8m12/Q5LNu0cF1m9WmaEQHhPY6aGxRIHhe+6Zf0uhowdCxTlTIkpEFagPIiQE4elKf+4VfUm0o143f/WLd/e4PKBkv6dk/8nK9/zd+Szff+kPaduUV+twHP6gdK1Zq63v/SBpaJjn3scVbSECtRQZkgqSpXxJLk3V97bU/r3Ozk/ruV/64Wn/5t/pKcE43v+Yntf9zd6haG9bGMNJn3v7ftew1P6obXvMGZcOjhStRB/wvlZBQExGrAq9y1lYwcUoP//KvaXpmWjfc9n3a/+U79cjn/l63/fl7pKsuku65X/e+/ld17ugx3fLbv6bwh35QaWWkA707nmuQiyJbgPN1XoyFxFkXEq5v6txffVjv//mf10//+i9qWTqsD/7BW/UDb3yNlj33Zv3Tb/6ObrriaumGazU7NqKhHTuUjhP8h+tSx9Llal26qiodmhbo9ts/uigLCdah9NgJfeDm5+o5z3++tn3Pi3X8g3+hx5eFuulNr9P9P/dm1Z6xUxfecpMO7r5PwS23aPMtz1NaGVKJiut0PCxc7Jy1p/M6Nz2tW196m3bu2KkdO7YV2dxcumQSIxTxRK5mTtbW2mamoT2HtOqB+3Xh9i1K56Z19tgRpc+6Vs2h5Ypbba2fOq653Yc0VR3W4y+4UWdXrNJcXLis9ANb3y4uW93uFghIBCsHtVX5BWhTdAztM1VwcUNDE8d1KAEGZUbqNUZLISS0h5oZAFEONw4PDlAAKgciOfQBv4AkAAkFwwCsvp9/90E0iJCYpcjkGP9z8PFauXKlAwKADrST9J0YHYLjAWEclLfddpuz1vR7fTOEBCBAGyAjzBd9R/OHNhJgxGFGWwBM3YSkl6aati2FkABI0EQz32iiaQ9+96wHyNfatWvdHFAQjyrZv/d7v+fqU/TTji5kIeFzi4mxvwEZjDHaWO4LMAMEA8iQeaxLCAnBuYcOHXoCkA7aowsRkoD4uKyoxM4L8HvixHHdccedLhif94n/QBO6fftO/cjL/51rG8H6h48ccd+xdfSNcuLbg5Aw/pQQgJASF4diAoWXyTfAMBp7ABnxQIBmlAd+dWvr+zdrIUFeMMfMPbIGqyTPY7/zm2BswCFrAjD4KhRq3qsfMKc9iyUkXAsBwypDrAFzTlIOlBXUMoGosB/JmIUseqoICd2wfcQe4Ic+sj+QyyiEkIHEYyEjIAK0kWsWcsW0IVqIkJhihrFnvNlr3Bvizz6gjg2KGmJB/KyOEDXmZqF6MEshJMh/+k4dLNqFYoRzAaWIyW4sKMg3ZCQEuhe589fHIEJiSnaTAYwryiGsQzwDbxjmG+sMCjyIO4kisNpzLetjkILkXwUheec7iSHZ7IrOFTVCAG741xeaYhynnNtWlmvlyfNah6vMirZWHTyos48d0LLLn63dZ89rexho3YljOl2JNfvsm3Vw3SbVAxLz9n59g4XkDa/X6PKxJy/uIHgK8lVBz1MzOn3fg1q9dYMUxbr7J1+t/5e984CXrCrW/bdDd58wOTAMQ2YAyaBckKAEE9Er3gtmBEFEgiDZhCimK09RBBEkCyL3qqiAGSUHQYacGcIMDJPTSd29w7v/WnvNbJoTcQQfj+Y3nNS999orVNVX9VXVorCpdx13oubkkaZuNF3K6rrrtFM1uquuN/3kMiVsMKIcI4iQWAYACfIAAaOK5Uq7u7XsoUdUHVVT57Rp0ncv1B/vv1Pv/vxJ0kabSXPmas6Pz9PC227UBl86Ue27vUd552gFQY9yihubQUySt+vnMhzKFukvlscNxQrzvatHvQ8+pPZxY6Wx4zXvyit1w7nn6ICLfyxttbmeOuWLWnL7nZYQvv2xn5UO2E95tarUGvsFlstSNFhZkcoxLEDC52wepK7nntbipx7TWlttJT02S2d/5EM64PjDtNo6m+q2b35dO262kbo23UydO26nYNtt1Ki0K0wixUXVLEtlKXq8OFN/JIAkk5Yu0ew7/qY1N1pP6qxo/lfP0IzZs/XuI47RnR88TNt/4kPSZOh046V3vUeaMllJpaowr7iqZ1R1q5JzUoSfBMNtqfbeZ1+tP31DrTvdRUgIFBpwCSjfTG4VeThNy1nSokUa2+jVmnGkcfPmqvG/3cDn7bCzlk1bx8oEb/DADC2YOUtj37yN7t1kTfXm1VJxgJeehf/XIiTsW9/ozgtdDGqULYYnCcd4wBDABx54oBmBCHwMEQALnXN9DsGAVnjLH0YCSFA+3kNHVAKlRzQARUyHZjzjGMX8TE8NDEQMFzsaeKcLKmXZKBkqQtLqVS2DFO6DEr7++utN+WOEeACC5xRwAp1kMCOIvw0nQuKVlR8PP7NWUNP4RzSAv0Eb4GfAEYBkOLksIwEk5YgL3xMFJip00UUXGUjx3vBzzz3XQAMeSwyWgcDQcABJK5gprwnexw996EPmqQYYck+6NAOEMJbpOj1YfsJwIyRWDCNtWm4ZBi+lqgE7z7/wghle48aOtf3G/B919GeUNF0RDM4L1JaQIiRQpUsdy8vG+b8yZcvz5BkvFCh6xWBsY7xhAGOEAT4wDIkSIAM4fwAWaEu+T0n56L8SQOL3lt9L3BcqEHsNL7WnEOKwAAhhhPru5d6YH8w5MFxA4uWJB5k4ZZA9NL7F6OWZX3jhBQPn9Dj6RwFJeZ+U7Sr/ezzzzANyBHmDbOZ9yCQAApEiIjj9UbZb52MoQOLPXjmnDZABVY55wOhGD7APAGdEtKFUnX766QbehnqNBJB4WUzUDicJTgJ6OtGp3Z9rdBNFQ7bZZhu79VCAaDDKVvnZuRZ0WfYX+5xqjex5nveKK64w2U+0ELlIFIXIHb9H3w22B/nb6ztC8sOztd7a67h+DQCSoou2KzXr+DqWU51nGtebaUq9rtFds7V0xn1SVFX0lh20vNqmqT19arvvPi2udyvd+e2aOXk19Q2QzGs2rt3LRS4QUCeeeFzBLUayFwkHVLeiZCoGJN3vzCpOlFx7rX779a9os4MP1gaHHip1dkpLF2npf/9Cv7/8Cu1xyCc09iMfVGaNA0ksf3kWycA5JC7z3udf2z3TIu+iq0v66w2a8b0LNG6PXbTepw9l1yl54ind/M2vK7r379r20MPV8YEDlE0aZ+nPmWqWQE7TRbrNGytugByS8py49xW5M4RsLKs7l7q7lNzxN/32zLM0ea2p2uHE47V4xgw98bOrtN0OO+rWa3+nnT55uHTAv0vt9IVxFbUMcLpaVcU6O+NyKMqWa4gZWCVdKxFGn5GHH9OMs87XzFnP6H2nnaD0qed1xXf+j7aZvrYW9fZqYRboPz//OSVv21ZxUlMQ1ox6toKCVwSO+AUKGYWBwcgBLs/BSw4miaA51LVAWrJQS/90jW4/71LtsP8HNHb1abrnoE+psutb1TO2TYtffF5bf/Bgrb7/+6VJo5VQIwzaFnn/Vt/AlWjm0ZYuXaJ99nmv1ttgutbdcH2r7MbvLRmelSNixu8iVjJTR5qqs6euKXNmq+fRR1QLa1q8065aXqtpbNdyTb31dnVNHKe+LTfV40T8LPH95RE6e7Zikf8VIiR4rX3Z34HWoGz4eWHP5xDEgBJoEawn3lG83hi+3tjAI03o3HdHH0rx+L+PFJB4AxvlR9EOqsLgKcQgQNlQPhcDEOMAA9FzhlkLGn+28oc9IIGC5Tt7t469rHy9bGMO6OqMIYBSwjuGN9yX7kWx87tVDUgYP+PhbKNoUaBEKODM88I7Cz0BAwADvVzxaiBgRDSDCBO0j8HoVeV5QaYTkWE/QNVif3jvKddibQAD66yzzrBoY8OlbJU9nBh9ULcwfKBt+d4NeIdZVzzFcOkxCAY2ApwcvuWWW3X1L6/W2HFj+y2PbFG21EVX/R5g7xMd3GnHHXXXXXfr9jtuN5rGtGlr6L77ZhjFkfkBuAzGn3e1VlxSO3M3XHrNcM/YUO/zkSfoJlAy8ei2Ang/Jvadp28hD5h7qFlQ9zh/OAQwAjEKodSwFv3Jm1cCSLxM4v5EKDh/GHqUDWbt+T2AkHtCI4Mig8zzeod5GAwYe0Di9/JgjgSuxd/Z5+wzcjRxRkDdZD6I2OAwYQ6YU7/+fi3KP/v7+KR2qE6AeH+Psj3V6hBA9jEPyGMignyO3DaMdAAAspAz8M1vftPmaqjXUIDE39/vD74Cuti3OCaIBHAvIgHIJeYb5wjgjDkaaP79MzJnAE3WdKhz4MeALAaIYOsQmfN9bwBjACVy/jx11svPgcaBPPWNEcuRcU9fLiep+yID7D3oijgpoMohT1kPosa+AARl1XGimcNu5SZ4qQlUFM14fQMSOrWvs471UzCWv+WQuLK6NjHWiyNTmMKh79OU+QsU3X2b0rY2VTbbWk+tsba6gkzrdHVr9N33qK+xXM3tttPTkyYroTndAK9WQPLZk4/TmNFjzXCOcE9zc6xG3+Ec3lBfj5Krb9RVXz9du+3yFq3xla9JJMI36nr24ot07Rln68OHH6nxhx4iTaxZqVuFbWaKt5qEgwISn4tvpaqsZJbUXVfzN9foypM/p51220MbfPF4aY3J1pfFkqrnztEjxx2nOYvq2v3sM5VusbEBOmov8RjVnL4VlREAEo9IMIxThYAiwjY33awrvniqttjoTdryq1+VZs7Ujw77pA4/6ghpwgTd9qPzteNHD5Y+vr/yzk4HJIw6R9d4RoJh70rvojwwTgZLancEKwBN6hL3l/fo7586Wg89+rgO/D/fkt6+vTRrtrRkqUskn/morj3+VG3z/v/Q6l84XFHYqTxoE11LoOEZ2HO9F+1lVbZ+9CMz1gjZDqScKJ3LBIQL+rTs17/Wlad/We/72Ec15aCDpMef0H0f/oi2+sIpJDNoyUUX6We33KfDf3aZNH2a0ogWnG4HuHiTdSSx3yxfslT77r2vAZL1NlxfcQFIrJ9MRKlj15Mnj1NVk0Sjl/do2oJlyu+5zRo01rbdSU+tsa46k4YmPPWoxt33kBZvv5VmrrOWeuOxBgYdqHvpq6xw/pUAiTvyK6MFQykor8TxsiF0oQbgHfV0APjKKHC8o6wx3rrBlE7r/TwgwXj3CmhA0Foqp4zxhPJC2fkyxtwbZYTQJ5QOncN75Qa69mCAZKC9ipIHaHB9DFJeREpIqsdI44WHnlLG3jPX3zz7648kQuKNFAAYUSsUsedF84wekECXApx5pVquhNM6lpEAEg86MPZIYuX+npLFdXE+AAbpeO1pNX4/DLYvBquy1erVZAwYYnh9MfxYC78HyhV2ACu8F/rawMalByS3mScbYOdBT3mezJFnvgxXDAZDY+edd9K73/0u3XffA8Ydh86EZ/TM731Xm2/xJu25xx62R/AQm5E0gOuC3kqtgGSwMzCcMzuS97QCEgoUlA1OE+t5bkY/Z4v1wPCDkuKLCzB+9iFGIYCG+cBYL5c7LY/plQASPw7uhTOEQga+PGzr+iJXkEuMj4iO/+xgIIOzy57GsBzq/fwduiQAlOgQxj7ROUABYAidS+ELDFzGiTzwZ7dMQfS/4+tQgKQcHeE58MZzP3Q8EVIPYspjRx6wJzmPg8kivzYAOBwMg5X9LesPgAh7HIoq+p1nwxEECAcIceaJmGCMA8zKz9u6R3m+MiAZ6r3MAeCTPYfsZc69w4lxAAhwFhFFH+5rMEDiz4nPk0TmYGMxv0ToiMrhpGEMyH7ujSyk6Ab/iNwBNjywHkgnvK4BCZSttddxVbZI+AWQUCWIXiR0KY+zXG2U0U1STX/ySY2/8zZNjDL1bLuNZk5dS890rqa0mmv9hQs0/vbb1J0sV33H3fTUamupTlbwIC9vlCHEjj/xZI0dO9oMRcvBtrJKPliSKFq2WN0/u1o3f+mb2vydu2jNU46W1llTWtql+ZdeqacvvFzrHPwxTfnox6XRqysf01RaowneyChbmJ+OLUZ0o2IRmkrapfA3v9efTvuiNt5wA639pVOlaWtKCxbrt585Qdv8xwGauuVWuvOUUwyA7PTDHyjb9E1G+ynyyVWxYrEAEleHnldrUvtLlIxpNxRRoDzMFTeWqn7dr3XPKV/VOltvoTVOPEZa+02a85Mrdc/ZZ2tyhd4r3UqWLNWi5Q3tdv9t0mabK6crO2AmqFnpYCu9XHiChxMhydRQoh4DA9VHn9MDp3xDwd8f0CZfOVnRHrtbpbE5v/wf3fTL6/SBY06Wls3Wz79xpnb/8Mc04ZgDpUqnmjy3NZ50Gpdyyb7cAR7C4QASCxA16tJZ5+jmi6/QdvvsqzEHvVdaY6q0cJlufuee2mj/D2vKe/fTrEsu0fUzZ+ugH58trT1ZKYDRGiQWWMxWxb26Fi/TPlC2NtjAKm35kgq+waUZCXGoNOnTlN5M67y4UKvfcqOSdL7GvnlzPTVtPT07aoomd/do1AP3qjn/eTV22VUzJ06VgrGqh3UrBd36ej0BEoT7TjvtZP8AJISn8UhjaEFP8NET+LLQuYab2M4cASIQ6Ch2/xoKkPA5DB6iMigbvHF49lCm5HbgicNgQlF7/vorBSTldeUacOTxAHJfntuH8fmZ6jbQRJgDaEMo5MH6WowUkHB/DC3ABs9FFMR7hn2eDEYKHH/GwXoN5zUSQMJegJqG1xHPLAVTPNBgDkjmhcbnG7W1NnhjPP0Bk8EAiTew/LPgQYUqxJ7xfHHGRdSMZyGJFa8pEZozzzxz0Hr+PlJ9yy2DAxKL5eep9fPCIH/LW95sVY0efPAh3XTTjerq6rY9t82bt3Hyvyg/2lVQOIjm0I+kP7Dzrw5Iyp5i9htJzBjtGOKcQf4OGMGpAIefSClOC1+NbyAQgF0ABWy4ZX9Zf6hAzDNebM4388lZIJ+Lc+97GmEkAwx4n2/y543VgQzBVkAy0NnhzGN44n33uSr+vR4QMyfoPqIHGOjeuPagorynB4qQlOetHB3is1CUcLqQWA5l0AM/5uHII4804xzAjkGMHUIEuNzwcaBnGwqQeJnF2gI0MMI5Y+SI+GfkDBK9RR7wfqhUrA3RtMGiHh6Q8GzIMH+9gcaKUwQ9xJgBpp7Oy9yT34L8Q04BFob7GoyyxXU5+34N2XfsGc4C4JR/2FysBeNHF5HoDzAhp4TcEuQj+8evp59Pby/w8/9fgISuvfRYoAcGycjNRJ30wOju1dg779RajzyszijS3M6qZlFedutt1bfemprc1a322+9Q3limylvfpqfHrqY6TeL6WWk/uX7zsUgnnnCSxo4d40quFrkGfBRTrpKnSp96Ur844ST13XqH2js6NX/UKDVXH6+DPvRRXf71M/Smri4tmjhWs6s1rbHtdvrAD7+jnLK3IYStl8dIBoyQFEYzyfTEFdryuoJZz+jKzxyvvrvu0di4qmfGTVSy+uo64YST9MJdd+nXl1yosZWKKp2d2uXwozX1P/azssRcY0VPFYu0DJ+yZZnkNgGx6kmm2pL5+suJx2nZn29QUKvo+c52peMn6+PHnaAx660rNevKHnpAF3z72/rwwYdo1CcPlkZB04hple4aRNoFXcFdzPPhABJX+hk8UtczF/9Ef/n6tzQxr6tr8ljNCgO97YAPaqfddtfP/+u/1PvwYwrzqib+25u1x1e+IK07bQUQsmbmxatISRl2lS07lGmq7scf1WXv3UuTu3sVto/Wc51t0hYb69jvfFdPXniV/vyzS0SMra06Rrt/9asa+7YdpLEdFhnKaS5p1k5RP9gaRQZavni5VddYf/oGVvYX8GAxsSBQJaUBJf0dido1NGlJn0Y99Lim3n2bwlqmpR1VzR0/Xt1bbaW1amPUN+NB1dtzBdu+Rc+1jZaqFFUoqIYt56B8BoiQIIhe6z4knrI10ggJz4JQR/jiRSaxHK8UFAXfiRhggfL1wnYwBVBWSiMFJHZkssw8acwryhjF4CvL4KVEETE+kq79+8sJxeX7DydC4qMCfEX5Yux6gwIlSPI6NBVkDnNDVAZjGNrKUBQFxjKcCInn8fOccJExAPkdChJgRPIu98UjyvXgkfN7P87BDIGRABLAAOCBe/Pyze0wNgCnGGS+QRhgDFDmk079PPaX0zEUIPHAj/WF/onnG2OWcXBdIlQAFIw/qE/cA9qH95oOtB89ILn11tttbw8IIGmymtTNoILWhhHNsxKlYgzMO+eb/cw1t97qLdp993foV7+6Wk89NXNFbk1/+8FV7nrt+5B4ylZ/ERKem+dlT3O22H9EqRg3YAswjnxgPwKKeT8yD9rMQA6KkQIS7oWBB9iHgsO92BeAENaa+1F1ijWAKoixDlXIG7ZlMNC6H/gbkTaiaT5CMtCe4VmJBOKY8UCAZ+R+yElvZAKIAGyAgVbapz+Xfmx8bY2QtAIS/16uBeDiDLAOPneMvU40hudnfOxJgALABA/9cF7DASTMO1Fi5ornBgTxO6KLRCWJmLJGADL2Ow4nwLupZ+zPAV4jASTQ0gCEyFvmgPsDltkHyAL2AvPOfhnMKdQ6lP4ASXn/sGeJRLEXOQvkr/loFesAEEI+QddkHMgrZBFrwZr5oiit9y07MAEkOFr4/Kp6/cs0RiRCAmXLEVlchMR1N3c8+zDJrKN61tenSbNnadrihQryWH3VUAviUPVpa2n5xAmK+3rUOedFVZt11adO1fxRo5UVycz9TVrZy2k5JMcfpzFjxzoXemE8W4Ujq7aVq2/Wc3rxjtvVsWypqnmovixQOm60xo6boIXPztZqzURJJdXCrKF49dW1JuVw49h5rejm3kLaGhiQuEZWpLHQErBGkvOsuXr61ts0uq+hkFrSYabG6PGavu0OUrVNy+/6q/q6l2rcmuuosu3OUkfNcEAapBafgQ7nmmg4D9iwIiRGrSL8H7sGf3PnacENf1W8bJmtC50ekjjWGrvtomCdta0JZPD883ri7zO0/iZbKNpkuiWzW5CKFJQiDcWXvPWUrSFzSKBY0ZuxL9WC225T+uxMVfK6+tK60o52TdjgTercahvpyce07N57FAYdGrX9NtL0daUQkpajAJKi5Ibi6FIO9wX61TCqbDlAkqhr5hNafOONGk8DyFRaWgnUN2WSNtx1d6lXWnL7n5UuXqCJa02X4IWPGW2NM5kD+gJElGLmztCyLFcq1LLFrg/J+tPXt6R2l7XkAAmfc4ntucKsqTE9DbXPmqP1Fi1WM+9VvRqpu32s5k4Zp/G1dmn+InW3V5VOmqTutnYtV6aqfb5/seH3ggckKHzP9V9Vgmao6/gxkGw5VA7JYNeiqhPecJSmM7pyq7uPRxSvPUYtXrOBDN+yZ7j8Hj6LshpJhMSDi/7u5e/TqszLAv+VABJvzHijujyGVgeMNzYGM4DKQGE4gIT3+6Te8nW5tzd2/O/9+7wBUJZJ/a3xSACJ/7y/p6ef+PG1zks5Ab2/tfHXGwiQtCYyl69R/r6/OfB878HAmOdRDQVIMmuoS6WtXGtMnarNt9ii8HJCfwzV3d2lhx56WMuXLTPJN3XqmnY+qEhHFSZ0YFz0THqZMSw6oDdf87K//QGS8rn1RhiAxe81DEHfc8R7yb2nGqACd77cOLP87CMFJHzW7ye/p72nuZwr5e/h190/w6oCJOWz27oH/RjLoNuPtXwW/DW8scvX4QCS8lnm+fxcl41mf+2y8T+UDPBzNhxA0kr/bD3j5Xke7My/7BwUlC0fIRns3LbmOJXlko8W+2ceCYW4FZC0rjVj8teHoslZ8HPPWgA4cIjwPbQ39CZ6ERkLiCqPpfx8rYAEKh6RyFX1+pcDJGY027mekegAACAASURBVKswIK08q0vjwDtdDQJ1pg3V0kR9eaQwpmd5oN4IOg40JGe5VpJQ9bZAS7M+dVjWQP8JvbYpMQpJ/U4SnXT8MRYhwY/tqlK5j7qO2fQicd3QMyqZkJuSSCkREPKNfdO8oCFlvcoqdMloW5Gn4Ktblcdy0YUX6r57Z+gsa4xY9AopGuJZp4wAihX3rUgN1/Xb7MooUZAtk4IOiW7l0MripvK8Tuq0lFZwqYuch2AFZa1ABAa0hgdIrCa9S/VwN6bCE3kfdIInUdo6uOdKIhK1Q9Us7ACIcbkidHSPlBqYI8qSR0XlqNKKDCdCQpSIO7fxP6PR4fF3UNHofUHVrm3NI2nOyO8rFUskDxNq87tdZZjMVrdo8GinNNTVv3pp2d/+DpgpFYPLqaI6cIbGk/QIcXNiETBQRJS4MUShUouM0TCyQD/2/O46ru4YIwm1jMaIe++tDaavp3Wnr6+Ie5HgDCAJI9tDcQCdsakwaagjC9VZryqIu5WFkZr5KC2PGoqipvK0oTQarYjk1iBTT5U+Plxj4DOAoPl/HZC0GnteAPN7rxAxOphX7znvT9mUla//+0gBiQcEzKv/xzj8tb2BXjaMy0ZM6xiGipCUn2MwA6dsIPkx8LvB6Gv+M8MBJGUPa39GeX/jLM9Lf3PvP/NKAIlf53KSp58fn/PRaoy8EkAymDHZapT0997+PNPlubIUxkC67dZbdfXV/220YlN1LyvYgqBzeou9hZERk4OG/C1kfrVSNQcZWoCoB0UU4rhiIGal0VaUV3Q71v3LG3Zu/j7jfl1zzW8HyjQZuHjGP2i1+HMLICHCVE5q93vYR6JMRUbRCnDsI3dl4OK/Z57458+DN+78cEcKSMpnbDD5MpCDoNWQfuk+GH6ExJ8rb1y2yh//nGUjs3yvVmDiz00ZkPjorv9ceX795/31y+eK37V2dPdycjjbZChA4p/Nr3v5Wf31yzLYj6U81sEAAhGl4QCSMsjzz+fBqb/XSICIH7sHJERBy1RFD0S8vvPyz58PvybsaaJm5eflPZ666sfov5bnzK+jp2y9LgHJl077kjVvgsRjib9BaIKywCWKaI6I4sRIwyDGO1+lNwnlU2ncl5hwjhOplmIMx6pHqZI4UcVkq6NLWeeJIDdvc56mBmjCJFAQV/V8s0fv+rftVDFPel7ckyhNqF6S62PXNCoiBAulBo4dlavCijI6Y8eBRTTamlKIN5zwMQ0No1w5g0gSBVGghHuHbQaw7r3zds2f/bTe84H9lKWh4qxqjnMs2CBcqRScMUnCoktOJnJEVBFerxnDIWDFKZjIGpgEbv48liglcBsVrsgfYXNBbyBkSNUMaAt+kxrP1DxueDcdL9nhDWI2uSuja5EWV3wgofAAc5xlQumZErTIpzf+V86/lRKOQlOACAOSzqgVTji3/5ejernyz/6hiKS5dztyX/F9MSaMeXu1GuI0iixFCzjQDz/yiHkJ4f36OuBl4foSQc1aF8UXXHK8qwpnAsf1gy/ezvjc+pTvx/tNOVCHgORmOqsnqZUinDp19RXRKxu9f4YVA3DXZs8byAl8RZ1IVKRzRoerzOXuCagZsA2PjYN1ZuxQGPgZSgsVX17Nl59r6C008Ssbca3jKAvJ8vi9J66s2LxCQACzzr6yyUBrW/592TMEaCY5lq7ivPAsDlU62HuoyuPi+l4BtQKH/ubbX4NqPVTGIQnRgyr/eX/98nXLxlWr0vEKzF/bK+uBFKPnm1OVByNwsCo4fm38PVCInqrg71ceZ6ty9uvV31zgyQaUQHXz/QoGWsdWY68cjfHX9vcqz4Oft3LUwu9F5h16B/sAWeX3nh/DQMCDa7JXvAe+bAB6I9Ed9f4cBuifWGnQUFhN9fijD+vh+3+njkqXgoTKhQ3TM5liy75MgqbSnEp8NVN5qIBKUFPSDBVUiAs3FDbRHQCRuugZnKYV5UFNWVC1vM0sp0JVXWFQL7xfsfK8XR1BomazXY89U9cfrr/bchGtKmZBL5bpKytUv7ID7yoUIh6QIJ9ITmYNPOgonzU/p34N/ZkrzzXfe1nghziQzOHz3AvKFddEX/n93d/jlQ1x/t7qKPGfLxuk5XsPdga4P30sSJaHcsTnBjoDq2Lqy3uV+yD3SASHDgr90eeG+b1bnuNVcf/y2vg8O9aN/C9ygV7tSL7p3jC0HiZEGXyX+f7P7qqcgZXX4l5EM8m7gYZW1neD6c1/dDQe3Pk15mfKpb8uAcl5F5yvyZMmKcKQSjG4nTGWYWSbnAZKOCAR8C8EcFQVUYI2ayiPG8oCytoGquaR89hDk8IgxmteeKLNUA+MzW/e/rASq5LFauaBZrz4nDo33Eg9tYpSQITdz/F8mgFGmxGfFGap6tXcDPA4r9j9mtyrGimv95nhjpJI46qVbw3SRlHiNTAvPqVcUSCjG4nlfrTNm6MDPrS/8gae7FhZZL6rfq1IzwX1yLfs/fAC2AvEwTZn2RiCY0rVDpqneSHnja6ywPMou2zslIVh2QjxwmMwYekFL148kpAJpWNw9SfURip0RyIgeC8JviSfIejL1YBGcoj7G+NA42j1jqCkAIUAwrLR3OqhGMl4yu8dbBzeGKJXAlxSDE+fYPlK7zfSz/nnJL8A3vtQio2/+4pF3rjA6OMM+H1YVvzeY9RqcPYHdvozDgFrgFWqeHmP6lB721+nfFZbDSfvme1vvri+P8sk5pOcS4i8FZCUjfrydcq/L9+3/J5WI7p1HN7o5vcYQvDXh+Kulw1+Pwf+OVqNv7KxWF6b/saBEcQZ9eVThwNaW8Fp2ZtYNvz8WraCMj7v9xF7C4ot1D3Khpbn1D+Hn/NWo7IMkFrvWwaM/YFCqKp0Bs7Dpu75201asuSXetvONUWaY4AE/YgDIgwAAzgiQsV5aoVEkjQgPqtm1lCIkyiVRpHLZ4VKMiVEXGEXBJE5ylz5QRxL6FsX0cMhh8YkArxg4SR97Vs367JLZyjQaIUoNF8xJUhc5D0vqloOUGV8pLKhvJ84S1RColIe+RdlY9/nBPk19/Ps9zBfy/vZA8VyxbP+nATcE0oLeQ/+mn6/9CdXy2Mq/731ey+T/NkoX3sw/UVVpjPOOOMlzsOR6LuRzH/5Of1zkfdATgT5aOiqcvRxJNce6Xs5G96xQMGOQw89dEWS+kiv9Y++n6IFABLk4WAA8h+9z0CfJz8IUFbWQWXw+M+6b1l+U6SF3EgS4VfV61+GsnX2uWdr7TXXVjWMLfcZIUdEopElLu+g6KyN27cd+kozU1NtClPASaYGVBWqcPEvo/NGIsVEDRDQiEkgSBE5IPqAQQNooNJSk8hGpBeyujb+9BFaMmGckqK8Fh5u8/sDLqD+INTShhIy7YlENAPVworqEUAnU2ejT40wU1qtqSeNVA1oSZgrb9RViWr2LElIJZRAq/XWdd/lP1Xn44/rvDO/4/IsUAWRa4rnS8QOZFi2CkenPBwVa7BD0urNoPsvwgXPkz9g3iBsNZhawU75EJSFYtkYGurAAkio9oDHhWSz1jDwqtrsg12HZyf5DUVH1YlyOLn1c/0J/5ECplbOOR4Pko7xQMP39J3EywZV6zgGuudgSnKga/AZKs6gbKBEvNoREj8u34ekzDnub/79+vjcAG+8t86XV6IevJT3/nCUuH8P+Sh45Dgn/px5Y7u/feXvWzZw+jNKB3rOVsMIQEJHd/qZlAFJ+Zp+T5WN/HI1nfLZ9cp9OJXG/D6jdC7RAZI/B3v19+xlGVA2wP1Y/fUGWxOiIyQfIyOG29GZ63vPXqvh3yqXWkFTWfn6fUVVHiJ4lGht9Xz793sA4+fYfy13Avf3al3nfp8fCmyRZHvLDddpweLvaO99m4rCh5QH1KR00fMQnZdbwXopryuDthvUlKPk4h5l9J/KYlXhF5ATSAn2SqRG0mtU5zCENeAi32V6p3MFBpYvOX/hdJ166kO65PyZtFwz8OOUtYsLG20aCOSj2KtQePu1xGFCpIomp37Pl9eiDC6ZTw8cy/uAiCd7yMtZf5b7c4Tg6PCOknLTvqH0Wquc8ONq3fPlKfJ6c6BoJe8lQoiuwjkyHBn2jyxBK/DiZyhbgELK7pZ19T97LOXzeeKJJ9r9yX96LV5QtnDkktT9Wrw8ZascKf5nA8MyBZK1IDEe5xBO5FX1+tcBJD88W+uvu17Rkdp1Jg+pn5xDjyq4sgUlpbORaVST6AX5DRU1gkhdUaxq1lBblqkd7w8NtSuBettiBVmzyBoggdgBB0spgHoUAmIiJUGsZxpdWvPYEzRv4gSjGsHBp5Few3IuAlUIWWapKkGm9r6GXQMg06hU1QtfNUs0MetVX9a0ykbNvGqCmUg8/9Km0wPNogzvtO5ePXHFlRr34EM6/8xvuzW1RHZIaZH5pPozIMuGaNlLh0AoA4mBBGarh47SgHh/EfS+P4FXwGUvZNnQaaU5eOHrr+09ka2Kt1X48jOAhNKICFoEjac2rKpNPtR1GDMK7rzzzrMKTITnB1M2/QGBkQrjstHG9fC20LyOBDQUbdlrNtT4/5G/lwElYWjySAAkr1WExFc8alWErc/oDe3+QLnfm2XF788GXy1xN7bmPsN+kegHZaM1qb2/C5Tv2x8w9+BpsEhL61mjWgx7k4osPoLmjZb+9mNZebcavfzNX78M4Pq7TnkdyCHBaTBUVZWBzk4rGCyvSdlz3d84mGf2JoCETsPlXgaDLaIfC/dqBX9lw7VVfrXOmYnmILA+DchKAEnr3iufJf/+/q7rz/5wntnRNlkvlxdyx403aeHS07TXPgsVRvdLFo2oyELv5sVqWvNUS7izv42Skk4p6lUa91np9JqFXNBXFaXxWOXZclVDMjHJy2tzisq8Yy5B3iUu0lQ20AvzpuvUL8zUxT9+Tmk6qsjNc9fD4efZW454PXClomEfvNIbmW/WkKZu9ErwSet+Hb3TwZ85vwasSzla6ue/7HEvg0d/S39dn0Ny7LHHroie+3Xt7zn8vu7vmmUdXd6bZf0x0P7390JHA0josM1rsEjhK5nn8mda9RpjwzFA6XQo3h6QDCWv/9FxeHnl54zy6URIfLL2P3r94X7e7y1610Bd84BkqDUb7vWH+z4ovDR49PM/mC4Y7jWHel9ZXnKeAEVE7IfSB0Nd9yX7LX+VZ7JVWfEzi3vOueeYMQaX3ihPlHkluhE5sRaWckjWmb9YtRn3qfvJBxWPGaWOrbbS3I020uT5C1W//0ElTz+nztWnqfmWrTR3ralaVomLFOJShISYSRCoAdUqi9QMQj2X9GjDo0/UvInjVbf8cVeJCZFcV2ph8IkKtOjv9+n8Y06SHn9M2mCaPn3ZZZo6ZU09feuduviIw2hDrC0PPVzvPfnLWtgWK+vkKs2inwixmkCNrKF1G5keuuQnGvfQQzrvu2coiFwX85QEFOtX8XKBTiIRpTPxqENxopEQFYRQ1pTwJNGKxnBwbH2ztdYN4RWz38SUvsPrCSCBD+gNJi+MWr01eGsxjG6//XYTCFCNCJ/zQnhDv8KLArjwpef68/j46/sGVghaPjOQsTgSo3+k2xpAggcao495G8xDNZIDNtB7y8YY7yFpGlDGWsLRZ41QNMxFf167VzqG1jn01+Z+JE4DSl6rCAlrRg4JyoZxDeSx5n0ekHhlzM/sYUrIAnDZ08gVnhcKmO/MDueWmu/kTfUXHRhIsRKeJjoCICkbov3tSeaSfA/KawKwqKvvzym0I/Y455W1pvwnjfkGe/GMABLK6BIh8YCkP2PBG94AKJoSwjOmuhCUTM4XCoTxcS7pWs1zUXeeuRvsfPHM0CSIkOARG+i9fm4405SPJJpBtI3cMEoRs75EI4k0QPvAyPPd5wcCMn5uHn74YZNRHpB4I6W/ueNveDDxoiITkVnXX3+9dUNn7aFmMg90vaZXCGvUKjO8U8UbtnyFKsMewDNbpgeWjVgPTJCFrBmODow41oDSpnjnkTPsS9aesqBEpsv3KT8TbW2LYuG645brtXDJ17XnXosVhwASpzMc1crRrVxtlFjNZBvdeluuTx96t16cL+38Tul7P9xBa0+ZrUqzqqUL1tM73vVn7fuf0hdO3Ua5ZqhCXqDVu0cBAkyKHDXATdCpufM21he+8Kgu/PGT/zsbncUw8RhWzXG4gr31T0ht94AEY9h3ameftc6bz+9CjmIsEfHm3FHumBLA6Dj2MS+uBf2mlX5Xnn/WkVwFmlv6RGD+PtB+5f2cWfY4PXCge3EW2Td8nlwoziH7AIou/a982d8ySB1oX3OOue4WRQW1slPhleqFoeRP+R4ekGBvIEf+2bqSsZVBF2MhqR1ANNwywatyXhiLb4zo+wuNxDYZ6Vj622dQtpBF6LXWHlb/rLGU5aOPkEDZel3mkABIMGoBIqH1ZiiqXgAloGhlRT+SJNGoBx7Q5JlPaurUidKSZZqzZJlGv3V7NR57TLWebq292mQtnbdUT06coMb22+rFjg6lwUspW662UdHwMAtVlwMkGx95vOZPmKBGJVdqye84iQL1hTQmbGrUsm5dcOzJ6nvxRR3+gf/UReecpZ5pa+jITxyqcz51uN7x8QM1qWOcrrrqf/TOwz6pbY84XAuroVVWchADkOOSv6d09+rBi3+iSY8/rh99z3VItbRto4u59P6youN7lBoClo6nGDkYG0cddZQpdcJnhHEpTcmmpDt0f9GGVoPKR0gwFBB2ZaOsfBjYhAhbDHdKq/ou0CB1jBtqWF9yySVGe2J8CCwQ/ECC2xucw6myNdJDPJL3Mz4ACQ2USCwfqFP7SK453Pf6ufaULWqGeyrCYEpvuNd/yfuKIgfl31H4wCsblDaABA/kq50s6OeBggK+Hv5Az1jev15ZYSRj9EI/5HwgS/CmY3CjuABZ/h48p2+G1u89/DyVkox9lS284/6eAyli7kOzLbi1RBQwojH6OY80KKN7PN2IMVZR6BgnHoSXPfPl7/HGcbY8ZcsbvWWvfPl7zjIdmDGA8WTRnAzKFc4Kxsfz0wOAz9C0ayCaZPns0uCQKOZQHjHONSCAaAL9PXzjLcbDOJBXGGEYYzhXWG/fSX4wZYohxDwCSKD2DQZgkFPMFc9LZAuwDSAC7GJYAkjogYKsgnpAk7Zy1KU892WDF9kKtbI1QuLnvjwmxotjiO7M7BXWGecN4Ij9yHMDNKGAAZ6JzPZrhBogIasw0e03/1ELF39b++zboyi4vyif4chSpjZsz5KEnquvsYU+8pEZWm/NCdp66/frjO9doE8cPk0HHbiGZtzyon70/Vn63R+lU05bTcefPF1RfBupKpRLhC9t0ZbcEtUBHFSxrGnOnA315VOf1AUXQNmiPL7TWQCYVwuQACx8lS0f+WAUPuGctSAXkjXGcOO8A7gBHniW2cPkDLLnocjiFOB9KwBocf59aRLugWMB8Mw5LZ+9/taL/U9JVfQzRiN0T+QTvXmQ76w7X9l/nGl0OHvaUzHL+62/6yNTuDaAZKj3viI90fKhMuuCP3nKFhEKLzeGmpNVMY6y3PdVtl7tCIl/DpyxyDhsrldjDVrnj32MPAOQMPflaN+qmOv+rmFrbEWVHBj3EZLXLSDByLV4iIWeXR8S2sNRNSpMM1UsIt3U+DmztFajR8GE8Rr/9Ita9MgTmrzpxlr06IMaNaZDUzdYT33PztU9fP5tO2nWAICE3BKqYlHetxFGei7p1iZHHKcF48erUQnUsIaClP+VqPLaBkxYsEgv3HS71t1oLW2+2mR98SMHa25Pj96147/pjxedry/+4U/acs0N9JXPHqfe7sU68H/+Ry/W2tVXpJxE1kPdRcJX6+rTIz+5QhMeeVTn/uC7RlNzfSlW5pC0KuhyZR8MCjYGio7v8bjhgcR42mGHHcwjiHemXyU37D4kL/dOeP4+YyGxCpBEHXeEPP/4PQcGJY8AHyji4QXMaw1ImB/fqR3vOR7doby1q+LQl++BR5vGiChI/nnj+dUcB157DKTXujEiRqM3+vszUP3c+EgBnm7oC0QcACF4rzHyaMjF3gM4A1TYtxiJGABlPv9w1pIzNZJO7URivLIgNweDg2gBxhFeecZM0zTW2ncL98CwP+Xuy/6iiMs0iTIIKUcMvBHBV8AHwMA3JON3dHInMuApioN5Of0eHE7ZX+ayXHLSR/hIRj/11FMNkGHI0JQL2UT/IdYbI3EoT68v+4tcAbgO9vLedE+LA/ADkGiSyXPTpZv9grcagIWnnJ/9s7bOh//9UI0RfZ4C7/dj4LkAxnRmh2pD9A4ZCVjkxXwAnIio9Q/IMAIABonuuPUPmrfgv7T3vnVF4QO+W5EDJPZ/iMQAkqaSbJp6e6aoa/Fk3fKXVJdd8Ucd8dl9tdU2i/SlE2/Vtlvtrf/67u/0ySPH6JTPb6I4vNMVyvJRF4uQFMkgVsa9ohfnbqRTv/Skfvzj5yyHxF7FW1xlc5+p2X8O5HDO2kDv8fPpKVucnTINz0cXeB+RJ6IgdKUGAOIMYA0AB3jV2feAEBwHGJc45QbSk6wVgISiL+UcksGexUduAEnIVWQ74wZ00hEcXU0Ex0dLAEXYP7xa8zbL9+HZkB/nnHPOqwZIvLz1e9OX/fUOx9fCIEdmEP18LQEJkVYAyasRIWrdawN1av9nRUda9yA/v647tVuEZO21FeUAAFdGFUBCgdkgDq3UrI9qtKV1ja73aMzi5Wq/+xGprym9fTtNe+5Z9TzwgCbFseppU3O22lLPbbqJFrR3WAUux4V1OSRWRaQFkDybdGurw4/R/PHj1dUOo5ZmcqFRckNyQChVSz8SpRqTNDXvxlt1/jEnaqv3769dt99G3z/0QO110knaYI01dN63z9DYSlXH3HKrZseADICPK1FMfiKB5tW6+/ToZVdo0sOP6JwfECGhkgogzEVQ+ouQsBHIN8DAwnDEY4si5Xs8f3gOMYY222wzSzwb6MCWDd2bbrrJEnbLSe2tG7s1lwSjDkFOWBoPK4aFj3jgxYQu4T2vAxnVbwCSlb1g3gAkbi4wNIcCJLyvvB/5HsOE/YTCR/lzHYxeDD1K9TK/eCA5O75T9UiE90gASVmBU7kMIxaQBAC56KKLrEoThjERC5Q6uUNlgDRSQGI2YamYRVl5YBhhbBPFJCIDNQSAgqzgzAKyhkpsHwkg8c/ujUMf2kdxYxTi3YXCxBgYC44AopLDcQKMBJCU9wfykEgIZb0BZu973/tMbuHZw2sNMLjtttvMIBws6sW6DARIymvuwQhfGYf3KHMvIiTsSyIs7APeg+cdRxIRqH5fvveSpLtuuV5zF31Ve//7MgXhva4PUvEhR/D1NN9cTaIawep69P5MX//cbC1aJn36hK20++5VLVm8SONG76ptt71QHzlolD7/+W1UDWZYKXqXI++qerk0dVeiXPkYvfjim/SlUx/Xjy941n5e8bJxEMlJCt3lgNGqfA0FSMqGMfKAfwAIqsJ5BwVryB70DgoiF6wP+8OXsG01vl4JIPHXIFLCHgcQA4T5CggicgJoglWArmZvbLzxxkMmqb8BSNzMvgFI5q7IIfGRvVfDeel1zesekNCp3QCJNZdzgIQE9JQEdGtwlBiAiMNAU7u7tMbc+QrvfULL0h5N3GoLzR87Wav97XZp8RyNXmOSggVden7Salq+zdZ6avwYpYSgrSTi4IBk8yM+o7kTxqur6uAPHicLWudSu6RalqpTTS396506+4tf1JT11tKHv/VtTeys6KafXa4/fuu7alttsvq6lmvCGmvo6D/+WXNJnI9C9SGgC0CCqJ/S06fHLrtCUx58ROeeBSApuqjT1M+qbDnl0mo4IWgRknheUO4YFZ6PjVDlb4RzASQDcSxHCki856/s/UTZ4vEFeDAOn/tATxG8UtSo7k/Ie2H9BiB5A5C07oXhABLkgTV8i+MVuSScEYwPDF+oQIBrzgRGJiAdgAwowAjEQ82/kSS2jxSQeFCBAQsoOemkk6xsLxFF6EqAE6hCUJZ8VK4c7Wg994NFSFoBSVlewHW+/PLLLUIDFZC/YdhDTyTiwTiGAmYjASSMxTfd4ns4+3gyAYmsDQYaVINvfOMbRuUiLwXj3EcHvJzpz5AdCSDxcwIgY36h6xChgspDXg0cfAxT7gcgwoniZWWrR7g8v0NFSDwIKUd7GANRYOYbIxRqGPmS7EX2Mp535gKDtd+XRxyS/nbzXzRv0ana599pivtAAUB8v6VQaU7payIkcAumKNdqavaOUm/XZvrKl3+pxx9foPN/sqkmr56qr28jbbnJNfrk4eN18slbqhLMUJi7vJEswBXomida5qVVvhyrF+durC+e+mhB2SJC4jv1+qazrkeSU1yrEo440F1Oam+NkLSeH/YhFGTYAkQpAeZELZl3ZAERE+i5ABKS5Ik8tubrcc+RApIyGOaznAEiINyLPecjhUQIidiQ90bEzleMGixS+AYgeQOQMANvREhWkWxpRXH8DH/WAxIoUqYQACTWpClVRKfqlKRyGg6m2vD5ZzX5rr9rwqJc8bYbatEakzQnbVP92t9o03WnavTaqyt/bp7uWrZcetvOenL1yUqsiR8RipcCEqpoecrWM1C2jvysAZLeSgEGClCATqjlTY3u69HsG2/ST0/6kjbdaGN98tTPq3eDjRT0dGnOXXdo8zHj1fG/je9O/ebpiteapgPOOk+LIsBQbtXAXA/BXA1URW+vHrvsp5ry4KP60VnfcQmJhGJWdppaMeteSUKJIiKCRw2vL97V0047zTjJKDS4/+QBHHLIIZb4R+J7f6/hApKy59UrW4wjFCvGjC/ZC42CpD2UL8od6g9c8cF6erwBSN4AJK8EkPh94w0QfgZ04OkGZJCzwRnA2CPpzve5IVJCRJGSjQCSkYTaRwJIeCY8oRjdUDIwfqF84KGHNsTPnB2iNRjpJH+TVM3LRxlbHI/AngAAIABJREFU5eRwAEl5XjCEoK8xF9C88L56w/qGG27QL3/5S6MPeeAzWDLtSAGJvw/PjvG13XbbGfDiOoADqDI+Z4OIAQUAoJwOtR4jASQ+342+IawdThMMQu7B/QCt7BloFwA2PK7lynKtIM3PwUCApDXplp8xGgCjgA+uB82GPBoMZL4SHQOosEeRlRjK/QtrjH3K+ya68+abNH/hlw2QhMFDRSUt2zlSZnUfXYQ9rOrF+VN1wgnP6t/33VzvePd+OvWLl+q3v3lOf711I02d1q2+no219eY36cBDOvX5L2ypanA3XW+pIGNgBPoV2sg5CdGH7Zozd0OLkFzw46eVa1zhNLMymG5/GRNgZXP3VWQ2rNi7gwESX5aUteJ75hkqIPYF+pG1p2AJkTnmHV2FzIDaTA7kQPTQkQIS7s/e53PksvEzUVkoW0RGAMasPTRTzjVA9Tvf+Y7p6v6io+U5fAOQvAFI3gAkq1CqDA5I1nE0LZNoJNYBThwQoe1HNZOivrrW/NuNWve+v6utsrpeGF/V/Amj1Ln+JsoevF9xV7fa29pU7e7W/CmrKdlhez01YbyLkBTdtcnRgIZFtKQZ5QqzQM0w0rPNHm101ImaN368mlRSzIt75lJXnKoWNBQ/P1s//+zn9cL1f1RlzTUVTVpdzSlr64iDDtYPjviUKh01VWOpu2epPvD972itXfZRT1w1Wq5RxaxZI53mM03ugbL1U6324KM69+zvuht6jxMhcIR7ydXEX0856SR7vlNOPlk/+OE5xuM79Uun6gdnn22d50mY/eRhh2n///xPHfyJTxRKvlwU3lpXlZouBrr5phu115576tprf6tddiuqvfhu40WipBVwCXI1Gw2dfOJJWne9dfXhD39EV1xxpS697FL99S9/MTBUb9T12+uu0zNPP6MjjzxC1TYyb9wdV7rMPC/Z1URGObxvP8r+7ujK/laKxlrOsil1K291vfmaLv1CrhYXXfmzLy+Sf/Wvrta5PzpXV115lcaPG++efsX820Begctv8M+Uz8IblK2hKVvsP84w3l+WA0cF3Hrmce+99tK/bbedupZ3af6C+UqSVHf97W/q6OzUe/bYQ/PnzdeY0WNUr/fp4ksuVF9f3UVhi325cn+udEe7U+LesWjxYr373e+x+xTtq4sdUXYDF70Y8lxHHXW0Nlh/fR1zzNFmHHEvrnHySSebJ/6ggw/Sfu97vw782Md0+KcPL5ISXTPUMMKwLGirxa57eubTuuTSS/S5U05RWzuxWucx9nvUihNYRJfPSb/4xc/1xz/+Saef/jVNnDBBcRzZ+5kXEq3xyBOV8F5sJxUKmuiKbessS3cEA53+1a9qx5121G7veId97KV9ktyzp1SGC0PNnv28PnHIIcaX32WXXVWrVY36c//9D+pjHzvQqGtrrb2mPnDAATrus8dZorjdLXBXdVd76R0efeRh/eaaa3TkUUeps6OzOJL9ueOdJ515hQpGcvvYsS4vjIc5+jNHa+ONNtIhhxyqb37jW9pu++20z757K6eSI83XstTWwPXj9ULA3efbZ5yhffbex2iAfs4YiC8OwTXodm6Otrvv1lFHfUaXXXap/e6gjx+ks77/fVVrNQODJ510ou6ZMUM/OOsH+vOf/1TkBnnZXCpoYgV4cWE1dOett2jBwtO073uXK9IjBSApyv0CSLLCqRVU1df4Nx348Zt1+83SlHWk52ZLx392fR396U61VV6Qks210fQb9bFDYn3+i1spDu8xFoJjNru2iPQ0gWpsgCSSAZJTv/SU5ZA4QFKAId8MsSwq/2kRkt9ZRMNFSJhvd15s9xd7fPqGG2q//d6nzs4OvThnrvoadQOIs2fN0p577KHlXV3mLEOfXXTJJQZOTB4jWoqeKu6QZfa3MWPG6thSDgmRI/+oLz8JVO/6vTkIr7zqKi1dtNiKOcAi2HGnnfTtb5+h2bOe0+mnf1VfPvXLVtDhIx/7mFXZNKp2SeetvEtxFvJcb3vb23UOSe1bbmFnoFR7Y6UitOPjT1FZ9w5tzLWeKJfjX/Q3k+tD8off/0GHfeowtbe1mx1laUdlaTqsKJl/U2l8/ajM8lN4W8IoW4d9UtM3mF480MvPzdBP2vqOYQ3aPgRd/Y0ckjmv47K/3z9L62+wvhr0jq1liprtqmZtlpwXBg0TFpWoqlELl2n0zCc0afFcZZVAy/835L00jFVbcy1N7OhU44XnFSxeqHjcJPVOm6IF48ZoUTxaYUB1jExpUFeQ1hVlbVLeqe5qUxVK8uLRqifa4DPHWZWtepibEq/nqXrzRHFYU025Fj7yoB79+W9V713q6rZHsbKxq2nPfd6rZk+3br7m16qnDb3l3e/W1B13UDf+pQyql5TGqeoh16Rbe6Z1e6XHL7pEqz84Q98990yrvmVdbtNACdUXRd6Mq+eOcoBKnHX36ZIfnadbb7lRb9l1Bx38iUM0ZvR4LVnco8sv/bHunXGP3vOePfRBOr9bZTFC6ImUUbaRIFGqZh5blCYXxLFYd9x4vfbdcy/96to/aefddi0EXKIIPjFGH516w9AKFzOSxoLluuSKS/S3e+7XehturmM++xmN6ai4qmV5qr/f9XcteHGe9nz3u5W2x9awi5RIZbUCYBSNvghP0cQyb+p9+39A27/1rTrpxBPUYQaZUwbKG1JYK8paUvUFQ8FR3/Kg539NhA4nlJ2FVgBadCeeQrurgU+FjUKBxG7dckfhcxpI+uU1v9L3z/uefn35tRo3dozZIdavBknLvaxOPyjVAUVL/vQvcxA6fyLgdiVVIZEsd6l/zeyjXnyFSwytBVqNL6HsE4L9+/zt+Nl7AUcqdMv3dFNGQ7TQ/lFWFY/da1Fli7FgRBL5g97k8kTSorZFTUlWl2KMhopRQuIgVJTHqvct0+jRHdp1t1212sQpaiSJ4mpFfb1N3X/ffbrvwfu1yZZba8tN36y+rl7dfONf1J3OtQZxeVZVEqUK86rCrGLlv/O4x/YHlf1o+kYJ7jTMNXfBYu3xnr20z557KVC9MJahgLo95sqj4mYI9fAjj+u/f/rfmjN7lubOf0bNJNVaa62v075yumptHbr4kkv0wIP3as937qsPfuAAjpjX5bbvjB2zIj3Y7bVnZz6jK35ysY4/+WS1t3cU7zOJYGOBXGMN8TiDWZ/OO/9cPf7Y03p+1guq13u1bMliHXfssfqP/d6viy/+ibbbbnttuvmmtsddBSekTaq2vM21oDDXeI87J2lsiW9f/9pX9Nadd9TOu+9m5ytUbcV+z4KG+dTpiUF/qJtvvE1//NMNem7Oc1qwcJG6ly/Tvu95mz79yWP11MxZuvCyi7RoyVx9cP/9tc8e+5icoXGfuwIjYVzIDs4U85Pqyccf1S+u+6WOOOpYdbaNdr8Pe+x9eU77Wc8tauiF51/QuT86R4uXLtas559Xb1+g0W2j9O2vf0Xjp47X9757pp564ll99IDD9K59dkeMWyeNwMrmeoeJqx7ljm/dvgJI3rvv+7XxxpsUYJDZY7yutzm7gf8c1A1026336/KfXqq++jJ94uMf1w47vNWcbXfeOUOXXHaOJkyYpOOPO0WTJ5OP4WVF4ZBzVp7JwCwkczHS32+5SfPmn6y99l0qRTMVBInrx4VMMJnF+9z9k3S0+rqm6fKLH9ELL0pbvjnWu/aars7OOarQr6S5ur5z+kxttrW0x74bKqzMVqZeJ0/Z13nNQCTnIbCKW22a8+J0feXUmTrv/FlKNMGeMmb3mZws5JxDq6v8haxCRlx33bX69a+u1kYbbKDepKLMnI2Z2nLOrtRIcr1pm7do803XU3u1qiCtqitKtWDuXN12/V+13rrrarMtt1CSprrjplv0/NJFCuJY1TxStU7lzUSNmFmMVcnrSpp1jR4/UZ895mRjbSCAaqYN2aXMdA3NUOgkqZnkCuJMv/3ztbrq57/WhLYxOuQjH9M2b9lKaRirq7uun/7kYt381z9p37321gEHfFh5e5volpbAwsirLjdoRX4Qepo4Vagwkd6+y6763jnnaMutNzNHbVkPrfA1pvQ8QweSCcsqop9dgR57+fWhJw06ygkdO+r+Layra1JQHAnb6Zkeefxx/eX3v9MnDvuU2to6FadSEiNDOAWZ4rS6kuTBpQuZZqfb72logcXsubzeWHQ7MP1aSj0q3BzWtsENus/kHI6ZTx52sKavP916trncKS5ANThu6Np5ugyoQJHZEu48YXY4R45zRtvPJs+cPRRYQ1GHwUNDY1AYHeDBGsvS3Iol+PLhNp39osJVfgRWXBBwTVQNUA0tHvvV6/b+xvJKxtdqK5TLoPsoIJXsqGK4ql7/Mo0Rf3D2WVpn3fUU0bCMDdnnDIJGjHFAHglqKlBbs0fjG7k6TXAESiKMBhmQYdKrRDXSTPW8pt44V2+FxoaxwpxGgzRSbCgIOTxtSvgX1I0325dLs9JQW376cC2aNFY9cW7KOclQ8JkiohthplqWaVxCwmBxkMNYzRghmJiRRGd2imX15bm6w1B5xbU4jM02TdTMXE+UKKhryvI+PXzZ5Zr42CM68+zvF42paOpYLUCBV4yFrMdAputucUgIHRU+VVOcUYChzblBtZKU6KSkazofOcEQdCtQZyGY+EOim265WXvsvad+87trtfvO77L3m142jY/g5fRav3krOBByUmOEEwLPCaJKjnESKqF8PU42c5fmarizXQgEigSYtlMjDFUtyiv2Npt673v/QzvtspNOOul4dYSlCEmWKisACsI4NQmMIYjAbipEgGQmJlwzL8ATQMzmgnV3RyUrEAR7KijWzsdX8Lj/5ppf6+xzz9HVP/u5Ro0Z5xgKLrfTCcmwURh83nr0PrKVFIUM4wBD1wt8A0yAsJf3kymH5hEmHpDAI/Zh/tYeJGWKkqf2DFcQtFJKvBD1URoUPTQnysuSf/Fql/01lZAkdl8ACeNygCRQGFSUAaoBB6lUjeg+zTaKlOZ1s9hNbTQT5VFsxSdohlqJaoriNjVReEmfojxQNQSE9DnFFURK4l5FWawoc+Z8YmCDSGaoEMAS0hw105IFC7Xne/bWnnvuoVxEVxxPHwponuPsYEA4TnCiULp8pXHsjFoOAl5u/hArS0NFZvh6Ncd+Lc57ECkL63busrxmRsesmc/pissu1XGfO0ptbePNER7E3XY/89AasI6ddxcQjyGBcQrl1XSp61exwg4xT4Wp5yIZme8jVbBI7G+JlR9nDJjZnIPTv/I17bDTDtrlXQCSPoNAAY4Orh02lVlpc86ju3hmhkafgrBmsjzMmXe8+JE5OMhTQK66AxOaWc8AWSfKtLt7Ex13HcifeOxJ/eK6X+jIo49Ve7WdO0mccydhVoA63402Q4iZzOcrTWqZNOQZV6YbecUZYZHbP+wBRzdiryGw3Zw4qOIk7RlnnKl99n6/Nt5kbeuXxbihUrkncM/mLCtvXeHGwmApPBnFAjhZ7HaDBTUsqpI6uWWbgr8U7qiMfY1bJ9fdt9yghQu/rT33aSiPnip6qAduH9ocJgox9vI+5SmAbryUrWble4OoriRdrGrclNKGgpzSyWsqC5YqCxYrjLrsOUPM66xqzRCdlGMuGkryTs15cW2dftoDOv/HjynRRJsbqxpZNnT/SZwtD0h+//s/6ar/uUrTN1xHTXSV6VOAszO++UfH+d68z/RNR15RV9JQVIktAhZUYzXqDQVprlFhxXSUK/EfKMrYs7kzUrNAlSxX0myofcI4HXfscY4+btjLrS87FKBo5ZL9ssGeM0DhoGEFZobpkKYSVdyeNgFWnEuLMKQGSJABNQzior0MJjJ/iW2eQ4sIvWO3XfWDs79voCpMArwzpomL+IrD03zOAI0bo5nzKwIA7lzbnrd9Wryy0BpFWzNnc8IVvy8cfuxXzs79jz6oG//4F33qk4erWqlZFVT0Pi4JTq3Bs2I/GDOkAOlOLa68qAMbrtebc+StQAorhmRmRPEUrD9xVl4nn/I5HXb44cbU8OrWgQfWzzlz7Ww5N685hIsAjs0t08bTWDOIwmhB5tpeMpnmql9HHM6i2NCKSE0m60NSLvs7XD28qt4H7ZVCJb4PCdf1+U8DUQ9fyb3L+UzeEeptBiqpQjl+XZb9PeuHP9DU1acpS3JVK5F1RE+yRD3VXFlvprSZK4rxhnTZIayoQ1lesWgEGKZK9CPP1CSZL+fv7aLPIFEAd/xQF7lqRJ4rseWUYGKGGUZtrt4g1PNRqM32209dY0arHkdqyyrKM0cRiaM+1c3ScZ8J4pqapjtC5VG9OMRo01DNNDVjwORLBFBBYEUK8qbSDEMBI6uuCT2JnrjuDwoefUxf+9bpSpNeU1z1rKJK5jrI49nIwsSJPYyywHkRTZVlkULzKiLcMI4yN17ETMTXpgmIKI3VDNqUhQiMHoWNiuK8opjoR7Wu2+65Vwd96jCdf8FZ2mGrHeyAEqbPolR5WDdgkmXtqtBFvo7Ca1MeN5UGTUU1AFSvoqSmIK2pL09UjfF2OJ9Md0E9Ye6d0HfGSoICyXpVJQrVl+iUEz+n6Zusr08deZiipjMCTNDkqRqGAaomKPKwuxDkCDDX1NJAhoEOjKRCzEahYoxM84A4ZV2IK8U03cMYtV43AN5UN91wo6782S/0za+fpvETxzkxnSL+ADh4yQGuKH6n9m0+WUcKLaSMq24KiHFiKDO2PMSbUy1VvimUVlF9x1eL8tWf4JGT6EiOkG/UZTsMGklRyMADEX7nS0sOR9B4wcLnfEM37/Hw4yDxG+4zjS3JeXgtXtyX/IJi8ZUSzQyIghEd6VHS6DJKENQjo3Rirds5DwmxmCc/j/CINRWkgAaMe35dN4963gxNUdv7wlxpXHf7BAoYCcFtHU5tWrU/wEtu69q7aIl22mkHve3tO6tpQKmqPMcJgvXRJjoZscuCrH0FBz/PEtUqFJnIjY6RqccieM1GqDgco1xLLWcsDyqKkEZGKWKfVpTFPUo47znnrqI5z72g3113nQ489COqVEY5h0GE0dlR0Jv6FEU1K/7hjMpYSZYqwlhJ+2xfhmHFlFal6ihF0IvSlK711LEnEhooMu9gYjKnGbhmd0kzUVtQ0UUXXKjNt9hM2++0vYKM53UGFYa9y3HAeAtUMUxTNLaMmmqi2fNYbUyyUvU1MikeqyhuKkvqrrIi61fB+ZOoklWUBFyTtW3Y+QzzWE88OVO33X2nDtj/gya7wiRVEONN5nmbhZcehwDhDj6fKCWyxjxgpppuSMwLHAFICXCHgdIIHYGsqCnKiDSkZjxmyM8oUpIA+NqtP9ZPf3qV3rr9zlp3+njXvDaoKs2IACN/kWntysNGYbAiG1dGTPm7xbLCQM0MBxemPIApFf39oigonEDeciwwURKoyfxWUj3497u0eMHP9ba3V5WFs4pjgk5yfUAADxCC0S9Eti3exHxiYKWRKlG7AW1lDZNRWaVm+6NSISLZUBSi81jAipNj9uKspcryDi1ZQiPHh3TOeTdJGmfg2oChN/hWGOv/vE7tv/vdn3Tlz36maeuuZgAMOmSsqp0j+pjVk6ZS+rBYQ2Sphj4G4FEMIyf6gX0QqZbHihuZ0gjdlKnWVlHAeS/QAFGnMI2VJJkqY9r10Y8coBrz08iV1Fz0LshcBNX0UIkyydmNKpEyHCNZpJRmibVMjSxWHMaccDUNiFYUw7JoLleCYy+uKqo7BwPRWSjlSRCpmjp9llbbdMpJn9EhnzhQ0zfeRCFnqRKpL0gVZ8g9k0Jq4jM03Yh8yVVNkWM4cV3MgO/5zkA4TlrOEI68nDPgQAlqODC5y2eRpcjX3OiYN99wq/Z///s1uqNdaVJXPSK6DMW+rjCtOvkJkGDfEIUt7ueYCewNM/0N/LG/OpLMWjAgm52PwuX7wm5A/xu+yXO1BRQyCfXd752l/f5zf02Ztobdx6jwHjiZWCqe0Qkp1QAd2EUeKLoqDeYobWvWFCZ1VcI+c2aZ/cM4q7kq5FQZuCvosOz4uGJ5Sb5ZLpTzVxKBGK5+bU1z4HMUQyD3razP3RS5yn4evJcjJ8O9n39fq62ALOS65EbhLCU3j35zlKFeVa9/mQjJxRdfoi222LroQ4KSqpvBUI/blfbkCuq5qiS5h31qRhjDmeKkZg0UUeo4pUywR5maOA0SBIYF4c1AsH4jQaCaItvUKe8NEjvEHESEUlfcdDkh6lCUdSgIG2qEKGcM6T6lqinNLcXPku1jkufMuMUzzgEKjWrVxPtH8N4OQapqEKpiwgfhhwBzQmx0o13JvCWqdC/VtPXWUJ73iVx6vKd4DJzHraqk0mWKLE6d0kkogxxUFdfpKI7i71UYcJgChVFVCbzXaqpK1rRoESHIPiqVqaI4i1XDmMgBHBUlYa96k0DPzpqtqVPGamx7hyomfKjYgtHWpzBMlKYOkAgwBrhAyGI0VCoKgmXKExetSFFmkQtyVYhwmdIvkvorvRapgh5jxl7Qoxj3bRpo6bz5akYNTZw2WUEjUkbY2jygeJVN3TtfT4D313k/rByz0fpqJjCyeLEzYgqhV8UQIcxvNJKKAaIkajoFxYwGUj1uWtPNRk+ieYt6tcbUSapEuYKU67SbMAXIIb7YK6wDADTNR5kSis0yTJSEDWcQZJ3m0bU5ApQWlJjWA+tBgKdLcdDxuAAyfFdxA2RFKBjB4oWLF1CtFWEGEwr+M1zPA5JyVRq+R8BQIhXOfblJ3KoSNkNdh+chuZskT4sOqUHSmKJksqK8R1n6nBo9Tysg8gRFiMhI7CKYGFBVi441lUWJKVUiHyidpkVE0KWADAwTVBhGI/6+quI8NI+lgYoK+UN4zwvvp53/VNU81pjxFcVtRGAIkccKqWZkfZJ6FPCzUb+qBeEoNQdJSASDa8co5aYBJKQQ3ucsXOacJaGjEaKAjfpiC4+3DuuuTWlGuLipbvLj2qcpJNya83483C4CYIYPcsE0v6MvVMOKkgTKY92cNzgvqMIURC7al2FoE7mg2EaE+6LPAJVRHQDhABIbE86RUEuWz1VbZ1XVWrtCBJ01w3MGjwMEeKbbFdYaStJeRxQJKmriJIEWiEPGIlqYY50WycEowXoiouTYkRBgiq7fnJ2wsYIylKVNLe+pq7N9jIs6Z4EaEWsO3aKhiOhEzrVZg3bl8TLncGh2KEhwXBEtQ04gwyz+ZMAui51BAbVnJeEJf3NDRFniqKakUTXa7/Ku5WprjxVVesxbjpEPKAmJSpnM7LS9iQGHSybNl1v0AzAD7QsKMs6eOG83YJLlDYUR/m320Bhbb9beoWznMc6DWEklMadI2ptIjXka1ca8ACp4r6NYEcW1PJgA512f0pT9zRhqyrINVGubppz7pmOUpcj1hgIDrGaauvtBhaQuPcanRZ090oDOJi1bHutPf3lUF178K5PCzgxHT/l9S2TAAaqV8bihTv7w/u6NrD/89ve66cYbNX36+s5hwFm1PRppcZjr0eVL9DTAI2qDaKEsztVhoJi+Y7n6IjztseJmoBgnlwVDMkVV8lF67dyhv7ERgpwIV6y4s6oxoyLFDakt7VDdAHMB1MzEcJEP9FMSIVvQVRi2DXMuBkmmsJqrmbUpJZLJVKfMnaObCUdh5OhD0LrbGnjvExdlyUeZjsLg7gliLe2bp/bR7JOKOooAB+cQJ64DHVI9CtWJc8ACMZk54Zoxzj3nNLHooxn80DF7DZTzuWrCXnbROxx2JlPT3GwagF+YhAbIepqJRo+umN3h6Jo1y+XJAbqAWVtSt3dsP9ie4MIwLdxeactqJZCEI8LNZ0+I3JRqSai2JFQP+W8+X1ANi8CQc9k2pkNRHBkIwxbAiWLRbhyEABk75wDCTE0iYTiLXehabUlqdgCApBoE2mLCeK2Xp8qaTXM2uTAY9qEZlrYmrIF9OgxMT+IkpCqkZx+0UquHt6tH9q6yPUDhFMBB2S7wJdx9KXzGOFI2RRmQePukbK94W4IKq5RQp7T+qnr9ywCSu++9Q4ccfLg7oHjyrR66q4yVGaE7s14kmBh4/zlQGLxZlhtg4AChikwhAQ7cvnOeALyfjmrteLZEElAQdohLUxng+cbEIMzqvKaAG8J7nPsi66CUcOkYlpjIZrAW/wicJEV3XXwxLvhe2BnFe10w1wUwnU/fcXE95crd0Wlpnt/5bfBGurCuVUOxMsF01C2In1Y3noMUmYeEa5uPa6XDrRC+vUXlFMLyzoOHR6GJUYERXxQAcGqq4HYUXGqoM0GUKmjWjOvJ/NSKJGNHM3AcW6hezrPGekBpcd6PFSUkfZgfWgiRDhQq/N+sqbaoKeV4qsuJ/Z7mCk8fsGnwp+CWOX+LzU0x09xrxbMDYkwDIJ7wGfIzzx6pL8R8yZU1mlK1zVXOt7ltKA9d8vDKUDcr69YltcgHXvXiDaZUXInoFUHplyTFv/zI9uf5aH2X93iUm2V5cDKSsrXl67YKTl/KmTK58GLpSfPP9Pj0J7y8UKcKDoUa+FqkiDs6nl6QsjvVW/+lKpXFRksxQ8s4xakqtsE46ES+cuVJjzklAqJLYZ+yQgBAfMBIM88gYJWIaUHtwehPAKHQDwH3RFcL/rMRiMK6AzP8MsX4dxSpKFxooBh0FATQRGq2+RoZUZkxiqOqsgT/p1SpZEpxhwNciKyaEnddsfFIO4DQcEY6e4xoUL4Ut5zlUpnUMJoY3vs+i9IYacYoNoCMUGFUk4Juy8tAECYpEgogisHcUBg6JeVysfBqumiugQIMKbMfmHWXOB5xnps99qyWLcFQCpMTiUzBkApyAWAIZZGh4D7AGZLhua4rj3BYIJQ4vw524KhIk4aBxJDIknlCuQPynPKzyC7AmvNmWpXEoF1p1mVOEj6XU4zdIiScaed9dUYQa9F00RFy0DwdzjzlqZImUWyMLChuRIV4aPaSzwDhvo5KsDvIAAAgAElEQVQqaGcB4wkQaPsIgxNAgPSH3uHyZjBiksCBGpwfRvtJEpu/LEkVW/QhcX1f8khJ1uOoWugrm1AmzjlvnJxxshwjF1BMfh4giEg5FET3GUdMeUneC5Q5iP1BrGZKFHGcqvqoFO4saWrp+tzDR6ML2e3n2mUsFtKs0GB5qIXzFuv4k76giy691MC46+flwZN7u09BejlR9R8zWzwgueba69RerWmPPd5dEP2d/mJnPaVYv1i0TH9oZmZQEy1tFhQyi4blTTXizByYNaKcOPlMRmB0k0+Ko9MZtYAXDHr0YJ8pfxylOPhyJdC/iKymUISccW+7nugiH0oqitM2JWHd9A1OqjwJlMftLh8IB4JRtYgMhqonPWb8RwJEtUlhd+F8I5I5WpXMgW5jVBoIQ2RE1qONIgx2vovoiMuOcGoY+wanHMPDGHd2AdEUAA40wJqBOpgIFShvZisQIWT+YuGeCJucRWeUo89jiwTWnYMyDLQEMZPhZglUSZpqmE3iAH9TOPWcLG3LupWovWjBQF5tnzntGiHROMd4sEicrRfRC+w2hEKbOacx4ijcEzMJ2F0BtojLMeO9adE3x5yeabuaca85p4zTEEBHxfmYqh7FqqQ4kxF4Va2/eJYO23hDvTXnGcgzZl5cNopndGDn0JjbGQRFQZEiIsGvhqoQ+I/t/IE/Xc4bGQwQjUSfD3QdroGtYFMQBFakgeqNNJZdVa9XHZD0N/C77vqb7rnvdh388cNUjTiwRdKwd85A0AQVQMlnPshxbncJ2p7aYzxLYvAWxUBxFSCm4BAiI9hIZqiWKL7kX5nhiqXaW8hg9ju2qElUdrvboHjZoIE55cWhBByQ48A2dodfy13+o7O8W65HaoS3mbkGjk4W2SgOjgpkACCp2AmzRCqXFlF42i3lyqEA17PKpSgUQ3HmsKN9WL64KQxKJgcKGVdBT7YMPK7Jc5J0w/U84ip0/4q/G6go3JfOGefmH9dTKDXbZEKbl3mcEaoFNQNJUU+dh9FVDwFoOCXrXChOkZossmhSMUbGiW7mGWK8GEwCeSH8g17hvHIBMe8eiJ4ut73gZBVhWbcejj+eFJVTGIVL8TM0lRMOxhPFvGMYMEY3NpLYIbwRD7PHyVMlJN46lqqLzjABFpApuOoWHncGhs2HK0wz5MsDk/4AykC/G/KiLW8YjkCiLC1RGt8fYaT3+Efe7wGJ789hgMT44U69BgHJ4TeoL71AtaAqJeNcgYPoGYWaq7iIECb5GsqDiYqip1WBqkT+gTnhUfDG67MoYgCNyvIUOCMmYY1e08jWVxBMMG9+GD5ioCDIJylJJyiMnlMeLFRAJBVKoxkzkeKgW428TWE0ToF5oOcrqPSpzg7KoDJ2KswmKGusqaD6ghTOVUTirEYp1FpSMlFp9IhFGmNkWlo3AjN0jhxjIyI/g500Vko3csnz6TJVYkb/vCIAvFm/qe09o4vi9TTvunN7WASGPAKOeuqMfShageWGuXwKohtpvonyZLyCrE2ZRikKu1WJZimI7nFgBlqRLTRnPVaaQtvZXFG2VEH+goLafDXxMJL3lzKHoyyqSr6XUTUwzlPoSoT/8adg7CfKmtBPoRKNVZpsqLD6gnLNc8CqSEhljIFRc7oVEHKG6w3ANAHSrry5oYHGTHMUxQstOSNPARHQGMjLw7iB9mqCwfwO5Cxa1MrykLqVIQMsnwOgRhQD8Ibcqhj9LbN8Ft7LfBJNqMpNZ0VpMkl5uIWC/Fnbm0nQqTh/WnG01JRCqDZlUMhsuwGWm+Ycs0hblppxbCDRRBmRYZcn5aSJi9S5lrnescN3ADLe6SLkkclq3t9mHnzgahJMVHt4rKR3SeSM2LO6CKDLgXJe3xW5iSs8MAykSCYu/GBz58/XyZ8/WRdfdKF7jqK6mz/75vArVN8/C5D86prfaFRHh/Z41zudEiucQtDaHgpiXbFwuf7cSDSaaH4UanGlTfNqsRpG+c5VDymU4wqQBIXubqR1mWM8JXISmVrkwut29agtS/VCe1VLqo7+a+kjRPazTNUs09gk05hmYgb/i+2x6fM0rTmaNsBHvRrV6NOavZX/S95bQFd1rXvfv+3JjhAsxCAJLgmuxd2tUNzdpTiUosXdrbgXKRQo7hogBCe4JJBA3Lbv/Z45V2jPfcc3vnHvuOd+X3vuHoNRCmFlZ6+55nz+z/MXYoxqkvQabDotertCJrcJloOY6oobYdficiiunGKPEA0Hl8qNHDY7uWxm9A4LcXoD6W7uWIXRj9B1iLpErCHRsJD3SRxONtxtkNcGvlk2ycr4rNeSrNfiYzPhbxYNFXjjrSNDNDBQYbTbKJieRQ6n0NcoNEaDSs4JSdUqNCsJOqwOdKKBqdGRoDXwytsDH4sNb5tNrDpsQpsjRTNO3rjnwqbR4GUzUTgzgSy9N0nC2EenIig9CX32NEqACjHBSNSrifVyR2u1k9vhIo/ZjsGh4YsREt2E+ENHsMWBMTNL9J4UPZg4c9Ua4tFg1Dhxt9kw2oW+GDIMWr7oNcTr3clpNeOflYFRMEYlA0XsHXpypsXTK6wY1VSC+i99G+WeqZgMiXWg0HwVsJbdbBHfMzuM9r9z7v13/u3/Pfn4ZyDxf5/3/5Xpzf9brfD1OuJ7b9y4UWbn/NsAkq83NCLiFvfvR9C71wC0WmWMJ5vsSp0nd19nLBxa9ozbkZeo3rACrXpVxO6v7MVSKyLGqxbRwXRTxouSK6kMla1OFXpxTbGHCBqkCW788o6LlyMYMLc1uXPq4QscWBzFk6gIwquXoFGfmnj4C3ssRbxuF9OU7O6B6LKIrppWiq0VHwvxNvVWOL3wARePXsVszcLmnona7IaHv46+UztTqLy/AgLEdYTVlmwxKHu+wFuiWyfjGK0Kn1rgBLHBKAW/tBaS42lNmoppg1aRPziQrt+3RatoCxUELyc+oghTBGgC8398mcWWYXuwfLGTok/BpjJQonhRuvZuRp5q4EyChTPWSjOrob0HM37MbPoM6En55vkl+LDarejQs/2H30iOTaLPzPYkvjOxdM0KRk0bQcEiebJ/LvGkK85ZYsP+in+kaE2ARYug4Cg/M1pxkH4V4WdPeGwQdf4R+1edYtyikeQsosWlMyl8TvFLTrWyF4XYsTNdzOqyBg8vH3rPbU3OfN4SyIjRs8AwglCjiH3Fhq8crFI8l31iynUmD2fFo0juYMr+I69hs9txE3QaqToVDmKi46Z8iaiHvgpXRbGoMKvEhEmM/L2lOFB8/grT+O/xEoBE5CMIQPL/V8dHZEOIwEDhtqXsD0KrqkKj/YjNcZmMrB0c2n2d1ctSyJcfps0sTpWK7qicH7Bp8nHsRBIzpn9i6y4vyhQxohJdDOE4ozcpZblN6fwKHrCcdAk6lbx/guZjJDLSj+5dHzBrelHafudEZdexe/tTDh6GrTsr4pHjgxQBGwQpX+OG1aFBLw5YZz6u3YwlLsZBp+/8QPsZU3b5qCcPj26n07/HZxau9KRmXR/U6nTSMosxZEAEXz7CopUhlAoXD/xneZCrNQIcKFQfmyNLdhB1Kj8mT3zF+/cwcVIFzp2+S7+hwRg9MnCJaYSYGgjqoljvqgzJ7pe9F5vQ5YnHQITLZg8VxXMqrV0l+REXRqyWXFSv8or0VLAILJc9LGzVEtZs8FB048LgQ/aHxJWFdiaErh0fUCAA5i+tikMViUvlJc0BhG2IAA1iemmzOyWnXgAESdMUVBSbE5VOAHgxbRAUFCP2rAKMGXaHQiVg8PACaA0JuITOT+OmgC6xjwj3IJsFtdZDbupOhyfvPuiY9cMHYj7C5u0VyBfwQtJUVFpB/xTgzFNOg7UCGAnBt9izJe9fUE5FeS6oZDZUKqMEqYqMXbYpsgXtSjND5rVI8Co6MsK8QDzhglbnTvRzD3p2f8HqVWHcjnzEiVOwapk/IcEC5JgkvUsjD5HsRpqkYSr5IuI9KLQIkaGhlX8urIcV7bNokihCe/E5inWnNJrElEhMw0SjzSanaQqfXoBSL1wqc/bZ5ItBNUIBJM78Cr/+KyARzZM/mkPZQvzsyfwfXbXsQkzsl3FfPjFx0li2/bxdMU74Y/qu0HKyc92zQdO/duf7OiH59fgRjEY3mjVohFOluO6J6agAQ880Ko7EJ7P+7BneHtgpz6KQzn0xtGzIJ52BLNF+EhoqofsR57pD3BsByMRFRDddJ0GEsIoQYCNl3jy4c4e806diL1YYq8GIWgBH0WlXyX4/OWPjeTNxIjRpirF9ezRGUcrqcdm0eIjb5TCR8eQxGXNXkmfGWOzFC2J1M6Ix21FrNVJ36dApyhWxLtU2nTjqFS2FoEDptARkWnixfSfcvEGhuQv4nC8PZq0LD6FzEYBeBelCuyHBkBOD3kF+k5Uvx8+TvHmH7ML69+5G3upVsTx7TvTidZAnL6HjB2AqUIgsnQ43q5nPI8bB/XvKcybMZWSjUo1Htw5kXr4IscIuWvwd4OENFSpRbPwY8qZmcPX70Xg0qkexoBAil6+ELwkUP3IcTa6c8PIFj3t2kwCy8sa1PE37TPqseWAyg96gXNNiRT96BB7ftaaE051nvxwm6cA+MGdC7UqU6dGVz3Z3Pv30Ezx4IKfhfyjws8wUn7ecZ4d+gcdR0rRBNCnwzUf+Dm3xateB9MeP+DD1B0gTG5zoRhhEiiu56zdg9+xZ1PQU7adsub8ALBKkS9itNE3/aULy9zjR/+fepZiUiAmJCLX9W4va//kj+gOQ3Irg4b0H9O7dC7VeLDJlISh0CQfqVA0Hp93i0wkd5Rr5cS3iLjWa16XaOE9JD/g6RseiByGAF3QD0YFzF7xNgYaz+UtOO5b4TJ5sU3Fpzys5ph15qLysjWd2OIC3OZTSZfNz734UBUuWpO28IBC5gtn7qmCEyAa/U3CwFccOcWqLOlYCo3S4+kM6J3+7SK22Fcnwf4W73YjWw0mVZmXwzq/DbrHiEh0GlQG8RaEsBEhqnFYtNnEmCpQuKBHZUwyBTbRpDim0kj+GmAQkwqSWuylZKpwus8PBV7AIhJ2xQQ5uVG6y0YJGdERtar5EwY7eNzBq3QltrUZn8+T5pWTUdg96bC1ORoaN82fP06pHA9ziNYzsupaBw/tT8jstJoMVN6MGlUXDlk53MSVAl00VcGTYuX71EvWb1cIYItCT5c8Jhbsam04xBtVmgDB1EZQGwWHHwyVHqfIQl6YCog5wYrXaMFgMPDqbwNHlTxm5tCaepcU+JTqkHrLI0ku9sdhIJCSQ06hVbW9hULvTaVlJvPyFEM0pgYMcguhALyZdVhNZdh06vVbqQxxmFVaHGTcPlRx7m6xC/KrHU4zu3RXQqjJL/CepMQJcKH43GlzCYU1c100lwYkc5Qpat0UcKMJtzAYeBkyymyn6l0La/689mP+ntpm/GiAR1BhlbClufCx2ZyQXTu9g8vhfqVI1nPefTVy+/JJb11sR6P+KQ7+qWbzkIdEv4PyN0lQpk47G/jZbwC5Jnor1tKQGCLgsdBOiSBf6ADcsLj1RETWpX/MQofnh4LGaFAoOYP2qU/x6JIVdBxrjnfs5NnsG3mJxqN1JN4GbRsubN2HUrHmEdt/lZsH8oug83pEuikvc0Dt9+PJex4lfU2jQ0kXh4mnyPI+MqETjRsfQ62HOnMJ07OyJm0e0PLQzrR4K3UHtxF2biruQvJqMHDsDQX7fcPTXX2nRphDhFWySwiYm6XaL+Jx0qHV21Lovcj3KZkA2jUnZUBWBufIQiWpJmo3iwhOLtQB5PZ5QIL+Orj3CcPfKAGsawfmttOsoCid3HA5BZ7Xj1GdJK3SNM5gtWxLx8krk23YlyTS/QuUhuJw2jKJDLAS31uwCXGjp9KnohDGFnGZne2tqjGRlGuUkyWUrzuABtylW7jOjx4fjcgk6nHh+BPXJjEEr9HSiOhBNIrvUstjNRTh3Vk/fHpFymLJqfQNad3yDxmXCarbh0uuwCfc1uxWj1oFemyrpfmaTAbVaTK8ET98qGzImqztatQqNOgutPhGn1YjNrMdgEMJkYXLhQqe3ygmYqAIdFgEaPLFg4PU7f75tfYWN66ui1tmIehJHl2+9yeltl7Q5KWkSfHt7Jh56LU67u9QLKlouJzqjst7tNidOm5ieCZAmbmAqWo0AYgII2jGZfXHa3XA3pKNVC62ODrMQ5opJvkPQgcCgt8hAUAFsUefCUy8ASV1whCj8eJVJKSoFVe7r9vTVKusPHdPXnUaZvAuYFv85nkkTx7BNFLlf+YyS7aVwn/80D/nzsv+q/eoPQHLiMO5Gd5rVby5rBenqJnSAWjVxwL7fTzN+yDD8apXB4HLx7verFP5lM6aKVfliyIFVGNYItz4xjMyeZFsFxU7ovMSEUZAAnDY8nXYS+veHq5cptGMrrrCipKmFZlHsF05MkuKrxRD1lPRPMYRWqkaMT040ahMGmwmdOBK1bqiErvPda7Snf0PbrBmZBYIxaVTorVnYVU75fsRBJXUr0iRfHGPirtpROUzyTRZIN/N43Ub5XsqsX0uMv5+kGeuF+6hArQYdJpVeKKnk7RU0sYI37/Jw9BhKFArFnmnixcNIuq9dzsHdhwhrWo9PKamYXn8h38SRvPUSGlEX1t378f74nsxnj0k/dZECrdtjDi6Ib+kwHk2YhMpsJvzbtqT7eGF6+Ii402fw6d+Xfm3asKjzd4R0bk+VQsXZ9/0E+b5zLplP5aaNid5/kNhxk7F5edFx/zYikj/ypu84AmvXwlC9Iha1miSthpzVKmGvEI7Xpt95tXghoQ0rQi433py5jiqnPyXnziDp0QO8YmJ5c/wEts+fKdy8KRkBvgR+U4O702bBu3cU79sDq11L6qOnJF64QMHde/CxOYkcPhydfw5KNWxJqpsBsyaLoPzFmN6xM3VE+fCH5Xt2HZr9bCiT+uzG8N/kPP9XPXf/T9f59wYkERFERT2kd5/u6GQVqNiuKZ0fO5pMLcv6H6KaoQ1VRqk5vuap7M41+CkUQ67sj8sOtiewZdFpXj2OJ6dXbjqOq0NoA6Ps8lscJnQ2d37bdInYmxa0X/wxpVsZtKMCBiNsWHqY2rWbUaykgWtbE3h87R29N1dAVyB7JYpdQjndpVOL5G3LiYQdu046hItzg2vjTdyOuseo1d9AKSBTvlV59n96BPtXnuPDo4+EBOaj9dQa5C9jxPweLu5+xYXfI9G6a+g/vgEhNbzl94q9Y2L3wuMkxZkpXqEY3w2ohNFXAJIDlAsvRYfvS/D4YRyHt18kOdlGsUpB9JlcF3Vodsc0S0/GM1jX7RrlKoZRf14OSfd6sA0ObzzJsN8akPpSw8oFm+g9owWlc/szufMuGlRtydVXl7Bios+QDhRsCruG3icxNote66ph/QDLV21i4Nh++OWFnStv8+zOa4Ly56TVoGoUqOGF3QQRe2M4uuOUtLas3bw+DfqFoMsv+PSKrkQwK+5uT+OXPYcJDSxM8eDSRF56ybBl5XB5wq6ld3l67xEFwwPo9H1DfEqDQyd7ioJ2z5qWd/B2+lB/pD+rJ+yjYcMW3Hp8h6xUHc37hlG9iz+X9z3mwPZTzF32PR6l4MGuVPb8o3s2fe5Qkp7A5s0HSEnLoFWLxtTs7s/L62nsmX+R8lWK8yzuCUEFQ0h9kkWhEoFcuHCO0KBitP2xKrkqaDA7IPE87Nl8kpi3cVQuWZa2I8viHibQiOJr/q8/mv9ntpq/HCCRvPyvvM1YXK5bJCbuISEpEb2hHCtWvOH67WPs292Wa2cPs24dePnk5tqtRI6fK8k3ZUXe0HulG6/xkgeU2ilMGyS5Se4tKgGOpQmBQPveRNyoSttWBzG6QYmSsG3XAHbuOsqB/ensOdiN06f3s39XMju2lQFVbjp1Pk/FcHj13pNjJzPw+Ich2LQfdFSsXJohI+9Ss7oHF89kUqOKmsg7TmYtLUitBoLFpKVs2HPKVcxDYIiLa2cS2XugJv5ByTx/qGXM91F8+gSlwmHKj+EUL2TAmqVl5rw3HD0cL4x16NknmB4D8+Ow2zi0M5qN61LkntSlZ156DAshj0c8Gkc8Kp0QU3thtwvTCTU6rVY6l9mtdrS6DGkcICgmJmcRcnncpk7tvOze2xO3HO/RkozGYcaaYWLlhlds35EsqZA/zC1Mg4Z+5PD0ov23ZwkJ1dOzW1uGD9hJUBH48A4Wz8mPT95wJk4+QfQzyOcLE6f7U6uODoP6sxTcq8jPx9h8zPghgru3oUvnMM6eyaR6oxiGjWzD0YMPWLggWpYAI0YE0KFzbnLm/ILDmSgpnKKRkJkaRq9u1wks7IHNnItTJz/w8Hk1HGm+tGx0hPDScD1ShDbC6FGBdOwp6F0FqFHlPIWCIfELVKoC9ZtWYMyYu7Lj3ry5gaHjK5L8xUCfbuepX1fL1Ut2hNRs2ChfOvT2BYcXNy+kMXvKY1JSoM/gBixae5atGxrzLPoDu/c9YfO6mqxbfoWL5xSWrehkB+SH5Wuq8zDCytzZt+U9Cw6FhWurkNsX9m3+wOZNHwnODwH+7kQ9MLF9VxiBwRqOHE5hyZJ38vu1a5Wb76eU4PrltyycGUPNerk4dDRJXmvEiCYsW3SSxGQYMaY8XTvPQKsSQXoF/pyIyE9VQKz/IKRUnCP/aYtRfi9Vw3z+nMqkiaPYumVLdvdYfLnyjGaTwP5nNqdsvr4ohH49fhQPdw+a1m+suCzL7qUds0rDC1QsPX6SY1GPqdSiKcakBA4MHwL9exI8cBRJOr2k37hZHKhtVqzCEVIM9gWw0alI0ys2sxqrHU+XltRB/bGfO0v4qjU8XDQft6IlML/5AMlx0KwJLYYOJ/Lgb3y8cJZiY8X0oxS607/xbPMWSMmE8lWpObQfiXEfeTZ9AUXnzcSjZDHSHkTxYsKPyqIMCqDEqCHYKlbhk6eHJE8YbDYKJMbxbM0KXGcv4V68JKqsTLKS4qi9dAXJFniwaB28eQa5c1KqRzdMjZsQ7+mOVSQnOLMISrXj+fYdoemJfNl7iCv37tJp7iz2rl9P2z59ePzmAy8fv6HE7Em8MQpgqidvRhZ+WWmkX73Ck6lzqb5wPuqKFWRT4GqDBhhz56T18iWk5c6JIfIuh6ZNh7IVGNevDws7daBsx46UKF6EPUuWKxTx8JL0m/EjmwYOJiAxnY9JX+i8YzNRKZ95OmQUFSZMIF+Xblh0OTCpVaTrnaQb4cOUBThOnaL3+BGYSxXm6aNooh5Fk6tvbwLyBhCans7lSeNI/RRDzR9/JLNUmEivJXLASHx07jRcv1JqStKvX+HM1KkEzJ1PsMHIjdGjCfquKXWGjiVO545L48AjK4u+BYsiCIAiX0aSJP9wmPszD0ax1VHoXP/bX//2gOSeBCQ90EtA8s/JOFYw67m9LZ77W5IoXCc3T++/oMW31cnfHRxuCulA0Jw2TziJ/YMXdcpUJ/paFun+0XSZVw7yKQ4MapuWlOfgboeIfcncO/uCwTsrowuSOkWFa/4MNs27RGjBEJqMD4ZcCm3KkgbmLyIsUMJoNIIdJuzCvUGVTzCRXKiSVNyYYuLihTtUbBFGetBzEa2El6+WyjVKc3rlEz49sNK4elmin73hfc6HDBrXiqMrHxJx7gnfdenAh+RonsZcZvgP/XCY1awcdZJihfJTunQpfj91k/jYl8xa2I1ZY49TNLwgLTqV4OeN+6lWqDVeGgPbDx2h68Q6lOqVQzpnaKw6Uh/Cz70jyJHDh/xt7VjNBt6di6dSofKUm+lG7EVYPGUHQ1Y0oUTevIxqtZ7KpepTpV1hHt58x8mjZ5i9rzeXtr7lw8dP9FtXA9tDWLn8IEMmtOPSsRheRD+jY5cG3Hv6hAz3F3Qb3Jp3H76w84fTtKnZlawUG8dPX6LvotoEN9ZhMTgwODXEnnOyaegVKtQLJrRwCCd+PY/RnI8hM0qxd/8drNH+VK8VyM37LzAEOmk6rRie4n6JotLqYnXLCDzteagzJIiNA89RoHAAdbqW5eGFFF6mXWDyurZkfYbpQ3bQrV9HSrfSs2lwFO55NbTsFs6O8ZGULVcGnzwaThy7Sush5XC3ebDxhytUa5+fUvVCSIx3cGrOXcJa+1OsTH5ObIjAt2EWnafU4d1bE/vGXaJo6eKElQ7h4o4HqAPT6TO7OhRSgjP/Lq+/GiARXWMliV2IeT8C1zFnrcZBGvsPPGXeHCd1GhiZNKEJLssDMrICOHvWxo/Tb3D2cmkqhWegdr2XlAOzLZTkpJxg91P8/KWWS1AmvpDTJx6dcGjDjYjr1enV5wBdujfk8oUzjBrbluiXzzn8y3t27u3LoQPHObArjr0HK6LTF6BOrW20ahxIpRpt6D90NTWqB/LTtJJkpOvp2Pk4JcOhf59GmDPs/DjpPCu2lKRBEy+i76dTu94TFixpS4lSTnp3OMLshRVp2rIEPdvvID0N+vZtxoWLJwgMhiGDyxF5+yXL16bTunlvCX7PnfudFRsacf/eQ9Yt+UT/YeGkp+pYMD+SoePc+X5YGN6eb7GpU0lLLoLFGoDT5SVtusWEVosZo/ENnp5fFJtUeyFy+dyhYCj06FkAnQjQ09no0bkxR3c/ZvyMGEaMHo4lPZVV67azb39VatYqQKtm5wkMVjOwX18aVJtL9yFB1G9gpEbF3Gz4+RFv36upW7c7h/ffJmfALabPKoF/3k/SACAroxh9e93neTQMGFSR+M8pbFz1kr4jclO1WiUG9T5JX5kIbWTJwmUsXZaftt+6Y3B/LydbTpUfd255M6TfHWavbkRGai769dzLhq2FqVm+I6WK/ESJ4jBwVGMio56xe/s7tu4tQMVyLSgcsoYihWDwkBrSOWvJ4otUqdaM8JLlmTdnNn2G+VG/TnuaNlhFxUowYOC3bN9ySNKothyuRdIXNZ1aXaRoQejcsfpKzGcAACAASURBVCGLlp0hLsPAtvX1uX3nBfsPv2Lnz/UwpVuI/+TLqbM21m0+Ss36MOGH0kwb+4BGtRvjmzeUKVPWMW1hQarWKEz3Nqdp26EA+fMX4Od1V4n7DGcvtMJseUefbvdp0rIz+fIFs2n1YsZODUWnKsCwPmfp1DcvhYuV4sepFylSEEaNasemjQfJmSOIQ8cOodcG4pSidqXXq8CRbAFg9v8pPeA/J7r/DExE3f85PoFJk0azRU5Ivl5EyXGRs7g/Wsl/9pT/VfvfH6L2345idPegccPGMitC0dQoKRgP0XAwJZXrmRb0ZivRx3/jzbaNBKxfi7lkOSx6PR4WC/kS4sltzpIpW8ICX5zxmWp4E5iPLGFla3PgrXEjeWBfnGfPUWnJWm4PGwB5clGuRw++PLxPzJWLdNiyhQdXb/Ds0gWqTppIgs6dl4MG4FGmLH616vHqzHnytmlKsI83d8dPp/yqRehzeXNj+AjwCaJ2vQZcvnIZV9xbCi1fTlL5CqRpVeQyZZG5by9Z8xcS0l7YDWuI/mUfBOWh84yZ7FmxFlKsVGrTkrf37vDl9+Pk2bQZqlYk2ajHIHK+zCpyZGXy7uQhWLwaggLpOHUyt5485n1CEk6tAb/wcuiqlyderZUCd9GsCcjKxHH5PO+nzKDkgvm4KldGbXPxuP43sgEb8F0nzDp3HC+jSb1/n6DRU2hbNJiV7b6lQtt2lCpTnO2bNpEvjy/xyQl0Hz6UHWPHUa56Pe5dvUrnTeuJSkng6dDh6OvUQ1W9Jha9p+TeB9avhSM4gLy3HvBw4QJ4FQ3fVKFoqTCCK1bmVZnSZGqMBKem8WjiGLJi3lJq7lySy5XDMzaG5/2GQkwc/n27orHb+Pz4Adb4jxSbs5DciclcHzIYShYiT50GJGpFp1hL7bJhjKtXlzry/8wyIFM2xZUl/U9JLcrEWUl1+d/9+rcHJFH3HtK7d290OkVA9Icbk8MOGVourX/H2yNaytQM5PbdaErXLEKZkWq0OVxoBf3CouXtqUw+PUjn9f14Pl5R41dNR/fFJRC6Uafg1QhBqxAH2OHCvHc8OZbE4L3lUAcrEo2YB1nsnnQJnzy5aT2hMvnCpZJdAqTfj0ZxYPFRPK25sKvVeDq0ZJJG7S7VaTesmrS6JEPPtYkZXD72lGbtKmHOnYFKb0ebL5NytQN5ftTM3i0nyB8QRHixvOQq70ehUHfW/nCH0o3yU71DPvCxYc1QoTdoeXw6k3OrExiwMBi3IvDiNOyZepah/RuwcutBClYvRvveYbx5nkjSwyweX0ziU9wnOgyrT6kJOkSkgMYK6U9gXddI8nrmp2hrTxx2PZ9uf0BtMVFtWXHsUSrW/HiAPkuqUsw3iAndttKnby+KDYAvl2DZyEM07VyZlDcGXn95SZ811dDch3WLz9Otbz1+2/qKQvU11P4+RMpHsiwZePp4kvERnp9IIul5GtGRL0mL8aLz7EqEdFFjcrPgbjNwZ10cVzakMXJTUdS+cPf3NK5tfkPnHmXYtfUstnfeWHOlkGlSMhxGHGmGX8nstEWrhdWt7mBUB1BraH629D9D8z6VqDYiD3HHYfOug0xe2g784PTSjzx+GEPzHpX5efwxeo1vQYabmWPj7mHMm4Vdm0nyJx2exdLo+W1H9iy/S7cVJSlQz51nZ7I4OTqarlvKkTcMdgx9gStvDD2G1+XuzXhOro5iwobGaEPhzQbYuOsXBi34jsCWDsVR52/y+qsBEqHOcghxr9CAqePAfhmnZQtqt3TiPhu4FVGAyeP2MXSoN/0HGXBpc7F+TQo/To7n5IXSVC6Xikr9XtpTJ6dWpEmD64IxI6l40sRPld2ZXlKY4NA06WJ141IVuvU5wPL1HXkbncKVq7f45ps6HNxzgj0HB3HwlzPs257MviMVUGuCqFNzPe3aePNdtz506LKMpg0D+GlmBR4/zKRDh/OMnpSPfv0a8+R+HJ1bn2btlnKyiF8w7SILV6UyZ25dgvxc/DT9NlXqB9ClV0OG9tjMhCnhtG7rh8Mei0v47hi8JH373CUVt67GcP1iDJ5uGsb/UE9aoLppQhg3LwiNKz9Vy2wjMAh276qFX9ArHBo782fHc/hgtg+HoBlmG4cMHAJduvmh05rBURDvHJEUKqijd6/qaA0mNLoY2rZuwcxJR9h+JA7/IHfUNhMxb0TBm4vpM1rTvNnvBBWEQYN68V3zeazYEUbDRsJePJObN0K4fD2GS5ejeRzponI1FwsXVaVQQZEynsG71yG0bfGEpu18GDKmERnpFsb0j6BKbTcyM7SsXPSCPCE6GcAW8yqDJvVh87bS5Mz9WvJSTfYSrFv1lk0rPzHup0pYTD7MnnaGKtV0zJ+7kMoVRjFoUBjjZ1bl6ZMsurXfTdFisHX7DEIKTqNjFw/mzG/F1YuPmTL6gXQhcjMYiXmTRdlyMGXSKLp0XcaocQUYOrIh+3dGsPfnD6zZU44Pr8307XaDzXtLUbNGKFevfGZA/wds21STu/efse/gB/bsqEVQASMvXrno2ukU3v4wd3ELAv0/cueSN1G3Ejl3+iEvo2HQqCKEFvJh16ZnLN1Sg8D8OVg69ww//5zIyd87cv7cSaZPTiVPAaO0fk76YMU7J8ya2ZkF8w6waEMF8uQpQMe2+6lQ2sDqDaNZtngPUVdCOXxqA1o3H1wuwUHO9lb5arryFX/8M5j4gzCf3Q2WBhMOPn+JYdLEsWzevCu7aFNsn/8AOfK3X6ea/9q97ysgOXH0CB7uRuo3aSwdkcRLEITFGX5bitqTuZyWROyBg3z+5QB+7b7De0h/3rl7SI1G7rh3fJo5Ex49klRnRGEqEElwfrymzIGSxbFoXLg7XKQO6gfnL1FpoQAkfcnbqilFf5hE5v3HRM2axbfjxvLiaTQPr1ygwdhxvHzxgbezplFv21ZiK1dFZTKR22HHEnmHO1MnUWP5IpI/xvJ4ynTqrNpMrhJhfHz4gJsjhpJv+lTUnTsR5+5OwaxMXs34iaDotxSYN1Pq1C6uXSP1EZ26dGTvvLkUnjgR32at0EY/5fLQIdCwGYV+mERMzhzS3t/LJpqvdrTpnwiKuM+FJUvxa9mMgJ7dSbLaMWn0ZPjkkMY2MqdGGFyoITA9A+2VM7yePJFSi5fjqviN1KFFN6kCZhNlG7Tg+a2HZH2Kpf7kySS06EKZj6/Y3ro5ldp1IKxUIbZs3kSlBg24feoERQqH8uLZc6o2bcvNvfvouGoFkempvOg3jJA6dfCqUoEsdzWf1ToCGjflS/ESFEw14fXmFYlXL5H19j0vz51HCOHyrF+JoXgZglIzeTbue1Jj31Nm4RxiS5ci55c4XnTridvbtxRt05QHu46CXwC1pk0isXYT1Hfu8LB/HzwLFSKsfh3SRLwBboSXCWNos0ZUlO6BFtwEIBGN52z3iK+aZmkDLTHKv3Zd/03Kg//wNv/NAckt7kfdo2ef/lLkJXV/X6fIgh76ApaN/oX6Zb6jTF+4tDKWFxHJNF8fhr+gxricWJNhbsPfCDAG0LhNJWKfwIvUCHrMr4yzqAJwpJOJRoM6A04uiOHp6QQG7SyNe6CarCewZ8w7jP4JNB1cAa8KCuVGWoLaDSR9sZMYE4+X1oDK6pTJuRa1A++83uQMVOxhhS7y8qRMIiPuMGpFbSj5p/OT2CxTn0Hyazu2D3YeH3vO87R4+g5pyME91ylQM4gm3QtIepc1E/Q+8OKciStz4+i0NBRjSXh8No2dE64ycXQz1m47THDpMOpUKMKGZXtp0qQqxUqE8POGs7TuUp/CE4QYRZn8ZD6BFV1vU65aaZrMFbZckHQZVky6SJMfixBgDWT53N30Xt6IsNx5GNPpF/p3+47ig+HjDVg0ch+de9Xm/QsnrxNeMmxlLezPYM2ic/TsWZ9jG18RUltLg0nBmITWPC2DPEZPnhz5zKYZV+jWsQX+gWq2Lb9Fu58qU6SzHpvejs6m5d7PqdxY9oWBmwqjyQsRJzK5uf01PfqEs23z71QqWp8yHfQkqlMxqzUEV/DEIDQzgn5ugTWt7+DmyE3NkaFsGrCX7uMaU7pvTr6chA1rDzFh6bdQDpJ/g13TLxOUsyBXo8+y7LdePH6awpGfXtFxRAU8g6yY023ovBxY33jz64r7dFtThjyV4cHJeC5Oe03PzdXIUQR2DX6MzecTvUY14E5EIieXRzJ6aUM8SkL0Utj86wGGLWtPUFMRgvb32bz+eoBEWMAqtrBadRwu6z0uXljB4+c3ade5GzHxGjq3WE+dWrBqo5cEJBtWWZk++RO/XwijYvlUnK4P0hrTbClI7Gs9GnsgOp07TrMNjdaO2S0R/8A4PN3NqOy+RNwqT/ceu1m+uiElS+ro2eUEnu5hZGS+ZdvB7hz65SzbVsaz52RDXI48tGmyntbtc9Cla0+6dl5BvdpF+WlxOR48SqZju9MsmlOINp2+4d7jT3RpeZZ1a6tQrmIJ2nfeRcI7G765QFDIk9KR1qJTZ41h9pQ9DBkWRK9eRTGlR5OZlYrR3Y+tW26wapWN/oNa4h/gyaqle5g0owEXzlxHbS3MlEX50TgDqFZ6oyy6f94WTkDQRxwOT+JijJgycuJy5pTPjloGjH7ByyeZnLlt6PQ6zBZf8npHUbcBbNnZDF/PGGkbaLcHMWREBI+eqVkwfxZGw2uSUxwE+H+hSGEv2jQ9Rr4QLf0G96VHlyVs3FicqtUhPiGZwb3ekWmGHr27cPNiAinpp5m3QACSF9LV6tP74rRoEkW9ZrkYOaE5FouNEf0vU6GGoNLk4uC2JNb83Bd3YxZZaXH45IinSIn3GD3eS3T1NqE23bue4MsrqdGV50ZykqL1W7txKS1ajGZAr3CmzqzP0+hMunTZSJWqsGr1OAqELGTYCD8mTqjBrcvRjB3+kOnLexGSvwCZCWm4e8bjtAbTvPk8ZiwMpk/3Whw+8ITVq16wblt5vsRC904XWbetMrXqFufi2VdMHH6DjTvqc+v2Ew7+EsvWnXUxmQxMHHeS9M+wcN23lCznzfXLd+jY7BG9ulekQYPS9Om3mdFji1KsRA5WLYtkxYbGBATkYuG8k+zYk8Dp3zsQcf0Sy5dkMXvhEAIC1WQmmXD3fMbLl3ZWLLvG6vXF8MhRgA4djxJWAtZsHMWaFYe5fjqAX09uR2fwAVfu/6j9+C+wTwQg+Pw5jokTJyJyw5QJyf93+rg/AckxPN3cqNe4vpJpI31KhKWrjsdqOPHhA+u2rOH1wSMU7dwVjy5diclnJMUgNDs6fDOduL1/T67MNDxswkNKjUWrJtWgJS24BGleHgjtZi6njc/9h8Kly3yzYDbXR4/Bp0sP8o8che71IyLHT6b9iAlEP3/Nw6vHqTNmBC8+xBE7ZTKN1m8gqXoNTMnJ+GjUZEZFEjVzKnWXryHh/VseTp1Iw8U/ky+8Iq8fRnF9/EByTJuDZ5fuJGogMDWTV4uXkufBQ4rPGI9Rr+Lcuo04Hr+iU6/e7J01i9JDhuDbvhW2Z0+5NHosNGlG6LRJxHp54GF24HnnPh/u3qF6o9oUsjjZPnwshtJl8V/wAwnu7lhFlsofWl3FVEHQ14Is6VgunCB26jSKz1+KqkJ1VA4NT5rWgrw+1Fq2nKRXr3k0dxE5c+WjwMJFlE1LZVvrb6navgOliubj5y3b6DDuB46vX0vmo3sUadgQvyr1uLJ0Np1XryIyNYvogcOpNHUyOXp1IU0jghJykKnSEm9PRnXoF3RmE2UaN8PdZcByOYJTUyejnvs9oe2645tp4+n48aTExhI2fx6p4aVwi4vlxaB+Mui1xroNZF6M4PaSpYS2bEKOQSPRPorizoA+5OnYiXrDxxGn12PVmPFJSWBI4TBh+aCw8oV/0NcaNBuUCAdRJajh70LA/p+FOf/WgORWxC0iH0TSu1d/DBphQSl8FJXQLavwr/6kZ/2ok6jeB1C2bgGuX4vAN8SPFrNK4x2gHEKZnxx8X3kj1Up8Q3AxH6Jvp6APTKXPgppQJDtFT7aGRGoQnJr/gYcn4xi+pxKGf9AnZ3T6FY/oMMrW80VXNANLSCq12pTAzVNwZ2047Eq2gGgGSUOOrytT1pvZ2RgmNRd+/MLV47eo17IWJt8E7Dohos0gvFQB7kY+5+XVj9Qq2IDPD+I58+oYM1YO4sbNlxw/coumjeqRnPqGN4lPGTa7B3qVjjX9z8mwwMBgP+7dvUVWlo3pS75l2sjdFClWmeqlC7Np1R7q1q8vE5CvXrlAtwGtCBvvIUX9KoualGgrK7peJ59XAUo21UunnM9PrNy58phB6+ugTsrB7OmbGLGyPWF5fBjZaj1F85agWMOifHgRx93rt1i4fyC/bnhCXGIyg1dVx/wEli85wLDx7bl3KpHrV67QsEUdnsRFk659xeChXbh94Sl7Fz2gbdOmJHyO5nlUCu1mVqNkZ0+ceuEOoiLxJqztd5oCYX7k889F5PUocqhCGTCrFHsPXufzbTWV6hTmQewtfMv40HZwdbTCaVTQ66wOVrW4hofdjzrDirJm2HZ6jGlM+V75iL8Iq1bsZMribhgE3f89/DLjCfePfqHS4Dy0nlAKk3A36nqJ4IJ++IYYuXbnAr3HNMEa48mRZVH02FAB/0oG7h+L4/zUt/TZWpUcRWHnsGuYPVPpO7EZn5KdbB17At+83pQqVoKo3z6Qo5KTLlMrQoEs6YjzZzLJ/+wm8d+9+l8PkIgZifA60qJBhEbe5MrVZYwado2aNQqSkeXO78cfs29/OLXrfcTmNLBxuYNpE+M5e70MZcunKDdeJShaucCRE2xGJezT4ZJ2qyadCCNNQuUyo8GX2zfC6db1GKvXVqNWfQdbf47l+xGxVKzkzrbDXTl35iaThjyi18CyxH9M58jhV/QZ6kO3Xk0Y0HcvBpsv4370wytHAbp1OsayxYE0b1+Fe49S6dbyHBvWNZEsvu59TvLz1hpUrZZDOmlFv3AwYvjvNGzYihu3LvD2VTq9e1Ti3p3bFCgs6EKV2LblNvt2QI9e33Ll2gniP5lZuLoOsTGfWDIrmpatQ7Ga1Ozc8YpJM70YNDAAd8NrmekjNCTggcOuFCFakVOBCbVGTB7N2J16TLYC+HtHUrMebN1XgTzGl8IfC4c6kI27PjB9spnmDSqQ29POraj7LFhSjvLlQ2jT8CwBBXXSma9Pz5VsWF+YarU0vPuYRMcWn8idKy81atRm1+6DFCniYtnKeoQWipBiequ5GGNG3+fcaWjXvjAfP37mxPE0+o7ylO4tg7v/Ro1qJckflJMrV6/x40++VK+lR6dNQGX34shvxZgy5SqLF9WkWg0vScV798aNlk0O0a5jc7ZuOy5BX/eulXn+4gPHfv/EsZNFKVm8DqEhGxgyIidjx5YmLdFMry63yLBCm5YtOX/qN7oP8Ca8eBuaNt3O9Pl5/6ElqcWRQ29YteId63cUx6DT0LfHZeng2LB5JXbsvI0108Da7XWJiHjGkYMfWLWuBWtWXmDP1jQa1y1J4zZFcenfYzJ9ZMbEOPr1EYAlhl17XzBmUiFatClPt86/UKl8bvL55mPf/idY7HD+bAuc9k98++1dvqlamNACAZw7eZnZS4sT80HHqqXPWbuxCEb3gnzX/ijlysLKjf1YveJXrp4M5MipfWgNecGZS9F8iDNMiNJlYNd/7qUAks9MmDCBrVu3/uf+0b/wq74CkuNHj+FhNNCgcV0p0FRywsQ+oUZA6M1HjjFrQB98gvwp3bQZ7/L4klK6FB5Va5Li7i5ZA0aHVf7SOUUOjVayHixayNJpMck8IPBQm0js1R+u3aLa4oXcGDUaY5fOBH0/At3rJzyeMJk2w8YQ/fQ5T6+co9rECSQavXg+aiTkzUtw5Sq8u3EDr9btKOjvz/2pE6i4dAn6XDm5PnokontXpkYd7t++Lt4QwcuWk1C0BBaVhtxmC+bfjpH60xzyVCsn66GE81cgKISOc2azb/UaePmGsLq1eB0dTdadu+Q7sBNHWBksBg+MZiv6yEg+/DAZj0Ih+ArjjbMXKbxoMUkt6pKqF7bewtJeOPIpoQOCiiTs7P0zM7BdOMenH3+k4JJlqCt8g9Gk4kGjbyDIlxJr1+DwMJKx/xc+zphBnu7d6dG2LUs6daF0h46ULRrC9q3bafPTfK5s30bisSNUGDIMipfm7rRJdFq5lNsJCbwaOJygevXJXaeWnIVnqj1wFCyEqlYFkvfuJ33ZMnxr1ybYL4RHEbcwPb5Pnj0/41amMgEZZp6MH0vGp4+UmjOXlLAw3OMTeNm/N7jrKbptJzmsJqLWrce2Yw8hP82lkA7OjRiKZ7Fwwho2JU0AEpcdT42Gpf0GUMtdOLTaZQC3cP1SCZcLmfWm2GSL/KpsfPIvXNV/z0v92wOSuw/v0K9nf/TCFkuEXAjbVTl0sOFp9cLyFHbOieD5k0eU/KYw342ohVECDTFrFF+o4s1pFysXrKVMueJULFabg2e2MWp+T7xLiXCk7FRZMXmxwLFVkVw4dJfZB/ry8UU680b8jJ+5GDZ9Oun6eDwKw+RlQ/DxExoAMy4RbiaCxwQgESYlwpZRrE4Z4yG8sEWKq5oz8x9y9uB1SQmx6czY9Hoc6nQGD+tMeOX87F9zm/vnH+Pr6UOX8c3w+0aPIxXO7o7h1MEzGIT17szeBIkMKzUkR8GqHw+T/iWTSt+U5LtR5cELJvdaTT6/ogzv35BTxx9x9uwN+vXry927N9F6Wug0uy4OGeOqJulFGiuHnCDtnQ2HLkXmgni6e9OjTweKtNXw+qaZ+XNWM3R2V0oH+jG572Ja1OzI7xeuodVpGTe1HcaKsHHC73yMTWLU8vakvVKzfv1Gho0biJ+vhn1L7nLv4n0KFA2l8/d1yVkGLAmwbuZZPkR/oHe3Dty79RCfci5ajKyWbT2pRpMBb086WD5nKyUKF6RsmRJcj3hA/zmNcMsBO2bd5d7tBxQK92PglKYYQrMz4MRn7zCzrMdR7Kl62o2ox4Jx6+g+rCU1O5Xg9Q07q5YtY86SsbgVVO75pd2vObLmHj/91g53P8Ud+fM52LL6GAlJn2nVuSk1u/jz4GIsWxYcZ/TP31KgVB7unXnP7wuj6LeoFb5FYPukX8kwmBkwsRNaL0i8C9uX/8r7pzHUrNaQbycUA2GGoBdd6D8Cbf7yO89fD5AoPv2KYbMoNa6QlL6T08eeMH/2W7T/2CqmzypDo4aeaNUP5fRz/cpkNq+H7XvzU6KEaGzEyxGEjE0VtqsifVwlhOzCWF742AgvOJsSgOX04NHDIAYOfMScufmoWVuD2VKUb6pdpHgxmL+qNhqVG1O/P0XkHahXN5AHj2IpWQGmzKjH6RM3WTwti36DoWz5ioz9/g5Tp2ho0Lwyj54lM6znM+b+FM7NiIfs2Q837tVAY3gqA/fMmbn5Yexrrl2BDTuaM3rIcR5GQv0GufhpaRlCQh28jo5jzPDnxH+GceNrsG/vVboN0NGwYT1+2xfNioVvZcN64LAAugwoiJvmGRp1QjY/RwBjJQRPesnLbA9BQRBOW2JpGqV70zcVnlOhqrAhLoyPW5wUC9vwwKwJYMPKt+xYny4LuoUrKvBNbQ/pONWz001RJ9G1W0uGDPqNhYt8KF/ZiEur59gvOmZOe0FQfqhRpxDHfnvFuvUFKVX6g7S4dZGXtLQA5ky7y4Uz0K1rKW7eeUzF2tCnfxNOHn3BolmvZIE4dkIoLb7T4u4ej1Ztw2XxoFnDBMHKYN6SQuTx+yLdFaE4XTvc4P59EEH1dWqH8+rVQ5KTYfqM8jRracWckYf69S5SvylMnVIYo8HI3Qg1/ftHyY+jTUsPRkwM51Osk549IuQ97dezDsePPmXZ8njWbQ6lUOG8PIhMYcaE57z9KGyKq7Fi5Q3W/BzOkyfv2L4ljbXrarNw7iXu31GOKhGhkysvjBobys1r6fx2NIG+fYty72EsRp9MfvppOKuWvmfbxiOElSpHUEgeDh86w/Xr9fEPTOXMBTsLZkeRkQSdv8vPwO/9OH/xCbOnZbJtmz8exiA6d75NrdoweXpDtm09w61LnmzfdQaNrpCkbIn0eqn5kPbA//kRyV8FkBw9dgx3o4EmjRRAIo50xdMQnlntfDtoOK9uRCh5WcK1U4g9u/UitFd/Yg1qbK7sP5YOe8LhTDQ/FVdptfhshPOZcJPTWMgYNQoeRxM8+QfezZkHzRoR2Lcbjg9viZu3mLI9exPz/hUJZ85TZMIPULgYruuXeLl5E7z9gKZ+fSr3Gci72Dg+LplPwJQJeBcqiOpDDE9nzoUPsVA2nJJDepJcshhx7kY0Lh16h42AlBTi9u0nY/sWNKUrZofxuig3eTxqu50Hy1Ziu30X8gVQceQIYqqXJtPgJfNsdC4HfiYrSRcuEL9+FaQlEzBkKLmbN+OltxGzWnGM0zrNSr6W1O0KR0jIbbGTceMmpuXLyTt5MrrwshiyXLzp0BwKFyRo5gzSc3oTnBDPg3lz4EU0TceO5/dZc/Bo1JTwEoW5eeAQ5UaP4/3d2yTu2UPYmLHE6d1IWLaU6tN+4PGXz6TM/AmEjfXXMl/Y/zauT+7RQylscfFi/z6S9uwEm1ZYC1J62EASKpYj092Ib5aZFwuWQuRt/BcvxFKkMMbEDGJmTIOsDHJvXC9dRnO9esOzmXMEj5ySXTvwZO1qSMp2mBOFnPBJ9srB5f17qJnTW4rcBQiRTn4yMFU8K0qInbSEVv7mf/3r3xqQiBySqAc36N+zHyqV8LsXCcmKaaUQtAqLPRG457LpZNaHDPbTOXGqTdL2UZ6oWgc2lw6z3SbtePVWnRJiKBxp1WYcuMl/JrzppX+uSwQPitRicThrcdnUqOwiFVmJypCTaINNOazlpMYlE0JFISOS09WShK4EJMloPeEYJQ4cEd4oXtLDVxy41W+BQAAAIABJREFUelTZhG2nVi0TewX6FgFjahkg5sKlU6Gyu6Qvv8jLsGS7PcrwLTGKNou4LOFvLMjf2aGIVsXaV9A9kLkoQvwrwJLYhbPfgl5AKSeeYoMVEhphc6iyohGpzjIY0S4DxlRWvUR/dvktzDKcy2EThoYyMBqHAQx2kc4uLU1kiqxdbZRUGvHtTcIG1+ZCY1NyB2R2i86F1SVCpuSASQZN/xG+KI2nhHe6mIYJEySB3kSBpNh5SitkQa2ToAPMokkhnEdEgIzWXSboihG9XmxUYpomX1psIvgs29RK5MvJUGX5V3ZswklJ45atHXCiFwfxV9t9YUsq1oVOuBTYcWpV2ETBJpOQhF0o6MRiEv8V17M7cegVK2nxJTKmRNw/UVhqtBhEXoxazM1EUNTfJ4nkrwZIZGCbLJzEwn4H9rNkOJeiUqehFv7XKiPC6FPryJBhpw69FZvKDQ05ULmsaIX6WKQBa8QEQDxv4kARe4oBnUz7dWLXpaMS6dkyEdiAU+ejxNS4LNJdyiHGGWoRaCdS2TPlNAOXO2qXDw4ZbGZBo8vE4cpCLVK6XXnk8y3WglgsGqcFhyNLCus1qhw4rWIqocGucUMjEtgxyUBREQyq0ohkdAMWh57IWwXZtycau9PC3BUF0WmfyU68w+qv5FO4REirE5c6TUHWIl3eKbiM4nslYXclyudHLVKHRQKzRvwMIsdIPFdCtCmSypWAPwE6JC/a4aYkSUvAYkErw83EcypC0EThlgesOdC7vFGrY2Tqusyd0In9Uzyj4ulwQ+1KwUUqLq0VtSovDkcObE4dar34jER6fQZq4dktE6RFXpEOldMPHB5ybxbBky5thszRkKHjziBJzxL33eGKlRMztczPEHtGjmyXp1SFw6l2lwDKqc1JclwjwouvYMy4woycUBrUz9Crk9A4UsDpiUs0C7TpqGzW7GgQIw5tPrC7obbZcWkS/gzBVWlkWKY4iB1aLXpVhrKHOUQORpDcm22YcMj8F5R8C607GqcVl0vcV2+Z1C0CEV2qLFzqBNRakbUj8KITq8jCwcCLR+50aHaFgqFB+AUEcftOJMWLWNmzryFaj9tYNO5oXPnkHq5yJqPWJIj0I1waHwyOLDFzwiXC/lzil8ikMeJw+eOp7YOab3ARmA1Ks2Od/gul1V8FkBw8cQKDhxtN69dGL85XCaulbx5R6NmTmsmVdDvpOtGQsKF3OUk2epEkzlaDWGsOmYslreglZUmNXTi2yaDLLFTC/l0E8Tp15MlKx6hykaTR4mEVZ78Kk06F2q5CL+x/xd3TpKJ2abGo3EjXe2KwJpLbIWzs/5Fj4uZGlkg3V6nxsZlJ0hmwarSyDsllEmntYNWqSJYxOyIPSVhmixpcNDmd8tzNbTajdoopjrCTVwupqjz3fOwO9CIpHh0mtY40gxVdtg2ySatC5/JAb7HhZU3BadCQpdVh0ujQiDUsA1NFxplIJnfJtHoleFj8RC4M/8iZ8M8wk67TkCUmCSJ00J6JVp7RbqRqhSm5A3eXE5tDBMBq0QlLZKcGp5sNldkuAyatIspEXjM7BFVkrojmkMsNL0sWPnZhj2zCrvMmS+siVe8iyajFzSHCFC142bJQm7Qy/yXVoCHNIPYBK+LWGs3iDFBjMziwaS0YLSJVQIPV5SDRU4PWbkBns+IhQkltWvROF3qRqWZRSQ2WXdiXo6ZIaiLDihWjjlAYiWdU1GnZbTDFEl1Uotl7juS7/hcemn/TL/23BiS3IiK48+AB/Xv2QS8KP7XYXAQiVXIqJJ1PjhXtMv1UZEE4NWpsGid6kcqOCovKhkEsMJcLm0qNwabBqdXKZFWdKNbFQfeVaiWuKdObTejtonOo6FCExkRkTqhEkrDALUaRW6AUrlatEzdReYoSRCOWsQ6tCG6TJ7FBLll5eLpEiWFBrXagsWehFge8XYNWgA+1Q+aQCA57ll2FUSIfpUEgrRdl8LuSwCMzO0Q9IIIcXVbsDgtag0Gmwco+hgTtYtMUOgWnPCiVTF8VVtkBEsW1YlknfxZRaAuPbQFOpK1ydpUvPgiNCpuw4NSIDVmFXXQuVWKcKzYqxdBRZzfh0hixyZRlsZEa5SXE/ilCKR2YlSwWgab04t8p1rwCUAmgpxG5KwKZyCrtKxEzO+TQLv5c/EAiaVaDUy+0O3LXlUWgwyo2OpFhoKQ7S7AouBlqceCID00UkyJEUeRNKlax4vvqhQWL+EPlA5BrSuQkC8jmwKak4YqQKxlKJtCXC7ubUqhK4Cp/OAE8nbgE39bulAWeQDViXWnEPRKXFjhNyV/EpBUyORVqYecoEcvfZ0f6qwGSP6SxElh+4f+wdx5welXV2v+f8tbpyUwmk2TSO8HQi5RQAgEpKiAgSEkoAqFIR5ogRWpAQkewXvAqF4GAgAUIRSRACiGN9J7MTCZT33nLKZ9r7fNOBvR+997f96m5mPGHmXnLOWfvc/ba61nrWeshWECn95qqd7vaf1/sg/T7zpCwPXKiu+Mm8DxLZS5ijqTdRcRLt151WlSRO0jqvRaBPtn4Qy8bqcW4BLGkis9JEWmYF5AKuUKOmDxjlqf8ZLNgRUVdtIgcvEAAUgzft3BdAdnymmxkIr4mgMb8LqDGtR18PyRQZXTThE3UwBGwLw83Fg0tHfzsZ8spBL3ZfZ+hHDihFCdswA1EHfwvfYWlu5SI/jk5XNGe8Izdc5wEvgj3OT5e0KKBGTmkPIqSFVW9I8HZMne+iACa2LJGSlU1VtZbmWqNyJrAEmAREkskyOWzRn8hLMUJyrDCdkJbtDUCVYEO8x5xK4UVipPQhuWE5L2QRCJJNuvjxNMUCgXcmESlJSjjq/im+DdiU1zRa/AFYEp5cquKu7kxeV+cx946LgVvdOBKZFOcSbnfsTIKBZ+gkNF2xn4QqjMp7lJX20iefGwGu+46kkMn1RPSSOhLFx1RnA/JiyCj6xJTcBPXyHhWFNkFfIjooCNxd/NZ1cwKooydOLVhBs+TOZGsW5XGVMVuytwGovotoDOQec2p6KO0XJb7LA0aYgKM1b4YYU6ZKzFThYJoavTjnTfzLPh4Hbm8T7Ik5IwzdqU0vYEg3EDeEfXoCmKW6EYY7ad8UCBwfOKyFxnPT+dPALa0VyeWIu4ciuuMJqQisoAm5vs/YcRvL4DkpRdfJlmS4NBJBxNTECyAQoJDOTZaWd7csIhlha1YEr0UQ+DZCiL9mEVOgnfRGhaVeUcCntG68y2XLt8n4cpzLjuIT1oDfQWVOIvnYkJqIpB9XAKFut9beLIXJVxy8nwEkAp9SqWBjh/Skg4ohD4JO0YsYyug8G2PhARUMz7JeCmFQLRICgRuDE9EUYOcigEL60L2paTsj7KnxZJ42QSuBOyEJq5RxpBYzMULA3Kyd9o55OpsoWiK7o/A97zsh1lNNHTZIbYERzTeJuNXq2haPYfSc00cfkeVzMtyHp1OqKrqIjAaV21OCTKIjKgENkJtOW65SRw/pjFFPyH+SQG3kFfqU171uBKaCBEfJCXzZUE+5pLOSVv2LHHbxi5Iw4W4CLHT7kiAR2CLUVSPS4vy0FZ5hXY/o3RTObZqgcrci28o4/IjexcGGqyVPVkAmsCLfGCTsl0VmQ58sfOhMl2cQkBFppVDB9czVMK+znBAriVJqOLGskICHOMIdSdz/vfs6n+fK/3CA5IP5n/M2WdMJildidSoRkrBogfV7dSJgJXpdy6RNflPg3i+KTKX5IGpRbJwZXWI7yhOdmCyB1K0JRE/OaBREQ9xZaVYsoTEr/X1gQ0LksGwtZ+3I0qwyvgR7VVZcR6+IzEZMVoab9XshFAFxKWWiIeqrstWEOb0GjXaEsYUpPieZHskGuNozblG3ANxcAV52OrwWrrItrEVzZhMNkdzEqKwJZeiCrPi7IhCeFIzSdLxREyAtBtWd1827sBS50EOaWskWBawzLGAE4nYiVMv4MrMn6gwB9pRokiXMRECL4zTJfOnm19C8BUxTUPIRu2pc6Hqxyr+6+CJwdNNU76d0IinZFBU8Tgq55Hh693wZRwyLzE1kkIl8H3prZzHUf67adMqqWXxMU2mRo4t908oOULFKdoMMatdOMIFlmyQ0FSixJI2ufQLJmNjiUGW8YtTVMD1LPIJyQxJ9CtCGgoUTarFCy0sVYeV6wuNarUItMkTFwFjObPkRExgX5zGbeGUohDo38dE/L8fdfsDJCbuaXJMWQibwVprMgLbUG0EZiV1WtR8MaDS9PKWJ1pWWQR+o2zaNkes5y6jxPpoIjX1GB27SCuQt4oJ++K/cn/FekQiRd23oVgVKec2NAADhQUSF3+Xc8h78n2h9hmKpVFOrzXPNK04tEdQunh9mprtMb4iwi8uDPlbztOzBNMEK6KF1KNriC6I6HX5V9aLLjaTbdHzFOdTrlMCOHKtolQuLpvYCVEOL16bfF6tafQ9Q3cw/8lcSFZFVYR6nKc453Jc+YwcuwhHNVXd4x4Xj2vur1g6CVyZYIwBWMayy/f6YEl2QkUwJZMk4yneC7nG4jwWda80bRxde3H+ivdePi9j0/Yo0dzLmdRt6jEWQ/GNijSia5I51XzztnoypYMUU7TFZ1VowQlsqwoUOMhPp4IwSzJKev2xiDpSfNBkDMXvF++PnCsfpW5l7lxCvxbLqdTVJMdQy/4/wyO6924PNSQCSESpfeIRB0dZOUsZCrIDe8EKVqx6jUzmQ4JYVulpljjNQs3R4IEI5wa4Ttz4BDqN5j7o3hcmcMS3UFAprmynshmCIK7dKeU5c4TGExbUoTU/Dllbgh0WsYLRJHP8UIUGMyKiKf6IBC88h7xtE4h4r+xPJPU1RzKXkk+X4IVKtOdwlbUhzr0ox4teSkGp4XE/pZlLL8wZIUfZrYJAAwr5MI7l+niFHPGwjFCYJoFHwo6Tz+Vks9bgmXSLSsj1SLNkAbOSwZD4njgAbqh0NfET4gVx7C0Vfpa5cMWc2h7ZIEvSLjG+lwSARYhRGCyhaDvJXmipbySBhzBmanSMkGmBEt8j7/t4CQlAyFaaVTlIDWSEcQ0o4IiPJfdGuBqS8TA1PSKtILZfY5GurdljuUOyO+gWbcl9kj03ToEErt9JTHwiuUbHxdbskwQy5GExn43ZDqlcgaSAsUKKoaPPgfQ4sHp9xgKJr7Ot9esO0tYXHJBIUfscppw5hYQjNKaoi1Kk1C5RCeVSaWS8AEKXkT/EI1fqlDjZQmcyYEAezqiLtO4hulWGsm0JPM6RV5pVjLjGRSWqJJEJOUWOpMqu27ova/thcSo1SiKRgyiSoEtg2xYsi8KTxSCObMT+USqzrBxR2JXjiaS31pwYw6cOt1BFhCakizASatPoupxYIqk+QvOSqJpx8j2jOi9WRZamdqYTKyGGKYkXFHBtjYlFqq8RqNFog8yVgDSZBYkci/mWJS/mU/ZKocZJtkTMs1yzOA2uGkOJJCkVy47jBZIe1Y7lJrKktA8BIWIgPE17G9esmJEy2S4zX9koh+MS+HLlDurfywYh0VvhRjm2RqfEWGgUypW5E/VpuY8ZhYViWDS6JxkXofMpKDDAUaI+er9sMVymx7xOVNxX0CH6C37YZdR9BYnEE+rehhIZE+PnGE1225OkrcxX5GwUhC6W0OJHedSK866bj0AqP48r4e68cPe0f6DWJ8h7cjy5lwqIFQdunznf7RGQCNSVGVQErbumOGgyj3Jf5F4ZrRKzygWASlZLsqz5yOGT9SKiXzkTSdMnxzyRsnEKHUmpRiqEJeC2mHWTc0Y2R79XdNLFoMhDKztU0bktOtxGQymwhERTjK3pdhlxkuNK1xHHVAIaxswVr10cx+J5xMk2m68QgQTOS9ZFo5hFmlW3N2kyccbRFCc64ql2759qdHoAraLzL+PZFvQohnJ0/Hp2Q1swxa6yliUiKiqvMkYBJTlD5dLzpfXsjqRzJTjjFKOu4vLIGIrzbcC8/M/cM3Em5IiRPZesaFGQTPozR2BSAiYSdFF6mYKCpN47y+rSFSb2x6xalR7sBiZCgdJr19eLIzQjM3Nm6CkmGyvmQACO/C6WUc5nXCLjGonOhdgdY8mM+pW5JyaXL9F4ObWIVEXAR6M+8jxGgFGXf0QxNanlbo66OY/J4po4tXxH5k4i3mX6nIj9l+PJ/Omdk/oHDbYYQKLzLPdG1oA8ZwrEZN1IYxUBQDLvMjZ5LbJr/wPfansBJC8KIClJc8Thh5rnUfdeGa6sq09oXfRTrIYZBG4WO+Zh+53d9EMJIsVjcQJP5kK+J2tK1rnMtez1SX3OJPsmoamsAGhhXPhpumQ/kW3QzxHTvd0hdB18T+SDhULpkvBT5JxSrNAjFgg1L4Mt9FClLYdkhXqYcslbBfyCTYmTwM5L1lCCqgmlG9mxAl7BJxkmcSWtEZO7m0E5m3mfUEP7QjmXAGRcA4OScSzEksQkyOhZBAWhI3bgOIaO6UnmU+nseRVRi4s/EjhKFxOfSZ/50MONCzVevCPJApqsnwQJC0GclLAMnDx5p5OE1OMJcLEdOkW7Q3x8YWtI/M5O61oRsOL7HdhClbYk+5Gk3GvDCvLa4atgJ8VrwQk6lfap/ohkHAshHUKJi5cTeC6FhIBEH6eQIelLaFjTYXhOzgRWlRQhrAy5ZwI0ZH7LcYJmXLHF4msJtUtAYiyBKzRa4uQ8GzsWx83nCZxSmvw66nf/HpR/mYJfpdnnyHLpuIQqblbc9rl/F+HxP+LfLzQgkRqS+XNmc9aZkyGWVJxR3P6FEiWpVHkUXD8ks3ABXXZA7xEjlMtNYyP5dWvpKni4f2mTWDKgnxoKT7MY4g6qh70tSGd3SW8ZJD8hD6+eJ8xBLkNm2SoyLR04VVWkhg9VmoGztZm2ZUtUhK+0bw2J/v0hmTabttKebI1QCNVLFpQUkxmnQYkQZrPKZGlZvBy3pYOClSd0A03rJvr1x64fShCX7IEmniMHK278Ammh63QJ1tdNRBZiTIOAGs7AE+qY9g+36dI4ZQGJDah1LkhXMFd9cckKOTKH4sPLrqnXGsUHizWt4kvIR82+ZYycJgYC2tetJLdhLY5QCoQOEXpKrasYOoSwf18dj68OQkSzkoSuAEA/RiiASjZtSTioHYkcDTHSgtqKAci/qCi3rl5L0LmViuGDsdPlkZNgnELdc2VLtk38UbbscqWYGHcnSqphi1MUhHgx2bjlgz6xrMfGJXNws504BQGwwomFsgH9SAwdpM+J3eXRuHQV2cBh0NgRJpKkUZoAx8tT6Ghl3YrlVFZW06t+GIHU3siFSXQrcEy9ktadGM9HCYbRdQtNRyM3ESAp/vuPMBz/k3Nsb4Ckm55X9NmjmxyqMrTMv4EW4lRIDk9WiLZrlMUkr2sNl7Wtlkh8aX2QDH+6OxkSFcQqP1GOrYtPilJknUc+XdGv7+lUfmZyi1F286I5vhxLnlZZhFpZ0COzI79HYTeNlpvnWL/bnRyQhdiu1Jttx1CDFYEPA8LUY1HntkcGRZzV7kFG+YieWCS6SPNStII0MysXEGVMxLkuYi2dI4XuUdtY8cyMM9OdGyp+JGYcdh2HI45OtM71nHLsKOUt4zA9Wz+bzCn+XZxfNUbFixePJwpaSapUnO/iZtHznhY/LuewWkyWRZx19WB6/EhdmgBWPUYEFnTiilmP4jULWEkZV0SyxMX3dX7MvBQBjAEMxuZpoXQ0vCJMM9ZXwGNJZGQlQxwVDmrQred8CE9GDh9lqXQsMg6hwMo910hV9CWTCZbzy4ow5zEPU6jn0ovXbG73z/9GQDLjJUpSpUyaOJHQlZoEAw7FpcVbyqyZT9G2ZhYlcQ9P6sAIqEmsZ1iddHbcovRvyYIoTDSMn4guGRrsGGkUSZOLVQ0VdGZd+tf6lJR2aMZS7ofIjhWzY0GYNeze0MUPy/ikUejMWUbUQtptwSlIAC4gSEi2PwLgvimSNjWy5j4Fsn+KPyGVn1HMw847BAl5loQFYZaOwnjNQvh4tvgGwpiw8aTmtRAnnyll5aYYfftkKU27dHYkWbnZorLEY3CtOPENJHSNCbApNRk4lTfokdgUSrv4BI5cTSVrm9N0NWcYVpOiKtVGIdYR+SIOhZhjAniKkuX/YuTDUDMY6ZhQ1tJsyVexsDHJ2IoW+qS6tEYtb6VJCs0wyGrGwteCTDUZ5MN+LFvn0hX0JSv0LDuHG7QyqNyjtkKy5ZLxNAFooUeK7VcWiYiviW8hx9UaYLkOk3iK4qd6jmzYh0Vrs1Sk+tB3gMf6zR1s3jqA/b/+Q6jclYJdRkw9DdMIxHhnxkJrgOxf/OcLDkhmMXfuHKZMnowrPMrIcVPnQvdsKcxo124Oz55yCpV77c3Ee6bpJrPo0Ud5999+RibMM3jsThx+8cUk9/syuZhx4iVu3r3BR5uw0qPEnRH2luwYnS00PPcM7z7xYxqaGojX9uFrF02lasIhrPjVL3nnicfZWrAYsesufOXiCwn33d+4wOrwyENqHA3TeFAidqYvgy/6CV4ep2Ez/z71Agrzl7DJCZWXOdAvMGTUWA6S/uEHHaw1MWp0dNWYiJ3wpn3Xwi7kcaWlkFLODFoQhVkxRGqEo4id4TNHxlUj9SbKputH/bDiJivRzTi+UN7I61FkcyvYsqgdw71UqpINXXkWP/4jFt9/H2udBBvFjDoF1ttw2X33MPbwQ5B2R1pjIUZS92pTDKvoRg11MTUux5dUtxhUsaxShCqZLiG3urx/9x3kFn3EPvfcSrx+uLmW4rUruugR1C2+Xowzq2NU9EKMk6M1716WYGUjr507hfa1q1kmafsQZFv/xncuZsJ5Z+hz1LZyPTOm/5AJp57KgF12NkX5lqs1SmKZty78hKsvncrRJx7PseddYMamaZAA4sWobHF3K/IN5bEwYHp7BSE97er2BkiKs+r2uPcmmld0gsXVEIdEMmTyFMsWLwtHU5vaNlxd9h5++ra9xKzdbQ9VBAYimpaJ4G/bekyR43/208NBjeLc3cf9PAgoHqIIcPRvAdbF/IiJ25sXivRVQzD9jJP8+UvpuUdG59R/osTsNvD112PoxjIGqxXRVOTwRl6bfkhDscZrkTocWbpFEVsdhkQdxKPYdu1F39fo7Ek2Osr0/K1rU+e+WxghmkIBdeIZRRkFMTD6e3EcJrpt+CNFulmPMeoxM4RIfcvfcCT02D3oS92CgMUKi+jhCYT7H01PEUcWMeBnptQ8dwa4mBJExY/qcEbZ6KI57pG70gyL0rEiIKfXrZGlKANedDwNRVV/NLMejSky10UsK+6TsYcyNpPVLf6Y6ykCqR7A6z99vs0b20uGZMaM5yhNlXLYxK9IkUEEuQx1MuxYwT03TeUXj//R1CqIY23B1/eCu64eQlIonxKND6Sznonom8kx0SPBt7bUc/lxiCW44KYW5i2BabfUMHZ0nLjdju3Ldx1C31OakyeNC2IxCpI1oIq7f9rIyuUFbr16CL0rG5Q+bglg0AIGqVeTZ0K6YZn1FoRiwWT/zGLFQ/yollXrXqU2UuhdUhMqXdGEhSBBW8mgCDtEkJE8IpIRicXIk2Z1cznnXf8p372ogrFDq5l293J6D4YP34bbv1vNqBE5rfmySCugz9ntuK4Upke1bImkBnQVmHkBebuGaT9dyYwX4IHbkuw1xsJLxFUsUTITsnxiEmiUmiypu1AmRkJZGvKodvp9mbsizvcfWMQtU/uy+2iJ+5gggbAsfK/LxAuEEaFBSwFBe3D6dz7gg2UQL5ZyhrDPPnDTt4dTX9msdPQgIXNbIKa1tALaEoSB0LdjeO4WtRO6hwuV3BVKmIdje2zsHMxxpy7n4APh2qmHcN8Tr/PKHJj53mJi5UO1xs+OmaYduppNC7aiI/NfrJQv/ttfeEAyZ+48Jk85k5i26JSYh9AUzKIQ53bD737LBw/cz4DFnxA/4AB2vmsaebuU3997B4cNqCPuxvn53Xew99SLGHrRxXgpAQcucVkcjZvIzF6A19pBee9KGD8Gqqs186LFSps2csPB+3PKpK8w5ujDWfYfz7F10xb2vPIKXrjxOr668zg4/CheuXsae59wPBXnnYMjnbM0CimhDImemYyIpNGLtAEpIpWOFqxdwx/P+za1LS2Mu/NO6FMDb/yB5+9+gF1OOZXBV18OXQW65n1MrrmZylFDYORIKCnTdnWsWEbrwkXE40lS43eBuirwc/hzF2sf7oq6PjB2JMTLYUMDXfPmE7ou6cF9Yfhg0/Zw6Uo6P12m66p89F961w4dBXFp7dEIK9bTPncBJF3KRu+C9ugsMUXxdORYN/1Rso89yvC77oRxOymtinQCKspND+TmZrbOmU+Q8+gtGaQxw821S3u9pfNo2biWyr61sNPOkC6Dzi6YN59M01rsinKSu+wN5ZUsvuF6EovmM3j6vVg1A2D5KjqXLUQIYhU7jYNBA2Dpp/ibG7VlaGc8TuVeu0BpqapxC19Yjbb+JzbEEDqCpRv480nfoL5PDfU/uM1YuFQSysuhshK2tsBHc2DZChg+DPYcr13bGv/4DjXlvenY0kJpeSmFdauJjR4G++0NjRnCjxfS0bSZZO80sV12MWNevZL2JUuVF5wePFxVf8NU0lAGI6rW9lpLsj0Cks8DiqJjpU6VYgah1jgSG9NcifS9MfEBTwG3ZlbVgS5G5Yubhektb7Is+gnjo0X/mr9N7LWHlx69W/TcP7/xmAiKod/0+Ggxy9B9EtOgQ5tLRI6hoVzJj1iSKERedLyjTI98vUjb+QzA0Is0FMvIdTQBl8jh7U5ymAN85ucznyk2IOzG/UUkaEhOsrub3zTVpNnJKGjbPZfd4ciIKyt8dW1OEjW4KAKSz9zH4sg1jiCflrGYudmWyy0WlX5uEBJVUqAk7xfnszhw85AYDQGTDzfXH3HvozF1Z6ai+S+OtPt50KJnicbNZWCFAAAgAElEQVQaoGGCLiYPUcRQ2yZV6u8iUkcRkOg5BTwLzTW6QxGYMUBUrktAkzhxjgLoIkA1uQyjsqGx9Z7ZJPFveySbBBwWr1npyToQA7Zkmyv+aFYg4uP3IDd/9sH4G39tX4CkhMMmHlUspzTUa2n6UFhD44KXyTR8QIfdn1+9NJtnn32DJ24ex96jWnDCdRQk0KXUYAEkMvsRZU9ovtI0QEoXpeVkooLTbmjg3bnw5N270NzWSG11BX42w+atHkP7hYwdIg0yPBY1xFi2tp3+1QP4j99nWL10EdNv341CmGPZp820t/n0H9CbkYNbtCB78aICG1oKlFX3paGxkbqScnYeaZMu8djQ6jBnQZtmAof0q2RofY6tHfDxok3U9x/A6k1d2nRhj2El9OrVgBXGaWvvxQeL2ghiZaR6j+SiG1/ijisGs9fOI1iwpIxlzR4VbidfHh2jomwp8xa047gDNYiwoXUd1VUhu47oRTrsYt3WBB8tbdfM5qgBCeoGDOCjlT6b1+XYd1yc+upVrG3uxeKVLXRmfWp7lbHHyE4SbMARWpNlkfV7s7GtioXLOik4/chaA7hr+stM/+5Idh4RY+2mNv1+zIozcnAvBtVtxQ2bCL2CPrJdzgS+8e2ZpOpGcvvVk/ALAW++u4jvP/A6P791ILuMqOTduW3UDa1hy7r57DyokuqqEpaszrFqk4eTKGH3kV30qYqxtdXh44UZ/iLhRk1tirEDoMMdzRt/Xs3guv7sOjzJbT+cwcuzU3w4dz6pigEmAyl2QoO2xcC4yTrvyI8I8cTnscceY8yYMaoX9f/rxwq1Kf0/56fomM2aNYt5c+ZzxpQzDUdT09na21fBf0yi9D/9CaO7Mmx9/mlW1NWw+/0PEvQZgl3oIj/7I2Ze8wPc9o0cfNttMOEw/KTUfMSULjXnB9ez+cXfM9yN097aSM3llzPglFPxy8tNQLC1jbbZc7U/uOQLP73vIeyFaxh+zaW8fuvNHDJiOHz9eF688XaOPf0M/Cmn4GgWQOoToh1KN0XZUTXEAhIxEK6qCLCt3cA7F0ylNtfGiNt+AHX9CV99iZ/d8QATJ0+m/zeP45N7ptPy3of0jtms6trA/nffS9nBk8i8/T5/vOk6ajIZzbisGzCUk+68hfkzfkPL089SnSihAZ/h3ziG/iefyhsXX8WgJavprEzwSbzASbfeSFdVX94+/xKGZDN0uAXm26WcOm06sd3Gk/voDd793i1UbWgicBKsTpZw5PduIHXEIcZOd3ay6uHH6Hr4IcY8cC/svTdYpQaUpEoVMH106Xl0zvuEqlQJawod7HTpdxh84ERW/eI3zH1yGoN6lbG0vY3hF17ObhOP5dNfPkfnL54mXWKxItPJ4KOOZcz1F7Hs1luxP1nM0EceJVi1gWeu+A670opnl9JQX8/Em68n/8LLvP7TX9G7tj/eyCHse+eNUFeHR0ojLBKjUs6uZMEkS+P5BGs2Muvkk+jVp4aR0+6GEukEZkNFFXQlWfHQXaz993+j3i5j+dYW6r9+FKMnn8zzBx7OgIGDaUsm2WeP3fnoldfY46wziV91EQu/dyfrXpjB0JI0zR1t9J88hYHHfJWXjzuB/gJ2bJsNlsPBP3uK1NgxWs8iQnzFZ357NGrbGyAxcyXemQDNKHVenLgiPahYZyyNCSxxO02La2n1LM0GtEuUZvtMc4Nuj627dkNeMa+bQEgULS8yv6Kg/WcspNCwtI4ietMUFUWOsax9855uXopdxDZEBcfqT0vkTbovSbMGeUGi4xoiNMfp4XMXcdc2wCS1ApK56ZmxMceQmgljkEzBttYXRHxnA0o+C7cMGNkGOuSYAh+iihcp1TXAQLqG9cxM6fWZegQDSIQeGWUFFAxKFN+42dJ9z4CBWAT7DCAwVRBR2+9oHg1hVb7VZd7TcUb0ur/aouSTMmaTqVRo2T1vkh0o1tTIeIxWhQEkMvfyY5xQATzG2TeZbgNQtRrNzFj3xGfxtHhfbqcf+fkG0H52LcsYDPhRmqp0/4nuhwqrdWeLowFFmTHTWF6eVOluaDJP8lMEMEUAZ8CKqQ2R4mOhlern1GcS4mJ0H4oPYHR1eq+7AYu589vA9n9v/99eAMkLM16gLF3C4ROPIBuNP0FGsxDk59O19BeEzf/BO4uqufq6eZx+/AAu+FYf4izSuqO8UL0toWMK9U+atcRMNzdb2lFLIXRe2/h6Xm++9b2NvDMPpl83gUtumEkqDf3qYMk66J2Al35xDCsXfMpV9y+hw4NSBza3wc7D4L5b9+XW+99jziIorxhCtmUlN10+kD13H8vVN77KjPeg9wBIxKD1L706brqoD4dMGMdN01/nz/NTVJb2JWhdyU3XjCVMDGDKhb+jui+kkxWsWdbKKcckue6ysTRt6eDWez/l9QUwZGCaTFuGnAP3XL4LbVu6mPbUMvLlA/FaV7LfGLji0oO59Lo3mL9M9RtpbAO/Cx69Yw/G9A35/rSP+GCplkyS/MsWev31u/HbmQt49dc5npp+AANqV3HZzWtZ2wJOuheN65t55t5+7DtmK7bXpc/4ki39uOqeDXy8CPrVl9Pc2o6bKuGha8bg5zu49cFFbOgCrxN6/SVIOu26Xuw7VjqAbSVnJ2iz9uHU82eS7tWP6TfuR6Yzx2/fXMZTLy/koWv2IvDSHHnOm9T0hZG1cNnp42hubuXep9YSr6mnYUsrXxnTxoXnHMI9P3qdjxYlcEor2dKwmQu+Asd86yImHjOdM09McN45ezPtkbd47c9lzF7wHsmSOlG/IyZ7Rg+TqQ1Qo7X231sxX9xPfbEByfuzWDB7AZMnnwaJYqG0RIsiZXThNvtZ6NjC+pOOZ1N1L3af/jBB9RBNn+Y+XsiqZ17lk58+wPE3Xg9nnEVQavrU25ku/vzY4+xkpyjzQtY/+RRbD9qbcddcAQMHUghk63KxCgVobyL/858x46mf8JULLiH11WNo/fGPWPbYY7TGE/QeMoTx114HBx5qnsx8nvVvvYO9eiXJIIcrNBEvpD2RpO8uu+GO3lmLqVm7lj99+wJiH71PvqwXTV15hoYB6ROOZ9i3z6Zt9Ur+OPkcvn70UdCvL6tf/g2t++7Ply67kgW3/YDNW5s45PIr6HTizPtoLl+u6cXT11zJV0ePpWT8eJqXr6ZzxRrqv3sVL991F0eNHAEH7c2C9eup320vQtK8eeOVfPWrk6C+P28vXc/II4+hdudxbP7B95i/eD0Tr7xWalN55dSTGLP//gy+5TaoGwiZNtY/8kO23D6N5r5VbExIK8kkK5Il3Pj4o1Ca5MOzplBT04dBRx7FaqkDGTuEIXV9efOqa+m/336MmHw2C5csZWtbM/slkzx+1XUcd86lVJ90BB0vz2DNvQ8x4r572Pin1/GWL2bgfQ/SsGwZa996g72H1MOCVbz19kwOvO4KmLuQX/7yWU5+8GHYdTxIxEr6x0f0siBqS6jh87JS6aVJuHwtC755BsGadWyo60OLk6dj2CDOfuAhaMzz+oVnc2C/atwRw2h8bzZLOzN8+Zor+OOppzD09DMYctWVsGwxv7vsag458QSCS87jz/c+wN5VtSQCh8Znf03biMEMO/443rnkKvb/2tdg1BCWrl5E7VdPpHz33QhjDgXH6GAIdnUjWmJPCpHxkP55UGX7BCRFD924j5/5+Vxao9sf1V8+S8j6/xvX+huphgjSRCjlczvR5y60O3dRDFv/Z8fbdphtR/j8sYqf6Ylmep7+//Y89YxFmc999pVt1/W3z/o3Xv2roRTvQxEO/fU5e47A/L7tuP/31fDfnYueR/nPvvPXo//8w1YEan99Vz7veHz+qv9v5/zs/es5fZ+fys/ejb+emf/6Kfp/c5C2F0DyygszSKXTHHzk4RGsMiDcFaBRmEP7oidp2fQHfvxsI+/MbObHdw+jukIKnDtVHLXTr2XWJzabO/qQd8qUZu1aeZLWFg4c3UCvXhkNTMaCUk6/bhMz58J9Nx/AJde8zc6jbW777hHMWtzAPfd/yN33fot335vF3Hc/5cqLDyeZyHLjnW8peeDMyXsy+cYPOHriIewydhf+7cUX6WUt44Fbz+Ce237KK7Pglmt3Ze9xvbjr8TlsbWjmxJOP5nvTXuLww49gwMCh/OSnT7Db8ALHHHMCV139LBMOgOsvO4efPvkrlq7w+f7Nw2lozHPNNQs54Wsuxx9/HE/87BVe+6CDy86dwPuzFrBgTQ1fPfZIPnj/Pd587U9Mu3kfnnl+KUuWbOGpaSNY1z6Y6+/8PaecsTcj+tTx8D3Pc/V3JjFqWDMfz55D3qrhT0ty/PG3zTx0777UVjfx7O87GDRsb9q74tzz4LNce6rD2V+vxbWatBD99/P6cP7NKzj39F4cPelwHnr0OT5cHud7F07iDzPf4oNlzUy/ek+25qqYfOErTNrb4qbvjKA2/SkJYYpbB/HVb7/J+6sMIURiHLkM7LlXLbdcOIbNW0ImnjWTS07vy3knD6c82cpvZ2dZszbOkKEH88xzH9G66T2+PWV/fvGLdxg1fj9G7TyUNavfZUhNB/vufiJfO+5Bjj+tkovO/DLT7v8tb80t5Y1P3iOd7icNn1XjJtI92LZ9mMjOv/zPFx6QfDxnAZOnnI4jfHxVizLotNjKVfqF09rM8hO/QWuvSna7736C8mq6li6npLpGu2+9feyRuAMHs+9Dj0P/fkbEo7WNDXfdwcq1K6ixbDo+/JjkoYcy9orLYchgLZJ2BYw0N7P58Uf54wszOPSUb1L7jeOgqZMZV17NMXvvCl8ez3vTHmTYbvtSdc0NUFVGLJ/nt4/+iMKaldh+VlvlhrZDSwD7HHEsoydMNIBk9SremXoJvbY0MPbiqaz9+GO2PP0s46++FOuE49jwyu+Yde3NjNlnb5qqy6nEJzdyDLsddRxzrvoeJSPqGfmdC6Gmt4n6/+kDnptyLqNGDyUcNJBcPEGllWDY2ZNpmvUu6955gy4fulo7OeSEb8KX9mLNG79l49zZ2O1d5LNt7HXO2cR23521N99C0G8wgy48H6ps5h51HBnLZa/HHsMdNhoy7ax7cDqZ6T9m5G3XwbgxYKfJJpMk6/tr9Dp8/te8/9ZbhFmP2NoGRh47ifKaKl6bdi+TvvtdOOwISJfosXjlFZ684SbOeuwp2GsneP99Fp48mcprrsdbtQhv1RKG3vkgwbJl/O7Jx6ntXcGA5jYWNmxgwjWXw0cLeXPuxxx0770wfLi2JJQ4sNWVZdGrb/D6r5/Vmpt9jv8Gux7/de0l7q9YwYcnnkpdVSWDrr8GypJkU3L9AynMW8wbl1/J6OpK1gzpQ4UEd8sqGHfY4bx84sns/93rqJg6FX/hXF49+zwmHftV3KkXsPi2+9m6cjm9a6vIz/oQa/xO7HTtVXT8dgZzP15MPJfHa2xkl2uvJ73PnlCSUpE9pa9I+VHRpHW3Kv7vOC1/Xzu4/QKSv++4dxx9xwzsmIH/ega2G0Dy4gukUykOPnJS1CMyquXUTiQf0rzo31i56H2mXvsexxxRxWUni+5Lg+ljZqdobE3w65dbWNMoNSZCr9Om9kh/rXOOjjNgSIxMkKHEquC0G1sUkPzw+xO46OqZnPCVCq46azwrNodcet3bXHL1ycx86x1S3jouOe8o3Hgbdz+ymtXr1nDAhCHc8vhKJu45gr6lLr7r0Cu2kHNOP5Vbbv05b86BH/3wUL40PMH0pzfy6stzOPwru/LUr+dw+IRxJJMWXphnSHkHw8fsz3eu/ncuPb+KKccdwqu/X8CPZzRz7w3DWbKigRvvWMYT9+zMqCF1LF6Z4+Lb3+GMk3bnzZkf0NQ6kLFjU7jSYMLPcvi+ffjR05+oePOTN1TTkTqMKVc+w74TD6PSzvKnt97me9eexLDqFdrlsivsyy0/fIM//LaN++48mNreeW657yOsuE1JRSW/e6uB686Icf6J/XCDzXhOin/7XcgN9zXx84f2Y2j/fnw4v5lbH/+AC08/iNf/OJPaAWO54dQkrWF/jp38C+pK4ZG7RjOgagWxwKPDOoRvXPAHrN59uP6SCeRzbSxa2sSTT3/EOcdWM3LEnpx4/qvcfWUdJx9dS97L8MQfYvz+1U+orann4zXNpAqd3HzlEWzZ1Mgb7y9jfXOOts4su48v5Yzjz+Ok4+7hhFN6MfXcA7nz3ud566MKZi74gNKyOm0RpHTRSOfGBAuLrcD/Rq3af718vlCf+EIDEhFGnDN3AWdOOZ2E9MFWXqd0npHUtSlaE30P2jtZ+PUT6agsZ6/772ZLroMnz72Yi088ieROA3n2tNMZcuBB7H7XfYTVNYbWMH8Bf5oymfGH70fJqJEs/ekvyY/amZ2uvELrKzyheXR00PnTp1l8xx2MO+1bJI6VTEUtLFrFL669kW996yTY90u8f9PtuKVVjHtgOm5dbxXKc3OiTNVl8vOSq5TCJ+WdJbTYO+/niK9dwysXXkJ5Lsd+j9yrIkqLv/Nd5m5cz8l3/ICO1jZeuvAaTr54Knx5d5rmziUcuxM1Y3fm4xtvo2HjOiZeeB5BeQkL1q5i53gJz1x5LZMOOYhexxxJPtNGqwXVQ0axcs4shpYnIOMx6+lfk6rqQ9+TvkV2y0bqy8ph41ZeuvN6hp/2TUZffBkbpj/K0tWrmXDOGYRpj+fPuYSxh01i5PduwKqsgkwX6x79EZ0P/JhR074Pe+8WScS7UFFGZ3szTa/OYGDUV7z9md/wIT4Hn3oyL/zoMcbssTsjTzmFpqYmNra2sZNt8dj113Hq5LMoP+IIOl99lSU/epIv3X4XG995g2DZEgZddyvzn/4lC197lZMuvwRat/LaC88x6YrL4MMFzFy+nAm336aAUpTtbSmkLRTomr+E/IYNUMgTGz6a9E6jlMASrF3JO8edSN2woYx5dDpU9TZcCFFoXryM3114KYfvuSdMOoCmlcsplKapGz6cXx97IhOvvZ6qyWeSW7yQl6ecy9eOO47WoybxyyNP5pzTTsbdZTibf/0cG6uq2OWsM9m0YA59q/tBa4bZTzzJhoMP5ugrL4felQTaZMAUSves3TVQxBBFttFq/vH2awcg+cfP+Y4z7piB/y0zsL0AkpdmvEg6neLQSYebzLjWNEX5Ie9PbPn0ed55ZSbf/cEsnnrsSPbs9w6+105cO2gJ/bAUz+5Pjipt425UbERkOUPKX4JntdMVQplbzinXtvH2XHjglglcfPVMvnlMgisnj2HlepdLrvuQK248kTnz3uWDd9Yz9fx9SJR0cecD82SL57xzDuD8a97m4nO/xoF77cSyTxfSL72QncaM5ru3vMDvZsE1l+/Cl3cdxPQfz6a9aS0nfOMQbvnh60w9+xvsMn4sixbPYVDpFjJWH86//DdcfV6C04/ZhzfeW8cPf9PBo9eNomFLOxdeP4eTjqvk6EkH8qvn/sCMdzJcfv5+zP1oAZub+nPuhUfT3LSWrZtXsOvIkJunva+6bU9ck2SLfQjfvvq3HHDoYYytD7n/oT9wzgUT2H0YfLpoFrFUDa+/18RrL2WYdtdhrF01l4d/0sgFF51ERe8UV3/vaa6enOCMr/YmRYPqhryzsJoLrlvJOacP4eCDDuAXz7zCn+Z2ct3FE3nvnXf5dFkbN03dlxavF1MueZ6vHwpXTx1CRXKlaqhl3EM44dzXKOlXy+1XHaEabkvXZrjlh69y8JcyTNj/SL51/is8fEM1xx5USWNzG5c82EA83p8TTvwWv3zplzR9upqLz9yHfEczbsUIvNhgnnn2ZdauXcWdN57F+Wc9yYknVHPB1P25b/oMXn+3lLc/mUNpZZ0BItoC3vQQNC3Qpa20ga//6j9feEAya/4nTJ58BilRwNbWubGowVZBbY20raU9ywdHfpNM73ImPHavSKKy8YEnWPar51RNN9ernP0vvxR34qEUkqatr7OxkaWXXsXiJQsZ3K8v8fYuFloOX39kOrmxw7Q3lvvhYn488Vj26Ginc+wQtvSuJNF/EBMvPJcVzz7H6pdfI17SCypSfPmcM7GOPQaS0nVBFIFjOFI4r317RZwoVDpOEZuEou+xcT1PTplMLyy+/uPHoKYXvPUOPz7/CgZ9aWcOuuZimn7+IvP/9C5B0qLCLWGPm67F/vJu5D6YySfTHsFbs1kzF2Xjv8QeZ59G46xZrP/JC3TaeTYlffY56yT67/815j70CG3vvkG+zMVKlHPoN74Fo8cw68mH2bJ4MU6sjBLLZ5+pF+EceTTMns2cRx4nt2QJuaCL5IhB7HXpReT2309Z1nZHlgX3P0zDD+4nttMQ2srTxHyXptBi9zO+ycgjD2bpo0+y9A9/oMoLKMl59DrtDAZMmsT6d97i40ceotZ1abMd6r5xMqMOO5Cm379G06+eo82qpCXIc/DxhxA740w+vuNe/PmL2fXee+h8731mPPIopXV17F4/gA8+XczhZ5yBtWojry2Yz7H33gmDB0WdxyLzoMWbHnlHNEUS2k1LU73rFvPbI46l7+Bh7Pf0v0FZBQXX6BO4Da20PfUkHz/7LFnLpSmX44BzT6f/YfsxfZ+vcOwN1zHo3MlkF37Kv0/+NscedzRVZ5/A2xfdwNbVqxgyfjSJtRtY6cSYdOvtfHLnNBo3bCbuBMTSFkO+czU1EyYI8ZdQ2lH7ohBuhJ40A9hNUNkBSOQuptNpNm3aRHl5eXe9zb+68d8x/h0zsD3MwPYCSJ5/6RUSJWkmHXYIcQUjxRot6YY0i7YlL/HTe5/iiV808h+/PIgRvWeZmk5hTEjYR3syxLRVP7Y0zJfuVVHra5EMsSDnO8TtFGdc3sH7n8Dd39+XayTjcihcf/FOrFmT4KKrZnP5DRMpr93CXffOobEZBg7rw+IFDYyqgztvPJCHf76Kt+esIVWexg2z3HTOAHbdeQiX3TyTP86DESP6kO9sprPD4/JzR7HXbv147Ocf8spr7VT3KSMRz3P5uSPocvtwwXde55qzyjj9a1/id28v5Ie/aeOxa0dSmS7lwZ98zM9fyTFgWCnpEptN69u447LRxEKHOx5YQFCSopDp4uA9qznvtHou/P4cOvLw1O0uXbGDOPeCP3DsETtx/MQ+/PDHM5k5J6A8bdHLDTnjW4cy84P3mfF8B9MfOIjQauH2e+aSjDvsNG4or721lBMnwWXfHkbaWYedybOpYwT3/GwNv/pjlgFDS0nHCgSbctxx3W4U/C4e+fkiNjahheb96+Das4YyflgjTtCubXzbrX04/ux3+bQBxg7rq9ps7W1ST5rh+98dQ0AFJ5/zZx68sYKTDu1HviPHvb/ZxItvZCitrKe0pI21n7Ry7WWHsGzxQl59YxMlVdWsXt/EMV8r5cSvnshJxz/FUUdVcO2lB3DffS/x6hvw4YqlxCv7G/FXVW409VZSXViUPN6hQvIvUNQ+d85802VLu1fJg2B0JEz3jKhfvbRs/WQebrwEBg3BTwU4WzuRJzss5PBK4sTq6/HjaRH+VtE9FRLfsJHclk0kpJDZtdjqFSgdOgwrVYErnLDGJrpWryIl4ndhAi8Wh1QCd2B/yGdAo+4OVKWhrgZKjIquPKpaEur5ONo4XFKsPoHt47hSoCi6JNKpqgXWrTDOc/8hUFoJuTyF1avpyhUorx8K2Tw0rCWbayVZUQkDh2sHL0ta4m3ZjN9sWtg5tTVQ29t8flUTgbRDLk1gy3XFJaPRARtWE2Rt7LJe0K8fiLhg2ypyDZtwuhzcyt5aCE46Bb6ctxkat0LOg/pqqO1FLh4nIYXEBR9/40acDZtVqFB0TZxCHi9WilNXR6yuBiu7hcLK9cS0bXcKBvaF8jS0tkPzVry2dtySNNRqRZ6OnXXN+C3NOL1KYEANJJIUNjTgdmSw6gcaEcf1G/D9Ak4y6rkfM0Yi5+VI1NYQVlYgncxsbYds6lAFhIjWhOjXiOCdijv5HYTLF+G6aexB4whdP2rZLKJZLrR0wPr1SlLNlqRJDhisbf7CzZuwytJQXYkv17VxE7aEvgbVweYGgqZWbGmlnBTRpYBY/SBobsLf3IwjRf8VSegrVYuiCWMT2FJ8azrwdBfLdnsaxWrXfx5BdUeGZHtw+3Zcw44Z2D5nYHsBJL95+WWS6RKOOGyi2V+1c4ToyUgr+blsXfg0HWveo+B1UF2ZpTS2ynQaE7dCwpTaS17+izpjyPdEGV3y024eEU+0RFMksNnQVk+7l6Ksop1cW5LSeBc1VZ3kchW0tVgaQLFKm2jKlNKRdbT+IfSSpGmjf2+b1kIpzR0uXZmQymScXhVrycdrmHrTHD6ZDz+4/ihG1LZT4nRRU7mJ0GmjKV9Opr0PfhAnnspTV9FKS6ZAe9aizMlTlfLJFCw2ZMsZWNpG0nHIehWsbClVZfREMsDLetTHtlCWTLKhPUlnoRyHHHVVIclgCxuzKbr8HIMqNpCnD03N0jiziqpUOx1hjM0Z8b9SlFutVFc6tGRa6WqLUVpqkywtsLGlkiDrUl5SRpuXp5zN9KpoI7BbSMr2alWxpa2KrZ39seSaEh4UOqisaNV9sCVXTpvcstCiPB1Ql9hI0mk1SuwkKNCH9VvLacv3IR2z8VRh3aMk0URVSQdemGbD1hoGJJdRmerSbuONud60+OVk8i6V8RhBfjNlpXEsJ0HjliS2lcaxO6mu3qh+3paWvPolVekuWjqSbGwfwt6HXY1VujtBWIZtHq7I14v6av9zyzy3G8Pwhc6QaJet2R8zecpknLhp+9vdEYcCrWTpVMUMcfLbVCVcDIvodidxlQRjZMakR4yS/fTVbfrKQvsyLWBlmWW1m4zRKZHeTKJMbr4rXUpM2x5RMJE+PaZfjvTrEZapKHwKs7BUXzN6I0Z9RHrICN1GzpPTLmFynDgp7fskCuU5I5anZ5RyKfm9oEeW7jgyBnkl1M4xYu4fz1sAACAASURBVCqNGJpkcEwLR+mcI+9v6zAvfULkqHLVcs1yJvN9yduUKmVNTK58JqBdR5DWOZSxFTvcmz42pqeZfE7eM13xZa7MMUXXtKBaxTLLom3epd8oidTeO6J+OMXeNqZbjnQ8MgrKMkYZh8BLmT9V+sKOhIdkliPN3Ej3WK5C7qJIiZn7KZuFrVchc2C64ZjZMMBVZsqoNZieOb7RgdcnwYjmZaMCyFSkumzgrlyjtIoVc12Sz+C7In6WMJ2a9FEQoOCrxorU72gGV2+QIB+zkWn0Td5QfRXpsiR9z0UtPtBOb0WjFtha7WI6dRRLRrpLR6JfdhS178iQbDfbzo4L2TED22ZgewEkL7z0AmkBJBOPKDZzI7SyeL5NLFjJpsXPkm38HXG3AH47Fu0a4JTglRh1W4T2pOVv1AJa7Lih5Nh4dp5Y6OJ48loIbgkFkaKy24kVylVlHCcjsrrY0lFTtMNineSdGGGQIF5IEmgrNGlEXlCNJOnG6RJXelne2krG7ccVt77KvA9h+l1HMn54gUTYgmW1a7cvz0rie+VYjotvdREPJVAqnSNlDHks0SsRdkYofoPsLsYXwRIxYRFnDBCttRIvrzWeXkw0U8pNm+OwCzv0KMheZYfE/QyWJQDAxbdFtqCD0JJjSEVNUvTM9TtCX7LDFIHUjMYCcuLcF5K4YYy806UCh/I5385qcNaS/8I4flitneb8sBPH6VJfS1UkpWLHNlkqEZFMh224EogWxXVVlk+ocKJnlRAPRacpxHI8HL+FUPZeS5oeJUhLsJECBcsmDEvxBWyKpptowlhdhKI34yQoBCU6Tg1UWo26dwcyTjfEKWS181p7WMfO+1wGqT0I7TIV0DT+i/zIvt6jrfi/uGH4wgOSubPnMmXKWdhxcSxlGRstibagg2lvPM1vPnqLXDJO3pEH3sf2RIDKJhYVHUktiOqW2D6BU8ApBDiywGJxcqKSKjSwQOhgEiGRKLoYDZ9EIOrfPlnLo+BYuKI4LqJHloMTZIhZDoEnisRiEESgyMUJK7HsPPmgIFJMkYMpPeIFAghlKI84n3aQJFWQReeTsbuIWdINylHl9XhXQD7lkRHw4jg4hbg61J4d4FqhyGAYnbF4jGRo43mideJHOi1RZsYPydlifBwsK43rC/AR4yQSwUJZk0Useh02YS5H3LMoUTVYETvytH7G8eNaGC6THfMEmJTgi9K5igz5OocyYX4hq0bOiVkE+RwFO45jJyMgljNKtGIUEyIUJf3dxa1P4OR9HFFhjWpsBJaob28VzHfsGAU7RsL3VBNGzldQI2iUzRVedDvtFp4r9zDAEcOo9UXyvkAPh4KXI+lKzr2ggpIyDdK+0SaJ7wj0M8r2li3yjBbBX9LZySAgkXWYeswpnDpuH71nCYWRpvWmPicK0WRmjXhdtzK1KadXyp5mP1TUyfQuN9BN+pF99vqLTVaLdSQ9tvsIt+zIkOygbP2L73Y7hr9dzsD2AkheFGHEdCmHizCimOdIHCYXWCTsLvAlIzLXiEfo3iE0rYj3H1FwTHvsKOpdTJgUezWLKKLokMj7UkcgbfxdESCUNt3iY8h3xTkt9h6Xz5k9l0IpuF1Gbly5YWL/pW25CZtpsMqtJp+v1oChazdgxTdB2Gka+Yg/o0rC0mPWM+fSYn0jjKjHlWtS8VQZuLSYFydfxi1DLjHXFpO/Ze8Wqoj0102az3dHwyKdGgFVcizFavKmpC3iZizaJ9q0xFaHXKN0Ko1uImryGWm1LMdXZpMcRI4ncxNJHwjxW8RztB5DKBQpMydKcxe6hZxb5sc34oN6Thl/dA5pma5MOxm33E/5jARr5VIEcBr/RIOB8n0pPFeqlcy7OFDR/ddrkDmMngOtORIHQc4tcyngMg2JcYRhf3xL5lH4DCagalqzK4l9u1yb/+iL+sIDknmz5zJ5ylmaIdF8R+CosNmWoJ07PniGn3zye7ZWuTjaw19Ag0vcixGzxLXMqQCRFZRqJ4tCzMMOs5pyFfVy2w6Ii6Ko5ZJ1ZKGp66/F0G60yMPQw/dDEqGtnbIkquAHojfgYPkuMUtUUHPYTgw3X6LOrTjogcpImy73Qg9L+h6+Gyh1yPaTxMMUnlUgb4mYkU3MsrrV1KXeoWAX8B2JVMh1mYc9FIc76mGfdUNs3xB9RAFYpdoigT3H83DFENoSi5Gci2SOCjgyF5K7sSTiYxarmJWYb+MUpFjLI+/mKDiyoFNY0h5ZjhAImElqlKEQSNQmFhlCiFkdeJanReSS4ZF5NcZKoiFyfZEysB+nKy7ZAVFtt0gHeVWAz8VM8bmORNVTZYHL1QoglDGJoQiwfI+4pMsloyFAhhipQkjghuQcoVhJPsOoBWgHNtGCUUMj5j2nQEXVX2NJCr6H5YeU+S65uMBcmRs5TqrbuFh00nurxTWHnsbZAw+kPCxTMOU7JnNkyUmKt9iEoyLVe5ONMYbY1A91sweK9ZWuj1tUgS5mfyMR9+I+Wmxqu00n4R9tWradbwdl65839zvOvGMGtvcZ2F4AyfMvPU9JupQjJx4RgQZxNoVHYPgKhu0vDn7kIKt6pDiukQOqEx0516IZpBpiwpAw8sYKCjT7IRzpoiOurXUikBFZa3HMIwUY44gbEWcDgMSpFp5YImp4I69LHUup8X/trAYEDRtDMvVyfon6y14t45AdTvbInKq4bwMrUVtGBRGSATHNf3RsCr5knPJ3JgIgsu/JMdLqyBuhP+FMSKG2kQktip3K3MVk3hQ4yVgNT6J704uAkHHlNfcTjV9+E5AgJxYOQ1y5GZKNUEwWhfJMuFbGJ++F4JUasCKARi9eAI6cOwI3CshyBiApQIsAnhxPJGeU3wCuHEvmXTNXJgtm7mV0HHkO5Dg6p4a5YkBG8UduiOhAOSqmbHgZsv/H9EgKbLSNfFGsdXtfqX//6/tCAxLpsvXhvLmcPfksElL4IdFzXCUfZcjyg9k/51cfvUQ85rPT+k7akzYbalI0JEKGb8oyvDFHfdYiZ1l82tthdn2ctlKXnO3gexZ2GMeRlncCrkOJwOcNwhdn03NxYgGJQo7aNhizKUMm5rBgQAVkc4xsLTByS4Z0zmdVr1KW9EqxqiaJF0gkQSg5YtDMwy32Jx74GsyQGIYKJ+JQXsgzsKOL8asz9M1Jsb7FpnKbJbUxVqShLRXHkcWmzqpF6AkskFSmR1aDCLbJ7jgxgsAjsMXhlxPaxCUqIKZDVcqLi1aGF0VZJHIvSs+egDyLEuLkJY3rhuYYvhC/JB2bIykZH88lGVjUZLMcsLyN2g6HeGCA4MrqJIuq0yyoKiFIW2T/UqQnqWklyKmBCXHcEnJ0Up31Gd0UUtLcyua+5cyrSUBMXPw4lmdjF3ycuE0QSNOCgEJcjISP4+e1V7xjmyR6zHMYsjlP6BdoLndoTqTIaqBDTIuP7SQJZCAFj76ZDP23dFJVsJk3oIKtcQvPETMooDLQDcCXehothBG1XrlvbVRscrjh8PM4bcAEektqV8yVKPZGutEKTTSiIpEXoQ46RlZNiKsa+bIJHakPiYJn3fISUdc1UxdnfuQebyt5UaMZHVl/7yl39/c3K589ww5A8o+e8R3n2zED/3tmYHsBJM+9/DypkhK+MvHIiKhrUhxeIFQmCcxFqvYmfKedtdT86scMsdeAEHEIRBRRjbkJiEUBJmFbSGBKg/lWqPubSASI2+BoF9AIoEgnUFsoxDa2vm4ou6EVN3Rj28OVLIIYfUdcc1v9akec9e5uTaZ+UECCbCcKEJS6G2VeNIsRZc6LiRcJhtp5LHHWi9CgZ0RMLlyOqXtRJ1Yo+7xRGje0LyFoSzDQjE1+F0ZAnHZCdc4TZjzia6hXIrRlATTiexjhVWUbaM2m7IxGoFQaEkkAUnwWDao6OfW5ZE8V2rrQ0YSBIu916/rodRrxW2W5KHXLXL+ALl+ZJQaoyFQqztMOrIbMHZPiIAUkIWEgwcYIE2qbXhlblJmKlpoVBX7lTzldV+AT0/bP5jnwwoI2USp2X9OTiTcQ7es7ciRf8KJ2ASQfzJvHOZOnkNB0oNRqmFqGVj/DtPef4t13ZzBkSxsj3l3Kpv4VLN93GCurXXb9cD19P1yphVSbSmOs3Xkgi7/Uj+ZSi6wdErPilGVdKvIZEr7EUFy2lIY0a4F7AjsXpzzfybDOHOOXdNJv/io2VMb5837DGZC36fvJGvqt2kw+zFGo7cfGnQbzyuhSupwuzUCog92tAyzGKqAgWROJ+vviyMPI5gzjl2xi1EfryXb5dLoOiWSMpXsNZvGAShoqSykrZIn5QqOCprRwUaHUC0hJ3YJyQmU527iSZZHfnYANSZ+4Z1PhO5TnxVn26HChNaa9wygRipbn4wZ5paBlHYcOV4ysQ7rgUZoXkJKkIxGQSQTkpEOV79I7HzJqczsTfzOHWCZgazKOE+QJStJsGtmPt/aoV0c/5vi4VoFOqZl3XUInTllXQKmfZVBrnuFLttI8dwHeYXvz3rBelISB8nO90KLDCWlNmHRoacGnVIChgC1LMkwxOuW9MKCiPc+oRW1KWWsaXMny3qUUEpbOS6+cNDyQ58QoTNfmcyQXraYiE/DJPsPoTEkDQUjlJbPi0J5waCyxSXVBr0JAme+RtXMEbXEuPeYCTh90KBUSMYsMn5C0lGKmW4QxuWKY5D6o+dVdTiyyGO4IdYQmk6UGW7L4solFAazo692ARGNqEVApKjH/M43dDkDyv8c53HGlO2bgHz0D2wsgef6lGaRK0hx52KGRExlxrpQuawi1Jh5XDPUYZ9aU55ngodQdKPlWGp9ECtxFpkMUoo8yDGZ3L0IQE3+XH3GgTVYksHIa9FQP2pLjyueLu0XUvUv2FP2sOObCnoi6sOg1Re1llXUgpxUAEAGQbiQVXYQOVXY7cxYBX4ZErKOOqmnFqXd1nzEzI4FDUw1rgqfRBicwQxhX0R4kDr6DZBkE1LnbGq/opXgKLAx4M3mObpCkualibaRhLpggnvwiNKsozCY1HVqVa7qQFvc8E5SLjqmgSuZQrkF+DHC0Fah8VqewyLQz2S75nJDUDUVajyngKapW7WaqRXff3CtzX5XNYvBit6Bu8Q7YghD1QqQpjZnCf+Ye/Y9e8//Z+b7wGZLZcz/mnDOn4DpCl5GCMClWtmkOszz85qPM+83T7Dp/PXuvbGbR0N7Mmbgzi2tcJr61nIHLNxPsMoi5vSQSX8GS6hI6U1LzAKX5kOFNeeo3NlHS2qlUniVDSlhdW05zIkEsF2dYWztjFq7l4D9tor6xg5XDevPqwcMYvzlDYt5KRvbuy9re4H28jmDUMJ44sB+t5TZdCuIFvW9L/0kkPad8Rxvbs6lybfZcuZXxf1zAuM0+mXFDaUy7pOet4q1+MTr3HEtTKkntpgbKOjoIEjHmD+1NOkyQ3riVQR0duG5Iu5/HrqgkzCdwOj2ySZv5I5Mk/JCaxhzD10u0pJMt1QlW15WzNZaidlMng9pylJInKFg0pBOsqCvHjiXo29hC/eZmpaxt7pNmZW2aZdVST5KkpjXPl9d1ctwzcyn0q2b12DqCjlbqFqyjtSTOq5OGU5pNkmjtIJHvpKW6hFW1VbTFYoza2EZ1czv1rQWGbPHYsORTMhP3ZFZ9BXWNLaS6Cngplw194yzrUw5+yKCGDgZsyhITOZGEQ7sTsLG2lCBu0X9DM+NWFlTpfHl9kjmDq0iFIbVbOqjb1IYVxLBLyrV9sFORINbQQkUY471RFSTCgN5bO6lubCNvxWnonWZNXYqaTMCAhk5qmrrIujE2l5ZyymlTOXHEEZQKwLRiFAJN6BhjJG0gIz5psYhQAF/RIGqORCNentIMVf9GWwQYUxkRBrqPVXxa1LB95o9/rrnZAUj+ufO/4+w7ZmB7noHtBZDMeOEVStIpDj9igqkVKDrnnhN10OrpvEutoTjHRTcySjEo/Ug80kjkTjPgRcXaIvyQl2STN/WD2xxgcUqFzmTAgDr8vnSAhFxk1FVyIHKiTZZBWtiYFjFSRyreuJY8yN5RrM1QJpgwPeSYkeCvydsYEKN7kamF1OL8wDH9U7Ru1FDOTIsfs0sZpzrUwN62bIzJ6JtWyVKz6mi9arenHWWOIhhlMEz0djHJL2cUmpnG4qL3fUtaxxgqlmSHzPd6oA59oaDtlvVX/aJQ04qAT1oWGeq11IFIkb2KCAv/okhl704SSUjQUvp2MdpnsjimwY0c2tDeTGaseI0aGOyu+zF3U6tENGkWZWaE4q4ZG3Myw4yIqke7x7U9r9J/zLV9oQGJdNmaO3seZ00+W4umi7ZDHq72Qo7pf3qYV178GXv4cXb6aBHre6VYs89oVlQ6HPPicnZf1U5DVcjqfjXMHtuPt4ZX0JWOkXMcBrRkOeoPi+i9eSu1mYDyLnh9777M3q2e2b0SxJwEfVsz9Fu+kf2bPMYt2sKK0hgzDxjKwcu3Yi9cwZARw/ioxqHmzcWka2t46sgBrO1TRafjIt3s4rkureXwgwKutCu242Rth0zcoSTwGLchw+4fbmC3WatI1NeysW8ZGypSLPk/7H0HmBXl9f477bbtDRZ2aUvvIojSVLAX7F0jgpqYojEm9thiSSzRNFs09hp719gr0osU6bCUhe311in///tdPhzub1FWl2VZZp4H7t47M185M+d85z3nfOcUpcFnOei3shq5a9ajIGIhoShYPKATumTnomb2AgyJG6g2dOiWhTwFKA9lAXWNiIdUfH1wCTI1H7Tl61BS1oDCaqA8O4DVo7pjdnE+Rs1ciTErK1BrAGmJpOdl3YDuUAtzYS1ehn5ltShuSqA0w4dv9++DZ8d2QdjnQ25tFBM2NOKkp+cgIy8XDX0KYdfXIbGmDPUZISzZtwQDVtUic8tG+O16xHwhfDu4O8KdczD4q+XQ6kxk2DoCCQsrw5UIHLQvltlh9FhdhdzGCCzNRkW3bHx84CD4Khowefo6INIIP60iagBbVB3hYb1gW3F0X7ga/hgrzJoIZ+j46pD+6FwbQbdvypBTYQFBPuc4LJ+FTQNLYJY3IDNqY8aB3dF9UxWKl25EWgM9QUGsLwigbGQhOq+rQUZpFQobLRTELCzqnIEjrrsVgw84G2m0sAnLiQVDpJHcKj23utspnpJQQ4ppKQCS4vq7M8nzUoinXt02YqNlvXiApGX08q72KLA3UaC9AJLXX38DaaxDcvjh0u2xneTduWfyQ5J5+/P/V+K7f/nu7++U9tQVIhkW1fw68H/7knNIeg/cbTU3bplPVF7X3Nq0457FmeaWtJ0jpOuqnaGpexzJTuXK+R115Hy2goKUcSQp6YZK3z+B5p+dm8IuxNUsmX5oXi0m1B5/Q4cHJAvnzsV550+DZnBjdtJsTMzfYCVw28wH8O7sd9A9rmDi29+gMtvA2gN6Y5XfxODPN2JgA1CfryJjdQ3Wd8vFjDE9sKoghHBQR2FVI86eVYaiuii6VcWRtaYObw/LwoyDeuPLnhlQFT+MaBhF0TgGbm7EhM9LsUVV8OXEQehe14DOM1ZgeJMPlQEFndbXoqFbDp44vjdWd8pBKGqj6+INGLA5jPREXGwOtyygPD2EtT3z8M2AXIGwixosDCyLYOCCdQhW1wONUWQbadjQNx/5gTTkz1iDLFjIMoG4aWNhvoHiroXYvGIlCrOzUN63GGpFHfKXb8Tq/QagU9hC+cLF2DJpGNJDAQTLq9G7JooemyxsaKrHpqFd8P7wYuw3cy0Grq/BgtHdUBx2ULemDL7sPDT1yYdaUYl+1RH0qAhjTWMjlo7sgUeO7IFGnw+dIxZGldbjhGfmw7YsrMlS0RTQ0ZifDiM/BwFHR98vVqKIm+lDNqxGC2u6ZMIqKkD6gtXYvG9PWBlpyFtXg5pFK5E9YV+sTLMwrCyBrnURmNU1aPTp+PzIIUiUbsGkmWWYOaGzSOWYva4e2avr4O/fDaXVZciLW1gzuhfSIjFkzlqGcFExekYU1JSux9qx/RFICyBYuhk9N9Rg9bASmJV1yG+IY8XIHkhbtgGZjTHU7tMLFcEg1jAFZI6OMasa0bM8im4RwL9iA+b4HZxw97/Q9dApCDpKMnuvYkLfGreazMaxNaHAbt7nsSslmQdIdiV1vbY9CuzZFGg/gOR1pKWl4fDDDxeZGL3Do4BHgbalwF4BSKacPxWqQbdm0q3KrWJ1Zgw3z38Ery56H5lRC6f/dwnqcvxYc0B3lPltDN+koFPYQXl6HPvM2og1agxzJvbDnO4ZCBsOepU34rgPVsFfV48eYRUlmxP4bFA2pk/sg/d7pcHUmAXDRL5lo+/mRhz+7reIGAY+mzQYfieOfVfWo+/cjUjXdQSrG7GhezYeP6YEG/KzkVkfR/GcVRhcFkFGNA6D+bZtBesz/Fg/uAgLhuYjbibQtcFCn01hDK43xb6FvLooimdvxJJ0E53zCpC1shJIT2b1MHUDy7MN9MjNQ9mqlcgsKsD8gYXIqAqjz/wyzDpkILrWRNH48UwExo1AugpE15Yivy6K3tEAmqIRNPQvxAsjCjByQTlKGiy8cGgP9K1OILhgHXpZQURK8lGxdjW6NsbRq8lGAzfs79sL/z62Gxp0DblNCexbFsYRz38Df+dcrB9ciDUFfqzO1uFPOBi4eAv2+XgVcvwBbMxQkGFqqMgJQcnOQO7KzZg3sRdq0nUMKI0i8eVi5O03FIvQiMLV1eieADLiNnRbx2eTByK6vhwHz6vBqyf2gO430L+0CQVfrkKgd2esrq9ATlo6PpzQE50tYOAnSwGko3tUxcot67Ho3HFwEiZKyprQf14p1ozsBau6FrnVTVg/rDd8i0qRrulYdGAJSrMDqHfiyI7FMHb6RmRtrEG26aBnjYllPhUn3vl3ZB5xFtJYjJIZNRRGxco4Wn7/buHrqEugB0jaVqh7vXkU2JMo4AGSPelpeWP1KLDrKNCxAckMFkb8BuddMFWEbDEWMZmIVkGjGcOtc/+D5xa8iQwVOOvZ5ajL1LFhdHfUwkSPrzaiv5KG+mI/cheuRmmegXkT+2B+1zTopo1hq+pwzsvLYHcKIjcYRNrKCszulYmZY0vwYZ9MNAb9ohp5fsxBny0RHPXRUtSpFj4/ZDDSTCBz2QaMsgMIWBHEl5Yi3K8nHj+oK+rS02FZigiF0hRbbEg3bBu25SCua4gbGuKqA79uY9/SJvT5YBk6QUPVkHxYfhWjPi/HRiWCzp3yEV+3EXpOCP6cHJTZJpZk+TBUS0PT/CXo0rkTPu2bjfywggHzyzF/0gAU1DQh9ulsZA/qi+ImC9HV69CzqAh+1cC6sg2wSjrjxf0KMHDOJvSK6Hj+kJ4YVukgc8Ea9IoqCGVkoWbTRvTOy0UoGsfGimqsHdED9x5bhLCuI6s+hpGVCYx4cQ5qBnTF1+O7YXZ31iIBeoV9GLuoCvu+vgRd8wuwqUcmwjW12JwTQnZaJoa9Nw8VQ4vgZIaQsbYajevL0LlfH3xbvgn9fJnICwURaaiDGTHxxslDYG6ownGflmHl0FwEDR2Z5Q0wNtchNqIn1tVWoqgyhg379kJa1ETaglUoH9oDRY0m4t+uQ6x/L2QEQtA2lKNLXRirRnZHtKoKWY1xfLNfP3T9ZiNyN1ajbkRXVId8KI80ihC3A2ZWwsfEAt3yESqtwOKmGE694x/IPPoMUYFEABJm7BBxuluLIDKm1B1EvOt4fbe17AGS3UZ6r2OPAu2eAh4gafePyBugR4E2oUDHBiQzZ2LuvAWYev4UGEzLKrIqJDeSVSsmbpr9MF5e/A4ylBgmvbkKDX4VVaN7ozSkYOTSGhTMWYlAQwPszvlYOaQLZgzJQ1WaDt1W0GtTE475sBROfT0CtoU0qFjSOYg1+/fGgpIcNLJap20j11HRpbwJI79ehiZYWDFuAPwxBUVzS1GyYAOynQRqehdg3egSvN0rHQkfU/Da0EyLRToQZ9o5VUXIZL0S7rVL5ttmjfm+9Rb2W9uEoi9Xw9lcK/ZIZWbnYeGoPKA4GznljUj/phRZdQmxyXr56O7o4g9iy+Jvkd+5AKv7dkJGdQzdvtmMJeN6I78xhsisRQgNKkGR5kNi+VqkVdQjmJ2PJttGrDAbM0d2QufF64W3Y/qY3uhVr0BbsAq9mQK5oECAoKyqegQy/Kg3LaztlY8Pj+yLOl1FMBxH/+o4Br2/GJHiQizbpxgLu9hwEjY6WQZyKxpx0Pwa5K2shB2OoTbPj/UM0+qcif4zl8IorUUoYiOgG1ivRZHevzvCpomMddXQmaJP10R9lNmHDEZeQwLHflmKutpyBHQVfl8ADQkNK8b1RWWahtwFq6HWMKc6gKI8LNy/K4ZsiaLP7HVQK8Pwc5+OrsEwTSwa2x9rqqtE2ozVYwegS3m9AKlZFTWo1x3UdctGdEAX9FtcD6e8Dqw9U2AY2BTTMfWPd6LvxFNhcAOTwQxtIhmyyAliiHSOybR/yQ1zHfPwAEnHfK7erDwKtAYFPEDSGlT02vAosOdToEMDkmQdkgW4YOoU+HUWOGKGCk3UJapR4/jT7Cfw3NJ3YPkjGLKBlUkU1OZnoSpooHt1BEU1TcgIh1GZno6NuelYm+UTubCZ4i4vrmLgxhjSwzEYjiUKe27hpur8dGzK8ovMFyxMGFAUZNVH0LMqjLjiYH1eGnyOge71Jooqm5DhWFif48fyTB2bmHqWijUzO2ytQO6wMrjjQCEa2ZqAT2ENECSQEbXQs8FGn/I4ssPJivLVQeDbrgYaDAf5EQVdq01kx4C45mBpJ6b8NaA1MruUis2ZBtJNBZ1rothQmIH0cBxpDVHUpfsQ0BSkhePIrY/B9AcRsxwk/AZWFugoaGhCyLSwuEsWchodZNVFkB1PIJ4Rgq8xiqyoCTOkintq0gL4tigdMZW1TWzkxSx0W1+DcFoIG/PTUZGuiAroIgBhBgAAIABJREFUQdsR1c17VyZQWJtAWsRBbVYAq3I0NAUU9KpsQl6DDX/cgaKrqNRNJNL9gl65DSZUhkTprA9jYlXnNJRsasSR769E14iFzLQgKpDAMl3FvEkDsK5zEAV1YRQ0WnB0DZvTVKwuMLD/slqM+nwN+tUBaVkBlJsNKE8DvjqwP8qCAZHaeUNhCJkxCwU1ERTVJxDRLFRladiSo6NHFaA3xqGzYKTiIFxj4sKzLsXBIyYjd2ul3MRWQMJ8IfpWQCIKybrylez5YmX7GXiApKM9UW8+HgVajwIeIGk9WnoteRTYkynQ4QHJnPkLccHU8+DTFZGfWt1a4brWCePGOS/j4SXvoikjwl3fIj+46kuDLfKAM/ccK47HAIPFfwwgzuqfTOFnJsNsWGjPZFo6CwkWvGPBI2ZT8vmT1VhlHmsWQDJZcEcB6KkRpcDZnymKITkB9sliitbWaulbq3iK9LDMt22JgnuKoifr5fGwRFlWMUw/swGLCu82EgavJaZhyVFNVPQ2bRNaUIWlx4CYT1SiZ3cCXDkWVMURtfg0yxFKckwXVRMFECIAMA3WPdHBrMNRjVXoWWQwDjuUBlHgJBGHX7OQ0FXYcRZsAkzWYyEtxLYdFs1gZikLMBPwKSriDFUKBLYmALeARATwMbUgYCRs6AkHYX7zacLzEYyzYGICjm1BEykZ6VkQddVhsHaR4YfDqupxU9Bg4Lo6HPJVGfzrKqGyEGROEFWDe2L60EIs78TiTHEYsWQNXpOFFXUDY1Y2Yd85m5C1ZAMsNYaGTn7UDS3G58O7YkOQhSp9sFi0kekTLQU5sWQAIOshRlQLGTEWdeIepaTnI1SXwBUn/gKn9zoaWbDhF9WXVEEyMQOR+i/5Xnoekl0rRkOhEDZv3ozMzExQAfI2re5aenutexTYWQp4gGRnKeVd51GgY1OgQwOSmTNmYtGcbzBt2lTAJ9DItgo4NXYUt29ajDebSlGVaSNk+6A7ChKWCdsXgm37oao+WFRcbeanZgVyDU2aDdWOwedYIvs3VUmRk5vwQ+G2eQZUqUg4NgJ0prDCaMBBMJbMZR3xWSI/N2uMsOq5aTMfti72F1AJZuEgVQ3Bspgvmw1Yooo6q4/rRA1Mt0WgYjtQqeQ7CmxWXBW6rQVT4w4ZW1Qs9cNAFCpMkWXWQoCKucaCTQZ80TgcjamQqZzxrCKABMPRLM5DVUSlcsXSYBJNKQ50eiES/LShqyxCZCCmsD5KDLYag8/SYNsKFKYMBkPMLDh2Aums+K5ZcOjZEXUWVfhVVoy3ENUJtExYtgVbD8CwHChWAoYGmHaSBsRNhmUg7EtWvU2zOSbOm0WPmKnKgGmrAqPxWUT1MDonLPSuNJET02EkEjANoDRLx8ZQEI1+H1QzDpVVVB3mb7cQY22RqIOC2hh6xVTYVgx1IWBtFlCeGYIJH/Q4Q+YSsBxHbFwfHnNQYjswYnHYmg7VViA8IMRQloNQLIGD+g7HqJyBW4tkMQEhs2olAWSyHEkyN3xH3kbieUg69iLizc6jwE+hgAdIfgr1vHs9CnQcCnRsQDJzBhbMmy0AiWYwSCa5jyQGoALAHbFGvJWoRWUIUG0/FJuKtoqEqsNkhW/NJ7wYdqIBmkZIokN3fDDNCHQDYDkJKvEicxcVeAFQtGQ1V1phLVNspo8pCQTMgChoZKmsGk71kyFWBDFMR0wvC6uyNsJSsmA5BlSFe0XofTChqgpMnwIrGhXV1BUq42yDHg16fFT6aFjtlCDBga0mCxoRvBh6AHErAdVQYcWbBCDTCRhUjpOb/JO5sInV6DVJOmCSVnuh3ls2dN2CadkwLQW6aggnTyIehV/zweY/btZOBsRBU3UkEglBL5PzSpjISSio81mw6Ylgxi/bRkB4GcwksKCnwyFICSFusR1HeDV0TYdlcQ+NBtMy4GgmNJaoJ2hJuqjEfg0ffEgQABG4aPw1KurZBuIKfCarqpswEUMjnVxaQOzh0BRT7OswdB0J2xThdfQOBU0FwRjBng7Wf436NcQdVqS3oKqqcHw5qoVO1TX4Y053HKynIVOUNyTg5BMj0GAeN0JT1oVlqFoAttjMTiAqy/fSO7XVLyKqOfFfx6zV6gGSjrNgeDPxKNDaFPAASWtT1GvPo8CeSYEOD0jmLpiFqdPOh6EFkrZoB4gpQNn/V1j/Ysbxfk2lUG1DCCCic7+CgUZDR1bMQXrMhGFGUR/SUKOriAfSwTKoVNbFTg/uU94aQhXfqkuKgkOmDU21kWNaMBqbRNRRfSAbEY33yjAdR7TDOqBpto3MeCOyonUoSy9EnWqICCdCIIZ0+Qlw4jFkRxmWBZRn6WDNec3WYYjKrDYsRfgKRKSVABPUe3lfMtoLeiKCzuFGRH1B1Bt+hEUa5K2bF7ZGirFtUa9PVH11EDITyIo3Ib0pClP3ozYUQp1fQygWR7ZpQYslUBsMIcw9JrxLAYLinjjSm8IiNIvwIuYPoDJNhS8WR3FjAiai0FRRExa2qaAqRLChI7/JRqOhoiHkQ9hniH6zEgmoto2KoB9pjgVfPAG/Sa+SJrxXts9BnaEh4g9BhYGMhgjSCXRUBbV+H+qCQfgSMWTFwkgzWXVeh0GgY8ZgEtQZfgHudDsOh+CHUMfRUeMPIJGWhrhpoVNDA/x2lG4PWJbG0iHoGo7ikvxijE83kCn8T5xrsm6tKsLpGNq3tfARx6ra0LaGsBHIJq8mSGHt3e/qwO6ZYuT7R+0Bko74VL05eRRoHQp4gKR16Oi14lFgT6dAhwYkyU3tczFt2s/h05hhK6mkU/HeDAt/izTgwwVLMO/hp4C1ZcCAfhh0wc+Q6NYZmLsQK+7+e3J/xMnHot8pJ2NDZjYa/X4wUEgYt6l8bgUkBCfiO5VShX6HCAbUNuGbab8CBg5At0t+h6rcbCRUCwGTHgiHWzzgaD4U1NSh7LXXgLVrUfDLi1GXnwNFs2DFYzB0BUHbhr90C8puvw8Y3B/B35zJet/QLB26qSDmSyQ9NFR4CbvEPBUYjiK2wQTUBPKj9Vh99Q3A6P3R+cwzUK7ZCGgGrIgF3TYQDyS3gwggAxsZ8QQKaiqx+tnH4bw7HcjJR8G0c+A7aCSMtRux9onngKYw0o49HJljDkBFKBO6GUdBVSWq//cemp55OUnoUBB9rrkM8SF9sPnDLxG/+xFAD4uMU6B3xwoiNOV09OhVjKV/vBkI6uh58w2IDOyPrG9XY/l1NwJ2Ap2uuhi9/AHMuPl2iFRVClV/lrO3gOMnofexxyC6uRobH3kBWLkGMAzknngcsk+bjERVFdbfeDNQtiW5T4duDiI+v4Z+p5+J5Z9PB9atFl6rbcFTRxyCYaefhopIDGWXXgUkwoCWANQAkFCg5nfCW3fejgnF+aDPJS6giCb+p3dGbB8icFUcKAxvY1gfEZsFxPQkIKEHhYCEQX4deReJB0j29GXCG79HgV1HAQ+Q7Draei17FNiTKNChAcnMmTMwd/4sTJt6gQhdosKt04MAoAo2nt+yAZdeeTXsb1ag7wUXYMVrLyOzqBAlJ5+C+XfchoL+/VEXzEL8xf+i53XXw3/6mdicGUKDYgjvCJwIdCUodFzus06GSTnQuJ8AYYwrq8AnYycC4w7GqFtvRVV6BjSGhVkNDLCCqRqoyMxDp4oylH7xOfoOGIKy/gMQdUzkNtUhEPehiZvRAyqCNQ2o++Jr+LJyYU44CH6zCaFIBGmOiuqQjqqAH5FAgKVPoGr0BSUQsGLIaYgjIxZDUaQJX1x4IaIHHYLel/0B9TCREa5FwOZ+lyAqcjLQpOkwt4Y9dQ/Xo+K5p1B39/3od/55WD57FrB4EUbefz8WffABuvlCCPUdhoX/uQujH34Qc7v2QaemJiSeewoVt92K7NOnIT+/E1a++RpgRXDgQ49i1eefYeM1l6PnLy9BtKQf6tPTkEAYhcUlKKqswtdnnAQE0pF/1bUoOmcKml56ASuvvRYwYxj45KMoUX1469JLkTVmf4QOPwaRoA/RRAR2SS8M9fsx56YbgEgD+p5wKkoXfYvY2+8g987b0PXAsVi8YAEKt1Qj+v67qPnoY3S94BJY/UrQKzsbX//ldqCuFsPOuwh1WdmonPsBmt76GL0vvRzK+DFYedShMPYfiy6TT0Y4mIYGn4p8O4GHDzsCE/Oz4HdMkbAgGUimCi+VeMn4jjRT7TCJZZP7jmTw2Z4kNFo6Vg+QtJRi3vUeBfYeCniAZO951t5MPQp8HwU6OCCZifnz5mLaedOg+3wCkIjN5wAqYeOBTWX460uvoHtRd/QaNRIf3HkH8O1ShMaPQf3rL+PsW29Ffc8SvDHpSGDSJPT48y2o6toFMc0QnhEWNbS5d4CKPFVL1URCQA3u/4jj4I2b8f4B46FNnIRDrr8Os7+agfBn0+FkaoitXAkU5KP4VxdiMAy8d9vtyJt8HEqOPh4NK7/Ftw/dC1Q2Aj2KMeTEyTDyczHvn/9E174DkXXWVFT+7zVUvPmGSJmrDx+GorPORkO/gajVfNxSgpxYGPqib1D21HPAyhUYNnIfrH7hJSROPhP7/fI3KJ/5NZY/8wQQbgJ69kKfM06DPWwEygJpIgVUen0dKr/8HIVbqjBk0gRsfu0NfHPXPehx9x1YN3sOhncpQk7v/vjktusx6oXnsLBrDxTETWy89Rbg0Udw9LVXo/PAQViyYQPmr1iCfudegKoP3semm67Dafc9ieDwfVAf1BBWE4hBQ/jrGZj3858jq6AQlYOH4NDbb8fc629AdNbXCG9ci8GP/xt99Uy8+tvfY9JZp6N4ylQ0BP0is9f6YAb0b5dizqmnYPjY8Rj8s6kwdRULvvwYpaMOQOdDD0ZUtdGtoQnRRx7FNw/8G/vc/2+oo4Yjo7wan57/S4QMG1Pu+Rdqc/JQP/1/eOuG29H7nCnQjjwIy489AoNO+xlGXXI1wgEd4YABtbYKv+pWjLGhILJEooGk1yu5bZ1IJLG1skjH3BfSErHqAZKWUMu71qPA3kUBD5DsXc/bm61HgR1RoMMDknlzF2La1CkwfMlN37ROs6RHJYC/haP4pLYWOgvnrduEz279M7r2KUFw9HCsuvsujP/Zz+D07YMvz5kKjNgHXe77F+p79IRmAdmNERQ2NnBbNWxuNNdV1CWiaMrKQ3VaJhzNwkEbN+ODMWPhO+RgHHPVtZj3yutY+6db0POX56EgIwOzHnkEwV9fgJP3G4enLr8auWecjgNP/xlevf6PwOJ5OOKSy/DeJx8DsTCGTDkTi675I/qOPADhkftj4y1/Qp+TTkSPPn3x4eMPA2PHYeBNt2BlRrbYe9Jl8xasvfIqYP5cTJg6DaUrV2Hdk08h++JLsM8JJ+KTX/8G+SNGYOjwIfj4tReA8goMevIpbOw/EBFNg8+2ke3YyI5EkVtVga/+eg/MOfOx72MPoKGqBitefhUIheAfMhQ9Dz8U6zIzkQEVudO/xrLLfw/UViA4YiR6jhqJ7DGjYPUegC2vvIJ1l12Cbmf/Er4ePRHxqWgKGeh30AQoa9dj5dXXoU+/Esysq8G43/0OM+/6KwZmpGHhl59j+H8eRg8jDa//9jJ0690bxoQJaPDrCHMzyviDMLiwExY8+TRiDz0BdC1Gz4PGoM+gEtRPPBqrsjIFkCiMh4EHH8aa+x9EyYMPIDFqBLrU1GHmudOAsrUYfMppaAylo2rhbDQuXY0RN96IaJ9iLD10EoKD9kHhEcchFjBQAwf9irvituMn44BACLlb96TbajJzFt0jjnjLfMxdttdLHw+Q7PWvgEcAjwI7pIAHSLyXw6OARwFSoEMDEu4hYR2S86eeC7+R3F/BWCumZq36/ylub4mG8XVDFaIrlmHxH/4EZOdj35uuR2NhFtbfex8ir70OX6fOiK/7FqDiff8jqOvaGfkNEZQ+9TxiL70gLONgJirW+wgF4T/7LIROOh6NIQPjN5Xj47HjoU+agJOvvBHTn3seG556BONfehpZ0PDGmVNQePiROPTQiXjqhuvQ4/SzUDJuAj6++SaMPHAC8IuLUGZaSI9HkF+1EV9d8BvsP2AY1tfWYFN9Aoffdhfsnt1R89jfMeeVFzH+sUcxZ/AABCwDhUuXY+mllyB0/FEYPvk0qPUW5k87C8FDxyOnTw9UPvwI+tx+N4L9+2LlR+9h01XXotOtNyNxykloTE+DYzvIjVvIWb8BG+78O5rmz0XfK34H56hD0KRqSETiIgWwFcqA7ffBYlZlA8hoDCOrdC2iX8yFNWM21n75KdA1F+NvvAkN82Zj0VW/x8BTz0RaQXfEFT+qs4Poc+yRiKxfj2+uuh7DjxmPmcuWICMrF1Xz5uHoQw/H2489gwMeeBYFQQVvXHYJ+nbvgfR9RggvSIOhIHzKicjp3w9OXQOUb5YhMn06Kj//DOGVKxC8+PcoPPMsVOdkIM9JwHzgfpTe9wAG3Hc/4mPGo6ByM2ZMOR0o24Rx+43GV19Oh6Pr6PeXW5ExcRKqN5VjzcQDkde3D0rGjUOjL4Q6nx99+/TGNSdNxsi0XAFIRMY0NRkSmMwuwFxuyX0le/vhAZK9/Q3w5u9RYMcU8ACJ93Z4FPAosFcAkrnzFuOC886FYYhUVUJBTCh+VJjAveEGfDVzJj75wzViP8i4e+9H04BBSKgO+pSVoWs4goQDPDz5GKhHH47i225FRUFX+BI2Musb0LkxBltnaT0LhqKg3rFQnZmFmowcUX9kwpZyfDRuLIIT9sfRf7weM159HVUvvYzBTz6JAtWHd04+HcUHT8Ckw8bjiT/fjC7Hn4x+4yfi05tuwKjxByDnvF9DV3QEG+oQqd2Mdy66BPsNHooVTfWora7HyXfcBbtHD2z+518x/d03MOr5Z7FkwECoCRtdV67C8t/8Bl0Om4j9TzgVVjiGL847E/oRR6LTwH6ovvfvGH7XPTBKSrDk44+w6tobUXDrn6GcdTYqdAV5poNuG9Zjxa03o/HDdzHo9r9CP/QorA/piPl1KKqBhMXgJNbsIFXjyKiPoPyh+1ASa0TJGecgzQggbe06PHPmmSi+4tfIDwQx/9a7cdRjj0EfNBS1moZY0IYVdWDNmIcVl1+Fk2+8HB+/8zrWv/MeUNQTp0/7OZ6/5RaM+ec9KAj58PoVV2Ps8aeh+OJLUKn7BXhYb5io/fQLVD73PCaddRqyBw1DRlUV3rnqKpSnBdHztpvR0K9EZAfz/edJrPrXfej/wD8Q338cCrZswsypZwO5hTjtxj9hS00tPj35VCgnHo9jrr8Oy2rqsOKwg9HnnCkYcukVqPNpaPSrSGuox5WF3XFAUEOmSEAsEj5vTUec9JEkt5A0s4lkL5M9HiDZyx64N12PAi2ggAdIWkAs71KPAh2YAh3GQ9Jc9eWZzLI1dz5+Pm0adJ0mfFqtqTr7RR2Sx0rX44+XXQa8/wHyjzoMau++KA+lo/Dgidh89x1gsZGALwPR+XNQfM0foZxwIipZz8M2EWDGWFMVdUWYcJfpf23FRlj3Iarr8Jkm9quoxGfjxwFj9sPkm27AZy++grqX3sbAZx5DZ0fFJyefgeyJE3DE0RPx/B9+j9yf/RwHnHUu3r7zL8AXHyLtwEPQVLpRmN8Hn382Fl93CwpHjIA9ZiTKr78FGH0Agp06IzJzNnDC0eh/yUVYnpkJzVHRvbYeq++8C3jjDYTGj0O4sgJ4732kX3oZ9jlhMr649CIgtwiZPXuifsEcoKAAA269HWt69ILpV9GzNoqyJ59G+C83wxjWGwXDh2NTZi5Cx58AvW9/hH0BsW+G2+dZPZ5UzUk4qH3+GSRuvgkYNxHpnTqhcfFiYNkK7Pvvv6Ni2TKsv/kOZBx1PNRuXdGocgeOhYLBw9EjlIkvr7wWk269DitmTcf6h/4NHDQJxx9/Gl674goM+8ef0TXox7u/+S1CvQcjNHo0GpmKmXs3uhRh9OBBmPmXvwDV1cjYfzSs+jqEv/gcOO1M9PrVr1Cek43MeATOQ09g84MPotuDf4M9ciwKKiow/4LzgDQ/xvz1b4jndsLmex/AxqeeRpfzz0fB2LFYePqJwIBByDpgPBIGq9VryDAtPP+rX2JCYSeEmLVL1JbZeiQzOze7ob0Dy5LtpkZ+5MGK6AQkmzZtwmGHHSZqubTlYdu2GEN6ejrKysrEZ1uPoS3n6/XlUWBPpMDmzZtx9dVX45FHHhHDJ99qzFffBgdlFRWhN954A2lpaTj88MPRnD7RBkPxuvAosNdRQPIaP8n3//73v9G/f39MmjSp1WihOFIjabUmv7+h5gTIrFmzMGfePJx/7hQYhgFTTYhq46xeXg4V986ejXsffwy+pgZYTrKcXSwzC/3PuxD65nVY8s478IcVFEw+EoExE7AxLR22AZiaJYoiOrYGR7FFViWfSdXcZkZYUfU7TQF619ViwW23wde9O/Y79SQsnT4LdTMWoui3FyLfdjD37/cir28/DBkxCJ++9gZyh+2PXoceBWvLJqx58Wk0rl0Kf1FPDJ18AhoLglj8xHPwdy5El3PPQvoHn6H0/ffFpvb0gSORf8pklBZkotGvA7aOTpaCvA2bUPbkE2jYVIq+g/qjfNV6NI4ciYHHHI3aZYux6fX3oVfXIKswH0VTz8a6gs4i8xVsE3lryrD+iWfh37AOfp31O2KocxykT7kA6SPGoM5H4LVV6eTOHFZvt2z0rqlD5H/vo/zruVDD9bD9OgYcdSzssftj0+yZiD3/IgwEEbVNsJx8MG5BP2AUioYNxdxX3kS3006G2liHNa++jKzDD0O/9DzM+u8r6HbWiejsUzH76WeQFbWgmglYSgIRQ4HTczD2OeVERJoaUPHym4hs2QBWb8waMBC5p56NTdl5aPKrCEYjwJvvoXrGDOSdcyqUAUOQWdOANY88CkdpwJBpF6AmMx+5FVX45sGHodoWekw6CGteexVpsSh8VLIdC6atIUv34T9XX4bxvfsixN+ZMcG9foo6JEIjbyMOaL/d7E4PiZQL2dnZWLt2LfjpHR4FPAq0LwpIQPLoo4+2ORiQgOTNN99EKBTCIYcc0mZgqH09BW80HgXangKmaULXk3ttCUgeeOABDB48GAcddFCrDaZdAJLZs2Zjzuz5uGDqVGi0pBusRWLBUYEKx8TdkQQ+aooj4U9HlCW+FW5RB+rjPmgBE6oTRzDhR5NhIqxYIiyHRQ4jioqYoiDgCJ1aFNJzHIITZ6v+qYhq5D41gZAOODELtq1A1w3YjoUmOAjYFjJYE8U0EFMTcERtCg2W5YNmqfBzs7zOrffpsJwgYkYYBqtXODqiig5/LA6/YcFSLSTsECyHgWNxWLqFdDsDVixZeT1Dt8BShDHFho9z0BTE4w4CVjo0P6BZNrSEiSqfhgRJ4NjwW6z7zrTBNtISOhJ6mqimbiommjgHJjh2HER1Fbpjif0Tokq5bSEtYSPDYeV6AgZbbPanJ6XRUcDShblx3ku/iApNV6GaMTRyDhqgKQqiugHDsuCLRZEwgtBtHbqjIkI6I4Z0w4HfiidTLdMb5Tho8mmwbQs+7udhMUqHxSRZ40RDdUBHXBSLIYh0kB3TBHjkZviIYcEwFaTHNURZ90WzRTpn01SQI3aAxBBVIgjZflHuRLFtxHw6mNS5U2UNrsjrhNFpOjJAepEOjihQmRBb2TlDHQpftr30oGeCiz0BCRWOQw89tM29E9IukpGRgS1btgiFwzs8CngUaD8UoHeiqqpKeEj+85//bBsY5UdbHKkeEsopKbvaagxtMU+vD48C7ZECbh6jLHjooYfQt29fYRhoraPdAJIvPv4Mx55wHBydyjzgIwhQLFRpJl6stzCrIQI76EeUSq5jQ/cFEIsHYWhNUJwwFFOF4wvAUlmvw0RcYUlCH/QE4FfjW6uka3Acv/CWsNSdbdlQHAMKFXJNgc3q4E4ctgAEKnTbEtXHqciruh9RJiLWLGhmWJTL0xGE4QQQURPQTBM+RwErwfOMaSlI6H4EFYaf0VqfgKLaUNQALJvV0hMIKgHEYjYc3QfdTkBTOSoTjhqDk7Cg60HEbB80WxEV2Vmh3AxyDgRsqshGBtUE4mGk2wRgfliKDl3TYCsmFMcU1eDjqg8BKyqK/nFfTkKJIaQa0OLJKvasQk9hr2sKwmpMzNdvEpQZIheAgiRN2F3cMuH4fAKw+WwHesKG40vuU7FhwFF8CCACg/AqQSDmE+FiBAEJlfNgsUQgrNGToUG3CJZ0JAwCIO4dIihkLcRMWLaGiGPCp5sCyKi6DiMRF2CUMMJm6mTTge4QZllQ/CoScT4ZukASIlAtq64R5xcUYFB2EAErLvbSaHYSkPCf5lhQHZkCuLXYas9qR3onVqxYIYAIQ7Z2xwLPcRCQfPXVVwKQ7I4x7FlPzhutR4G2pUBtbS3uv/9+oYzwaEselYDkrbfeQkNDA8aNG4dEIrHNeNKWY2lbqnu9eRTY/RSgh4ThmeRDfr7yyivYd999MXHixFYbXLsAJLNmz8LTTz2F4u7doTNkK2FCdxwBPJr8CrYYeahiwfCAA9s0oSjcDcIq7EFoSgSOHQPUIBxqzzb3iliI6woM0wefTcU6BktLKueKTaXZBMvBi/hXyyc8MbZD9dUHxYnD0RUkVBWGSQWZHgyq1LTcG7AsE2laAlHRhA8+1S9Cv1TVhqZY4ENTHQNQWAdchaLGhafCdhSoSgyOE4Cq+gA7AouVwTUDZsyBQeu9kqwUHmewmsKkwDoSmg+GpUFTbNhOVIQW8WqGoYHzoLeHSjssxBRDgBXHckDPGkEEIQ63tNObwfGYioGEbkG1LBgW29JEX/Tc0FMj0k85DiO7AE2HbSagaYrwomi2Loqn05ORrHTuCM8TzyUUHbZiQHMU+JwoHCcB2/AjKr4rMBKOqFBP8EEfViwQh2r7oFhJgKApCZiKhYTDxAOchw/D6q7eAAAgAElEQVSOwh0vcQRUB5ZNcKOIPpkdS9MIgvisVai2JrxWCZUV2pPzN9gWdKTZQEm4DulIwLD5HJLxWnzaYmu7khCV2ffWTe20dDBMkrzAvRuMByUgaau4cLck4xiGDBmCCy+8UCg6cl9Jq0k7ryGPAh4FfjQFyJPRaBQrV67Eww8//KPb+bE3SkDyzjvv4OOPP0a3bt22eUi8vSQ/lqrefR4Fdo4C7v2mvIP6wjHHHNPxQrYISL6aOwtTzj4HaaqPdnyhVCqaLsKu6IWwae03GqFaDMWhHu7ApHlfY911WrtDULQE1Hgj0hULcYdKqh9Q/IizPLuSgEpLOlEJQ68UBijZMCxDKNQ8GBZkqQbo06A1369QnacnAtCtJjhKSLgU/PR4ICAUd03saDER15PWfL8ThaLSq8GQIxtRzYGj0aOgCk8MwYrKbFdKBE0GR6DAL7wEFoiMHEWHpSaVfJMgiR4Gh8AhCqgRGHENlhJI3qdEoDIMjSNQGeKmMbgPKr0pChV0EspG0EoIzxBhBK+N08MECz5q9oxBY3icpiCqavAR/HD3O6Kw6ZlgiBevFu2GoNAXocbBUvEsLUKgxoXKVHQx3oBNi5WNBGzEdR1hK44QvSYmc1vphD8MJENcj8JBkp4ci5aIwPLrIsTOZ9MDxLYJkuIChBG4MOQuxrTQDPtKzoRDFwDNhh+KmqyqTm+KoSqIwhAAxTAbhfdJIFLHJ8LOknm1SCcGbvH3tgk72DnWb7ur5EJO5X/58uUoLy8Xm0Xb2trI/umdoWektLRUbFqV4RhtRw2vJ48CHgW+jwIMp/zTn/4kNrWnKii7mnLuPSSUDUccccR2XbbxdthdPV2vfY8C7Y4CUi+Ix+N44oknMHDgwD07ZMtNYakMMcvWvAXzMe28qcJaSxUzeSQLJFJVFPuUGVq1TXGUZ+TVdH/QW0ClNOkXkCmUtm9NjkBu9Hb39l2fycSwyWuSPX2Xkum79pN1LXgFh7X9dclz3+m5YhbbUjqxDQGDksPelnRWjlV+bndm2/zl3AhLkoo0Z7x9K1tHL2iytaOtU5dz+25OyZElW5DzTrYon8P2n9+d2e55uigu2tta4PK7+SVHm2w5CfbkyJI0TdIrOd7tn5NMzJuEjnKmyaf83bOWTys5GTZjWjZ8erKfWDyGivJKFBUXb1tMV61agYqKShQVFW2zuEnlWLQmQCG9cY6wDi5btgyDBg3CnDlzMHToUKE408vAaySz8pO/0cvAtnjwU24I4/dIJCI2b/fp02fb7+4Fle01NTUhFouJDd6VlZUIh8Po2bPndptJeY97jO6xCzpt3R8ix+OmbCro2J2b2uW4CEi4jyUzM7PNN826aeP9vWdTwM0XnEljY6Ow7JOHunbtih49egie5O/ffvut4NV+/fpt9965s8pIPqJVkGuU3+8Xe5169+693X4rt6Vehji4+UxmqGF/3I9B/u7SpUtSpm3lVfnJa5n1jrKJf1PmMKsNZY70YLrb2yYxXZnzUuWDW1a01OjAe2mwuPLKK/HYY4+1+QsiAcnrr7++LctWS+fQ5oP2Omw3FHDzs+Q3KtYbNmwQ1v6srCzBX1ynJQ/W19eLtbpTp07b9AB5zu3BZwghDWm8f968ecLTTz6VOkTqeyrXaTf/yvGxv1WrVgl5lNSHt+o8LvnA/tgGx7xx40ahb0iPobxeyp/mZIvUUfgp/8mxyuu/78F1mLS/7km6Acn8+fMxdaoEJM2TwrOAtBve3iMGIt8vMhxjje+77z6sX78ed955p2Dgf/3rX0L57dWrFxYvXozRo0fj7LPP3k7Bl2CCAIF7LCZPnoxPP/0U06dPF67K1GxQUlhJEOMWBm7BQjBy9NFHi7by8/O3CS55H8f+7LPPCoXpF7/4BdatWyfippnVwq1UuIWHVD5SFSCZPjeVfzxAske8xt4gfyQFJAinEn3uuecKizoX8FdffRW/+tWvcMABB+DPf/4ziouLhXwgMPnnP/8plAC5SEulQ8qSu+66S/D8KaecIpQGxlBLHpTXutNVpxoIeC37otLz/PPPC5nCTeLSoOEGJZRN559/PphVinN57733sP/++yMvL2+b8cOt2KQqFG5gw/bdRgk51pYo9B4g+ZEvondbu6KAXAepsHM/FMEILf0EEgQD1AvInzQCXnLJJWKv0gUXXACfz7dt7ZUTkm3RmPfzn/8cb7/9Nr788ktMmDBByAl5Xq7ZUp9wgwBptJQgYfXq1SKxzNy5cwWvu/UYucZzDxfbP/3004WRlL8PGDBgG53dYMltJHHrC6nXuPv5IbngAZKt1up29WZ7g2nXFJBCgArJ9ddfD3rixowZI5QOWiZvueUWTJkyRVgiXnzxRcyePRu33Xbbdp4OWlQJYmiRpEX0vPPOE5uuabksKSkR9TKk94LWlkAgICya/JuWC6kk8DeekwKJ1hTGXzIWmtYXKh/V1dVC6BGg8Nq//vWvAoT8/ve/FwKSFlV+du7cWYQ2UXjS6kuQQiWH/VHIUlh0795dWGi4CZVjpUWXihatsXLPSGqdD89D0q5fZ29wLaCA20NJMP/aa68JpYL8+tFHH+Hpp5/G7bffLsAJjRDkc4IMmVJWyg4u2nV1dcIzwOMp7nUsLhZyg7/RKknPKZUa9snryZ/sp6amRvzj4k5eo3fTzXPPPfecCJP84x//KNogn5K/eQ35lIrGmWeeKcZIrw7nQd5l29JiW1FRIcZOfqes4HcevI73sG/KLykXODaCMrdisrNk9QDJzlLKu649UsCtmPNv6gDkdxoVaJTk+kqjBdPZkq+5l5HrNIEGDQPu9Zt8Rb7jmkteI2/Sc/juu++Ke5h9ims5+ZGRDpQLXLPJf9QNqEtIIEJvrfSEcFw0UhCQ0Eifk5MjPDhc63lQLlA+XHfddSgoKMC0adPEd8oPygX2Jfme8okGTcoGygC2TTlA+cWxUK5xHNRtODd53w+BEY7DAyTt8Q33xtSuKSCtCQQMa9asEQKIYIIKPgWAFEoUAH//+99x4IEH4pxzztlmHaWSf++99wpFgd4TWj4owD755BOhXMyYMUMIgWuuuUbcR6WfcZX0wDC8gucp4BYsWIBRo0YJMCSZXXpIqBxRgF1xxRX42c9+JoQLv7M99k1BQyvN119/jQ8//FCEixGA0FNDAMVzbIObTHkfx7l06VIBkii0qISNHTsWw4cPFwrOscceK4CU2xoiH6IHSNr16+wNrgUUcIdnuK2TbIKeUgKBu+++W/ABF+YPPvgAL7zwAp588sltigfPUeGgYkKwwu8EEfS20KL64IMPCgsr91PQoECPKRWSwsJCnHzyyaJ98j1BxqJFi/Cb3/xGKBESlBDc0KBAQHLPPfcIxUN6YMePHy/Cxxg1wPYZGjZixAj8+te/FjLhd7/7nbCQUlmiwnHxxReLf/T6UOEgAKMMoXGDXh1eRznHeygDpBeoBSQV8/dCtlpCMe/a9kQBt0yQ3kNpMOR3rps0ANA4yXWdSjz5k6CCUQpc3+VBXYLrPHlxn332wRdffCEMnuQ7ghHqCuTzW2+9FWeccYYAITxHmfD+++8L+UN9g16Qgw8+GCNHjhRNE6RwnaYsoceWkRtsg7xMOUVgcuqpp4rf6D2hbKLcIkCgrkH5RXnCc5dddpkARQQ1NEyyD+oi7IPnqBswZS89K+yLMougZGcOD5DsDJW8azwKbKVAqpuSPxMkMEOLO0SCFgIW5mQ4BD0WZFAZQ8rFl9VIaUGlBYVghpZRejUISNgeF3gKDSoFtEYQGJx00knC8iCBBa0tsk35gOiWpfJBkEHhQoWDCguFBcERvTZsg4KElhcWImN7dAVzDhSGVGJocWHoF++lkkKhQ+F37bXXir+pwHAOdDtLZUiCotRwEg+QeOzTUSkgw6QIDMifVA4Y7005wVANvvvkSfIRAQUP3kNeo3y46qqrhMeRvEjeZ+gUPa0EJTzPc1RAqGBQlhAcUBYwpGK//fYTCg5BABdyuZeMIZlUBH75y18K5YQVyCkHGArGfujBpUeWxgiOhYYEhnndeOONAlQFg0Gxj41jp/LEsfztb39Dbm6uUIj+8pe/CIPF448/LsbPcXOcEqDtjCXU/T54gKSjcsfeM6/m9lJy9lxnf/vb3wpAT/BBXuY6ytS2NEgS0Ms9IWyDBgh6Ui666CKhxFMn4Jr70ksvCQWfugK9DjQ80qtBTynXYRoYCAp4cN2WXlMZqk2eJAgiSKHBkXzLMRF48KCuQB1Aek/oIbnjjju2GSkIVvidgIRAiQaSm2++GTfddBOGDRsmjLKULQQvDFtleBqNJtQNeOxsds0ODUhoSeZDcu8hkbF3LRWaew9reTPdGQrwPRLpnTVNKA60TpAhU8OV6HKVlkq5p4OCgRZRKhcEHrSWMi0uQQQ3o3MfCdulBZPKAhUB7gk58cQThTWTigCVEFpYKGBkVhiOh/0RAFEJobWCgIFKDsdLJYVeEFpsKCgvv/xyAUioqFx66aX4xz/+IQQkAQk/WbuDsfAUOhREPHgPXdFshxYfhnjQwkJLL8GOm6/k31RsaKXlOFPpszO0bo1r3JvaW6M9r429kwLSO+qe/eeff45nnnlGhDkQJLgVcy7U5CdaJ2UGKSok9IAQ9JNvyMsEAgQUXMR5jgs6ZQSNF3x3yTf0WNISSmWE4VYM16TRgkCChgt5cCxS+eCYGEJGayZDQShHGCZCr6kbkJCXqQyRV+ktpYwhuKJ84AZcKhm05BIYEXgtWbJEhKcxHIXzZf+0hBLM7Eg5+743hkYS96b25gw/u/KNY8gJN7WT1pRTnn6wK6ndsdqWOiVnxfdGGuTIG9yTQcPhCSecsK0GFo0A5F+uiTQakP/lukh9lfVwCPgJVGgQoCeE19NDQp2WBkoCFPI/DRLUG2gg5HfyK38jLx911FHCIyL3kVEGST2D4IhjIrjg+ClHCEgINCiXaCClB5Rz+cMf/iDGRD2HxkjKMZ6jgZOZ8eTeM7ZJGcDQTUZ8UDfgWDl+AqSd4SnKDgIsgq89ug5JqsWFk+fDW7hwoQAk7kxEHYsdvNm0NQVSXbRkVIZm0OpAiwWFB1Pc0sJBKwiZlntICCz4XhJIUOGgu5RKPN2ytFhS4aAlk9//97//CQsIwzgoFOgGPeuss4SQkUoRhQffbRmHLgHJ8ccfLyywtHowBITKBO8h0KFiQgWKLlpabhjeQTcvw8MoYGQGLlo/KDjpaqbCQ0HE7/QCcQyMRaXw4G+8jy5celKaEzoUsoyF3x0LvXxWVDT4LAiyZOx9W783Xn8dgwJuBYTWRoIEeg2oePAgPxE0cPHnu8YFlmEXzCAleZeWTy7alAvkHQJ9LsIENAQklCXc68XfGQtOAwM9H/xNZs8iwKCnhACC/cviYgQyVD7I9/SQUJmgLKIRgoYThniSrym32AZlEC22VCyoIFGOEESxXY6bgIaKFa2dHDc9OFSI5OZVGjoIUigDqRRJxawlT1sCEio77o25LWnjp1xLWSYBiTs9eXPJA35KP969HZMCqZmnuCZzzaZhj/W33BvXaaQg2OeayPM8Jz0INE6Sv+ghoRJPryj3qZL/KR+oFzCUil6J0047TfAvDQxce2l85PvKf9RBqBvQWCj5iTKBY6FeTPlC+cQoDb779LxQrnBcNJyyTcoUtkXdgGGZ1Be43hOMMHyTegbXfoIatsExEMhQhvE7/9GYSY8x+/k+HVzue6F8pKzhXGlsba2jzQsj7giQpHpIeJ17QWmtCXvt7F0UkJYQzppWQwoM7q0gY3EvCYUMlQCeI+NTOEj3KRmVVkwqMwzjYMgUwQgXeyofVAK4EZ2CiVYCnqcQYRtsk8CC91ERoNBif/Kdlpk02Ab/pjBh/xSCFCYUKmyLQo1CgooAraJ0xxK800JLyyddtJwjY0c5LgoVWceDgoeAihZTAhwKK1pGOFZ39iBp9WE4CwXt7qhDIt9KWpu4ABCQeIdHgR9LAQm4ycNU6LlvgsqDTKFLDye9mATu9G7KlN7ct8WFXgJkKiz0kHLhZZvMokMwwD1ZBCQEHuRJ8iyBDvsi0GG4Ff+WoJpAgp5NGgxk/DqNDOQ5gh22Qf6kV5MhZAznpCWUhg4aFviPCz9DtqhIsF8qQVTOaWnlhnbyO8EKAQllFj2v5G0CJBpQaGDhdVScfkxabY6bFl0qSbTwtuUh5TjlFgEiPTxuOeXpCm35NPbcvtzhyjIcmmsuw6J4jvoAQ6m4bhO8vPzyy2I9pSdE7iHhO8hzBOX0QFLpZ/QCw6gIMGhc/Oyzz0QUBPeUEoDwPOUBZQlDubiG08NB/qehgZEPUudlZAR5n3KE4ISGUn7nOHnwWuoxNFhSN2C7NFySr8kHNFJw3LyGXhDKKY6N/dAjSxlIHYXyiHoBZQH7oazhHtQd6d5SbvGT86cBh/oGw9xb62g3gIRCmG5rd97ltnYHtxZRvXbaBwVSvQB0S5KpyYQ8qKxQ0acyQqsAQQQFkvsg41EpIcNTWWYYBy0UdNGSsbngy/P8m8oB26LQ4cZyGbvOtt3vtsyKJX/ntbSSsA0qFOyLfVMBoNeAwpBjp7LEMbB/CkLpRqaQ5LW0xPBvhmZwHFRA2DbnynlTYeHvvIb85Y4ZpVGA3okjjzxyp9y2rfmUZfgI58pnQjq6Nx62Zl9eW3sHBeT6Qb6nMi69HnyvyF9UOqiU0FtKXiNv0DsqD76TvJa8Tx4nzxAok+f4nvI+hjtIHuO1DO2kkYIygveRp3lQMSD/uesV8Rx5mm1QHpB/ydtsm2ORtUoYikVZw/NSNvA3XutOAUw5xnnKjDucH8fslnG8n8q8DFdriSLP+dFYwJAthorxO2nUFuGdzQESWpHdfbdkLnsHB3izdFNAhm9LDwD5hzxFHpRrDXmbfEM9gL+Rt/mOU2mXxgUpV3i/5DeeZzvScOnWDciPvJdruNxLxvsoc9gPgYlbN5C1UWjEpAzg+k05xXed15J/2Rf5mv3yd/I5ZRc/Ke/YJ3ldggepo3DsNJywPyn7SCPKNeoW0hjb3JvjNu6yH+6R22s8JN4eEk+Y/BQKSA+ABCXumPJUppOLM/uT9+2obym43Ne5gc8PKdGpioAbdKcu8PJaqRhxTLIvt7VCWjQkz8j5ueflvkYKMPdGOp7fnZva5dgpsN0eklRQ+VPeCe/evZMCbh5z75tw/+1eb6SsaE7ZdZ9zW1slT6Xyp5vi7uv5t1s2pT4Zue9N8q3kfXf/qQa7Ha2ZbiAmZYwMG2sJf7EdKkH0kOyOkC2pUNJDQoMPw1HddGzJXPZOTti7Z90cv0g+k+ckwHav4zIcUH7KxBSpADh1/XXzmuRjqdTL9zZV7sgnlKoXSN3ErQO423SPV8q1H9JFZFsyDMstu3b0prjpRA8JPc00DLTW0W48JBQy9JCkxq95Vo/WetR7VzvNARIqDWRWme3GDQ4kM9JqIRV1d6V1KUDk+VTB4FYcpHIiBZgbPLgFjRwP75XKD8cnv8s5yHNyvDIOVgoS2R95h+fk2FIVnlQFSo5Z9sOQEVpejzvuuN2yl4vzo+WaLmhafn4IHO5db7Q325ZQwP3ukI/JF6lKAOWA5BepiEgec9/Pc7RuSsOAewF3Xyf5mVZPGZvtNgo0Z4yQvO6WC27Q4TaeuOUJ2+d1nAMtqryO/9zyya3cuGWKBCOyvZ2lK9umxfiGG24QGYYkTaXM2tl2WnqdpA0/2Rf3wNBKLENPW9qed/3eTQEJCrhe0jPJQ+oEqV4A8orbCJm6xkrZ4jbuSSDiBstu5d/9Prt1DPlUpBxhX27ekvyaKhPcvC09sFJG8Zxb55Hz5O+yb7fckGBmR3q3vIceGoaMMxEPIypa62hzQCIfhluQM4sB4+29w6OAR4G2p4AUuFRsuAmPmbl2Nv1fa4+WcfWyOFyqRau1+/La8yjgUWDnKSCVFVnDhMqcDEnd+VZ++pWyfwn6+El9wh328tN78VrwKOBRwE0BN5CSYIkhW9QZWutoc0CSOnBpDWqtCXnteBTwKLDzFHBbf6TVZHeEPkg5QKur9JLujMt552fqXelRwKNAa1HAMxa0FiW9djwK7BkUkE4Et6fXvSeuNWax2wCJ2+3tjuVtjUl5bXgU8CjQMgqkhqy1xUbVHY1wR3G1LZuRd7VHAY8CrUkBdwioBCTtxWjQXsbRmvT22vIo0J4o4Ob51JD41hrnbgMkbs/I9+3sb62Jeu14FPAo8H8p4N6Ix7MtjStvTZpKmeDeXOftIWtNCntteRT48RRwe05T97z8+FZbfueOPLierGg5Lb07PArsLAV2BPpbM6KizQGJW5CluoB2ljDedR4FPAq0HgXcG+BSN+K1Xi/f35I7u8musr601Vy8fjwKdGQKkD9l2EZrKiM7SzO34WJ39L+z4/Su8yjQkSmwK9bpNgckqQ/Ii0XtyK+sN7f2ToFU/msP/OhOfLE7Q8fa+7PzxudRwKOARwGPAh4FOgoFdjsg6SiE9ObhUcCjgEcBjwIeBTwKeBTwKOBRwKNAyyngAZKW08y7w6OARwGPAh4FPAp4FPAo4FHAo4BHgVaigAdIWomQXjMeBTwKeBTwKOBRwKOARwGPAh4FPAq0nAIeIGk5zbw7PAp4FPAo4FHAo4BHAY8CHgU8CngUaCUKeICklQjpNeNRwKOARwGPAh4FPAp4FPAo4FHAo0DLKbBbAElqDnN35Uem8ZPpxDgdd+5jd7o/L/tOyx+2vGNH+dpbkt+9pekWm+uzJW24i+X90Dzke/PjKdTx7myOfpyl5Cl3LSDJj+2BCu7xeQVUd/xEdvR85TOWvLY768zsyvdpR/LBXcxrV/a/N7TtLmYs1+WWyPAfQyP5XN06glv+N5em3F3jjNd6usKPofyecc/3yb3UGexIRuzqd3jPoOR3o3TzTyp/pdYPbO25tTkgSU0rSiG3bt06rF27Fl26dNkOgLgVEO+l+WFlpLkr2jPddraQlVz8UpWLXZEHu7UZrL23564nUFdXJ4wB++yzD3w+X7sYunzm/Jw/fz78fr+nYDTzZFINN1IRS63Z4Db2tIsH7A2i3VHg+5Q8vj/RaBT77ruvMGbs6vUlNQU4v5eVlWHLli0IBAKif45J13XxKY/UIo7tjshtMCBJg51dZ3fVkGT/BIZSTu0KOeSe565+L3cVrdpLuzt6d9wGwnA4jB49eiAvL6/Vht3mgIQjl4KDL2hTUxPuuusu3HjjjcjIyBATcwu6HTHT7mayVnsCrdzQzgih1vCEtIT+LekvlRw/tLD8lLZbmfR7RHOSXu73hHzIf7FYDJFIBBUVFcjPz29X8+H7NmrUKPTp00eM0zuap0Bz/LAz8rS16NkSRaAlMoTja65tt+dHgjA5l1QwJteW1LnuSAFv6fhai4btoZ3maE0DIdfuhQsXCiNiS571j52T2yAhwcdDDz2E5557Dp07d0Y8Ht/m5fXWgp2j8u6ikwQksrDmzo02edWOxiy9X5LXvw9Mpxo0f0getGR8HenaHdFaektIRz7DJUuW4LbbbsMpp5zSatPfLYDEvUBSuXjqqadw0UUX4eKLL4ZhGNsEjHxh3C/b3rxIfN9Td1u6eR0Xj9ZaML6PyX/Mm7ij9lLBVOr4U5/9zoCvHzO+jnqPFCiapol3Q1qr+GmapvBSLliwALNnz0Z2dna7IIM7xGjs2LE4+eSThXxo7kgkEu1izLtjEKmLrXy2buW8LcblVhB21F8qiPgp42J/fEfcRi4ZfigXTvbXXNhO6jh+SN78lHHuSfeSVpQRqQfpw/V6zpw5eOGFF7bJj10ZEpUKSCin3nvvPbz11lvCOMFDKrjynff0he9/25p7XpJmu+o9/am85V6v3GN0hxH+0Nh35KlJpYenYyYBYOo/N/1I99LSUpx00kmYOHHiD5F+p8/vFkAi3XVSkDz//PM477zzcPXVV4uFg8KQgofgxO2GdbuLWkvZ3mlKtfMLJS3dL82OFoodMdyOrKvNXd+SRWhHwu7HAB231dO97yH18bRkfO380bbK8AhQeaQ+Y7435DeeX7NmDZYuXYr//e9/yMnJaZV+f2ojbuPFiBEjcMwxx4jwjOaOvVkmSGXMLQekIi4ty6lGi5/6bL7v/u9b1H/sc2rOACHXEqlA7wicuJVWOe4fAiQ/dpy7kq5t3babBhKQ0EPy+uuvbwcCd9W4UgEJPSKUT88++yz69+8vunWvI/Jv9/vnPcdd9XR2rl0pm+QaJD3yP1bxd9/nNkS45Z3sq7k1z70WSoOGeyZuHWrnZtixrmqOd9yAkPQj3Rg2SUBy6KGHthoB2hyQpAoYWjX/+9//YurUqbjiiisECHG/RI6MC1WUVpv0ntyQ2/IpBS1fECqQ3IPDhZmxfRs3bhSxvjK2NtViyu+kPUNz+Ey4f8B9jVvZp1WM4TIM5dmwYYO4jv24wQH/loot6Zu6SVo+U8Ybss+VK1eKZ80YRI6RL/fmzZvFo8nMzBS/81i1apWYB/ssKCgQc+R3Ks8clxRC3FvABYpt8J8HSLZ/y93P1r1oy+fE88uXL8fq1avx7rvvIisrq92xCePWjz/++HY3rt09ILfCRUMOLcehUAjLli0TPE7+6tevnwiPpRfMbf12L+huft6q6UFR1e0SH0gFUC7kEuxInnfHhkuZMHToUKxfvx6VlZXbYv7lGNyAU7bFtuX+Qfe7WlRUJGQGeZ8evOLiYmG42rRpExoaGsQ4KVv4e319vQgrknKna9euQq5QdvAddxtJOGbKG9JsxYoV4h4vgULzbzXpMmvWLLz99tut5oH/Pv5xvx/8m8+b8unFF19E7969BSj6PsPU7ubN3dk/18du3bqhU6dO29Zm/sb1saamZpsckPwm11K318G9bkjj1TYdzra3yQc5z1SQL+UEPzkWrtOUQZRLqbqMWzeUfCufr1SC+Z2yjDoOZUam6EsAACAASURBVArnxtA9tkfdhCHHPAoLC8W/qqqqbXKAv5PHu3fvLvouLy8XdJCygH307dtX0IVywNMhmtchpEymzsZwrUMOOaTVXvM2ByRy5PLl44tEDwkByVVXXSUWz1TludVm24EaItOQdqQjFfEjjjgCubm54juZlhv/XnnlFdTW1grGkoztZnAyJtHtvHnzMHfu3G1CS8Z6yhePisyVV14prOdcDChUUpUXPjMu9lQY3IwsrbJ8rmT4cePGCYXhww8/xNFHHw0qCryGAoZWNyoRU6ZMAZUPXv/tt9+K92PgwIHieu4zYvtUbh544AHxN61mBxxwAI488kh8+umn+Oqrr8TC5R07RwHJixKQUNloLx4S9wzoISEg8Sye/3ehkMo8+fvcc88V/PP+++8L5ZFGgAsvvFAAlNdee03cLL3Q0mAhwQN5SXqg5Hsh+ZnnZLiflA3ScsY2U2PDeS2TI/z2t78V/D5z5kxxv1SA3KFVsi/5bOU1/J3j4Xc+ewKPxYsXi9A9KQso62jU4nWnn366ACuUjQwt+uCDD4TM4aIp5SDlGBVaaVhhO7yP83v88ceFPGrOcrpz3NRxryJdKJO5Xrz55pttPlHZP9cghowRkEhFtc0Hswd0SNpwzaQxkXwngQaVdO7Bqa6uFu+5OxpF8jOvl3v1pKFR8iY/ZUg4P5lcINUjIc9LvmYbJ5xwggAPzzzzzDa9RMoi8p6b56S+IOWalFc0Kpx99tlCrtHoQIVYhvkT6FC+cTyMuAkGg8II8/nnnwudgH1zDJSNpAXnz3eJwIY0oDGD9xHYPPHEE+0msUt7e9Wk7KfcpdycNGlSqw3RAyStRsq2aUgyqPwkk3Fx5gJMVzaZjADlwAMPFIxGZZ4WU75EVPYJJkpKSgQz9+zZE2PGjBHWgE8++UQs0AQItEASIPTq1UswLkHBNddcIzYxUalhGwQEtDCQuWlNp0ChIGBcIYEJrRP8nYKJDM72qJxQIPBeouvjjjtOWNr4nUKGWZQoQEaPHi3ihCkkTjvtNNx3333Yf//9xXhfeuklMR8yAedGJZpWEgomfnIeFEDuUL+2eTJ7bi8eINlzn5175NIYQUBPXqFHk/vzyNf8jZZRKuJc+Ck3uADTokj+JJ9SLvA75QQtiTQckB95ntZN8jPPS+8r5QzlSFpampAJXKCoSNCTKa/j+H73u98JvuR4eB3bY7uUWfSeNDY2Ij09XXhpKRfYF5UJKkSyL471jDPOEAYHeklHjhyJp59+WoyTMoWAh7/T08E50oBBRYwboHme86MSfdBBBwlF9sknnxTj4XhpzOG1HBfpRfnlWd3/L094gGTPkhN85xniyvWSAI68SiMkDXf0Kkr+IZ9z7SYfkt9ojKJ8kIYIPnf+Tp7lteQ5KRd4joCePMtruAZTF6BuQDnANV/ee+KJJwqZQx7mIb0cbI98y/75N3UYei74G+UFr+N4KQ/I42eeeaYADDQ00KPBv8nv1BuoH5DHydcvv/wyDjvsMOEZfeyxx4SsIa8TtJAW55xzjgDX1DU4ToYfDRgwQOgUvJ59e0fzcoC/eoDEezu2xctKKx7DWMh0RPq0GtBaQAWEFsEhQ4YIix+FEq+nAk/l4dJLLxUblwkaKEh4jowsrZC0njCsQVofHn30URFOJz0j7INCh9eRgemdoHLBhVwCIAoHXkfLBhUhCj9+J9N//PHHArhIKygtuL/4xS/E+CmQCHLYNhWUyy+/HB999JE4RyFDocTNzRQsHBcFFQUd26Bg/PrrrzF9+vTtLDbea/P9FPAAScd4Q6SVkt5m8hG/c9EgQKfljzzHRZoLNg0R0gpJiykVFioqVCjuuecesdBPnjwZX3zxheDTgw8+WLRHHqYBgzH8l112meiHB38nCCF/0lNLWUCZtGjRIuH5przgos8+CQTYHwHAddddJ+6l8YEeFPIx+5YHwRFlB8EPZRqVCcqT/8fee8BLWR7f42frrfSmAgqiEkXAXgEFxd4FwQoWwBh7QVGT2KKxx4JYsKAmImoEQTQWbIANsBcQEJCi9Hrbtv/vzDyz++zeXbggyZf4z/rBe+/uu295ysycM40GFK9HY6t3797iCaG84/Upy0isEMDQ60qPCK9Bw4bvUebRiCER0qlTJ0nKpIFFuUlAYp5nYwJ/G6vj1z/F/wDJrx/D/+QZuBeOOeYYMdYJwGnoc40feeSRsm+4BygHOnfuLLfF+SX5SN1Pzwr/5j7ja/To0QIQuMfMU0IPJL2wfI86mPvRvBW8FoEA9zw9FzTwSZx26NAhrZt5Hn6fcokeXJKI3HuTJk2Se6IsMA8Y9zAjPnbZZRfsvffeIn94POUJZQ1lGm0O7nfaLSzOwt+5t2kjUd6Q7OA1KYsIbCgTaS/QvuA48PsERRw3jo2lD/wn5+y/4Vr/85D8N8zSf/AezYDkJekJ4Wbi5qMHw0Iv6FEgg0DDnpuVRgU3MQ2Iiy++WBhLelAIEMgu0jvB/hM0Qii8KCROO+002fBPPPGEABKyCmQcaRxw0xMkUGBRqZOVZCgFGRh+j4YE74kA6JxzzpFjyZTwnngfVhGJbAwNITInPJ7Cg8KCbl2yJFdeeaWEk1FwEdwQAPF4Y3vJbPLfxx9/LF4T/nz//fcLVmL6D07Tf82l/gdI/mumar03avkbZ555puxbggHKASp47jsCAJIB3P/c71TwZA255wkGaLAfdthhEv5E7yiBAfckvZRU1NzfZEhp7BPYcB9SwVM+ECwwpI7HE+DQ8Oc5GSrBPUyjhOelrOrSpYvIH4IIlnsnMBg+fLjIH8ojfoefUa4wTIvAhoYN74mGBY0UGg30dNDLSrn02muvye98BpIiBB30utIrYv1rKFu6du0qZWvJipLA4LPR60vjic9Fw4ngyA9F+22sjl//FP8DJL9+DP+TZ+A65t7mPqHOJRHAF/c49/3YsWMFnJD4IwihbjVvAnU1QQHJTHo7SGowFJQEB0ELj+WeJFlAApFggxEalDGUPzyOZChlBOUCSQnaAfTCUu7Q9hg4cKBcm1ESBCSUL5QfBBwERARB9GCYbOHeJ/ghAKF8MPKV90KC0uQbgQYBCc9L24f2Aa9pparpueFz0StLmUTbiF5UAhOCEsoX2kD/AyT5V+v/AMl/chf/6muxJCkT8Pkvf3nSX3MJ84xQYVLgcPPSQ0I3KNnMUIi5GnFhRmhQPPnkE7LZuOmeffbvqFevPi6++CLZfBQaxoLSCOBm5EY1QEKXJl/Dhz+Oq68eLEwjyy1ScRN0MLSLRhABCplFCrGddtpRjAoyD++//4EIjyuuuFKMFAqhbbbZGqNGPS8Kn27h4447XgQbDQd6O3g/FHAUoMx/oYeEgIkeHT5rly5dRfCMGzcWJaUlOO3U04T5mT9/Afbeey/MXzBfBOOK5SvqMMw2P7+mYMLmOEcdbvXfeMj/AMm/a3BNFgj/6C5ia83/bPNcn/PIf1TIBCRU4PRskGlkuNWcOT+KMc69S2X/1VdfoVmz5mK4z/9pPt58601ceOGFsq+ptAkiyIJSDpBV5H7ki2CAXkgaGzyGxj1BBkEPZQfzPBgiRmOC5MA1Q66RPTxp4iRhSE844XiRD2PHjsNNN92EL778Am++8Qb23/8AOSeNBJIrNI5YDp6GCskIMrC8Fp+N4IQyjkBp7LhxWP7/klfPPvscVFVVCiDZtnVrec4XXnxBnqdH9+7o2LGTPP/bEyaQDsZhhx+GHXfcSUgMJspSNvL3Tz75WK6x6R4Sk/2cY18f5JtnX0f4cshfJ5tnffzas/wPkGzqCPp7v9B8b349QvuA+pweEpIGK1etRDAQxLHHHIM2bduKzqVtQB1dWVkhNkJFRaXsVcqFww7rieXLV+Cf/3xJ8rLoeSX4py7n/qBXkUQhCUSeh2Cee5TygnLhlVfGSvQEz0NSgnKJx6p39CececYZcp3nR41C/3798f4H78v+IwBhFMTQoQ9i6dJlAn5oFxCEkLSgTKJMoA1BsEHZQ5uAsoHX57W4z+lN5bkIvghIeE3aLscee5zIEwsXp71Sr7wePp3yKXbbbXex3CZOmij2zuZ55ZvzzS//N8+9bvgsvzlAYgYQf5Ip5wLlYiWKtg7RFg+dOzz23Y1JbPWPtd9tUP0SxLyWX/3FrySTTzmlAimkAkkEUkGA/wJJIFCNQLIMSIXk9zQ4sc+hSeeWOM7n5+/2N+/Br1RT6PntfXoWyE7w+/96/Q2sXLVagEjXrl0wZ85sPP3MCPTv1w/bbNMSL7zwElq32g49DzsE7777jrgwyZCQQSSLyo1PlpHAhp+RSaGx//SIpwVU8F5ffOlFYUmPOuoITJjwFuqVl2PXXTvi6RHPYOnSJWjarDH69u2DFStW4p133kV5eUMce9wJePed99Cy5TaYv2AuPvnkQzRr3hgnntAb9es3FHaTYIWCkQKGhg2FIsec9zds2DAJJTn++BOwfOkavPHmv7Bs+S9o2aoZDjv8SITDUYSCEZSVl6AmFsOrr47HN19+6RmABhDNMHSGAucLKQTAmvu1E/8LzrkzLvWsKQSkL4b7i2tC35X3Ain9JN/LkgP9imW5CYR5TRjXh6PQHsh3335CIs9pf9taIytEloxsMQHdltKHxPcGkmmj4itkKOarirI+ozLf+BU63t73kywtcbPWHpWp59pKIJAKu9WgXaRTCIErJBVIIIUwAildI3WVc4Xuz5I+eR4ykbxPehnLy+uhd6/eaNa8Gb7++gu88ebruOCC88UD+vprr6NDh87o0uVg2Z8ffzJZDBgyo7wOQQvjqS+44AKRA1TwZFsJVj768GOcceYZmDdvrqwX83xkA5JpIleuHHwFFi9dgvHj/oVOnTpgr712x6uvjsPkSVNw459vxEefTMa7776FXXbphF4n95X75PcIXnheygf+ThDD6nzMj6Fng96Q0RIPvgbVlTU48sijBKi8/PJLaL9TO+y+R2cMGzYUu3feDYccegi++eY7vPPO+4jHY0LaHHvccWjeogVSqQBKS8sRDoewatVK3H///ekcEkv6tbVl8+8n5PO9FOW7bKwYkGLseQIIVsnfgWSR/LM1kQoASTh9AZVBKiuoR1QW6T8DNHqMT0atT0ds2KTY8BH6TLow7SefmTqAHmsy2Twm357b8Nk37QgDRFwPDMsj2265gvzML8bg33ehq+WzCwrlHvrHZvYgdzIHiHPGTZ8AAiym4uwBmUPaBDUIBFIIJKPuc84nxzci8kDmmetGzsbvsqy5zX323fvrMF2JLgkk9UayDq6pqRbw326Hdnht/HgsWrQQ223XBkccdrjs2/GvjcfZZ/fHgoULhYygsd+gfkP8+OMc9Ox5ODE7/vWv14S4ZE4X5Qr3Hz2WNPJpq3GfMoyKnszHHnsU8UQNTjv1DMyePRevjhsvgOTQQw/BVVddgbPOPB27dNhFvKNz58xB31N7Yd5P8/HeuxPR76xz8N77H+DDDz/C3vvsiWOOOQrvvveOEBNdDuyCNm3a4q233pbcMQMStFcIJkiEEoyQnBAypH8/RIpCGDN6DHr0OAQlJaV47rm/C4F5at9TUVJUgvHjXxOioknTRjjm6ONRXl5fSAo+UzAUEnnHojlZ80BBLUOs6z5fhcKsCQjIrnX73s0N51Z0QxxIsaJshrgO8Pc6ctgbY/9u2m5z4sxVt7Xrmc7js9NGZLjsf32VrXyAhOiblZysyhaHg8LP3HImYDaFtSpkoNnmJpNg1WP8evV+Zap8jaKcOHJCJOAASRWQLOOSBQJVbsGpgEo55WPKJLd0rv+MAQIdsWTNnOVPCriAawQGhF3zqjZt2+CAA/ZF8+ZMRAsjlUzhxx9nY9LkSZg/fx723XcfdO9xiCz2xb8swfbbt8WEdyZISAdjP2ns06igkUJwwzAqsiAUQsuWLcWIp5/G4Cuvxuo1qyVEq7S0WNy/Y8a8gn323hcdd+2IZ54egWXLWdYziI4dd8Wee+0pjCP/nj5jBj755FP0OvlkjHt1LH78cRa6HdQFBx/MewoIq8G5oDFMzw1BiJX9JYvLezv11L7CZlZXx1FTw6TTFCa88wZmzvxRAEnTps3Rq/fJmDZ1Gt57731UVVZ4+9AZC1T6MqTc9WYIcBaDMl+W02KCPq/BShElJyEQcTBEjBFVICkqcjlGJYseUxuSGJvNtWCuYd8AsBKLuYo1v2LcsMjxFW1uOIrtRxqfpnC2pCpbNi4MueF6tX2Z+9R1MSbsO4XkyPoEvf+ZXSvf8UnOdxqQ0NAMqTyQFZIQEkPWh4AV/ldYC5lh6AOi3Oe2+TPjmaEV3KcjR47C2jVr0aXrgTjooB747rtv8eKLo7Dnnntgv/32FUUdjwcwe9YsTJjwNioq16S9n1TIBDRU8gyToKeF4Z58boZDvP32BFx44R+ESGDoB0NHyWrSU8rvMPGU8mXy5Em48sqrsGDRIjRu2ARFxSF89/03eP+9D7Dgp8W44cY/Y8rUD/H226+jvKwJ9tu3Czrs+ru0h4JkCQ0HeoEt1JOglEYQ9UNlVTUS8aSEh3H9HnPM0WjRvBnisWp8/PFH+P776ejbp6/IxprqGsTiCayrWOOAzGoUFZegpiaGww8/DC1aNMMLL4zCkiVLEQwocLSX7UfTD1adTPZ4IICktPlxhmWKcfdJBSQ0Uvl3krl9NFaVsEhSuDtCxKwQAhICVJPzem0er01u/Xn+dxftyN0fZvDTU0bPFwHJfxKMmBykbCYgYcggAYlVU/TBkclW+86GiIqNNe78vS86WuS/MywDXAjULQYsOM98j4CExmhM5l3xAw1SpzsCNaosBJTyuPwywZ7NdJX2auP3anvUamI1OP7448SIp+eQIJz3uXD+IgndXLLkF+y7337Yd799BYxXVVUL2KTetrxQq7TFkC1ek1EUzCWlzqaXlJELDK2kXH74kWFIJmI444x+mD17DsaMfgUHHHiA7F1GOvQ7qz/abd8Wa9euRr36pXJP48e/jlUr12DAgEF46+0JmPzhJJSXl+HQQ7vL/BIgVFZVCQHC30mIcO65DklK8G+uAf5NeUCPDe2Q4088GvXLm6C6Kob33nsXX3/zuYRvdevWHalkUO4/lUzg++nf4L33PkA4zLzYaqkalUgkJQSdhIftQdvnSgxkqhTausuvT4R68uaYskDbWohcSNsFGe9YPlthw9o9c8TGkJSFzmtrzCcxzWbwCUyG8hGQ/NdX2coFJJx8uvi5aC3x0Y/jpRAydshc6RsjkAsZcf59+IPvs092TMFFkVYgPIJKqBpIUiEFVSF5CsZQtT2LfIO1vF1XzGxjicxK0n0/o6TocuU65qYh65JMkmlNobSkBI0aNUYkUiSehmXLliMeiyEUDgqwYaIpjRTGa7dosZW4XhmCwbAIxlIyX4MuWIZ2kB0n08D7paBiKFXr1m2wevVKERbhcADLlq1AZUUMjRs1R3FxERYvXoiaWCUCiMr3GjZsgLLyMgFhFHx85iZNm2DpkqWIx7VvCq9jc8tn5/V5fxR4ZGE5Lrw2j9l6663kOsFgCIlkQoTr0qW/oGJdJUKhCKLRYjRp0hSVFRUaWiLKXsRIzj9nOIigMNZaOI8sz1RhJWXeD/WDUIEEKGSE4eJcRBwY4fyRIfe9M9mCw9gGv38L17eVQDSF+muYv3zr1lfY/NwUNgEhAQnZpi3JQ2LKgIDEGiNuDDFRiJDINzYbMk7sXH5ZytzzEOCqkZnQ1UcDwxRRoMZ5R/iJdsMOuHXon8eXCZZv5XtRa13T617PvcM1tXTpcvEGlJSw8lVLrF1TgSVLF8uabdykIcrLShGLBfDzLz8JwFfWNiVhFVyDVoXKSmJSTlBJk6zg/fE47lnKDsoN5osRyPB+WTCDnxGctG61LebPX4hmTZsjGEpi2fIlYijU1KSwXZvWWLt2GdZVrEZNNRAOF6NRI5VJ/D6vRbnF9ci8MRpgDEEjWaLrWIHe8uXLUFGxDiUlRSJ7ErEYfvllKYqLSkQuhEPcowEkU0kkkvpsBCeyf4NAeXkJiktCAkaE8U5RznBP68sAic177poi8aIEEs8Z9VhvMzwJSnk+lR/JPAanSRZPSuj6IHHqyrkbcWae9XzrYGP2Rr71nquP7BjTycwHZLjP+oibfHvr177H5+I1yZAzqoKJ2SYbuV5z94/JjXy2Qu4zbujebP7NM6ZjQRKLk24AhODDQCnfDwP0jAlQJYHFz2NCSMgr7Vlx3xFAwskuDEj8+7Q1IXLBER5ZnyOFxo0bCZFAPc5niMfiWL5slYRdci+EwmE0atQQZWVaOWvJksViKzRoQDJR5QEBD/c4bQZGZHCf277n5zw/9fnSpYsRj9egWbOtEYvFsWL5cpSUFqNp02aYPn0WttlqW7Ed4vFKlNUrQnVlAr/8sljCzLfeZhusWrUC6yrWik3DceU5SZoQKFGuUCbQPqRM4D4wOSCEQDIp90r7Yd26NWjYuB5KixujqjKG1WtWIJmqQuNGTVBW2gABRBAMBWR/r1mzCitWLJfxoV3SokVzeV7KB53bbDLRJ4hsXeU28K61lmyeSUhkzbkCVbcYPDtlQ6vRfcOF6MpScr+bfMg9g1+WeUNn9/dGPlvBvPHmIfmvByT+gFCQGCChh8Q8Ir5L3GcHbUFsaFA39LkPRgwo2DV9NsrOk1fIC/tNRsMtWgnZqkFKFBKFjwlJXdg0nCnIzLDggja21+4ng0TTVHy2oKXhQENXwEgcwZAidiTDiCeSSBETBUPC8CVTGjgkwpBhAqTx6GbnZ65Chd2DgSSramH3kUolEAqxUVlAPDJ0yfL6ZBlCoRIk46qIg+GEKHoq41AwJO/RGEqm4giFVWizyWUgwHuLIJmisFPG0ASKiPBIJF3lxjxIqhDV9cnrUmBEwmEkUzEEAykEA/QKkXlgx/EaBIJkoX2GyTFYzt2qWj7jEvfXmq948m9iKoyMR0TDLBiOUZ0O19Brc6yNBantIbE15rt+eVs2L7mCwJSr/7MQKN8YA9yYNt4PAQkbUdIjRaC6pbxsb1jIlj8Gm/seCxlzZpT5sqKwkHdhGBBfiQMkrru8GCQErnxljst9Dl8e+GuhkAFpx/gyjAZHMMh1WI1UolgMKOXno0gkqhEI0nsTcUw+yY9Mf6Fc8OOPi+1XO8au7Strex65n2QKoQBz2wJOXlGmEBxwv8YQinBPx0SWJhKePHANWE3h+oROWieAuR5AIJhEOEJPhfZmYhgm5YyQwvLSPZsU2Uk5pGFRPEY9EDEkUlXyvVQyjFCIpFIsi6SwKmNmiNv+sz2UMSwUaGZCcEgimaGq4T3qIfPJEoEpLsTHDNaMQeTrJP5eKFxwQ4C6LvvFn0/bazbnvC4BCb0U/+mXD0jIkpMdt7Xhk4i/Rj4U2v+59oiSONo0VGS/hFnZHtfmfEJCJLUKXVrfiE4wQ9RCvSgN4o5Ec4CkQMiWvw7Mu56IU57k0zFO57uJMt0WCPA+BeXqXpE9qsQm9yXJvrR3kI8nwCsT0pxrw2QiPShvSJYqzx8Uu4H2gnp9AqliBENAPFGBYCiOQKoE0vda7BMNcSWByW9rRArvRcPblLTL2E68bwPIZiBnZBafA4jV0AMdRIh8UKBGvZjilQ4hEOT3tWlsCgSXFn6XCalXp5fuQdtXvoe00B7M7AuOsYVg8l19lrRsEBLT2SYS6mmetrrtrHx7fUP6q25nzoRp+sfz3D4hQoKIxUtYyWxzvf7P+pDYAxggGTp0qCRH51Y44SDQvcZ/pghMCNV1EPyJy/2d1zMjkEwc/yYLSJbeX3B5jTwuJ5c/YGE8uujo7udaNpZeJFIaCNj9E3wR8fOavJZ5C+Qe0wa1GcBqlKtAogLVBc69rgJCG45xA3ETk3XgZtefFBRkEHTDCyBIavMvPhfvwYCIlby0TU4wokaMdk+ORgkYaHwHkEoylpIKneeOq4GTjn/mI5CFYDicmAJy/wQPFFgEFjQiJJo6GEzfA9eDgSG+z785F+qaDyAUVODFK4V5XgE1HKMokCRTEkMgFFfPty0Qz0vhEcne8kkKC2sKzwzN/JvbCShfBUh+kHPVS+5QOoBrvUuUz+eHC5p3kN4pzpnVQfcNvXxAxb/I+gwSXo9rzv75SobXI+vFe3jkkUe2CEBiSsea6TGs0+Yp33OSRcv32hjBvb4J43hRDuWG69T+jsaOi4GZjgc3WWC5BlT6zoDJE7Jl68L2KMfAavLnu0cjFPz1QWKAhEAKVMZh2Z+RSEjASTzO/Aa9v1CYexdIJiy0URWSleP1GTMzTE0x+waSefp4z9YhnvcqwarxBIIhNr1Vyp/GAC8qDdv4H4FJiGETNBIi6ZAtA2Y+GDA9INcIRRFPJIR5TSSrVXaIoUgZQ/lHWZcURlQNQ4KBGlpqEt6ajEfE4xoK0zirFjlKBjWZJKmS8cybfOT6E3bZebbzebgzXlkL56FVR5mUw5Bm5Rrw5uhRI4DMBis+CWeE3fqMoY0BJflkHGWAlXs1I8/uwXTV448/nm6qZ16KuurjTT3O5DMJE5Z8J0PO98xrxfPy/rgu+I+/mxGVe81Chlsh+WG6yMbddK3oNTEmuZct/Iq5o1RA1Ekkqwg2uA9pnFreonoks8N23HuiQyykuPYdcX54/9SNartElJRMvzJkm71l61c3oBrdtAHCIQX0ItMS9B5yL1EvaW4rwYjJIn9/y751XokMINfrklSwNUEvhBKUPJ65Lho5wP0YhNpY/D3OMOyQ2i86pxHZv2oTcf+6kFc332Y3cS/avfgkSiqhoVJKwup9cQ2TjOXv8aSCrmikSELAzdCWe4mRRCUxoXabExxpEMdn4PV5Pltj+dd0ICdvyM2/A19qJRAt0X6ISeh4rkem0F7hta3Essl8k5WFSKu67juTaZxDs0lsfGzf2H4477zzJLxvc722GEDCevR0Y/85YQAAIABJREFUFfLlCwsz0v33bMDtPfvpK04bIDP6+BkH1br+2rH8rhl/XFwsW2uCzya44GCnaHSkhPkXz0OIrlMyfypY5KcY7mp06/kyyVA0MOj2ojuU7me+MkyPD2ZsofJcGpeoY6DhXrrZeH5ToLw2EAo4r0HSWMEEkjyGYECOV1DCMWHsKJPafNZdxtUnXtKeIA13knh4nkMQR0AMHjKeFD7qOXIMktyfbWsDWJrUSYHBjUV3MJ+FzLyFI+TOOYdZ31MGRh9dhQ0NEGFWCIqCApF07IUF0jhvFcrGSmULcLpnGRPJUJN81/ePNjWiwlXZHV6f9yduXpk6Ph+BZeGtagLelCqT81iKlIa1vcdvG0j0vVn+PlG2LvMy5eMbqblGpe0hH5TQ9U5DhOEQW4qHxN+DDNdirkIhg8vCNuxzH8iJanGL0BfcZtzaWBUq9chQAO5RxksbQ1hoZtVLyU9pEDlw4tYB96WEXQpYYXif7uN8L1v/XCeUE0zqZn5VrgFoc5u7dzWMyDyR3ItUwnEEUS57VzytYBf0pPOm1i7sYPKI98JcERbMYDKpkAtOpunY6rX0HtzDiueC+z1BOkPlhTwojR+SGSHnLVKPCccqmVQ075/b5ouMHHPKyMjZGMg5Urx/7m0VB5SRlEH2PfWAOANF5BS9KJp8TNaWcorESzJJ7yq/rzJKpsnpIwNZ9AzQU8ccN+7L7CIUuQamE0/iHUkgybFXROaMG86JkxWqMdx9+nkJHKeMR4R5Mkz0ZehMPqOa69nyKrJklglg96bpODHSPPlhe8RyOX25we/w3MwhYSW0/GBsc5kmtc9j98xqSyywwByD3D3t627T7XaM70Wx/e5fhc9sbL//PuUKw6BZWtbIO5k1Wf/OqyVgg/Nqie0hgEnsogcqkQrGkExEZf1TR8kid3opE9btzbvLO8k3mgRjzMugrcJ7i0QUoGS//L+V4edV42KgqzdENabqKdkzkqytQMM8FHw+/rO9zfeZa8o1yFCd7Gp0ZgvYvpHdo2QHCUtGdTiPS1IAg1vbSRILakOQzGXOnTOdvH1tNo4+F6NqmBPC8NTcF+Wr2FyBIBJiezkQxj3v5IDeGT+jfcBr62YXz62QDbxnDzSa94JETTQs0QQsWcz8nML6IIBUgvKV12UoJ8kXAj1vzaQ9KDojdX2RtGRlVepr6/dmwMzsBN9eyMjmzBV83W97xc9r5u9GBvokk/3O/EHmkHAeNtdriwEkRFpXXHFFGjCYwKhlIHsx7zbgPlL0mSsOphmXJngNRZtwNcVGrwiTtO644w5ROOpVyCjofMLfaSvPc8ElFVbFI4rYseVuQ9s57CfPz0RNlrpjMzK+csFWZqIzi5WbmSBA3/GVIM1wbvykxEeHQ0UZN6C5ip0RIga8U1KsqsXqWhTyrNNvitwX4Hofei3ZOjRiQO8SNxjZBLp1NYwqw7yYN8EqCTlB7B7KNgnniAlqrK51ySWXpCut5QpYvV0NAaGhI7GmwnjQmEkiHq+Wzamhahx7PqOyLBlA6I+Xc8kGWFHoZSmNyCpBjIcv/CIApQGlIXEUcGSgGeYRDFIB0RVtMb1BJMU9X/vlgwV+yrwXbm72T2AJUn/d+wZ4bZCmxqxvOJh3i8cay213kM+Yt2sxf4QJxIwP39KS2nnfFP5cp6JM8ri6cp+Nx5gM4O9mTNh7Pilh8qHQPidIZNU5lqX1mbi8c0vdQ1YvrHOvqt7CeNRLKcRqgOslPylm8sfOzzKarPlPGWnstQ/W8t0H1ycNYFPuNJYSKXoHisVrqSESmT26PvTMa/31r3+VxHXKCFPy2fIpk3jtOBono9QgB/eJ7A0jSghqqPwz3iOyq/Tq5nux/wEBAUsBcwyMlMkeRJWKwt4imTH+uBNF5vHcZCMJxmiERORntilghkjtu7jrrrvSpVTzjn/OVzMgzK5gMWSU35SlGtaXMRD5V22m1AxtVjVi9TOSdxsTF54rN+zejd325ZEBeZMrvuzgNS2pfX0yZT0CdJM/sjGgnuIYkCAwuW7PY8RTGoy6sCQznA1Amgzh+zQozevJ7/ljZXYC5SEbCmeTAWb0+6tHw5AJuhNx1T/BUBVSsuaYU2l0mpJ6AuxlviWMIHs75RkprmsagIwosSaFhQga6mEDIi5Cy3nvM94XM4MVnHhgWQWXi+wyAlRviMY4q2DSY81cLttv8u0cckxPwxNR1rgKZOIZtiIfcReqqIQB7SfNu3Qv+dVCn43UDeD6669P9zWpPUzCSjjPgwtXIElJ2UdAwgITtFlIGKEKITCszkg93q15sXjmDBnsX4dFNFhqmFW+1iuH0/LAkSYCylQvUP6Lx00K6jCUrM4OEiGo7rzzTsnnMe+F3V+u3Wb3x+PMo+QTcWYvmD7097/tE5tj7jcjMPj8tNsOPfTQTd7TuV/cYgAJy/5aDok/CPkMdEPwJixMeZsBQiPMhHVto1qHIJdVtNr6t9xyiyhdG3RfsNUedd04VPjikXAMnRDjzvYW1lxCiyzcSqWOCU4awWT9/va3v6XvScMdIhkBld6fTjA4wSVsoPPOyuV4XSE8XAyooe/0pnD5Jwwpk+/q+VhBg8wrDVEKOxtzXZiqMDXwQl8mL5yvRj7XsoNkf/UnNx0ZERW2utktCk0PIWug98Gx58Ym+83uz3lZapbPlNCTcmWfAykkUuyuTIbTwtOcoSpCh/HhEpnhxsTde5YhmxF8r7wyRsoLs7JQPk+dzb0yrRQoHA8CVmWB5acIZBdxYc4luUQue+XGyDFRnAcCEtZaJxhh6VJzh/uMXSFj2dYSz8p1b8rXZz5zDRJ/LRvwJvvKf2Qg1w/Kau+Ef/c7vH/2oaGXJNcjlJmbjEGs+1LDGux4E7S55ISFJBQaX56LgIQMKRt22bnNiMt9dtGFZPlDCtoZuiFROFyWgRRCQSphxkQHRWZsiBjjdQgU2T2YpdHrDEicIicIkL0ga9LAgRrsxpLqTjXQlH82KRtZhlfLPDrBkz40A/TFceiuJ7yMbH4nI9RxqeGkWp9DX/IL5RYVNBOBa7/Ye4Ay6qKLLkobQgyr0i87g87kjzMq1OBS4194SauM50pysmS3eqycfPJkrSOxszxy6wUknn2qv/LqNER50ojEsAt/QmaW3iA5iOSVzgVngAZZxjjKjIHJagIS9lTg/vRJC38P+CNna9pkhJFAfD8TCgslclwITq5RbvqAnxsg4TwUuua/SxYYIGEvLAIS85D4jLABFCMNeL/2uclSM6pM7tkY+V452+P8SX1Mj/Fll12WQ5ZZro8tZE4o17DLA3F7PhCMS1hiCvRkmPeUZ9YwX533ugESfouEwIMPPije2kJgxC2/zHp3tolc1Sf+6Vmkl98BJZf9kaWyMhEZKlOpI1j4hCQyvepZr1qAXD+NJWIasilVQvU96nHVn/wS9Tt3suZ9+BHrYiuYrnUFgFgAadCgQenIkuybYK5pNQJQsCS3JAQqxzvjDYlLSCe9t/RmqRhRUEBQ6lc5zcg2uw77ttFTRIPcJwNzB4P7X+Q/Z5pVV5MRl9+bAXwiI52dsiFdYOdnNMc999wjctDf0/568H834sF0oO1x/jRCn/vED0f294AMixdhwL8th4QVGDfX6/8EkPjGufS2ePFF6UMyZMiQ9HOZW8ji6H1jwQQn6+X7blu6scjesEKCgZJco8zO4wshXpSx4QyJuPnmm2XD+5NRkIFIAQsXApMnTxR2npUaduu8J9q1q6fhA5pDrmEAkmOhzJ8PoBiLyzKaDzzwQE6Cuw2FMSmyJJBkuBUCGDd2AtatjSFElO1CRFKBSmzdshEOOHAPhCVm2im3LCKHYVKZyko8Kz0kNLYYkmEVE8yroAa4uZIdY4IE4omQwIxVq4APP5yG1WsXI56IYad2+6JT5+aI0jkjSeiMIXWJZFkMEDcqWYqAuMPZ+Z0NjtjUKH/YTDVSYI8Xl2wtOSJxxONhfP3VfMz4YTaSqUqU16uPbl33R70yBxDMwPANjazdox+QdSPrxKZqVPbrEzLK9mQAyc8LgKmffYy165ahJNoI++67O7bemgyuzn2+lwkEW58EJGz0xkRNMn8WqugzcoUMZh7LvcDvMQ+Eiek//PBDVi+F3HuwNe3nLVHRsBcJq9gYKNtcgmZznIdVtughKcwIWgijlmWkbCGIYWiDzSdlA8MNKNB94oL3Zy7vfPfKsEqGSRC4F14b+k1TuFQusRpg0qSvsWDhL3K9tm1bY8892kqiZTKecgUf1j86lBf0kGwsIKFcYD+AKZ9+jnCwHIk4PTIhJAIL0bxFY3Tv3sOB6IxBUuhOuPZuvPFG8WJyHGqHmanS1jXqNpv7lcWsZs1eja+/+gwVFdWoX6++hIdut22xGEyCyURGJlxemZXGzL4ba8zKvigEZbp3XA6Zb9DRK8rQCD4riQkAq1cDn3w6DctW/IwgSrBt6zbYZ5+2Shw5ezKLO3A9B+QRvHCnwoDEWTSOrTHSJoEKBFAqumDKR0sxZ8E0MURbNN4BB3TZEaEoZTGTWwkOCZwYU+6DVEd+uPAekkcGSPLNVT4Cj8dxrMimctwZFkp9R888IwPMa2B6NR/gN6OH8oKlmH1Asjn2dl3OkQtI2I+G7xkw8+PcDVzQfiDRxZ9mU9CQYuM8y1c0eyQTqpTtgaUcoU4gIMnWTbmARBSlYwYd4UcarQr4ijpqzvcSjtSwYX0ccMCeKCvLgJPstWdhjxnCzB8f6knqqgwgySW8Mt8zoiwWj0v/kMrKGGLxepInEotVSPhit277onWrrd0alNXilRF23jvPGKWeoKeSgIRrKkse+/tfQD91NAkRXg+YMX0Jvv3+CyAYQ3GkOfbam7oyyPRPIVLVunHRH2m7haHhHE8NL+R8EZDQU2qh7tnrh+CvxoVjOmzlANmihTFMnToNa9atlvyyXX63O3bdpUGatLTbV7vHN5yyZRptRQtZsvVTew2TZmDBg2L1ggZiSFZHMGXKHMyb/70U4mnVqjX22msnsZfS0Zx12AzUX3fffXcakKje0age/+XPjQFztnmgvUCQzb3A0s1GyqVzjfJEIdj5DdSwAioB2X99la1cQMKYdetDYkIl123kD7IJIBpwbNDD+G4OKAeYA0qDioaVz5bkM+ZMyPInjWIuMrKAVLom6IxNzbdGfvqpEpdfcS+++moKWrZsjmXLlmCr5tvgjjuvxq67ttLCKmlwrUltPJ+fyEwPCUEUAYmIM6+8o24IizdULZVyvQv6n3Uxli5Zh+qqJKZOmYadd2mPRo2L0KPnfrjs8kEuZpFx3Z6nhRcQ9J/xjvAtNiriWJJ5Itq18VXDywndpAs/k/jTmGz2Gd9V4q47nsLYV0dj1922RlXNOiz/uRyXXX4u+pzWBaX1eMc1LiSCrlhvFKXCBD0kOvbsf0LFwZCUvIDExX+m4hFhGXmqtWtTePD+5/HiS68iHE2grF4YixauQfsddse991yItttrTpJTEy4+u7bw5ngQjHEOCEgsXCmf4ateIbJuPGsY8+ZWYsgVj+P7mZPQYptizJ25Gjvv3Bp33HU9dmzftCDh4StBnok5NPSQMDadXpL0fefPwk9/zvVOlynDDP0SqeyQzRBEnxEpJKjsGIIYhm1taVW2bF9YyFYhD0kuaWGhgOxUzOZefNEY4/dpUPF5/ZjZ9YViWciWeUjsnvKDI+XlOXV/uvYfGDd+HBo2ZvJkDarWhXDeeWdiwPk9ERZ+QgO6cl++jOTvBCQMJ6QXua4eEq70N9/8APff9yASNfXwxbR5aFi/OXbsmMS+++2JK6+4QivQUDIxdCqPh8S/D3ZVp/e4Z0+66C3Mykf8Vn5TDWB+Eo+n8NzIiXhw6EhUVM2X3IflS1ajRdNtceut12LPvZqo18C5MoUpLOCoISDhvLGbvIWKGHtqMeAyjvSeiiEQlhjumT+swW23PISpn09Gs62KUbWuGBVr4+jf73ScN+golNWnnKJnRnvD2Dk2zkPiQjPFK+17kSuRTJVg3OjPcOMfH0VZwzWIRoNYuRg4+riuGHzNAJTV17DPIMPHrMGiPAfHmIArU4SE5BG9AyyDnM9D4u8B/3eue8pYGtaUNfybIYzMR6DcMG+B7yXIXdsGCJhvSHlpcmO9LH0+xbmJ79n1rQ+JAZJcuWbAwmwCGs4kdmjE8Zk5djSqaScYIWPP7T+LjR/Pw3GzkC0jkzQSglZ3Tq6g658nxSTiUbzw909w+18fRnlTFoUpwoL583DWWX1wzbVny63ThszoRleNrYCnjMdTT953330CLmV/SjGZ2sazEI9ue7J07nXXXY/pM+Zi4YKQ9Cfr1Lk9iorjuPvum7FT++0QYLixLn4v1DvbVjAPCedgwIAB4iHJjJmzV9we0FwVJviXomod8I9npuKhYUMRiKxF/UbAonlB7LRTO9x59/Vou0OJKz1OUJLjMaLNwrwOyRfTkDqS1wMHDkxXWsteUi6Kwe3lhJTiDmHqJ4tw5x2PYNKHb+N3Hdpi1coaBOItMfjqE3Hc8V1QzGALISA0vyTDQ9T2kNQVkIgcQrEm6CdjuPfWNzFy5PNo1Jx2URFWLGNn+1NxyVUnZHuMN7BHGLJFQOKPfz5g5BMU/Jw5spQD/J3kJYlHygM2GpV2CV7OXD4bxLfLqVPZt+U3CUjYBZSo15LpMps+W1nboFNIsDsohRIFNJEeDUnG4ZP9GT58eDreM5/ANDAi288DJFS6fh7F+gyPCRO+Q58+1+K6665F/7P3xtdfr8RZZ5yF664fgLPOOhaRdFU/NsxjboeW2/ORLO+TjJN1B06vwyzj3Zot0cjR5C8WqUnGga++/BnHH9cLwx56CIcf1QnBCBCOUrDwBC5cKicmM3fhEpAwFIaAxEK2MoYIk9QZY8Ha6Fo+j4IWqXLceP1I3HvnSLw4egT23K+BsJ133Toe/xj5JF4Z+wQ67kZEUi1x7Iwbz44NZWIpAZPGNbLZGcedHhIqjdoWmiOfRGKof3P0i9PQv991uPCiC3H+JUejXgPgvQnz8ftzr8f+B9TDqBcfkHA5nWM7Y+0EYpqE7Or60EMPSWM3Gk2FWHABJEzudFV6Jr43Dyce+Sfc99B16NVnR7w6ZiHOG3gy7r3vOpx+5hGIRlxsaM4DmbKztWkeEjI+/GfKNx8w9w0NrnWCaBrXzDGgwCFrwTXG/CQKHf94fy/4e4C3RyVN7wqZtC2lD4kvFA2QFCIrjOm18BOODRv0tWrVSrru0vjg7wR+FOgkQgzcFOrrYNfn/DCHxDwk69MXGpsclj3auPxo9Op9Au6+bwCWLQPOPPUKLF06H9O+fgb16unayNdDwH9uzh9DtghINipkiyFiUtkmhVhlAId1vwSHHHwcrr+NIVesrONIQJYGlmT32qFSPiCxkC12Xs4O2TKFrfFZ6RCPFPDzotU47NCLsO12e+HuoeejRYsI5s6K4aJBN2Lhgln4/KvnUNaAyjmuJVK5vwsAEnq2KKP+8Ic/eMygehAyjeE4oBavXoR1a4Eb/vwohj3wPEa+8Di6dm+DyrXALTeOwAvPP4+XRg/DgQdtJ2V/VURIjVA3/Br97it1ekhI3hDkZstRK+VqTXDNy8F+D0U4+firsXhBEUb84yY0bAj85YbnMOyxv+Cb7z5A23aNpDxzOmwnHVJDWcWQL5JKmo/AkC2WvJWQLUmozuhHla+5hIs+Cjvdc+2y8eynU6ZIY0kaE2yQR/LCDHLfe2+nNsDMMBbxkHz2OcaOHecunaWoNmBG/bqP8wESO6OFpNjfFhdPkpKAhOE1HDfaFwTVbPDH5o6Umz4Bp9/PdOTmNWPxGBo0bIDLLr00Hd4iRQ9s2fseLUesS3hQIIZYdTH697kds2etwVPP34KttgL++MeH8PTTD2Phoi9RVu5ChdJ4Quc8Hd2QAzV4WNcuXYQ8I8tteZL5AEkmd0xDglh9k2Gizz37BR597FEMe+QutP9dicqBgIYvaWCjZze4HjjpZZail0NDts4971yUlpaYBZ+u/KmlbnlOysFKpFAPs6fHcNAB5+CMfqfgkiuORVkDYMbXwLnnDEDXgzrhznsuEi8BvYXaj0fXfPqVw9kMuWYIzhswAO3abZ/OUrG9IFmukkcaREIqjMRRXRnFJRc8gGdGvIK3P/gHOu7WDCuXA3+86p949/2HMOHd59FuhyYauWUh91mki96ATlNKyGvxkPTqraRSHveGkZecS36vqjqBdludgS5duuKu+y9AURT4/aCbMX78K1i8+n00KC+pa8SWgGuGbHH8BY76uU9m7LiQfN4xdQBtZtp5JPFJvM6dO1dsLobgsqEkw9DU7jGgnRl+WdYuF9rGmYDkN+EhkSl1g0VDgINDDwmVrQ9ICokvfpdChGwl2eSRI0eKgUFhSWODBh2VN6sgWLf39RoQLtacE/KXv/xFBJavhHwmyFfQM2asQP/+N+GrqSvQ/dDdMeiCE9CpUxs0bQ5B2/4eYvywa6yedSsEJBay5RshNLrT8ZzCknFJhJGIsZqXi4lMBvHVtOU4+oi+eOSRoTjqxB01wZrfTRY7N2QmYdQPBfCVKRUSlZV5SGorWgISNnqUbSUeghUrSnDh+XegKNICw546B8FwXPoKzJq9CicccQkGnHsezv9DV5SXM0bbktkyAfOi6l0YApljdnrluA8ePDivh0TrZsUleZyCjglhd902Bk8+PgaPj3gAex1YJkfEqgO4/poH8cb4KRg7/lG0acf4TVplLl4/XQs8W8IxDIJGK9cSgW0+tiEtkTikoRTiCfbuWImzz7wZ3347B8ccexTO6nccOu3WDM1bQNjn9aUI+NfwQ7YYtmUgouB9uMVCo5tCge57egoZhkFQQYFl7MkGq0K5veiHbG1JSe22L+gFIgmxIUbW9ivXFY0uhmwx5tqqIpEhYslQAjaOu9+MspD3JTeHxJdhubLFkjep/H9/3jC8/PI72GqrbXDpZYOw7/47o92OQLS4BiEo8M4pgKTLzFMm/JuA5KmnnhIZad6BDa0NlvHUnjxVqK6qhx5dB+GQ7n1ww+090gXg1MFv8iV/qJRdh2QNvcdkxLLngN/XUCPJk0GlC1ktwUfvrUTPnqfjiWcexgmntdZnSwAvPv8xzj3zWox//Ul077mN26PsZl64Mh09JGTmCUgYKpI2EHKKAboBFLNm2XKg/zmXokWLdrjl1ovQ2BXlWfAjsMuO3XDTTVfhD5ceC4bCp6M0xNB0QMdJcRsDFj0hIKFBnzX+aYPSmh+6YhvkWhMBPPXkW7jumgdRsSaF6/90DQ7q2RHtdy5HebnyK+GQmwNpounGwIW8WLlYBolOmugASaMGGhPvWGCp0JV0si5PIY3GjZsIM8qqRNznJMFmzZqNypoaWU+Wc6nPlDG9/LUtuiWewudTv8YY5pAwB0CALJOmXGw+qxk6r7oG9W6+lwESEiYkEygn/RATu5IRLRamdu655wogYWg4PyNpc8YZZ2Dq1KkCxrLCVGQ/xqWcfyBRKrkfNYlq1G9YikuZQ8Ja83wl2GjT0n28TulZwCIoIZuPDXsTt976MIrLG+MPf+iP/ffvgN/9rqEAU110olCysWSQVdmcp1UuqGFMPPyggyyHpLPcn9yG71lbr7EDPP30NDz6yON4+NHbsUtHhhPGEaJbUv4x580LG3RgKx6gB0//+/7r78SAPe/8AYiWROUeIuzFleWkscgOVhosxqtjv5BIgqGPDcEB3baWfkDJeAjXXjUcH7z7KZ589o/osEsrB/KqAJIjbh84jCdPFdRavBhy9RAMGHg+tt9hOy0bLjCGK467ng2J+XUlFJKIYOGCOPqfPgT77NUVN99xnNpGSeDrqSvQrevxePChv6DvmQcIOEvn0rnKWDacvB3N9qrBx59Mwfx5C9D75JMQkvXOWdCeIxmI7pphpjRbKBYHrh38d4x4cixatmqJCy8+Dfvsuyt23KkIxaXrtxVyp5T2LgFJWUkRGJ0vNrFw0BoGL3qFv7lKsDWUMWGGDLcVG5m2AT2dzF8msOL3LTxcZInsaebyKOqWfp0MwZeKovpcvyz8BX369MVBh/TYbJv8/ySHxFe4mwJIRB4kEqIYWIaSRiQNMIIUVsEhe0Vjg5MmE5NP43tDyAGm8bI+QJJvxGNJYPqMZXht7FeYMuVDfPvtFwgk6uGOey7DYUfskm6EY9g6U8Uic7a6AxIVSixJKfHWUrEmJGDoiJ6n4LHHhuHok9oDQdYmZ6IWmQs+u1XUyE76rDsgcVVhCAREv3BLBvDzwiQuuuA2tN2uM26881hEo5oiO2/BOhx1yEAcd/SR+NONp6NeuXMni3DJiBbZtK4EYN0ACc+vio8KgwbQLX9+FuNf/RDDn3wQ7TsqR0QFcNOfn8QLz03AmFeHon2H+lJyNOQS17T3SW1FufGAJCaCju1RZs+uwT//OQ6ff/4Npk35Cg0blOHue/+IA7tuL8KidkCOzv+vBSSmeMkGkvXgvxYtWsi5v/76awnFK1QG1F/Pdh//7YDE95yY19MACT2QsnqTSSmgQKOEcoOAZEOGPb+3UYBEilxoc87Vq8J4bfxHmDBhMmZMn4tfFv2Cgw7eA3+7/wqUFmsD0XwLZHMAEk0uJ1NbhZpYGbodcC4O7tYLt9zFPBjPnnIJ4IVcE/kBiao8fTlGV3oIkCypVhMhWYI3x83HGWdcjmefexIHH60ggopz3OhPcepJV+OZv9+H3qd1BJI10h9pfbI6PyBRiyljQ7sGqmwSiwgWL0ng7LOvQOfdDsIVg09Eg0YKNJb9HEDblt1xyaX9cf1Np6OcOWd+uJY8EwGak94OINYNkFC0KRUhNXuSIfFmv/3mDLz++juY/sMc/DBzDnbYsRmGP3YXttk6Kux0uvyrMwKzqqw7z/DkiRPx0sujUZ8hW8xlc9VTxIiQ5nP5pQ0rEzLj6qHKAAAgAElEQVQ8g2E+1I/0HKxavQoT3nkX06d/j3gijkg4Uwwmn8pk+nUqlsIXU7/AK6++lAYkem3tbs/hSrj4I6sDubmslU0FJIy+IBvMsBTKSoKyM888E1xPZPr9ZF6tdO/AYbJEzM9YvAr1G5bj0ksvQ1TCHmiAqD4U8s/ces4SlfCiUEpKziIQwbo1wIcfzcK419/GjO9+wBdTv8XuHffEy2NvEkOUJB/zDNK9rCRcy8xaT1c59Xlwt25CsOzauZNGLRQI+8w37ny+x5+YhCcefxqPDb8LO+9SLARjSDwSnD82c466VBjuYU2wkoairkzwd19/K4BkwKABKCot0pBP2gcmEgTM8xTa8yORDGDUc5Nx7+0v4+GnrkPnPRqy3h+QDOH6wSMx5qXX8dQ/hmDffdpLiBmLAJhXwcLW0w2oneFw3dXXYOCA87Hdjm3cFtVZ0NWvVQxJoIqHJBDBzB+WY8DZf8SJx/fBBZd3E7Y/Egpi+jdrcOB+vXD9ny/BBZcciWhU/dUkTViUxABGtt8xiY8++kQM+V69TkQwTR5nmiDq8dwXKm9k7wQCWLcOePONr/Dmm+9g+vcz8dOcX7DTTtth1OjbUEZ9UMfN8sviJbjrnntRVhxVQMKVKoCEVV5VqRCM6JUJJLScM+0B6r699tpLyHyG/5K4Z5g2SS/RoVIJjKCDgMTJMYI70SUufE5swMXoe0ofdD/kvzyp3TfGNhWQ8HvmDSH4sCRVGhsUOMzNYChQXV51ASSmlK1qF3/+MOsnzJi1CF0P2B+RMPD5tGW4/eZnsFXrOP72wJUoLtUKDlLzH/w9o+DsvgoDEost5+Ky0rHarEfrZ3PThvD5lMU45sjTMPSh+3HcyR2RSFVqGTjpFm9xyFyp2XEQdQckXmy02y1i+FcDF57/EGZOX44Xxl6P1WtrMO+nRVixqgYXnj8Yl192Hgb+/hCUlRRrKLTsEb/coMbecgPUFZDYiLhACjz60Hj85eZhGPrQA+jaow0+/3wuyku2wm23PogZM6Zj7GsPovV2UWXwpMM7q0jktwA3CpCw/XM4hupYAPPmrcKcuUuwx567ol45MOGNpTh/wEU4ufehGPLHvmjSuOzfBkg4hxQo++67r7CezDPYZpttZF8w5IqeR4Jy87YU2gu/FUDir2n+Ts8QO8m2bNlSqthRGNMQY1gn2VPKDeYvac19BSuFXhsDSKyy2/JVSzB54vdov3NHtG7dEHNmkS0dhVEjn8Er4x/AHnu0cbHKtQHy5gAkZtMkAxWI1ZSi24Fn4ZDuvXHTHcc6leWcnmZIFHj4ugESLV1KT3AiWYkIBWIqgm+/qMCB+5+CIdf9GQMv2hvTZyxANFoPL436F+6+/XG89sYIdOvRAkgpIKkVj+/dU35AQuBA8WLyjXOo4VPJZBEqKgIYNPAWzJu7DiOevQ2p0GosmLsMa5aXo9eJ/XDrHRdj0IU9UVLMMFfH8qYbl7lYFo88qBsgsQAa/UkjZOIHn6NZk22xc4dmYP/Ol1/6DFcPvhh//8d9OPa4PRAJZ8wpM+yyyHYxNpIQQPLPV9CgYWOFkXKvahTTePDZZH86W7VuhVYtW2HatKkSxvm7nXfGaaeehunfT8cLL4ySMs6y/rWBd16ZFWcuSzyFL6dOwbhx/5TFoyVSaadkCC9WkuMrt5hyXXTx+o7ZVEBCDwllo4Voso8Oi2OQgGT5VtPpUqFQwqoTUg0vlWLfkIQAkgYN6uHSyy5HVOKbaGiyh5DLNbCwSwMkaobL5xUVSXw2dQbK6zfHTh2aYeUSYOQzH+O2G4fimVFDcMTRO7Osi0Q0pIQs43p2ni65gF+KjidO4uCDDsIDDzyIjgzZcq8COLTWcPIWn3xyIp4Y/jQeefQu7NKhXHt9iHeB1/LBQAKBdO6oPhy15zffKCAZOGgAil3Z37SHxnn1LOxL+oGlAvho8kKc3vta3PPgEHQ9uD1mzv4RDeu3xXVX34+f5szHiOeuRvv2TVzOi6uGJVcUa0OLPRAcOZvm2quvlhySNu3Yvy3HjPf+FCM9wLL6QL/Tr0YyUYpnR/0Z8+cvR8W6IL77ZhEu/P3leOSxv+CkPnsg6hxfsoTTFfwyAXGyphPAxx9Pwbyf5uLk3ifIPkj3dPHuRShayX2VoC4sX7UaH07+AW3a/g7tdmiIOTNTGDF8HO69+x688d496NZt9zoDkp/TgEQ9JLISnYdEwI+rK0iPEgkDhs2zQWXHTh3FE0LvIHUfPd4k8RlZwTmVHkYh9ofSHjVpQCJ16lXWqD1BQPIL+vbpix49fgN9SEzJbQogMfaT4RtkexjPx8QcssMM66AriqVLs5v2FBZ1dQEk6Y3vle99751vccbpQ9C7z7E4udcx+HnhUvzlz0/i2JP2wuAhp6G0nNUhVFFqab3a+LcgIDHPjsy9qZmgKPxgSDcpF+DXny1Gz0NOwvDhj+DoE3YHgtWyYEIBMh9kSPl/5xL2hqDugMQknm1QxoVSaRVh9KhvcemF9+LwI7ugY8c9cfc9Q1HegHkjFXj62b+i0x7FIuAzgMRKdGqUqHpIsBGARLu/i2gMADOnV+DMUy9DSUkj9D2tF955eyp++O4XzJ49H6f164K77z8LRcU6doL20zRq7XnYKEDCeM1gBRKJUrw34RtccMG1OKn3STjh+JPwxdS5uOGPt+DiS8/AHy49UvIECr1+rYdE3LTJJC6++GIRJBQqXPPMtWAeDg1uhnFt6PVbAST5PCQEJAztYJgHn5N9XuhJ+vTTTyWePl8jtHzjtVGARFixEFaviuPowweicdPGuPCS8xEKlGDofc/is88+xtvvPoG27RizwbKvtdfIZgEkLuqIlV5i8SIc3PV0dD/4BNz01961AYlZG3kefsOAxHprhLW7sRi1SphUrA7gogsewMcfzcS5g07B/HkrMfH9aVj8y3K0a98EL4+9HmUNa6R7Ewt2kBkt5NDOD0jI6BogMfKG16acKkEsHsbof36Oc/pfhdNP64dOHXfFXbc/itKiZojF1uLxZwdj/24tEJLYdRJGrn9BznjYGKwXkIhY0bEwk5yGWXUlcM7Zf8ZnU7/DH/90NbbdbgeMHPk6hg9/CG+99Q8c0KWl6Ie0YSUCMxP6wdLE2nAvhYmTJuLll8ahUf3mwtKz4Z5I02RAImrjoThi9LbkvDp23FWKETCc88c5P6K8vBw9D+mJTz/6RNjRdAUdBrxII93aMrKavRwSMXw1dSpeHTs2HaYims2nkMWotRCWDUmfun++KYCEz8lwcHpCuecZqsL9zzA15pQYYcPnlY7iLP4YSCFOdp0N9lCDeLwKDRvUw8WXXYEIkzQF8IbF654FurJpdHmwtWuBa4fcgffe/xhXXTsYbVrvjFF/fwOPP/oCJn7yMDrt0Ug8+IF4SFMv0qSflQS2ED4lNel57HpwdzzwwFB07tjZGcLWQ2TDY8ml9NST7+OJ4c9i2LC7sXPHegICJNUil6uTfZwpf6s9dVL45vtvFJAMGIjS4lKnWyVwzHkmdAfo8QRYJVi2GBjY7x78vHg++vfvh/c+mIxZP/6EWT8sQv9+p+Km2w6THJJQiAY0J8HIAdtNGmFBzwoN/auvHYxBAwdghzbtXdEcghWOj9oWGseRIXpIoA5/dCKuu/ZunNH/BGzTcicMH/4ikvFyNCpfjVEv3Int22uTWPEyStNok2v2PLTJi2SLT/34M8xd8CNOOOVEpASQaDU/P2xNdrRsZcqoJFasrkTfXtejpiaKiy/5PRo1bIDHhj2Pf744Gp99PQrtd2bu6obnkEdYyFZpSTFCtC2lOWzGQ0IPrYZeSXkVmWDun0N6HIK99toTX3z5pVSjJXnPSpQMBWU+GQsk6PjZYjDvM0M5leiRZpkI4edFP+OUU/qi+//fQ7YoPMhmMIeEwsXqihPcMB+DHSxpoPkNj9Y3zRsDSPzzVFaxOtNEDDpvMGpqKmXC+p11HoZcPwBbt2TIlLolxQ1ZQOEXBiSaXJTxQ6rCUkDCk2ms8mdT5+D4Y/pK1Y0Teh0opeWkrn46sWwzARJ5cG5Q7bjMcIbKdRFMfn8Rbrr5T/jiy+8QCtZHNLo12u3QFLffeRH23r8pIsHidKUPtzvTQ2hJd3XxkCgDQAOcXZV1WOI1wI+z1+GRh0eIRyyVKEOzxm2xdm0VBv7+RFx+TR/Ud1WC0xXPHGNjMR4GEzcOkNCFXS15LFWVAYz+52TcfMtfMXv2jyiKFmPgwP647LKBaLFNRPtMFHj9WkDCdc+xo5HNhGt6Avii8czyoPSa5HYvz3crvxVAkpWQKxWe4pLUzrBOvjhezLlhOBvZUbqqrXGkeUkKeZM2BpC4MGdhSL//djUGX3Ut3n3vHTH6SJjcfc/N2GPvbRENRbymhdkzs1kASZpijyGeiGC3zj1x4gln4IZb+rmqUlpkMyv2O88C2TAgsaIbmkeg3eiVSEnGA/jl5xRefOF13HDjrUglWK63DKWl9dHjkL1x018uwNatkwgH2TdAewoVognrFLIlSlMBCWVULBGVMM7Jk+bi9r/ejSmfTkMqXoytW+yIRYvm4+WxQ9Hl4G0RDtMQydmsnnGwQUCSHjffiKFyZyPXAFatAK4efCtGjfo7kqkAtt1uZ9x402AcdvjeWv7VYyA1n4CedTVQ1bySIBd88NFEjHnxFTSu1xRBASQaBUAPBdlQlk9NGPGSY9wwGXr33XdDvfr1wPwiVtR76403sGzZUqn+JPk/bNSWp7kdr1EdiiORiOHLaVPw6ivsQ0JFFMksn7QF5sfU183AqstRmwJImGvElgLWt4W2w4IFC8QzQluBBE66uh57iSUCQsTHaFuLDRxHsqYGjerXF0ASjhCQOEY81y2R9qwpIKPRxtKuixaswr33PoLHhv8DNbEatG65LW666Ub06rMvgiGWp3Z9SzwbQQ3qQCaoQOx9LX/b9aBD8MCDQ9G5UwdN69QFUJchFG/FM8++ivvuHYoRIx7DLh1buK961eXSZ2IYoRZpkEl2CZHffEsPyRsYOHAQSotKMiAka72p3ZEKkCBltbsofpoNPPHU03jwwaFIJoIoKmmG8tKmOO20Xrhs8FFo1JijRuOdgKQkc10blwAQd9e4ZsjVGDTgXLTbfic1nd3jq9eKrwoNYfRaH6xbDbz11ne4/oYhmD13MYLhBigqaoQ9O7TBnXdeiQ6dG2uPM7HfUwiG/fBut6a5OBLAtI+mYe78OTjhlJNo4ql+8afB3YcCEoIzJXJnz4zhhj/dhTGvvCINM3f5XSf89bZbcWC3NpJzWkc8kgYkmkNCQJKQe06FIhoe5tquKhhxHacCzD8OoUf37lIQgWu/uroGP/wwAx9MnIg1q9e4YgBu7lyxEIUm6nkmwc2Gm3zahYsW45Q+vxFAYmueBhNdqdaHxHoBpJNLreypBx0pmPiP4RdkOqxkIQEJ3dE8pyWq+aU8zdjwfxpDSuOFFUwscTO3kk++JHcu/lg8hTUrWBtbkXBxcVQTJN3CTudoWuEOL+WJ5yQgYU10i3HnuJhLLL04fWbfEWnKPNAoj2DVijjKy8OIFCvDwBc3vDZJ3DAgIYBj9QWW1GTZ31xjKMdUyjAfqRIJ3aqsYiUShjxEwGimL76chbXr5uKIo/ZCcaR+beYlR3Ryvlhli+7DQknthsykZHGaidScmooK9pFhpR6Np1y5MonnR43Emf2OxjYt66snRuJCkwhaJzo3ppYANtoltdOrwFjrgmNgziqJqaSg0cTFinXMa9JeCiWlAZSWqkemkICx89tapHFsfUjYW2f9c+B0kDSu1L3AfWBNkuiK5T4QOe6OqcV4OjRo1+c+IYBhF17GVW+JfUhozLP4QSHQYCFXVnGHz8zQNavaxvcZxrl27VpJcLeXyQjGfheiqKwPCfeJvda3RuRU7LeVBNasSSBWw0IMmv/VqFFU8qBq95zIb1PwOgw5GTFihOwPm2cbh4J5Fx4gSaYiWL4shmgkgvIGvA6Zdf5X2INnssiekwU/9ttvP6nKouLYVrclsFIOKmes3lnH9Ke4P4F1FTGkhKAhMARefGkkDu6+Nzp3bqfsG5U9wzjzVNniPfhlf8l0S6iNNHzy9lla3pER5AbUCjckclavSUquBJO/6cT6/ru5WLFqHo44siuKWGBMbtpLUM4BJHxidke2pHYL9cmMP5/XJfinO1FTgUtsFaqqgOqaSimFHAqVon4DV/JVSg77+X4aupbJIVFZwxX7wYeT8cpLL6BZg4bCqieYM0gmPxVhwFymXGvOUiKrSdlXr7xcK0UhhbVr1qAmVpluDEnCh3Oj+8gRYp4Eo+eElb0+/2yaVKhStKTAyfw7KlbdX3W1rupmSqcrD7JcL70blJN+xcpcuWCyj7LMD8ukfGT/Fd8OkDlkZAHNrmAAcel3AYSTKSSrY2hcvwEuuvwShKJhlc0yRJ5LIa2jpbSKW5Bcm2EkEgHUVKdkzdM0DIVSKCuPgL2PdRf5YEJHU0cw5AESChQmnEfQvceRktC8+x476zqRjuxZnXjdiKaNDm+EA6isiqO6KoHyesUIRipVDkgiOy1iKjFj+lNIBgPSyM+lfMh5vvt6uniXzxnATu3FLGIlNS009Ms1/HDgnlU5KfRYjIZjVkl7oZJhTNrxe+nSJEY+9xxOP+sQtGnTHEFpB6DNBDW53oEh3UJIhJT7v2bwdTh/4NloswNDtlzoqeTthRRIJqoQZPgdzyFzpTdJXb2mKol4in4pNmwEpk2ahob1A9i/686yN5TQ9e0mTq7bW/QSIoVPJ32In35agJN69UZKwsB1yjMA0RMnklfHv1lZNCJeM94HZQWXEKMouBbWZyuYLreJZMjW3S6HJMj+Texzx3Hm80u+CkfJ+kulkAywJxO9XSR0g6hXj+Qx7bUEVlMO1JBgVRQlACddUEGluRR5SBc/CSKeCmDhz0twyil9cOhvIYfElJ3fGPG6665LN2myEp4mSHwjIHdy8ilmX0nnxob7ycAELhYCRtaULnk2YPMZ00IKnwtMOjEnNIFcYw45f5naSpqAre/l1ngnCGJncLqSrQ+JjYsoBHtoH5CkRYuX22HyjKyOQ8qyGbPK13nC04EeM2ZZaYSAgM0BfUDiC3t9Bvcocj/cUVReKsQoEMUAkGZkWgUszFKadL3abk3fu272WIxdxbVDML1dvDbL/ubOubuqGgtyPS2jLNd1nV01BMyUKAQYSTUyOYaMY7ptrnc/FC3Kio4bO1bK/hIck1Xj2BSquJTxWmnlL+VGMlWGNHGeAoz3k7+GaS4gYcihFWlgJQy+fCXqr3ExbB3QyN0XNqe2ZnOPzQXl1hyQx7EEpiV6bgllf3mv1lOAz2mNETkuBecmvcYyv9Qu65n5zN/buWPqn4qhb4y1ZQNRm7ta+6PWtcmKWbhk9jrIu6Vzvm9zRRlFVtfK/vrNMvM8bu5ZXPiSy4cQS0c9nSpjLBGzsPVo5M5tt90mndpZGpw5BxkVasrbK78rp/NyxsTOV7JEzT4afKog08yibdECZX8JllkJkI0R2ehO50H3bxY+MuvYjYSKLa2Po8ZeJEv5+0aEyjX1UNBAF2XsmrFxvimnuQ6Yh5ANSC13hWNLT4+jSOX2tPEhS0Gr+alQUGUHP9JGFNozIk/egIt0jQeBjz6ehjEvPIatGtMQTEmIVlyMkCIxGlzB1ixJm3HD5bLoWgAg+2Wlm5UlVj6QDekCCKciYkh9+MlnGPPav/RrYmhJpoAex/s3B8m/CZCQOKOuoufT7ATT4/6zFCIu7JhcvS77OZCQUC3+40OFE0GkamKo36gU5150tqw7fqBp51JWwCvRa+ssF2Bk7kpNRK2fpUUTzHCkp8v2lBaMVQ9U2DULrHJ9Quqh28FH4IGh96NThzZigbhgITcDGxp0DcjRpHH+x4pW/A69CS5k0UkGyoaYXIE7NoJqVCOKIsyft1AA6XkXniOjUIxixFAld6tp2VyFzGHlTzY0dgtF/jZvqnUyKpInkDwaOTImwFqbI1oMm+5x3kc1YihCPfzp+j9hwIB+aLldS+e8oSUQA/OctIQNCR/tZ6KWFMsPs/4Wz+4K5LgrMndMU8H/X41w5wZSy0D1uoZjqRyvQUzGYcaX32HhzMU46cQ+AoDMl5KWJQ5A+R3ndb9rOK+Gpxr/5apapZ83e0f669jW7OIly3DX3+5HvZIogskaRJkDlkoizj0ruUAkRAkm1SayWeeGFlPIeU7oMeHLv0bIyb2EVEx0YXvMvw1oLgpJiJpUAPN/Xoo+ffvikIO65MiQTf/z/6zKlg2CARIqO8aymcfCDCkKCRruVpbQf98euxBTaJNnTJYZMnYOXyDx/DTG6HUhG2qf+Wxr/mHmaix3yZi0gitdpQq3RGXhqZogY+gbojy3hZYxOdmeUYWsxUDSuvcEXLpalSkSDc8SkCVx23osu6NrnXozCpywkxwMLe1oRjefmQYPE6LZ7Z4v3ovOhdtZaWEpn7rSu8pApJI0LnjeBAIR9ijReE9RsMkiJJPsZaLsjiVGmTbjGPA6bNRF9tqY/VpjbUaUJOtbaAWvEUaSEkFC1OiqTCAYoueAm5JCnvdDoeScmLIZNXGRoEb5lgAaNWwonjWuFYb1qLAoINyzKobxhBwnzoElR5MVYgK9VrbI97JO4uYRJDDg72R+WaDB9oEZ5Fwn3CuSdJbzyjWq/Y99D4gZ0FSquefncbw2QxvYi4U/t4SXv18ImlkhxPZJ7v0VKmKxIU+CP355e+C48C8CxYwhrEnAedeI67ydJiYYfsDYY2ExKR/IQpIFd7UnzTDNeSDf4OWzcW8y5tcIFQNlBkJrzxev54MFR5RIJR1PfohVmSFR/PPwWmb0sXQqr08PjRmqKm98GWNowoxdDYWiucC8M1ZqkWotzv2f5glolqQIFMhwal5I7ovMNsdg6623Tje0U1nAe9AcC30OyiUzZvg+9yPZSbKuJU5GO8JA5LONk8ZIq2GkSfrqSFRPJMeB1Zo4BpTXBphlHmScVS4iSUDCf/REVCIUZhhUAMl4RMuW87hglTKaMjaaTCyEjtw/S6xTBpGJj6A4mUKceQ0hYO3KCiTWTkPTkhWIJioFkNB4ZsU/GkOJRAUSSRqZxrO7x3PALUs2pDlUe1d1BHMpgsyncB4AAX0EO6lSVMbKMWthHE+OfNOVGOX4sFeKGaJMhHXn25BtvJEChuPNvc98MIbosnS36arcvWAND7NBY+aCvnfLdF1RlAVQFJDEJamXz8wyxtWIla5FsFUNVgdWIBANIMJql/QyBpJIsGCKM/LoIZfKZ9QH6TVIORFHIFWln7kSu5x3XW30UHChaR8QDbMhOCBo0DDIYKASoVQCkVhTzJy+GDt3aI+q1E+Ihximx6peqs8VRCrUEENcCW4HcLhM+YdLGue6Zv8b2TeMNmD+lprxaoRHgRDtL4KECGLhOIripQiuDGs7heZBrMMaRBg6yNwPhiaJzcGfFiJCIGDWOfec2UMKPti4OZWMSoynhqgzLC2BIEMQBYyx8l4UqVRMmp0mQ0mU1jTH4nnL0LpVM6wJL0dCevgQMMcRD4YlrCuZUqDFORDvT4Ah9XyLRAOTtqn7NR8lmiwVqCLhjxLm5ZACf+eYuARxAkhWkON9RX8pQauidmgc3QqBUARxsU9YbSzIjgCaQcPcEqlcprk3WsXMwuAUbIq8kMQlrUiWZn0L7A3TN/RoLFu6BE0b1EMoFUM0mEKMXg5X9jeR1L3Ciqt0D4cZGeKtg/XqRFENAaRY4joUEo8KnUCSuizxuGFUp4L4ecUqnMyQrYN/A2V/ZY2y6VAsJvXB2XWSYVvG/pkC4E8qY/7zhciG2A9dUyoRrTM6jT7+s7hRv/44jVAm95H9osKrGyCxQEG3yNIIlyAiwwRkmMRMjLIpecb6MxyDiXe8H2vQRoWQliZZLl1fyjtF6lgsGtSRSFRcjlQi9JZklK0BiyASDFuQRkja+ZRKlp4a1mZnPoIZwRzzSFRLOWaEq2ob3isr6fBY2txpEBVQl6eAIzZRTIQ050U2onMJO4HLeGRlWiGeCeZAsAttfoPTj1O3sdGQDY3Zp+DSbqgSxcF9Q0ElNh/BGTc9gRgNIwokbVxFcEKBM/OHHySumD09rLFefkDigJ24lpWK5dhoWIatOdUCYsh4pY4L6V97XoaL0TNBcJZl7FB0x2ICmPjTlGzu/eUKGfvb9pLNKw1K7gEDKNwfPBeBOI0+hgZtCR4SjpfdI8fo9NNPR5cuXTIx3zkDSi/Tprz8ceTY53sxAZB9crp37571cT45lAln4sqyBF8z+p2w5w9RgFyWtV0C/j1xfkgYsAHsoEGDBBSZkVwQNDtmy9ZotjfDwIJzJZgRnOfBzVjjdVhqlAUTGLaVIQV8wK2eu4xi1b2d9gZJPXsLUHGxyMbiiRHDPaplOvO96MFjKWuWbOUaVn0gmsQLtXKGsTemMgc0QOTargy5fI1zonJDb1S9rlbVkOEVYjS6sGH+fPTRR3HooYdKryuTg0JwiXHB+1ACJM20pqqcjAshFadstkgfDQ1zolsIDAUkbvyYCEsPq4RisYhGnPWe8MXkKVg4/TH02DOAopqfkAzEtCIU5XmSILkKySRLwpubSB8uQyylZ8R5NPy8GZVt4rUK0hBRYCLGSSqFCpRi0ZrGePqlGbhl6NsA6ok3nCWLldF3xFtaX21eRGKAhHr67bfflrKlvmfEQrdNTnLfmOzLXU9GxvF9yzVlAjwjnpMk94Tq5poBVmMFZse+xu6nt8Wq0iWIhWMIx3WcxC8mzUfjSKQYPseS184QtTLMBBopaqhiAe8JxOX/SZcHKn4FgmUD6kiiLMSOiWFNrGeYDSoRSQRQGm+FEY+MRs/DD0LTtgnEo3HECIqEkFSPMv8pMNB5819ccSx3S8DA4xNsH8DnFN2lupc7bfMAACAASURBVDAke5LAsgTRoPppSCoQ/BRXlmPdzGrxpnc6bBesi65CWbgEiVQM9OBV89qO7JBrBypdcAKz5rmmXRhWgIV3CEasV4gCMg6U7mDaEcyPIEiMgmFJSMUESDRL/g4vPjEGhx/eDamt16ImrN6lMMnrYEgASU18lYtScIBEcq20NDZbImipXt1zEs6EmMwf7QHLSQ6HorL/NBpO+7OEkhGUxRugckoAbZMd0PvgM+Ru49LviYXweAxvh/kz3BcSBOimgMSo85bKXi/2Cu1oxbpcH6bs1jzE6IrFC/HycyNw3FGHoyScQjSYRCoec4CEelOBqYBPZ5ykRXP2gtC/3IUFyEol1wCSIQJNygL1M0W4xrjYgxHUBKMYOeYVdNh9Hxxw8BGbonbzfmeL8ZAQjDBch8rWN0J85sOfHFPIdRkJf1PmsslqWEckppQhW4wRZhfXfAxK4WtxsRsr5x2V0cTyJheJXd+MShp/rArGHJJaqFV0iqFmc+e685u+cSUuVe44ts3pHBUyPupWhSfvuK6bvB+GbDFkynJIjNUXoS0J5FyeyiSmzYl0Aqgy9ho6kYn3lMgDiVP3jAu5Z2sAFtFa1wQRiYQ0vGMOyVVXXZW3MWKGOXCKL/386oLMrmCm5SvTzG2SnpmMUJD9J58rIOGAvDJGO7WzVC69A4VDgmw8TXRkwlRYEjNIKsFCFoQJzc885yoK5pCwFCUNHYuNVkNCmVlhvZxysZwH31uSD5zkrnVVVBqCws8MkNvvTHLlv9dee02aQ24pL2tuypAtljQuNDd1ISlMhhSSCYWemUntJCv4z/ZuIWWRzR94xIQ1j3P7U2v+cyHWNsDtGiYLZ8+eLUBxYxojZrSMZxhm5UgYmMiRLQUGgfl1DNmiQZ7eb1YdKosV9/ZaloalweHkjzDBJAcyUEmVNY9hWExtY5YebIaK+J3aBQyk5WweGZl+FqH3xHjXngZeqJfNhylmOR+98gqwLGSLc0LiLLdTu+oKV28pKwTKeU0ksZ2GkevFJGOmFYn4lnqyKSrsWcy7rmPARHOEWV8pjs/em4y5n92IQ/dcjbLYTJFrZMhJfIR4DRpaEjKqPWEsBMy8HenMZBc6hGSGWNGhsopN+n3VISovKgJF+LliW9w3YhYeeG4WEGiCuNfUURL4xXTRSc9XVfLXyBQDJJRP7ClCj6V5C329ateopU+9i/v73/ZaiHLRtYMR9RKISzjOytAy/Bj9GnsOaI0lpT+hKlyNaJyGq5YbIKGgcxCXqmfSPV3ACA18Bans5xGsrq+hzQRwobj02+CsymiJF18XIL8TTpA0CyHGaxCQpKpQFA+ipGJbPHzPSJx8yjFo0rYCFeEKxEMEpBoCpEy8m8k8hqzA8Zjz0hAdMwEkyGbK9j3z2wSlFDELJTC3jhEX1aka1KtsjHXf1mDmrFnocOSOWFe2ElGChxB9DEnJv6GHQ198dharcO0OAuy3wr3t9l6SgCSOQMg1gQxodAPZffUwqT3Dn3KrPGOyBs2qOuD5R8bgqCMPRmD71aiMrhOyIZoMSPhiQg6scjk3Sjpo/g3b1YeAWJk8V4jnRRSJkkrEA9WughfnVe0m8V4KKcFIjJgQm8FUFCXVDVAzqQS7JPbBeUdepPk1YRfkJd9xj+9aM2RsF1dT24VLaWioERDOoMkzZ/nW8fJFc/H0Q3fj1N4noSwSkLCtYEoBuIWx8rrmg5MxlX3s9qX7qWGpJvh0v9Mvx7tiHhWBrpmhIQIblhYPRlCRCmLU2PHYde8D0KXnib9mW2d9d4sCJFdffXUanRZ6wnyTU8gQMSGVD7yYEPIT4umtuOWWW9C1a9f05X3jo/Y9cYIsXEHL862vHritNbtf/mT3ZXbNJSDxQVDmWgWMhrQBkEBNrFo60W7benuEQ9bt2CmFLFBkDJwKLjNOyToyWZfJgvRQZK8Qp9Tcm2ZOMEyLLzIjC+bPx8KFi0RAt91+ezRr2gTxRI30/NDKOb5BZBVwyBapwU1Wnp4J9tPgGsgfI2/nsGhNJ7wDKaxatRozZ8xCLFYtHVBbtWopDIWOtyYWClMgf7uYSWd0aNRrQBTcsGHDMOr559HYhQLkX4PGoLqeCf5BKeCrL7/HTu23R1ExpRqVfUYAZx/qXOsEqcEAVq/SHBKCkR2ktroTE77F5sbLxk1yTBjnSVaMFXZceJgaadn//H1jxgnHR7p5O6Pr+++/F0Dyrzf+tcWEbNmz8qcBkvw5RtlxsPnmbkMepfVJVauydeSRbCqYDeZqfS+9N9UIzkym5wlJ9+RxjH6ei5s84NzRi/rkk0/ihhtuSBvINseFZZRTclmgwCVt1w2DpPcor5FJaj9UY4lFNORcwwF9i0vPikIQqlErRmlZ3mLLOnBP7+SpM66y9ksqBa5P69RuxUz0Br0j0/LOk5t+9Syn/9PfSN8v34lkpsuNTyZ0VS9y1113iaz0O7Vnj3+ajch4ighEhXUE4sm1WLduDSrXJbF1y22cR4hrV+WFxvfzqyofLSWDsfzk4z/74EP8NG0IjtxnBUpj0xV4WLpKMqxNzRwgsbGXcNIgw8fYVbsICRTJdUKoQAjLnAfcBI7JHXd5S9wmQ87KOmta4+4RC3D/qEVIphoKrmOmgb40oVZv2+oX5lnYm/iWARLqKXoLCUjsvdzy3T5AyRc26xe7yexPNcqN66IBRti8MrwMP5Z8iQ7nNcGKBotQFaxCNM7CFAQf1GdRAQ86D67WNj3vYlAnEEqmEI2Voayqta6BUCWqoysRC1ciYeGEEtJFNl78YcJq0xhMAxJUoygeQr2KNnji/pdx7AmHo+lOlVgXWYu4EH+qx2TZGhUu5KMDwckAQokiRGJlKEo0lvfjoSpUR1YhEVqHZJBFYZR6pE2jW7UoXWQrQe9LIIWG1c1R8W0SM76bjg7H7og15UsRDTAUkqFWBC5iyuraJ4nGEKdUkT4XwVqyGKFEKaKxUkSSpagKLke8eLXL72AJdG3lp/eiIeesIEWvlQaTxdBkdQeMfvx19DysK5LbL0NF8Vr5nIBE2gAGGGLEM1jop1ZGYxhYNFGOsnXbIcJQLLnFFFaXz0Z1dJU2f5SwKrXp4iQaGDomxnuN/C7d5BL1gYmNsEvFfvj90ZcLIEmENQyO1zCRqGvDgQ5ZG66SXyaFT8UkQ90IXiSUz/dY2l70wu/cYl2xaB6eGXY3zup7EqKIS7iaJLa7z1UMOv3DuWNpeRc5Q4+bFBoQ0oL3pBkmMuYkQBlBk0qIt4lFDUTPiAOLwIx7PITqUBT/GPMqOu7bFfv3OG4Td3Ttr/2fARIT4pvSh2SzPb3J4E3s1O6Wi78ENvrWNlj2N88ZfQDGMJUxY0ZLhbA77rgT9es3EEM8P7jJnMxXovSQ0NBiwuiGq2z55wAmT54knoV+/fpJ7gNLql5xxeUSZ62KQBlG71vp8bJ7qFvZ3/xDy1jK2277q/SgoXeByurSSy/Fttu29r5Qm23NzJ1aKGNefhnDHh4m3bsbNqR3wDVJyXNZrXbuSqaKyz4hLu6PP/kEZ511Ft5++y20btUqHdJVaFH4dhQ9JMcefSx23H5HbN+unXJdSp0VXF9+2B29SwZkCHBYKIFzIXNgGjYP62zX4blmzPgBs2fPwvjXxqNhI/bI2LJerLJFT9r6wpT+XXe8MWV/N8c95IIMdtElebFxHpLNcSeqtDnmVoGwR48eG5iDwms2s++cl6DWLaYXa61P8pX93UxPWGcZXrAPScEbcUmkLqZ75swZuP3223HMMceiV+/epoG88Fw7kSezOCQux+DTiW9jwbQ/oeceK1CSmukYde3PpPHdZDbVzpHQEUcGJQKN8fOq+njzo2X4ZkkDlAbX4JhuTdG57XwgWcWeiwhbfp6ExiiBoz0ZCKiKpOzs/LXb4vZnfsYDz89DHJpnJknIXjUkLbskd7B5psdGycshYYgv+wv5YdfruxjlIEO8SHqReGSYci2CQlhhzfER+JXgGAaxOrQE/x975wFnV1Xt/98p994pmUkmPYEESAIBQlMQhGeD0KSEZ+8Pe3sCKuqzPBXLswIKTzCAjSpFpZOAAiogSIdQQ0tPJn363HLO+f+/e589OVzuzNwJ4Yl+OL68Geaee86ua6/fWr+11rON92vXT03V+lErVfFKaowCk17ZjnViqDp0OYIGHHkKobugHld8jdm0o5qenKneP05UX2eXmncvq2Fuh9onP6GoqdNY87HQByLVbU5lryICi8kYaSqPxDl5fiQ/ijW2OEG/Ou0mHfPWI9S0S5/6gj4TB2JiJ12S23St+FSa94GLkfxiXhPW76HuP49R9FibCs2xRu1dVP+Bi9XTskF94UZ5Xp+JE7IKecX03dDXyCZqYrw8tZQmqGNxpOceXaq93zxTXY3thiZOvzkToTRRo8uWBwA+NJBuQXGprASasFfUpI7dFN4+S0vu7NT2bylr45z7FDQ0qRSz7lB3yfNgg+k5aW1iaUhulgI1tWdnXX3eDTr0iLkqzsRDYuOtGhIC6Gkv6dQxzBJHApCwK8Mvj9bk7ler44zp0sYGlb3NSiavlt62WuUZm5Tk+pVLipb6RkZGxWnSYJv8w+TUSaDNtcm7ZYz2iv9NHzzqP9MUBbw5kO+KN6ZkkYEQPk/q9xM1RJ66F0v3XbdeG9dt0HazWrT/v09VNMHqG4NpKtVre0P7al1w9un6yNuPUJNHHSdGh5diYIQyyNa3cTwADmhpxJesal+va/74F63uIB6nYLxfjerXO44+VLOmTbZ099gCSsYaeGgBC1uaOCPr/Sp5OV1wzc3a/bWH6PVzj9pm+/wVQJJanVGKoWxhBYQrXk2t2mYjXvWgYQsj1nixAxsoSZ/73OeM8g+w+973vmcKXtVzvVhA4g4CvDt4OBD0/A2lBUs26Vm5HOWkVpu2BSAhzgVr2WGHHWZoRp/5zGf09re//QVc/+HGhLS/AJLLACTQlSxXoebXXFLG7BiSMhc6EYU64dpPnUockqU6DH5tUb5M2t+jjzGggoM260Ub/BlwxiMTYPv2t79DY8aM1qJFi4yHCYrPihUrDBi0cSe1u5MFt/CCKZwGJeIVQPL8WXsFkIwEkAy327bu85cOkNTfnpECkiwtkjg9UmqzX6kb9La3vc28mD3ovNUvbAkyAk6IUal07x1/0sr7ACQbVfCeGojPscG78Nh9Rb5vM25FlmZLBfCeYLrOuehZXfg76ZjjxuvBh9erZ4P0m++3asoUm2HI5ABzrJL050A22RjLfZNWdO+oH124XP97+bOKNTpNCoKyuoWum9HJ6h/YOu503hCC2kcCSPjenDlzjLGNGDFqTpGxrZZcdVmwDBMAmlXiqSNco6eb7tVsAEnzSlFo1EaDkJsJGo8tSokiH3kRIc9GfUa9zJda1bx4Z903f7V27NhPEydO1JPLHte0/car4ePPakPLk4rDXqN4F8x8+eoJKsoliQkkNvQnCl0EibyKpzHF8fr1aTfqmLe+Wc0GkHQb5Gn9CTbeiOB36GYJCWUMrays1uI4rb2uoEfP6dURO79X6ihoUddt2uP7ifp3WqbuhnU2Lk2N8gTNqiwfL10a/G3IzVGo1tIEbV5c0dJHl2qvN++szqZ2BblQkUnCwDg0kAjfeBtsZFFBBeIZorIqOU8txWma9OC/afUPx+m5x5dr7+9InUf9Vf1N0LkS5b1Afjky3qMK4wmpKq1Wb3MWBpraPUvX/OIGzT18rkozNxpAYsZaJTMfNsuUfXsMxQjPp9ej1p7p2u651+vhDzVo5j7TVJm+Wt3bP6Xc4cvVM2mtimFFuTgNdvfxidiUN86cyhrnmU2VVumW8dojfr0+/ObPpNCL/F0sChtzi2fIhsxHykcFs3+hdflLfV36o9vVs9zXtDkTdeudC/WeT/+79nr79mnUeH2QZP2a1frV/DP1sbcdpiavaFYiLTAJAdI4HOetBFSYDGNxoq7eom6+835t6Jd6K74uufhiNSU9Ou+MH2rGdhNM8DteE7uiAgWpB8VaJxwgiVXy8rrg2lu0+wGH6I1zj6hj99Z3yyuA5J8YkFBPwf1DQJ9wwgkmU5I5ulKvxGDK7IsFJNnvO6UWbw2ABMWc1KCO2jIUxYZ7XoyHxB3oZOe6/fbbTfYV2jB79uwRWdLrLozoQJYrNCNPnV2d+uhHPqKvfvWrOufcc/W1r35N2zsPyVCAZCDwVOro2KyjjznGgJGZM2ekvGIHfWpvZhu476mxsUnvf//7tGTJUl1//XUqNDSoUiaDiadKRIYNmz3l+dyWLc90czngIbnh5RVD4lr6iofkn8VDUt/hM9K7/hkBSbaPq1evNmAEWYPhCJrq8BdKjU0tDh3k7ttv1qr7/luH7bteDcJDkl4E3AJIBgLL8Yxa+g9W585ksn4yf6XGT91Txx21s65YuFZn/vR2/fYHgQ48cJIqlXYDaMI06ZhxrqTxPS6VaRS3aUX3TvrxhUv0s8sXK9GYNGbEpVa3jhFbstdEVW7Ta2sACQYxisAR+8VZybhjwAKQ1IpFQwGzV5rSXrE6wtV6uvke7frJ7bWheZVildRgis3hJSFImvgdPEqWZkXKeTIsEu2e62tT8MRU/Xn+In3oyE9q51Gv0S2X36VSf78m/GSJVo29T1Guz4CJBpNZM1FvYL0R0I5EchhqiuEuqQQaXZqoX592nY59y1EatUuf+v0ueaGlWpU9qsdHCoglgLqnJlUMNbJfo0ttGrd2N416YlftsPEAPbOgS7c+ukCvOtdX1+xH1Nu4xvhXIgLIDT2QYBrABfElQBooX6FGF8erc3FJSx9Zpj2P2lmbm9aZ2iyx35PGDhVMcgUyTJnKH4mv0MShEDuT13arDlL3RdPUf8FO6uvfrB2+tVbr3rJAPc0bzagTO5OPfVUMIEGpDxSa+BobtB95AJKZuvoXeEgOUXnmOvXne01sA1CE+TB1SFKKFfWX+Ju8Dk3p2FP+wt3V/T9z9Mb3763+2UvVOe05rZl2szaOXqquXFkhNLekbGJnbe44GxNFb3gDHoimSrOSWydqj/iN+tCRJ6QJ1AGisTzcZoY3R1sgjZVViJqNBxJvTfef8zr1M1fopI+/Q21zJKGu7ShpCu44vvdCylatTYSH5Jfzf6aPve1Q4yEJWHsmRpHUvJaCZX1NNCcyiQpwoBajRHG+ReV8q+64+wF95CMf0c9+eIqOPuQgNfqRKuWSSRSEZ8wkPuZ5zg9LQiAWN/3y8jr/mls057UH602HHL7N9vkrgOSfEJA4BdIBAfjlWN9OOukkI3Cz8QKDrZQXC0iylj+eRZayT33qU0ah/vznP2+AUTaGp1Y7toWHxHmLoLSQfQXqGhnLstmQ6qH4XHnlVZqfUrbwtFRTZrYc/Ox5e2g5rHHppZcZutpnPvOfpkbC17/+jbRqeloRafBJGHhIpwEkR2vGrJmaSWFEvmPSN9YK77UPdPOMh4w+A/wQJhvWrzdeDuKKaCR8/6wnpLo5WwDJYj3z7LNaYADJ2G0mZLbVg14BJK8AEhdDQq2gf8Q1Ug9Jdt85hRpZTfvx5A7giZQW94K9aSo5WFMC6sXdf7tZa+77qo541Xo16tkBDwl1DYw10wQEU93MljcxqrUJzaGC8xj1J+O0oqtF3z7zft1xW6S/XTpR48b2yVe3oQiZCtU2NG1A9hhAkkD9adGKnp304wuW6ezLnpKSMan8gqvvJBW2datApglUt9k0bQ0g4TskKSGdN0Yi6IZQk4lHqnUuoMxDPyPZSWQCmiN1hKv0bNM92v3jO2pTU7tiP1KhQvHESKUQhb+ogrEkeyqRgcgmq1U+ThQWC2ooj1NDqU3NlVFq/eMB+st5D2rOQTso+PIjWtHykKIAW7xn5y9NoV3G82Jz+cojSps0zBXrofj16Vfp2LcepZad+1T0uk0iFUOyovYXyjQ+ES80VUOwdDPzqPa5JK+xm3dQ1zlTtOGqJs3ab1fppKXaNP0+lQrLlFO/zHvxtJjy47ZgJ/QlfBBBFGhMaay6nuzXkkeXaY+jZmtz03pbvd4jHslS10x8igEGgXIUlsTLUi6opW+aRt2yq5ZfGmuvwlwtXrRY076yVuuOW6BNDe1GgQ5VSIlCjCtPtAk/jPcuskkppvTM1FW/vF6HHn6Iohlr1Z8ntTD0IoAQUMoa3/L0IYkU+UX5XlFT1u+nTRdtr+LP9lAwvk9rG57SpFe1aNKHV6pr5rPa2LDJ9D2Jy6Z4JYkKTOpuA+6g1JEGOFFzpUXxrWO1RwIgOTFTLlDKuZDilCYWhf2K1GBCjcNKt9ovHaWzT16oGdvtrDWlNcqN36STfniMwv3Zs9CrtnhIhtJb1rev0q9/fqY+bjwkJUObBDLxIkYNOGF/A1YQ20MaYMYvUBQ2qTvO6+h/f7v23/81+p+vfUENKiqMbC0Yy/QElBATYylbJjzep8SDzdxaNoDkVs054GC9ce4rgGSbCTmn2P0zUbZc550yDiAh9gFlmJoiVlke2vX3YgEJ73Dvh7IFGKFQFfEbWWUBuhAUopru8fQQfjEekmwgN78/8MADBpjhLXHXsGMh6cqrrtb8n9sYkra2MUMxtqyQ5uD2PS16+BG95z3vESl7iWOh///15f/SzBkz1dTcbJNsDXJl49UJzLeAZEbdlC3mkAxxgFAoIHf//e8qlop697verfb2dv3u9783KS0dJaRmMzKgZ3FK2VpIli0TR/Pyul4BJK8Akn82QOIy22WDrilwiYyspmy5JAXZXWeCoFN1n5Jvd9+xUGvu/aaO2KdDDQmZrtLaK6auDd8Evrisw1Y1Qakm1qE/mqiO4ix94+y79Pe/RDrjOzvrjfusluJuYdA3BX4rphpgWswxbYmh8OdVCUIt652uU89fqbMvfVYyHhJb7M4UsQMBudCg+pgnIxIwWwNIeAFjjxyESkzSFow1g1G2bINs8hdLwonUkVup55ru0ZyPTdOG5nZF1JiidgaKvg9NqF+FNEVzv58T/g4K8zWSQiDJy+9v0qj109V895665eeLNWV2q/b+dF6rp92t/pYOlT2S7wJKGonCUKh+M28utDuJGlJAEqitNE6/AZC85QiN2qVX/WTwCk3yYWPVtrQi2VTAqb+jQMaucqNGaaJym8dqUsdMjf7TPrr451dr9tdb1XD4MnW3Pq0koHo9hfYIrvdtNjETG+OrN01dPLqcAhLjIbGAJB+SjQsYhsKLp8ZW8iSHVS6pqJREauqbpnGPHaDHT+nQ4bu8TY2jRuue3z2unb7YpXXH3aD1bUtUJv7J1hk3/WEkiEmJjHsBuhB6TckCkl8s0CGHH6po5npD2WLEKWppK7DwZlR0Mk95ykXEtfRpUsccddzUpqZH99LOb9pBm5Zs1PL/3aRR/71a0dzntL71cZv8ITLRIKYuCUCfZc0MmXKqsa+mcpuSP7dqz+Tf9OEjTzDFmk0ptHQ1Z39XUlToFUxq6MTvV/v5DTr7yxfpI594v2a9XvrFqfeqr1TSp649SB71tV0h7fRZNkl5NtrUfrB+zRqdP/8sffytKSDxSCZtPSS2sKQDJMyEBSQYUstRoiTXqEuvuVGnfPcnOuecM/W6V++uoNKnIKZsRE4kMDBbnrgTdDTD5PBNYDyAhGeXldf5197yrw1IvvKVrwxUp3aZsYay7I5ImtW42RWl410o1Xfeeae+853vmFoH7hrUUr4VL6/2bPCIX/7ylybLFhWA64lbqR4P/psAPYrZOTAwnGeC92a9KH/5y18G0v7iWainzw6MEPvwjW98w1CkPv7xjz8vQ1Y2fmQoUEAcCIcz9Q3IssWmqPfCM0FtAOozUDvjD3/4g2699VaTMav6GqoNBpAMBLUPDUiyz6WC9+OPP2GDK/9/po/vff97+uhHP6rXve71mjx50qDdsONvLTm0a/PmDh17LJStWZo1y8aQcMvzgzafL5j4HsBo8qRJevW++5oYKA7e9773vaZuDymMqTlTLtu6M8+/tvyBd1H86MknF+uZZ57WwgULTTzKy+VygIoaGBRHzK7fl7KNboQY9c2bNxvQR/IHo7IMA/hfbLuqk1LgASTtL/uDDFNuDF7qdmT7ARUS2YiM+L98r+srVm3S/jpqaj1y6sXOQ/U4kxbepf3ls+GSh1TH0GGgweiBB/mtb33rwFoaqi9poXb5cUV3336T1tx3io7ct1P55Cmbxc14QPFHQLOxKc8rgWeoM6SbRZkr+qP11NpJOvW8RXpqpfTp9x2kow9qUbN3t8Kgi2IcNiOiSWLoajSl3lnjIckp9vNa1jlNp1+4WmdeBl2sdUB9RHlMM9CnmYOGcO1u5aQ4QAKgoHYZGQndXhzK6OKKGyM/8JCQ3v6xxx6rSdnCwm4zDhHAbFO2d4ZrtKzpHu320cnaOGqNSqaAoQnVNnARmzzeA6zKJd/MgqEM4Z8ISnlN3ryncn+bqXVnjdeoaW2a+bYmrX/Vn7Wq7UH15TtV8aHAQIpqMKloc+qx6eg9aDcEdzdbJTsKNbZvrC484xodNe9Qjdq1R91JUQFJrkz8BMDAnp0UcyQY3IspphiooW+Kuu4brd5FbXrjgQdr/KI99JuzL9SUT/ZpwjvWa23Lk6qEZZOqmHWDV6CPIOyUBlQkcD6O1QaofbyopY8u1x5vnqXulg0KA7Jo0X5imEx5ZFvPBGxrslv6aumaoY1XbqclZ/TpNRMPV6VSUPJ4szYc/GdNPGWpOmc8qz6PYqGMPGQp1OtAYQTlCs+HY0JVNKV7lv5w3gIdcsShimatV1+hz8Sa2OrsFoJbtRyLf05BpVlx2KXJa3dRz4LxanvyIO3yxpkqbyjridNWKv7c4wqOXaL20Q/YYpARsROBEhIGpICkYgAJ0x1qdDxZpT83G0DykSNOZLC3rGiDWVwlFhJolQ3AY0UV/bJKN+f0wxPP1wmfOV5T3ihd9nsy0gAAIABJREFU96NVuuvue/SNe45TiNP3eWnD08fWyBFCDMn555ytj7zlUDX7JYVepDIxTyY9svOQuIx3ZOG0JRbQF0r/n9723VP/Vwtu/rOuuvIqjW8OlEtITV02RVENUxDdwgA76ytN/SzykC/UBowDXXDtrdrzQGJIDtvKHf3Cr73sKFvZeAOrKG3bTB1uCBzgcQcGVnoUcwLDHSDh/dV1UF7MyL8gq0ea9vfee+81gCTLaR0KiLm2u8MSZQWr24knnmgCu127B3tGFvjwDFeHhMMegZ1NdTmY4sHfUXoBIyi+8+fPN2AEMEFxRVdLY6jxy449gIQaB9SiGaxadq2xpw2AD+rI7LjjjmYOv/SlLw0ULqv+Tq0xoS9XX321ec7FF19sgM1Q6+6F9gq7ZVE2jj/+g/rBD34wkOWrVt6MLVt8S00Yk2XrmHnGs7LLzjsPxH6QwWuwPgCAGEM8M+//wAfU1dkpnrPzLruYAnJ/u+OOVFnZUsOkej7dHPB3rIbPEtS+cMHLEpDst99+A8kSXkpDRS3AAfAEkMBFz8ZnvVTtcHvYAVIHSFjbjg6ZVWJfqnY4pZv9gLEGowF1SP4RFzEkZNFzdUheyj472epqkLh9Q9pfAEk2Rm2odrC/srIEaisyhlgSCtFmAc2gz4ETnnof7vrLTWp/6BQdse8G5ZPF1pifcrxNIDu/+6TlTAxdBkWZVKu92knfPfcRnXVZove8Yw/NPXB7tYXPaLcpa9U2pqjGvC3eh0s3ioppCttUOTd1Jz15fpOWb56u085fpTOueEZKRqlCBWhjDQ8tT95lZUexqpMPX+9aynpILr/8cpM1C5nrigwPJrOZO+4DkBxxxBFG1gNIqu+n+5Y8hXprC/kCDLqCtVrWeL9mHz9am8e0qy8gm1NeOSgt3IEXgUKDPjEkZZOdiqxYqKWFvtGatOhAPfrtkuYs/ndNm9eqTbsu0soZtynaf7V6mzabtL2AEj+2FKfQFOjDM1BWHPSpkjSYVLa5Sl5j+yfo/NOv0XFvO1xNszvU51dUSov+EZDgk2beuN57KV2jvA2G0Kjeaeq6aYruOnOD3nDQ4WrcOEZ3PnKTDvjOGCWveUqbW1ao5BMQTyIWk9tLFeWUT9X7fvWpUQ1qLo7T+kV9Wvnkau199CxtblqtMJ83af6tqmarzOOZMOCAWBglau6drPK9M5R/cIomde2urmebtOqWDjW8Y6maT1qstdstMtXeKWycS5MDGCgdE9eClyJSJSkpH4Wa0jtbv8dDctRhquy0Vn2FntRHB2iwNYbwENnU4gUlSbMSr1NTN+6ivuvG6+FTA8099lBt2NiuriVdmvqlzerb7zGta3ncjJ9nAAlV7G19OfAGAA/IH8R5NZfGSXeN107d++pTx5xsk8qZQ4N/ZZvG13grqEmSFs32ffVTHHOJ9LOvLtCoyhS9at/Zuv6qBTru/Udqr081KTal0Id3LQIYNrSv0S/PPkOfeOeRakz6FBoQFJiaRRaUmRxvabOILyHbqU3h275hkz5z8le0dmOnkaeFpF9BhIeLeXdttjEo1DWy2o0FeRg88kGg/sjXJdf/Rbu+5g16w78iZYvgGqeMZqsDv1SHTlZpZ5I4KO666y6TZQvFOGt5qaWg1CtEs/dlvRLud2oLQDMCkDgFo57MVNl7aDsWXBTTalAzGKDIKjPOQwK3lmD0wQ7jbF94P9Z4qEF4l3gP/837x44dq/Hjxw+ZYSv7LEfZov4LWcMojjmSi4B22sH7AWS8eyQWXNYbVjMACcDOfb/m2su4Zp83t6kspqL2pEkTFYaZCtA1O2MzZNlKyNRSsYBkh+k7aNfZswc8I1g2qoMvXbvcHHKw7r7b7tpjzz3MIUuGrQcfeFA9vQQaptnlU4u+AUgZmTdQ6yKORaaw55Ys0YIbSPv78vCQZCl5KBQkTKhFbRnJetmae7OFEZ1BYCRrbGve6eaZMSAeiLS/eJFRZv8vL9cOAAmykYx2/4jr0UcfNQcomfQYg5d6/B0Yy3qcnYdk1113HZDXw7XD0bZc7Yt169YZGUfGp6ysHWxMqSKNpReF/87b/6I1D35Fh716pRq9ZWm9CEQIVaUrNvUvykNo09JC4QkqBbV3TND5163Q/c8UTN2jclBRU9CjL8yTdtttlIKgN7X4W33WJM0ydTSst8B4DORpVedOOu036/STS5ZKYVtKZyGMHWsqVJc0K5hRhrZtWLsDJKwB6kYRr+jOwaH0BPe9Pffc04ASDHDQnGsFtScAA7JUmQBpshaF6gzWa1nDA9rzwxO0oWWZesLuNNiZrFbEPNgRsmHc/cpHecXUbPBzyve3KvzbDC07P9CO69+knvwytecfUcN+3druBF/rm5YpzhTQM6l7o5z8SmgU4jiwNTZQBoNKk1p6x+vCM67Wm+cdrNG795kYlpKPR8FGUZj0wyaWomxoZcShlBMoZg0au2a2em8Zq81/blXUulnjD4lUfsNyVUa3q6QOE0QPwLKlXAESNsNBhbgajyxgOTX3jdfGJ8rGQ7LP0bPUNapdpAMrBkXTTmr5WLIZIJY4DOhfncolnhrLU9VcalBL13bqf7RNT1y3Ubu8tUWdr1qkztaVafnlQPlEpto6zyB+iTqOoCqiW+K+QNtV5uiyX1yrQ446RMkO61TM9xjKVED62wqyMVAxLJp3AtHLnmcC4xt7x2rMxlnquGmiVty5WY2tOW13WKOa91uiDa1PqbPQmVaFp+1UJKf3Nn1zZGJIWN2xCqUmJbeN05zym/SxI0825UbA/RWvYqhdNn4qr1wcGGcjhSvZc9Qg5d51j0l/ueB29Szt186vn6qD3re7NCmTnb9KELhI0ixU2di+UhfOP1MfHciyFalErZnUQ2JkV2oQoC8kFMDDRcD72g2bdcbPz9OYcRONcYdUx8ROMfcOkDhA42KazPNSjwnrBEBy0bW3avcD5+qgQ/4FKrU7ZSpbh4QsRSYwN1WehnLDbssDEUWWdvz9739/ySlbWa8L7wWQPPTQQ8+jbNXTt8FAS1aBG+6gdIchedkp9kX2kblz59bz+oGDdLADtR4vi1sDeDlIEwwgAZSOhLJVDfiqLZJ1dSaJdfVVV+mss882dIqxY8dZ6sNgASC1XCTV4eeW8Dq0xSOTi7djM0HtR5liX7N3mW3AFULM0QrtOKeoJ+2UK+rJz0olUj5P/nWC10j7aL0nXEaBr+KiZveY+wxAYtP+LlQbY/AyuZyXYLjCiC9Fc9044SE56qijjIekWlF9Kd6blRM8Hw8JtEzqkOCJzH7+Uhlt3NphLToPiQMkL+U7a40n8wAgga4DIHFe1Hpk3NbOTzXwZD9Rqd0VRqzHu5E1MmXbOpiRoWbfUTdNAVXpb3fcpFX3f0eH7tulQvKMDYI2KX+h2tiq39RKQJGqmEIkhITkVCRzTjJRirczXH1uzHn9avDXyPPXK4n65MWBqcgdYdXF4gqH3NQhQEGzZRSp1P6TXz+rc02l9rFp7Q2bdDbNy5MmS63H1juyman2kCArnQcrKycHe6obfzdvte5DAcbTBPWIcYJ+0+Gv09JwkfZ53wx1Nq+TmiqKvF7JyymKbZV2vmcqu/tFNapFXik0mjQyvKFznFr7t1dzZaL5Xl+wUcXmDnU2r1Vf2CVcGYZel1bNttx9ioaiTpdM3EQEAStpUlNxtH595m8NZWvMzti0SzI8HZPRyuS1MtXK+3NleeXIFC3Ey0A/Cn2tauoer6bSOHn5fnXl1mpT6zoT20DwNwo3RRyJN6pw9pgUtpxjieLYVyEJVCi3aNOSPj3z0HPa97Dd1dfYoSDIq5jrEep4zmtUFPSb8TDfj6Fz9RugnNMYxUmv/FKDGsuT1BS3qtiwQT2Nq01tFwhXRpmPCERnDFCBKyrSl8hXwW9SHOXV2jdZv7/4Wr3p8DcqP7VflSAtgBj2GdBGNrok6FYS5w3VqxIQmZJTrtKgptIojeoeY4AiOQO6G9oVNW5WX6FXfblEYcWmzOboNjDbjEFkEg/wO7E1hdIolW4vaLfkAH30zScqKQMeWSvE8aDY+worOYWxLzI5Q3IITeV36v00yiNDMk0G+RGKNMoWk49NccmaysXAUrWqsad1a12WrcM1OhcpqRRNNjEACeNmAIUBJJYWnpANDp0kpo2+ARR+Lq/AJwta2aaKxivm0RBL/bT73/7dtso3FMCQlMiRr4uv+7N22/9Net2h/4KAhKBorJ8cttWByiMTW/Xd7RQ29z4AyZo1a/TBD35QO+yww8CBX2/hpfreapXDrOUTaw31H4i/GG4xWqXUxhw4xbs6TsNZ48zy8ckp/cIFTp/ot+sbFnUUHbxDuMG5huu3U4ad0pL1uLixyP6tVjvc57zrpz/9qQmK57DfGppedlxdm2rNSc12xJEeefgh3bBggfXS5WwpplrKDoezS4OZfT6V0qvHxHw+WC2TdF5ce0rFov7n+9/V5KlTDF1qwHPhYk2yAQ2peHDfNcoN6yoNtOfvdl0Exgvz/MP6+R4SlwwY+te69eu1tr1d116Hh2RCvUv6Jb3P9ZG5oPgj6xOP2v/V5dYAaxTrKlREt69qrflt1a5qOdHV1SWoncRvZGlE1et+W73fPYfnO4ALDRDZ6Lj72/pdQz2PduAFxnhDnSjk10t9Zfe/249k8aMAK/UkhpJ92fHLttOt52rA6WR7dZ+spRlOf9lUun522TJVVi7UrhO7FSZdNoOR2dKezaaFSdaEgYyyQblG66HiMpbbnJJKziibOS8v6p+ZwtR+h7y4JC/KG+XSwguruNhK2SjLoaLQ1+bKWN1413r99op7paTZMnSMJdkqQca4YWIvBhV9Wz1tDpDgyT/rrLMMI8DpCkPtxSwtdbgz1tKMaL9vslahkBfDLvW1bNSkfSeoGPbLsNTUbfvu5VQy8Q3cWzYF/YK4UX4lb7xTJb/fjHVS8hQQMA2tKwHgxwojasZExsMBdgReGOqvHyoOKDIYKFfxFXi9qnh5k60pnzTo9j/9Va/abx/lx/km85SR86YmJrVDbMrWfrJ/xZW0roct4EhwNamDKeLrxyWTvKDHJ+gaRdN6V2hHGWs/9C0TjkRsJF58ImJQXEN1b+hT15peTZkxTl5jIq+YU6nQLd9HoS+oP99j5piAdOhrRgk2i7RJFb/bxFritYPWRVIABfbzOCBwnexYqWJs/RsqM1YxCnVo9Pimyigtuv8RzZg9Q7nR1iPInMW5TlsJHspY1KOK12C8hCbxABupQk0T/D7MMZnBPEVJryrg9oa8KUhZAIuzjzzrWQEosgeg45kr8ZRPRqn0XIOmj91Le+z2WkU+CSVsZjlbRNBSJQFG5aBs6n9AZ6PwZC5qVFIJ5fmhykmP+cn+NIUljXfjhdcLa4h5KnV26YFb/6KD995JhRhTASkM0qryqYfPUrasuVGkPo7KYtN7QagS7Q2t14RgducVBJA4BoL1iFh/GdNn2BwV1gDJHPK667Hlev0Rx2nuYfUbsYfb/C+bGBJiEeDmZpVol6FpuE682M9d8TiCoQkY3bRpk2kHE+Osg8MJsnrawDMc3zWr6EB5IlMSBz/Cc6jD1h1k7qfj0PI9PAv8zCqzg1kQXd/4OW7cOEPzQdHg0HcKrQMttZ5Razzc/bUO4FrPcKCKdpMdDOoZsSAjGeustcuNSRYY1DMvWAMmT5yg3p4ORcVN6u/dZCxGBIDVUhA48112vqwbdUA5dFRQZHEqx5zi7+63m96e2uY9QZOaWkdrdFurli95Qrk0dCrrFMliS1NAma/5Ui70VSpBoZPC1MCBvlax8YSWyu3SEaYdcjjJOHLIKhnmNKp1khpGjdf1N/xJo8e8PDwk2fl18Qso5y/lNdiegc44efLkuqmI26qNrGsoidSxINOYU15fSu+Aa3tW0SPD1f77728Uwf/ri3XAGJDA4zWveY1VulMZ/VK2JWsA4n0333yzmQNoqVmwPFgbnEzK0rayhoQtxoPB0/EBHLx8WcWkX48tbtfS++7QaBNXgoKHNRmFAaoRm53q1LH88liF6pO8klEwMRWjg5VRziKqOedNNWsCbsOg13DdPZTVMK+IFyK7tlQgMB4SX/0qer7uXfysrr/uJksRyqQpNdZ0I6RS4TU8HX5EU+cACV4yUidn16EDzS+Q1yiVaZYtdy4Mxi7guyiegC/+kWI2NF6nsqbuOEH7veF18pOCCijTca8Nck4Clfy8oV0ZxdevyKsUDGmH75fCkqltQVFBAs7JphV4voIICpOvKEhUDInfIT07ijMpVQsqhz3GswE9KJf0mjS+/KMK949/+D866bMnKmhsVIHK6MaPYFn+IUYpLN2sCd9mrMKqjYXcmONNgLWUN/VWyirlbKpoAElgaH+WYsSaCqEUG+8chs284jxejJJWrFyhzau7tNc+eyrwAuMxKOdIGx0rLIXqLWCtJxaBGiKAJBR/X3HQoMQryosqpt2MB5EKUUAWOPptY6AKEemTcR3YAG1ieQKzZmOVchUFUaLLLv2t5r3lWFNzK4iZj5wquY1pocq88gArr2AVaQK2PYLLAQl5M1b03pyNEePUYIBh7PepAdo54DvBu8GY2KrnZi+QPcxLVPF8Pfx0ux7YvFH9U8drUxPJI6BohQpNHRJSR6cr0S+pnAtUjMoqhFKuZFMxl8OK4lygsAweo7/EEJEIwBDV0gN7y2q20ab24o7Cxi55jz6tyV63cpUeE8IfG+uCyfGd0uWsTMHjE0EhJBonwHDJkDaoDAj2bA0dAAkyBOIfhggDq8wc2nE3Jge8qj6GDzxOoZZvKum9x39Uh7/ptSPax0Pd/A8DJO5QReEnKBo3PAGbCI9sikSnpPOTe52CkrWiW8qKpRVkqUJGwKQaIffwOUpzLXe5S/tLDQ2qjpuJT70Z1daXrNXQKQUObPCcLO1suJkicw7BmqeffvqA5Xcoa0+2Te5QNvQeo+ASuOSbf4zDYJfzsPAexgOq2nHHHWcoW1ihbWVv64kZzALr+usO2qxy5DwwvJ+x4HmDARIHBj/2sY8ZCzTrYChFy33m3uus/1kA6Q4epwxk56jWs8k3/8ebrtclv/6BTvn4zhpfWKpC0GWKHNn0d9YChoXSKPAVcnmzyYvKm+T9nslcEZBtpIRiADLg+E6UQ9k3bk9ctgR+wrH1TO54K2JgHue0vrSbTjn1ch08902ad2BRQbxZ+dBXuUKV28QAjyjqV4j7GTqF7xnLjlFCSjj0rbUOYcezLfe2qCjH2xtVIPjToBiywVgqmUnMiGUsH6pbE3Tln7t01e39+sO1f9XY1lpxPMNQ0IZb7FvxeVZ5oNIygeXQdWqBVsBs9sre49aZ2/98VusZrrBodVOJDSIg1mXZcvJrqLVa/fzsvdnPBgP82b9D2SKGBE/mSLJsufdkrcTsR4wAWTkzlMxxY0EMCd6JkdA6nQx2MjerxNej0GfnATlJrBcywo3BUEuqun/Va8ON70iA3UjrkLj+Z2Vp1rtdLWNryidkOcqa7+uuv9+ja6+6UuPGkAnQZkPKXuVyyWTWsxZblz4j9XgHvkiSYVkB1osahnlVKkVj7aeAqpPZYc55oCyqMGpSgDyq6J777tPvfvd7K72MV7a+Ym5bsf1fsJ85W/70pz+ZsyrrqXPnEZ+7fy7lOWOaZV44HSE7N+7cJLbn+aSCROVSSblCTid97rPKh4ANK7ftlUVdNuksctXoKdDkkMiMMylTM98zsXwRbo2sx9rdYRn8lsC0xZTl3vjud71TX/zSl/SqV786TTawpQ1bfrPz65qHV8Qat7bMJ2vK/M9Y9V0AtM2wZN0/Vgew42G4QObvZLu78cab9ImPf1wNDVR2d30wLiNzn20ryq+lIWFdH+idSffEs+07qQzuaGfmXtfWzOxnCQL8/uUv/5c++rGPmTiiLYljbEXybCIZaxukjwaCmHcOyF76hhEYMBhYA6HdM4Odc7YHUMsWPrhI33/0UYVHH63nmizwMaDSpF22FCeU+z5TXBS6V78Cr2zikqBy+aVYxUaAFLElFfUHnhoAqgDhBODYgwphKJS5AJ2hZNIaR3GshsjXdqvWKrrsCr2+MVRjmSQU9jw36giAJ5LKJKdANySVd0CWvJIp+phLQpXDRuP78Mu9avBHGY+oBzAuAkYB5uiSgXJGZw626JSphZQ1sWpNu97xznfpdf920Ivd2gPff9kAkg9/+MMDgKSWgMseHs4akhXmAAHnXRnMw+CUEHdQZQ/JbB0SlHJ3VR+g1UqFU9izSq/ZinWmBaWyOGl/zzjjjLqCJF3fEbaOR+36lR2joaxA1X2DNgZVisMeK3C2z8MpXA7c8JM2OS9N9feGUrrwEAGIiCEZKu2va5f7maWuZA8XN/61FJKa7ZB0zdUX67yzvqwfnzBDO46hSNRGYxAxdicjqCw/FKGTSxpV9ouqJASIEvxdkpf0KYfrudKvKBotLz9KcVCRKh0KTKAbQgpAgvUNs40TWgi4gtqL++izX/+jDpm7pz5yTKyg3K4kLpr88zhOsWRQtRdLZhLC4YzN4ViORhnub069ispUwy0oChoUmTSgRYUxbuJe4xZHaBkLSHpYYLnCakTCyJ5ge120sEeX3lLWtQsf1PgxY2oImf97QEIjHH0QwOq8qLUkYPXcZtcxSrjzIlavm+yzaoEUPsdzWC8gqd6P9tDdAvDd+5xx5aUCJFnvUnZPuPfXK6Pc/VsLSLLj6wxE2XfX2w4yI0HXqReQZMfd/V4tF+t9t+vDSAGJM5QNdmLXWhdDne7UVyK1OcX+aq3VwfqTlZ3VRr3sd6oNetnP6Aufc15xVox07F6s1kIfeH82qN3Nq5MTTifInsFuzTk5Um0wrD5Xqs9H+s14k3ClnvjG7L6u9uBb5dxR2kbuQqIP1FIhAQtB+kPpGtXyJfvfbt05WZXVuaqNJdWGAwDJwoULTar96uQS1fe6OXNxb9V6UnY83BzWQ9nGMIMRE0Ay1OXak933Tmdxfa6Wk1njTfWzAZjQxq697wF9+/EnFR97nJ5parCeNfS+GMpcmmou8Q3QqZjMaZFaMZrnpP44VuRDwYN+lmgUdDUMjn5ZPYnUEzaa8FWeVzblBPDskAYZ9ovUUpZ2XLFK3sUX6uBCoMYynjnAjG9oegAS4klsJR08ICAbT2G5pDx6YxCqIwxUDj2FxtvRoDwenAqJLXLqC0L1hyR0MBaHAezt5sWNKR77d77znSYz67a6XtaAJKtQVm88NyhsUIQFbnSyljz99NPmn/OsZGuNuGc4EJEVPAAS+MHf//73jRVwuIvnL1++3GTrcO0ke8r06dNNAaZ6BBfvAJCQZevMM88ciAsZ7t3ufShZBHqSAYjNtfvuu4uq3fQvawWqfp7LhuU2pMuyBSVjJIvLCRu47ShsWJeIA5kyZcrzrGZDHVxsftrqAAkeqlpZtnhXVqDyTIAMbd97772N+557sKISC8RFJhzakgWNtZW/SNddfYF+dc5X9cP/nK5prc8pr/VpVg1XmIjAMJthPkioa+qpszRFdz/UqVzQpQP3atGocBP8Ka3rnqG//f1pTZnSrH1mEzzakQISCwAwn8AjNg4LLC5Jg9YWX6UvfutOA0j+44g+hdFq+V7/AD/cFSgCzOAOV9ikGC7tkpyWr1ihA+Y0aOzoVm3ua9WDT/VoXccmNfqh9t9tiqaNWS4Ffaa+gHHop+egSc0YBSolsfrCHXThwj5denNZ1974iNpGj6+xDP8xgMStd/Y46aGdglHdwGoFzf03WdP4LusdTwP0ROdVrH7GYGuVPVYvIOGZ7vlZ+cM+J6W0s+wOZTSoln1b6yGhLXh3HnnkkQHvMPTIPfawGdmc5TiryA0mf7YWkNAXZNXDDz9sssnxLuaDsRhKoapux0gBiZMXyHbGb9WqVaa/yA3asdtuu2nOnDkjUqxHCkiyCh9yiT5wQZPl/c7bN5xy79YDgIQMU5x5ta6hnoP3j3TF2223naH/3X///QPxiNZbEg6s21rPcecK3+Os4Kpep8OdXS/mc3feAEoBZdUekizdu1qpJiU85wEZGTkjOKudMuz66hTV6jaydtkz9QISvl+t/DP3nNW0kXW/1157DbAZRjImPBcPJYwK9tBw4+/a0d3dbfQMaK/oJvSVNUCqd+6hTQAcxySpVtKz+3QoQJLtS7ZtJK7he5zH6CjZtcPYIJPRm+rxfPLd4QCJ0xey8pdYXei+vIeLeaX/yHZ+p1wB+stQspATlLP/2gfu17cfX6z42Hl6prlBZGez8V42E5fx1EDVg/JXqWhMOVLDk89o2bOPasJr9lPn9BlqKUVqem65eh5+WOVSlwrbjVfL3ntpxehJKkOtIk2vjU4yioLxfkRSW0nacfky6eJf6+A8HpKSEpgxvM+3Ph5T1NPQ5RKFUaImVTRuU6+CNRtVzHvqnj5ZnU15E2OajzyN7+5SfsVy9beMVveESeqg1pWJabEsGbem3bzxk/Xzrne9a0Q643Br/WUDSEj7+8UvfvF5lKpqBcN1xgkeDn0EO8osSiwxCGwsrDcs8OxizD7LbZQsWq+u1O7eVd2G7OSwuDs7O82EwW3GYgCwwMtQD8rnHdnCiK5dQwmZbHso5EhfKbBFhqRf/OIX5qCgCrC7bziLGW1wdUj4brbo2VAWXLdACXRFUeEflBmCTo8//ngT9Jm1tg11ULosW9R/YQ0MBeZcmzZs2GBS9JKlDD4xYIwxOOecc0x+fxQQDs7vfve7A8HmgwqaRLruyov1i7O/pFNPmK7pY55VTutscGM2l74pVAWACLSxd7yuuy3Wj3++RtMnS+eftocmNC/Tio15XX5TXvN/sUoffvcEnfzhFjX4yyzLF7eqQQNpZDxOD3mqJI1qL+2rk79xm+Yesr8+eHS/wsoyeeqyQaomqNT+MwXKkkB90Wg99Hiob/5qmZYwBpnKAAAgAElEQVSvlC743kTtOnt7XXDlMv38t+u17wGT9Piidu0wQTrzm2M0qblfAdlODDfU+JGtazsi4NVXV7K9LrmxpMtvlX6/4EGNbatVqf0fA0icEOQgYa8PNo+1AAlygUKRrCkUUeQDFEVSfA/lia0WnBxa0MXItJWVDbUBrvWGZO8DFJAwg73B+nTXUPsz+9nWABLGAxn529/+1tBBAVT8DasmMRCOpjKcUuPa+mIAyQUXXCCKmNIGCniyj0lkklV0hjusRgpI3HrgXchqlDIu5AL1pqhlgQFpJNdIAYmzytOGb37zmwaEIKug31FA1Vm53X3DyWuMZs5DMpJ283zohryftcy5SUY9anK4dzraq1Pmqp/vAAGK7T/aQ8IYOOu4A321zjz+hpJJQVXODAAg5w2Ur2ysKPPjAEq1HBkpIKneT4Cf973vffrABz5g5ps6NKTOpp5PPYaA7DzwbDwkZ599tjEqDLd/6CtG029961vmfObMJF4VQM7feBZ7AI/LJz/5SUObrn5m9bgOBUickSWry9B/PCpQ85EhLg6Oe9EX/vu//9vMEUl1aFs913CAxOkn/ET2sWbZ87BfCA1g3PH0nXfeecbTgnz42c9+plNOOcXsEbcWqtsCIOkDkDxoAUky7zg93VRIvSKc0caPYccwISi+onH9vWp8eJGWnXam4rtv027nnKvnDj9Gk9Z3aekp31PzQ/dp6vYFPbV6g6b952dVmfcWrYejnSdmyIZ/GgJ+Gjfa1i/NcICkkFNjqd8AEjwhhkmRpok2HhLkfSXW5M1rNf2xpdLDT6s8a6pWH7Cvlo5pFWyu7Xo6tP0Tjyt37/3aNGd3bd57H60cvYUhUQ3u3X5zgGSkFN6h5vdlA0igbA0FSLJWDLfYWWhsalJRcuiikDqBy4ZzA5cdgKzAd5Zz7nOABAUWD4kTFO4Z7l4HhrLCi0MfGgHtQNmoF4zQLgCJS/tbLXhqTZxrB5+hfOOZIDMUAAxhh/DBCsE1GKCrPvRI+4uiBSCBp1/rIKr1N4QdG5isMxyuPJdsWRwUUGuqlbLqZ7i+MPaAKsZ9uMKIHKzcf/LJJxuLJyAUJQGLE9V7UfyYC9rGXHzta18bCIKttR5oE7zP66++TL+c/1/68We207TWp5T31jnmdIYujO0jp/6oWd/72UZdco1E4pI9tpfmn3mAGpt79OkvP6Lb7pOaG6X3HztFn//gKDV4y+STJYdAVOMGtYDA5Ps3AKdJa4v76gvfuE0HH/waHf/mHuWSlfL9HpmqS6SEJMMFYMakIczrgSf6dfL3Snq2V8oHAJIWbT+9VT85c6XGTx2lt7779brsmnU67+x7delpoQ7cc5T8pMOuC6w5jppMAnU/VGc8TRffWLGA5Ib7NHbcy4ey5dYNBxnpobOHzWB7261/rL4c3ChfWDmx6LDf/vjHP9bcp4PtGVepfSSAxCmZGC1Yh3gIPvvZzxrlyMW9DUUvfbGAhDEAhHHgUr/EZQjLFh6txwjixnhrAQmKEDIJwwcWehQ8/pbNVFWPEjJSQFItT52F/z3veY+Rc2Q2dEr4UAaT7HNGCkiyyinrEEUYS6yTkwBszot64zAAJEN5SAYbR9gDrP0VK1aYavfveMc7zL6g/hVnpTvXXBxmLeXejV/WQ1LPvG2rexwgch6SLCCpdT65+9mzJGP4yU9+Ys4mwMAVV1xhxoI96s5yF3vonuXGYKSULXfOOOUcAM5Zzfvx1uLVZw7575HoCk7usXaheNfjIUHuOUMI+w/ggcESLxE1KNCbYBegh6BgAg6qZcJIAEl27FgvnNWcw6w/ZADn/D777GN0A9rGWc1axHtEYiPnNR1uzUDtZv8OR9liDjDcQi0CFNIGPF1cyHTmFuMM7aHoKbL629/+tvm8lkyAEAUgue7BB/Stx59Ucuw8Pd2cxpCkcZkucgtAUvCkxttv1cavfEVauRF0pBlnna11xx6lXE+ngkef0D6VRM3LFuuqH/1A4z7xKSXHf1SduQaKwpvQGqMuGJxBzrxEbcWydlq+Qrr4Yh1cCNVUKhpAQmyKqZ9S5SFpxhNz552auWyZxvX3aPPsaVr66gO1pmW8Rpdj7bxutXJ3/FXNK5Zq7f6v0fq9X6XlLWPSUJotHhLiV6wCYWNpVq9aZT0kIygVMdy8/kMBCY1zdUgAJCwyJ5wHUwxMoFUmuwpWH5RRrB8oHCjmcExRVAdDubWElwMkoOh6KFuuffwECFEwC7qXo0wNN/Du86yHpFoQDmctg5pGXnwsnlgfceNz0DkPw2CHXLWAcZQtrF4OkAx3QLPRUXYAJAgFhAMXc4hrnPkcTtlxgps1gJKGhwTrxWAekiwXmLoQ9I/vIexxyTMHWECwZNN+rNEAVixTg60F08bE03VXX6pzf3ayTj1pO+0w5mnlvU0mYYXZf8baYeP1iMEoRU26emGXxu9wmH563h8V90vnnbGvWhrXauGtmzRup2P0X1+9VPOOmKyTPzBajT7eDjKokK8+RSGm8Jh9PoCkvX9ffd54SPbR8W/uVxivlKcecieadpAqMU36L/l5PbGkX0s27Kq/Ptmka66+T+d+d7xetTPWv5z6g2na6LfoOz++XX//S5du/vV4TZ9IUJ21EEMpNQF8xreLxyRUZ7KDLrkx0mW3SlfecL/axrbWWML/OA8JjeEARoHLUjOG3GcErqcxKKyP//iP/zBWUayr0ASGW+PZZ/O9kXhI3HdZs9AykWtYCqmd8Pa3v31Yy2hWkeVZW+Mh4XtY/ug31CSskFgq8Uyw17JGnqHoY64vWwtIUH7mzZtnjBYc/sgtPLEohtkEJoMpAe79PAejCUrMYMkHqmVo9fpg7lF88JA5a+xI1sHWABJ3iJ962mnGUgtlikKXKECAE7MnTZruwYPD3XoAkFx55ZXmrBv0jKyxKaDCoBiSqYzvIzehuuJd5sysftZgnj8UeOchqfeM21b3OYCRjSEZbgz4nL2P4gRtkTMSIwDA0LEbXPuqAYmbNwL5R0rZyhq/WGvoBnjFWP8E5UO5IltY9T4fbqy4HwYG1nz0nuG+D0WNOUPecT7yXtbCjTfeqLvvvtsYAAELrAlAGt6b7JU1gLo1Ue0hye7b6jOfdyM7MYLg1WHP44VhvaOjoUOw/kjuwxixJ+vZj8MBkmw78IwCPOgzoAujkNMH+ElbGB/0BbxG6BC1xtXc6xGZKV374EP61uNPKJ43z8SQRCmdm1S/ZEozmXahdwNIHn1EYx9/QhMWL9c9Z5+uWfN/rhVvPsrEeI4nje7Dj2rJf35Oag514Ff+S8++4VBtzjWqlCarY3zxdJAioeQlGlMsagYxJBddamNISINPQLypZWMzYtkYkoqpK0OcStuSZdqrd7P6nnhIvePGafUBB2ljvknTO7rl3/+gpnVuVr57s1buOE0b9t1fS1rbbCmBNA+CzWuQplhIQc+aVWv0rne9Uwf/K8SQuAnPFkZ0Rb+ym2CwDcr3WLwoCWxMUvbCEUQRJqaBzc6hhaV8OCsEbammbLlNMdyGp30cLFgdoGzVa+ly/YJmVe0hqQYM2THIxn9AVwJEQAXAwoCiAThylcaH2tjZfmE5AdhheQKQ1NNnd4/LeuOUPAQ/ggeaDO/PBt9Xz6V7hqvUDhAcCpDwfWd15neoBwTj43bl0EHR4KDFDc27UcSIiUHQDA3uPF1/7aU658zP6dTPbqcdRj+tvN9hqqxyubwbA/lsyIdeatba3l302VPuUVe/dOGZe6kteFR+0KynN+2jD/7nX3X0UZP0+fePVqO33BS3IpOFKaBFGsEUkAAMomSUVvXtoy9883bNnbuHjj8SQLJGPhWU8GaY9MOOo2orsFbUpFiT9b9X9OuC367Q/O/voH+b1aMKeeLzu+prZ9+uK66o6NSv76H3vmm9/GSjKbLFk3i3S5pClg+EV1eyoy5ZWNGlt0pXLbhfY9tevoCkngMru9Y4cJABWAIBA4B3FFsOxHovF0NSj4ckqxRzeAPaASVYJ7HQsTcGA8jZ775YD4mTIxz6KGGMAVZJ9jpKHZ7NeuSV26dYDjms2VMjmQMsxLj1HSWUNsyfP9/QKR1n3Mn8oZ7rAAmWXeRtPVdWlmLEePe7320UEuSGWxf1Poe2bS0g4bvw9zHcAAbpA+edk1XDZWbMApKhgtoH6wvnIF7r/fbbz9ziPHMooZwdDhgOtS4dIPhHAxJANe3GEJY9D2r1nTa3tbWZsxmlmPVO3ABUNZT1oVLbG9mfxj+NJKi9uh2uqCq0dIA4gBoPIfFAI70cIMGzBaB0bRzurEc3+uEPf2gMlhgwWUMAgRNOOMHoUQASwAgsg+rzv1ofcYCEtZzdv0P1BRkEiEIOYFjKxgHicUOXoX3s63pkC4AEzy8yrJ6L97FmAB6MvwOfTjc86aSTjMHm05/+9ACzptp7bUCmJxNDct0DD+oUPCTz5unpxgZFaRHSLYAkzcUWJ2pJEk3v7FHnRb/XslO/qVln/VQrjj5aoRdrdKlP49as1Y4PPq1r/ucb0mv21fivn6K+8RNVJBteqn+EJpVvbIp1thb7NXPF6i2ApPhCD0nsAEmSKB9JTf1Fzdy8Wv333qmWpvFa/9p91Z3EmvrIEwpXtGvvyVPUvuw5bRzbonX7H6gnx06wLA7oXzaR6MBl1kcirSGG5J3v0sFz/wWC2l8sIGHRAkqonAy3HH4iVsQPfehDBoTAWcbSXqs2Ri3FeGsAiRNWFAtDmacd9Sjz2fePFJC457PBsHhg+eSg4b/ZpAgbLJn1Wtxoy9YAEicI3bhxSOEZAVzBkcaSXc0nrTXuzq0LFaceQOKeyU8sLyiIeJkQTAATPFS4gPnc8fXhrfOeWsqXETICkFyu+f/7OZ120rQUkGwYACS02xYnSyEJQenxOK3cPF1f+PYD6umWzj9zV01ofkpF5bWkYy996BN/17zDx+rED01QwVuRApLYFF0yySBN5Vb4YrkUkOytL3zzz5o7d08dfyTZsdoVqB/TiCWRmlZG8mPS8vFbQUrG6vTLu3XJ5R0673s7aO9ZPVrZNVGnnb9Et9/Vq0++b4Lef8wEtSaLTeYN9xRy5Zs+YcGJcqoASDRdlyws69JbPV214D6Na6vF5X15eEjqObDcWkMGYJFjfSIvUEhRLjh48VjUe40EkGStcxzaKA5QSS+99FJjLIC2QJuyHorB9ob7+9Z4SJz1j347mhb7As74TTfdZCg72bYOBdr5bGsBCQAEmgbWfYxHjCXeEpQQlKHhDEZuDLYGkGQVNizkeEuxDFcDgOHWlBunkQISJ6+g60GbQ+nD2o6cRC6hHKMwD2WEyvYhG0PivlPPGuZe6DBQ5jgTocsx/8hMqK/Z7Ii1AppdG14OHpKRABJkPmcL/UbhhbbI2XTLLbfovvvuGwjqr/bUuTHdGkCSPaPcuEElpoYNXhmMZ/wO7Wq4dVdLLuAhGSkgwVBJ//kehlri6PDY/OAHPzDrEWUdwwE0sqwxNuuNrvaQ1AtIGEN0MsAQgMSBYnMGeZ7Zj+hrsFNoSz3XcICkWq5hGKWPyHxAmDOAYJwi7hf5CA0ceWR0gkw2tOxaQDEnZ+Z19wNIiCGZZ2JIorRaMql3XfJno8MnsQIv0ZSOHsWXXKvlP/gf7XrOmVpz6OvUuma1Vtz2Nx00Z0+FY8frr584QfH69Zr+63PUNWu6ugo5TnxTYBEbIs+teJ7a+kqauWKldPFFqYekaOJADWUrjV+hTggeEhPUHhNcL81ct1zxXbdrTGG8Nh/4apXL/Rp3w80anQ81NV9QqX2deltzevKAf9OTM2cbQEL631cASaaaea3F6QQmmwVUi8CBBkBgOalj77nnHqNkDyZktiUg4ZDD2gZP0cVu1GN1dG0YKSBxfedggK7FQXLiiScOUDPwEOElGE7QZYHT1gIS+gAHFWsroIDNjeUTKwMF5GjDUJZP14aReEiqLZ4AEqzPADOoZxz4CD4sIQTJ4aJGyDFutfj6A4Dkuks0/8zP63QDSJ5V3ttowEOmHpFV6FOdvBK3aNnmWfrCdx5QT5d08U/21oTmJ1TxEj25fl994jN36pi5O+rEj+TVECyRp7KtEZJ6SFxhQ9L6RklT6iG5TXPnzjGAJBelHpLnARK8JdbDQUVVguF/dnlOF1+2QT//4QzNnNWq//3VIs2/ONJ/fGCujnjDTmoLn9aMcc9oTNNGBVDAEFlOeBJbH4eK/EBdyTRdcmNZl96S6KoFD2hs28szhsQFtddzaHEPFjwOTpQusuIBeomzwrM3korvIwUkrn1QSd06h1rIvgCQAIrcYV9rr1YbNrYWkNBuPIdY5KlyTxIKPLooAC6Go56A6hcDSFAGUEScZwIKCwqZq6lSrxFnJICklrKO0QglFJ58NuHJcLIyCwhGCkjcOnDeXChSULag7WClRilljTpZOdi6dmO0tYCE/sImAJRg4aa4JO9FAc0mN3B9rdUO2vDPBkgYV85nrPKsOfYdsZbEkGGkcOvEWcyr18LWApLsfHIW4RmBtYGXFsUb7w4Gs1qK71CyjfvrBSSub/xEP4IS5QAJ1CViKhy7AOoWshGGQy39yIEHfm6NhwTa1FlnnWXWYLa4K88DHCGPHDiqR7aPFJCwbkliASBBFjoKLeNB3TnkE8Zcl9yglpHE6Ao1AMlTABLOaWO49AeyZ2K/NEHmUUU79Per98ILtfp7P9KuZ52l9iPnqmndaq387BdMQcU3HjlPf/rpzxTOfZO2+8rntGZMg4oFikPmFJraYTAjrPF0XE+kWStWKv7t+To4D2XLAhLS/tryAtz7fEBChtCd16xWcPc9amyaoE3776POpKy2RQ8pXypqal9J4dKV6moNtPKA12nZjF3tO18BJGQWoBjPAEGm5vp0NS/4kAWFkEHAsvGwfuAirPeg476t8ZDwboQM/xAyoOvhPBPVndlaQMIYoVjhGcLqgwUGLig84eFiSLIHLL9vDSBx84Oih6KFkMEFjDUYUOhS9w41B1sDSGivG2OCMbF2fP3rXzceEuYcwYbbF8GD5wrlz1212uL6cf21DpDskAKSDaYOyfMKXzkPCTQrNai9Z6q++9NnTV3i735+pkaHS6RCouc2ztSX//spHXHIGL3vLc3K+6uNoDDZyR3IccFqfqCKGrW6b2994Rt3GA/JfxzZr1y8WoHXawLQTdyU2w6GP2ZpVr7yOn9hUTffXtHnPjZO49taNP/8JbrvcRsjgjgblZNO+Ki0/5zmFJDY2HhH2fKi0ATEdQpAUtRltyT6g8myNbbGvvvn85CwTwCrHLbsCw5i1jvgeSSGg5ECEt6bzbDEAUeGGxQSDmW3jgdTRLcFIOEdjjsNLQfjDbQpkodgMc4qX8NRPl4MIKEdyAYslMgqrLV4dfGW8FxH3xhOKR8JIMnKCbfHnQcVA1a9Z0O17NgaQOLexfwjs5BLzAfBxnh0XWD9cIoo47O1gIQ2MOeclYASgDKcercP3Jk7FI3tnxGQ0GbGGGrc1KlTzZ6EvsQ4oiS7IH5nvNwWgMQormndIeYU7wA6AtQtdBTGHjCAt3Rr1mG9gCS7dtl/rH/o3bQBfYdkNnjuMEw4+hbGO2cocWvB7Z+t9ZDwHN7H2QxdEW9x1gtDtitkA4k/6qVi1gtIsnIWzxp6AZRZLgypzAuMCgdAXErmwYxEjrJ17QPEkDxpYkgAJNbIZzNhunT+9rSsmOLD4/qL2vzH61S86HJNPelz6jrotcr3dUl/vU0bzvmlVPKlvfbQzu95l7p23UU9BV/dMSUY84YkQe4Zq0F4GtsbG0Cii883HpKGNKid5DwOkLgYEushIRS1ogkbN6j0+GLlG9tU3n22egrSuHKXmqKcxmzqVvcji+RNbFbXzrtrRXOb7QdsjJSytYWy/gpl63my2m1i95PF47iMLHxXg8QddsMpHlsLSPgePHQOfcDIcO+pdeCMFJBkn5ENDOPdtAEvwFBeiVrK+dYAElfwy42BszYDirJ0iGphlm3/SAFJ1uJDf5lneMC4oF09BUCJawvCLRsgPxggQYjccN0l+jkxJCfN0g6tS1Tw1qWAJA24MFFqIBQbsEYtkKKa1FtuMCl9W/KRcsR8BCX1lVvUW6LSeUGjGzoVigrikeK0Mjo7nXS+JnuGh1u2Se29c/TFb9ymQw55td5/VFlhskKB1yMPl0haHdW+G5cwECiQV/G1yR+tXool+X1qTnx19obq88ZAElfolZTzepTLdarJL9kK8sbSYl095C1XHNq0vyLtb5+uuLWsPyx4SGPaxv1LABI6wXp09R5YAygII71GAkhcJfTsO1x2OPams8S5Q++l8pC499Me9omB1543QIvIvrcew8HWUracAYQ2sDfZk+xZp4hnKUJDAaMXC0iQ1a72ilsXQ4KA9EObkM4qHD/68Y907DHHaPfddh/Ilmdvq64l7XLt2E+paM4aIHaAsWY9NjY1mW9VyhXZyujuyM8C/5RqmSq4d9xxp/GstFKHBF65rUNd5cp9YcE93uniiJwSzj5wZ5YD0MMB05eHh2SBrrj8Cs2aNVOVaLBkAI5emyhOErPmGgoFU6m7p6fXpkaNI5sgJ60Wbs/N568Ixo39M6IYElMh3VYvt8XlbOxjT2+veWdjU6M12JkPt2Qx2vJmF7X4wtVJe14ISOzr0pWW5ofdsiSpFB9FsYrFfjU1NZuTKOD8rNCmHkWVWIVCXk1NeOoIbkyrp9OFTGXzrQUkbv/39vUp9APlC3kzJ7SBCurlUtmMcaGxUUFApihrdBt8FGzynCFjSIi7NNvIUyWKzHOL/UWz9woNjWJMurs7zU+SFoRBaCrE+2GgllEtz7NDZnUmB0iufvBhfeexx6V5x+jpRgAJd9H2lLI1IA5KCuKc8qQA7u9UQ29JQctobWQMfKmlr0stPV0qlANtbArUz/x4jUpMsWVfQRCqnMacUpiZyWntSzRrxSoFF/1Gb2jIq6FEHZK0NEAKWmJ0BI+YVUvZaiqXFURQuOhaznhfeoNI5bCksNJsii3meztVyZdUDBtU9m3msKyHpCYgede7/jWC2t0iRbHFyp+tQ5JFz9WHplscTunOghLnds0ertUHbbXAdc/hsITq5bIsVCv+Q4GN6rZk21jNx6U9zgLB79CNsFI413n286EOy6wnZqRWFjf2biywlGCxJB2kC2p3yosDAYO1JQsSHA3CfbeeZ9AGDkY8GXhWSMmXTUs61BhUf5YFP7XWh+t39feohH7VHy7Sr875jL598ms1pWmZWrx2NXCuRDmT6hcrQSUok79CXjk2B1lihDWxKZ6SmIqqVpB7Qc5UVEVAudgPC2YCeUloA8X8kipJSZ7fpKgyTn29U/XVr92kN87dV/OOGy1fzyrnd8srWw4p4jn2bLV1w+nkkCV3fpi39V582KsI4EBxyiujLQAhQI0fhQaEJFSIJ56GKrKmBH2ist+gHm97Xb6gXdfd0q3fL7hfzQS1vQyurPFhuDokjAPznrXwZdeie1Z271TLl8H2OYCEeDWyxLi1lX12dqicISQrx7L3Zi2P9QAB7iErE5xvkj7UWzwsuwdqUVKGMhbU2ltQKqD6kLluW1zV4zOUvKCtUEWgXUEJzdZaGqwtbp6z85V9R/Xfs89hj5RZS2VIE1IUFg1N8vSfnK5j33yk5uyyu9nz6G/EhCXULLKESGM0IACNPV5OAgXQJ1AqPLLe4NlEW4lV8UOTPceLKkY5TcLI0DL8JJQX59O9jpWUgqrmAbr9jvv1+2uvUeuYFoUo48YiW1EUFG2MW8y7Mul50k65cyi73rLnpZPd2TGrHleXIheqE562ocDLtlgftdYgbbjpxoW6+sorteP22xsibBxAaXEcegAIcjKSF1NTm7HOGepMHEWKE1+hR2Vt+PjIQl8EDJMNyRhrYqsIu4vxcml/oRwaqZ5mQ0Mq27pOVvukeK0J+DPC36RGNMYe5DeylxMg8iryTPG6SH5E5iRWl28+yxlkhNJZljzOnRdmXaM9eFjRF1wdEpPuxPwfMYbp+uOc4bXoG8YQZeU/9/UHRBgQz2hjGRUXTE8Cv2TWj2mMsVWVzZnFes7uFQwDUN6IA3PZ7nhPYDK00G9fEecjyRPoDuPsx8arH8S2rlYSUKAXBRkPAv1uUJE0t4qUK5dVydH/wFj3rfMhUYXvphesCHTGbHFM95k1tPGvbKoJlkJO+KKZhyTOm8DwHIUGTV0u9k2DvCRnuNAck+xJRfCtOOPtnBqGA4UCE18VL9BFjzyoMx95QE2HzdXyplEqwUdIcqYWSOLR10iRx7ryyMupJIlU9kIlScEUR6YeGYHwOZUUJBVVAENeo+IK3+Fcp64h8+kpzqM32JVMG1qKiaYtfVrBZb/Wq0ZPUFMplhdFquQwvvlmXQUVz4A+/vE/36sYYJLj3FdFkfIq+TkVcwCxkoJyWWEFGRQqIr0weoznm7XK3DuDBWPsZISp1P6Od+qQf4WgdjrmNjuAhGB06ng4Dp/bAM6dn1WM+T0bR+IUEXfYOIXACd+sFSgr5AYESxCY52G9wqWIKzV7cNWr8DtlyFE1+J4DGK4fzrLvBBvBjdCtAASuH1klrJZgrwXSqvvq3l3r+67f7ju47c8991xTGIkAyyyFIDu22WdlwYebi+oDfjiFxy10rKbEf/Bugl9rKYVDHX7us2w7qjdQljNePSaeClq98lktenCBXr1Hqwpap6agVypHFkAkgQEkpO01NVDTdLL2HMKqZjcv4MNu1sAayDy8OKCa9KAyikJoD7wAYVlRhALhjVO5OE73PfCcdt5tF7WMWa+c36VcAvjJpan8EIgOkKRCMmsd5FzhYPUBJChIZocNrOMQgYug8cmkDiBBGQpFXdkIUOiN0hPLS2rf3Krrb7xDo8fUKoz4UqgZQz8zu4YIBMeljhes1gWwzQISt8eylKDsnrqD8boAACAASURBVHQyyK1DMy3BC5U5/o5Xg2BwLJtOIA+X4cc918m07L7LKjxDre2s3AMUuYKGWcXR9e8F6zqlvrp9nt0nWVmZbUutZzjFFboDXlgA0XCGiurnGNCM4pihsmTbVc/zaD90F0d1Geo7WbDj5JL7m5MN9MtlLXzhHMAXj1WICgo98tN1Kc7l1LFptbYbn9O4UTkLPjxUtkAVkxLUKS9WLnBFsa+cT2XsRBWVjWHBKq4oxAVMFAoov5wqMBgTkDkD+TO8RCEgBfCjvFZvCvTY0nZt6uozIAWAQ3WkOKgY9jiPSrNyPm8KsuORHbdaYG0wChn3ukQxxMBwMX6D1dLZ1tKCdrOOrr7+en3xCydruwnjjfIE5dQLAgVlxo4xj1WmYgOVqk1Ab07lXGzUMAxIYYKFHjCCokxq1gTIohBFNsSy/PwaXvQbWlN1hXEj79OkKAOgBDW6wlwZYaISzycda+TJC6DH8h2r4PrI9wireqhKQG0oJLOt8232Ro0BZKyhODkwwt4vhHklUaL+UMZIFRqOTaBijrFJDOCKALTmnIJEFCo0/5/MTSiueUvL8SOFJhNkTknsq+L3G/AQ+OFARjpHvyI435U4YA2Y7hpDV2KqjJcNaPPVVGJMPfUDDlC6o7KBWX6YV8UU8qtYBTwuyEDvpKzmuKieHDA/UBAT0M3+4OuWFYEMJqaOWKxaMgCYlwQFBVER2K+KnyiHdwGQF+eNh8CPOStYA6HicmQ8JIx7OZTyYJFyZGhSbq8CTMrMZVprZEVc1mM9Xdrc2KzexibFgAxj5LPjaM/qRIkxQODtYE34Kgc5A/AARIBiky44ppp6XpW0FHseoJi+G9nTZx7Kty1YbiCNb3+PJvVsVriuU7kSekqsfjwiYr49hZHFldQt4SfrlO9juGQF2MSd/A1gaD2tBiim4DZ7PrhzLCtD+JyzCJD+L1kYkYArAqrcoYWVnMWfPWyzi8/dV21tZMFmFYvB6ADVigvufFzhTtmpHvyhhOtgB6MDRs5Fzn+7392E45lxLmH3t6wFt/q9Q4GV6jYPpui4MXFKOlV74dVibSBzVfaQGuwZtfrs7s1a29w411Ka3DM4AAEjjL2rHzPSwyzbnqwHyilTtSzE7h1YMCeMH6disUs93RuVUFgkqWwpHmhu3HI8mG1r3M1buMLm+ZE5SgYCZm2b7CFjLsweqddEAY7zoilKGMcNCvw2hYWcmlvzenLxg5QfUQ6rSwWLvxEpVsAlJkeXsTpZpcVSNozQyIAjt/bMekGQpgF5kW+tLKa2SRwawcWzC81Nap0wUQ2jJ+i6axeqrbVWUPtIZ2Xb3O/mFg8JWZIc8Bju6dVAwO2rrFLs1np2LdZ6Lnxzimu5ytpDgYis8cGMbirHshSlbMKNWs/K7nN+J2EHHlw8ie671YaF6nZX9zfbrmqldKixdPKCAGy8I04ZGm78s5+7ttSSx9XjNdhzscySRITEBijG9GEwj1bWsJWVB1lQMnT7UeAquEVtljtMvX5F5//8G9pjRlkTmruUVKBD5hVXfOMUwSqP1dcCCuuFZJ+hxmAhjfx+sxdNDJgoeNpg70li401BFiRCRqB8QLHEIhuYTHsVvCjBaN2/WHroubIKrTsoQVmLiRTDa5oGp6UyqVbfsvKq+ixy55IDjrXGle+jfOIhobCfkzFDsQdGskaGu9cBkutu+qNuWLBAO06ZZAz/FeMR8RRWGA80Oc9kI0JAYmHPxb56c4w4CpsnzDCWzYPhhjlDHtpK16RmdxkJXXsYE85GCmq6PWz2j6lLlVqu0/xG/Dc+D0vzk4pJbACtIeSlVm5L1eXp1ltgfGwZlh6fm2UyyIAgA0ncwrltzxX7r0J9KVOzwv65glc/pRvSY3pn2hX7Co3bAc8cfwnN+60/BOUZIxjFeG38oqOVoacAiMgMh7cSI6oz4DhDHC/gnRwrAI98moSlxD4w3kTANSAEww8tst4Ps+bTfpgnGC+S9Qw4dJ6l08FkIVUvesML5B7V2dN5AITR61xaJ8Q8EwzALKe0Ov6busPlJFLF99RIy8vG4ZExDNh+mfM8jvTAo4+qo6dXB772QNNX51XbMmc2AN3EjZoRtv9oFxd/43uMOd9tTqRiup4a08+sHzXChzLwHb7Hf63dtF6/PP98NZUYz9jIhyRE0pjSZQYYsR6srw6jqXH9yA8SBREgtKQkBrDD+gjl+dYjG1XQezxDX8ueSw6UmFWbGpdIEoPOTnzWtrr+oYURnYBzHhKyrrDhawWYVSvAWUXCDZZTOrOHXlb5MGs/da/y96xFHWWYTFlkZiLXfvYwr35GdvBdO6otTe6e7HPcwZgV5K5SO6nn6rUSZg+W6rZlD+nBnpf9Dr8T4AcdBToE/FQ3TkO1p7q//LfzpmQXr9nCdSQoIDMYlC1S7w1mcRtMcRtqM2TbOdg8YjG4/uqrNP+cX+miSy5Xy5iWgbzbqA6IFSto0Do4PGyBINu3LWfCFh7vQKiJsb4NnFzVUgsrSpqmb1NHl+Ydd5R23Gm6dp61h+Iybl1rQZJnPQJGqCAlOTRxB4e2wiFUBPo24LWiIen6pn2Glwtz2ItUCaCK8HnOpPzNRWTxQGpV9PSSJ/XEU49owcKb1DZm4raSMS/qOVnvBh4SApKdsln9YCc33N5mv9VSRrMeTDOrKbjMyo3qZ+OdgCrBIezW9FCA3ylp1SCgWv4M5pHJrlWeQdApQdFwp7M0iaGAUbad1QAnu0fd/qz1LDcmjBmULYKiASXDvTc7frVkd7Zt2TkeCmQQCE4QKpQtPFZu7gZbYNX7PWsUycrtwfpiSJYp+8ac8F6Xzv3h+7TvjOe0y+R25f1OxcR/hI2WKkPxU74QFYyqFaBuGI0ELgqqRMloHyZLXiDljGMkBTxAFBQIPJxYqhNZYwGKRcFTP14Yf7LuemKyblvUpIax+6scNaSABD8nRgk8MEZ6v2BI3By4n9Xr06XHH8wY5sYIpRQLPfTeajn/ojZ6HV92gOSGhX/S5Zf/TrNn7KAorCgOEpWxnCd5eQASBUZiQ1ExKq9fUn8CRSlR3uBBN6nQXiOVvFBl3/oMLG3KCWrbKPrsCiNm4yOtvE/TsvucIlsUUPMRlFq81ngGDRgCgBTSNYEqCrUH0hDeGWg11tvmlQOrvdZAJIwBLA5qGm0pjGg994ptXAKKsxmB1OINMCGikasCQAI9G6QM4Y1TjVGi/3iPWKNkaEIhtV53d7k1ACAhQNyl/XV/jzG7GyBhFe6BRCyMoeknbwGwxSaewbwgM255Q3tMK/a6381ytvMB28DJS+QglDESddS62I5Qk9xasGAn3VBAxnTbGbqYh2HQcMsUK2/pzdgL8rYf1cEsPOruO/+uFUuX6m3veJvhlOGJssDEUqcN5E1IWJNWWbdbWYGp807jcqoovwWwAJxMjEgsH05ZkNL14khxiKHCPtd4bLxEa9eu149PP1Oj8gX5oa8SffOhZAFGrM6Bx8XMLzpAJWcp536k5mKDoXmWwrL68mUVyg2GLWEpixbCYnB1Mjo7vlm5aShb73ynySC3ra6XDSAhXS152t2Gxwrqgj9dZ7NCNXuIut+dMHUKhlnLGS1xsAOXdwJIyMONp4YCVtlrMEWlWrhn28kB7hTrrDLg2uQORyqUYnECkGQtusOBICNcMu5yB1Kyi2gwy5WrS+D6RQyJK5bmAEmWYlFrsWU/z74nqyw64TEcMIKyheUXQUv6wZEAkiyozFpFXftoexYI1moLloGrrrpa55xzri74zW80ccKETJBgKpEGKgMZgoQtrIQQiXHLxgMWW7OpDU3L2JXSCuupcKkGJCb4kT9G2rT5/7F3HnB2VVXbf26fljKZdBJSJpAGBAIBqVJUWhJ6kaII+iEKWKmCKEgNBCw0fZVuIZRESKMoAqEbaippJKT3yWTKrd/3X/vsycll7iRR3lde/S6/ITNz556zz67rWetZz1qpE447VTv33lW1tbu6EHmcfBS2cQ4JAEpZEGUJfFAcorlcS5GnLcmITqWO/idx0MK1OVdlFnoWxhD3NXpAOqeyWJnt1fMXzNPc+bM0deoUVXdsTWXr09p2/rHroOTmAUlrV/BA3zw8oarXxeuE91kD3tvp9wV+9hHW4uujjkT+CMDdg+9tUVX83LSxDKhgfo/yoKikMRzKh6EtKOpRtwMlmu3NsfLP3Zph7vcLD9raGhG/ZnDWoFZGYcQdeYX3bX+g+X7YEaMWryy5C8h2bqtSu1//fp/l52KBC54hXKMl/EzeWWt2G8ZURkrFsrrvtrO1T/8P1L/TfJVFGxWLx5TPwT/Hs+hoQHmMzsDgw6rJRTuqEKlQMptWJLbOcryac9VSNGmiFtFoQanIBinX5HjvZto4AQq4+LEcHuyINhc66o25ffXyrM5Kdd5PDeQgOCmcwNtLhQS37xS/PNDzayQMzvy890nvzJvwPhkG0fwemjGF9PwZFO7XHZkXO/q3HpBMmfy8Hg8ASTbXrEQirmyWfTCmdAxajMuzK0/nVZbLKJlvUi5SoWwcQ7SgsqYNqmrmPdsItbasXPVJcgsADt5n7VrHPZkjeOLxyPt6LXamBA/getuJnThpopzlLliEDcM72yQlyTHgHklFcSZlGkAHzm8O5SoB7c/RaQElbUVIcNz5OiS2nsTnLFVdUfuiRXB2yP+gbXzvEvkVI6KGNU67MlIWAA1gjkmpuLKpWOCgQpoJh5kRfVqGiv6YOXOm1THyxSa9oAxe9ZZOIUcncLcZ2KJPcnVSrkxKpCyHJJLJSekAvpDjHwPUYVdDc3JLyK5n7bDT1NrBWmYfBJCUKoxoJrk5CcjjwfOfVgJqWTYnVVYpp0aXK5Km/2k3FOq85VWQg5UIDHTLf/FAw0JpDly98uorWrlsmU4+CcU+8kd97MLnE4XCJjTa+SukCJHQrJTA8ZBSNNssNTdYtBSAqLKUCvGU7QA2O4NIh8XRgpIBtGHVytW6Y+ztisdjiiZ5BhdeieYcc8KYEMaMiCiVK6gsmlZ5U5NimZzqU+XKxVNKx4FHebVPF1SeJr8tp7WVCeViLp5W7MTgDMMu984L6LOcx59WTiHd9C8FJP5A8EntJGz6g9sfVGFj3m+mfA4jlsOxd+/eVqUdDyYa/3hR4RjDdyZZHA1wDMaWVyhC4g0Xr4ADIKF6MIZx8X39572RwfvompN3MmrUqBajkPe9zj6LxgOsYqPA/+xVtgAkYW9+W4YKn4W6QHvJvYHTzbNS+RWPAe/D76RAoZff3eqwDfG4+T21CXgGDvtwpfZi0BdGxzwnFVZJth09erQ9P7xSPJi0B+oX1+rXr19JaUNvlLDhEyEhMgUgac3gKl4ctIUxp/oreu69evUSlI6VK1faguE9Nk2UODBk26IVZAp5/fmpp3TPXXfq0T/8UdUdO7rEVP/y53sQUnVB4IjS6WabexyEhx9+mCliAC6pddC5c42N/Re+cITKy6uM121Tz4AAnjO3wbrQfkF1m1Zq1DEnqLbfENUO2FUctOSY5PHe8LcReMIwnZ2nFU9GLh+xZ0NG8blnn9Oq1avUa6edNGzPPU1eljVA9GvDhg2CORukDFphRVnkBaBD6qTjDM+bP1/zF32oSRMnquYzlEPi5x1rm7lmG9dW4agtQ8Wc8hsmewNzijHhEGU88HSSqwbdgX5BA5+54qOrpYwkX20Z4O5f2wLavM8a/fjjj3XSSSdZm2kDexf1cpDIZvxKPUt4P4AzjfOCPcXTlcKGYmt7B31BfhqRX9qNAh4/s86RQCV3DBpcqbyt4n6m4CrOmm0dQOG9k7VN7Q3uA9WLn9kfmZu0D2AByNvK0CsRUcUzi2eeSst8rq2IVtjwxoBmb+DwxMnlHRTsXVTsxhlGbkzxy0VC3dmRRWQ7L/365i9rv/7vaEiPxUqYeh5eZFe4TCTdWiJxQvlYQrDl8+qgt2fHNH78Yh17UIUOOqBa6xsKGjd1g2bPbUAMz7zGJx8l7b1btWL5epcUbYZYQY0JjAU82gWlozWaNqOPXpzRRcma/Szp3pnCRG0xX4jIOONoi9fa9TEgEqcbzif+JSeCMeGsZG4T9WDvDOcGfqI/gnOU/Y06Pm05zUqto3/m9y2AZNIzemzcY9qltp/tg3DmMbzw/qcTOFzyShVyqtmcVbeNdSrM/kAbevZVdudeysbzqpk7Q5El6xXPJbQxnlDjLv3V3LOb6srYXbcGc9wTgOYjJOwt/rkd717KRC1rQTETHgg4U8wFct3efFfTnpmoA0ePlPbZ30U9VizVsqee0oez56qququGHf4FxUcMl1KOzmeJ5XbprSM1NsXyeTtXASRESJxjzOEgEsTJYzAarwFioi1pqW6DNk56WjPnzdf+3zhfqumi5e+8p2njHleHhkZ1MKM7p+pdarXrty9WPgX1LeMie1AGI9Gt1hrrEMnocFK77RVGDQpyXyxHh7yLjJINGWnGHM1/9A/qOnKU2n1ufylRJs2bp9nj/6xVixarR8/u6n/iKMV2rVUOxSujGPvIgMt98dsC38Om4WxvLandh5Z8lEq5jLRyhZY+OUGrFy3RsJ9epUjl/9PDX7tW6yZM1bvvzlb79lXa+4iDpIOHK5OosnwtS8iPQrXk6XAMgAjIrZFee+N1LVm8WKedfIqLwrU4LIM16el8REFXLNPqv76gOW+8q2Qkp0GHH6L2Bx8oVbSXZr2r9x56UIX6qLoNH6ruR39Jhd69TQzBgRCiaAgjbB1xWr1qldWhq6iscOIJASAmOmJkvLiDb8lsQe2asuqxbKGiy1cq29ikpk5Vyvbrp7p2HdQYTapvfb0qlq1QZv1GrRk6QHXt26uJsQ9e/pwrZhIQIYGytaMOqrb2gH8ZIPGLmgMqTNkKy9b6hocjHvyOw4tqnxgb/nAHeFAgkPc4vCk8xL/khWyL40pbtlWHxHsUuT95Hxj/X/nKV8xrQqEt/zwMEp4DPJoYQh5ghT324QHZUdlf+osEcEJlbAjcG9CBxjj1FvCeeEOiFB3EDrEQKGlL9rcYmBWDN8aBCrD8HbKgAAMmKfQvjEDUMEp5dP21t6cwYrHxB38RCgkGJYYaz87B4b3XqIBQGfuuu+4yQ6zlEGnFkGUxPznhCd1795169I9/UscO1Y5XgdcjpMHtTBPnM2pqatYTTzyuyy673ArPMRfw1J1zztdMHADPDQlf3/3+xRqxz36hIXdpZuZ1MvUsF6Wu27hWo44dpQH9d1XffrXGMUeZxNwdGDjwxSNw0TGN8iorS2rIkKFGI+LZHnrwIa1YuUKnnHyKduq1kxYtXGSymMuXrzD994TlnPDJVJC4lnaAxDjTkGUTmvvhPM1b+KGmTJ6kGvrgM/bCeG+rMKIfYw5tigBiOGNwMRcBz6wHqmNjgLM+qZgMDQjjilcpAQfe2xHZX/6enBPmILUm0P6/4IILDKhjiGMEQzuCh48joLVXsbG3rcKIfn/ywISfWX8UQcTgBAAhXcp8oQ8xwnmfNfL973/fnDml9knflu2V/fWyx9yXYmTsUezxJD/iODn99NPNoMHIY6/ECeQdKW3t1Tsi++sVodinuT9nBRF4RBH8Hs4YYITTB/734bFw2YiOwpBVghJDuvfGL+tzte9pSPePTFLbWDhGiQycXuaajSsTKdfmbIU+mJvTL+9bo5dfl665sEJnnNhPSzdEddH1M3TA/gdq8C47KZ5bpN16zdXO3bnLJqe8hdUTlepTeVWwVKOUKuioVz7op2kzeihePcI8tbhQ8YznDJCQ3Or2J/qRcWDvA/DhtGAOUciWMxaAjLOIPmWt8C80HPbiUgDZAwLONb9m/ie3iBZAMnmKHh33mPrvUmtrFjdNIhcxydbmaEb5XJOq0xn1WF2vmhmz1GXW+5q72x7K7ruXGmNZ7fryNKXWNaumV62WJONa3K2z1vXsrLWVcet3qE5hY6yk7G8w5DBsmCOWJG60pYK0cZM0/QO9/8vf6cO3X9OJN/5UOvEEKZfW/N/8RrNu/4VGnv9N/e2laSr02lkH/fRqxbt0CBJS4Pu7XJjiF33QquyvO9Tdn1sOTYCNVq/Qhmee0eybxqipvFxH3H+/VLuLcgsWqu7v062ftGCmnn/sD9r16KPV+8ZblEbVyZSo8NpvTd1hbjBXWL+frNQeKJxhvFt0A0O9UXrtXc25+z41T3xatfeMVeWJJ0vRlJZcc7VmPPusjjrtdM2bOEXrD9hLIy7/oXJV7RUrQC1OWbyq/JMJGkZd5f7YeZ/sJBeRMCxFBOjjj7X6iSc0555fq1vHau0yeYLUvkrrJ03SBz+5VgePOkVzpr+rRYsX6Mgnfyf1HaCGWIUqDGc4YIWnwQMPINdrb7ypxUsW65STT9pC67J2BuMfBEhyuYjW/P4Rjb/man35xBNUVt+ox9/8u0bfdIOqdttdH9xwrVZOmqTDR52uR56eoKMv+Z5qvnqWVFZuanFRy31JusHkZQnuMmfSmNtvV2VZeUs+K3PP8k7I44lDWSyoLJ1X5/q02k+epF6ppNp1rNLSpQu0YkB/RXbfU5sjFeo9f6ZSs2Yr0ZjW2i8drmVdump90pP8WuneYJ79RwKS8MHsvZ942vCWmrZ4WZkdtgwQaNlL9GGYkwiKlzwcni51+G8LkIQjI0Qn8MxTmR1j+8orr7RNnIRs2oKRQ/TEA5JwpKH4/jsKSDDEfSFCgAkFGbk3BrGXw0QSkyJYbVE7theQFHOK+RwHG0YEhh0RIgwaoiP8zOHOgce40D944to64HhvewCJ229dEjl/D4d206ZNBs5I8GNO+GfCEKLwFBE3jNK2+t+NR8FkJO++5+7AOMEYDzIQAxKET003LmpOmjljjh566EEzZFCbwMBjnWLw3nHH7erbt58uv+IynXLa8fr8oYe6hEaLaGcCiXrC5ihuuBZsqtuokSOP1oDaWvXtt4ubs06qy6l8GRcZ7XwO3IKGDxuuESP2ss9idNOWhoZGnXnmGZo/f74mTXIFnzBEAKsr1yx1NDK8b4aBAEVO37HAwaOU5n44X/MXztGkKU+purrD/6StsV332hYg8Y4LokPwWpmHREnYA/DqYpyRmEpkBMoJhjFrBA8+8zgcZShu0I4CEl/siygl4IcDlOtTtBVAgiFMZM/npLRmeITXzbYAiV8fnh7GGsCDxv0pFoucNgCA37M/8AVowplAdJL9tNRrRwBJmLJJtBQjl2fFmwnljZA/Dh3WDW1BupNig4MGDWqzcj1t2xFAQpuJTAGimDf0H8CEOcAZgaogRhXrg6iTryPV4vhA0tvnCFhqaczUd+698Uzt32+mhnb/SDFBsyLZg8TzQJIU+hbc8Wg7zVmc069+uU6L0p017f01uuHiSn3t5GF6e8Z6fee6Wbrg3IO1a5+kenTapF7VcxSPQaBwUqzlGcfub4qjhtfsAEmkRq++X6tpM7orWb2PydZafSOjYtLerMmJxuGnZ7O2T5588slGN+ILMEwBOuYB/U6kijOSaCHnChQM5pxXHmttTgIA/tWA5JlJU/ToY+PUa2Ct0ibZixqTi5LAw09mGtV1Y73azVio2v9XuLfHknmaPWwf1e09TJsjWQ165jklqqqU6d1LKztWaF1Ndy1PJrW5LKl4fgcASQuvDzlfJ2hiSdvZnHJvzdRffjJGIzIFvfvxu/r8dZdJo0+W1q7XtEsu15CmjKpPO1lNZQmleu+swi67K1qGIhVqVJjhFUEa9Naj0BogMWPVbGaXdg1AbVZE5bmCFk+YrA1/HKcBi+fpg+bN2vehB6VBuykbzyqaqVd07SatvP2XevO1NzXy1tukocPN/iUqwJfLyNmSB9omIAlk5psjMQOJKFU1f7xIr1x2o/Zat1HpD19Ru+t+qvJTzjSp4TnnnanGZIX2/PZ3tPaB32m61uuLP/6RGrrvarQxj8fIOQms8ZbO2CYgybk8rfjGzXrvvgfU9Oyz6rhwkTKJmIZOe1Zq3Kx599yjinffUc+br5femavnLvmp9rrkAtV85Uw1U1dOGTK3AqpYmTGucCHGc1G9+eZbWrR4iU469YStWuewKV6KQBAgl9WS8RM1d9o0HfH986UPZuqhK36ks77/Q0X23VPjL79Cxx/xBenoY/TkV76poUN2V//rfqx4127Kmww4bahoycfJImetiFauWaVbb7td7crKFfO1YsxkcAIXsCAAJOXpnDo1ZpV8eZq61XZV++oyVf7tDc2rbK/y4Z/Tkg3N6jbrdfXavF7ZTEbLjjxaizt304YUqfWtv/we+R8JSMIGsQckHCpsjBw0GKJsshxuDAbGGUYHUQMqceIFLPaut7bRbguQcA1/2HuZOxLSMVS8sQE9A68o3jiSszGCPGUrzCMP339HAQnPzRcGD5zyMWPG2M9EJaCzYFjgmSdyQxRlW15P2rKtwojFY+D7AjoQyj/cj/ZgBEK54l88cURPoJR5alwpo2t7AYkHltzfGzbkntxzzz1mePnoCD8//PDDRk8I8/yLvc6+PRwkT0x40kDOH//0B1V3wIvqkIKjVfEVxGCDQ8hHisaPH2/VlwEk3Ouxxx7T1VddpYGDBlm06NZbr1dFFZQtF1ZF5cKnvpGk7q+7aeMGjRx5jPrX7qJ+fXc170jE5D+cqyeXzymeiCqdblI0llTHDjUqZPPae+/h2nff/Wwu0Cdnn32WGR5PPjneAAkepEceflhzP1pgO7xjjQXXtha5BHekEOfNnacFCz/U5MkT1bH6s6Oy5cdpW4DE03SgqACIASZEA5Aofeutt1r2Bqg6ABLmDoCFZHFACvOj1HrZUUDii3NCh2SNsEdwbfYO5g4A4ZhjjmmhoH0agKRlPgfAnXstW7bMQDbeRIBzeC0TXQQMAFh579MAJOE2QA1iTKBYsSf75EfaBW2MvYIkeWoxMWal1qe/5o4AEj7DffhiHyYaRSSTn6RWPAAAIABJREFUKBF7FYphRI94fgAJvw+/jGIZ8sy6POC87r3pTO1bO0uDe3yslFDkK8CMCfYKbhqVyFXIF7SusaBVG7rozSV9dfGVr+jm75TrtFGD9dfXl+u8q5erM36AgtS9u3TPrUPUt2aVkvk1dq0WfMO1TUoU7383vTKjt6bN7KRk9V7mBbcAqkmJe4oFye2uPcwzIl/8y9kA6OasJDLI2QAw5Cxl38Cx88Ybb7jnCOoOtDYnPwuA5NlJUzRu3KPqt0ut0lDUok7VzLTJ8mnFIzlV56hMvVkD165S/JVntLz3UGVG7KM1uSb1mTBRTZvTaqYQX2VSuQP21Yoe3bWyvNyS4sM5OMzJkhESD0jMK+4ACTK++VhEuXVrlVi2Unp3hiaMuU7H/egy6bjTpTlz9NLll6nzvHl6WzllKpMa/dWvqvrMb0jVVcrFkAl2Sc+lxAlKF0YE0JLO7nIwormoslCY61ZJDz+kqc+9qCPv+73Up7+yiWbFsw2qn/aGHvj29/WVSy9TuzNOk/CMm2Kcc7xZgCQkg9x2hISJSr0NoglBlGRTnUUotGyJPr7ofHX+0dUqO+FUi5Bowh817Zf3ql/33mpesUS9z/uK4iedoEyHLoqbFLZT/wrEaLcalzYBieWuZJWjBlAmq+zSZUpuXKc1Y+/Qkvfe014v/o3NQUt++1tFnpqgXj/9sfTWe3rr1l+p6owTNOiqayRT72IcUKGiMyA983wuL+XN11/XYgMkpwTJ8EEKkXPxGTC1ZUieUHOjlKaMQIPW3PBLvfjaazpx7A14GDTup9fplAvOl444WFNHn6KuHTpp2K9+rmj3HqZ/QKipIIovew4Y8t7SijWrNfa221WVqjCKplUbIe3HcpugeZG3k1cqW1BFJq+q/GZ1bmhUp1XrlXttutYMHqimoUO1PpZS33Xz1WXxIjUsWKqVXzxSKzp30cYEuUb/H5BsVWmc7ggbCeGEUL7HG41nDSMQyhbGP4c+Xk+8cRgkUAUwGNt6ea87gMInbpbiZ/vrcH8OcnIl4DPCU+bQ5+DD6wRFg4PQJ/yVihLsKCDx4IprEynBC8qhEk4ShSeOFBue4VZDmv8AZcuDAc+1518OMbxsREhoDwYH4IbiaSSgApbgukJVae35vQGyvYDE/73vA/oeow5gCGWLNmKAYWhC1YIjHb5vKYOTc+XJ8eODCMkfXA5JkEbnzvZQsp797LTkqXT7hz/+wTzNeBw52PE2X37Z5eZ5vfa6a7Xn7kN0/jcvUDxB9dWAKheE+L1yBm/UbdygYwEkAwaof5/Bxo2ORAEOSDNicFCkiOJQFFOE0yvlMnkdcfgRxuvHqF669GMddPDBOmD/A2wNNKebVVlRaRGAD+fPCzZ0V9vZGMoUCwtMKQ6Q+XM/1KIF8zRp8iR1qP5sJrW3RdkK7xcYEcwJ/h4nAfMTTzCRM7zBrFPmCcYZlD+ibW1FUncEkIQFH3CK4FHmAPV5ErxPNPPYY48tSUErNs63FSEpjgL6pHn2Ap6PvYm8Mv4OI53cJyIG7GFeynhbzovtpWyF90juxbNiALMn+33KG3qsG6JEvO/Xaqm9ckcASVhJDUObc+AnP/mJRbF9EV7ODvYo+gFA4iNkLQY5y8TZH4Fad1r33HyG9qmdq8Hdl6ksss7qP6Dtj3AE4MBUe0gcLmSVoxhctLMmTu+ib/5wlq79ZoW+fMpuev29FXpgYkHfOH1PLVqS0bU3T9Gxh0s3fn+AKvPzXP26kPed/kR9qynSUy/P7KVpszoqUb2nFVMzQ9wq4AW1S6IFxRIu+ZTzkHVA9Oess84yAMJZCQgnOjh37lxbG15KGicS/VOKusiYfRYAyZTJU/TYuEe1S21/ZfJZy+EzPz5BqnhM2Rxl6vJq15TRrmtWqvpvU7S6xy7K7r231kULGvzSq2rfuZsS5eWqe3e65nTtpPwB+2t++/aWFL4VMN1WpXYbJ1f4z3L9cjE1RxAUKSjeVC898zc9cc2PdeLll0knnSrNnqHnvv8DDdpQp15jrtfyxx7V6y9O03H3PaLIHrspEye6YLy/Vk2W1iIkrvQdJ0Taivg6elHOZKGRqFV6gxpuG6vJTz2jk+7/k9RnZ+USOascvuiW2/SXF17VuQ8+rELf3lYLxd09pGm8A4CkkM8qHw2MWZSqmcgkbr/zluaec7Z2vvJqldEPhajSv7pDLzz2pGo61Si1YbU6H3msuv+fbyqzU08lrG5JwmkEWJ0M5xz0r7YACU+QswwuqM55xUngX7NSC676sTa8976GT31OSqWk99/XsxdeaHOiprFZFR+vVM05Z2rgj6+T2lW5IYiQx8k3sUCW2DEnACQfLflIJ59yckubHIvCtdSAvfu4S5hfs1TzbrxRr/31FR1z4XfU6fjjpFlz9OQ11+iEiy6UDtpbz59+ljpXVWv3n/9c0Z37uDplUSjVAJJgbzFJ5KhWrF6lsbfdZoDE6rMEjL0EawHbxGruoKhWsEhZdbZRNfOXKjJjviKpqJo+N0JLa2pUH01o100rVDNztiLzP9ZKKFvV1ar//5Str5lhXyqHJEyZ8hum18THGMMoJDwNPQKvJHxlDFK8g9C5/llA4o2dMK0DQEBkhnb7iusY3xg8UDOIHHgp41Lev38UkOB1xZigYiveRQ4Sn7DJYcRhCyCBH9zaK9ye7ckhCXtW/WcBJIA4okH0MeAHww9DkJ95fqgRAKa22vCPABLmADQxD0gAALzwhNMeDC4fHQknv7Zq7BSkCU8+rbvvuUt/+uMf1KFjh62l/qxMaiCtGLCF2bQz2YzGPfqo6uo2WYRk+vS/a+zYsXrggQctQjdz5gx98bDDNHfOvBYDv8WpFpw3bgsraMPGjTp21FHqXwsgcVWg4Y9alKRAMT4n8ZuLNCkSK1jEBC8s3jLEHajivWLlSgNTzIe6TZt0+GGHmbFJxKhuzdpAkQclGWM7u2K2lvyYt0rGC+bM1cIF803jv0N1oHHf5sr5n31zWxESPy89bYi5j6ELNQevOIYZhhjREHLL+J6+Ipr2aVK2vDFM73BvDGJonT4hFiMdhwVea3JI2gLrvoe3BUjMaM375E9Xl4b+wFHD3AAU+CgAdFJACrRLjFOnGOQjgq0YQkHhBAdIDtARqGwF3PItfsEiJblArCGTyepbF1xgezO5DIBk2lWGQSDp3l//2pw5d955Z6BM55/4k+2YNWumnnrqaV2IylZlpfNIt2G4+T2bSBDjDfBgPLxRzpizTzMG0DuJrnvaH9e2miJmBjkZ2ZgadPfNZ2mf2vka0m2pyrXBOOqRKNWNUcSDvI1nMmW1jCJlEaWbqjX1vc765iVz9OMLqnXSCQP0wivv6LX3yvTtr+2mxcsr9K0fPK9hg6T/unEPVRRmmDSnGTQGiCDCEymVmtRbL83aWS/Nrla8eriyZiQFJpAldtNmK7ltwMGvB+h5AHEfIWE/BpQhdsDez/NT9JOzEtpWqcT2zwogmTh1skVIBvavVZZaCmaEuToilnRsdJ+CSd0OWLZMOz07VUt36qPM3sO1upDTTi++oi671iqVSqjsrb9rVqpMicMP1wcdOKe2TiRvK0LiZF4pRJezuic2U7JUIYfCJcVRT3ruRT115Y816tJLpVNHS2uW6S/fu0QHRCtUds0l0rN/1eNjfqnjoDoP31P5FMYlBQqDqHzRFtsaIHGxGZvtFplwSvNUXYmbQEKsfoMa77hdz0x8Rsf9FsrWABViOUUWLdC88y9Qt7POUbvjTpSq2rm8QrOk41a4EPVZfgw7PNrKIbH6OhC2AjCfRryLPI633tCs876i/ldepdToE6TlK/Xi+eer97A91O/8r0tPjNO4yc/plFtvV/PnRijpaiEG0RoobFurfbUdIcEmd5wvc0KSibJhvWZfdrkaPpih4ZOmSO3bWVK7PpglNdRJCxfpL2N/ruFXXqKOXz5bGaNs8XJywI645tYkz/b6G9P10ZJFOuWUE52DL6jXsiW5PRg4zIZVK/TWNZer89Tn1PcnV0lHHy916C4t+EBTf/BDHfmFI6RRX9JT531Duw7aXQOvu1Hq3FUZ1LhM+xsZ8ZAEeczlkIy97VZVlpcbQEE9E8XPpEUL88oViKRANJXaZfPqO2eBkm+9p55V7bRm74Fa1KO7lpVVKBct0+AN69T5vRmKzVuglUcfpmWdqrXpPylCEvZ048EhjEzyJ4eCz3vwNB8vw7l1xMJpUuORh6rD5+Gzscly6OL5wRhh0OBrY6y3HHOhRDFPo/KbDpszORlQrrw3PWy4h9tNezD0oMcQ8g+HuaEyIU2JZzRsKNiELkpUK65D4r2UpQAMv+cLwx9lLiIBHDQYPDw/z41HnD5Awrg1MBA20Pme9uKtJVHRy/7aUtxGFV76C0AC/YRDjOgABiAgAZoM/U8/eHnVUuYrAAoFHNTNLrnkkq3kOcOfKfYCe+UjDC7mAc/C90ROACXb/QKQTJigO++60w7lFvrKVo6q8EHlihHSbtReMHDxQDc0NuiMM87QzTfdrO7du+mpp5/WqpUOmAEWQzmHTorXNhEnIcw1Ro4aqf79+qlfP5eoh4cjajVDAvWV4ADkQvzH+KBwQYQEA3P1qtU67vjjjCpGHsnAXQdq2fJl+v0jjziFJ6sgv0UxJeqlaK2ye0Hz583TwoULNHnSZHUIkn+3uw//m/7QjzmXh45IxKPU2vBrza9r1gJGPw4K1iL97J0Y1PVAeOD999834B424Fp7FAw1IrLM7VIefP+58PoiQkIUkcR2D5DZ81gXXIs109qr+BlpL7Q8jGr2SP9+2Kvf2nVw0LAfMD/JI0ClCuoSBjo5Xj6ijKITRlys4LybVoTTFyuzVKOCUNk66JADdNjhCGdg7rEmOLBhV5c7IQj/K1f3TJmMdNEFF+ikE47XF475kl565RX9/Oe3a8yNN6hdZZWuvPpqHTVyVNAPCC8AxJnzTmmI+zqTO6e5c2fqqfGT9a0LL1R5RXmL0GkpmVvfH+xRgBCKqZE/4dZWwZxYRE08lau4/3KmNJRw6qxWy6FZd9/0Fe3Td56G9VygZL7OMkizWE9G8QLsJxXHI2oqdlJzrEp/eb23vv2DWfrB92I6+4Rheuvvy/W9a5fryFG7qn5TXq+9NE8/u7q7Pj9cKsutUjTbXpH4xhZBC/OwFuLKR3fW32Z31fMzOinZ5QAnNxxttNwRpMtTBFNJvQ3kqz2wAIhD6eUcpB+YM+zTjD/rAqcF+wX5PsxNT330/eTXoC+eiDOMsyIcLf9vWv5bXdYDoqkTn9IT45/QzrUDFIEvh/wxX9S0oBI6IIGE3ozUFyfNX5/Vxt59Fd1zb61Cwvel59UjklCHZJnWrl6mZXvspc1Dh2hFMhZ4w7fclnuGVbbCEsdbMhvSynkdQ2RayfmBepVOS89M0WNX3aSTf3il0qefqGS6XgvuvFOL7/qNDj37ZL07/V1FevbVHpdeIfXqKSURM2BN+SK6W/cs+xT5sdCLUemzsUEe2jTWIN66TxbUFFTQiirelNb666/XtGf+ptG/fVj5Xfu4+lavvq753/qBau8cIx2wv8kPcy0MWaeXgIiKi6R7oN4aZatlrwqcdvSFq23F/JdS+U3SO9M188vnqc9VP1PlyadIm+v1+hWXqLBwoT53wEFa8PZ0Le/UXgdefqk0aJCyyGH7/HDqcKG4BdILXghUkJfWGgPEpXlS/TzI7OdC61dpxmVXavPb72jf5yZK7Tpp3bMvaPpVV+gLRx2hhfMW6qPVG3Xo/b+UevW2hPp4PhbURS1Y/pjLKXO7zbRpqCcu0amnnVbCJRJsj01Zrbr3V3r1Z9fosD791P60M9RU001le+wlde+id6/9sRqef1b7HzVSj7/8gg69+ELVnHm2CrFKRwXFOWH96pyI7LQwPVevWKFbb79DyWRK8QTA04lZkH9mgFg5JTJZpZpz6rSpSf2feFo9mzeqc/+eml/TTR916a4NvXpreXlK/TbXqzsqlLNmafnRX9LK6k7azFwosld95J85wJogNxCnHqpvn9brX6Ky1RogIdcAQIJn2VcEDdcFKDZG6ZB9993XKBcYHBinbLyACRKpMUrxTAIYwi9vTHg+t8/xwKjHcLBDN5D9Lc77CNMNuA4eJuhgKNd4IMHfQFcioRNDvVhO1D+TL+JGZMVzmsOUhbYACX9HZXUUZOBmY+h4aUu8YXhTSXKHotKW8eQNJyIdGG4YK6Vkf4snHO3jOTnIeH42ai+1y/cY61zLGz1tTVi45r4OSSlA4oFYGLARIcEQx6jDw8fzACx22mknmxs78oLCQ8QLbznzp60XbeFefHE4Q4XgWRkHQBoRMsaBBYwB7Okg/oAP0+v8GDBf8VSiNsSc9oDYe/uL5zDjyjrxcqrMNy99TcQEIEo7mKOMRXg+hel3vl+5HsnPzCtoHMWc+h3py0/zb8PrngiJl/0tRS8KRzDx/kNdxEOOVCVrjueiz5gjgAzAOHQtPzal2s7fIp1bLPtbKrrhN3MMPiictNv/LfMCQIAIByCrrWv46wBIANuo1hXL/pZqM+MM0CWXiogx92W/AdCgsMQeClDGsOnarZthCfNsmlKLq0FAorB3Gv/s+ltsXX3pixxAQdZpBHpE2gxxjuqImk22FK8172TzWY1/fIIG7zJQu+05SJub83r5pVdVv3a9ReWas2kdf/KJSnGoWk0FjnxMSkdccYCHXCtp7pyZemrCZH3bAEmqpahY6+SWLREj5jSRU8As69KPNYAEw5rft1bXBLn4AgA+6IJEvkm/voU6JPM1pPtclSH7awXUQjUoLGoR1G4GkKBKtKCb/jxphQ44WDpw957KNJfrudfq9d7clWYAjtirtw4ZkVBZYbESVrsCoAEYcgYQRobVI8j30stzu+kvM6qV6gwgKVMh2qScGeFRlWWD6tOxWEu0jDFnjAHT7FPs9cwLRAWQv4bGR/I/+xjrwBsdfk6FHQI2GtmsnVfkAIX3kU9zzZe6lgckk5/6s/785/Hq1a+/spY7Am0tyI0zHOzIsMyLmk2b1G7mTNV1rFKibx9lYlF1XfqRMh+vtWhGqrpCa/vWalVlhTYnkVctpuduKYwINdkDEtcvHgrjjXZzFO90FoBInCAnZWZ/oNf//Iz2P/xLyu+3hxJEC5Yu19I/P62Vyz9WqqZagw49VLHdd5MSJBJ7vl5xrGZLrwBIENVBRMZNZqcERcTMswutmC9gCsqZYtr49JNaOHOe9j/za1KPTpbrsXHGDK2aMF67nPkVqV9f5awYn6u7wZO5iJOLAvk9yts3OHFwcnhWhp1j9ndEhxy9ydhaXBLZ3Y8+0vwH7le3I0eq4z4jXI2W2e9r3t9eVt3yNarq0FG1hxyo2B5DVKiqcDVVCkG0JxCYyQXOOx4ZBywqo63J/vpRAY+4OuR5xTZt1txxj6t5yWLt8cPvSslyadVarZ44WQsWzVd5+w7a4/OHS3sxDk61zpLFg+d3+6KrQ+LPffZ18jRLvXj+/KZN+nD8E8rMnat4Q7PWlZdrUzymPQ89RN0OPESa9Z6939iYVcehA7XzEUdIPfoYJdsASaRZEfoKB40SaopGxc63duUq3Xr7z5VMJV2+jkUJCxappQYO8yGZzSuVySm6Zr12+uADVeebTaJ6XbxSa6qrlBqyq9aUJdWpOaeyj5dKy5eraY89VF9RpaYgMS58NoXPYvoAh/O/RWHEYkCC1wZAQhiOV7h2R7j6cvHmyM8YWxywYTqEl38F3EAHCns1wpEWf9jTuVwHTxqqM3icw4ZascEQbj8buL+3NzTDQCZMdfIHYdirSYQEKUySLNvy/IYPCD4fpoWEr7c91zCDI6B38FlfGNFHSLwxvD2HTLgv/OeKIytttYl2YFhvT4TEH4C0K2yQ+r7YOopWykxp/alITifa5CVAwxGv4k+Enzm8UYcBZfFniudB8fsWIRk50gxFPPf+Hp6eGJ77YfBL33Ft1gBf9D1zmX/52edVhe/n5za/aylqFY1aVA3DF3DTmgzq9syHT/tvwkAUQAJwbQ2k+bXs1wZrnr5h/fOM9IWfJz6xnM/4vYFr8r2PyBY/B4ARylEYkIQjIcX9GwbOft2H5214DpU80IJoKm3i8AMs+yjy9qxR33etFSgNr0nnEXcAw3Igoq5qsMlB54is4YTO67qf3ayDDzhIRxx0oLwMDvabM8CcXzZqtTnigglv+wx0iRaJcXyvHKBxxYxXw+HpPNqOHhFTDtUqDlQziWgMtRUoCFrQh3Nn68knJ+rCiy5URRW/82ztrWk24f4MA1S/L/u15Puw+Fzxn/eGjadZRtWs3912nob1W6QBXeepPN+gaJ4KyC6Z19MvXZ1rF93JRPFqdlUkRl7aSsWbG5WIlqspXyGl2isNv73QoFR+g8oijVLeVcrO8WWUyiz1E5XPJJUr9NSrc6r14owKVXTZT9k0lbmhC7k6JCSwWv0Jn2QfOC0Yf1/skLXA3OR3OOF4diugGuRfhudqa/sea4rzCsfPtuT0/zv2AtbC5IlPa/z4J9W3f39X/xyDPF9QioJuVsMFwyxissjl2ay6ZvKqj2fVzLwq5NU+06hUmlobceUSEW2Ml6kxHrfoip0aRdOpuA5Jy3lrkWv3AZdnAKB3RiG5PRSpM7odczpfUL4sZonmhrF5j+g3PyQiao7FbNXEKHJpnunSvQcggeJIZMvOnJZq6l4ZLvAXBPdojkaUIqnaapSgCMcac+tV6U1SrIO1JRdFUt5BmpboaJA/4s82+oIzgsgvgGQrIG/KUhQidG1vqY6OcctDpevd/Y0OlJfyrsaWMizkhCtQyFcLJnQZ9Uxp6xP2oVzO5ipU+JKFEWlHrqBsHLIWUD2tFHtIs5O5t8R9KM/0XdonqnODmJTEGeCkcx0ICSaD8dZaeNZb1Zfy+/onHEu0g/WNtDL7HaELHsm2xqwyyUpRr12ZJtcHKQp3JpSNOHDrgGFaMQMkUDcTykQsM0ZrVqzUrXfcofLyCkfuiyDznbWq7TmizLGI1U0ihySezqpjrlmpbE7l8aQa0nltKiuoPik1xmOKpyMqywOg82pOJNRktVa2zqXytoLt6YHNRoSEyCvOrk/r9S+JkIQbj8EAIGGCQXcJ187w0QUmYTGlwhsDHhD4jbT4oA57cbie35C94eI3FzZaPD8owvhiZWED2Lc5jBJ9GLPYUPYGufeih4spFR+CJFtiCELF2NEXbfeKX2E1L99v24qO+PbjxYVWBCjCe9wa2GntcLIzN+BpegMnvHGFx7JUW/gcfQ8YRTGNXIy2PMa+zX68iwFBW89cqn/5DFE2oiTw6qF1FHsKw+MfNnJ8H/iFyr/+uRkbT3PwtDVn/G0p1OmBD95JPHDQrRBjCD+Hn6sefBT3NdfzxQDDxlW4Bo5vP7/zFZnDz8Q1SIDmi374LAES38dQnNqSpyXSFgYwfo/wfeKdGx7QFM8V+gVQUvx7Pk8kFI8y0acwmC8134rXRXjM+D4MZlq7hp87/jqMC0ARqeDWKFul5nYY+HhQ7Oecb4fbL7BJoEnkVKCWA8mcSgW0jbwKsbQeuO9+DR86SAftM0wZKESBxCRGMTKeVA2PRZsUycWtkGfeKohTT6fBDOe0+fbySkUipo9PMnhzJGfFkqP5MkXTccVNwAFDD4OByuNpRcjJUEGLFi/WCy+9pZNOO0kJKhrnEDHxgtxb90AYcPnvw/PB05nC+8lWVzCw4ysWkycCk6ZB4x6+TrU7LVffLiuUzKcVzTtQEDHCTFqRfMbYWhZdwaQwRlGz4gkH9lBhMrgSiSoXo84CnP2sYrmUyYmajzpGMbZKq7Scj2eUocZGAe95V723qELvLkyoouMQ5bMk/ZJXFneyxLmC0rkGZTD0gpffa+gDTxn0z1y8z4fntT9P/Fzx+xs/E3Givkx4re3o2fWP/D33o83kuD3+xBPaeefeDuxC7TEnHdpKBTUXckrztwVXF8SoO4mYClmyKgrKJ3KKQPEiP6cQVSKfsDTwsvKkslHmfaiQcqBWBvsC+4Tn9/sIEQgMR9ZBxmxupFYdbSpKTSzlVZ/Mo6JrVcnz8aQiNpbkJAEikSxmL8A4ZX5ErEI4xcRjzpr/RDdxf84Jal15uhLKSv7loov8P6m42A9ztg7z1MpBqdHUmPLKxMuULUSVBMwhARBBrSytVNa1DdwURamKfSGIuPl7oFKI8xYnIoDEO3EwYaFqNQB6sa9zWSUKDUpHy9QUTSgdy6mSwB/RvkhEiUjOwAvSzcx8XBWMF3M6jVKZFQSMKpmN2T5iUdsAQCP1z/2Jghe/UJdK5JqVSZTbHIhj9GdT5hwAdCbJmcuy7grKxxOKZdJm1BciCWUDiiZYMc75TX9GqIni55kDSYByouYY463Zia5NPAuFO+MWEEJpsxBnTyGsmlY+nqKHDaQkckSj2SulRsAi4ChLjZ1Adtnmi8v7TOXyWr9urR78wyOmqpVMpILimE5cgzVBfLq5ocFojHyuEVBaiBlIAaQB2Hn+OGAWgRx6IBJXeS5r7zOfvePCOyvCtjTfw0piTYRp/v/Iug5/5jMDSLxcrDfg2Dy9HjoT3m+W3sjyxn7YS+ONPQ5sjDdPy/IGjd9cvXHo6VPe4GOSQTHyCa4e7HgvtTf0/aIIb9b+fv5aftP3hqJvW9hI5LqE0TGkkGcMe65LGTrey+dpbd4wD7fVq/m0NTl8271nmEQ18jC89zjsVW3Ng+iNYH9/f+B5DrI3pPxztHYNP3b8DcCUvyGq1ZqXutigCz9bMSgNg4TiPmitHdyfOYPRycETnm+t9aF/Nr9A/SEVnidEKXg+noc+DYPTsGEYBqhESXytCD8+XJPx5Br0kQegvO/7z0cE/bxmDPyh6ed42BjheuH3/XMQfofSBCBpSwb2n910duTzvq/oByKXVCfm+Vp7hede8X6uL5EGAAAgAElEQVTh9xL6za9VHx3y1wobbcXX5zN9+vQxKpwv/FeqHX5N0Wa/F/nx8hFb3x6/flp7Hm80cx3mE/OTxGtP2QpHYVqb162BYb/HhA12a0sMvjjOUyxxlHI4/AEZRJfiamhep48Wvq2eHZvUo90mFbJWxtiqknP8UXTTab00OU9sNGY8bq+bH8MgyUll8bwK2SbFozFlM2gh4fzLWJKtmYXZmB3gZnxYcjcneVLZSIU2Nia0pqGTuvYmKTdlv8e4aknOCnWi33fC+1BrQNLPhVbXOcZqwkUX8vmcyhIVWjj/XfXuXlBZbI3VWkjFq5TONCqbpBhdTtHgrLL1roLKU+XKNG9SHK85NYBiSD/nlcD4wSCKZEw9L5pLKWaSs0GECiOQUkXRnP0e4zmicq3alNLCFQ2Kpdormid3BLMH8wPDGuPTOWNbDFTvuQ/ySvxe69e/nyN226CYIvPLz62wI8XPXTyj5Jv8T788IJn41ETde++v1blrjRlcGVgQ8UCoI3h2jN54zoHVjFVwp6J5XkmohDmXq5SwOQ+II0oXUTxZpqgpOrk8Tf9iLKH30S+c194OiJNzYjUnAm1cR9oy+owZvPmMcuZodrUsopFKpS2SFgQpojHF0lklOP8SBTXlWIcJxZC7tcjZJwEJbaD/ofV6qim0SqIIGaKNQSE/IpbRfLMRHxOY5NGYMvmMYom4mtMAE5wPOCJySkbLTK2skCiYYYwBW4jklCg0uYKbUdrjovDsQ/5779jZsq6gbOWcI6NlP6hXLp5QJu/WtWmoQDEiJySDYiRiEIDHjM1dqy4P/S3IFzFYZimUCHY477wfB86qcH5wyz4OlCpQax0qH3tITgmrPI5yJUqVMWWQYM/nVR5jrjfbPpLLo5AGyI+ZKyIRgEoPSMyuMFU754hFwCh8/+I92NayrdGoCqxnMu/ywC4QdE4NOWcjEBsz0BJpVpZkdCKerONsQclkmc1Nmz8APuNy4awpKFWWVHkipThRlUJezXnmVlTxSNRAV3NzkyLJuM05ItaRLDYxeT0uOhjJ5WyOQPmMxJImzlFG5AZgHzxjeP37PcLbMuydiLP8r88hCW9kbHIkpZNYSAjQe/9sLANPcthA9AeNN7TC1wobit6ICxturR1S3vCjHXDn4ZzbK1CWabl+8HMpD2zY0+bBh23qoeuEjQDz7ESjJlNLQj6eXztcfaiuRMzWT/qWg7aVvw8vjNaAjX/fb6xsMowB1Xsryp08rX+e8P0+cQBZcvXWifregAy3oZQX0j8DRjtcfvjMGH2tvcJ9Z58zD6R7+ecwAy4XFCgLXSS8rZcCeoBCIkWgfV9Doq0Dtxjs+jbYphVEjcJgLPw7/324j/ie/BOiI95LX+x58ZFC7hW+f7Fh6uc0bQl7QT348d7P8PPxHgecnws++fd/2ugovl94/kGXIok/7IQofoYwKPFj4Q9O/7e+f/x1wkAyvEeErw1lC28Y+0PxWLfWZt/vfu77Q9sD+baAeridfj2RnA5Nhj2S9RL+m1Lrpbhv/Lzza8b3ra2tKEaIM5RcAQIASTKoy1BQIdqsu27/nvp3Xa0RA+qVKNQFtAIMQfyLRAhyTmbUrDCuh3vVEIcr2hx3vGaiMLlAXz+XLSgWj6o5slnJfFxxDsoYHG6XWO8qkSeUjnTS7CVRLVzdV6efe4kS5Z2Vy8Ud66WVl98vwvPHO3P8fPBjU2pPsFIIUbycziEWj5Xpzl/9Sscec6j69e8SJPHjzcSgxbAKPLzsizErkWeed6OH2L6Ep5e/C2SYAu+o9bfxXFy/baGJYGD6JH9Xgvnl197WpGf/YhHMeIHcHaeaRx9jrOARxjjxz+TnXXgt2BkTeJr53u8zfl77/aV4Lfj9h3xFhBJK9dt/157hAckzU5/X5EmTVDugrzLZtGJx+kCyuRRxkRBqeRBl4EjNY2TGGSHnYbeCtE7CzBSy6EUSuonqAaOLAQl7Cs4a2BPhvdZiIkFtp62CGdCzOAMSIEqD68oT9sBbjcmIClpeTkmKuUHBW9oWjyljqlBEBloH2twfxTQYBVC2bBwt0aNgUQ1TWQvoUlFq5JhX3ZXAtRMT4zgaVcKWFtRMlOGI6keMWZbAWw6rLMaqdoU22Rj82cH1yB2FUUCeKhESP39MRN44n0mLbpjqEwa5RTFjiucoM+hmdyzKPMWhQbdQ9NeIb85csuKUwSwy0O7ns2sH5xciIUhZt5ZDAqBgFK1afFDgMYFarqlWYulH1AR4i0aUNMubscGdQpQCahSMOleImHFwK9Jn57BXyvKNiVoTpWntPLf1xqcoZBwlRhNVFnYC1ChL+0krG0XdMq5CzkisLWQ5OiFD5k8cEIWtsyVbydZupKBVq1fo3nvuUofK9opGHNjJmPgAkRUn95vJZa0mDnkjiQgR5bQBO/aLSJYCqkybJmXpL6KsOGCMthcAr6J6RGE7jnEg94zn/7eIkPgDg8UObcnnkGydNLbF2GTQvTfHHyxhI7XYuAvnlJQyYPzGaV6SdNrCkKXqkIS94R6U8PlwxKMllBuACd++sGeueLMmhwSqGPU6wu3xB0hbh603VvzfbEsVqzUDhd9tqzDi9hg8HoSFjeHw87c1Btsr++sPT3+tsJHnkbw/bMNzxG+mWwHCoocih8QKI/7xj6ZGtD0vPw/Ch39xZKk1oydsLPnP+hwSwvA+FB82psKfafHQxeMt0QJ/HR9RMbMyAGfbM//5PNRBRAo+Szkk4XHwSe2lnod5hNfKgxJ/eIUPDP+9ny/haFx4Dyk2tnakDkm4za1R/8Lzphi8hveAcBu2R/bXz/1iIOyv6UFSeL627DMYLi7WERTfwHTAoAr435G8fnXjVzWgZq4OGbJCycIaqygNiDEjCE+/SVPGjJbEQWumRzylQtp5JvOxRkUzCRf04FROWHKKGSvpQoMwBzHMiYzgmXXULUdBaYp214wlHfXOgiH6+ndvVaKi+xYlru1ZrIHhXXyomvEWorxstUe67ICgygOGYlxjxtyqkaOO1mCkUwMpUpeKH6QTBLk4FqVA1c4XOXSEcJfka8DPTFP7nNPMA3gEVwk87ta3wV84U1Z68ZVXTRChU4d2iuZ9yi59DZjDICyoKeNqkDDO3jGHo6/Y0dKa04nftRah9nOL9/7VldonT3lW4x4dpwED+iqHkRWAP+Yc9nBZIq5sU4MisazRZJSJw9hSM6A5lVS+ydGhkimMwbQZis15DPK4Eq1ESHxhRKhS4UK7WzOqAoqVORVdpCQdgxLl8L2zNgML2alDO0VXxjDhaHwGYlo+7fOjtp7c7B3kkJDv2JJDEswgf1/nmYcX5UqtQ8FJ0EekVmDcWq66A/vEbpyel1fII7RkNrtV8oButiOV2g2aR+JkjtmzlAf6DjKKVHJL6fdIVlkIZC5lLBAlCJVn949tClNBvxXVIUFli3zLVu2ToB+bA4BV4YeFPyatLck2BLWLCBcPSYQioojls7BASZ9za87yajzSc0NrYjGIxiBnXvp85cJsdvQ9NDhWMen6zo3gihmyVwZ7rH9UQ0AgKENrW2ZEAC75zapVK0z2t6qMwogBIGFHYs8B1DLQzhekfDyifDqnZIwdK6doBsW+mDK5jBIxooFEwSybxTxSOHtLKReGnVr/9pXaffGw8ATzG2T4kOV3IHOfhEoY1XtvoNzgzcA4J8wa9maWOre2B5CEDUKQMco9eJHR+ScZGSPWh7Lw9hNOhF7iDeNS3qQdBSTwFklCRy2GcCGqN6hCYbBAOePZeW5UVdrycoeN823VIQk/O9/TBj4DfYW+oOAZuQ94kQF13shh46Sd4VyS1sZgewAJ9/UAjAOCPvbjTmSFqvCeysJcAORiwFITxRuaHpi01oYdASRcn8WIMg3PB5UGzz2qZvwObzZt4u/w4NA3vr4O9/bAMTwGxYAkbByHjVQPynmfNYABzn2IbnhQiPHB73nx+9autZXhFSQd/28HJN7Q9wcEfcUcZZ0wx/g9P3tjzRtegI1SRrzvpx0FJN4LD9+ehHTWCC8OMeaul+NGhY01W7w/FIPnbQGSUiCHeYUByT7BfIGOiiS3jwqRF8P+YcU2g/p/vo6BndSouwSH8d3Xn6tBNR/o0CGLpEi9FGky76fZNqaIg6ceykOjJWY2ZcvUnHUe1EQso0SyQZWFcuXz5VqXTaipsFEdUnlVUe/DjJJGb1O1sPgDoSk1RjtqxuLO+vuCfXTud8cqXtnd6BOO49T6y6v+sQ+itohMPJxz+prnJzmX8SDqtZWhGYAAdIvwmrqUe2e43XrzWI0eeYwGDh2oQpDkajaTNwLNfnDGXSYvvf3OW1q7YrXRKBTL6JAvjFRztllvvvGM0g0J1W+q0+ChAzR4tyEGfpwBxD2hajivdtIrnUWkl19+XeOhVHZobyDGFLaCYnaAHPOAY/wEyb80i+fnmdk32TO9c48zinnDeeHXR7GTpXif+CwAkklTntGj48apdkA/YejGnT6qeaKdIllWqWyjqnJplWeyimfyysYrtSmZUlMsoo7pBiWbm80o35yIq6G8Us0xaIEuMuGnlN83SwESn+XhRFmd2pVFw2zdFKT6zRIlBzAq2Y8r29l4FdKNitRtEBApkkwqWlUtRaqC1ceFMN6JvG3JDQmfAcWAxBdGdL7tQDAYyWoogrms1FQnNdEOilJQa6XcEuktqheNK12/WtlMVhWVNYrEPTpIKJ+JtxSMDzvHStYhsXAUoNjK+DlDn6+GddLmdSrEU8qUVUkVFYZC4tmcGjesVyTPGIJMEkpWdpSS9IVH+BA/gTckelsv2wtbsTQgIZOoQZFChfVBHkpqw1plM3kV4mVKlJe55HUWbuNGZTbXuWyxZIXUvoPre5wCRl1zDWGvAaSZg0HbB0h4dFqezKRN5jjX0KTmZF6JiiolEh0s2T2PjcqcKWTVjEBFMq5U+45GqXNcNTeg7EN+m2Herlm9UrffepsxWgAkBjZt63GsnKhXPWMkIlLHpibF0vUuMhVJqq6sSploQhVEE9ONSlmkTdocj6khkVLaojOtv/xc+I8FJHSLz5lgQyTfgkMEHiUHLIY4ITSMMOQ1yQPBaKboFcbAtl7bC0i4Dve76KKLTOoW7hyGL5KSeCwweLgn+TCEFFEg4FUcOQm3Z0cBCcnngB/CxyhdYKicf/75lpROghHUrwcffNCMZGhw3jAt7oPtBSS2zwZcVg4yDi6ej3wT+hpwhOIHXjtAAbr+GFn0B8Y4ka9SgMS3YXsAiW8Hn6GPv/Od75gYAsY9xSXp6/3228/GgHAyakxInBJSbMvz7fvlySeftLoy2xMhwcgnAZ+ilFSlf+SRR8zoQrL4pptuMuOPtvA76DV8hSMnPoq0I4DEgylvSGLQ0s9EU5iT1NMAJGJksDaowcH9kb5mbZQCJWEPPdK4XkFle6NE21pbn+b724qQhKlXzAs8iChjUSQToxzACC0xLGkMVY8K1RjubeUT7Agg8fsJ1BZkIak5gneVecP3tIFnQSWGeeyljMOgZEcBCf3sAbuP5mJsszY++OAD+xeaD3MUo/Tiiy8WhgV7F1LCrtDgFtlfT2nxijschvdcf64GV8/Q4YM+kiKbrAaG/Z2xXyyl1TxsjbGcNjb30vMvNesX96xQuiCN2Fu68JxdVNO+nV5+faHu+f16rdsgnT5K+tYZQ1QRWSTFG+zQhTYCBnIRF2eYQNl6b0lXvbVwhM797hglKru2CUjYU5BERwaeMcBRABCjNhPrkfnAnkH/s5eGaXBuzjrXtqk4BYYe3uKxN4/R6GOP1oDdBgYWE97NwIQlrwZ3ryG7mF574y1968Jv6KH7H1C7ygpd/eMr9PXzL7YiqFMmjtfVl16vjxYu0IUXn68nJz2tnr13CpS6oOskg/wQeN6B4k1UmvbSNE14bIKqO1Q7DTIU0czznnOFT0MUVuYTezBAjDnPmcjeyLwgH4u9i3mGA4V9nPe9U6M1ry9/+1kAJFMnPaNHHxunPrv2lbIZy5EgMpdPJJUpZFWez6pz3UZ1+niFNs+erfymNerQvZ80YIAaOlaqw8L52jR3gQrptCr69NDmIUO0slMHrUtBnCH/YQvK5ZlLRkiMz8/cdJEEp+6FEZpV2ao1Wnb/o5r88O+VjGZ16Gknq/eZ50hdqlX/t5f00m0/19o1i9Rn7z118PnfkobvZ15ro02aUh20zE8qHdGeYkDi6Fi+/oiPqmUVJwzz7kzN+q/79fobf1e7mnKN/vqXlTjmeAeQyMWrb9CSu+7Vq6+9oVNuuFGR3WqVQ9ktVq5cNm5UKhPyCtkAbRVGpKBvxCRog0at36A1j/5Jz/76Hkts32f0sdr97DOlPn2tav2vv3WREpublM7nVbb7YJ1+zVWK1Q6y5+HpXQ+gjmUZFC3HSVuAxIC6GhTPV0oNWWn6W3ru3l9ozZz5qujQSUf98AIlDzzUwgfNzz2jR++4TWrKaO/Dv6QhF39D6tHDKExkkgBCeBirq2IRW9eE7Y6QUENo3hwt/P2f9MqTUxQtl44456vqOvoE1S/6WA/cfIuiy5epMpNWu2xUhV476di7b1Vq5/4BJZREeAc2/IueWG0RkrHmZLJIqxNyc74Qc1AUlIB2lsurIp1Vv0WLtGnGDOXrN6m6Wxc17DVMdZXtVb45q/SMv0srlqt9eZXiewzUip47a0Wlq9fU2us/GpCEDTHvFQYIEH0gSoH3mS/qUVA/hO8BKFQqJ/kLQ3NbxtiOABIMHTZ06hjgkQclYoBi9LChA1Coj4FHFI1mn5gapjL9M4AE/iaADOOC/BMOVMAPnnrahKcPkALfnorMralQeOPeG0DbomyFNyM2Z+7LAccXz8rBThVnX9+Aw50K7RhGgDfuU+qA8yAH4ICCEbKmYZnmcF95ihb9DODy/FHkUBkHjC28/Eg38z4GCcAkTNMptciKAUmxQRj+HHkWGO+EiwF8bNAAMKq0o35CVWxyQfB8F9eCKWV0+ggJz+Rlf1s2IFNBckpaPpGaqBw1S9gYSXQGIAKMACgYGhhcbFaAc0AWXtDWXuEQrJf9Bej+bwQknoJCP7E/4P3HO0x1bgxv1giyyrxPJJX3UQohf4ooSnHOju8v+ihcGNH/vtQc4TozZ860IqsYfgAA5ib7ETVziMYxP5jr7FN4+uy4C+WN/TOAhM8ynwDMPCeRS+7P9XGkME8x1HlRdwlABECyV1EeLcCANFWO+Htv+pqGdpytLwz6WLlInSKRJpegyctlp0uxnNKJlGYtaK/vX7pa/YdJnzvsRF159RP6xhnl+vyhX9A11z6l4fvurG5deuqxR17TrT8dqM/vUadoYa0p0BBtycNlhrEQuAWzke4GSN5YtLfO+f6NSlR0NoOh1AvDGUOb8WcNsmZ5Vl+3ib5hjjDu7FGs1U+8yAWAVeYILmZ03n7TLRp97EjV7jbY5ZYYoczlfriE18AtHJHWrF2jDXUbbc5hLYy97RazGM4591yls1nt1GUnZTande7Xv6rDjjpK53ztq9YE84X6GhBEjyzhFTMrr1deeUlPjfuzqtvXmHpSNubUh+DGR+HeB/lrXAdQxhxj/AHHnFM8L+uBQricY7xwYuG0oEaJP29bOzM/K4DkmUlT9afHxmnngQCSrJIFAAmaUkShCipLN6jb+rXKvvKW+paVqWOnKq157T2lBg9QU20vrXvzLdV27qVOyTKt+PADbRg2TBt2G6x5VSklclBetg67secyjz5B2QroWWlyEWzt5Ex+GeW0JU9O0NRLf6IzzztHHbNp3fOrO3X8mLHqfuyRevaOX2jAhkb1G7izJj70gAYed7wGfOe7ypVRdZsL1Suq8mBebT0rWwMkLekWQYizpbZ4Y7Ne/fkd2vTMc/rSWedq3l+navobL2r0H8epbLehUrpZmWf+pneuvkqNsYQOufc30t5DTQrZjFzyuYKavNsFSIKpD9WJGkORbE4bX3lDv7voQp0/erSS1TV64Od36LjLLlXns8+Spk7VxJ/doGMv/p7UsYPUs4u0S62yNV2cOIDlMgS5ZG6FtXRG2xESKxtsghvRZas07jvfUad4QUd8/lBNf+oprW5YrSN/9weprlGvXnihdtt/hNr16KXxf31ZB17xHXXZd2+lY0mjkAIwvWzEFtlfV4Nu25QtlAYatPCBh/XkzbfrW9/+jso2rtKf/jxBp13zM4nClksXK9KwSXr7fb1438Pqdfgh6vvjH0idewV1oMhH43kcLYsuBpatXrlCt429wwESy/Z3gJjATt7y3rbUIWnXmFbkmSmqbddR3dp30Ma5s7SitrcqBw/RhvnLVL54tgZ3qlG6Pq0Pm+rVcNhhmt+1W5v2AvPh3z5CgvSvp7YUe7U9N57fc4hzgOD1wojFA4QyEEYtxd048Nlwe/bsadr9GASljDGbbkEOCVSKUjkkxe3xP992221GwSAq4RWQKLBHoT6qWG4rcXJHIyRhY4gIAcURkarFY+5VUPB4QlHA8PCFwIqfP2zwbIuyFf5s2IPGNTjc2BwAPxjGJDohCUnbqCSPodNWhMQfnACHbQESP1b+X+5PdADgx9whMjBmzBgDpgBDDE7GoDjXprW5sCOAxPed98j/5je/MZCGdDP0F7ywgEM8snhfAQ6t5RGFx6AtQOKNBNrN4QjwGzx4sAG36dOn21wj0XHixIlWLIv+JtLB3wHaS4ERrvfvBEjoJ76InAIEMEIHDhxo4/D3v/+9xdjiuZlrzBMie9CqSlEq/e93BJCYSVFfb95kKIyMwY9+9CObA4BG2sO6YLyYO54H/c8CEh9F9vQc1gbGKIAU0MO8gMp5yy23WCIi+yLgGYfCMcccHVBNPGfZ/ejKJqTRXtE9Y76m3TrM0RcHLlc2SlI7eSMYHwFwCAjwqNWsXttdb78nDRhRqeayA/SF0ffri4e30/DPjdKvfvF73fGz/TR04N467fS7NHpkT13y1Q4qa14mFdKuNknMUWochRwJ0F569+Muem3xXvra969TorwTWROeZFYSmPg5wfizN5AnxtnB2GCEA1R/8IMffDJC4j28VmfFGQKkvYy9iQjJcRowdFej6APUHIhwXmECJFY1GaPA3ksYnYKv0089XRd++zwdfNjnhV8fHvn8OR9q5MhRenrqVPXv38/sUScswOJ0pK1AuJQyk3rl9b/p6XETVNOukwGSnAEShAIKiuUTxhpCSYnni8djGjFiXy1e/JEWLfrI9smams564onHbR8h6Xj06FG2b0+dMlWz58xySdoGjD/JhdsCSKZbQck2+XIlR+Qff8Pff8rkKfrTY4+q3y79VECF0BSlEsrFEiZXnchsVnXderVftlw92rW3Inj5R55QRf+e2jisVs1NOVVUdVaXbES5vzyrlQMGaN3wvTSncyclUOcsUrcqCUgCwRpoOVbGE284NCmkrKe/q6YPZqj9kQdJcxbo7tO/qpMuvVRdzztHuc31iq1fr1WPjdest97UgaeeqviJJ7nCiFb6Bxnalmo2W3VYa4Ak4PY5690S5INi701prXv3NXXKbpIGDlPdbx/Qi3feo8Mf/r0q9h0mLV2qd66+Ud3mvK2P83mNuPc+ab99Ta0LIWnl0ON2Brk/q5gbpSlbLmUiT90c5RSHLjZrkZa8/6Z6H7iftHKtHjvzHB186qnq9t0Lpbv/S1Mff0yHnfc1bezeRV1GjJB26iElqBPiyIt294C5Fp6RbQOSLVtZZPVa1b/wkipr+yjSsUqz7/yF6l54Qfv++n7Vf7hAjdddq5pzz9Gqdu1V07uvEnsOkbp2US6WDJLit2RxhQHR9gESeJtNanr9fa1euES9j/6i9MY0PXzJFTrz0qsVOek4Y8+pbq2W3/xzzZw/W0dccYkyewxVIdbOojLRYD905R1NwFhJKFsrV+rWsXeovKLSrVkTa3BV2gEkJg+czSnVnFVlY0YdFsxV506dVRlLKPH66/q4KqYee+ymlbM+Utn65dqjb602rKnXwkWL1TTyKM3s1d31ffFydeEy+y2AhD0Fuvqn9fqXyf76CR5Oam8NkIQpJT6fxBd5wvuLxxEQg0EJPWjGjBkGSPAEAlwwODAWvfHVWsdtT4TEfy7sKcCwwAt63333mVHICyMI7xtqURz0nq7lc0mK7w+VAu9Va0nt3hD1fPSw5DEUHeqGYPBSO8QbvFTQhTaE1xejuNRrewGJTcpQuDYMzDjMoW8BfGiD70eiJlR951+oIa2pOvnr7kiEhM+0KHoEtSGIzHCg4uUkSgVAA1RiZABIMNSLn6G1PtkRQBLOZaG/qZoLsMQTigEICGSukhxOdW2+8GSEo0TheU172soh8X0elnHlM6wdrss8I1Lz0EMPGQADiBMh4ncYxsyxUhK14XH43xAhoap2KfDg9wf+xeikHwC6rFPWmM8Zoc9QaCH/iYrD/N4bO6XA845QtsL8feYH6wSwCqjBS49HGm/1eeedZ4DA118KU/mK96tt5ZC0NqeZp+x9zAvkGYlo4uXFWcFBwvokmohThf3SHTOOI2WHb0CXKkTSZnjfdeP/0aBOs3XE4MVSYYMUNX0il/dgObIY5fg1MyrEy5WNddCmhg66f2Kzbrl3oa65tL82NNXq9w88q9/durv69hquU85+QMM/10FjvttDscxSox5RvI57+vAI6r/paA+9t7SLpi3aV9/43rUqK+ukaCHVpk3MmHraIvRV9gr63a9DVBUZG/qktQgJz+x6IuDDR6Qxt4zRqJEjNWjIYIuObMk48E1x6MOqWxt/O2b9/NOf/tQMhhtu+JlS5H1JWrdura647HId9aUv6aQTT7bK0FvhgMAC83nR/Pviqy9rwuNPqqZ9B6vgDLUEbyjypsmco3k5CpczJ9JpEtzj2mWXATr22JGaNWu2pkyeaoXUdurVS8cfd7ypnE2c+LQWLpwXFORz6onOIzkUbPIAACAASURBVOy/cL0WlMun9fbbb+opAyQud6MFP7lbBnMoyKX5tCyV4BxibU2ZMlGPjfuTdqntrxyqbeSOAO9iCTXnspaPQD2FqmxW3TfXqdP8Odr02kyl9ttHS4cOUDaSUK/NdYrPmKHEh/PU+MXPa2G3nlpVUR2IDWwxw5hDJSlbwfhT9cXEWU2WDRQf8P+xHld8pKV3/kLTpkzVF+75L3Ua/jmLImr+23rkvIvVJRHVl845SzrxNBXaV5jiEWDECwm31n1ENwHWLUnt3nUeePMZRDz7zLEkIKmxXpr3kV648keWj3TAr++XIo2a++B92vzeXO3VoVrPvvGavnjPXdLuI4TuBFQtGF9GmwooW94egaWB7DOKf54S7s+zbN5J7Pq0p2iGTmiS1q7V5rse0uMTntRXbviZdMiBWvrDS/Xm1Emq7t5FzXVN6nbEIRr23W+rUNtfkTyFT0NIpAgjtw1I6JCMpfNQ11wMUL5OeuEF/fnqa9Vxr711yJWXav2kiaq/8ida1Lu7moiQxmL64i/HSHuPUHOywgqNGioxgI5yV7DXbTdlK1gLmWaJfli+Rgt/fK0WrlmjA2+5Xqmhg6V0Vpo3X8+fdqIGXXq5djrjTKoVG+XTeTLwMHjxiy2iB6tWkUMyVmUV5ZY34hLknQKY2QtbEqFMcatDQ716NTSrYuFSRWfMU/3wfor16KJOqxuUe+NNdcrl1JhNq2lAf63Yc7gWVHe2MXTFWd1W0LIqgto/K5YvN9vjsP8kQOIXQVghhu8BI0RBWAgYfhiCnhftAQneUTz1JJ6XMmK8QbYtlS1vFHpggYcI7ybGP/fx1weQAC4AAxz6n0yW3HqLKQVIwh71MHjge6IxRH7wxAMEPCUKKUaenTZhHG/rmbeXsuX73htJtA1KEMYMgITckeJIEIYQXlkiFRjorbXFP9eO5JD43qMNgA02Z4opYuzh8WYsCK9D24OqgSHIPCk28Io3+h0BJL7d0ATxskKLgBpXXACTNtAmqCO0xb/851uLkHiVrTDwC3unwspiXBODm+clQgglyBu3PA8gGY84crFQiErNB3/9/+2AJDym9BORKfI1ACREknh+5jJGKbQ2wIKnrYTBTGtGwI4AkvDn2ZvI4yFCQiSSLw5TaI2AUBwqjB0iCLyK15q/1j8CSBhXno/9Aioh88VHbaCqYdAQzYT+t8cew4JDbIt52ZKsbUXJ8rrzhvM1qHq2DhuyRLHCBtPNt6KIEbzzABLkgyKi+lZDpL3qCv304CPL9eDvV+m4E6r01bOG6PlpBd17z5u689Y91bfPCJ161m804oCOuvaijkrllyuWoxgZClGufoDldeaiykR66v1lNXoVQPLda5WsqAnkW0s76nl+AMett95qEVQELrysPO+Ri0bkhPy7T+aQOKqaAyTuNMYuufWWWzTq2GM1cMhgNzTmMST51feb+9fqzOfzqtu40e49ZPAQfePrX1d5ZaX188Ili3XWmWfq4osu0nGjRn8CEAXsF7uWFW0L4M9Lr0zT+McnqFP7jmas5KBz2kC5eiWMhYNJLtGVew3bYw8dedSRmj9/gaZOeUb19Zssmp8qS6l9uw465ZSTzXFB9fN6vPfkMnwCkDiAms9lNf3tN/X00xOD599iqJi5FErAb0tw4B/BKd5p8PTUKXps3KMa3K+fstTrsKrSMauZQwG7WCyvynSDeq2vV/nc+YrMmql0/13UNHSw1rerUO/1dUrM/ECblnykdkMGa+XgIVpW3k7peJlJ3Yb9wm0CEiuc4aKIW9nLOYpjZqVVq/XmpVfr449n6+hvnqey0V+WEhVS02Ypu1EkUS385Z1a9u4M7fOru5UaNFhKkFAdym9vpaM+AUhaliy5FrSEWt4Bnm+ql956Tc9d9jNtTkZ13JifSbvuLj3/vCbddKOO+d6F0jsz9eZTT2nEHbdLnz9I+RTrL6pMPm5gZHsBiQ0/20HApKR7opFGafEy/f3q67R+zgINvuCr2mn0KClVJf3lb1K6TqrtI02epscefVwnj71JOmxfZRQUWiWdCgDnHQNBf2wrQhIUjXdqU4gLTJmi8XeMUbe+O2v/a66Xqmu0+k+PqjBmrLpef7X9PH3sr7SiR2cdc9cvlasqVzQGZW0LIDcRgOC/7YuQODwRSW+WPlqkt773Iy1duUKjrrpc0aOOUD5VpejmBr07dqyaJj2t/f7rt9KQoQEIIdThShugItdiOwTfAEgsh6S83MbKVr1pKNvCtb8i0oqjCKn1vnV1aj9nttLzPlRk5521adhgy/XpPH22MisXq3d1jZo2N2hdtkHr9z9YC3v2aVFQdBLsJQDJqafpsCP+gyIk3iPuDQYOFA5vEhV5j8Oc0BHfM0nxemKUU9UZQw2DGOpCW6/tiZB4Q4H7EHXhXlDGvIKJj4TgTaGKKIAE49ADqlLGYFsRkrCnlfZzb3i+5IwAiOCH8+JwAaCQxwB1Cq8F7SkVmbApGygr8X1blC0fDQg/PzQUPMwkSPrIEIAAMAANBZDEYU+iJIBgW7Sx7QUkvt0YUxjiSO6RJMyz+Gf1/UyEhMRyQGH4WUvNgx0BJIBOjFmMOXJleD76CeCL15tkenIwoMpgdPqkWd82/+/2AhI/xr7gJZ/jnowB8w9ghNebMTr77LPtPYA49DGen+8Js/+7AxLvLPCGC/MRGieABADt+5t54yNKfk6Z4YenqZViZLz3jwISKI0cXqwDqGHsDVdccYU5VFgfODWYQ0Qv/F5XPE+4/z8KSKiqDE0MQMKcJMJEzgh7E3Lj9A0RAr+XuGMn8MS12NgucfrOG/6PBnaapUOHLFEit1GKNlmuhyXi5inO5mR6s7GU1qT76Lfjlun2X9fr3DN218Vf31cqzNA7M+K69MqXdcWP9tfAQSN03nm/0DfO3UlfGZ1TReT/svcdcFJWV/vPW2ZmZ3dZdheQ3rsNa1REEGtsSUzyfSYx9t7FLir23qJYY29JRFRUFAGNAQU1sVcQqdJZ6rYpb/nnOffemXdnZ2Ex5Bfj95/fb13ZmXnLfe899zznPOc5a+GyKJaN62ShMlNCQOIga3XG50uq8d6CXXDSuTcgVtZuo7K/HEtS5bgeuR+QxkcbEZW6pY3iZ1hfUwyQCFVFtnddLP5PkaLbb74Zhx16CAZsvbWmLmiSvTYsIpmppTrXr18nGZABAwfijNNPzwWnFi3+Dqecdhquv+46AQu2VlOSzA37wWiXwvxWpbyqdPmdGe/gxedZ1E7KVp4vnktnBey4bSNgLYTlSE3Z//z6l1iwcAEmTHgJ6VQG3Xt0w69//Qv86c/PoL4ujd8coWitz44bh7raWq3uZEKsEaIMJVQDHx999AFenfhKASBR/cHlpZva/bsAyUtT3sD4cc9h2149RcqXEWQ20ot7LgLSjcIUOjSsQ+8vF8L74FP07dIRy3fZCd+1KYXvZdD97x/BXrgA3QYOwJL+A/BFRSVqysrh2azBMekGfSsbLWrXzh+FBSRTpEg9dpgSB/TF3x6NLjV12O3804BD9gfabgVsaMADl16Gn+04BF0OPRBz7/gDFn/4KfZ89FG4AwdJbwzBVzInmtPmeMZCQKLcVhHH1lLSJdoRpszb+5g26hwkVm7A7mP/AOy2s3iXM669HvOmvI4NdhbbrWmUtftNaQInfPAO0J4FzezpRfU/XSit6bCcWy1lSNSzN5fNTFEaWL0MM44/F9kPvsDeF54DHPFzgLL66RATRp2HNuVx7HvaKcCU9zDuqT/jf2+7AdhnF2QsaWso/VKkD4kJDOh1tlFAooGR5wCxVD1qp0zBG8efhmH7DkOH0ecDXQcAZWXIvvEG5l16GQZefinQoTM+uvUuLEjY+OXjDwOVbaSzO4MBIt6dQ3iyU7SyhkQv23lzMPX0U7HNwu/Q5fqbgN13BdpXIky2gbV4CV4+/XT0KSvBtnfeBbTfSquURSSQI9PAmOQVGpCUicqWUtaitpjlqOAF66Difii9bip9oMcnnyL2xcfo2bESNdtujVmV1ZL+iE9/H1uVx9Cva1dk1tVh7twvsHK3PbG432DJjJifaFmV7KMh6+CX4Yj/a4DEOJAGkDAKzYg3ufJ0guko0KHlpk8QwIJ3OmfcfBkdo7O9sUyBcUg2lSExn2Pkn7URNPQ8B4/NzYycdUYgCQ7oiLJolYXtUSen2HVsDJCYNKiJiq9cuVLoFXReSEejA0rHitfBTZfKT3RQ+XlSEBidb6k4ubWAxIy/+TzBAClKLKqngIC5Rjr/rFtgxJFdvvk5Ftaz2HpTjnBrAIk5PwEfwRjHmI6leTEaPmTIkNy/+Yz472jTno3Ng80BJMwksE6HNSt8znxxXtLZY5aK2TrSgqiqxOwN63sKs1ybQ9mKAhg+c843notjy3Hm+fh3jj3nA+cdaSIEJgRPBKsbA+U/lgyJoTxxzXEdijP2P/8jtCwDSPgsmDWh3eAzN1LR0XleDLRuDiCJghpm0AgGjznmGKF+EMgyaEJbwdozZtfoLBt58ugcjf7/9wEkvA/aQp6TAJ52g31mCFB4TtpPUrVkjUqwn6FeteWJcxUJ+rOA+54bT0D/9l9gxDYLkPAoM51R6XwWjwZsUpgFXA8pdMG7n1fivCu/wvz1wLCfdEaHZA226Q3stsdw3PXgm1i4KolECZ3IOtx340D0qFqCGGWEA0/oIozsCSQRsAOk7Y4KkMzfGSedewtiya2EpmNaCRY+M64L1tYRlNM28JkwmEWFIo49bST3B2YOCc74XrMXMYBuNqfKSpkhUYBkYA6QaAeMTrjetYlpPd/DlKlTJRhANTwen8+T516+dBm++uIL7CI0V9WEjXVEQ3beIefkR91iqSmRqLmPGe9MwwsvvoCKSgISukpaXYu9DqSYmFmMELZVgngsidPPOB1lZQnMmzcXvh9iw4Y6fPbZxxi5z55o174K69c1oqqyGu+++57soSI6bIB5zjlXD4OOrxdk8dHHH+C1V0jZ0tF8vilOk9F70rKvWxiRmEDDK5PfxPPjxmObXj1Qb2cQuCxEd1CSduBaAcq9FKqWLkTHN/6ODuvWw+pQikXl1fA7tkdF0kXl32aihI+ruh0WJ6qwcGBPpAb3xdpkPNJ1fdOAhF1g+JziOiOV47T4dai57yHMvvI2lHaoRHLrbbG6ogx9hu2Izj87ArMf+RNqx7+Mdh2rsWjDKmx7+CFod+LxCKqSoicVQ1Ic4WK9IIoBEtawcORLSI2SB0XKmAOsWIGFt9+G+nsfhLNTX6DnACyJVWK7k45DRaWL2pWLUe678F6ehulTpmLfc09H4ujfAKWaMpRJaA1hFcA0wdWWAAkpjizoj4lCmAfHawCefwVTz70SnZ0krD22xbrSSpTusAN2POa3aPzLX/DGo09iUNceWL9iNcr32gWDzj0FQVf2GCpRtkUXcRdCs40CEpGfYy1LAPvb2Zh5ziWw356BjkMGY12fnmjo2A97nnYU4DfiqyuuxZrvalCeKMOqVAOGX3cZEnsMgx+LCSZkdkDaE/LBKIaizPVWZUiYHknVYuFtd+GTP9yBbdu7CLYfiRVtO2C7XxyCtj8dCXz4KZ48/kTs9rufYeC5lwDJtlo6OXLHke6vUUBy2x13oE1JUjVfJSBhE0mb9WssfPOR9C2Useniihr0fX0SqlPr4LYtxcqScizt2QsVffoiNX8hkt8uQDuP1tTHhtIQa/cYhvmdu+cyJIay1cQX/L8KSGjE6eyZuhE62qwNYISRfzORe0btSU+gE8oNiP9PJ8Tww6ObjXEGowPcWkBivqOKBlXsKrpYjXMXLaTeWIR+Y4BE7Hyk63dU1jTqoJvIOT9vHJtiqlbRMfg+gMQ4WubY5r7NcaPgyxivjRWUm2toDSDhOUz/jmjWhn832SkzXtH73Nj5o5/bHEBivmeAovl31IGMZvbMHInOt0KK26b6kJg1YOojCDbpYPKcPBd/WCdBUQfOf9JTSMNgFsvUTjT3uPKbLo/z307ZMuNg1gPV6DhOHBc64nwRpBE8k95GAEdH0YztxgDr5gAS8QkYKdcUMZO9i86JqM0oXJfF5tP3BSRm7pnsUaHNI7hV61C/IxwDXUMghbWKQcC/jb3pGPRt/wWGb7cQpZm1cEw2SRxmJYnpUw3KqcZns+oxZ6GNINEWQbYeSacBlaU+dt6xD9asz+CjL+vh+Q3Yum8ZBve0EcMG6RzNHgYhMqoeRegwPpzQRsruiC+WVOIf87fHSefcBre0M12eFgFJsfEtRodr0TbznlRzdd2GRcXAb7/5VhxyGGtISK1oSqzymNmxFS1Q5qDOQtORZ2bBRLxjtqPKY3QBvGRFJLOSryExRxagaDQ/bUiGZPyE8aioqpRO127owQ3YlZoNJVl344CiAoHnomvXbhg2bA/Yjg835iCbDSQjQptAYv3uQ3+CZKINZs2ajTlzvhU7ShsruFTQqO5irfV9wqAEvMePPvkHXn3lJU0m4wDpuSMXyzZ8qu7GNH5sye5s7t8NIGEfElK2BvbpiUzoIfxn524W/cYolexlkfTSKF+3Gp2X16BNphGNSCETK0d9wpX51KUuLUqyoZNA2olhaUUcfq9uqHHohDbtv8BztlxDYm48X0cje5DXiCXTpyNYtBR22kcqHkO9a6NLnx5oP2QXoD6N+pnvY0XNClR374jKXXYEqjpJjxLV1M7WXnDxESpaQyKbP5+ZIhalWYmyejXm/fVNtF2zGl4yhloPaLBL0HXXndCpfw89HUtQ9/GnWLhwPrbeayis6o6qYanUwuj5qOsSNgVI1ILxgKwCMqGXxvJ3Z2DD3AUQMpwFNIQ22vTqjV677gY0plHz8UdYs3wZqsrK0OEnOwId2yvaGtc/HXGCYq4dmZR5Vb1NZUikH6EVIvXdAqyaOQMx9tqxHTQkS9EQj2HIiKFwyTBZtApLP/8U6XQKXQcNQJzqY4lS6THEbJlvq/yTE5Ec5jRvFSBh9cy6dTIXEmtXA5l6ZJw2qI+VouN226DDNn3RsHgJvn7nXfTbZjAq2TONNDGxA9ogFyCxFgEJbQxr5oSyaCNkQbtvIRnayK5aje7Lv0PCy8KKu0hnslhTVYF49x7IBg6qVtQgXrcBHrvHb9UJ66qqsTouMg05UPKjz5CYpcbFTuqL6dReTGUr6mgaoxTdWLnx01GLZhSME9DShmOca/MdRpIJaliXwWxHIa2m8PPmuMYhLKamJd/RShzGMS48Luk9pE4woh+9p00Z62L3ZQxG1CEqdpyo48XvsBCc2QxmHphRKEYpKozwG0cnCk4Kz7UxIBb9LOcAufSMXrImpaW6m0KH0TyT3LNQEyWXjYgCpo3Rcfg11lmwDwkpfqZh2MaewcbmVfQ6C2l3hfPWzD8WoZPLz0gpI/vm3gqdVfN5cRwi98rPRR1f4xBvqilldB4z8kVAw4LFH4rsr7k+/iYVkPOkpWdZ7JkYJ5TvGQnu6D23do4SkDCbQCroptZp9LkYECL+go48R4FKS8+3cO6xnxLFEViPEKUXFc6Blo4XtT/RMTXrWMl76p4iGpDQyTN1smHo4+6bTkW/Touw++CVSPrrwX7MdKBElpbuukToWG/iwg9LEILiDklxxinn6wRpuFYafmDDD6sR2mlpmGiHDfC8dYg5rvRVC11K2FJLxhaAY3NTtTrgq8VJfDy/J04660bEyjqLxpeSBjXbdP7ujV02a9GMk7GR0TEoOoYRQMJrYMEy+3zccdvtOPCwn6H/4EGKrq1rTgW4KeVN3bdBAY4oKFFsFhX3Np8Xk6WDWrZ2QooRdZTeFvDezI/w/PNPi5StFzpShO36DtzAge+kpNs01bdC8v9dAowUQqQkC2NbjJzH4DpsCufBZ/M86e7sSt2IUPV0QX4OZWilL6V4RvlxG3//8GNMnPiyzqMVAhI2k2TmZkvDERX4k6L2117Diy+8IKpkgQggUChZUeeYTWL3bRa1l/An9OCEWWTDEmRcSxzMEhbC+zFYlqq18GMh6hyg1lVOWOH6NoBk1KhRBZ3aDVJU/UPU883Cku7fWp6Nnb8pz8ZaKycG33aE3oi0LoB3PFBOKbCTOYlrOb8cr/m85lvcJ01Ru3w2il75LUu1EoxLqo4OvS5yNoUVcj2KFub7lExWk50UJ0saMqqKJQIjTknVay+vtEXJe1JRWdRuxCDUOtP1S74GDmYNMXPKK+K4cA7aumpeMDo7ymcAlyCM+T6uaZ1505QhNquUpcaaCG1DSXtljSr3yqIvMyasIfEzahwINnkzTlY9DzuhBAhYh0QEIwDIcNTUjRtH3NydWcGkepIOa1gaLQazeH42RpT5yXGhgeP4x1jcAfh8RhpsSSpG301EAr6JTdf/WLFyJe648w6UJkrgsubL1JtEdAC4FvjjBiFKM2mRpmYNWMwK0eg6qLMdpNwYKjJZlGoltTo7iUyM/Ve0upie1/KvCEZiAT0zvWQg7LPfvhtzlTbrvf+Yypa5Si52KkKx8JDF0XRGCQ74gA3nlxF0fs5sIsZhNdkPftZMiCgPO+q8cSKbugoDXqIOHP/GKCQdDhaEm8+Yjdw4NNFaikKHWJ6Zjooy8moarUWdHkbO+HdzbeSR09k49thjhXoWbaJYbJJHo/Jmc41Ghk0mqZCKEp0VRh7UXD/vm4WvBIWmJiTvqOS3R37eRJ/NOPNvdJB47XyZaDPf52d5PdEMTvQ6osdgHQQpd6Q3FHOio/UBZowLHatoB+4oqDLn5LVFHcToxsMCdBYfswbDgOJNOfObtdIKNrroPDXGntkyRvBJhzOv6Bjxc/x3dN4Vu4Zi88Z8p3ANRCP5BEXMqpDiFW0e+H3vc0t8L7r+WDNj6G/FABtpacYWFI6BoXya40WL2I3zyrEp7IFjjsP+DSwCp9wy148BN8UykeYc0YyIye6ZzCrfi2Y8zXVH17f5Pn+TgseML50Rc43mO1FnISr+YdZwtBeSsT38rrGjak5xw2ZxOnc0JRvps3O13sQoIfvOG+NRFV+Mnu2WIfQVZUt2V6OIY7GeRNGu2IdA1KY8B6GoIKnAqzROk05fCdhxTxxJAo+MXwPHjSNgZDJmwQ5I+3AVZUKi/5Woqa/AioZe2H3Yz6To1XOooaOusfBVmA0xzziaKaLNMmvdfD8HYEILMfa2sD2kwzRKbAtJpwST/zYdfXbcCYl21bAdUtVIblNdAoxcrHFixEHVjoUocuksCItUGc0kUBOOOjlqMs6+kgyOABf+PcNxdlhgHMfybxbiqw9eRdxep9o2hsyOKMqc56SEUpXNZIWeJYe1ffh+SgtuEDzQ62F9Ca+N0XTCOu6fBBvqGl03hnic469extlMOFSRjKExVY4nnhmv1pruv5KrHSDQ0UC22HP5V2yCASRvTZ4qqoaV7dqr7HAYIB6PIRtkFN3FI3AJ0SiBfh+lIQWTkwik8zYzXapHBYET/1bqZ+G4IfyYA9dRznDUvvAcrLHi3hS1wQ6BKl15AhudyrKRlfkasEO49PGwEbqeACHKthI8xwMLidBG2rYQWJSAygB+CWzWYVEw180K5aolyhZpgLQDZIkoAGlJZofzT7n0vtR8sZ8PZ6YosREgSn0Wa25U+24CMtK7KM9LiWqPwIjzkJkay0KMNTkE4szgMXNjE8D4IHWcGWf6a8YWic1jpspiY1P2zuFci8MKY/CcjJbxJsmNMtjq3qReTGxNKD55xlG9fBK+jZjPYISFrCyNULqtuxyvgM86LiqelG4vFjgTIMfePKSuqTSkZBF9y5EsFAvtZYwQgxdWwLYa9LhxLQXixPM6svJcKZbAuiQ+QzY+JcgPBYyQks3SgahNbTK/GQSTgI0Fz3bR4CZQ4tfDDflsmAFqRBhyTsTkHExIcT5uak+nXeG5p02fhpCAx9QDC+6k2paPbOCL7+UFAbyQvlgSrtybolUyyMNzpYQPyn/T/LMJbAyhz+cXKP/bseG4qrhflLx01IX/zmYyAkqH6p5W/8raztmasNjOviWOvJFjRB10bgpcYJRqJZfXbJIGCRsHjAvBON7GSBqnnv8urNUodNr4WQNKDNjg90wEmw4HCzzpELI42Rwvl8bW3zcOQ7EIW9SAGychCmzMdRpHxDhAPLdxlqMgo6UhNA65AWzmeNFrK8ZJLzyeuUcuahoZigWwHsE4Oua45l7NZm42d/McCqeQub5o1qqlRWYADZ1wLiBSl4pRjFoab/NczTwxcyIajTbXF50v0evh+wRiXOTG+fs3L4EmNQM8v2nWR2NLbn/U4TXOKw2fAZzFQMemrtk4oTwXf8wcMfOSwJK1L+xcHgVFmzruv/P9qLPN7AgVslrKoJmgReF8NACh8PmbfxvHn/efc0gLNgZmSJihIRWOzyC6Fordf3Q+mmcZBaFRkGCcZz4PHtvYKWPzeL8U7iAg2XfffXNKUWad8vzmeszmWGgjzbOOriPlfCqQLsQEBil9lRWhk0BAQmfJpa49Qrz45xcwdMggbN+/HRpjnkiUBkggDMh5z8IJ2cyQkfQYbIc5EUbsqXzESLQDmxRbqxFx8rOlYDalZFtDF65QI5TOvuemJYLN7ZXXwY7DvLhvFyzFp98swT777AcnbsN3fcR89qAo7vrKpsm+EjqqauxR1H6a59TU+VYOSSKModHx4NkeYoEPx0nikQkTULXjDgg6tIfvsG5G9QCg80RXN18Ib46oN3G9R4lzJdQK5W5KDNzIquusAkFGrqRZUI0vjd5KrQC1n3+Kjv4M7DXEgmOtUtkWqV9x4LkEiHTK6fj5cCTiq7IK6mXyFvy8kYaiQ6zeU3pe/E2HURHmzW++T7rWunXV+POfvsVDD78FX5ooqE+o1JBydgLVJrAoUPxXbIUBJFNfnYxJr05Gz779xNlilN0Ks4S1wi+kz+VRCCFkpi5AyCab7NGiQViZl0GjbSHFuW/H4JIWaPmwhe8IwwAAIABJREFUrQDxUBVTq1tSGQoTwKMYhLExYoMCqsCFyNJRF3tBhy9ARdZCaNtIuQSerIGi66si1fVUP6MQHYGRl4HHrADtcYadO9IIxWGOQbVabD6vOYepbklnnLWaco2OUoSjU8lzMF9Ex5uZD64fFmeXegp8cU27oYuslnQldZArld9RgNpCRihDDsrTLtKOjzCugIABJKS7sg6OjUWjgU+uAzrggZ3VqnOkJsbgEHiQymdnkHIIjuKIeTHd/JQZULUOzDJ2fQYD1N+YtUmLeJwt4JvXwB9maKiUyJrZ5i8GVzKw/YSSP3Y8lHhcQw48ZhMIVgjcQhtWEIfnUvTIBEEsxD0CE0vofGmHAY8AZdmsgEoez3Ic6bdGv83UpxVzowkCs7YjheWcHTwWQZgCBrxfOv4KhDTGQgGykj3b1MsC6usb8PmXX6BD+w4qIGJL6b0KIBGMhAw1BMgIGA+RCF3EeV5tS026IwyZ0SYgpA1jso4Pgwp9ShTJjLf5bXxM/uYc4J78X9+HJLopcoETkJxyyimiXBWtyzCLwDgl0YcedSbM8aKgxGzA0Yih2cDN76hDRmBEBavRo0dL0zI6BsVqE8zGH70HAyKM4eJ8ijoZ5j7MwzRRUn6PdLUvvvhClLPM+aL30dLcjFKBDECIAj3jkBT7fiHoIR/yxBNPFHUo1ucUOi3RceI1GqASPUc08lvo6LaEec0zZEaMSlQ0cOyXsDHKlrlvjjWNobmWqINuxpl/Mw6eAS5FDYdu8MhCeYoGRCV6N2Ubvu/7xikyc9EUwLPYmODIgBBz3bxPkxE0WY5N1YYUXlt0jKLOrPl/ZsqYrWP06YcCSIxjwPFgVJC0tmJZCX7OgDVz3+Z+zfrj301QIzofjH3hfIoeOzpeLJImGKCM8sbWljk3j2nmYeH1FgL8aPAiOnfNvfM6GJEknZDqcUULsFuoZYuCsOj/FwL8jO/Ddl1xBMxL7Y2q4Rv915tvvBt77LgLRu4zHIintfqUkohV3cW5+8d1g7YsYKXEOWXkDYzkuVnZHNlE0M7GNeed1Ai6tCndUY0hVjrJqjBaKBzSftjC11/OwqQ3puCMU05DIhHPRXJbsnHGzhmbER13M+cLbWZu7khBDJ0ZOnUBYiEBWAIX33svKocPQ9i3NxpYC0IHiwDAosOr+wUYgKFSJE2cW/K7WYRKjrfUldDBoqwnncVI9pOOiqJ2MZPFqGUjyvw61M54E70yz+Co/X3Ew9lqnJhx0k0SKZfsOIxwEzTTZ+b7cTgOI9PMDGTkwELfAutKUlL3opI0zDZompCkeQhIVEaFXjSd3NWre+Caqz7FAw98gSyq4PsWEoxsK/KTBiQqu/LvypBMnPga+NO7N/uQEEgIuQ8xOuaWjywLfGXOab1SZufM9BQVLmamhKyGtNybcuJtO1B0tiKAhBkSUraigSIji805oppZEkAzKSVNeRDo4h9pmqlpZaJEx3NTUI39jzjNqIrG3AEzaIQHfB6Ks9XsxXlLYMSeOtwvZe8PWfejlL7o1PLgPIZkASxClRAJAjJSH31VniK1UYJ6Q7hcm+Ko8u/8rlIMo5iEsnV5uhb/TSEIBm8p2BJV0FR3pq6f7j9BsRAvA84jvpQiH7MkPDnP75ppw8el67VUk0996xYEUAnYiaiD0ldkdL5Pnz7Nxkh68QjNUoE/jgzzYZIxIngXMKZkI5yQGRBmaqUVpLZ/DM5wTfO8aharBrHa6fc8EcSgQ05xGZPhbO5bqO9KaQ8DA8ywMCMiWUUGbnRIwvaRsfn0eC0bASSR+bBy1Srcefcf0La8QhW00x8iSBazZXTXlBCFPBWh5amMGZ9MPFDZcGZo0q4noJ3AlO8zGMPrkD1Ss4+ifojxNynwREBCEZ0t9fqPULaKARKq0FBxhpzEKAozm2gUdIjpjBpvTe8yvHpZ8NqwtuS8GIfB0HyIdk0NCYteo4ancPPmBmecHx7faNvzWg3djP9vHGvj2EQdD3NMU0PCJoeF91rsIUcdVbEfOt0vy53a5/plrqmliRJ11qhERkfP1JBEvxN1ymRh+ox2qMJNM8bRc5mx4b23FmCZonY6nOwJUKxJWaFzGRU0MEjeXDevy4DD1mSKeGwqEd17773SRI6NFltyVLbUwoseh+ciXYobDQGJ6dxtPmPG0UTYxchxEzObSMFFFT6z6HqIjlEUlPC50ellzxRKN/9QKFtmjvE3GwpyA2gJsEfv26w1Yyuim4aJ9hiwGg1emGMUjqFRpCKlM+rMbmw+RLMVhtpg1kf0PNG6uZZsAMEi5yZrSKL2RjabiNMb/X/TDJNjwfOb6zbglvPHgDBuvtIFWPYvzW+no6tj/r6VxdXX3oLhewzH/nsPVz5wzunkN5UjZP7og00TuQ7ZB84G6S12ghE70i/oBFEmOERoxxDaDmJxOkW6EFr2ZFVcr+pEGB0Fvv56Dl6aOB6jzjgHiZJSNfRyyuaemxkHE9E2z9yMV5RmYeZGs3XDSLujHKtYGCCDOEbdcy+SBCRbD0ajy1oMS3jZ0pwschkqc6EuUT0e7WiIIxJKgzo6f6Ru0R0S90j8ZyUOkHdLWPBuwbEDlGdrkZ3xNwxIjcXJB62HE3yk+8drIMRMiqZUQBwMApkkrLCN7pXCovdGcQz5Hn8CcYr4vHkP/FGgQpF3eEEmW2LBDx3UrOyPKy6bhT8+sgAe2gnljrNEyrpzgghq3rQi1rtZ5pTzmHP31dcnSRCzd89e4jCR6qYaSOs+DHSk2H9B6GyshVAZooxjI+tYEilOcK9ki4pYiWTxbGZIkIHPbF7kOfKYtBMM0BCQmIyAzBUjTKDpiQZCSiZGnoP2tvXxAkaco31aJBqtWveQQuXq93J9TYrURnHNUt2RexUFfMReqPyCoAyVcTNEJf7Dk7Un3r7UeakHY1TcCORIFdPpI8lI6GWlggxSV6RsjAnssIaEyoWFgMQsQ96PyrWodoIGqCgxb6XeJ5kBgjJTHEWHn3GHnNusspRijfR6EBCpx4R2kICkWA2JDH3BjwRaTE0Ksy+2al4qwRJd+MVKF8oMS12LxSyjUm/jF1lHZmSd+ReqJ1I4iYqN0X20yYSOmiWLa4pnUPQ5CcvkHgKzE1yTRsar+bLQjy33xopVK3HbnXegvCQpl8saEpflAJLxUI+TxyellAAvtH1kbcKymAByZmnk3qwksg7PnRFammcxM6euUIZF1rU6rfE3TKaMrJr/+k7tZkKZjddkSFhDwYLmKG2iSa2DnuGSdoeF8jblqGxbiXQmLTQj8mbpzFFukemrGJUt6uuxds1aNKbI1Wu6aeU3H4VSGxtTePfdmUIdo4pFfkkx0qn4kwbEcEGS78+U6ZIli3HFFWNARR86dOTfmygsARavk7xU811DGzD/Zu3Ghx99KEXt1JMWLrdweoubczqMPDcNJOlNrHlg2pAd6i+66ELsuutPUF1dhZNPPgWlpSqlXuxlAB35odOnvy1Syi+//JLIJptNW2+neoNkJEZFcEhpu+/++2SIyNsfdd4oqf9gFJk9FWo31IrTxKxHdbtqxcst8jJOfyqVkoW9555DccGFFyIeay7BKW4Bo2Ga1sL+M2x2x82CTiKNtFIMClBTs1rOzTGl7KdxCKKR8ujl8Ngvv/Sy3NOfnvmT8FI5Llt+S206CNE5yWd52GGHiYHt27ef4s0ycqcL1yOeTW6zbx6RaXl/N8/OfCJqRM24sE8G5zaL2jm3fwivqL1g5pKgraUggzGUvG7KH7PehHOC9sHIHtP5JACmY9GlS1esXbsm9x4L9Zo6t1yHahTYVfuAAw+UDImTK04vHgPmNbMm6emnn5JsG+0YCzA7duyESZNeE/GE/fbbX5RddtppZwwdugeSSSq76GhWZO2bNULb8tRTT2L0paMRo0St4Q0bYQO1hShnxLKE9vfY449JTRClf1l8yTXCa+HaYQ8ljgn7dJAH7SYSCpBIlJZRdNaVlCqOPE2Sm8V1N9+C3X6yKw4cOVKinKoHl8qgqMpdS7IWAVi47mPaGzMxeeJktK2qQjb0cfbZpwvV4a9vvQHLDVCaKMPjjzyF3/32KJx+9ini1AupiB4IXw5lRFVGhX//etZXmPja8zj71HOQLKkQOkxUkKbJmtZNIRnoIbgm5/uss87KSWVTvIQ2i3OfWdlC6oeqq7CQJg3NZuSUvVjiOGfs/YiPGI5gm63RQM1/FrVrh4lZAh3/FmeUznBY34h0YwMCP0BpshSx8lK5m2B9HdbX1cFJxJGsqkAmEdcBfUaX85ZH+bWkqQDlQRqZadOxXeZOHL/fcsTsT8SZFnutY9J8Liw8t2062FVIN1Zg7ZpSESoqKw9R3jYN2LWor7VRX0uHK47Schtl5R4cdwP8sE4cJ0bFTV9oLR3AXRcrl/bHmMu/xQOPzoWHtgJdlKQBMw3qCehkwb8NkEyaNBHjxz+HXr1VbxlSydTIO+KccQ4nsxmUZT2UelnEvRQaYnHUxuLI2i4qMykk08zw2VhX1gYNiTJ44h02IGsl8tQ7fT+MPtMeMlgmgETfqMcoslCxSJFS2SzOXfr+rFXHmvXIrqsRyqNVUQ60b6/WSn0DsL5egJSdTAJUe0qwU7iJcOv66mJ7JoDhe+0lgIQZEr5ypfWS0VNOfcwUjKcbgJo18OprYZWWwmlXDb+0VChZpJdJ08DVtQDBdZeOSLPmm8+U77HY21I1YHnbBMyeNRuvT56MU04+GfFEQvYomYP6wQsb0AANKcjQgFArVYmlkOygAb26vkPPHhJBTXbQSCMo06geCMf/stGX4bjjj8eA/v2Lb1PSo9PMCwuOlu2VZyOqXXlBAlXErzIkKi9LB51nUaIHvK+crZMLs6SHFGm0tKstAhK5XuaKTG8hElcFBuWEH0wmiBkKc/aW9t2oJ7d8pQIklP112cQyzTozW0rECJ44Gxnj4TygHfJiWWT4HBFDCamzQj+j+EVCspuk23I+ELCoJFtkMet9iXOAe6wpY6Af+F8PSMxgm42WGySpCCyoJuotVNni2Ob51ja8TBZ9+/XDvvvti+pqbvYZfPPNHLz33rvinKtoOYtTXWSzHsaNexYLFi1q/owV/NMRgFCcFGZIrr/hWnEQzMM3SN84h8ykXHTRxfjVr36JoUP3xEsvTZCGhI8/8QROPeVUnH3O2cLvvHLMGEknsnu8KJxwR2kCc9TpH37kEZElHRtV2dIbUjEocf4FF6BXz57SEJBRCqZOzzjzTFxy8SXS62D48L0wduw9aGxskGZsLdI7IpueNEY8+GC8OnGiABJzz7zenEqMdoAymTSuueZaMYaHHXYonnjiSXGwPvzwA7mOn+y6qyxSAi3fD3DGGacjRmPXwov3qDIkv8TQPYfiogsvbFZYXOhovPveezjt1NMwdeoUKfZl87sXXngRffv1xbszZwoQ+ezzzzF1yhTpldKa14sTJuCB+++X/iYEJFsmQ7JxUBM9BwHJIYceJnO7b5++OedSxWXUPG36yjsMOo4ReVspreRe5Fjn0ubFloIqYvxvl/2VUbIsoRGQ18pME+0JIzmkRjJAwTHn33bccScc9NODRAJ1xsyZ2hSoKGDzV4A1a1cJGDn4oIjKVi5mVvBkwlCcXHbHPuTgQ/Dc+OdEYpgBijvvuBNHHHGE1KPkigS188snnAeheeVHHp0ZkicefxyXXXwpYiUlWspJh9/No1axFfkZ99x4zPn2G5x3/ihxxpkB5dwmiCc19c4775RxoVoP6R9VGoDmHOrInFMBxBBXX3st9hw6VKhrTQtu8xZDOS4h5i+YjzPPOAv33HMvturQAXePHQvf9yTolExSgQtgyp926+qrrxHFpNxRIgYoH5dkhuRrvDLxZZx5+pkoLSvLKVoVW98MVDDIRfVA9mAhLZZ0TPZQIhhhFpQNERmAYtCClOFo5k2JBmndX4lCc7MGzrl3LNx99oY3cADStoom0rqxkJsFpKymoXPhhml4K5fi3ZvvwydTporCUN/tdsDRN45B3Yb1+PPoq7F44XIgEcP+Jx6FrU86Hh4pqHDQaDkok2kYIm0zmqlEBsqsAA3TJ2OHhttw8gFrYNlf62imKgY2zg856Yy1+ukdcffYr/HgIw1sS4DOnYDbbt0H2+xYh+eeXolRZyxA+47AnsOAK6/cHX36zEZgrVfys6T/8P5V4YV4mD4qsHRZP1x15Ww88seFCFGdi2LnoqjimCupAlU9veVeJkMy+dUpGPfcc+g5gNTWLBxS5WjfRCo6QNxPoX1jHbb6fB6c+fPhp9fCbdMZJdsNQV3bUpR9/T7Si1cg4wHlffqgZvtdsaiiDdaTxy+F+vmXyrZ7qKpihuQ85Z8U3BLFBVzhQOlEheUBX3+B9667Fqs/+1hGYtuf/wo9z7oIVrsE/L/+Fe+OuQn1dQ2I9+yMkReeDQwbCiTKlENo1OOKDB3Xw/DhI3DPPWMxZHvVd4tzU7wLpiZcCSeo8EB2PRqnTccHV96M+rWr4VdWYMTJJ6H8f48AqFCwfh2yb/wVE868CAMOPghDHvgDUFIq1CQuYx5DJW10oEQ/VaoxTp78umQoGPhRu1Nzb8WYozyQyO9kan6YVzGrU7jbqX8b0yCyvyefhH4SvGv+Uhk+dV2yNkw2S/5KQKIysBq+5bJLm74Sda7Wyv7mr9hcvbmPwhGLel2bXjNsjHi77tSuGquqACbplyb2nvM+5ND5Jq/5SjfzCfN8897Gxq7AgFMCMu5l//U1JPJotIOrAImS/c0DEr5vJlQoHNsctxrAQQcfgl69e0skl9kBqt+Mf268ZAz4WUYlqYhBBEcaUiPRY+HL6DOqi0GazRVnzsQN190gm66sr2YbveJSrl23Fm0r2sKJuVgwfwH22msYXnlloixQdmKms3HDDTdIFoNdkEVthueJNLgxl/PIw48KILl77F35K8xjpWaXXbOqBmWlpWIImDK8/IorJLL+5ZdfYdS556KibQVWrlgpk+S1SZPQo0f3lueWvkcCEmYZOFYmQxK1L2YYjLNGEECgw2gRaSRsBshC6E6dOuOrL7/CwEEDsHDBIsmWsIFgooTFws0vQwN5QfeH//JwAXgEJG68CICJ2C8WdNXX1YkjsUArlD3y8MMS8Rz//POorqrCBRdeIICka/duTZ9jC6Mx4UUNSJ79Cyorq3Teuxgk3LSxaPKJqN1tNgfzOIOUrUMOPQR9+/VBH0oZmjkTnaeR7xuOed6UbBz85Ps/F1sKPw5AYjj4XH/7H7C/gI3VNasFsM6cOUPkrR3HFXUa/m2rrTpg8uQpsrnQbhhaQhEGENasXYsDDzgQBx980CYnADOqq1fXoG3bSlkj5FyfeeYZsoGcdfZZuPaaawQ0lZe3wYABA3QQRm9UEdnY6JqZP3+ByP6OvvRCTWlUFKFoJlX4/0KbYdFjnbxfXtYGzEAyusv6MGZXx4wZIw45nXauGYpZmMZ9xW7O2GoCF2aPaVtayuCazzL7wuANI8v8LBXsbrrpJjz22GOSuaINYd0apZSZpWmpdid6PQJIXnlFgjFR7nqxa6atYsaW3H8KNTBLRpvMcxKYsBkkMyYMJtHJpO3mdRpQogAJo5aqGFoLmuKce8Yivs/e8AcMEslMjjFzFJ52BggeGH10/TS+njYNb512AY65/BL07dYVY359LA484xhRPl3xwSf4zUUXYerESXjjmT/j2NcnomLrgajTkX5hsJE/b1EhSLlW5VaAxmmvY8fGm3HSAasB5xsFSDStJLRIk1PmjpHYVGNf3Hr7XHTsujt699gPV1x2HY46ajsccHAPHHfkq+jRrQuOOrk/Tj95Gi4f3QtH/s5DorRGiqsJSJQiD09NQpaU9mLZsj648qrZeOTB7xCG1XqbUMAtz0bKaAe15UDUJhdRkQ8YQPLapMmizNmPsr9spKmzMxQKIE8lnq5H+zVrELz3Kfq0bYOyrcqQ/utHaNO1G1KdqpD56nN0GbwNsoGNdV/Nwpo998Ky3r2wNJmQe446y3zuXtZDZVUlzht1ntRZ5V9qrXGWuPkOmqK1uvbDj/HpM3/G3nvsiODvH+DhPz2Ln734IjoN6Im3L7kMHRfWYMCZZ2HafX9AvwE90XX0RQirOyFw4mCm1hFQWNxWU5p/bBNAEv2sydqSE5XC/KlvwPnkG/To1x8fP/YIvqvdgJ+NHy+O+Jxxz+K7J56EO/tbbH38cWh/0/XwEgTZdOIpE03wpW2KzAPFxZo96+tchqREA5KiG/wmH/Lm7K+RiL0FXEJAQtnffi0BEgN+NH8s6sup5ZSjukUkJDZ5xeYDrQckrT7kZn2QwgJ33HGH+IHGZm2ZIOqmL+P/GCAh11k5/mrKqJlE5QA3xgLCUKLeiUQJZs36Gvvssy922+0nwillFJEOByN42223LcaNe06icF6UFJob76ZRPZMhufG6G7Hn0D2aPRU6GSo1l3/L83yJ8JE2RuWLt6e/jaeefkoA0pNPPImJr05E79698tr0RdbfwxqQjI0CEp7CgJKiRonjEQqFY/HiJZI2Y6TzvPNGoXPnLvjoow/xmyN+IxmUfv1b0OmOHJeUrTwgGdH0jAW1dQZ9c4N/8cUJct/MSNDJY1T4uXHj0LVbF6xcWSOOw6OPPoI2bcqLz3J9j5mMh18efrhkSC688CLEWJ3Yitf0aW/jnnvvRe9evXDJpZcIAKQjsnr1Guy99wi5/27durbiSMCECS/h/vsfwLN/+Qsqq9o2DWy06gjf40ORoMj69RtwyKEHo0+/3ooXK+wb0xei+bEFfkRstOEva1ub6xqtvkm5S+OqFN/kfgwZEtoMrn8625WVbTFvHu2Bg9NPP10AyXvvvS+ZU0bMO3bqiDblZZj6xlT84+//UDZGNuFiNCwLa9ZswIEHsg/JT/MWRIOHwhFlkkW6/PqqsP3mm25G+w7tJbtCh/i3v/0tunfvLlF5BjAOOuhguK7m/RQDsBYwf94iPP7EY7g0B0gYCcvbI8EhDBRTclcHPrjR0k6QXsDsMZ15/iY9kvzzzz//XMANx8dsbMVm8eYAEn4/KiTC7xJ8sPiR9oG/CdKY2aWqIm02AQNfeTBQ3FHZXEASrZl57bXXpEM9ARnprbfccosUY1K5jPRO2my1z6hsNutCbKEtKElXE0sdNfZeJEaOhD9gMBpjqpRbaoMZhNWSvXSMncCDt2IVStduQNfqClQ0pnHGkOH46WlHYsmqxejsxnHk9Vdj1owPcP1p52H7Sy/EyLNPwlqpyXCUypBFyV8W3qqaiAr4aJw2GUMISA6sgWUTkPDi1JylipEiyqsi+SBsCy/oirlzS/DIfd/is09X4/IrTkS8bANOOWEcbrnlRPxk79kYvvvb2HOoi2uu744O7WrgWFQdokMr3BpdrM8eJiVYtrw3xlw5Gw//cXEekEifCVUIrWLShnTWOjveWstpAMnE118XQDKgd1/JShEMkPrCeh/WOrnZFDo0plC6ZgPaxxwkwxS8Z19D5149sLYyCcxfis677gqnpAT1f52G+QMGoHaXnTG7Takcq6UMCQGJFQUkEmVnvF1JT9OJl+JwUq/4KGrWY+0Hb+PzsWMxoHcvdLj4PKnnePXCS7DfdjshcdzJ+OyWG+DP+hxbc14NHCxqXVIJ0lJ8KQwxYvhwyfRtN8RkSHgNai6yiFz1HdEFCo1pYNUaLHj2eXz13Dgc/POfAWeeCa9mFab/8UHsU12NLx97FG1/ehC63XIbgoQQCnW3cNYZ6ePJNqIimLMlQ2L6kKgMicqitfZJms9tzhfMZqd+0+86+eST0KcoICk4bgSMFNsFNx7KK35P/x+QQChrP9IMiaFsXSqKItHkBHXpc8iPGUnHhZfNIPCyGDx4a3ESKMk5YcIEoWR07NhRnPFv5nyDqVOmqo1kY1FqHVEiFWnmzHdx3fXXYuiezSlbcgjtQJrp/sc/PoQP/tnt+Ybrr0djKiX0LEbayMlm1oCRydGjL807MLmWtvlJ/sijirJ19135xojq3eL6+rKgSMl49lm8M2OGFNp16dIJDz/yECa+8opkhripPvjggwqQFE1pqs6yZpyLARJzj/ycTzCmU4HG7jAazQgoKSD33nsfjj7qKFx9zVWYMOEFASeMTjIazKL9UlOA2mxtq3vMZLI4/JekwBnKVvOaEwVNtRYglUxgSW0Qs2LkiW8/ZIgsDvJZV65chb333gdTpkxF925dm1DQWjKZLwoguV8DkkrNxd9cA7t5nxdwpwdaAZJDBYxIhsRofrdw9SL1J1lEM7nzk1yamBWE+RV7teWahx8DIBHahFHbCkJUVVfh0EMPE6BKYEzBid132x077LgDPv/8MwwfPgxv/vVNid7LnioFnMUoWwQka4WydWCkMWKLnKEcHRS47957sXz5Cpx77jmSeWPmgHUtjMrTGT/xxJMkmMJaq4ih0Jt8/k/MxDJDcvGll6AkWaLWbjRoEb1ss3gt4NPPPsWtt94qtol1bqwVYyaaQQyOx9VXXy0ALdoMtnAWbw4gKYzSMfPHLCmzMLRVBB+0i6RLEZzQXpl6QjGxmqdcbCVtDiAxUTxmgbg3MAtM4NWzZ08pxiWFjc/zzTffBCkozCCx1sRkfhgAk14qcAWQmJV2Hh3HvUnZGozGOMWO1RLWIlVqtWoOveN7KHV9YM58PHXJVcC8pTjr4dvwzrvTMeOPj+Gw407AJ9Nm4Ou33kGfc8/B4VdehBp2WYaNMi0VmlEiUOLkVyKD+mlTsH3qNpx0wFo41iwdeFDSt3IhPtUGWKgdh4c6hFYFFs0tx18eyWL620vwq9/th+pONi4fPQVPPXkGBm87E3vs8jEGbQPc/WBfdK5aD8vaoLJDJKRLAzkGRkgsL8XyZb0x5uqv8cc/LkEYttPjZQCJWn/iC38fL28T5jOaISElsVe/3ixDl2qmBHvdSY+5EKETwvYA6CAwAAAgAElEQVTSiFtA9w216PrpV6ibPQdVO2+L1W0SiM/4DO26dELop5CY/w2W9+yP+mFD8WF1G7giApC3k3yerCGprKrCedIYMe/sioiXvmaZA3xQfkbqEagcR3yYmjoV8//yJBYsmINdbr4VHUpL8MLVl2O/kXuh4thz8NlVY+C/NxM73vMEsP0gZGOKKtXiKwRGDB+Jsffcg+2HbCMfk/7oShQO1DeTfUFqJFhQ4APr1mDFU89g3vNsJtkHW117LYLOWwG16+F89QWmn34ueu33U/S48Rbdo0QTnjTN3NykTpBg1qw5mPy6AiTJpK73/B54pOUQWfO7N9PJjPfFF4/GySedjH79ehUdKtEZ0I9qUyBkc2CROdn/ByQ/ZkAy7lkcd+yxmrIVV9EmmXn5qcKCR2qKS5Me35OoODdSOr4vTngx10OCDgc31xdefAGLFi4U5F6sCDZSQiIG32RIbiAgKVJDYhaCUZci9YAUJxaxkz7AjY1Rg8uvuByVbdvi22/n4syzzsSrE1/Ny8IVcQhbBiSaF1qw3EjLGDt2rBS1Merbvl17sRfpVEYK+Vm3QSedVAhS2jp17FhkwSr3Pg9ImlO2zMizaJFKMMLT1TkrUxTMA9CJY80If44//gR89NHHGDRokNDJCIouu+wyKeYs/lL3mMmyhkRTti66sIWaE2WSGMVmZoqbk6mP4X2++eYbuO3W22QsVq5coTIkU6ege9durQQkE/DAA6qGxFC2WmpMtXmwY2N7Sx6RKMoWi9r7aUCiFUVaomxx5CUS2hSQGFUMk7A2Zzd0imJXY5zI//YaEmlCppNK5WVl+M1vfoN27dvhuXHPSQd60pPYWfb9v/8d8+Z+i2OOOVpoXO///X2J6hvxiWYOOUIpfleUrU3XkGR81fiU3YSZlWEhe1lpmczdTDaLknhCir4JxOkUs8icWR2h30ikWQtbROwfazIef/wJXHTJGCRLlPykspBqu2UzLNbOmSg119S333wjNSyUcWbNFwM2zAoQhBggQJBAkMKs8sYUCXk/raFs5eZbSKGQRnH0u3TpIjQxIzrAuc4sEWsHCRbN/GtJdMIcc3MACb/D4zEzQiD30EMPybkoNsA5wDoaBk5I6x05cqTYSoIVA2QITC1R4onUDITAqLF3Iz5yBLIDByEVj6s9SbIjAeJ2TJZjIxWOHSDh1aF80QLcceqZSH36OY598lH0GD4cQe16PHXOWVj49ofo1msAFs+ag22vuBgHnXEy6lkD6ausDJc3ZWwpD8o+Dm2sNDZMfxPbN96Nk/ZfD9f+qoncrlLNobRrFjGnBF62L9KZdvCsErhOb1w3ZiJef2UJzrjgINx++yQ8cP+F2GmnjzD0J29il92AG25rj62qG+BYjcrTpoQzi21FeYv/rsDKZX1xxdWz8OBDqobEZESkkkabIkPF3fyI+cYtqwEkUyZOxbjx49B9QA947D/CBp6BA4eN/Ng8L9uIdk6A7jXr4Xw5C9k53yC++y5o6NkTaTeOTp99gdovv0C3kjjK041Y3HsgVm+/Hea2b6uzQXm/g+fMAZLzRimBFv22kVSVnIoxw6z38bOwa7PAulqgOgC+nIPnTjsHux16EHoc/itMuvY6HLjzLrBPPQuzbrkF2Q//gcF33w13cA+IdnGQoLhZkfClOs2IEcMFkAzZThW1S25K+0sGPPPa4ixo31CrnCk2Wxz/Cl654noMf/h+tD2Q1FMb/pdf4G/HHYV+I0ei5823AizaF9neAK5Up0dqEvRtSg1JDpDoGpLv49V/j400D0guwcknnYR+/ZozQApDdFTJU7bV2EzV0DPfhn3zL/7/A5IfGSAxc5HOLdOvxx57NC6++BItq6dl5vQql0yhJs37fhaDBgzGL37+SyxbthRTJk8RMMLj0KmgCg+jcaxfyEn0FbOMnI+6gJUTmN9/7913cd21BCSsIYnmCERTUOk9e55wkOngsLs8wQg3I+pCk5JwzjnnYMj22+PpZ57Bmn82uLv2+uubLLtcgZgONzBy+wkzJNGidun+a1KkJhRKIOZLFJ9OFAvJSbOQojsvi0svHY0jfnMEevfqLcXs++y7j1Ai6KRs6jV92jRxSl579VXsNUJTtgw3y9S96L4KqVQaN950oxRe0zmbMmWyUCHYOfeSSy/FDkN2kOgrnQ1GZI/8/ZG68VcLi57XL0Xth2PPYawhuQhOrIUYEaNAnidOxh233w52d2c9yc0334Tf/e5IUUHiM6qpWYURI/aWGpIuXTVlqwXVMjM2L/2T38sxJSChKtBGK2Y3NaCtfZ/zj1GoMETthg049LDD0JsqW3366OLqphTB6GFVDkRDyigo0eEgFenVUqyCHJVRbgmQ8O+c01TaIrD+ofQhiUbcjexvtPA8uk54d3R6WaPAuqp27arx+uuTsXjxd5IN6NOnr/ydGQaOObOxXDt/euYZUchjp+GWQCgpigccsD8OPviQiOBBJMUVGVg/8HDllVcJiLnlllvhuI5QTRctWohR552HMVdcgW7dumPMlWNEoILF7qSgKoCRLwE1ng//Nm/+PDz55FO44OJLUcqarFy4Jq/sxHMI398Cpr/9NsbedTeuu/Y69O7dWzkuti1UJToUV111lQQNmJ0hWGBmeVOv6667ToI9BDMtvczzYsE86+eY8eP9MSPE95gdomTmpEmTJFhh5Ih5vI1lR/g+a3EoSU2KlZEGb6mWhbWJrA956623JINKW8Tj084TqDI7c+SRR+KFF14QxbFrr71W5k1eTdFH6DBgwj4q6m4J+kbdew+cvYcjGLw1UnTemNGRLsucOUppigHqUjtAetEcPHfSGcgsWYwxt94Md5edsN4ux/LZs9D44QyM2Gt/zJw0FQ/deQeOmfIyqnbYGmnLQSKbQFqr5UjBskg4BSi3Mlj/zhQMabgHp+y/Fq79qahcmT3FDeJSeh/aKh+6esUgbLftVzjulM444ZTjcc2Ye7F43npcccOvcP6o8dh6wGCcceoOOPLIP+Pc86txwikhShINoGSz9ERgp2vSsXLR9gRqVg7AZVfMxoMPL0IIgkkCMioJJfKARI1WU1WGTU2uVrxvAMnkia/j+fHPoXv/HqqQXzqSq47XHKeyMIMO62rQ/cPZcOfMRfdeXbB+m4FYEEugLgA6LFiAwfEk4vUNmDNvDtbuugtW9+mNJaUlSqQ2ElmnnWha1K4KvsXBJRDi/4sdNy4vA0VpzH32BTw/+kpcdN8NwJoGPH75dTj4jNOw1f8cjpnXX4vuq9ag+zkXYOYf/oCunTuh5xWjgc4Vchw/TLZAHVU0XqpsUbiGTAxlM0T3VWVE9ItKS876NfjrXWNRNmcedjvjGKwb/xL++uIkHPjwAygbOhywY2j49GP844Tj0WfECHS/9RYgxv4+0jEEcWk06SBgA0GjpKXFT7gHm6L2Ta3bVjzaVn0kGrCgTSHltZjsr16tEUvaNH0sNSPR9Mn3yOZRAImKgQxuyDPYhH/RqhvcjA/RvtIPZcbZ2NzC52CCK5tx2FZ91NRz/6goW2YDMrK/xxxzFC6+5GKUlCSliIxccPK/sx6bOflwXNUAiJKbvzniSPTrM1Bk84yu/6uvTpSN9uijj5ECxmef/QtKS8tUcTALDguG2hSESm2K6wqVgpPsuuuux1DKjrTgP8//dp4cm7zodFpp7Ve0aSPZAb7+9Oc/CYWMHHFmfcrZSVR4pTqarY2ZATyPUmXrk09l08wVvZvsUG4jZLTOxncLFyonvKFBnHi+zQ3+1FNPgRd4UmDOqCQBFR0vfqf5q6AoxA8xY8Y74gy/NGEChmvZX23p9PjRz8lbaUqgEoQsXbpM6kPoIJSVlcstPfrYI5g3dy769x8gAIlqOC2/1LV46Qx+/otfYNiee0pzTDtWXCZY9SawJGLFiCafFw3BAfvvjxG8bm0U1q9dh4f/+DCOOfZYtN+qQ0QvvuUree2Vibj/gQfw9FNPo211pYoqFREhaNWK3cwPBVkf9Q31OPTQQ9Cvfz9Jq0ufBHLRWwCUEsAUS1hA21LoXTlGqrGBanBGpa0igCTHmQ8CzJs3TwAJqX7FO+Bu5o39ix83BtUYe8r+yrzWzZqiG4EqSKdMpQUWfYpaHOU4dQ8C0iJfePFFmSLpVBr9+vXHccedgL+99RZmvvuuzripRpvF1gyj+izm5jMySSslB97cULBGgep+BO+el8054lShW7VypWRWma2gIMcxxxxbtBFovpkf7yHAd98tkvV9/oWjJOOoVJUYRo04fuIYKUWoBx96EAsWLEJGC3pwLJkJYIZk6tSpUsjPgMbvf//7os3FzBhENzsDSDaWTTF2nRQpAlsGcEw/FDoPzIwQ+DIzwZ4ym/OiJPVLL70k1CsCkmhvkcLjsMGnsYe0iSb7w0J2giDaL27qlIon1VNlqPIvOtqB5SH0Hbhcgzp4QJWt+H77ItN/ABrZqZ1fyfrIuFS2cyWqXUq5zcZafDBhPN49+VwpckZFKRAvx6CjT8N+e+6Jey44FVi1Digtxf7H/R47X3A21iTYtcFG3I/DY68n8XZ9JCisGwBlCLDunVewY+penLrfGjjWh6oTtWxW6nuiBmZ5cGkX/N1wx20f47Y702jwgS5U2bpxXwzduxQP3vchrrtqKZIxYNc9gJtv2R7bbPMtLDcrHZ4JxRJSLE9AQgWfuDRTXLakD66+egEeEJWttmCA0HW4ZpRymqxJIbLx9e8pap886XWMHz8Offr1Eil42jgCEt9ywMaQFV4jKufPw1bTP0Hlug1Yn/SxoiSBdOeO6DxoMBq+mg17+VpYXoBkz85o2G0HLCpNIsUspjKqTeYC52/bigoJJrhaxdN8SpXmca/gyKvIu+U3AF/NwhuXXY1Zn3+EUjuBvrvsjhGXjQb6dMGGya/irSuvRl1jgJKuXfHz886Fy2BaUjVI9JGUjtlRocTcBekaEoJtCjPIdcSUbpKqH9L2n79StUhPn4G3Lx6D5euXIUgmMfRX/4t+558HVFSLfaz/4jOM//X/YoeDD8Z2t90mfpfKzLGZYErVUPlNAQkV61gDxgxFKSWLTVzGBDFbuaiLh8eKO/eyTxmJc8uSBtYUwygKSHgdUshnFOKifLLIs81P2FZecV6MiUFh1ieTpWN62bX6IFvgg7RdLGqn/2eaVefVaFWZw5Z+0W6aXnfcn1hYT2bMf31jxOhmpwDJczjhxGNxwfnnS0dZi3rJvg3XTSDwlMPFDrcED47rYuDAfigpictGbpohsj8HHeXBgwdLxmQ+C1op0acLsQofTlShRtKyXhbvvDMDV197DYbttVd+/cv/5SOhZmGoVGagnCOtWq046Kr43chVqugV9epVsaTBIyYQ8/DDj+Gzzz7HXXfdEQ2PKkNjMIDml5nz8D06KXSGojQVw/GUKGsLASq+pxwp9ZsA762//U0kfNmLg06XkR6NyhXnD6g4MXJ/TaIC6mINBT/6lkSuiwA8Ra8JpR/Dr3/1awwbNgznnX8+EuyzUPCSQJShBOiEVW589Hkl2WAel0TulCFSggTK0BWLgJM+Q0fngQcexDPPPC00ODX+m5/Kba0RUNdpHpJqjHjIIawh6aPqfuiQeJ6oPxU1LiGjcwkNSLSMoTgSqqmZ6dejhkyR4Ivde9ThpKPIH0avKX38Q3hF753qWYxst6zwpIILpGYx4k+KlCjWOI5QO7+dO1etzSBAZWU1+vcbgO8WLxbDyuCGNMgr+sxJ2arBfvvvLzKyXDM5G1ZkkGineBjZQLV7Y9aU2IImdSqcmM0DB2oNa1sShpIheerJJ3HJ6AtQEmeGh86im+d16ACpHJsa89T+CWy4drwoJaoQ7EUzUc1tpZpFBCRsGssNaFNrwxy/kIYVPc+mjhG9Dn6PQI+BCIplmOzwptS+ovMnWqvS0tzORRlzPHyCVLZjUA7nmfeMRckB+6Oxdz+kYwqQmKfHOmb6s5TwsFKNWDl/DqwVq6QWxbIdlGTjsDp2QKde3bB03mzU1aXhxG30HNQHtaXVyEocgV0QVINKziFRcPKl3z3Ksj5q//Eidkw/gBOGr0LM/kxF1OV7DlxPB1Hki1zzbZD2O+DDWXWobaxFx6oyDOhRjZLkSqzbUIEvvlov9Q5dulgY0CsJeEvhIYUwzj4JARIB+5So/Zdd6DNBAitXDcI1V83DQw8ulKJ52dEs3jnBkLKXqsUmXy0Flr6fZTEZkpdefVUo2X1695a1RBUyNtpkjwk2hivxsui0IY2qFRvQBj5SToOAlXXJGPzqNijfkIG9IQXfcVDboRzrysuwIe5Kn4YST3WpVuZZzXv6KEplaxRc0yNLFwDS/89QCU2eAG01e5GwliSLhqWLUT/3OxFpqezZDejWRXpjWFSgm/UNalevR0XnTijp2wdeWbnqttOk/qZYPRuw9wg2RrwP22y7rTwboY6x8ajPgAzHXNHnAmb4GhqB2QuxZvFyuNVlqNi2vwBjcQAcILNuGVZ8+THabNUV5QOGwLX5fR7Pk9amrM+xpDNhvtvh7C+/VIDk5JOVBLl5beZ+SWpYcS2x5vODWcgcyPhnpnP0xRdLhqSn1FsWvEyDVnmIkXomjdXyIhUqu0hSZlMpg43PT84LZnkZ9GC2dWO28/vN9KbfKrb/G0BiAjMbs2eyJjfz2RQ7nmkgbK6HQSUGcxjo2lKv/0indnPxvDEDSI4+9vfCuXYdNv2yEXPi8DymnhU6p1GXaCMbVBGcRBw1vq/QIVVtlFNiOoorJ6w5WjS+ICPQdEj5+WnTpuPWW27Errvu0sQZMG4pHXSZ0xoIRKPLyvnVgETNAHVmbdSUU84sj3IyDLB5+pmn8cEHH+CO2+/IHddkdMSJYe2MOEuqaZjcFxuImRSqvjtzh1HNcOXuF1ncGiCprIeFGTNm4KcHHih0iD2HDVON36KOlKYVNbknobxpd1ccNPUNAkSXBGrtb5vUdk4cO3o5eoyYBWNflz32GKo6tSdYmtf0pYyu2fDUb2n2V+xvkiEIJLuQC94YB6/IePA4Eye+ivvvu0+oZpROVlmGLR9lMDaSz1/NWRWRr62tw89/fjh69lCd2qN8/mIGiRFyW3qL6GJ/0iakG6yvAKV0jFPKN5IpacH0GyfNdGpnHQkzJD+kTu1mrJghISBpaWxsm7UZaouTxp9m/UkDPdoItdkqp9OReg7yz816JLWq+DOn1HeNOOIHHXRgXud9I3g1+lah82+moGn8WmyzUAzRvLIfFcPY24cy3y6zrdGpKcBeQVFu8urOtZilrwBZ9GWOa9SwjBNedJ5FNrIoZaulCFz0Xgo36sJxKN7zpeXNk9k71sMYQKJszMbXqLmeJrZaA0qThTLHMfNMjiljz2M74vBzTLmaLnvgfiT3HIY4VbY4xjLZPLjsOC8NsdWapHMYI81VnFV2gLYQZjxxgkkNZPfwTDaEk7CQtbNodMsR+qoRKp1nNjRjwz2WzftWBk4YQ5kfYNnfX0K/zEQcs18SLuZEGq+RYkUgwG7srHLmWZPwghi8eLkAKnhpJEhx8usQOkl4IRvJunASHoLsesRJz3JYP8B9ykVMOk/SLeXdE5iVY2VNV1w+5m946OEP4aCtjuIrNBxtQp6H4lvKVVHPms9s4pSp0ldoYE82RrQQMnAThMgyk+OyG3qINl6IRNZHXAcJPcuB+gGYUIjrAMRaK4DnULLYgW05yMoYNn2R1sm6wrPPPguxuAZZfNbRMoRcLYfs9DllNofNTgjQWNvjxNkmBFaQleJ32WOYfXNc+KyB0UaDHcvlLC1M7ZF7j8Rdd/1BhFyarGvBDKZdgtrDpd9ehk3zWEeifQmrRE7QQOaJ7SPBLJPslbSFGpBIh3RtQ8SQ5s80ezZVtqaI7C4dYpWUJ6U8gEXb1MqXJHNa+VKNCfMfvviii4UZ0rtPn2ZH4Dz0ZBbrRqtG/EN/n4qTXJdCbxRIztqv1l83bcr777+PJUuWCNX8P/GKZkiYueC6YLbE1Dhvyi5u6pqL7Uk8dpRiS8ovMyTMmG+p1w8EkIzH6MsvFZqTzewIO9z6NPJcYZxYjDiSrkVQkoYt3G8FPPgy4IP/X+isKAnH4jQMOs7MNMgyDliE2YAh220r/QmaRjLzERMBR6I4RcdHFVlHI5kGQIh8qPi0mmtKR0E2z3yGgR8gzYxcPOFlcwPTn+H3TRZEf0WcVzYZNI54bi/Wmtq8NvJdOWmUo9sCGPMD4c+zURm/Q4UnbvQ///nPUFVZJQBNOqLzWHGeT8mX8l7k2DQ88mzU37nB5vrE6IyE6ThPAEmHqCg0ymU8LOFxkw+5zTbbFDXE0tuIIIPHkowWucPq36pORoMjDfZykrgsyBfQSYDSQrbBsrBixXLpUk66Wy4Fu0XwSMv6zZLp1+pldE5nvvseSpNlciekpUUbtRVb8Dluu37+KrBHw8petxwnFbdT8rDFZVAMeFdj6klNFEHZDyVDwjsyc4sF4KQ58WWAVM7whlTbWQ/b8nKdg02AwCCIfLSe48G1pkgW4hdoJ5V2oPlLOaesQenWvZsG4kaavPmuaoVq/RjHNreX5tCxkidWlFSj09T0rOKYarvF9VVXW4s5387FttvtANuxEPgZiPmTyAqpHuR6x+EF/IkBDrPLagMxgMMAAP6OPneeuRC0mKsx3+F4syCc9XksBm8p4pYLBOngjBlX83cTZYtmKwqPVRygsbfLaqF6kaqSazSrKbmFzywazTOdhU0dSy5IFAn48Pt8P/c92jVKydoussR/TgalWQ//mPUN6jp0gldRLT0pLOlVwiCAokgqUQJGukO4to1GNhTxfZXx8EMBzK7UyHHeuAj8FJxYgIYgAYcBGu4n0gOEPiQJXFmJwFuBK00XvdXz0C47CwM6ETysgytxbDJ1VDaD/88aJpfF8CGzFg5Czhfuo8wWypnZr0Pl8B3fQaNNWwO4ZCOwXoABP86JgI41Qa7KulKBakNtG/zt3eV46uk3YYsjxzmogx+R/nM6GL2l/BQ5Tg6QvD4Zjz/2OHq2bw8/yEoWWbBTLIZUmIUf85F1UgjDBpWlDNhLhmOq1HIYzEzwjjxPOpOTohS3Yoh7FoIYnVWtjKHCFzJi7G01cNAgkQ3nvijZdgY+pYu3ylBLQ0iZjw6yTgzpMEQZgQ8pbOwo75TD4rr1MyAHoI7+jKxcG7GAtlqdmyphRDSKltn0xcDka69NEuEdKn9x33CkX4gCzlLvI89eA6OMj1I7hnqkEcRUjVxJ1kWGwJP3GjYi7olLDgSkl5YIncEPswh1kFUEbaR+05exJiV+6ZKlGDhooLYbOvceCVK27sG3HpHIpdikayvWAIO4FM8pL2veUoBgI3S5fl24vgvXi8mPEzKjqcV5OM7SLJDPTK2K1ryMr8esOmn+pj6vNd/dkp/huZkxZm1k1J6Zc/wrgGRjtt34RtwXqJbI/oHDhw/fYrf2gwEkl1x6GU477VTZbIU5QWNsMSNSi9q1C5CqW4aYkxY6QoymVKhcKo1o3G6CcypCkcYkHHwaIYlYiQtjyFN5h0aoPiYtaiFGhOn5ir7hKmeBURMeQTne/K2iZ7aOtvL4BAEyASSTw0gLPxKIYy/RMomAqJR/jgepHXqJ4suthPCY3RGHW2VihOZl0eip3gIEAur7ljjYcSLjQEXE6ZTQLDB66vmeRGi4+MzYmOUmMT+LG2OgszW20B/SqRQS8RiyGXUv0qBXPGYaJxpZ7byJE60itKZhGMFBnD1i+Dmmz4VryOfH8eJvdW3KAOhnQRoDx16DsKq2VSLjyyxYYWZHUdUstfFIfwBXPwfdM0Ci4aGShJbIFytCVT2B2siYSVGRcAWUok6nUhLhuMdcB6lUg6SzheYVMVKy0WgqnroD/V+zaci9Nf2O1C/JJqHOqTYYPQ/psHrMdinaHV9UDaNTVN9Yr5wMAVEmw6HdWq1nyGuRmLgsASP0S+czBsetQKK8F0pKt4Jll8L3WOjcMrqS5xaGUjRMQ8smlz8UQGJABK9v75EjRUaXjU/NvFHNANkcrR7rFj2P8ni9iD/knhDBqkbuJhslDiqVcGTsVTBCOaJN2VP5IeNz43c491STVsluEZibFabntmSuNF2QhaFi3IXObAkzi1FEXrOAZNoGaR6ijJhxfmSecH3I4uW6UcCDmdGsXGMAL0iLII9yCOlwlcLzq1BeNQjxst6w7EqkeUTXFqCZC5QUqSvbFPA13GSV/VTrvKWX2bDzAE8FMmS15NajGu/Cv29sM40CUH7PXJNQE4vQEaJBKgPIjFNrAAo/wzXH9w3olUCMx+AXnTcHGVKVOL9iHtqmUmKPa60YslZc5FVL6FT6aWQZHbBZdxGDxSJ0Xzk7qYSS5LUJDqXJoorSc27Y7Hrhp9QxnFKpAzSZZkb5Q8tHYPuwnARCz5HG8aRDJdgJPAiQtVl6Tp5/AM9mEIJ2Nil20A9XCYgR9SmG9IIAMTcuc1wiyAz4WTZKCEjiQEZAkwubgMROI7TSsALmU0qUg27Xocy3sHp1Lf7w4CO4+757hVxm5p88O05lVdmmqylaH3VujUdjAMlrk15HuqEB+w8fqsaB4D2WEPu6wV+DRan5mG/NhROrg+2GSHu2ZCZoF/hcAysGh9kp0rFsD9lYiFjooiRjw5NMs2kGqPZs2R9ssi6yau9nAIDrU4yvoksZ7iRtsWu5at7YQAkzJLThNvfcLBw7Ace3hGa2LmZL/UeMNLM0wZEHP+SIu/D188yPi9nLmM1Qylc8v+woYnMENav9QIIyaVgEIJxsvK+Yi6xF+OMjGTJz5sGyPdhIww7jirYUesgE5ZIlC0jdsxslqGVbZK1YyHoMgqhsqwiCZDPKzEomRV2LWN6oecj5+VqKXjv/4hcZ8R6zl+b2ZUk7Rv5qIXCUb2dMj7IvkTCn9kfkdLSVtOleDOVoi06xruhc0gNJlL3oQ30AACAASURBVMPKqjWh9nJ1cVxjxbkkzWdlSzarNfP33/EZsxdxPAScFmTDv+85NwVKaCMpCMJ+VqzZ3FKv/xggMRsXB3Hcs+Nw4gkno2b1CpSWx+GztC9IwLaz8MK5WDfrSYQr3kaFvxwpFtAxD8l0o1UG1yOXnmlubroZcIllyHwUz5iLyUI8k0LWjmsnnelvPd358EjDCmiwHWTtEthhRiQWQ8eXokIn6yKWdVV9HjcHOvo+HWMbsCl+3ogQSYR0VGisggRiIQsBM/CsNFxmykMbfqxEnAluAqycYxTE8ULEw5iomaSsNFQ3rKxE3SQTE8bheG3QmKiXQkE3EyDGtHJYQoYvElYWaSeLgLleP0RMIh0hLNfD+rgHN+sgEcTh0/AEKnJHnfaYn5WoX8ahc6G46IzGJbx6xO0Kuc7A8eGG1FQnPY4ZjqxE07iYuQ3GLQsNoYcGjpFFHqaHkADOoRQmgWAcfsaHE8vAynKjTiJwGuHFqN3BnFcGTlZnaujupW1YFC5wCEKzsDS4kNhvWCIp2ND14DoB/AyjHSz1TEskSYwLB5obs2fDsZNwg4wo33h6s+AzVk3vCBDpDnhSwGj5pQho/P0M2rC7lssCUE8cjngQU44JI8qZLLy4iywNI1Vs6PSyiDQsUQDPSsNmY64swY+DmDw/H2mHY870fAbxbFzGJUMHyI0hkVGUIVIJyNkmCYNUjgY7JQWylB21wgxiVluJ5gVhA7JuGk5YipDP1fHkubkx7TRZJQgCC7XZSnTc+QZYFdsjsNrBYoSIzmsRDoAxPFQfolIaf1j0/EMBJGLoGPm1bOyw4854843JaF/dTlwek/K3sR5h7T8w/6ML0d5ZgRICd8dCVlR34rCZERRAT/UgtfUEBPoCSChxSujOzJ+DkH0jNHgUSpxxphFDI9KIlTgIJCrpwOFakHVFW5GRTT5mlyGW9aUoNF1K5yeElbLE2fPtRlnrjMhxPqfoUFpAIvTFEeEcZvDCTSXgW3W6/0NM9bkzFCxSTBg9JdDyPSQYBQ9I+7FRH3RCm/5HI97918j6FRKcaF3cb0ttJz++4zT1rUx2WwUBtIuopqgOd5lAhXlPosyR6godVtBNT1WoxYCQYn5ck0CCzrCZOakuIP8t9ba06BPXMBpQyYNIPSN0pEpjXnX1cijjDBoJavN5RpItrFyxChddcgkee/zxZvf17376BpC8/PJrKC0vw/4HDNf9X9h7RdWQLMM3mLHuZXxs/Q1eSQqelZIMRtxqA8+j1QfCuAubDV4YEIrXoyRk1oPgLwZPAjoEHVSY8pCyXVhuKewsMy110tuEcrj13Ptd7uUWEpQbtggI1fOk6liGGQYHiEsdjgpI+i6j+yS/WbCzBJFJ2QsJWEuDFNIEkj4E+BGccA/0fTbZJKhUgUrPbkSWfogdh+Mn4XpZybbw0TW6tFf0h0JkkEJMgjGKzZCWTq0BSkjJ8mOyLwdBWvYGSktL0Ez2klIVmJEWCxmkJFiThO0lEFh1MjYMiIZeHKGVQuh40l0+mVU02DrHkkyTY7vIBAFYiSK2i/5aQEBfDSuIIWaHSFl1sISlYiHmxZElCZL/DhJwEw2wCeB8AjtmNiinzIxhTCQTaNscz5P3ZE+nFRYqa1ZLYfPZOOiY7YW92xyGHbAHkqhQmT9Zfboj/b+pZ86/ey38p4/PYA7bOrBm+0dRQ9IUkDyLE088ATWrVyFZVioo3qajzmUWrEDjt7cgvew1lFi1WJ3ph3gsjaS7FCV+DUK/BBm7HdaF1Uhma9EmUQeELPizZaMWKUZG0In6Ja2akWiC5C5sVzq8Wk6AbNZHymqHtNcHvu8g6a5Gqb0cLoGCbSNFFC3I24JDh5sOrR1HY5gEMlVw4o2w3fWwGHkKqBJmIbAZDWU0i0aJC5gOMCP4lkTdMmF3ZLxK4efGSxfC8taijE4EsxSSUqSjygZXHI8QCe41AVN0cTGSnp9SGvFiTNgoT8tO2gms9TsBmQTKYuXiYCcTS4FgjcgUxpm5YWaHOIa0Az+rjp3KAPEKrMt2wtpsb1gOZSQ5ho0ojy1FG7dGEg+1fm8ksykkY+sQOsvgxTJIBC4cj45SIAoxAtCYHSGlKktqAIvofNR6PfH/2DsPcKvKK/3/djvt9gpcei+CNJWmAlIULNg1lljA3ruAiCIRwWDDFoNdNDZUsGBUFKUIhCogHaTD5fZ7T9vtP+vbF5PMmIzOf54Z40geDHDP2Wfvffa3vrXe9a73rXUyiUYPksFBdLkePayKn0DaOUCkJOiIprx8XyEnEhh+qWowpXi+rplJwm9Ird2MlC9yiS6WmyKslRE29pIRKlMBVgq1kOsF3HpdvjUIq13YwBVJQy2F4+eR9BoRd5tgsZdoqBRTP4Clks3A/VqmWqQwEyMu308TlSFOQY0kiKvzrB+YF2Uny1NFnaXFMOwAlRKER1cVkBkwVw2bkCPPRQRffmgm1ecIgzAUjeHaqXpvCQEew6qI9aRQFh6JokpIManwHXVfHS2N5kYVF7jayaOwxxOQ1QtflwH9f6es9jfR7F+pIOna/QjmfvoRhfmFagcOpFbl/lRAzSL2LL1dWPPYbjFJP4tcaxdRbZ9SGCv3G5F0CzD8KFn6DqKyVr2qYH3LBivcC3lupcBXaYWggoIbJhUY4GsRqmlBjd0Ax8vHl4TB0wlpLhFzJ5qXpbjsmaHviFCH60vxraObOnpaeMoGruEFCqoBM0YlUJJcGvVdWilKPSOHuqQM6xqEzEpioe1o6cD1TIosQVrlaLbrYYR9LC+igADf1Kjzm5HR5gr0kt8oGz3x/P61JPnf3rr/Oz7/h4eb/zuO/FOOIfFOuOuihCjeLv/Tvw4VJO+8P0upOg4fNPSv9AhZUwZs19bzVfVsNiYWE0pmqD24NrMMLyLgnaxJB0f2UompMo9pCqgl3UdZU9K1k41QEn6XsG4RPdCQrGQjNCeCqdVRk1nKwbwDeJatQC2J6SER+vLDeNJF0SWRD7ohIhMdwSIr3pBQZQ4Z6aiaI1EdO5KUZx7AzrTV0L1n1mIbAoyYZNgGnurspBSAaQnwIUaXAm5aMu8aV9183Q32MAEwTd0lIUm6MkMUUEzyAbkeL1Brc8NBMSEzRl4EjCSeQLdupqL4qeJHmAeKKqyIfui2FGxhRSuTwsYRYFOYBvK5AgTLPmcnscwsssrzCTkWfjRNQgq9DJe0VYOtp9S9VZ0lT4o8kWcIKNauliQzWUCkvJCMRINg/tEUup1HMlJOWAQ54ho1OfuxM6S4TCvhBkdk1FWRL/u6eNBomLIXC8grQKBr4qejxKoKyI+XcEzjQRwR6UvYzwwKbyXCIKS9Q4DAr7DNT13Lv/iC5PJRF1N6sJxIpgwUB31lJYJnl5HeOom6/fOoqnW5bvxqMqMwbWJnCtiCrTVm3d4Mrp+0itYZ8OT97Yn5G+qlXq36//fwxORKFSQBmiB/MkXRSxJlP4mrhzgYz+eWe/exeAnceV0mI0c0BG8XruWQsDIDzXHHx1Soaw1pPZ/F69K88fJBRl7SkE4dpeCoRpMEU2bIQj62lwwQDuEwhiPKYV7QAmnTlKXaM+Lc5QwbAdde1gLLqSAqyaYMJIoChluHH7bRXLkOQQIEJUkQMoNAI8mw8GLlTjloKkh5Egi1KF8u1XnzzVKOOTqX3XsrGT40SrtWlkKL3bRGSBTMpFNjShdHaEqBwqMbyuOl9yu440EQxV6Z4XNScFx/uPWyNhTmRbj/iTWsWwzTH25K4wZlxLEViq9L+8CvQjeETCTJs48jAVM0YjyZa4FV20q45Mr1TJ4Aw3uLSkscx8jAdeJYathT6FfSLYqSElKsoSl+rSFwuLSIQy62nyJp5vLmJylGT0wQjoIYxnoJOPwwGDemE20alWG4qfoulCgP2QpBseW7UFKeJik7gRW1qagt4bk3tvPoq9AwA9555TAKYrtVcPekpa2lsRwXx5QNTpSNbMXnludGuh+eKLMQVQmqoaXwwilSkkPYmapwkSJOUG70OoXsCH1C9g3Ni6j7opJhcVW2DFKSaOqCqDsKLZLumijOKVaPPBayeUiBekj1xNMVd1ja8aYgQOJp4mZR0PURyBf56oJ6ytg/58n+K3RI/mNBEiC6hipIlrDtq9/z5fwVPPhkmSo8LzoFrrrgSOKJUu5/ZTvvfhyoF11+XoQLTmlOo6zdaE5tIN2reNJBZFD/VV1IE0OrC4ARI8LSba0446J1qluqqMsyeAzcfpPBwvkuO7fA01MzyMsxMS1JSqQgtwj9my+Jn47jC61Rui66dD1MTNkY5WeK+mWq7zqtN2TGrIM8+mgVf3yiMT077Sai5+PakjTJerLVZ0osi+vC65dESSEV1HgNyG13FXrJ+Xj1BckPKav91M3n19f/b9+BQ12U/93z+NkUJB/MJDOWxbCBw/4q5OUq3I9S9vDVnjk8+Pg9LJm1U+3/Xc4o4aSb+lGXeZBUqFZ1IQTHE+pU1IrimwZx2eRMiSVSZkji7BNOR3jhovnUzAOyAlyn86gsel/XHc0SFoMg9tKlTit6m9Dm0qJsJbmLDM9LwitkjvV5PHHSHEgAOfVjfkloe0Ymp1w7GKdhDcloHaaAj2mBIC0cQ9ghUpD4qrOua+FACjok8KUMNwmw6pNQ+5GrGAqSyIv4QVjmx2QfcS1sL41t2QJ5qmtSVG3JL8IJ1T3S/KhiUQgA4+oWId0lLYWQaaEnNbEqIe3F8YwUnh5WuUlMi5AScM0K6NhOSue52+bSJBajaZt8lm3axQU3DMQsSpL204SsbJyUdKkFmBNGh2gABp2Mooo23D/oHdiD6FqLenRgN98RTjmhD7MeXMSgiU3oPvxwUnqSUFrAZZF4FhAupYoQU9ghKaF0B9LTuhvCSmUx+aS3yI1YvPPKTPo2GkBI6GjqBVKQSPc8MIAM6Ga/FiU/Jbr84guSqy+9iNKD1YTqfStUN0GSPX8vifWPsmTuh7z0xgbeXQ79esLT9/ShwNnE1yvC/P6l3Xy6Dc7oDU/ecxi5/lpIW/Wmc2lsRecJeOCBAobMSYiUoqD3gjBbpMljxVaNy8fuE4iaIztFefCaxuRl7iClJdlankuGpeGnUjhejIIsjZTRghvvmc/y1fDgvT3o2zWFny5VBq0iOZyZkSI3JsNVog4SYX+tNCFsQoZPgwyLhNaeRau2UlCcQdfmGlXlpehGFvFEYHAViSXJy69Qch618RAVNWGFNsQiteRkpJU6RKLOpKoObCtKZkgnOzOFZqTZcqAdZVU6tdUJQppJ97bVZGdUEE8nKa8N4bsZSgWmMK+OmFGpUGRVb1lNmT7b5Zape5g6bgCtSww2b9nH1Oc3cvJRLmNvGM6G7/ZRU1nG4e0jNMguZV+ZoDnZOA7kxWrJzxBt+qRK2KXlXetmUlollU2YjWXtuPbmz3ningxO7J6LbqbZXuOSsMOEDZPskENetBzfzeRglUGcLJJeDQ3zPXKtcnTTI+1CndeEP32cz4T7V3PjVUdyTI8IG7ZZPP3yXPr1z+f2C9uSKD+gOOIOtWRnSSsdKspTeGQTDtVQkG9j+VGWrstk/KOb0Ru25JyhIYb0ySNVtQ3PjRAJ1ZKf5agO0IF4mKqkgekbFGXYRKMOrm5TWik88kzFW82L1pGZWa3a5X4qj33JDOqSDpqbJCfXJSdmkEzYlNXIBiB0mxT52SH8pENdwlFUvuy8FLkWpByPMjdMbY3QAUzMsEajDJ8IcUyhGknR50hPIIfd5Wl82VxMn2hWA/K63wf5PYOCxJEh538+t/evXpD41cv5es4srrvtMXoNPIomOQ5/enk5E8efyq4tXzFhehlXXHc0YS3O448vZ9LtxZwxoJawH1fIamA/YGJJsSidMTWXIcVwPNjE/EyW7e7HKRd9zBmnd+PsE4swtQpFEC3IS7H9QAHJVIq+7TeQ8mLUJm3MkEkioZOl2xRneoRCHlXJMOVxGVWOEHWqyM3UicRMkkmTilpXdWDmLraY/vIyHnmgHb3a7aEqlUNFPOia5oU0ijMSilZa6mRTU2ETJqJAECOvkKIOl2KVnAsEtLZff/0S7sCvBYkip9WrbM2eLQVJNoMHn6DiZf1ockCDtMuZNetNbrjpBk69eTi2DW8/9hHHTW5L59ObUKMfxLDCmK6BV+njHbTwjRCpWBqtyMa0kor+LUBl9GCYl89bTItIN4befAx1xh78khpokhAJNBwZDFcqagmF1AvrQg2pC7W5fmZM2qDRLc14ZMTrtGnZluHXD8DTkiyfvZSFb67n7N8fS9PTotR6lVAuNO4wboaJWShU36TqdjilJm5KMoI0GcURwkSpLK0iIxLGzA9hJ3wSZSmy8oUeapBW+YCGkYyghVzMhja2UUcomYV9QEjdBlq0imiRRjKkYe9z8RPSwheFsjjhrBziaR1PCBhGLWEZK8my0Owo6fIUesJFFOcNOceQg+VlUr0gQQOrGbsqSok1cCloHyYRrcSuM7ArZag8REQMehp4xI0KRUkVaK1RRXemnPgahbVZXHjPSaQb1pK2NGyrlgZGYw6urSXcpZZIY4vy6koy/EzclHR00hjZadJFEYy0DfsShJMNSPhJYllh8o0sJp3+Nk0ixUx/4Sn6NB2K6YkvnXSZZeg/YGJIkffjR9p/CbHkv+cafuEFyRtcPvJyyg+WE44Fkq/SOZWF61JGasMfeGj8fWTmN+TludW0ahDnyXuPxqpdyeSHamna7Qj+8NG3HNWqjkfGHkZmeq1CnoXSkVaBQSgvUnoLzzSNL60/zyUslC7RL9eg2mjG5Om72F1ay5G9juHF579i+oROtG2aIKlFaHv8t3Q9DLasCxo4ZwyD/kcPZsz4T9mThq7t4ZarejD3iw2891GdSmJOGlTIfbe2QKOWhasqmTJ9H1u2gfFv89b33tyCHv2GcfLJT3HpuYVcc1Vf7po0i22lGge2+8ozq9dRcOf1rciMNOXJZ+fxzlxU0t+rKzx8/1Cqy7/j1Vc3MPO9gP5x9slwxUWdyc+pYPq7WTz1wnpqkyAmzJPu7ELnDvl8On89E6bsR2bHC3Ph1utacnxfnbzwbnRXI+nm8afPfG6ZvJd3Hj2SHu1twtFM7nl0L18v2MKkyWcyfcZbbFsFjz7Ul7RbysPTN/HFAhA/w6EDYexl7WmauQf8BEmzHc++8x0PPVNHTgRaHtWML77cwQvjQhzbuyMrNye4ZfJGyvYLxQku/k0B553WlC3bLSY8uJRNuwPFwtuviPDbk7MJhcsJGdIlacr0DzMZ/8A6Jt47iGH9C9myI8JDj71ITp7Bb04bwDXXfEb3brBrG1x9TXNqkz7Pv7yDigpo1xpuvKYNndrpXHPXRr5aHlD2B3aDYcP68vAzC6mqhaM6w7gbBpBpJrnvqa/5fEkAyp3SH6669BiS6QPcO20Dy9Yq6XYuOTnEtSObEAnZrNsS4YlXNvHVouCZOeusGFdccBRbt+1k5J1byM+G0L/xnq8Y1ZSPP9/JoiUBy+ymy/K5+MTGaq5g8ivf8vY7wdCTFOLjr2tD2+IqDLNcvTild+aNPx/goecPcOBA8Bxec+WJDL1gIlZ2S1xiCn3/zzCgf/2CZCWvPPsaTz7+R8aNHkzrBjbXjZ7H4d0acsbAXBLV39G521Fs229y9m8/Y8yNWZx/kkXUrw3oEbJB6VmEbVFOEtBCqA5pIm4KTZR7TI3Fu/pw+oXzuPqy3lxzXhM0d5cwt9GdCq4as4N9FfDswy346NMwz768geJm8O1aaNgAxtzaiiM7WMz8aC8PPlGtkEAtDo890IEenbN57vVdvPSnPaR96NytmM2bD/DUQ0dTECrj0Ze+Zc6XgQz/KccajLmiE42L4c3P00x6dAPVNZAVheuu6815o8aQ3bQPDlnKg+TXouS/ZwP+9ShBQfBzoGx98N4spa40aOhQFbSFAquotNIlZDfvLH6eJZWf0bBTC7S92Txx8Su0vSLGgKu6UxMqDyjS23OZ+/jXrJtRocAaqztcMvl4Qu3TpIxqLKH9fBti+iVf0bHgMPqe3Ret2T6yD4d4XrnKIxzNUgpemWlRYwvEJ2SvkrwibaSI6zZRJ4fYtgZMOm0GvY7owjnjjkfXXZa9s5qXp33GORP60nJgIz5+ZiEr/rQXIQccfnxTTpzYHzsWZ9c3u3lvymISa4POyuAxrTju6KGMOe1p2o/I5oIJp7J87gbeGb2Y307pzV/e+IZ1s+oIdYT0lgCXuOju4bQ6uoCFb67g4ylrlDJ0oz4Wv7nleELdNOb9fhWL3tgRsCRicNJFfXj/tUUg7/egz0VNOf76ozmwtoqXHv6QWsmBsmHgze3oflpHasvjzLrlE/Z9GTQeivqYXDL2VMzcNJ89tZbFM7eoz2zQ1WTYXX3J7WqRilRR56ZoUd6F3534Kg2NCNf8YRTpRtUkqZGGNGtn7ufdmxdy4nOH0b5FJx46403y2kPFVtHJhy4n5XHGQ8PZvmoPf7rrc5LfBpjz4ecUcc5VQ5g86lXytAa8NuNFekiHhHAwKq8EfwJBBhna/wEbqF+X+39yB37RBcnrb7zBJaOuoKKsjMyomL3Vm/2IBjuV2BseZ/+GDwjHcjn1ys9pVghP33cMOdo3lMcLKKc7o8Z9QMfCBI/d05OYt0KtXlvLYfNejX01jZWJnFJSER63X03TojpaFNahJ5OkwlnsSrbioltXMXxgEwYNGczdk54jz3B4aNyxWJpPy8FfMbhfBpddOID585fz+p/28ocnf8uMGW8zd2Ud9919GhWlG3j8pXWcfcapMg/Ha6+8y5TbCujasyvXjplLfpHF+Wcdy86NC7FrEhxzyuWcc+YzXH1uc867qBe3TX6LOfM9nhzfmbidx5jxX/HbC7IYftwQZs7+kmYdj6Oy0uT5Z17lgfuOZe++7bw/cwdXXtqHSKiKxYvWcdKgTA7vWMTYaaUUNe5OfoOWvPjGZww+0qHXUZ0ZPeEzRgzKp/+xffhk7kI+mVfBI/c0pU/HKkJOinSoAS9/mGLMlP3MfOJwenWoUypE097VmTFjM+PGncKHn3xOzZ4axo4exu4D6/ng8wo6dT6BvXsr+ejPc3j49kb0aR/H8lPsqOnBmZctpHvfJpx3Snte+WAtH3y4j+fuLqRTt17cNO4DkqFsbr2sD+s27OH3j3zDzVc2YU9ZiDfe28q1N48kWb0Lr2wel55aREFRNZaXwPUb8+ycGKMfWEunztCsCJWQ23G45cbO+OFmXHblh5xzZgvOGd6cdTviPPPCUs46oz1Hd2/FtKc/4kAl3D+mLfviJUx8eB4dO3TktMH9GDN2Ot379KPLEd2Y9eaLdGmdRd/uESY9vo3fjryATKuKdWvmcsbwzhzc9S33/aGai684A82r5cCmb7n6/GxFr5nwyFrKK2DUqH6UVVQwbuI6rru0KV0OP4yzrp/DnVd15YiuDZn10afM/LPLyFGXkKyr4oOZM5l6a0saF8e4+p61DB9+EvlF+axd8wkjBuoc2yFN1CjFNy3W7e/ImZetpsOR3ejXqz9z3n8LzUjy4uw/07CBSORGcTRTFVH/TPPmX70g8apXMfn+acx5dyaTxvWnJG8fl9+2gZImIabc2pFYzGfHgSjTnl/Jd5tSTBrTli4tD6oHJq43YfnGJEmaBMxiUdPSRLGkhg6NbfJilWp+Z+nuXpxy/le0aA6HtwwKWGnojru5HdeN3UhtGh4a34kPviziganzuOLKpnTv2p3Jj86iV5/GXDSsiLc/3EEopweZeSXcN/ElRp7TiMFH5XLl6G85/zdNGTToCB6cNofv1if43T3D+PyzuazZkmLUpUerofyJjyzh5N5w0xXHM+7RT6lINuKYAYPZtXMVtbW1jJnwGE3a9ML3M+o9Bf57lY5+3an/796Bn0tBMnv2+2REYwwdOqR+5jBw4ZHZ0P3aRuaXz2atsYj4gQizp3/BloV7uPylYfiNa0gbCUVp9r7J5utn19K76bFYcYOnX32BoeO70OGcJiSMCoy0QWqZxfNXf0F+rkm4cZS9m2o4/qq26jV1ZhWWESMSz6H6L0KJiqCJeEa9AEd1dgUZHU2iIR1zUxFTTn+DqKtR0jMH3/GIf2dT0DXMyaOGs3X7Lt6bMJ/zhv+GSCjM8zNeoO/othw9tB/Txj5HKBXinEtHsGbPMvZW7+a8QaMYd9YTHHluS4bf2Zdti0p56aY/M/KJwSx7bj0rZ+6i/51d6HpkD96eMQut2uKsywbx9PjXGNpuOC3atWPGm8/QrF8OA+7uzvrnyvnwma859Y5+NDoyk23L9uPvzKJdg8NZsWAlC75ZwE1Pnc4jt86kRetMTrr4eL7buY9t6XUMObsfB7buYc0r2zm6uYCkSV586V0unHwCu6o38/m0zZx7/bE0bdWYl6fOxGub4qzbB2M0jlOnJ2hysBMThs1AK4VGfcMkc4UaBiPvPJW9C1PMuO0jRjzegy5NujFxxHMU9gjx28vPYfFnS1g9ZwNXvnEm27/dT9VfDNo2b8eapWuZ99kCbpoxgj/e9T4NIk156YVn6FHSH0sL5ngFLZZpUCUAIRLpv4bInxzUfvEFyW8vH0VlWTlZ4YgaXhJVCaXv7VXibJpCfM8Haihr0Pkbad0EHr7rSIojG3BDEXbUtuSSO5bSPs/jsXt7Y9lfo1vSHSnh93/YzR/eDBgrqjzWIGrClRfBqHNCRA2fWq0Jn6+NcsHN6zihF7Rr15j3v9rN3j3w6kPHcVjjMF1O/ohbRjbm0nM6sWTpBm68ewePPDyCP3/4Hh98CZPvP4e5n8/mD+/EyZL5bU+NZHDJ8XDKmcdz1eiPGXv9UQzuEyXLPIBnZ7DX78qJJz7LDecVMeKsXtz50AeUxnN4aUIJjtaJ0y98i6Ydcrn1qvP48IOP+HLRNjaKF5YPd9xxHGs3bSKTLsXZqQAAIABJREFUndw48hgKY/uEPELIFyWfNNPecVi2bDNLlvqUOTDynGY0aFjCs68tZ9YTx1FSqLNqcx3nXTOPu66OcNnpmVhuNXVmAS/Ndpkw9QCvPNmdnm0ThKww979Zxbtvbue+sacye/YXlO2rZPzdI6iq2827H37H1wtL2bkT8kvgwVuLOK6Hh+YkWLCuPVffuYIHHzmdHi128M32fK68+s/8YWJzQjkduO6Oj7l41HFcPNxhb3UW5135Ae2bwBnnXsCdd7+iBvmO7K5z3BGFnDW4hJzsXWpo2PEa8uLHmdw19RsuHdWfwX1zsKilYXYFRbkuizYVcf3Nn3HXHd0Y1ttm+rsVvP/JHh6ddDQdimyefnUXk5/ezYyHG5PXoCP3TP2U5l3acVjr9twzbrZaoG4o6EjJwP+L0/ow9fFFrF8PHVtBlz5NOeOELljxvYyeuoKN21AzRL2P6MclJxmUVVRz08SVXHVxB47pXUhGVg7Dzv2Ubu1inHraYG6Y+B6Pjz2M1s3zGHv/XD5ciJJxDelQk4IpNxUwYsgR3HX/18xfUKXua9fe+Zx6QhOOblVBjraTVDjEzHn5XD9mn5ISFQUYmTURIdBVO5fQqvG/DdS4MaWopgy5/knYEbW76dOn/6xVtv7ZDIlXs5JJU6bx0dvv8MCYEyjK3cX1t6+hdcsMJtxYQq3ZlNET57JuE0y6tTMDujrE/K1qjqos3Zn+J6+iWujLUrkFI14U5cHUCWGO6mKB7bJsz1Gccv48zj6nN+ee0g7PPYChVdO6YS3Xj15N2oPJY7vwwaIMnnnuax6a1IUOrQoZ//DnhLI7c/UZJcxfdoDP5m9hxcoayuJwzkmN6NnG46kZ+3lsykBaN9N5ZdYB3nrhG264/kRmzJzDCcc14Mzj25GdEWXklDVUbtnJy09dyEcLv2XipL+gGdD9KJMOnY/mypsmUNK0K7ofE7WOXzskP3mr/a+94ecmB/pfu4p//q6fS0Hy3vuzlGfVsMEn/HWovd5qbK+1noUVH7Fo9+e8M+1Lti6p4rzx/Wl0UoxqbT8hJbeegbWpMctf38yaRWupWFEHmTDori4cflELResKOWHy97eAnSYZVgZ1sTpevOEtkrmVnPv0INIFcUwZWtkd4okhc4PN/pBqszQmu8AlTx9LdkGa0OYmPHjKWxzeoi0Dzu7Hs0++gFWZwU1v/oZQfpjXn/yIlU9sDVrvQuRIQsFZMPLSC3joxlcYcdFAOp/WlER+BUYiSoPK1tw4eBL9LuzIybcey+YvdzH95g+48Nn+rHpuO+s++46LXzqBZl2a8+lri/jy6dUMP7Evn/5pIfYBEKsRda5N4cYPj2f9SzXMeW8hVz5zApntoWxhnA1v72Xx15twtwddlkvvHs5zN3/IaWOPpdOFjTEIY2sJIpZO7ZZylryzgY0Ld7J3rUz4w4jbh7By69dUb6zhhqcugQyfuVOX8+WHq7nq9ROIdUxQQw0NpSA5+RUaOhlcfNf52LkJ1bGONPfYvvAgr935Z06Z2o1uTbsz4Zzn6TmyNaddOYBN87fxzq3zueKlM4hXu6x4fzuLli9BxoflPl7zyqnMmPApxdFGvPDCE3Qr6UNIj9bL34s3jMztycxr6Ncm8n8hWPzCC5LXGXnZRVQcrCYWycDWlXAv+Cmwd2JveIBk6RfoZoxhl35Lw4bw5KQOFNq7SOkue732nHfzSjoXwiPjOxPT1yhKkmvmUJvOJGU3UtrgMmSKchKtIss4SKZ+UC2eCq8PZ1+7iJ0e9O0QUypZlQmDhcsTnH98M66/9Bi6njGDW0dmMvL09qxcvpErx9bw0NTj+eKjj5k9D6b87jzWrF7M21/GmTD6DLIiNstWfsdxLb9DC5cwavRn9D8ywuWX9iJevp3t39i06juCs857iivPb8wllxzNLRPeY/6KJH96oieu34HTz5tBn+OK6HZYd958/c9cePFAsvPymPTATK697jR279nBqsXLuOeOQRRn7eab1eXkZ+sYps3Zt5VxzlndObbfUTz5x0V0aV1Fu06dGP/7OUy+sSXH9u7MFwt3MPHBlUwZXcLpA5JYfjlxI58/zQkx5v59vPTHfnTtGOFAeZpbpqxEr6ph2gOX8fBjr7NvfzU33DycWXP+zMw/O9x886lYWi1PTfuUKbc1YWBPSeriLP+uO+dd8RmXXN6Dc4cV8PaHO5n29Hoe/V0+LdsezSVXzOKIvu0YfXVTvtnuccUtn3PqsTEGHHsse0sPktekIYtXbOWL2euYcE0+Jw2NYLr7SbsNeHVOEfdNWcXv7unAmUOrIV1N2PBIe1l8sa4dt4/9irG3tVdF5ptfejz6xCbuvuVIBhyRx32Pfs2cr6p55b4WZGWUMG7KQhod0YrjBvbjlmtf5tpRZ3H0sGasWrOUnLBP43AZq7dAg5bdWLdhGVMf38BvTytiWL8i1h7MoKhJS9av28szTyzg7stzGHxcd26aMJemLeDqy4diJ2s4e+QiRgwp5vihfbnt/ln8cWw7WjUp5L7H5vPxMnjm0esx3TKWrt/FoB41hNwUi/6SR6NWBaz/row/PD+fzu2l4OtI89zN2KbD8g1duPSq1Vx06YkMH96NNevWUpkwOfvq2ygu6ARuZhBwD6mB/oPg869ekLg1K3n9gzncdsMU7rh2MB2amtxz7xwu+E03Bh2R4sZJ33KwCm65fgD9uvnks50MvxScOGm/kOp0HrZWrMzUxNXaFdlwI0Fm+ACWX4VpZLN0e2/OvuDP3HRle6491ySs7cX1TOJ2jCvHbifhhZgytg+zFsV57sWlPDmlI20a5TD+ka8x8nrTr4PLlCeWMnBYP3oeUczNt77DacNaMOCoBtw9YTF33d6HAcc2Y8qTX7Ng3neMHXcaL73xDnn/5qp8+xXDCRsOV/zuK5rmJ3ho4jDmLtiAabTE8bP48OPP+eTzKqY8/QjnjxwZ8KUDk4L/wnbzS32LuiE/4eJ+/OyGDHwrNsgPeKL8hA/8Wb/051KQvP/+W0RjUQYNHaH08JTgicwVWlDJThZv/YzxY8ax47tdnHPdSZQMyaY8fxcJowxTpG/rCvn22Uo+nvQNF950Js0LS5g4+TGOv70b3S4soS5UjuGGObg0zXvTFnHGaSeT0yXC9Mtmktvc5Lxp/anJqVFd00xiGAdDRJwcXFuXMUkl625nJPAyqtWQeGRtM6ac9ie6927MaZMHsm31bl677nMKe8MlN13CsvnfsPKpdVxx72WESzJZs+w7QkcdoDBazLSrXqHNYU057cYh7PW2s/PbfQxoNYw7T5tKj1Pa89ubRjB/1te8Ne1LLnylPyumb2PN7B385uFjOLxXV9564QPWf7GH8y46kWcfncn1V15Esz4tWbZ6KaEGKYqPcVk9rZqPPlrGTdOHYWcleO2OL2hUWczAcwewaWE5H3/6KZc9cDbPXPsGXc5owfG39iFRkWbtlm/o328As6Z9woo3t3HxVb8lnV3Bq+Nn85vRp7Jl12pWfrSVyx46h6KWxbwxdi7r6tYyaspQYh3ipN0UxaUdmXDaSzQwIlz2wunUtthHykiTlc5my3ulvH3HUs7+/eF0bt6Tu89+nu7XFTD0kv5sXbiT929dyoUPnsrctxYR2ZXH8Wf1Zes3B3nnzVlc9soI3rt7HkWhYqbPeISeTY9UXSw1QyxKq0r2VywmRInwp0WFn/Ui/R86uV90QfLG669zxaWjKC8/SCgWwxV9fqVpWgfOPlIbpxDfP4dQxGDIWdtp0wZ+f09bivW9JHybMq8NF9+0ltZ58PB9HQlr3ypPAZGNVQ62ZKlBM00GVY0wtlum6ESWtFd1nXlf53HN6D1cdmcTzhvSjDC1JP1cRj/2FzauijP9sZEMOvtZrrtI5/Jzj2T18nVcP6aGRx45hg3rvuKeJ1GzCkOOa8pbc3ZSeSCgc8Qy4f1HOxIJh3jmjVU89QJkFYCbhu6t4fbxF3LmWS9zyXk5XDRyCHdM/JCPF8TJiwYorQynPXp/E2rqihlz73KiMp/sQLISRt/UnRbNHO584Btqpc4SMLQUnpqcT+OGBkMuLSWUFahkVZbDyQNktuAcRt/7Opu2QywK8So44RgYfX17ijN3YrkOca2Q1z6xuen+UpoWQiQiw9WQSsKDdxVwdK+OjHtgPru3w73jh/Dxp5/xyHSP/KLg3DQLptxcwIm9LExvH5WhI7lq7FK+XAZ5mVBRFZjJPvVAjGOO6slj07/iiT9BQT7YKWhcCA+N68Hy5fv53dTdxBqKeRUUhOHB2/M5or1PyEgSdwp49TOT+yZt5/67G3D2cWnCfgJXnI1F/WxtS66+eQkP/K4DJxwRZ/Nui4mPbmHxWsiVa6+Fc04xGXt5WzbuNhg3aQ3tD89i1BWDGT3uHRYvh4xs8Grhd3e2onmOzfWTdqpuk3BOq/bDxFsb0SjX5ppJBzEyg+887MBDdxRxRI+mvDZnHZMeSpJTCOKPlRmCJx/oSzxZx/WTV/HUHc3p3jaHT+Zt4sbJCcJZwTHalsDD93RE1x2uu3sTWw8EKl1VZXDtRRpXnNmEotg+JYWcNDtz5ZilfPoXyMpWYztcfXlXRo19mFhOB6BIydf+Z3nYv3pBQs1SVn85jd9Nep8l3yj7EVoXwu8nDOHD2Z/y8Ms+WgQKC4I1ceEJcP15eeCKKlwY3coibQsn3EY3tXrjMFHJqSMcEh8Un6+3H85ZF/6FGy9vzDW/iRDydil551ormxvGlJKog6l3dWb2/DQvztjIo79vRuuSYiZO/QtmZgsG9Mnk/kfWUBkP5qWqSuGkoTqXXtSTyY8sZdW6QL2rrjL4uqY92peyg2u4655qsuVUpWHsSuzLpU+PIh5/ZhOvzgIrB3VMUTB96/0Z9Ox/cmBQRkjJQ/+oX6qD9h+TdVXO/BMjxL879j84xo/6/B/xop/iPvzDhcFPLUh+vNzurwXJj/gC/z9f8r0Pyez3icUy6ilbIqEbFCSO4XCQfTz24lQm3fKImoewMpWWCq3Ph5Nv6k+NUUY4nsu2d6r48NZv0HODmCt71zE3tKbfqI7EzYN4jkd6fw5/vPYTfJlNiCkhRE5/4igaDDJImUlCWoaStNeFQixeZaYlFh944r8lErwyJy6+INsKeeysmTTvlcE5k4YpR/n3H/6KNc/tYuj13WjfpxVP3TUTZ3e97k4MLn31BPLzMlj08mIWPLgLLS8wtJTOy9gxl/Dc1BfY+6UPeUgVpn7/9u0BrHxxK6tlHqRF0CmQbkuvS9py6vnH8fCtf+DAYohkQdKCE+/tSscTGrJw6nYWfryBGx8fhF6gM2PcJ+z/BLRMsGw1/sElTx/P+k83sejVrYFSWAoK+sPV95zB3NdXsGDqVvQM8CTPr4Jho4+guG0mM8Z/gVNer5yVhkHj29N1RBvqjEpsP02j6vb87pRX1P559VMnQMu48mSLJXLY+kE5s2/7Cyc93INuzXow8czpdLg6i9NGnsDm+bt48/ZFXP346Sx4bwmr396l8p2UBD4bzv7DQN6e+DkNrWLeeHUGPRsdpbzQlBuXqIupgsQKzGn/0wnL/88H9xf49l94QfKGKkjKKg4Qyojii8OsgptEfm8/8Q33k9z3HhnhBG/OTpKd4TP4mAaEvYPKgyHuF/PhF3VkGuUMGdAEUzuAJk65vq2oWynXEIU6dPFuIIRnxJXxj8i0iindkmWwfadLj94NaVuSwvBq0PQ8PlqbYsvGck7sP5C5X66gfVvo3qWYXd/tZ/6iKvof3ZHsLI/X5+0lK+bQu3trSstMNnxbjq+n6dA1Rs/GNiEtRV06g3nLfHaW2phmioG98sjIKuCTjxfRpmUTWnXqxOjJn1HndWT4MRbx6jJalpgM7GFTXpfDohWl7C2zaNOmJZV7tpAfTdGvX1O+WG3w6Iur2LLX4NHbujCop43m7OGLNbls3llFSUlTtLRL9YGVDBvSjYQd55NFZSRTFoWZBscdkU1uThmWVoFh63h6lJXbLD5fLYpNMTxfTODqOKx5Ft07JDAsm3nLaqk9WMfR/TqRtF3mL06oQNCmXTO27djC4c3q6NlWR9cqqdNi7KxozMKlYhynUVRczIFdq+h3OLRqkkvCLeTTpSn2VMTJDtn061JM84a1pNLFLF5RzrZS8ZtIc3jbED1apsjQK/D8NGk9l7W7o6xYuYPuHYvo2rIukBV0UjhWJjv3N+SrJZvp0rmE7i1rSXohdlUUMG8FpGrqaNHI49ij8oiym9LqGF8t2kOjosZ065HFgVqdzxbX4SQsWjXyOaJTBlkhm+XbNVZsqsVxQ7RrFOeojqK85rNok8m6rUnlfnxYa4d+h1kYWpxaJ5uVa3U27Uxg+x69Ds+kYzOTfQcrmLOijhE9IzTKEenlLD5dpbH+uzqiYZNjOufQslEdaDab94b4ankdHhkU5esM7GlRFD6A7pYFNitWPvvjJcz52qEu7tG00KNLp6a0OvpW9Lye2OSJjWUAlv/iKFt/70Oyb8loqiuSfLmkCsfI5KjOGi1KoixYsJNdFTHRqFEItksVPdvU0fcwMewSY0TR7ZeOrBIaV/8TecyQKX4vPr4tZqmwvbYZn3y1g8PatqZH+2osv0xVp9WayRcLkzjJGCf0LmTNDo9NW3fRv09DcrNDLFiyD9svolvXXNZvqWXL9kpKGjVCt03sxFb69SuhrDrM18v34ziZtC7MZk/pGnr3aUZBfopvNueyfnO1Mgbr0iqH7oeJFHUF1bWN+WKpUL8MPMulc9s29B1yLeEG/XH1aCBmoIxPf9yvH0rileHfT2iy/PAxfrio+SndhJ9UGP3DTsV/tgr+9j79cHfkH59HcOyfck0/7lv5+bzq59IhmTV7DrFoBicMHRgoJtW7wwsRZ5+zg0nP3832+Fo1vK5pJp6bwuxUQ+uBDYmHatHtGGZ5FlsX7MLfq9OyXTN2HNyKWejTamAj4lRgGiLVn4OxJcbaTzej+xGKumZT2C1Kbca+YBDaj6ALLdKvxhapXwE7cTDFm0qMbQUMcCy88jDL5n5Ds4ISSvoVKEqSURFl+VtryGoUpXP/9hzcUc2epQcwbZPGXRuR3TtCihoiVQalC+o4uKNOFVZNBxRT1CCPuv11fPvFZuVD0rZZOzZt/JbWw0pYMHkde+dVMeS63tTqFYRKTFr0aYaWk8TdpbN93n78hE20Q4TGfYpxYpXsWpBg387dHDGwLWaOT81Wk+2LKskOy55TwJbydRT0itC5sCsLXvmG+TPWEM3J5LwHjiPSMU66yuTbT7eix0M0blrCzrLthJpC+16tiW/02PyXfWi2RpOWUXKPyaA6Uqkk7KUYyIgXsOz9bwiZEdr2bwD5acV+i7pREhs9ti7cS6M+xTTIaMDXny+iuGMhrTo3o2Z3gu/mldJ2UGPMuhC7Fh1EMzRyG2Wx+cB6ijvmUL4pSQO/BZcPv4FeBccGsr+i7q7Ve7mJ4NHPZ3n9S53JL7wgCYwRSytLCUdiGJ6pEgBBBBz/AMkN4+HAu2To+3DdXCyRrXNFgUs8GxzJJ3D1TAwp25UpkYvhpFXQELWulBlV9BflI6LJcHvie3q1a1h4fqbS7zacajxDDM+kWLFIx0zVhjXTpnJITxs1uKaHKy7hnkFY3Fkdh2Q4gukkleMyYk6nZZAiTTpcqWZJTNcmJAZFRgTbCSs3c41KDPEjSIscbYRKvwV3TFpGVRw11J4hbWNqMTVRARKPAmk3ZgTmerZLyAyRclNs3p3F6m2ZvPLuRiZc14jDW8mwXRW2V4xiSnoOMV0MlFJKEcgX7wwtB0MPqcCJK9Cqiy3nqGhynjL8S5nF2NJdckVm1sf0JEEOzAvTmkVIVIhEs10Td/EcPOXjoOO5YSX5q/s1eE6F4sR6Tg6a00B9nyLTqOs2ulONYbj4rqDS2dQaPhHNIWTX4Bq1CKnX1zORsxJ5wJCXJOLWKAF539ADB9mQuMFbmEq6L47hy2ij/FwjLcNqpihMiZRiJY7oq/vCIS0m7KYxzLiSHhSVDUukQRzxaMlC18qwDYM6sghrYXyvBsNM4Yg7t5VDyjbRrUxC7n4soffIs6fl4RAFy8OwduHbot4mhpMmph4hjfzWCJuVCnlD3NpNg6yUFMYutm6QMHKwvQhhM4SZKkM36hTRV2nJI3QiHV9PKVUokaYVJF9QOks2XC+LNMV4YtipxUm6YfK7T4W8fjjkqQFtuUOBi/MP//qX65BIGlI/FxMYIy5g/+KrKQiVKlNVkbXGFFqFtOez1VpQplxaiLRXjSmeMF5CJRS+MkYLvDwc5Wws90pm2CTpEO5noHKGmYWyyBTvH70a3U+pDU38QzTTUkIWpmspEzZR6tJsGZGvwjNFmlnWfBpDjDBFHlQT754InmsH3kKWjuOFlQOyOL37VhrHSAbS51oBviPPqXQX0/WmZmKyKc9n4I2TFsccP4OC9pdDw9/guTnKOTmgbP2QB/g/eBAUDCumN4ek0v99kv43f6+nKf2dY7gE3L/7zL/d8v9RZfPv0gIlyfmP6FKHnKQUYlV/MoeOq7LE753P1Z/Vj+Sc6gcIlfHdISrb3772kHno317/3177oc+tP2a9A7t6hboP9b8l0/peSPTQef0y0p6fS0Eye/ZHZEQyGDrkODAD41lHWQpalLGLeftnskz/TMn9izqeLSa0ekrJ/ad9F1+zcA1Hxc6MeAZ1fi3RaDAnFrdkXwhsAcSrKuZECPliC5Am5fhoIv3vp1U+kNJ8bM1VRrtJGWi3wgrAwE0obyNb+RRFlDqeRJSYa5KwREtX/H01DDMwHRTGmah1hV1T8FWVFySjcZJeHHEsMNyIsjAQM2U/pOPbPlEjrKgLnhZWuYzjJxXb4/NbV7P+rTIue3MQ+YdnkFDXAylD9o2wSvQtJ0FKfM50F1MKA1fyHPmzr5RNdSMGnrjAi5mvh2umSFq1hGqzia+2qFzm8+niL7nwvhPxSg4qARcxPhaDQuk2WJpOXE+SDokJsSgX6oTlJvjVVOk2tqjQm+IJFkisW4Qx7RApvRosH9+LYHo2lqMTltyIBIYmdoo6vqkrY0uBjkSPtU4XU+YoRtxUMutCx5IWieQyIsicF2/OgJwz6GYOwPIzFdNA5gMPRQ8VZr7fFv8+5skzcOiHIpsQlC/BpvOPVnRwhF/Wuv+hneIXX5BcPnIUB8vLiMQyFKVHwAUJM75bB5vuxdn/JpaxCzcVVcO/EhSkRyiOp+Kh4Umy8f1mI327pNonbF30vMVozsWUg9ox8OtUOzOtySMudBZBUVxChi3ODsqN3RTDRDkRcVTWdZVg6I4kgj5JyyCq9KwdbN3BcsLKg0KyFnFvV+ZquqNMgASlNCUiePKYiv61LCOTeEhkhxPKnEkkieNujI27kqS8CB1bRYlo1RheXDmPqiJLlMc0cST10GR6VvgnvsG3pT479jkUxopp08wmK7MWz60OBu58K6BbmGkc00JyYUtHzddIQBWtdFcKBCepzt8z5B4GyYAyWVKJr5gmGfhGXBVXukJcxaFPfC+kOJOXGyrRd4wS6vSi+sXuB0WlWpxyLoeQ2kNLWa4hoEQEvrDBQhazpMCcTjkJqn8JgoePrgKEfKD899BxDv1cAt7fmpIHRwveG7wvOKZI4Abf1aEkJaBbyEF1ZXYVnEXQyA0sNIMAExwvOKZSnVfno86svhUsfxN8px4tVefz12sIjvXXlEmMrdR5iUO4ulbljxsYZx5KyNS56eo1wRmISpzcW3mNFDQiaS2+NSaeLoS1MHE7l9adz4ecLqDnKX188QD+xXRI8sTsUdnzqOJZ/ECoXkjZoivJix1UllsmYQwnodQllHGkJOeuSUgKVVVISnIRQhkVKL5jfV6pEpbgz/LEmFJlSOEtb5diQXgM4vBsCCCSQnzJHBdC8ijIi6SmN+WOC+1SnnsTX2KQIW7K4pImm6YUl47a8KW4FmeciKg3mAYpWxS+xDVZvjGDkOygel1QECk5YrUtq/N1FeIiRYesP4sUEWJNTkVrfEr9Z4u2sMSpdOAQrzIhuRB5duRYGq6gtcrtWcw3hY8v9yetQApHkiwZAhYXZLlQLYkpppzK5dMIeIRyc5ViQjJQPPJzApBDD9ydbStSb0Ln4FhJ5f8gny1xJ+WkiRiBOagKV6prHRibSXHv2nUYchy1iEURp/5zZSJXvn89giHBTG6OJGy60OjkpooJqsBWTn0xGVVFnOKP+zKd6OGpbMtGF7NVkYWXck99hxJvJdGTBDamvIvE/M3XQmhizODZ6rrQBHiSP9vgyfuD75rMBqCVBH8WEEj8iOTYUsTK8ZVnbuAR/a/26+dSkHz43ntkRrM4Tsn+ynMg0I2sOZ9q9rPiwJdsYBm2RGkV1lNYhoOtaNxRXF32VXmOfSwnhCPAWP2slUQCT0vgaSItn0Us5RIxLJICXLpBp9RxXVXsy14pf08bTn3u4ePLMyWps0rQRekzjWbJ8yFgnYMp3iVpTxkdCthnytrFwTES9fLsARjraD6+ayt7AkMzcTQpSHwsQwW978fDJAbI+2WBa26I9CaL+L4kRZ1M/CKRH5ZnNNjbZL+XPVSzHQzdICVGrGYmEV3+rQ7TT2HrMlchbvM6hh3FE1lzQ4weIxhx2LPmIH5VmEjjTPJbmHihGjQzStoWerw83y6ZdhTXrCNpVAXmv7L/SDdC8gQBkAOYUPHSxdle/h52g/3JE8BTzsALE9IlH/FI6iIgIHmSjm3pWOKZJsCsrE1xHZY9UIvhmsF3qgBlOaqvke82pGduf9qGjsTwQ+reKtESFfCTKi+Sv0lMCESUBFAIKg4pbjQ/pK7L1dKEJHbphgoREsWDSlJpCKv9OngC5WcSkw7F5n+1Vf7jzvf/QEEykoPlFYQyYqqTIQEi+IpT2JvHkd79OhnaXkW7Ctw2xbU8eLSD1oerNrRDG4PuQWfvAAAgAElEQVRId6pgpR4sX1X6UmVLUqJIhmYIW5NkIaU4nxGBCjRbPWzyUBqObNLiGK5he77qKIhPhyfeDyGHiOygonyuBUZIKkEQVEQPYbkiQZjGkwxeWrniznyoJFeW25AI6URcMWCSjT2iJJYcX5yhI2hJcXWWqsFBc6Til0Bn4KpOR1pABBXw5H1pQUrUucmeHUfXUmieyCVLclEv9qqLgZ90SwKXV98z0CQAyyGUi7qYGHo44h6tkhYfV3cVhSvYfD0URVbunW/hSK3mJDANcYmVRMqlUm9LbofzIdYrGCSpLwW+f7xVDvX3RUSQAfyEXz92D/+7z/p3x/8hPryKUj/p4D/+pP8R//4Hh18PobQ/4vAqc5NkSBx4lXd3kCBJ8iNdukgLMHJVoioonHyvv5iCJF9M//5jQVK55GpyQ7vU5uCkdZUnq+fXkoJANkQtAABEWUXWgWziklAq0FtSbQNDFpLaGINCUjbpQ59lKMBDVFl0XCcedGB9A0PMZA49c56jXITV8lIFST2wocn6knOWuQ6NkMQndQ5BkWFoAoWA7QtEIlRS2SB1TFnDWiq4jkNoXj3q7wo0qr5zWcoWtquTthrjRJrU1+YSIzVciUHfNyfqY4AvyZqOqwfJsSTekmzrQjGRsleACkU/kQjrk1SbriPwCqYXVtcoc35ynQL6SPyVP7uOQcgQFFkSD0kmBCO2VMxKGjaGXLcYTauOqoYlYI/nKWBHdyOqU+1LR08KPS+F66XRTVPFMsMzVKIo1yLFVFKctQW1lkRCEh0tjOVJQS8Ud/lGpTQVMEe6UpK4SCIm80F6oG3iORjS+ZZiixAhSVhI4boplZRJgWh5Gp7rk5Y3yDl6Hpai9klyI14G8sqQopHG9TxirUeQVzAcvHx0ORG1pA8BDYc6M/X71I9Y5j+nl/xcCpL3Zr9HLDPK0CFD1PMSbDWyjnVSWoJqv4xarUzlD8EQs8A4NoZI86pB5hoF0QT4VfB8B685BIHJO+Vf5GkXgR2ZowgSfxmG9pTkjjxbauWoBNpUPRDVY1WIf+AALu+T/VuJiWOQDABQtVqE3BWkwoegpr8OV8u/yDqUM3IDZ3aVAgcGuQKECPAlBHQ5l+As5F90In5ErZOUUVd/jWlZvfhk1UNn8qmSeqdUESfXI3dIzsOplwkLIpBco+Q1qofzvZeV7guzIoat2CgysynAjJyBsDhsVWDJik+pf08RVd4fwT0OALkgaQ9mNwLQMYDc5LsKcj5PQTTZ6phyDHm1wIgBJyOkDK3FJFJeL+yGYArEVKyUQ8c49K3GyCTPLyZMripIDF2uVgqX4LFxFPATQHZC4VdhUv1HQGWx+gq6rrIvKJzQlBgkKZIUL6oCU3E9uJK/NqOVj159r/TntIb/u87l/0RBUlpeqWZIDj248ujI1pLYOAZv/0wytFLlSu0K6uimiFo1+I6jkmtRxZH8OHjaQzJZFqBqatOuR8RVF0OeHnkE85UakxY6gCZtWbWw95P2ZW7CImQIAlIZHCcUVlSbgPLlYpue5OCB22f9Ru/pPrbqpISxXNmobYVYS94o6GNQVMhylH8QVAVCag1mKrneVD3CZnhSqAjtI07KLSVmxpUvgnyOq0sxECRQkmwJ/UNWiSAp6pclRZS80CMtTQwhtynEU8JfDp6gydRiqPuRCPjyapHaQRLnGSqgBB0ZDyMt5+2oHqdtSN0hyZRB2tQI2XJOUu15ELI5oHWj+MjR+OHBASL4g4Nif5sS19+Ln7BCvs+pftR7fjj9/mFk8qcd+ae8+h8OCv8DYv6PL4sC7X1NPbfy3KnwWn9npL1oquc8CIyHBvf+8Y3716Js/VBBsoDypVeTH9qrCrSkm49l2WhCNXRd0kZxgKhLV6DOx4rUglGKqdBOyfcD1E5XHRHZa4JOhindgvqNxvOz8I180n6GAgakw2VqQvESx3ahFUiBKF1SlSGhK0BAColDRY6haJASRyxF3asfqZSkSugkWjaenklEhmT1OjShm7ny/noqUtDmqK+dJZKE0dSA5l8/xhOgxjBVGiEJscQo8WASZFLmG9Rz4sp76h2bBYRRG3wMzc9SqbPjyT2RNLsm6JZIfJV4qAn6KFWVhaPORX57Cs0NOnfCo4/gOYWKAhIOpXD9OpXUSzSyrUD/XyUDgmr6Pp4AO1YWtZoUHFn4toFnSte7ClOvVVRM3bDQHVMBO67q1AapmxxPfASCVEyAGIk78mXK2Uj31sAzskn5Qr8sr0cuLZJkEnbFz6hWJSRYIdJOBradixWuVc+LZUTV0G3Eq1HfbVp12gTIkVRNU53yYH8S2qrQANPUmc0ItRlJXtHFeDRCk73JkO5KkJwEPdf6Nu6PBkB+VLD7H3nRz6Ugeef9WUSywpwwaACmzIWpr0G6BFK8C7ogPFoB+oLOmbrloTSuAIuiduHF8VRiGqTE0mWU/VsSdNU/k+dYs5QkuLAEFGtANlSrDi8kpYh038QwVT5P1o50DiWlD54IoSIFtgWS8LroTkB/Cn5YP2xuSPfQwTdslSBLQSzxREoA9dnqWEGCriRqlYmfgJICMEk3Rc4iAEgE+BDqqYSKQ1uAHbFVN1LOztPjAd1bGAAqD5HVElCCI04U3MCMWvX7ZS2rCkG1H4TX9T3tQHLzAGMRgFeebQdXOpJaiLDkXOrRlrzHUuqnDimyhKIqHR91NVLWSRkVXJviBAg9X67LkLIuiClyhZqi2cr1S0wNus+W0GKlm1Nf+rleEteVjklQrtiSlEkESxnq39yQFIAeuiQvWvj7e+9bdUrgSGKHOLXL7KnqNEvTI2idBOWqXHBAYqin7NYvM4VFy3sCUEU1VeWWBTXV9107+WuQCf3yfv3CCxIZar+MsvIywhlR1dUIloG03B38LeOo2/M6hlnF7CUG3+2q4OieDejRvBZTLazgOVDPo9r8pOWfCkBFtSkJN9xX6jq6o1FHBgu+rqW8PIfBg4pZvaaazRv2M3xADq7RiI8/Xc/Rx+TSpnECUxahq+MbEnQCco76vEM0a1Uug21ItwTCaeF7SndGEkZp2woiGLRMbZkxUMinNBYkYdGo84qZ9XUlW/eG1SyL8GA1zyCmb2XE0OY0zCkj7ElAOVRvS4FQX45LC1RRzAL01DfkvfJ5Po7UKor3FrSLV66LsGJNKYMHF9IqS5KxpIxNBGyH+muRxEQoWRJwpEMSFgkhCSa6TtIIEXWEAy/XaaKrnwV0Mtn8q4xe5HW7BbJOUijODxckhxZm0JEIxod/XHr/U3oYP3X5H4o5P+Z9P5fzCPLSQ5D53yDgf3sx9a1kmTeR4c5/Zkn7SyhIDiy+grxogvLqTN7/qpJ2bS26dcwm5Ng883o51V4xnmWT4Tr07WHTvWOcsFAVXTvodhzaVOrpW2rFfd+WN9lZ2YQ35uwg7rfA1KTsrqNxkc3xA6NkmBVYvsxOHaJWybqRYXlXCWp8v3zraWZqWL7+YRIQQya1Nu/N5oNPdjLwqBjt20UwjCo1ZyXxQJNdTzIOiTN68F7NjQbIotocg7UadIiFPuEq/rwiftmCXsiUSRAfZahWqibp+EhSIQnFwZoSXn17F50PKyQ3wyVm1NGhdRjfr1RdFF3oS/JZbqp+c5bgIRfr4NSzHCQmOn6UrVvbsHDeN5w6tAFFDeKBrKCvkwxLomFjuRq6LZ1dV/kJzfxsD9sSeaQlXnm+onE1bFTK8X0LKGKXSvxE6EQ6OmmrjrDchnrGhCYdZUlG5bdj4eq22j/EzyfhFLJqg/v/2DsPMCuqbG2/VXVC50RDExuaKDlnkKBEyQIiggTJCGYRUcw5gQlBMGFkVCRLliw555xD03QOJ1TVf9eu08KdO3NHnzv3jvrP8UEaOJV27b32Ct/6PnYdNOl1azjx8dFs25vB5n1Xub19CcrEXw6dyCA9ryjzf7pGbKyflk0as3TxZlyRHjo2jSYmIk2ZhqCChohzI/bY8X1VtUb5J2FkaeXQKtxNfJmhBK2kUC7c8VucjLsDj/tl2f4ag/M7+s7vJSCZv2ABEZFhqqldiWqEst1qTagXBVm7YfO2AwRNP00bVyWutktlACVINbRQMk05oQ4USG3KshYk0aZLgsDJhGuXYcuS42Sn5lC5ZizJzcphCjOX5UBt1eFkhuoUksRwvARVgRGkhObCl2qxas7PuNOLE9DzVXVBIJyRST7adW+KESsbsNjnkOsqe7kkPBVGWib6daY8Fdzq+aHqTxgueQaBe9o6+ZeC/LRgM9XrVKdE80jcyrsO9XRJ/6ckqSSiELi6LtBuF3sWXuLCgVzlO+l6LpERcaQ0SiK5fqwazIObzrL9p33UrNyAc9dO07JbAyJKOfGKbUsa1cvZPdnsWrOX5o0bKKrfrIBJk46NCItH2R7LbavqhRNcSdVJ4I+yDPxOwlTZpOv+v7pryZEqR8mSRhFWLtxBXJES1GhZAq8wnslHmNVUgSyAYUtlWmydl7Xz95J7Ppxb+1XEk+AkALKOFrBy6SYatWpC8bqGU6mV7liVRA7ZZ5XfEG9GKsNCa2mzZtXPWGY45VOqc+byflrc0kAxODoRYug+FAxNAisnMLZ1Ye9yPn9WJag/f0AyZBRp6RfxRgnMIFxlBxVnnQC0j71AxpkfCbojqNJuq+ohuXdgJOMGJxERuIRLC5DvchMhFRCBKOiCufQoSJfKwtnSaBXEMAwKgpIBiefdWUc5cQ6efbwW0z4/wuwvC/hyWgQeV1Weemo7998fRbN6kunwEBQLZPhw6/kqepfIOaBJmd7JgghUShx4mZTuQJRipVL3blv4BYNohzlOhTtXukdUJsSp07pI81dm9PMHWLkeYiMhUlBRASgTDy8+mUi1KgHcuktlCYNBC5criGkWKKSUpUWqgEu4QL1SONbEUMnHoxqzpYJiiiMTrjF7bpAZM1J595ViNK0iuPIcfLoYzzAn26MJrEsapKVvB1y2R1rNlNMh1ZIct064WYDHckqoEEPQlDKvw7OX7a5F0YYPgqdLCBLjuMzOzn3DzzdusL8FoaSiwH/C7vy3zhGCgv6as6tH+S338fe++7fSJr91PFRK63pfjWR55HIB01JtEc7+Jj0Azgby54ZsbeLCxofxBWL4fMFV3p95gucfjaFvlyQCAYNmPQ+R4YPoCIe18sn7oV0zFxGihCibk7RWCCQjFJw7e5RsXE7UILCk7eeqcfvduxTcJyLMgYxl5sCogXD/sKpEWudxFURgheeo6qjAG1XwLix/Ct4kxBAFqh/MJ8mDYKzT4G4X4DXC2bQ/kaFjDvD0gzCgW3kM0pBYwqc7K9EtVVctSFBzY6tKrAtbMOqhvg7pO3Fb0g/mUwld24pAVw2iLix3Lrr0kogboLwB6d2QCZeBLxjG/qM2Ww9GoXkNNq29wKNjkqheJgfbMLEE8mRFqGqM3IOTjRGPSTZiE1OcKYFyEk6+FsvKLXFMn7adVyZHUTNFIISSp/Xi9+Tjtv2Eq0yxTNACMrTq9B61g+1HoEgkROjg90GWUIQ2gpkvJuByFfayhRFQdKtZGFIZtuIVDl48AekJkPnvEliMJpUZNzk5pRj3wCGGjStJo5oJ5GteZs7dzmffwAcvV6FOSi4ecfj8+VzMLcGAiQeoXwEmjO/IIw/+SHwpeHyEkxQSspOAWUwFgoYrHZct1TdxN7wErTDFcpZBESIq9ieq+FBMK0nBQ2SsxHF1aJhlRoWi3T+gXsnvJSBZOH8uEZGi1N5ZrSXH+VMydxgFGrm7g7w9di3nLh0i2hNPIC2cN3b3IFjGafPSrGzcmtQXZBGHqhZysGQOxGF3UE2Kdv+tAUtJ25UFEedI92XzwJv3Uq1LgtODJPCdkFV1QgZJzjl+gBn04ZHuadEmOebh0T4fEnk5hUDxkxREZ6s0asnqMUx4bhgRxUIOsdOS6Pwq9GRF0yQoWXzHQVeVTmWcQtB1ZeKd+lv6bnh21HT6D+xPw9HRzrMVFuRC3nFhm63s8fo1mD/mNGvXbySsqE6+Kw0jNZr45CjGvtwTK9nP1GdfZ3z/iWxYeJItP6/lkbcGE93QCR7EFrn9LvbNucb0F7/igYljWXPsW3LTMxg1YQiuEqGxVHB2adYXOxtiGnIWxPW9NLT3SU+J6tfwSdASyhKlw1v3f02llAZ0eqgihhhwBx+ncs+qGGYLeM2EfDc7vz3G7Kd2MWF6T5JaOHD6fTP9TJn2Dk999BDFGzuvurAiYulBB34qnM3Olqk+OSevsn/neWJjyvLetFk88tQgytRMVE35bsn/hM6hEkseSbY4opBO32gIpvlrnIo/4Hf+/AHJ0JGkZlzEE+FCF75owWErp95P8PiLZJzdyrKVx5n87jkaNqrM2SNHmPpSNW4qXoA/oPPhghPUT7aoX7c8Jy5ns3RdKq0aVeHU0cOczw6je6emnD11mp9/PkG3jjU5dNrm+EUXg3tE8s7HR5n9tSiTJxBdvDmLF6zk1oblqVHZx6HTfuavPK9oW1OSbG5tWgktkMXs5ZeIK1KMjEtXaPIfwmYWUWzedlyx5LRunES9auGE6ansOFeSRav3KyNSMjqSTm1LUiw+Fa+eoRbA1UANhj2zk4OH4dPpoymbmKagBeEII1MWZ66kMvfHM/iCGvHRXnq0K0digkZmrp/VG7M4ciqVcC90blOVKikmqek285aeID3dJCwc2rSuS4UUnc/mFfDRrP2892I56pSPZ8f+s6zddZV806BGuWjaNK/O/sNHWL8zleJFo8m7nE3fbhUpMKOZv3IvlwIWVUu66dCkPDGubDYd11mz9YxKzFYrl0jjNh2p3OJOcLdVOM//6v7+PXf413r3//PC59+Lixzc6W/4FLIL/YpD/p7f8felHX7dnaiytdqHxDI6eH3ZCJ1is4OIdkbM6SMqrOz9vVv+41dINnN85cu8MXUthy7A8TPw+OgEBt5eimOn0+gy8gJ3D7+DHh2qUNRzigTXbiLtwyHssjC3OD1aAmcUqIb0dmiCh7aEYteiQDPYcb4xfQeuYezwjgzuX42TF30MGfMeVVLggXGtWL96DYnRRchKT6NW7XiKly7FvMX7VPKgWLyLW1qWo2yRfAU72J/qZsniMwSDBsnJUbRtWprDZxO5Z/QannrATf8uDTl99iKL1p0kPR9KJ7np2LoqefkWPyzeR41adTi0fZdKELdq1ZiDO/dz8bKfelUjuaVlCXKCsGr9BQ4ezkTHS8NG8dSvVVT1i63eksXBw5dUkNq2TXGqlCtKakYE36/K43K2SbGYIB0aJVCleCoZBWGs/vk0J8/mKFKMzm0rUic5gFeX432qRyk3WJot+4Os236W8MQ4glpdls5bzVtPl6JSmXC2H8hl+aaLarpWTtbp0KQMpcKvYrt8XLVq03Pkdq7lwKy3xpBc1Obw6Uwef34+0e4cvnm3HNfSE1mx9hAX0wsolhTFbTdHUSRaY9N2i7W7zlO6bGkunj+H16vTu2NFShVx8cb0A9SpXpy2LWtx7txpvltymFs6teSnDbuZ8U0Wg/tWJpBxhMQiCXRrVRq/kcCQyT9RPxkevf8OvvthNUGPQb8OJYl1Z7N+Vwbbdl5RmPJmDSrRoJaHjEyNxSsOciVX+gmgUYtmNO10J3Elu2OThC2JJOkRusEvLCQk+CMCOX4vAcl8pUMSQfsO7VRfhzO+hmKk0vN0Dq85xao5p7hnWGuMDJj60B7qj4uk1dAKiGsRsPx4cj2c3JrPrlUnIE8jpV4xqt2WiDvG2bokZj+1LouZY1ZwT/depLSGIycyKFonlvj6AoVwGulVs7Y0ZKtkaKhbWip9qlSarxAKwX0Gk+78mtsa9OPmJ3G0Q5xY1iloZsP+lVkc2nsIr9tNwwZ1Kd5aNaBwdnsOWzYcUD0S9ZvXJLmBJDLg7E4/29YdwPDp1GiZQvmm0WQeh9fH/YU+d/Sh1njIOQJblp8k7WIm0eExNOtVnpgaEBA4tqajX4YVo3M4cGEH46fdDHEQ3ADPvfQtAx7tRZlbdH6avZ9aJauzc9t5Dm08SvueTTidv5vw6NK0uKMU3uJwcE42n720kIcn3Mnh3LME/UFu7p0iKDGurLPZuGkHRqROw5Y1KF7bjZAi/rzwDOdTLxMWHkGzttWJr+2o1Et+VaCSnmsedi++xJk9qZQvkcy6RXu5qUY1Wo9PwHcFVizagT8QoGaTalS8ORo7ziHF0KWh4wy80uNnqnaModuEauTnwcpnLpNun2XgMw3IzYFNPx4k+3ImFavUoGbnKPXsh3akcmJFBjHRHi5dO07H9m25cLSAg7vPoRmRNOycSInGwuAIp9b42bNtn0KTNGlWn+JNUZkuBXVXcBUHOvoPN95f4UP8Hr/ypw9IRgwdweWMy3gipAXSif4VexY5+E6/zPmDu3jy8SWquXLkvY9w772v8fC4CnRvE6+Ukns/sJk7W/m4+65WbD1wmYeePsTbz3XFl3mSh17bx4hhHZj+zlJua53MxPsb89aM+Ww75GP2a62Y+cUJPv7yLJ9PL012WHXuH7eUl8aXpUWTEoyc+DP+2DKUr1CDDT8uYUjfstSo5OWOx44QHw9dW6RQtHgUC37cx001O4HhZsOP8/h4SiNKxx2nef80qjQoR5XKZdmxfD1d2mqMGVqOaI4rHYLLvsqMfH4/u/fAG882JaXIRQzyCXMFiE5I5oX3d3HkSjGq1biZzT99S3g+fPzRbUz/aBHzlsGtHWpw8vg+VVl56Zm2vPvhKr5eCHd0Ls/O/Sc4ehK+nN6ILfvD+HDGWqa9Uomi8SUZMHIN9VrVQo9MZuOShbwy+XZ27d3LazOP0LxRFG1qhtOuTQXe/2wzpzMrUL52Y9Yv/oJuLeLo2qoMtz+6l5Yd6xEbHsH82eu578GGTHzhFSxv85AT/I/BTf/ISb5xIf4WWNVvXcDX+bj+8ZHOffzPg6O/daV/PGI3HFU4ICqJJOVwJyApTDsJNMZpdZS1JGnB//7Z/vABSeYWjqx8k0OHjhIWX4+HHv+e++5J5M6e5Vj/817umeRTWF/pUBtwOwzvXZYycVcVE5Jfi8PyFCPfjMXtUjw7BPwFeN1+vFzC8l/FNsLYerYpve9eTf/eVel3Wwl+3nKUd2ed5ZZbvHS7427uHPQhFctDm3olqVChDF/N3UxGBrRoXYWffjpMhTLw5qQ6GC6b0S/s5tw5aNOyNmuW76Zfd6hUuz3jH1zGk+PC6NKhLbf3X0xc+Vhq1mnPulV/4a7etaiYUonxj36n3me3W0rw7dKLeL3Qtmlxjp+wSTt3mblfdWT9z1uZ8mEarTt14NzFLDas28TsGe3Zt20TU2Zk0+7W8vjyTnLhss0zE2ryl+/3su0Y1G/dm52bllMr2WTswDp88tUWPv/eT7c+pdi257wS3nx7cnnqJl/C684j3x/JvpNlGP34ISKKGlSuGc/8eVep9B+SAm8/U4noaI3hjx2hSMWqFE0ow08/LuOp+xK5vXkBHlc+6dSh56jtXE6HZx5oTpliGlsOZzHl/T20bAQvTKjJqHF70WLKUrFWfbZtWU2PptkM6deGtz85zNSPz1CtpodqlRNYs/ES7RvDxPv60uGuJXRrXcAjoxpxaPd++j2Uwbtvd+PU/h08+c45GteNoHql4ixdd4K7O8Zya/s23Pf8DzSrDGNGDWHA8I9JShZR1BYcObCPJ17PoGGjEgRz/Oz/OY2pb93E0p+OsWZHkDo3t+Tg7qNcvnCJhctnUrZqN7BjVMVZUgHX2f7+4TL8xwboX/iN309AsoTwiAg6dGj9i7+ncjOSKvdD0CE3U5j+Kxvh3UcWMeat9hRvKqlth3zy1MZcnh/yPj3rDSHBm8jyPUsY8HoLyrWNxq8HCA+6OfplOp9PXk3TBi35ZutUOndtTZ97b4UKIVI26SNS/SWOUGAIUOD0Koih8TqIjcAeeGrQdzSo1I4242MoiM/DdHkxIgooUTSSw6sv88lDO7i1ZWsKCjJYuXYFb64cyPmTBUx78Htq1qqGbXj4YeV3vPTJULhSijeenEWrps2J10uxYst87p7QhXKVY3n1gbncfntPaozIY8qYhXiulqVmSmN2bDxGYvMMBkxtgBkhVVoXnlQXC8deY/+5bdwzsb1y6s+ttPhp7SrGPHMr/iR4c/BiOjfqzGX/Odb/sI/KlUpTpkIsBzZkUL6ri66TqnJgfiZfv7yU8aP6smjzZgosk5FPNOPM6XzeGzyfBk3rQEKA7Se28MgzA9i77iCHlmTQoH5zdu4+hi8ii3s/rgfFQgK+Qdg48zxfvLmMW5p0RS/IY8Pa7fTo15k6nb1Me3IBFUs1JqpYFMuWzGfYS12p3CvSGXPZF9Nh+YQMDp3fy9inWnLVB8/f8TnDJ3al5p2xzB6zHz3PIKVEefZuOUTDEXHU65XM6iXnmTdxH7XqlKJK4zjyTJPdaw7SuGobzh7P5Mdd7/HZ0mfYe/Acc55dR9MWTckL5rNl7QHGftCDsrcY+COkNVCa4EMJw18vA/UvXNm//dJ/+oBk+D0juHItjfBIYYlwBsjpGS+g4MxUNixfzsSJK2nVrgxdurThnXc+U1m1955qTGREBH3vW0fPlkFGDmnLlp2neWjycaa+2IA61QxenXmKj7+6TIXSMHVyNW6qEMfz72xkzyn45JkmfPj1CWZ9fYWP3i8L4fW4b/xcnniwNC1aVuCnbamcTE3iyvlsflyyjds6VOKWFjGMemw73dsW4fFhtflw8UU++u4gdZu0VrCqrevXcktDeO7BcvQfd4rEoqWoV7sykbEBGlZNp375dBK4rDDhaVZl7nnhMGs3QONa0cS6slXmMioSHp3Yh7c/WsjeQ5HUql6V0kXTKZ/opmxKFe6652u6d3cxtl8j9MBVLmVYBGMqMuyRH7mtez0e6hTNvjOR9Bu1mOEDEkgoVocvZq3inReqkVChEly357kAACAASURBVGt+Psq1zBj2HA3y89pt3DP4NrLzL/HR7O28+mQtujYyOHIun8deOUQwrC4Vy5Vl09p1xIRnMnZEXV6ftZXa1WtQo0wckXG51KxfjXbdB4H35htauf6BF/zrigHXV8v/ThwQmmy/clH+b96DmvS/8j7ka06l/gaK4FCJ+0ZcWSHxwnUKl795gT98QJK1gYs77yPClc/JMzHcPeoII4YncWefCuzatoeP5uRQv8HNeAyT9z/awPh+kQzvFU/AncvVYGXe+HALuXot1R9g2D7VWJ7oyaBXh2gql8lRvQ0bLzSh08B1lEpxUT0RIu0gpYrp9LsjmQJ3Q3rd+Rf6di/G6FF1WbvxPE+9sI8Pnq1DnXoprN1+lidf2sZrk2oQX8TD4Md38NKDlWhTvwRp5y+oYOl4VjlG3r+CFx+O5baOzVnz837OZRTjwplYflq3jQaNK9KzQ7IKtgYOrEPPtkEGjd6HN0Ljrdc7snrjBaZP3c13n/enwDrDzt2ZpGbGsfnAZdZsPMJLk/sy79M5FC/hYfLYm4nRTnE6tYDYkskcO5PLiZMGl/KK8+PKNVRIiaVvp0p8+M4aOrerzh13BNh/phwj713GoAHFmTQwHPzn8blKM2uByZefnOa5SS2pXDmTGT/4WL/iMFMnVSGhXAKrfk7n7OVinDsXYPmyTYzqH8/oni6iPTmkUY2uo7ez7yzUqJRIRupVzqfHMu7OGPp1K8O5SyfoM+4StWrXoELZZDbv2UFU7iXmfDyU2d8v4JPZqTzzeF1aNY5i+neprPjhEDPfe4w7H5pG18Y5PDm2CYf2beaO+4O8/HoHTh7ZzIzZGbz6eD0a1i3DUzN3c2TLKSY81oeX3vsLDaXaNXYUg4Z+QIlkmHBfZ5YsXsr6fQYvTr6FWCOVzAuXiIoL42RmEXacdJOREWDFxuOcvXCVxfPepn6jwaBFKxivtA+LF+yQCPw7IPkN1u2/fLVQqX3pvLlEhofRumMnh2EwBLkVFILTmA3BfIuLS3S+f3cD5SuVpNuLKSC9GoYPywoj+3iQA8uPE52bRNrOONZvW0fPiTWoNjCeoNvE5TM48XEmn7+wmYYtWlGivcm8N9bRqk9VWt+fBFFia92INurbzy8jwkpU7HOGy6lNxyWbdBlcA1e8jf+gxrP9llAipzGe6lfwRaVTYJtUvNlLj7sacmqDn++e2EX9BuUpWtFDbngujTqUYPU3Fzi7JUif55Kx4+Hi+UwSrTCmP7qOpKSiDHyhJnq4zlfP7sB/JpZej1TgracX06tvZ2oMMTk57wLahTjSL3rYsvwS0XUz6f9eLYg3Md0mRrqHH8alsXX9UcpXSSbgTsPIiiEQe5X+D9fHFQ8zRyynXZ12XLIvsWz1ZsY9353S9WHXW7Bs7zIefbs9h3ZkMPu1hTwwegArNm0nL5DB0Adv4Yd5Ozm9Mo+xbzcnkAwnLp6nRHwxco7nk70/gHYtng1LTlOgBxk0M4WYm6SHLABpLj6+bydZ2dnc93orVWiaMmkt9crfTOkyPn54fwsVb6pBXrFU9q9Ip2bXYvR8IQWjuIMmNfLhxOw8Zr76PaNGDiDdd56vvlrBszMHKaTbO113kVQpmoSkWM7tyie7+FEeeactP206z4q3TjD6mZaU6gQX9kDanqu4r8axf00GW7at5Jl37uDZd2fSrFFzuoyrqjoKPn/4Ev6ES4x4qw7IPUgJS9F9/3fKX/+TlfCvP/ZPHZB8880chg0bSXraFcIjQs2Sv+Dp/WQe+5b335zK9Jm7cIeBfEXKbmYUvDyhHvVrVmTwvd/TvpXFqCHd2br5KI88v493Xm1E7aouZnyfwzvT93BTeXjjyYYkl/Dwwjsb2H8iii+er897Xx5h1jcX+eL9MgQ9Nbn//sU8/nBFatSswePP/YDpLkO96kksWr6NZk2T6diiCPc9upMJY6rQr2M8T0w/wLYjWfTt25so28TQfRSJvkSLOvlsPlGJPYfS2LVjBzt35tOlOUwYXolikccUsPKavxrDn9rLsRMwbUp/SsVdULhmw8hVbDlX0iPYclBjy64TbN18ijgDRt3blQlPLWDQ4FIM651CnDtT4am3n3YzZsJKxozpwMCGGifSS9J5wEd0a+em3E0t+fzTVbz7cnX8RmkmPrmUm6onUDylJgvmreGu/l3Izr3AggU7mDK5Nu1rZrNpT4DHXj9Li049KV8CxTzmdeVRvbLB6QwPu/acZM+OQ2zblUff2xvz6tSpEF7XadBTnxu99//qyf82oNT/HnP/b4kB/vqp/pmm4TffRyHm+G+WW+QfpWriwBn+e9JfkeMIMHPmTGbNmsXy5cuJl/Lf7+UjYp2aTu26DVi1YgmJf5P2dwNXt44mPDzIofNFGDTiAGOGFKN/74ocOZTB8ctuateshuW7xv3PrqdB+VyevV/EOjPJN0uyYt15gnpFJZoqXP9CDuE1sqlXE4rGZeKxvWw7U49eg9czbEQD7u1XEvJPo0n/R0QmB9Nr06XfUh4dU5IBXcvy/cLjPPfuFRZ+1ItSpSLYfyyT/sMW8MbjFYhJ8DL8xQN8/mpj6lUUZrsgtiuMlbtcDBu3iufuL0GDxo0ZNu4HEstpNK/XinUbt5NSuTy92lXjwQlfMWliK9rVOs49D5zDIwHJa01Ysz2fF17cxexPBrNuzUa+mnOE+k0roYfF8PVftvPUY/2ZO/tLqtcrxsND6pEclUaAKC7lRfDaB0s4fCaM+nUacvDYCYwIjU6tSvPZjI08Or4HTeueID23Hl1v/4RevSN5ZmQJPOZFAnpxpnybyeJ5V3nv9T6USrrEN+u9zPl4Be9NrE+WK54nXlpBZHw8NapVZ+G89QzolcjIPjbRYXmkWdXoPno76dkw9dk+ZKad4OVZ22lZI5J7h93Cjp0rGPt0HgMHtKVqhQhM3UsiR2lUtxzT56zihzk5vPFCB5rUczNt3nlmTN3Jt58/yPDHZtCmqcVDY29lx/atjH7gIlOnduXwwQ3M/OIa015pS82bonn184Ms++oIr7/Snxff+ZK6FWHc+FHcPfwDSpWG+4e3ZfHCVZy4WoLJD1anaGQqYbqLLF80L03byJYDfm5uWIlDF2Hr3qMsWvgWDRrerSokQk2sIFqKltvB3BeSnP4RQ5PfS4Vk4fwFRERE0a59u+t94IqRIpSbKYA9iy0+f/pLWrVpRIdxlXGlCIOSAFpNUUrm1OI8pj/xBU0aNKZisVr8ZdFy7nrsFirdoWN7A2hSIfk+jY8nrOKxx/oQ0wkWPnqNU7mHGPFpM/TYfFyaBzNTZ6UQIAjBhOVW+h6iGxKWALVbVVAwpIID8Gz/r7m9Tj8aCWQrIZR4EmSzuDtX4OoWOL7vJKcOXOHYjjxGvtaGPVsukHs8mq6vRUNhn8kleKH/YqrVqUnP58qoHoofXzrBgWUXGflic96aPJ877+pGUjeYMWIRJTxJVKpbhINr3JglLjN4Wn1I/I+SgehvXNWZPz6Dw6d388g7raAomIdh2tStpFQpS8vuxZhx33I6NW7HZesya9bv4NEpnYisD+fegY+XfMsT03pzeFcGH782n0fH383KdTvIC2QxaHxr5ny/jrSNHsZ82hhKh9yBDFg2dR8X12VRtVkKJ/YFuZSax9BPqxBTQegHNcxzFh89uJOgVcDoKc1V9Wn6wyupXe5mouOz+X7mZnrf04nssseIClbEUzpI6VYuPCLELtA5kWc4DpO6fEOrat04de4gye2j6DymMqcOFfDN4JM065FMkUoiahlGbmw+tVrFsm7JORZN2cdTMzoqN2bD2/nsXL2BhjXrcu1qNssWreOplwfy4ruz6NWzO01GJar3N29UOlvOLeOFeXdASVnnUjIT5q9/tOv+XjbY334ff+6AZM4chg4bRcbVy0SEh8p2SixOrIyfU3uWM3bYIBIT4rl/VD3cViZp6QYvfryPm8r4GHJnNyZM+pR8C+4d3p7F3y1jw35484UOxEfmcN/zG6iUXIR9u9O47baijB/cjFffXcKBU24+erYmM746zadfX+TrD4oS9NRl/LhlPPFQFcJjYpnw3Ba69e1H6SLZTJu1iNatk+nYNIn7HtnK4/cl07eDlyVbNV7+4Aj9BvYg3qOzZ8diurQtQaWiF3nl8wKKlatFxco1WLT4AJknd/HRa2UpFXMay9RJC9RhxNM72b7H5rWXelEiIR2PrqGbGXhcQdZv3MPFnBQq1erExs3bWL94C5OeaMiHn2zFFQZDBjYj49J+rp3NpEe/W5n0/AolrjjujlZsO3SJaZ/s5s1nq3EmO5FPZq1l2nPVOXgim9lzztC7f28ycrP4+stl3N2/K3kF5/hh7k7efb4KbW5K5WJaIvc9fwQSynF799Zs3bCIMsVsqpTVWbT2ChVrtiEythTTpn1L5fKJzJn/PYTVdpho/tPn74GRfgvL1m8CNP3GFXZdW/UfHeiEVb81dPhHZy38919/H9ePCP3017cUElZ0AhLHMP65m9o3kL51JGHeAvadiWfQ6BOMH5LEgF5l+XHRFh6ZCoOGJVMiPo5Xp+zhgSEwqm8RMNPRtBgCZgzoCYqNX0FshBrc9uFxpWIH0nDrEWw9VZs+gzYxdnQ1xvYRRYNzCiqnGxa7UhvS9a6feHxcUQbcVpK9hzIZ/fgpWjSNoU2blqxYtYb9B3J4e1I1omLDuGPCDuX89uzcjF3bN5IQC8UrNmfcAxt47v7iFCtTnoee3kiX/q2pkpzEp59+Q5Wq1bm9Uw0enPgNz09uw62VDzB0gjBFwXtv1GbVliDPvbyfWbMGMfeLHzh6zkfHHv3YtXcr33+3nzeev5N1y79i63EYO6gW8cZVDu65wE21yvL+7NMkVGxE77YN+OzLz3HHhjF6YC1mzFihmsyHD27Knp1XWbTgKI8+XIruLWw8VhpBLY5lOwwenXyBrj3KUKdaUabP2YWVZfHOpNrsO53LE68dY+QDg9ACl/jkw6UMuj2R4X38xITlk27XpNfIHeTlwqzXW1C6WD6fzT/Fu9PTGHpXEj3alKX3iC3c3P4mWrdpxM5d26maeJpOt9Zl2pw9zJyZSe+epWjeMpnPfthBZIGP154YxJAJn+KNhLsHtmPVyuUsXAjT3u7KySM/8+K0VPr3KsWtrWow5dOlVI6GAf168tSbc6lRFh54dCx9Br1H2VLwzCPt2LJ5PW9/kc+YYXWJcGezeeMxateOYsHKHGKKNqRVs5LMWbCdvcfOMXf+FBo3GQREOXZCNR87jBLCAOaoVfyiWvBrDcPv4nu/l4Bk/oLFRIRH0rH9LQ4uK8RcpvgNfHBtF8x6eA/JsXG07paMr6KJt7xFYhk3mtBY+11smX6euW+sY+TI/hTkwFfzF3Lng52oNsDA8pqKfjpjX4APRsynQeVmVO4Yz+evrqFRz5q0fqQkrugCDNGvUcxV122w6PU58gChnggb8nfDCwO+oFWFztQZHk9BjE9VU4jIoniZGHZvPcj+hadpUasderbBdzP203RMLHFRCSz6cCdtB9fHE+tmw5ZVNGldit2Lszh+8Apdh7Yizojl+6/mUbdOXRp3TGbqxHnc3rs7Ee2z+eDupdze5nYSKwZZPPso4eXyGDK1AST5hZkBLussfiCN/cd3MfTRW/DH2vhPa3z56UrqNqtJky7F+PDR5bRr2I5r5gWWz91Cq17NqNC4GAe+OUd20RMMeO5mDi6/xsevLeT+MXezeuMWcoPZjJh0C6vW7mPtm8fpM7YrRqkA2/Zup0bVFPYsOkZSZlXq90jkx3nHSbtWwN0fVCO+mlIcVBWReZOPsn3dAQYO647hK+DzmfNp164T5WrAjGdW0a5zR0q0CLLox9U071WL2p3KoLs0R1tK6mT5bpZPvsDPXx3H5TK4c1ozyrVS5p43b9tMtdplaNq+JJt27CC6mpubb6vJunknWfDefiZ90IXYSvDtxOME04Lc0roKW3ccZ8mC9bz43iA++WEBXImly4Cb8QXy+PGDPdTpV5zWY8pBXJCAHcQlwpe/0L79LpbvP/Um/vQByaDho8hMTSUqXDjzQ+UR9Vs+8+Z8wOjBD/LshGrc0TaXMC2D3GBxXv46k++/vsTM97qwfdsWXvjgCuWTodFNxVm26RKPjGnJ17PX4Y+Gdyb3YN2aLbz5yQWmPl6D1ev3seMIfPxWFaZ/dJi5P8Ds94Satz7jRm9l4rg4mrVtzISXlrJpN9SpDD4bstLh4RHVeOzpAzw8Npy7u0eTllWEd784zReL8pRzcOdtEYy/qxrFXcf5dFUM7312mpwCcP1HQ92ke8vSqYmfWNdFJWx4xX8Tw5/ZxU+bIC5WSYkoNo0IC+4bnkKpEj6eeeUCV7KFxhLGDYqgT4/qpKam8/KUY+w6AuEeuG9QaW6/rTR7jxQw4bldZGZBZDTc3b8cfToU57OlF5k96zQzJ1cgOqkok178mUOn4eY2pdmx8RzFi0Cz5uX4ePYpPnyrBG1qZGEF4vlxm4uHXzlFgQbVk+GJ+xuRXDSXr+Zm88lfzijBRGEHe+yJO7j9ruEQ3jxUISl0fwutc0hL4T8tixB13i8Qo7865hcnWzUUhRxr5y8LtY6v/+lGQpEb6Tt+xTos5F/9FV91mpv+9wIShwv2130Uw3UhZ3ohbuHGQ2/EiPyZekj+plL7etI2DyM+Io/DpyO57a4rPDI6jCF9y+PLzeXl+VeYOSdfwbqH9IhkeJ8ylIw5p+S0FDuO1N6l0VMTlhypLUkuVVdU4Yp63PDy88kK9B10gLHDkxjXNxyvcQXdMLDNIAdS69H9rg08ODqSAb1KYpoBlqy5xoRXs1RVNykB7h9djk71xKiZfL8xyNMvXhAJDMqXhUfHVCS3II6HHtzGxBFwS9fbePqNRazaDrfcnMDZU9e4eB6endychyZt4NlJ1ehSI41uIy8Tnwgz3qjO2k0BJj9/hDlz+nH+0AGem7JH+nWpWz+WlUsz6d/T4K4+lXl+1gk2bPYhuZ8hfUrQu0NdvvxuNR/MzadKHJQt52XPYR8fvFaNzIJYps7YpHrRRNLl4dFJ3HFbDJHuM4R7Apimi+y8okz55hLTvzGplAJFihTj2tkrvPFMKTyRSTz07A4OnIVm9Q0unjQpEgYfvuwlIcIim5voM2ovudnS1F6JiiVzuZIWy7jXDnJoD3z4eDku+2OZ+uluzmdCUiK8ObE6VcpF8+Znx/huwVXKVS3GkTNXCObAh5Pr0qJqFLOXn+b1988QGQf16xVn2Y+XeOeVZhzdu5EPvoeUlAjOnc6jSBK89mBtEuOjGfv4em4qCY9MvJN+Q78iIQree6kuuuHjpdnHWb5a4D5wa5tE7r2nLstWnOSDmccokwLFiiWyfstVps9+is7dH8ZEKJkDSj1bNbgqRfF/s2z9Osv2t79VCNmSgEQgWx3atQolv67T4nIN5r22jqWvXSUyzsYfnk6WN5X2Y+tz573tlNhwwAqQvzWc2c9s4OjBM/Tq2o0t+9ZTsVlxejxZm0CYA4d158KFufDmI58R8IbTonNVuo+rgauyMGUL25VOMGBhe4Tpq7Cpz8Qj2iWqM96jeGmDB2BMu5eJ8VcjJ/YattBfB2x8CZd5efpjFElwseitA2xcth0CXho2aEHvZ0qqoGbd7Cv85bPlSqqwVddatH8whXB/BEs+PcnKudvR0gO07lebdqOqqaD+icHvMmjwYCoP8bL21eMs/3ITDW6uS6yrBJuOLeb5L4aglwsJ+10z+Gr0blYv3Ux4TBhBdwGeQAIV6hVj1OSbyf8PqaCnhs6gY7PuZPtOs2nOARq3vpVVu9dRJiyW0W93Jr4ZbP/8JG8/9QXPP/0E85YtJDU/jSffGSQyH6x98RxLFm7EDLPp1Lcp7e9MZv+GbL57Yz3Z3ku0adGZH+bPY+Ln3SnfPElVfFQl8YCL6U9uZef6U9zauDYHzx6kZqvy9BhRk0PzTWa/Ox+fkUa9ztXoc18z3CkOQYAp2k5KsNSDuUVjZOc3aN6sFXe904DwZKfX5/wP8OFLc8nJLCClTikGP9uCyBSdJZ9u5su3N/PSZ+MpXQuOzs1l5qvf4rWiaNGiMV98NYfxLw2kequirJ6Syurl6ygI5NK3Tw+ajo3GkHtwhSiAZVcRxXhh2rshZ/jXXtFvXQ+/F9jnnz4gGTpsBBmpmapCEtKoCWV0TbJPvE3emXnE6xfRgmdxGzamFUa+nqhEeIQRI8zUyDc8WIaGaYnqsZvwoEiH+Qm48/FYBehWJAGzBJpxzWHmMEQJ9Dy2Fq2UST1mKj5PArZpEGHaSnAwoIeTL3QYLmHdEZVgG48pkXgQr5WNy0pXNHD5FMdPkhLaCeciYaTisfMImin4tGil9OuSZifXRXT9Ki6Joi3h544lVy+LZoU7jpDgX6XhzBSNhEzcWhp+ShMQ4TLdJty+jJssNY8DVhI+LVZx+4dpl7GEgx8vAaKxrBhnQ7Sz0IyraBQJaQ8I/afwsUcTsOOxNVEeFsEiP0FZyLpspLl47Su4LD+2FUMORcnxxOGVjLGdhmFcJBAsDVo8lq0TpgXIsEtQvP5Q8HbFknHVRGVaOL4LHEsh6u1KOchpEJL3I1oMimZYxMPUf1LmlG/LMSLCGJI71YNKOVvkzzy2X0EhlPii0zOoqEzlSGE9UUrzwsf6J20m+60G7Nd+/w8F2VIBiSiNh1TGpYsxez2ZP99DtCcTvxUHVnFcpGMYGdh6HvlGSXxWpJopEVYOYVYGGjmO5k4o2BV6ViXKakuzqqParP5T8a2LAjta9Qbopgu3sEzpfizLwqVp+OyiBLQYbE1oaa+qcMayIynQiqJZXkUTqxuX1dyW0wlFbtAsrXoLdFtogjMVy5coq4eLOrzQ7doRmFaiEgOU64uYl6FlOkrRtkmEnapsiwROWlBU1hOx3UJxkEkkoscRj18zCLoyFZW62Byhtzx6pSSvT9/FvmM5vPdmLWoW8WGYeeR7oggLitK5PLMfXdGXS80oggItjggrQ4klalouQc2PSymvW+CLxHQVJw/53cAtIoZ2JrpxxVGctmPUOQLyTHiUdlQE55U+TFCLJldPUPTl4XY6XjtH0Q9lueKUiFq4P1dRLlt2EXUezZuGO3AFv5nIa5+n88PCK7z+QkcaVc1FAP2GLWOfjyncoGasEo+U64rNNshBEx0Iq4TSNhG7ie4j3EpVtjdXj0cXMUYl/+DB0jyEy3PYPvINsZcJWDI39Bxwi2Ct0K+EhVTCw8kxSxBZthsRZbtja8UJKrp5mTsOnahq+fr1+YZfu3T/z773e6mQLFywQAUk7dq3L2yiU2OgzL5Q9sq0zQ/p+dniFCpdQPBq2ELFKwx6kocQZM0NYnYqOy86gaL1E5Lfk6WnvivnldcozFjKaQ4JJaPhN2yH4UttbaFkVeg32fc9wt0t15KpfUNxzNJs9LDQXiVLXCmBO+dX15H9TXRJnZyJUz0QDQ75WTQ4hHnYaVFy/l6a6R1tQMW+Z+fdINYnx4jDLoLJ8m+iZSTOhjxfviJqdD6yb8r15Zf8LOcMXS8k5K6ok4X7Q2R5TLeNyy/lvxuo5ISGV6pV8grkuUWGSH6We5R7lXsWKZ8bVQOlIV3uT3MU0l3CEyzvUFwBGVd5dhkTlSByzhEwwS3nDGmYKPZxh+gezbSFL925lox5REjHUJ5R7keuLxJMck6ZG4WilfK7aLY6WrXOPYRooFXOT/5e7lv+Tkhg5Z3JWIXu46/ziTfmWuUQmSdynsKfr4umFt779d7QX4KPwrF1XdfVdGRQRMTyX2NQ/vwByfBhpKdeJTJCKH8djVJxNC3ZDE5OIe/c90RrZxU8Qug4FVRQzIYlasouDFOnQLRA3LZy3GVWC/++otxX/PtO5BokUm22iv9ErRpx4jUsS7GHKydHmFFEGEeh8MUnVnTyciJZDY7wmFIcDt2jqJXKAhfxRVsPx2MXYNjCECbZMTemoSFsdG7T46imarKRe/FYoh2ika+LSquIEopWgSzIALrmxTJNvIafAqXcKlqwBq6giBGJahCYdoRSjZfVJMrPIpimxk75VRG/iBfZhqhKh2Ob8qSiOVJoCUIrTMZGDwpluqIpFGfK0PJxBcUpEhVVD0GXC3fQRjdFidWPZkRhWvIeZLwC5BmlSajeG7ytHGvlSOA6wkYCWxDOfqMgpF8g4y4r28k+q++LdSmUEhPFa7WJyxfEIqvo0bGSshKNothaUWzCnSZGeSsOdNR5J2ol/2sW6v+Zd/BPvtAfKyBJVO9X3rcDgJGAZCPp2x4kwiX0sgKnEiy3rFvT4czHgylri4Ba2yJsKLzxcg6lj2wLmMYJFZy2VMcCKT0RCX8t0dJwqiZSwbWtoDq/2BHho7cMoQ4WMTQ3muFzOOkLQ2Xl/IoTI38fck2VqnuUcro1WyyZcPQ7wbrhFzsRcpxETdglytKmCtAluBFNDNsOEm56KLALVEAvu7vbtBVOXoQPXdIlr5TLLWwjB0v4TpVOjZc1P1/j4CmNsxdzGTG4BBXixZjk4/OIWrqjTO2oOktwJoEf+NwB0ZUL3aJN0BAmGfGKAriscCzdg0gvmq6gciZErFDYxOyg7PhyJglynCBSjbgdxGuKrbKdgEMCFQnaJK2gufCLIrrmxhOQTbgA9HAs20NAz8ajcDHFmbMqm40bLjH07gpUKefDo2Uq4VlLhNZMNQOcwFXMkSJ38KtEkmlHOvhuW2hbJcki+k06BVqUsk+SKBJb7BfHSyVrTAKi2WRJn4DcFxSIErQdi6bHE7A0dD2MPCuJ2JTuRJRuq/5N9gpHhM8RqHOcFaf+5qhm/LE+v5+AZD6R4eG069DRyUiFPkHNCQzwydqSfUIMhOxBdsiDDrHlqOpFKNml6HpD+4XsGbIulSethDZC8YVsLGIjZN6FjI4pnrpzbRHnc0SZ/+p9iuMpc8gR9IatoQAAIABJREFUIL8OZf5PW1Nhtf3G3LlzP7ZlorndKL5tuU91T6IKGrq03It4tup+LUcgUT7yZxEuKSQ0UfdVqDbtaLM5qp6h51PCiuokznkcdVdHbFUErVSSTzlSzt8Xjk/h924MxNQ5Csch9IPiuA+9B4c+1Tmnih7k+6H3JNeTj7ovR0zaGVP5PeBs8jIG8n11ztA9h/TmnGcKRUJKLDY05hKcCETNvOH9OarZ159RLcvQXJB5ox41NC7q71WGKjS+oesqMTi5vRvWcsi+/aIPVrjk5V7layH9FdlDlI5J6FTOvYau/8uUCI1fIW+4SxJW4sPJxiMaVDIU/xo/508ekHzDPcOGkX71ChGiOPbLGJsEAplolz6AtCW47PMh71MmV2FIG5oU4qzKxiybpJnvqK2KIyxhs0wcmQlK5VQ2BtkQ5Q+yEQsjghwX+p4lm59MDg920Ak01HxTk9JRPVcyomIYMDA1yVrKrMsGCQ5EIl0MiOIiF2Vfv1JuV5NHLJfjLYNs1GrBBxyVHrX4HCEtEQxz2EPkGUzlh0v2VglxFRodNdEllRCySEEP6JKOkD/LvcpBToDiLPiQLLtkX9W5ZTXIZimpCTFCIbVjXVIJMjaOurIaUxXVFTgev4yBnFspPIfGRTOx9Dj0sDIU+IupCoYwzJgi4qTE5RyBOQlkRPVZYfTFAZQgzvRjGBpeUxwz8RwMgmI4lANjYeoSTEmwJs6YqMjH4i3ZHlfRVthEq/ehhr/QXjpuZCi988fa8P+Vd/tnCEjyDkwmwrigtAk0Fch6VErJUnoQMqVC60MPrQ21wchclLUf2sAL1a5knRZulGozlahDvmMpUTRbmleV/ZBTSBJFuEZlSUnQHFobios+tPkrx6gQiio2xx8KGJwEhxOJhOyKGR+yEzKpRaVUbJLcu5w/GtsVIGD68AjxvSZOtiRh5ByytgU+Is214VJqdTZySYLYksLTVaURvSSaHqXw9FbASfLIZi3PJCxjCvsswYzyI5zKpu1OV0kOzZKxC+31YgeVUKx4ZGIbJblQoII1pVIthkvsnDKQoQWqjgmdV42N2EcZRAmYnN1bKWCLiKCSOBebIPbTxpTkh1tHD8hx0QSMkqpabpnXCFqXnUDFJbZN6F/lmo7Nd5yckJ2UoFFsaaFiuswJub5ydCT1rRQlHeV3pfEjQZPYIRtDgk25HxG81KPRY5tAokBUJcUqn1iIrILlKa0CKDWFCtOrSixNPs57lJD5j/b5vQQk8xfOd2h/23d0fOdQmKdkH3wB8q+mYeXlqySgzBuXJBAk2R+QKqWjoi66IeqnQucvdJagHcDlkuq9hmlaai8z3KLAruErKMDrcWNI8iEoIqqOU++ToEO28v90Lmc6S1Ar27v8m3JD1Mu/7rQ7vrqtRJydnlnn37wut9oHJYAXOKlT+TdxuQR9cN2UiECf49c4yQJl5mQlhoINeT65N+VvqxhAUhKaMg0SwEmSQAImuT+5Bxkzuab4PfJtLejAz0TRXM6v4gOXSx0jiARZp0okMBSoie9fKC6rkkbKl5IblJSqEywU0q04+tAaAUlqGIYTZ6hEa4juRhIjspaViryTaJZ7dMIZCdhCw6kLKsZCV8xWNprLIF+SG4Xuj4pH3aqaLe+/MCngJJktggqqKxgZR7Vd4HdBSV6ZJmESyCh/TsZLjjewxLbJnFDvLRTbhdJZKgGkxtV5nypGUnGNJNA0513IM0pMEfpZtgUVi4Sg4Cp5csOnkD1Orh20nGR9ZJEiGHFx/w5I/llGVE0sTVNGYs43cxh+z3DSr17DKwGJ8wadzcC6Qt6RydiXFxNppmG6HCo1S4IFVxiW7sMl2Fxl573qpfqNgFLwdSMKyc4SNRR8SBalKIFqaLqFbYuDbCL7m8vlwQhKpaJAnduthzvCRxKVKscjJDqnYE15uJWx8lJghOExJTMn9kI27yK4pAtU8+Pz+JUCulpAEqQXZjmkEmAJ7Mulrh/UC1T1Rqom8ktNUN2n9CUE0iHZUVn4suhlEcgylknrFcfdinCUYcUJMnJVRlPO4WQQlKXAMsIlF6wE39wSkJGrMrBBRUXpVfAPyQS6TLlvp14s2Ui/K4DbtjAsCTj8mLaGpnlwaZH4yFKL2LA9asPWBS9pWap87ZbMDkGVRZWqi3PHIcdPqku2CJvaytcJEFBjp96fKFBbEvmLcSpQzy1q8i4RPJL7l0ytmUJYhftxJw/ClkxnYYBXqFyrDGCobv3Pmqz/H5znjx+QbODKpnuI9WapOe2StaCUzHV8kgU33BgBEc5SOx6WxyJgyLx1nA/1X2iDVA6OOAIqEefg002jAG/AqxwZ2+XH9OjYdgAjaKEFRcXcEahUWTBLFeQVfFKcaqnQqiql/HWhV6L2RUfJXSVETMnC+9EFGhpwE9RNdSpxZlS1JCT/Jg6S2o6VLRCvwOFyEZCJLCSp7lryfLpAr+TepWriU/1qtgQWeoGCGnnk2QIBbE2gkZLhlw3bwHIJriSUhVMVFTmHbPZ+FXspuJjlwo3AybKxDLFRXtWkG/AH0bwWtlK8tnAr591hnBH4k64SCiKm6NhEZ+k6AUhA82JYAkVzEhdB04dXggtLw2+Jo2SiCY2ubeBVAaQ4AwE0CQZVFSyIEYhWPQKmliOINycJKzBeS1jmBHshh4Ur2yLvXQVS4n64NPwuqTAHcAcjcKlssFPZkHE0jaAaQ0msuOSZBNSqR+EpNQx3uTHYRlE0hauRT4yqmKjcmHJAQ2lQFZCIM1WYWQ+pQv+BbMvvJSD5fvECvBERdLy1Q0j2NZTAlklV4CfrzHnM7BzVsyPChbJXK4dP9jnlUJroIWx/YV7SiYWdqqnKP8iaku+GvGRZ91J9kT3O0DSClokh/y7OvxT/CwsLN7xPObc4+LrpQECVc/5Xn0IeJhlb5+PAUNXakDWuS/AgCVQJGjQV6Ct3PRR5FK4h+a4qIChb4Di8jp9w3Z1SV5C91pR6rNgFBwUipktVetU9il9TmCNxKoUSIAQkkJN7MFwKTeIVu6T+E9/KiefVFi+9NyowEv/GeX5xot0u8W+cSoNcNyBIFEUG4CRT1OHibFs2htuNTxLFEqRIgjIQDBWmLMViJr0Zsv7lnRjKnxETqhNU/pUzXgG3U01SdW9V8RTz6PydjJ8VwpjJtU2B0osIrkD5JPCwLVVNLwx85DiF1zF0FfioUEPGztAISJAoal+hgNRZ5Q5aRZ5fErEq2AsFhArWFwooZdxU2PdLQHL9z+pdhqaEsw/JMzrPLg0J0WVKoyUl/Tsg+WfZz/8SkAwbxrWrVwmLiLwe5gsdpnUB/4mn8Z9bRLRhk15QBK/uI8KVBYEsfOHFyLXiIZiAmwtE6OkYZiaEh8p8sggUKNBh77IMEYwT5zlU0pPSvCuJbH8RNL00AU02WB3NbxETdhaXmYohamChLJo437KCNcuNrWBd4lDrFFgWljeRbLM88YFzeOxUbMl4SuATCngdoygz0KUCFVXLkKyO/FK4ZclKCkTKT66RiEkRwoJRGP7jeIxMVfuVIon8T2UqZXx+KRGG2EYKsz5iJVXG0lIwjgKrKKYWjeRPvdplVYVRC0YFaoZjzGwxU5IdEKMWS5A4AiQStGOwLR3blYdLzyTcvAxk4BZDaWkKNiYKxmrxa4Jld6o3ouKs7k8qJTJmEijJ+MkyNDV8WmUFfNP0dGyRSrVzcBsZ6GQqzXGVlVDNoQKBEwPkIaAVxVXhPrTkexS1ZmFGyfE2HAHAf7eQ/PZV+mcISK5uGkVMlJsMfyJBzU2YdYkYd6YSGs32J6GRoDYPT9glTNsRRXQJ3ObGjFTo58KARBxg6W8IKCrgsuQHRbskijwzqHqnovUcwuzzau347AhS7aLEGWl4SUcXTRNZh7oT/Bhq2w9VCJSvKmtY1kkQnxmOT09AqPPCRYxRy8FlCz47TGknqIBEsRhIgCM5vNCG7i5OXjCOAlcSppmLK3iFSO0ahjjlIby6QKIU3EuOkY22EAIg9lCWZ8hUqAyBq7CC4XLgqprh2CaBqIgtUY6LVzFv2e5E1dsW5pYEjfSLaORppZHajWHmEGmlYrglGApVaaVaotKW4uwXQirEcdEJ6AKxlYyihxwtAfRotGAWUa7LmAFLwb/EFVA+nUJ3evFZPjRd9osk8gNxhLvSsbV0LNuP2y5CvnSdGUE8Zg4uqwBNHBLVYC4VkZCXYEZguvJVBUT5eapXR4K5UBZWAqhQoUsFr/Isuk0gWBRXmSFoFUZg6yUdSKD8U8i5UkXnQsfxRhhLKAn+21fov/6I30tAskCU2sNFGLF9YbbLMf/KyTVJP30Wf3aWEyhIUO8LqP0tzC0JBZnBNn6/3yHPUVNCgntLJftcuuytslZlXer4XTo+3ZGeVX0ikh0PBImOiMT0SZVTetCc6VSY174RRqOSizKvQw6pg7Bxvqn+r2BB148tDEzE0Q5YpnLcCXMT8AcIM9zq+qG4Re23cn65dzmPHFPoxIpTLRu83IuTfQ9VN9S9Cixczm+jGQIrFPi6E/CoDH8o7S+/u3UDvxkkIPoqoeBMgv0wsScqcHGg9YXjYOoSADpVEaci41Qc5CNjG5RxF2fepeMVH0HuU9E1a2iBgLqeSqh4XGrM/TLeLgFfSk+v0GY74ymJVZVglkSoVKwUKMK5V0nwSCATkMSy21CJWHk2h4hXbIgkw1WqRlXBZBDVGKhAUBJRThAmY6RJACZfNgwVJEkVRZJQ8l4E7O/yuNGCQmQg5lECRzlekt5OAOoku355Zb+8H+V7hUxQ4VxQQUvoOAlWVMVNXCVD5mdhQCVz0SK+XDnshMR/ByT/LLN4Y0DyzZxvGDp8CNeuXiMqIjoUJsrMExaXC+SdeJZA6hZy0w0mvbGbymWEVaoqLtJYsd1mzoJUTD9Ex8Ho/hWpXVoqKeKIhDbfQgiWLZG57CcFqhFVSiOWy0WWVoMxE3aF+Hacywt0s3PLWLq1SiDWdRZD94TgRhKti/ES51cyL1IxiSE3GMXu4wFmz0vlgbsqULFYBpqCUwTUBFU62rLYpA9DHHnJmsp8U5uYW+UkBX8uhlA3skmlPI9MPkHNcjCyf2nC3WnKhEmDrktmc8CF5YogoAXQdL9qWJWNVClPyPlVkUAssmRzgmQFajDlg30UKwWjepZBt1KdxjNLHA+5Ex9uFeA4bGK2qySr1pt8PPcy+TqES0ZEgxIJMLRXKW6qJI30WehmEFOa0i1Z3CamSyecqBA+MoimMh1uxJSIQZcMqVSPZKF+Pt9i214YOCCFt94/SZMGMLB3WSJ1CQTFoIozF6FKpc58ceO3ogmrMB69zFBQVK1OGViMnoRETjnYYQH/16Ar/1kr5P/2PH+ogCQhUa2F/9xDspljG99k5fKNrNmcq/Lh9SvCgB51iQzP4KNvz7Fjn4MP79AumttaJZJgnFeEDir2VYGB0/ug5pNMdj0MlyQuVDrfYP+ZMrz03hHyC5sSLSiXBHf0qkD15DD27DnO9LkFTBpbnOSkHHTyMMww/FIFMCy8tun0njhi8MrZt22v+nU5L5oZX5whpXw4vW+JwO3OUqhIVyAav8uHW4J66d8S6KURIKiyjQlsPhjJvNVnOHFZKh5QuSzc0aU89cplYgcyHKiTgqxJb4iTVUQlMxzoqmQTheTCEBvgCzpIT8uDZoYpuKRYLpehowct/ArSLdlAXVUeDp728MGsVFo3gts7FyM9O49PFuSQngOlE+GuLrFEePNVFVMcfd3nVpUpqdJID4m4hjIG6lEIx235sC03h8+7mPFJBvVrwd295KIuBSeTHj1JVEjvh1QwBA7j14uzYn0+X36bSe/uxWnTPIqIsCCffHmF9Iw8xg2vQ5S5D9sIU88iLGrqeMXEIw5mHAEpz0qQogIiJwsp1V+BtxliuVRPo/SMeDHlHUoSiiT0Ev0wKg3H1ssJwMwBioag+YXoGwckE7JFIQfDmU//t+v7n3G130tAsmj+QiLDI7m1Q7vrj6USURb+rCw+fm8aSxfMVw3c8uY8aFStUInHHnhI9Ze4VTo/BAsSKFCoJ0ECEknJeXRJHSjvgTc+nMamfbsIuHQVDEifVhgar774MkViYhWcpzAA+SWYkMqJgnQ7MCjlcDq5BGcfu14MUceqLL841jdMCrk7ydKLjTt26RxfffUVIwYPpUSiCJI4Trn4AflW0IGhqeqOcwapCsl1pJJhuARuJlM7FNCLNo7SdZKAweDoyRNMeWsKzZo0466+/Zz2lBCErDCO1r1uTqde4umXXqQgJ5/uHTrTp3svzGCA/8feeUBJVW3r+tu7clfnSNM0DUjONDlJULIoImDARFQkCwooIEjOCCpJwJwRUUQQPIIEBQQJIjQ5NbFzqLyr3pmr2nPuueO+N865zzGu5w5rjNa2rd5dtWutueb/zzn/32I1IzO0Kq4IsVDWiiQsq+wUAQJG0KDE7WLdu2/TvHETqlavzqJlS3FarDw/cQJjxz9LarlyjH36GWIcTnV//BYzuw8eYM1bbyqlKgEr9WrUYOCAAcRHR4X9RsrAvapi6jq38vN45fXXuXHjhupkl7aqh/o/zOmzp3HYbOrzu697d6IjIsJdNrLPzSY1WiItXXJBiZG//VziTX5pCe9+9BEHjhzBFwxyX5duPNC1B3mlRXy5dQs2uxXD46VP954kREYpolsAjQAW1ZalmVWLl7TaSWVOAJh85hJfhKhRrW5/L3gpkjpoFhGEMPiR5/rK5gnD1R7whAIkVK4McQl/ApLfI7D9tlF/a9kSQPLE0IHk5uYTbXf+nQWTA1G7SeHphZw+9BfWrPmFd3ZC1xawZlZH8vOOMvqFXNVlNHhgH0ZO+JR7O8C8sSnY7QXYJCAFpA8zbEglbUiatHn5i1TQkRXjM2vcNlrSpNMuqtRLZ/r4hyguLWLFO19w4fh1Vs3LoEXtAATTCFkEW3sw+UsJBrMxSZAyJ+LyJxPQUvnxWBHTlu5m8cRmNKkZ1n4KBtyYLD4CwVL0UBxmmVUJudFCBZjJkZlQNGsG7pAF3exA85cQaT7LrUAtrhZkYDaSSU/KwmYuUQ6zinn13FaVCa+9qgIACBsauIZFKkNlQ+DShuUNiXFPOVU5KDIaM3T0OqrXTeblAelYtBIMSzy6HolPKyYYuIozJL4KEDDbcZsq8MEXdp6f9wvzlj1DnXJw6aqf58asoX83mDCuIZFOPyHF8pqw6CX4DRelpgSswXjFSOraFSweUbxJxGtJQZOf6fkQEpWxfC4U348rEIPTdpv2Pb7ksQeieHF4FaJDJ5VqkOrNt8TiCiWBLQaP4VcqRJGVHseW1g9Cwo6G+3vLOjQU6yFf5j8hyb+0Vf9dAYm8SRP5hIoP8e2X6xj02Af0e7AmVevXYt3yjfS7rxIVqwR4fvpVut/flmLXbfbtPcUHSxrRJC0bLXBblQgkfxCVKy3oxWQRxs2q4oVNaAppZdQt7L+cyQOD9vPIYx25t0ddTp44yZIl20kpD8untyAlJo7Lhc2pGLOFKPsVJXARolyYBDGVEOW9HJ41E5BjQJ4pHpsjA3MwhaulNsa8sIlWzcox8gGzak+yWZLQAkm41WR3NrbA9bAKT8BNkBiOnotg8AvXMEfDmDE9uXW1iKVLdtGsPqyblkRkVAQhUxSBoBPdLPMi+WiBUnQthZAlGq+MkAc9WPQQFolHoWxKLEkEQ0lYZWA7mK9ilBEoRDPH4jPHq/TOIiqGehG5nqrcKkylnDWbePtNXIaNC95W6OYozL5TpMecxBwsxWSPJmA4iAo68NkCuDyXiday8RGBjyhM9hQMXyQ2rRAt5KfEk8jNwhpE2nOpELUVbyARzZaKoUWgh0R9MBt815VaUIGRwQdfB5ky7zLpifD2yuaULxfghQUFFNw4x6r59xIb2ovPXpVSvyRsLqzBfHQjH5vZhi+QjskWgcvnUX03cnulGiRzAi6TA2sgiDkobWDSthWHSxhbWxCzMNap3bFWfpSQfkdYuUnNyfy27aTyE56FCeMPYV//5vb79wHZf2mX/s8++Y8CSP6hQvK3WxJmtnWfn8unsii+fVsBkm/3fM/8RQuZ+eJUenXuhuaRSoOIsfw2gFA2I17WIiPJnyR9QgwKWTlx9st8snUzcxYtpH71Gtik5dhvkBAfj81mV+e5JMeqPUmSUSOI1WpVgEAIurC+jlY2uxJOTEtLSrHb7Or/26xW3C6RfAKLzK4oHlFaxcDn9aprbdi+hefGP8f2LVupUC5VJaFKJsMbQIu0qWqPVB7sdodqXZKcx2oyh2dQJOm1COEZfj3SbqZ5RVxGV+2Ix7JO8chjj/PAAw/w0pSpqq1KWpfU6xeTZwE3Jp3NO7czaMRo5s54mU6t25OaLO1C4XargCFdEZJo60plVH5fkZ0WM1qpV13jQvZVOtzXjSXzFtKta1dy8vNURcEeFUHztq1p1rQJi6bPIikqDPICNjOvrn+DHbt3s2jxEnSPl8QIIRts2MpaXAV4qYqIxULApHP41xOMnzSRFa+vIla3odstfLfne06ePsXokSOYMPZZBUqrVxGXTFEZCylAErRI23kYzBk+ETwKgzqpUG35dgfT5szhuRcns3vfPg7s3svbq9dw/vJFvt+3m+cnTGDK8xN4+skBNKpTVwEaj7wmqwmLAB9DZmQC6rO0l80imQWAygySWceQtln5jCR+yPljNqn5HlkJPpcnDGQsJlXJUvHDCOIyfMRXqIApLv5PQPJ7hcR/qJB89DEDBo8kJy+XyIgy/RHVSyAH71U8Zz5hyUtzuHAxkp23i2hYzs36yXeR4/6RDZtL6dS1PqnJGm3vOUr9GrBsWhJJTtkIXgLSX2xxKCZfCn/CsksLEJ5wTzERAkjakNlxN7UaJ7HmxTYEgyW8+5eLrF51htnT6xPjLGH5yvPcKAr7hAzqlc4jPU14/TYWv3GOjVsDpGZEk5IeR9bFqyyf+hAfvvcBB8/aCRS5uLNZBD261GP9+yc4fbJEBan2HZMZNaQSxcVuVrx5kT1Hi1Wy0b5lFNMGOQlodejc81vu7pFOy7YdmDj1bSpUspJ/3secaS0o8Vxn2buXyC0Jm64+2T+Zx+4yEy1tEgEdv8nKjiNJLF13npvZUKdhXY6d/IUOHaJ48ammbNr6Kys/vEFpKVRIgv5dkxnU2QxmASomXHoyH291MHvuEd5d34s6aae4UJjGiGe/pX3DKMaMeoAZr3zI/nPSvlFKnYwAnTvUY9U7xynNhcgIGDgkjY7NajN76XZ+OBEWMKlXzcLzo+6kauovLHrXwoYvr7J4bivuH7CPwX1ieGFgGvH6WTD78OLg18vRLFp9kxOnwWa30bXLHQx5fhbJVdpgEb0+UQ8rW5Rh0vHvszP/ljTk77XB/sXr/PsDkp/YtmEBWT9up2+PWhQEbYyddIQ7aqURm2zwwZs3eOuN7ththfR6ci8zRifSv4OItsrAt0c5BKtqm+rxlbkBOVx9SupaRkLcVjOHs1vzcP9dTBhchyF9ZG7Lz/tfnWHBO37mTm6GJVDMrMUneW1WXZISnby+/jhbdrqUvGW1SjD76SSqZrgJBd0E9TQ+/dnKstVnKbwNteonk5V1i/73V2BEL50ffrGxdM0ZbuTpBExBHusZw5B7ncQ6bqJJY3awOpPX5vLVzhu8tqgVDdNv4NO8bPsmW7GozWpb+SU7htffOsnRYzrFgQCdO8LwJ9tx/qyFKYt3UK5aBW5fvY4712BgvyQe65PCjPcvsG1PKYbHSvUEmDA4g8w6dr78y3VefyuHPDekV7Iz7vE0DHsFxry4i+F94cH77mTbrtO8/qULT0mAO8r5GDOoCcmRCQya9BUJVSpScvkW5296ePAeJ5P7m7BEpvHZzkIWvHlNeShklIdnBjYjKULjmUn76dM7lRGPmvlsi5m3P7lAbrGFqCg/LwxNo3MzHWvwNm5TIu9ucbNobSERJp3udwUZ8nRbXnr9HCXXLrN8Vm+yDm3nlbXFXLkJzkh4snc8vbtXxO83WPV2Hl98nU1kOR1LSjSHfizgzdef4OWpbxGMMxHKN2hSJ45KteLZ8Nk51Rpij9QY9lg17ukzlPg77iGkVwyrZqkKiPxb2sLK2mnCte8yRcaylrH/2ML1L+7T/8mn/1EAyWdbvsDmjKDrXV3/PkNSpngpgMN17Qa+wkKu59xi9PPjSa9amXnTZoZV4sRvKDxNjdTo1NC6gIDfZkDUbIaoe0oh0cKk2TP5/OuvWLtmDU2q11EVEtXhaIJPtn/NsjWrcOcXEhUfR68HetO/f3/eeustPvzoQ6xmCxWSU7l2+ybl0lIxPB5+/vlnOnbsSFxMLNu2bSM1NZVp06ZRq1Yt3nvvPT766CO8bg/OqEgmPz+RSmkV6NirpxKhFNmIsWNG8cYbbzBr+st0vrMDX363nU83fMri+QuZOXsWly9dJj83l7vubM+wZ4bz+upVfLdnt0rcK6ans3jOXDJiRK4/SMBk4vi50zwycAB9H3qYU6eyyL1xk/LlUjl+/BhxSQksmPoy6WkVeODx/pzNzqZCSgpD+j9Jbn4+W7d9rUBLYnIir8yZz5kzZ5m2YB41qlYj6+I5cgrymTx8LH3u703j1i246XNj+Wsb9uSJE9m48TNa1mnA5GlTaNa2JZmZjVkyYxZJEdGqWBmwmxn+3DiyLl2g/6OPUSEmjraNmuC0y5ytodqkbBYLfplblXY0m5UPN21i5oJ5jB41hijdSvO2Lfn19Cn27d/HY/37s2TufF4Y/xyV09LVLI6E+p+OHGHh6pWcuXiBqEgngx57nL4971Wgx+VysWLtWrb85Vve++RTNcPRuEkm48c+S606tfj2Lzt4avBgFs2Zw4inhqn3LXukwFXCvCWL2blnj2p/r1GrFnNnz+bdN99k247tVK5YkbMnT+H9a7V8xktoom0bAAAgAElEQVQv0a5NW0pdpXz4ySfqS/5uRsUMnho6lDat2zJn4Xx27tyJ1+ularVqjBw7hg6dOuGI+nOo/XeLh//VUHtO3m0czgjFgstDdPD9oRsYp5aTf24PNlt5uo34kkpxsGpma0z2QxhaCi5/FTZ8eZnZy87x4tgkHutu4NRd+LV4ctwpFPpqKBUtX8DAZDbhJIc47TKx1qsErSXkGe1o1OE7PBaoGB9mTPKKoclfTcenT+rGW2u/Bls69e/sy64ffiD77A8smNSIE6eKGTvtLI8/WIHGDevyxltbueaOYN7UB/jsk0/5YrubNxa1xWyyM2/BdpWkDx7YnctXbvLaykMM6V8RR1QS7225Sp8nHiO3sJQ1r6xg8SgbzTv0o2OPd+jerSrtuvXkmeFLGNS/Ar1aRVEhNZn5r+7CklaNJs16sH3bN5TmZbHipWrEW7MJBTRlaPbCgiv8cgGeG5vJr6ddvLbqFPf3rcqD97Zg1PB36dKpPHd1qsGHG39gz7cePlyQTv2awnoUYVgSWbvVztS5v5KYANFWKBY1Xj+smN6Wmg2rM3XJRt77Io8PFrYlPtZg3fv7SK9amwb1e/Lpxo/BdpmHu7Zl7ISdDH32CZLiQ+zc9j73dUyne3MP898NsvHLmyx6+W76Pb2DgX2dTByYSrz1GgHdjVvPYOorF9n3KzzUfxyFefmse2Mdi1cv4d6+Q8N9r7o4ooaVOP4my6dkOf79ZDV/t83137jQvzsgofgHrh+Ygt3ipjRUjrUf3mDdupOsXf0gmzd/y9df5bDh474Y/ot0fuggE55yMqxvpPL0KQmmcbMkGZdWGZPIYktLj+HDppWQ6rxMlOW6Sin3Xs7koSf3MH5oXYY/Aj5/ISevRtNr+AkmDq9F+Tg7s5f8yqvz6hMMFfPWR1lktuwDlhRmvvQqC4Y76Nk9HquthFJPIi37niOtAoweejdHs87y5vsXGfx4FYb1NLF45RlKQum0uLMH+34+T9ahb1gwIZUaaVIFhdveykx8LRd//g2mjmxF1YTz4cF5qXqEHNwMRDJ22klu3BLTxXpcvhHN6nV76XV/FTKbtuapZ96hT58K3NWyEm+8t5/8W34WTGxO76f3M+DpbmTWr8LebzfRoHIhd7dvTu9BO2jUyELfvh3Yt/sbZZLY4M52jJm6ixEPR9ChbWcGDPuctr270qFZZz55dwUOUzZjhz3IwNHrSUk3M+6ROnz67XUOHrzFO4syiE+txwOPbaZa3WgG9m3NTwe+5tZt6Hh3Pca8dJzePaMZ+5iJCXPyuaN2G+6o1ob3P95M5ehfeGlULRLsF/Cb0nhrYxHrNxo83LcJX2/9hmdfeJI3N/1McfZRpk8ayax5yzE563N3l37s3PEVv+z7geVLWygZ8ieePsKQRypSs1Ztlq3bxa8n3axaMYJpU1/F91eLlUkjGlK1cgQfbd2H016dzMa9mTd/LfWrFfDCjNlUadyLYCA9zGAqNaGyuKMGV8NKO+GR2DBZUqa9o+Se/90efxRA8sXmTTgiHGUqW//hzgqn4A9QmH0dd14Bn3zxGWveWM3alSupUj4dm1QzQsJ8ByjyuFQrpQAL4caVGlUIHCGNGJszrKJr0nlu9nTe2rCBhCRp3bYpL7GJz42nbmYjHh06mMpV72DU4Kf5avs2PvzkY5YsWcLRY8dYuHgpi+fPpUHN2sxeOJ/v9+3ltaWvcOLECV5dsYqH+/Whb79+jBwxgqeeeorOXbqwfNkyKmZk0KhRIx4f8CQP3ns/E0eO5ZOtXzJv7lzeefNtCgsLGfXsGBbMmUfXNu35ZNtmNn3xBYvmL2D2/Lns/+FH1q15g8ToWPIKCli19g0639MDm9PBpIkTeWHsOB7t2l2JCQV0nSNns3h48EAeePghBUiOHjjE+GfHkVEpg/lLFvFAp24MGjCAjzd/zvMvTWP5osVUSU1n1Vvr6XJPN+IS4hg1ZhSTR4wlOTGJR595mlEDh9C4RTOWvLoMqyfI2+vXc/riefoOfpIXx46nfbt2DBs9kqa16vLiy1PIbNOCps2asnjaTBLsTuyamYDdQtfevbiRn0f1ajW4ePo0gx99jIf79CHaKr5OYbkN2Vmq+d1uY8nKlSx87TUF+M5nnSY+OYEZs2awZ89uzp08RZO6Deh37/2qgiOD4SV+LxNfmkowwkGfhx5kx9atbN20iY/Wv0n1ipUJ+P1s2vo1sxYvYub8eVw4f5F58+Yx6PHHGD1qJJs2fMaFM2eoeUdVeve6H7vdjj8UJOvCed5871069+hBXkERc+fPZ+rkyZw+/gvLV69i7Ijh1K9Rk1dWvEb92nWY8sILbP3mGyZNnszw4cNpktmYdevXczsnh3HjxjNo0CBGjRlDi1Yt1Rpr0KAhTwweTHTinzMkv1sM/UdA8hHDBg7gdt5tbJGRStlGDXsjxoL5BLNm4r+5AyOk02PYadITpArSlIiokxS6KrBjj5+l687RvpWNYf1rUjHyHFbNhUcrx5oPr/HFtrB6pBCLsorFBb1/d+jTNQbNUkqx1p7MDjtIrBLNkIcbEG2+SaTVRe16sURGleOnQwXs/8nLr1eu8+vZHNKTYcmUNmzbdYGl67PZ/Na9JEbb2bnvEkvePcKc6f358MMPuJgdzYbXmvDr6QKeGr+XMUPr0qFdZezOJPoP3UCUuZDyGVX5fNdVUlNktsKMNeTnnobw0NAhtO+6hgd61KF5165MfXERC19oTNemBbgCSew4EGBvVgmnf73OhbOFVK4Sw9rpqZSLuKLe5LVcO6Nfvkmz9g15qJcdt7sKY597n2p1alG3XlU+e+9LZk25j0oZeWzbF+C5CT8waSAM6V8Jm56DEYpl/Y5Ypsz/hWFP30n1pAKulVj56NOfaNvIxpBh/Vm8chNnzrn4aFYTQtZIvv7hBgdPujh3JpvzF0uoXc/MtOH9WPXGR/yUZVAh3UntGpXp2T6DpmlHmPNegM+33GTRtI48+NRfGNDXxqQhGTjJRrMGue1OY+iLZ/npDKSUkyAkySIMHTuNAU9PLDvUwwO7ShxF6RaEx+j+Ltb+uy3Z/9UX+vcHJPu4uX88Lp+FNz+/zEcbC3nmiVR63JXJurd/5P2NuXzy4YOYjKv06L+XicPiGNJbFKZuUxS8g0eHnaFUSuVCYpfJYCZHweThUdRKl7ZLGz9easTDA/Ywekh9Bj0kc2BBDv6q8ejEX5gwohap8XamLTjOq3OakZQQz7ZdJfyalcXxs7mcyfIx92k7fXslEOF0cfGqRpfH83hqUB0GPJDOlTw3U+fsov2d1Rh4TwT7f03i+0M5nL10muNZLtJj4ZXJlamdXoDUDvMDGUxdfoNbF/KZNfFOqpU7rwbSvL6gMgU8c1tn9NST3N/rTvp39hJytmLYmKXo1kQeeaw3UyetYvZLrWlVX2P5Bzls/uoUb8ztxlsbD3Hk2C1Ski2kZdSga7tkNbsybMJuFr/cllaNLVgtMjvmZP8pB089v5XBD0aSmlqfF1/eR2wFSLBY1YycMDvzJj/JsLFvcm+v6ox/JIIth5KYOWc7a+bUwh0sx6gJ3zFxUmd6ttAxaQVKEfCXc14GPLuPfveXY/TDTj76LoFTZ0vJOnWeX8956dIsyLyJjUi0n8JnVOKdTUWs/vgWi2fexV/2/cSRc0Fw1CBUfJSRw57g+SkrKPLpRDhs2HGTZIchQxpxPfc6b3zgZtmLrUlPieP9zTdYuuJblq0cxUvTllE3Q2Pac3cSGW3w7U8Wjh4+zekzpRw+VkC7liZeXriE6pk9CGmVFOxQrVm/eVGokBSeCwh7oITnRgyZK1QR+k/Z3381oP7WBrX5y8+VX1mnzmU+JOHpcFXtEECSd/Ual8+cZcS4MVRMS2XZrNlYlUmlzAeFyCsqZNqCuZy4cEZ54Kg2KRl6DoZYMnM2dapWJxQIYZjNTJo3kw++2MiIESOoVaGymm2sUbM6Z65dYfykSaxft54Gd9Tg3NXLdOjShWfHjFZzAp9/vom31q8nJSaekeOfxeyw8dILk9m/fz+jxo3jtVdeoUXLFowZM4b2HTrQp08fdu3ayYEDBzl1OosfDh/m0d4P8PKzE9mx73temDSJTRs/58q1bJ4aOZy5M2fTs91dfLxtM599vpFlS5YybebLqh1s/Zq1avA6Pz+fz7ds5pezZzh09AhXLl1i2oRJDO/3oGrzMkwmDp8+Sd+BT9D3kUfIyjrN2eMneffNt6hQMZ1pM2eQHpfA6BEj2fyX7YwYP443Xl9Jk7oN+XTbZk6cyeLQ0cNcuHieGaOfJ6NCRca/NJm3lq+keu2aLH51OQe++571a9dR5Cqh0/09VVtWsxYteHTIANrUa8Sk6VNo1LY5TZs1Y8m0mSRHRGMOhPBadL767lsiE+KpXaM2s+fOYsPGTXy/7SuqpKaheYUwCsv9iseIgMcDx49zPS+P5q1a8fnGz5g1Zy5Lly6ka6dOWA1RBpM2NxG6MCvPxLPXsxk58TnyCotxRkZhNmlE6BrPDRtBmyZN1MzvtcI8Xlm9igNHj6qWutMnTzHw8ceZ+Ow4ValRymuGKJjKrJ6GLxQkp6iQz7d8xenzF/jhwE9k37jOzJdf5vr5i6x//13WrV5Ng5q1WLbyNXKu32DW9Bm8tvI1Dh05xuJFi0lJTGLr9m94ZvQo1r+xjj3ff8+u3bspl55Gtdq1uLvjXXS8uxP22Jg/W7b+1SDyf3v+fwVIpEJijYwsMyAM+3EE/IUYWS8TuP01msVExwHnqJwEr05vgW65whffBFiy9iZ39rqHUX3NpNuzsHmvgia+IFHklsZT6r2DgO4nZA6EVbQ8IRIchcRF3FK9wcVaKzLbf0vtpjZWTGtNhYhzmI1beGwhTt9IZcCIC6RXqMq9fVqQdWo/J3+6wJJprdl18BJTl1xk3dwm3FEljY837eOLnbeZPX0Qb7/7HreLYvlg9h1cvu7hifGHuLdzBH16N8flMzFswrc0rhtNfFJFDv7i5/ln2qmB2qL8m9SIP4qzfHvadn6H3l3uoOU9PZg1fRmLJ1Xjrqa5nLjqpN8zV6jVuCL33tWD/fsPcjr7ImunxFMx6qpyKc1x2xgzq4DESuUY9Eg6OTfjmTx1Gy3aVKZ1+6YsmvsxE8dk0qRRBJ9suc3SV7JYMiWKu+90Yg3loYXiefubFKbOP8q7bz7BnennuOBLZvVnh/n++4vMnvIQGzZ8TW6OlxUTKnPumoWHRhyjceeWdG5Xj13bP8fvLuLZJ1uQX+SnKFiBi9kG773/KfWqwLLn41j+pY0NX91g4fTG9B96iEEPmpk0tDpOritzyKJABmNnnCDX6+DpYU8p9bSCQj/1W91HzUZd0PWosERyWSIgQUZUxGSqRMYS/xxr/+d3678DIGnYqDHf7thGohpq/7sWv4k8KDrA2R8Xs+6dvWzf6+LR/nfRu62ZaGsxb352grmrCnllyb1EasU88/x3LJ5cnXuaF2EJ3SRgLsflHDs+c2Vl9hcWhRJJ61KS7BeJsd3G0J0cOt+Qh5/Yw4ihzXnskRg8boPX3/iez/b5WTyjBe7iXKYuPsOK2Xdx8pdLzFx0luHDO+NMSmHOnHeYNkinb88kLJYCcoudtOuTR+/7ohg7sBFnLl/j5Xlnuadnde5tZ2HA8yfQY+Lo+2Bnzp0r5Jfvt/Lq5KrUrJhHIFSMO5jKu5s8LF99i8mT69OuhQlXoZu33z9FQpLGXa2aMXr6fuo3qMwz/dIptqQwbuInVL+jOt16dOHlqcuZObk2bep5WfaJVCov8Mq0xhQENLz+BHJzovhk2zHM/tOMeaYHo8ZvYczj5endsyK387LwFRnk+TPVvRz6aAQ167Vj1LivGTG6K20za3Aj5zxevZSq8SkMeuYD+j1UhbEPh/j8YEVmzt7F2hm1MUdW4bGnN/P4oPo83i2OgtyTuDxBSo0Mnpp4iAfuq8A9rUL0GZlN9+5NaN+mPh9u3k+y9QSzx9cnwXqSQKgm6z7LZd3Ga6yZUZWQI4HR0/aTdclJu8wg40f356UZb1O3SQu6dG6Or/AModJrVKvi5OTZ60xdep75o5tTq2oFXn3/EB9sPM2ilSOZNmM57avB8yObk1tQxPiZ56lRPYPWbduzcu27ZFQMMGXOUmo17kmQVBVxJA4pYz55KFUjGdsvawNU2qSi0hxWMrQom+p/r8cfpUKy+cuN/wmQhCVmlQqbL0Dh9Vv8+P1uBUjWrXiNzIxKmLWwkqRUQkQhr8DnxqPUkMJavEoWNhQi1uHApgacdQyziYlzZrDxq82sX7WGVjXrKdAi6kqHz53i6VGjeHbsc9x3dzcOHfuZIU8NYdrUqdzMzWXLlq9Zt2YNCRFOho97lujEeCaMGcvBn39mxOjRLFuymOYtmysG/M4729OwQUPGjHuWuzt3ov2dbRk46hn6dL+X6aPHs2PPbsY9P54tX3zF1ZvXGD52FM+NHUevu7uxbN1qjp84xvKlS5k+ZzYBn59Vy1/HX1TClm+2qxamp0aPIKNyJSZNmMSzzwxnYO9eBH2immfh0JmT9H3iCfr170/WqSxuXrzKG6+voHz5ckybM5O0mARGDHuGb/bs4ukxY1n96muqDX3ivBk8M3YU1WpWV0Ppzz42WAGSKfNmsXruImrWrs3C5a/w4+49vLV2nWrx6v5AL5bMmkeDzEY88fQg2tZswMRpk2nasQ2NmzTlFamQWB04dDP5fi8PDXiSfo/2p3u3HsxftoS177zL3h1bSE8qh0PENfxiqyCiPTI5q7H23be5lpvHiLFj2bJ1Cy9Pm8bSRYvo2rEDJrdXqXpZpPoicx66ztWCXMZMeYHmjVtw3329KCjIw19SRK30iiRHRSvfk+vFRZy9fo3IpAS8Hj+P9O3Hglkz6XF3J9W+J7SCzIMIKPIKIRQSkaVNrH37bQY+9RQmq415Cxfw7JixZJ+/wGdfbmL5kiXUq16TV1e/zo0r2cycPp23332HTV99xbRpL1O7anU2bPqcNevXMWvWbJxWGz7D4EZejnqPou72+aYvSK1c+U9A8nuF0P/csjV04FBy825hjxQ1lHA/rq658RtXCWYtJHBzB7pupl3/01RNhyXTu5B94wTDplwl6xZ07tmZjBg31eLP0autn+So2+ql+jW70t0XXwxNCwvQ6UE7mjLbcmFoNvL1VjRq/x0NG0Swck49UiJOYQ4VKynfa4UZDB5/CW9kEk3rV+PEoR/AbWHZ3DqUet1MmHWKUgPqZtZn1/fHiP/rHPasKY/w8Yefcrsgmvfm3oHfX8rqj07x6dYANTKrk5eXR+65HBbPaEphvpsps36havPKeAM+rp3O5u0ZkTjLd6d5l4/pel8GXbr1YN7U15k3sSbNGuVyOTeSoc9dwJGQRqMalTl84CcMIlm7KI20mMtY1UB7kDWfulm61qB9x9oUuj3s3H2eRx5MZmT/VsyY9Tm3SqK4o1o1Dv94mNRoWLkgiZjoIsxidBhI5r3t5Rg76zD392tPFWc+N312vt6xn7ubmBk36mFeW7mBnLwQS6amcfWGlYEjfyWxRk1qV47l2A8/khyRyLBxrXn2hU3UrF+HhKQ0jvz4Dfd0jObJPvGs2VDEps15zHu5C/0Hb+PxB0y8NLIKkYHruC0u3CSz4ePbLHjfoG5mDYJeLzdLLvLqynU0atwbXRdjuLIMQPwLyqT85HOXocQ/H//8HfjDApLffE+1EI0bNWDHN9+TkBgbboBRzKiw0HlQ+Atr3nyd0eM+oXxaMp3vrEmKo5iUmAJq1THx/JSzxCan4fGLAt01Vk6vS/UEGTKXgVIprYmktDikh40G5arCbFsowRQy8AXjOHypPvc+uYu6LarStFEaN29e48c9Z3iwI4wc1ILd+7OY/Eo+r89rxYXsXCbNy6Jn5xYEfS52bT/GkAdl1qs6sRG31aD0c68U881ByGxRC1fBLfbvymXU0Kr06ubg6anHKfZH0qJBC46fOI7/9k1enVqXutWy0cgnoEVyOSeeqUsu8+tVqNc8E19JIYf2nWNgPxj6QF0+/PIqb24ooG7jytwq9nErK5sF4zPJ1aoxY9ZHzBQgUz/AKxsL+fTzbJZOas2keXuJTomkVu12nDxxiprp5xg7rDOLFn7D3pPQvHUdjh88Qb3q0KF7F55/cRsj++rc368rg57ZgkE8jRrW4djx3fTomcrdzVsw+JmNPNCnEuMesbLpQCIz5u3j9RkpVK9bg2lzv2f/z9CqfTOOHTxAtQrQ576mvPDSQe67L5ke3W08OfwKNWpnUKFiZbbt30+DZDevTWlEUsTPuLRKvLnRz5r3c3lvcSXKpZvZ8N1lnppexH0tTCyd9jhvvfk2az8zuLtLS44c+IHKlaRy05iAT+Ppl37GYYsko1IN9v50gttXSlmxahQzZiyjaWUBJE0o9RhMmn8MS1w1UlOSObDze1LKmZi7Yg31mncCI03NjCg/gf8rA1fm01A28fbvSJb8UQDJpq82KEDS9a6eZeVMadsJN8HpXi+F16+zat1bLJk3n33btpEWZcdrMmExxLsL3CJTLwPwQQ2rYcYrfhLKNyKopOxFZtqiW7EaGiNnv8Rn27fx9qp1NK1RU1zBlOx2qdvFC3Nn8/FX2+j/+EiO7t9FYoSFJbPn8M7mr9my/RveXL2C5AgLI8ZPwBkTy9SxI/nu2K8MHzOalUsX0rhlPcaPn0j71l1p3qAlz06dQPU61SgXH8PHGzfSrkVLZk+awi9HzzJm4gt06tmVlk3rsHDhQqLiE2jUojVfbPqcGpXSWb5oAZPnL1JJ+uqFi9BdXjbv3c/0hQvp2KkjRtDNho8/ZcSw4YwZMgCHJ8zq7z1/kgEDhnD/A/04c+Y82ecv8c6aNaSlpTBu3lTSI+MZPXwkX+7ewTPjJ7J66VIchlkBkk6dOiok987nnzLu8eHUr1mHiS9NZN3yV6larRaLXnuNXft38dEb65U61yNDB5NW+Q66de3MmmWLaN2gGS/OeZnM9q1oXLsxK2fOp1yktOyX4DZHMmvhYnbu20PTO9vz808Heej+XnRq04qtO/dSPaMSXTPr4zN5McwOApqDbds3M23uXHrc35ujP/9MoiOWWVNfIi0pFs1fGva9E9UvUbYS0RJ0Fr62lDfeeZvefR9h/4+HSE10sHLBfFKiopQP2r5fz/HMxAk0aJXJtcs3ibNYWD5jOolRMapCoroxrCbVJi8dPN6Qxuc7trFi3TradOhASX4eW7ZsYciQIQS8Xj784ENWrVhBrWo1WLVqJdeyr/HytOlkX73K+KlTsDojqFGtOls2b6ZH9x4MGjiIJ594gvSKFWncrCl7f/yBKndUYea8+SRVSP8TkPzzKc7/+5n/KPv7MYMGDyU39xZOMUYUtklK37qbUOgavrOL8F/fgoNS3t9SQkKcg/YtK3It+zK7j5dS4E9QBoJWk5vEyAI6NI0jyZEXLuPqIqspOuRlDubqp+KYLqpbPrWeSvQqfPLFeZLikunUyoJdv6G8QUQqz6+lcuR0gP1nfcQ5I4l1OsnJKaRrK52oSAtZFwIcOO7BGe0gMcFKUUEOLTNrcirrNCUBK/e0FEMwFwUuJ4fO+Dl3Td5TiKY1k6le2VBKPsdOhjh9WbxBgjSuk0rDtGu4TVX44IujpJevQHrFKhw9/D3NG5WnQvkiAsFojv7q4/hZiIu0ER3l5PqtfO7taCXWkYdJHJhDGtdKU9l/3EveLZ209PJczz5NlXQHmY0SuXLTzYEjebjcVsrFWmhRP55yMZfQ9JKwdCBR/HwxlX2/5BI0ReD0luIyaVisfto1LEeF1HgOHj5NkcugS2vR5Y/lyGk4et5LcpyZWJuDguultO1akbOXbnPqjEsxz6nxGk3qRJMce40fjmlk3yilSWYNduzJ5o40gzszrdhD+YTMIknqxF2Uyu6TLi5dcylTtFrNa5HZahBRqd2AFEKmsBFRGIL85ob2/8oMfq8V/L/rOv82gGT79yQk/AZIwjqqGoUYRb+w+Z1xZF+6jD/oJCD+IEYxyVFe7mqXpkQRTpwpJqjbaZFpolr5AE5y0X+T+VU9/1IVCSslKYWkkJhyiolfCK/Jzu2iNLZ9dwWPUQ5NzPI0H6nJDjrUiCAyxsOl64UcOGymfctYdGskO368TanHTUpyHN7im5SLdNO0USoOaXnSXFwrrcjuwznk5OskJ8XideWRkeagbnWN01ctHDmWi9MaT0K5ZG5lH6ZjsyTKx+VhMgUxvKKdH8e1kjT2nyzgYo4Lhx4kPQUa14mlnNXNbbeDn8+VcDo7qKQsm9SIoXFVO5fzHez/8TAtGleiYoqL/Vlw6UouXVpX53ahjQNHLuHy6zjsIVo1iqJ8gk5erpVvDl2mJGAhId5JmzoxeP1WDhw6Q+00nVr10rmR52ffT348rlKS4gI0aZSERY9g+85j3FG1Apk1ijiXncyJExdo3SSKuNgIrudZ2HUwF1comkSnn8b1UtHMXvbvO0fFtFjq1XGw70SAs5fcJCalYdH8+AtP06VtBgm2K/g1JyfOWfj5RJAuHU3ERBl4AnG8t9VDenQRnVpXo6Awnz0nXOTlGURZoHmrSJJj7RSVJDFzxW083gC162dy/sotvtr0PR+/24vTxz8n0QZtMzOwWswcyPJw4qIbp91BotPgeoGXTv0mUanhQxBK/1tV5H9XVPjHd/NHASRfilO7I5KunTr/7b6HI0EQ3fCSm32FH3ft5/zpLHp3706cMMwm8cwSUGIiILNWIQEkolxkJaBICElPxSsDNSQtlRNbUGPLnp3cLsyjQ/M2lE9KVN4+AVGANOncKMhn687duA0HEVZo37wxlZOS2XfsCNev3+Tutu2JstjYdWC3Mhxs07AJV27lsW//Qdq2bklCUjQ//rCflJQKVKlRk/3HfuLc+XOkx6cq/Wifu5RO7WzzKCwAACAASURBVO7E59PY88NhCoqKaNGiHhcvnCH75k2cieVITUmh4PoN2jRtxp5jR8Uamk5t7hRlcG573Oz96Ufycm5TvVpNbty4TmJCLC2aZGIPyPsIcs1dzF92fk9aekVK3R6K8wro0qEDToeN/Yf2E2W3U69efS7cuMGP+/fTsnlzYqNj+PHQTxTk5FClSgZXi3JIdCRQOeMOdu7fS7fWzUiITeDgz0e5WZJLZ3k96Pxw6CiXr12nWrU7uHb5AinOBNp0bMd7n31MXEwcHZu3JPavrW2hkJfSkIP8olL27N1NgddF+dQUmmU2xPhrpWPOkuVUSa/I6AGPo5n8+ENmZfLs9pdw6MgRLly6jDPaSfPMZqQlJWHWwkp5whgox3RR4dRsGMEQhZ5S/rJvj2rbMutW7m7XknKJ5ZSKqdnwUBDSOfzLr1w4c1pJC7dp1ZrK5ctjM7yYRLtMeZaEZeGlFSwY0sktKWHvgQOqKlQ5oyI3b9wgNjaGxPgEjh8/zl0d71KiBidPnMDjdtOqZUtl/ngp54YahLeazSTExqmfOx0RXL16lYOHflImjFEx0TTMbES1evWwJYgh6/+Mfrgotq1atUqJMXTo0OF3C3ta6O8Wob/bRf+ZC/1nH5IBQwaTm5tDpMMZ7rlVajcyV5FN8ekFhG5+TVToFh4jRm1WxYmErPjNdgzNKp7sBAwp4YmvQCmRIq8pahgqVxW28+8VEq8uoCeE3RRC9/qUoZlui1N+XbqRo9x0dZOYKYr8nbipOyjVI5RTr5IRtmjE6MWE/GIuaMOr5HxFnMOjHNFFOk+Co98axIELEd3z+vwE7fH4gxHo4gpq5BISwKWLWWA8Ibm2eBToHiJC+XhCdnRLjPJEcynzHwmYLiwWv5IrDgUj8OkJmDSRjRMXdR2HlgfBYuVzILr/Ls1GQI/E5I9UbvNWCcqhUvxmlyrX+g0HPpLRRGfOV4LdVEpIHI/1oJIMdAXLE7REKrbYETTjNwWUhLHJV6AYAUziKh9UajdGyIGhxyl1L60M6FmVh4jMo0ioj8KkmTEF3ejBQiyavMdEMEUQFP8BUyRayIOVEvRgkdpo4oegizmjKSJsshjSKdEcpGT0xZbWG4wUghZhtmQ9qHHeMpWbsOHVn49//g78YQFJmXeYvJPMzAZs376TxIS4sIGPqojJIeOi2HWK0wen4Yzwqqqn3xLCHPRhDrrQtWL8ATO6KSpsKkq2MswTUVZzyK+SD6nKin6OVcy3gmHJ7oCsVwVyDfwm2dFOCMZgCsXhFz8LkeYJurEbpWH3ds1E0BeFXXfjD4Vwaw5MVit+vw+TZijPE1NQyBFxL/fhkVVrjsUwIjF0i6raipCHJViMpjvKfC9s+EIhrCYx+yvCYnJj+MX914xdg1K/E8McpRRzrHJAGsVYxfHdHSBgNRGwROIOxWIR12pDft9F0LCjmyz4PC5sZh9+LTpcOdaK0UNR+A2bkjzVTUVoAZeSmtRNTnx6FIbsSzxYPSWYdYdybreZBAQUKdnkkBavhritZmmiKCEQtFNmboKm3UYLSsyyKNlzIX3knvmwETTJrEqhkhjGJnKZYnLnx6obuE1ODE0GjU04tQB+QxQSxUvKo2KHRgSaFkPQlI8e8hMMWPBp5ZW0uB4SgsWEzxqHYZiwqeJ7DoFABFdvxvHYsG0kxEWQkZLG6cNniI+CDe/cg1M/jgkHDklkDC8+sxi1xWGRdh5/MaVEE5n2ALEZ/QhZKigK538mNfjn9/j/7zP/MIDkyy1EOKLo1LmDcgj/zRtYzgE/fq5cz8bjERnvsOyunG8B9b2mjICVD8dvQz2qrOVXAEXctuU/fSYNj6xhiQOyXkIGNvl8xW9LyArxgggGMJvDdXiTnI1l1Vq7kJhm8bqRM96izsmQzRDVcEIecXm3EAjp6ky0SlVGSWiH8IhFgbJzD2IP2ZUgQjDgU8m06LRpWDGbLXiCUrEVLyMLfmkYCkpc0Qj5g/gt4rhiYFIu5iawCWsv5o1iMC3NRZqSsw4FPOF5GsXog8Vhw+X1hKWJlU9bCC0g1aKwx1fYRFHDYbbgU5LjAVVBUsetBh6TF4uAAmUgK0qfpWiiYqVZMcwauriLe/yYbU6CgQAmm/iSGaoCpTx/zCaVbGMEEAsO8ejwmOxqPsT+17Y5jxDKeoig30dxUSmz5y7kkf6P0KBOLXmLhAxldU3QGpZDFt8TMaKVD+o380lzSCwYDMwmsyKopTokQhTSQCnWCSKvG/IZKk76DSsBv060GNbKC9J0rAFZF+JRoimgGusSSXSfup+agNyQmLeaMQLS+6ciMbqYScr7krVlsRBSFZWw7bpZ/rY40Jf5oYjUsyvoU2MJsp6VNIa8BZFqloROKrDyJTltKEhC2p+yv/+/8ewffv8/A5JBQ54kL6cApz0yDEbUCSkI4TIlZ1+B2zuI1HLCJTLdT1C0vYMRBGRRmGUDil+AzJ8YBG2iv+1HF8MeOUx1JyFlRCjb1Y7bHDZAcxh+pZohcwei1R1SDuhhwxzR6C7z7gz3Kcqm8Jfpbtt8aH47Jk0WioE/KJ4ZsrQsmARICGSWXmFxADbELbVs2FoTcy0JYsJu+pWhkKh/SfAQ8y1ZxGJWpAk6F+07NamtE7CY1HMlpPi9NiwiSWp4VfJv1lxYlc+TABsBcGK+IwHFpBIEQSchMVQTnxN5T1oAI2QRjIYRsmJEZWJ3VsYwHGU33aIYyqAmyYG9zPVUgr6KzMpEzTBKMGmx4SAi7m1BubZVuRQbwSIVHCSIyQYKGzaJtrkETaPMh0WWggRLQ2lvy/OtKhCI06qGbvFi02xKhSCkmdH8XuVsL5vVHYjCkdAeIpoqkPMPwEMZmMnjf39y8LtuRllXfr+Sk1y7di3bt28nLi7u9/4T/43rlTnJKVF7aJTZiG+2/4WkxLiwl0eZoKpHD3AtcIWvz7+JN0LWrglL0IRJ13D7fQStos9vqP5yu6hb6AH8so4FVJS51ogigoB4W5kfgTBpoqkf1GV1BlTlJGAuayX1GwQEPAQlHTfjMpuVAahZpF51UeLxEzQHKDF5sAUcCjzI9fyauIajDu+gmP1ZpJIZwKTZ8IQEsEvMcqlpBB0BCuEDUZpRbIYkOBrFmheTyaEOcrPFg+ET8z6zUi2WxElVfJQhWthg1i/ePSJnLLoyYi4YFOJCx6cLs2jgDIgBYlhiKKh5Mbyih29TaoRo+RC0C3WjXNEdZht4faptRXqm/QqoCCuoERQD1oCfCAXuDLyaQcAqZmBgk6cr30FhEcNRWJJCvybv1C9UkgJlEi/kUw0FHWh6IWbZ8wFlB6ZmM2TwOCCvIeRVFdRiJdmqYwlIK44o50gvt8QgCbgRBE2lmPBjC9oJGPL5GXjw4dSiVfXLa0STdc7K2V+uk+7XaWuD+9snEu+4gEW7TkB3YjLk/oYwTF6CIVH0E+jqV95KpshW6PFtQBdAJ23B/7tZkD8KIPli82YcDiddO3dShFj4IYkh5Jvgh+vXOPlXhTSvTYaMxexOTI2F0JPE2cDij8AlhnimABFGiQLMIowie9wQ+lC8PEIis2uW/m6VwErK61OO3lZFCHrN4lZuEB3wkuAqotgaTYkMVwslaSd87gelFVTaw+Q6MkskRqMC2u2qM0K8usyal2DQB2Zh7MXkWEw7gxhByS8kukjPql9lp0bIj98exBzQsGoODMOKHhBvrzDx6jVFqApO0PAqcCHXCYQ8BMVxyBIBATEftWIKlqgOEekqkQ0nxsPK30jNz4lhqKa6GYK6WRGZIncrJ6u0s+khaY4T4kP8x2yKoDBMLsySM4mNqG4hOlik8hzxGTIJWSjxW3Z60MBqlmhq4JW4qoylg0py2YKNgMQ03Yw5aKFQ86BZ5O9JPUNMKQPYNJ38ghKuXL5KrTq1lQKJJaBjlpRQXN3NmorDqqItOZ4huaFF+S3pRnhmS8Uf8WeR3FJZ2EuOIXFEwyLeJJJbCrnqNxGhXqeXoBC5mji/B4nXHJTzGHSI0nEYbkwCIH1WSYHCIhZBibSmMpd6OSPkow870qulWga41DC+UGASL38z0RQAo+znhRoTkY8woJFPSmU2wuCYdAXUbNHRmCKj/6yQ/Deyiv/yV/4zIHly6ABljBhlF6Y8nBtruh+CV3BlLcZ3YxtOcx6BoK9M7tWMy+THqvmVooTZiFAfnCQaAVWeFaFxQbyCiIV9FD5SmElpvwgnH2LQKx96QIzQZOWEZAGFdcaVSY4KAnJAWzDLNYUGEUFwQcryJQY4IUkMzGL6rpRWhKMIGLpyJxfnZ4t4HIgDrLioC4CRxDzgw2YSr5CQKhtaBagYUrUQb5MQDrNsdvlTXrUhdTEakUVZtrhl88jv+UJimCOHuV9SFnSzuKVLOdJKyOdXxju69Mf6/ZisUkGSrEDQd9gqWtokous+j5YsjrcJQAkIC6wQodwrNaYZ1tUXExGE7RRmujQMBtT34U0tJcswOijbdWoLCXspMEqAVRlok8hplgqVPCT9KHsIo6Oup8pU4YRTqkfyWtUlJeMSgzobBKPDf18tFPl5mfRjmbJNWMXmT1Dyr+zVPy4gkZMxLKXaqHEm3+z4VrUdKGle5XZupliHU7gYfvIgt+Nj0S1WBSx80t6jgr6wbQEsqlIqazHc0qcSYLWuJB4IcyoJcTj5CANpYVnDbKok1LLM5WASx1+RzBTAI868QgwYimsLJ90O1fLlw6dijgVh50J+OdCFJPAptT+fxB+TRSUhUl01+yVRMFSVT1hN3RyhDuiAMJxSdRTCIyTkihqTJhBwoyHVIKek6yqe+Aw5+GRPSZ+7BYskUMKO6m50n658FbxWnZBP7oO8z4BKzOXQllRMDCF15WQddheWio0v4EeTqoDJqsBOmbEwmuZXW1R+3zBZ1UEq9ygyYFIgSl6HVHAEAGgmA5/fj65HhKeHVcwIb3GR4FTxVogUSW6UIpUFk9kgoBhNh0qC5OD2+0Kqci1xXAiKgGbgM5nR/SEiDZOaDVC5j3JzN2HDp1yYvZpU1SUue1SlKsKnKW8XkQoNBOw4AzqtAgZTy6WQKhVmqbJLHBJTTBV0JQZKbCqT6lVtfQ5U5qnZw0ZQaoLhf7fU+B8FkGzd9AUREQ7ad+uCwFB1NmKWvgbOAO/nFrAx4FOgWMCAtGkqtKKF17ysDZ8Y+smalT0l5IBIoSjDwfA+1mVPe+WwlDNarixGdnZCQswFJfH14NQ0UgpL2P3wo1gf7Ee1h/pSGCEgRICH7AHp3LCqVyikpdUkhJwkoLJOrBgBcUKRaofUYW1YdIktbszBQkJyvplt6tWE1PC2VBIEC0mMMKs8wSyu5j5v+D2IwpjaVAJmDAQLyTP9ks5bdKxGEJMhRIaVgMWt8gfpWJDERY7uoCmIT5kqhxRpYxLTaJtCViqnsQQN3HIPJdoEZRZDAIUYOOoELVLekaqQdHIIAeFWe1VIEYk/0hInBormgA2PqO9ZTWqfC0FpkpZric0BC7pNqgZBTD4LQZuGSUpWUp2U3EnoXtnrQZkBkdgrQMaLT4CZL4i1zIxR1qgk/5LXqfZbXccbCGGRGCr5lB7Ea7Vi8nnUbKAQ2+odSl4mBrhqq5tV+5YRcKnXLZUPsa8R1/W4wmLamnUmppUjSSrFcih4rajymhAihqArWW+qlhE+NJTvjZoBCH8vYPE/mqfJzxRHK3lUGalRlgP/7QwP28mXJcZ/l7r+s2XrX8ly/h/P/c+AZPDggeTl5BMR4VSLL9xpZaAFsyk6uYIb53aFi6zqMAth0QPYHUXEmAsUA5lTlIDVnE90pAezXqgWbtgZVwKDLEz5PoAm7UiSjwR0TNJOoJtwa0ncKhTXVIixF2A3ucsSYmENBUhI4uEPK6jIAgtalOa/IuIkEASkPKnjl3kVzUFBaRIlXlGAsuDUComJFHfkHLVBTCaf2kwE7NwoTVNJUZzjFjZB5uISbZaSqrxsCS/CGITnI2RHSPKkWk1UtcKiwEfQJIBFV1KlwaAEPItQG+gmnwIgaqMJ+yNOoKrdQA5TpVVHoS+SiAbzsZTrhiGtW2qQN7whJFgrJlOYPznldTmcpW1KsIdXBdTfQIUhFR5dqk5l0ke/3SZhOGWHy+2Xf6iAJge33Lgw8xH+J5j8wlzLN78BobBivzR+CE8kecxvm1bta5VTesIqNqp0HcZDvxXjw5o3fz7+2TvwxwYkYYatYePG7NjxjZohEcDwGyAp0OEwIYafO08oNhpbfj4Ov0ZJdCTu2BjcmhnnzRtEBrwq8S5JTqTQHkmxyaqqB2pmKuyVphhXUVdRym1SYVBVQWHh/CSJw/LtWyQICNGlBSCoXIxzoyOx+vzqkM1PTMFvs+OV1atLQiSqb7J/5SA34ZWkyBKu4UkSJcDJUZRPufxCXA4nBdFOXDZh7QT8h1Mt2YURPj8RxQVEuXyUxDopipQBfB2/tDKqZjMBL+IuL3LE0loA8b4gcSXFROZfwxZ0UBBh51ZSJJrJiTM/D3tpIYbNRkl8Mi6rsMQeUi/fJqpU5lEk+RGCJ4hf2gssMVh90sIlJIMkBCBbtsRioiSpPGbDR6igkNiAleKEeEwlxSQV5lFkN+NOTqBEM5FYFEArzsFvgdKEeGLyC4nwBrEEdfxCWAgctFnJj4rDHuXAyC8gutiNxeshEBVJcWQkfnMEEXl5RPtdagZQ7rldYl4gSKGAUU8xEX6BQZIYSauOhTynE09MPJaAl4i8W0S6Qph1qYsL+6hTbHfSzO5gcmoKGRKhFBkiQUwStPAOCqnUUKKN9N7IV9nOUiSIfELyif5ZIfln481/53m/yf5+velLIiIi6NCtc7hNV51Uoq0IR4D1JaV8ZHhJ8gQIlLgIREdTHBOpEtBoj5u4mzn4ggFcDjvuhGQKbU7cQi7oksxLe5B0LAilJV0EclwGVZulgHw5jh1+g5RbN8M5glQGLmeTUKUyhXIeW8wEoh24S0owh3TcCeUx+7x4SvIIJdiJK/bid3nxR0ZRFCOtn7qqcEgeK3/LqqHmE/wh2duaap0UZl3SF1VkMSSmSKVTiFENiyIBAjhK8oktyMMp0rZGUFUQZR+VxMbisppJuHEVQnZ8scncjgy3OMl7CV9bwJmQLGGCT9zotUAo3JlhBIjx+0nOL6CEEP7YWIpsDtVmJqSDtCiFVKtYGWZXbImBxWRS+VJkcTHReTew6jq3Y8pTEm3GLe9ZkIviJiRWCVFgCZMSClAIIfF/2DsPOCnKrN3/q7o6Ts7MDEPOGVFUzKKAoph3zRgIKigSRRBUVBADiAnBsAYMGEBFxYCoSJKcc84zTE6dq67nrW5g9+691/1+u3v5+HZY1mGmu7q6ut7znuec5zyPA1NMKKXwoUlskuAcVRQ6UcnK8PvJPXiY4sQ0/GlpKg5FhYIvfxStToo38VqmjhEKkxnwEykrpbZuPVJrQuhlZarTXZWTS7XUioXtIrmSwy5ASPdWgKowZ6RYJblFtr+G8zWTJxKTqUtEmVVqUUPVzCTHkeupJMBjFL4YF1Z1QWQfiX/FSqmx2GI7FMWZHXGdnmMxRoEVO22zaco2vpEf/AeQ/Fciyd95zt/K/t5z992UFJfiShB6lQ0mZRFqkcNU7ZnF/fcO5MdfIUGYPNKZ12HkoFwu75JJNBKi70NbOb01jBxcD6e5D81yY0Zs2oalicKCQ7mTKslFOUZQZACTVWWiNNSYy65ZxDW9YMBduaR4a9WiEApSKFylFoxKUFwOXK5EorUONKMWSxJuQdBBEQJ0EHblsG6PzvsfH+Dr7xUuoH4uDBtYh7M7RklUCblfcRej0TRu6LNfJQ4vPKXRICcVKxpRN50hCFuqpNLuVcBbqhhOpYuOVanQv2r/SfXTcGPqLhUbrUiNGoiSoBV12EO5Uv0Mh6sVocChOiqJCshg+QmSjLvVUziyLyKqFyjwEE/8pRlkD7errrXdeladEDv8218xbp0YgBzn2R03B/ub/VldL/VYOZ6wdN0qMMr/hPllv6B8E39MVJkeSUNVifjGmi9xiUeLGjsACSCJHze2eP9Jt+n/mMOcrIBE6V0J8kenfadOzJ/3LekZ6baks3RI0CnVYZkFz2zdyuL53xGe/irUWtCjJ+fdcy+lbhcbxz8Fvy6A1FQyhg8k+dLLOJCQrooNqo0ut7bwx6XrKdVItXlINVM2T3CaIQrWrGPHbbdAoCZWBXOo6rj26MNY386DsiqyXpgCuflUx2gEutAoZbbCcFIrdC1pt0ciJJhhqh0JUgdF27GZg7ffgmfwELL+/GcOOu2ZFuFHG8EATtMgN1DL5vdnwKyvafTicxxpXB/N6VVzFpp0jQUcaF4iQl/VBaA4yC0sZv+HH8Kbr6NO6JpetB9yL0HTwZb3P4DiYnSfiwa33kmwfj1CZoCjt/SH9eshJEUZaYpKydMDvW6CBd/DgT3gkoTcZS/aFg2pP2IMjXPTmX/9dXD2JZw/5hEWTHsN3nod6tfj9Hdn4E/LYs9Lr1Pz1ivQMJ9Ob7/FpmnT8H80SyneqC6DdCW8TrTxE+jcrBG/zXgPPvrEbqQ2rEe9vnfgadORbWOfgHVrIVJjW2Y7pYOj0WjCBHZ99hEs/Bl8vhiNFTinA+2Hj8FRVcmqYYNhX6ldiZRNRL6uvJa+9w1gbOM61JGaiBRyVMc81tFW1D5RY5M4o1KQY4mBypP+h7genSwdkjlzvsbrS+DSbpcoSpDsEPG+/FrgjeIifiRCzXc/c+C5SXgeGUnKZd1xBsNUL1hE+RNPQ1kJtGtL85GjKGnXnmKXroqc0kOxZeQ1NctgAxKZmRARCwfuqEmdUJBdj4+HZUs564N32ZGVScrWHewcNoqEM87mgn59+Gb0SEhOpO24CZQuX8bBH76hbr9bqV2xgdLpr5P65GPoHU8nanhwKTASJeJ0K2qhzLHJ2goZDmoFODjcGOEIHtNUFfla6YYakhZEcEedZAf9HPruC6KjH1JFQyFAqQrlVdfS5q47CTQuYMekZ2D1OhpNfplDOVnKWNAdEaBlEnG5qFYdZV0BAcXeksKGorxHyKmuZsfzk2HNGrImT6aiUUOcVgSX6hw5qLF8mG67V6XYCRKaTUgywyRt2sCBB4dCcSlZb7yF2bY5YXeCqm/K/IpPFM/CtYSkW2kJ4JCutYUr7MQRiaBLl1YxJaRTodldLzNK+sZtFN3eD269jeZ97mSnz0nEKSUeh5r9kQ6IxHNhrkhwzzTDFM+Zi//beTR6ZhIpZTWsvvFG6NqF5qNHUZzoodq0u2CEwmqWJCL0MrkPgpAgKlquKJ5AJWcZTp5JSKWuXH/pesfuP+mzSZf4WBtZkjmVxP7vaUS8nvH3EoxjD//bBx0rjsRSqP+P2ckpPdT+8cyP6dOnH0WlR/H4JHWWyrdXtVIJl1G6fy4D7xcN7yLemnIR/oojLFy0l1nzahk7qAUXdM5j5eqjZPhKaN0yhYhZRuFRF5GAV6nk5GZXkOwT6pTwgHUsQ6M6nMxh8R4IebB87bn6T5/Qt7dO/9taE6gtp7wyBTNskeKtoE56ADOisbfaTXXEh8u0yE2vJdkjHEIZMhNOcTK7S7N4aNJBqsr83HFHWwxvMS+/eJhMH0wcnY9XZiACXsJWCuGoky1Ha0h0VXJWowAJPp2jJRpVNSlqUDQrsZj0FIvCCouqoBMML6GQUNT85GUG8TpKFd+yqDKVitokohEnWeklpCbI0LvOvsIsAoEE5UacmL2P1ASTUECjuNiLX08jwRMiOSGB9BZDcedeSoRs1ZJUm3CcTBVbAHFgEh/tsR8R9xyO7cjyIzX3ErBpX4LGbNBvQxd1LAn3MtBqAxJ7YlASkePIX+GJExaiLeUrPSLZGaTu6Yppzgu4tJ2pVdXS5mocX/z/aZD8Q+Hq5AUkwkFW/E0FSH76XgBJpuogSnVNNoMyDVZF4a3PPmfms0/R9NqeOOrls+Xll+hwaXeKLRcHPv2MS4eN5re1m6hcNIcWk5+n5MxzCYnshNAn5dZRhTHVzrPb7ep2Es44eB3QcfEyFt10Mw2vu57ca2+g1KERckKoTjZJO7bjqKnF3+kMwkE/YX8tPqkS1tYQ9PgI5eRQnOomu7SKpINFJFZVU5qchSc7A/+hney6+joKHhmN86bbOOjyqGXhC4RJP7oLZ0kZjcJRds/5li2fzeWMd99lZ+tWOGoDpB06jLvWT9jtpqJxA8p9Gn4F6l00XLeG3c8/T/0u59P4wBHmv/0W5z/7JO4UDz/+8DP33HgH3740DaPbeSphO+hJI7JnJ/UqKzBWr2HpU+NpOnwwjgvOw5mQzPpb+oAZoO24IWgZDdDWb2TtlBehUSsGPjKMl2+8jrQrruX8wQ/y0yuvUPnGm+B102L6VFyndWDnfQOp+fVnKKhLtw8/Ydsbr7Pnh584/5FxlNRrSMApNFyw8rNJ+ORjdk6ZQov+95LYph0rPnwHNq2m5UtTCCT9Dipr/ByZ+ioHVm6h/eDBBFo1JC0hgaXjHoUVyzjt3Q8JOVzULFvO7ief5IynJ1M/L49PBZDkNefikQ+xN8mrOkABr4/LMlJ5MiuVLB3ccUXGeGxS94M/1hmxiyUyW2R7sMerzLGq5T+06v57PfhkASSffz0Hjy+B7pd2O0aSi3fNdwCzd+7imY8/pmL2x1B8lPxnp6Bd2pWEqiq2PjMJX3IGHXPzWTTjPRJPa0fGuHHsTRMKsL2XSUItg+GKVqSoT/Ipy35lkGBGqe+vpmT0oxQuXckVn33KgtwUGm3Yyppho2nZuiMX3nsnU0cOITc5gVaPPM6PD4+BdRs4e/IUnE4HB/3VeFq2IJqVSfmhIjJkwDwaotxpkZidQ1VpNVqoFjMzi/KMbNWdyyguJrmwCHcYCtNTiRQUUGU41JZYLxCk8ouPKBrUl1YjHsE49xLKNu5k/ytTSehyOs0eeZDQLeMW0wAAIABJREFU1i1UhsLknH4WexNS8B0qIbWsUoGKwrx0yjIzqfZ61PHt+ZkIiSXFuItLaVhdy8ZpUyk6UkiLZ8ZT1LgeKYeLcZdX4DQM/Bl1KM7JotwQJobMyNnIJDMSJPj6Sxx96R0FkjLuvp78u/pTI4XSQ0ewfC6MQC1WKERpThahzLqEpc5hlZG89yjumlo16F+VlUsoPZ0amZ/QBBxAg1Xr2XjtjaTdfTeNH7iPTSk+/EZE3Q/JwRAJe/eQIMIGhhNHZhpJJUdZPmIsrN1Ch88+JTUziT1rl5Pn1Alm5nE0LYuaugWKPuY4eAivZVLeIF91q3zFJWSVVFJlhPClJNIqJZ0nUutQTwka2IbbNk1c5lPi7Qs7R1KA5P/w9b+DEkX0+4NBIZ6V/cGH/5MfdsoDkn539+VoSanyIRF1FkX1UVOZhRTt+54B9w9n/aZKfv6kK4Z/P0dLkhk+aR/NG9Ry0/WXMfaxzzi3jck9/bry7S+rmTC9FH/AHqbse5OP/tdlk6SJYaIY2NTlu5UmE6bvoqoYWrTP4pdfj3Lf7U6uvqILb8/4hW8XqAYEzevD049cSdGh/Tz66hoOlECSBTddo3Pvn1qR6timOKNBPY/FmxLpO2YbE4Z0puvpGl5vEduLXISry2lRvw5vf3WEj2cXquJMs2ZwsAzSfeI634SqYBKTp61m+Tob1Z97GowZ8SfenfE1PyyqweWDosPg8sDYoQVc1NnN3v3w6js7+PU3u513cRe4v2839uzazePPbaeqRhVnueY6D7fffCnvvTuH2V+IKgY0qQv33dGZy24Yg17nbNBlhkTSshilKrYuYuMZx6gjdpIW40fFbnIZUFVZnPJvqEVXsyYxPnVsPdpgRtJHaX/KQez5G7uzIZQwu3sl1S6hPtigJM69tIFGHJzE252SDti0vFhpRs0F2PSKGDP9n7wMT93DnYyAJP6xytyHzBe0P60TC777ltTMbHv2Q4HXKOWag+W/MxieWLiU3eFa6jeph6O2moWDh9GsoCG7yquIFB1k0CvT2H+omFm3X0/6mFG4+/SjwiFbr9yVFkbEVk2R15PKoFTWqg3bwwCtlnOWrmHR9TdyYb8+tLz9VqoQTrSHLV6NDY8MxWGaNH34KcLffc/Od96B9BTYvQtyc2kz4D4cZ3dm/yezKJ02FWRmLDGbFqNHQd0ctlx/C/XGjMK48c/s9ybhjkbJ2r2Tfc9OJLpkKaSn4fS6CBeVcO6bb1NWN5+yWZ9x6K33oCoAeXXJuO1PZF7Vjf0ZqQQsN5mhkEpkXJu3UTn1NXYfOciZU54nEIqw9tMvufOSbsyf/SGR7j1J7N6Dw04Ntw75FTUYi35jxbCBtHzyKZw9L6Na87PrvMtxRuCmlydh5RVQu3Y9n02YAA3q0/+hwUz78/UkXXUd3R54kAWvTiXtxx/ZdeQAje4dQNteV/PZNVfTOjuPjVXVXPHpx2yYPpU98xdw/6SXCTbIo9oJxS6DLWmpVL46nfIXX6NDr+up1+0sLK+HveVVlJ91OuHUTLIrqymbOIF967bS+pFRRM5sR1pZEUsHDYXf1jDg+4XUOkyOrFzB3FFjaD5qOE3r5fLVkCEk129Jv2ee4YjPo5SJ9id4aPa78s7YzBTq4MAjlJUT4lZ8bDo+Wyj3pbD/7QKLhWHFZuJO8SLIyQJIvvjqS5K8Hrpd3C026OuQaR+VDO51wGvLVzHpy1k0C1ay7cvPKXhqIvTopeaNkiorSD60l+pPvmHbp5/T/ImHqbq8J4cTEpQwhHyEjkANCWpmSOQLZEuMqTFpHiWXWy9Qy5GxoyhcsZyun37Kb+nJtNy8k+WDR9C+TVvOe/A+Xh4ykEYpCSRfdyNr7hsElX7o2o2GDeqxe+Vy2j76CMmJDhYNexhXVn1CG7ZChpuWvS5j89JVsH0HXNmLtvcPRAsUs+ntD4jM+spGC+1b0/S+e6g8uwtVuk6+FCS+/JI9A++h1ZRXMK+6Hk+Nn4qXX2b3D19z3gsTOfTdL+xcv5kLJj5DaVU56196BZYvg3AAzjubJqNHsrtRQ3TdTUIoSMqBvex97mVYvFgJ47jNCMH0bM4b9wgH/ZXsen0GrN+gSpfJ3S6hwbAR7MnOodKQ3myU1KBJo4oalve/TdkWpOfUYfuSBXSc+KIiOC4dOQyS3bDvAJRVwqVdaTH4YaLJCYSWzWXvax/Atl0qp3Dd2ItGt/XmUE4elS6P6hQ1WreOTddcTVL/+2gw4D42JyeoOZs6gTDhBQs5MnEiHDkE6Rmc1rc/kdoq1j06FvxBuPYGrr6nP58PuIeE01rjwktZRKPLmLE4ghX8OmosvjPOpEH/3oSWLWXHW2/D+q3CKyejV0/uvrsf9zdpRR1bC0QRuxRTRv4bK55JrhInqP/xrCE+rPBHnvH/lyJ6igOSmcgMSUlJueKGSrJqp7hhiBRxdOdcBg16iA0bK1n4yRk4QvuoCtfl4VerqCnbxsB772TE2Jlc3K6We/tewkuvzyOacRH1GnXmu69nEy7fxl+ebEle4g7FU6wOteWh59eycAs8P+Yy5i/azVvvbqH/HT66db2A196ay2kX3kcg4uTNV6YwuF9Xyos28eOaKq649j5CBw+wceUHjBvUnEYZuzCNMOXRfOYuMZn4ejmvPtyOs5sVoZuHCTi9OKTlaGUz+XOTV1/ZwOSnr6FB3WoGPvSD0i+f8kRT9hxxMufHg3Q8907Wbilh9gfv8dIzN/Dr/GW8//leHhl5PnWSLEY/8yu9ujsZdt+ZzJi5gY8+LWfw4ItwO2v5ZvZv9OiazcZNRewob07XblewcsXPbNu4kkEDevD8pG9p1vJizutxFst++YTmdZPoO/BxvAWdiToylNKEfd1jbnRqUD3edTheEbSXoK1aYeP04wAlZikXW1HHUsq/s8LkOTHfkNiQvTzXFuqzQYuaA1OKPLGuzQkdG7utfsLLyLeK9y5HCWGoUbxTPEP4I3HrDz7mZAUk6s5SgAQ6nNaJhd99R3JmjpoDk9+JbG+l5uQ3E0bs3YuenkZKeTlrP5xB+Tfz6DV8JPOXLqX64/c5t28fdu7Zz+EP3sc1bAjZI4ZSomlkBkNUrFpNvWBASXsqZROHQZXTRaBlK8rSU5WDe8fFS1l87XWQnQUtmoGeBHmNaTt8EOsfvFvRGJo/MYWkuV+xZPx42ve5h/adTuPdiRNocO45ZN10C+v+8jpds1Opn+hi6sQXSe59J42uvpo1N95O/TGjcNx8A/sSvdStiVD96WyKH3ucMwc9SHadTOa8OgUqK7nw9Tc4aMH2vnfT6OrrlEHa17O/JPDzjzScNoXic8+mxkjCE42SWlvDkZ8WY776EtSU0n78Y+jNOrDpp2UE16zB2dBHvV43U5mRQ63I91omDWujJC1cxupBfWj87HOELr2EkOGn8MKesGMvzk6nK+5suLJC8cVzhgzl0ib1mHHl5ST3uoZuA4fy0ysv03DjKooiQfyZ+XS+uBvfT3uRS9qeztw167hs5ntsnjaVPTNn42rVnlBKIoq7kp5E8tjHaFMTYvHkl2DBAvVa7pYtaXj2OdDrSopTssgKhih74hGOrFpLw8cfp/r0jhSUHmHVA0Ph63k4Lu2p9o9wTQW+jHRaDB1KRqCWH+7pB34To2N7xfbC4yXxT9dxQ5czGZOVo5IMl9B743HQ7oGoQonqjcRijuiWmGqMOoJDKGdqIPXUjjcnDyCZQ6LXS/eLu8Ys1nXFqZDZh82axqdFpXzrr8L1y0/8MuFJ6o17nHCPqyh1u0kQ+t2mDZS88gYsXUHDO25Bu+M2DqamoJtR0g4dgl07yRD5b5EL1gxqXC78dbKgYUsiYYt6oQCHx4zgyMpldP18Nisy6tBs41aWDx1G21Yt6DLoPqaNGEy+z0e7R55k4VNPUbViBVdPepnqjWuZ987bnPHsROq7LT69+x6aXHUD7c44h9mTxmMVHeT8KS+xZfobFJWWc8lLL3Fo9QI2TX+fK+4cQCQrkW/HPwYtm5P79LPU5OWRG4wQnv0luwbdR72XX6W21zUkRUzyZs9m0ZRnOOfxUZT9vIxN6zdz2aTn2b1rGwe+msPNHdpSunkDn37+FfVem0rxFT0IWR6yA7VUfvcV1cMepu0DA2nQoAFzxj0BmXXofm9fvntruqJZ9uzTj6NHDrJs4hMYw0eSf/td7PN6lSx4w3CE6Hfz2ffww9wwdAiJOdm899AIGo15gkYN6vPtA/eqDfyqUWOY98NP1CxZTPNnnie5YQHLRw6Ew35uHfQwG7dtZfWbE0l8eCQZt93FXqcPnxWl4Ya1bLzuShL7DKTg3nvYlpqswkfBgcNsGzqcent20uvqnixes4ENh8q4+qGB/PrOWxwWEPnDfPKr/Lx7443Uu6YHbZq15Ju/zKD7Q2MIVxxh/ivTuGDMOKoa5rNqxHBFme8xcCjlO9ax9NWXufXeAbw0eIgqTAu9M6rGZO1pVkds0EOowAJmbTmiE9Ko/+t+/Nfdkf8DY+uEI/z/izenNCCZ+fFM7u53GyVHK0n02q1TIR1IoqsHj1Kx4zuGPTiE9ZtKWPjxOUQjBzlcm8moqUW4Q4fpe3dvhox7mwvbRhjQpxtffPUrH3zpp7gCysqhdXN464n21M/cQcRRw6FDDRj13B46nNeCPj2hrKY53a7+gpvvSObK7l15dfrnLNtkUVILNZUw4sGL6NAaRo//icoyyHc4qJMV5aUJ7clL3IjpMSiPZvLD0hCPTypi6pjWnNu6HAflRKxUlbxH9FSe/yzEz99uYtqzFypjwF53bJP9kClPNeNIaSIvTl/Fln1QWKXAOJOeuok1vy3l5yW7eXXi+TRMruSe8fvIrVPN0IFdeeaFBXiNGgb2PYtUXyFEQxiOfL78di8vziqkrBoqS6FJPjw+5noWLV7FOx/uwpkIKQlw+40Xc2e/B0nI70hEy1azGNJdUAPhIo+qcICtiHNsWamGhIzsCq8zPk9ic66OdStiFKz4p2gTruPTWHFOlgAcGwBJX0S4nwIllOxnbDBNnYYCF/Fx0XhvRHgd8Ym1WJYgLRXF51TaaCKE+h9A8gfBiDzsZAUkdqNMpDNF9rcTC7+dS3KWABLRywGXFaJac7HUhP57t5OpOVkxZhysWk7BgMHU63kl/poK1o8dQ3jFUpz5uYQPHsE56AHS7+2H36nRqKiYNVf8PkB2tMQemFLzBS6o34iMp58i2LYthsNDq6ULWXzTDXS49BIaXdqdKncqNUlZVLRrz8YH7kDqtC3HPYcx91PWvPE2XSa+Snrjhnzz9JM08XnIuuNutn/9GUVfz4ayMiitJO32u2nS63qW33o7jR4bg3bbn9mdoNHuaJBdL07Du2IZbSa/gNels+nDd9j18SzOn/oKS7dvw3rtdTq98BzOhvU5vGghO/oPInXMSMw+d1DrTaKOv5aUQIio6aVt0T4+GXE/5KbRZvI0Ss1kJRVanVJJKCICp/LXpAaLJlVh0hYsY9nQfhRMeBqzZ0/CVoCi8y8iobyaS/v0Y+vq39j8y4+cPm4clTfeQfMjB5nT7RLSrr6arvcO46c3ppKxdiF1LrqIBe/NJD0zh2jjXDol5zD/l1+45KO/sHPam+ye+yPXDXgQMzuXaj3EkUQXped0ISuik+KvoXbfNpyb9rN25kxqtm8hZeJzJFzWi0TLpHT8aIpXraDR2CeoPOMcCooLWT1gACxawpWPjWPOKy+qTtQZTz6CeWEvvDt2svDO2/Hk5NOr311UeW3/iIrmzWiXkcnoOnWRSTqJSqJOFNfNsrf9WLyJU1FFmUhRuUSlKUbT+IcByYkpx4nJxf/t5/HHxR/z70tKThZA8vlX3+D1ebms28W2ap7Mfon2lGmxVncyo9KvVLZSv5nH6scfo+H4sYQuu4IqA9K0KO6qMHVqq1n62quEvv6edrM+ZE/9esqjwjHzI44+9jiEIxCQPUWUbpKh959oeP+DVFhQPxLiyEMPcXj5YnrNmsWS3IbUX7eBFcOG0LhjWy4acA9vjBhOWkIKTZ55hRVPjcZa9RvnvzCd8OKfWfL2m7Qf/zTtnE7ee+IJGg8ZTHqr1qwa+TDR7ds549uvMd59jyWzvuDKceNY//nHHKp1cNWIR9mbqbN11AgqViwn962/EGhzOmm1YUKzZ3Fg1IMUTHmBYI+epEQMUj78kBWvv8yZ4x+h7NelbFu1mqteeIGioyUsmfI8bNkIpcWIhnGTqVM5ev11SvY4TaR1P3wLvvyYs154AVd6OuvHPE7Z4RIu6NGdX96cSuOhD5N54SWkuV3Mu/4qIm3a0uHp59mc5FP5QUHhfva8+BLRV2dgNGpExG3Arh1w3fVce9UVzBo7Gs7uwsUjRnFwz0G2/t6x6DB+HFpyAqtHDqfTwDHkd74QKxBkzk1d4ZILafXMc2xxevGGwjTatJb11/Qi7a77aHT/QDYkefGYDtKWrWTP4Adh60bwGiKxB850LnnzBVZ+8RllS5dw+k8/0uBQKZ/edDOp1/XkvGt6MufZSXRt3YnN61ZxSPdwycRJHNi6hS3Dh3H+oCEUX341bc1yZt54I7c0b830N15Vsj6aklW3/ZSkZyESI3Y1Q+m5HVNsVSHkj7KxTty3/3a5/73f/QP7/D/roac0IPl45kz6xlS2PAligmXPEajKe/Qgpdu+ZfCQB1mxuZaf3u1KOFjC2h0hRj67iX7XNOXSi7tw+7B3uOgMuOyKixkyaj5ntk7kwu5XMXf+InZt3cN7EzqQl7xdyfWWVtVl1ORt1LgKGNO/Cbu2exgwdC5/viOJrKxmvPvOSu7q3ZbGDc5n3FOvcP3Nl9PhTBeBihBW0MWyxct5f+ZBRt/vo99VOhHREnemsXZHAjc/sJsbr8jhzpua4DB2M+0Tk70bjjB++CV8tDDEknkLeOGJztTJLOHC3jtJ9MHkIW347MciFq0q4qbeZ1JUXZfXXvyMCY/dyool81m//hDPPNaZuhnV3PHkdhqnh3n0vl68/OZqFm/ez8iHLqfAVcrWnRamkcf4SbPJKjD40y0Xc/jAXuZ+upVBg6/FtGpwu1MoLqnio09/ZcvOan6Y/zFN23YX5qVSqVBNajXbEVO9+rt3cBwY/L9u7z/2uBMf9bfbrE3i+tuv/xcv0yZ+/efrj1+BkxWQKAlXewCJjqd1Zv4PX5OalaYoM3aLHMp0FzLM+tyGTXwz+Tn44QdajXqKtB49qPK5CR/eT/Lu7bTNy2fPzj3MGzOMBi++QMkFXTG1JNy6ic+I4hPNflGnNuXIYs5lUeN0EhQJXUunxZKV/HbHLTTqfzv5ve+gUGRsHT4CkVr2DeijNp/mT72A8fXHrHv7PTo9P530evn8+PRjtDZMtNM7se6FKXTu3oPEc85h/v0DyL7uzzS7+gYW3n4n+WPHot9+I/u9EVpWhKj+y4f433yHps8+SXqSjyXTXqN04zbOfe0ldh8tpHjISFo8PJa8Tu3ZPG8Oe559jUZTXqCk1+X4ReHm+7mUPvoYHcY9TZs6CcwYMwYjpx75r7xAoVfibFzpxt4rlZOApdOouobEJb+yYmA/6k98HvPKa6jRdErP7aK6l5dOfg0zycuCSRMIfz2LhjM/5bz0PN694kpSr+9Ft3uHMW/6dHxrltFl9FA+FpCwdw8NJo8nd38pS+Z8Q88P3mbHtBlsXfALl015juKmzY9JsZbqJodHPgbrNtP5medIrpeKZ/0Gvho8Au4dQEGfO3E74ejTT1KxaiUNxjyOv+PZ1CkvY+0D98CKlVwyfx2hw9tYMOhukjLSaPfsJFwVNfzU7z5o3Yyrnn6W3Z4EHLqhKKydfochY7PTEYtDEZANEVQQTc28qVRD0osTap3HKKkxGenYoLvtZvY38r/HnPuOz7nZMU+IRvFeTLzAI4mLQG1JtKVXHaPQxrQn7T5NnNphM9f/7tTsH1/6f/iRJwsg+XrOF7gTPFzYrbvYBap7156airAKg3cqg8yJOkj55mvWjnuMxk8+gdb9Aqw9W9nZvy91bu7PGV3O5dsPZxD+5Qc6fvYxW+rkEXJ6yY6GSQyH8EQVWUvNc4Y1N36HQaHMSBohckLV1D77BiVvvMG1r09lU5tWpP22giXDh5HX+1Yuue1W3h36EBnJ6RQ8/RTrJ4wn+vN8LnxpCtaylfzy1tt0ePZZWhs67094mubDHyKlWStWjRpF5PBBmn32CckfzGTFzI+46slx7Pv5e1YvWcU1ox6lJCuBBf3uUXJcedNeIFD/DLKDIfyff8De4UNp/PTTJF95NaF9Jex4chzBqgq6PfscOz54m11r1nHlM5NZ+d57HNq8iguv6YWrvJrvX3mRps8/R9lVV1OteUipClD77Ryqxj/KOU+OI6N+Pr+MGUlFOJnuvXvz3cvPkdPlPNreeCvRQJTFd9xF8NY/02zoEPZ63SSa1dRZvpKN9zyIMy+XtNatiOgOwjt2UbXsV24dOpgP3nkPs+fFnDnoYQ4dKGP/3b1pN+FxEutks2TYCBLbn86lve/g6NEiJavseXAAecOHsM/lxrBqqbd2LduuuY26t19H8/73sj0xGyOqk7R3K2tHjaBJUiaXjxjC4YpiqC4n0uR0fpryMuXz5tL6p69pVVHFJ3+6mfQb/kyn/v355S+vEZ71Ptb+Iuo8+jR1br4Dx/bNrHzgXhqdfw75d/ambslRPuz/ALddeyMvPjVa3W8SHcTbJdZItedoFYXdqbr4MXmeP7zG/rs88JQGJKpD0vdOSsQY0Sc+GPEkRFDJUUq2f8rAgQP4YTF07wjhath/GJq2gwfvOoO01DRuf+B7up4GN9x0CaMnzKPwMOTlQ2UtlNfAjAkFNM0qxjKd+CMpfPBTKY9PraF9vvLXYd06uPlmaNu+Hc9PXkd6FmRm+Fi/upYbrqtPvWY1TH+9WER6lMiO7AmPDSvgzJZHlXOqoKhAOIcPv4f3PjpASqpdaN24He68Du656Qxen1vE8gV7mTK+A6kppXS/Y5+aeZr6eFt+XVnBO+/vIzsPrETYuArGDLuAHZvWsey3MiZNbEtuZoC+Y7fTKBvGDOrMsrUHmfzmQSptKXY8Ueh9cyt++nkTa7ZBZj54XVC5F4YNP5cvvlnI1j2QlgxHK6BlxxwenzCJug26gbimK3VVe5g39o/Y9/9J7v+7BIr/6nmejIDE7p3ZCZ7kdB07nsn8eXNJyUpRnTBJF6VMXa47WI/FsL/MYPm4sbZSW/NWkJQO7TuQ3KkdlWNGQ1IaVIfg7E40f/B+DhbUI6IkvKUrLz4ZIQwxSVOeOLoaXBYXdzvtC9N0xQbW334bSX1vI7/PQAqd4olh4gmGOHR/P5UWNX5qPNa3c9n1lxk0mjyVvNz6LJz4JOkEqdO9O5tenKRoThQ0g7XL4Owz6XDjLay5pz9Jox4h9ZZb2W84SInUkrZhI3tGjoXaAGSkwv5d4Emk3cuvEk1JZNvTjxGWlmpyKlSUQ5cuNB88gN05meiWh4Jd29n+7LOwdSc4w0oYo+WgURRe3IVKUcpSYhPixWAbeDmiTqIOk7yaSlxLl7B16BAynhyPo0dPRU4q63aBGkpr++JUwnn10FevYdPDI5QC1rWDBjKr921wxVVcNWIEX0x5BTZu5rzxY/l19CPw2280eGc62urN7P7qK877y1Q2TJ9B2WezoU0bpUikBt5kXudPV9MRjdVTpyvlMnLyoLhQXYMGD48i3LoNRijAgcnPEF20jIInxlPa6TTyKkvYPugBWLyUJis34dQi+Jf8yp5HxsD113Du6aez8OFREPRDq3bqeig5oIYF3HnbbYxq3Yo8kQsWazPVlYvNt8lMSUxq3MYkJ6oF2rNxtmynfNmUU/tLfmb3fP86pgq0sY9p+5vEZd7tQtwxKqp9e/9VaeV4JLYh5F/H6f/q6v9jzztZAMncL79QHZILe/RQ0rp2J90upq3GxbSqSmaLD813P7D/8cfJHjsWuvcgIVDO7tdfha9/gsQ0KC0h9bbrSet9NweTEpW7t1gIiOyz+G4o807dICo63eLMJWp8DkiK1JK1cgvbn3sGdm+Hhk3h4FGom0/jQffSrEk95j4wGBLSaPPsM+z64G1qn5sIV1xLQ3ciu+d/T73J42nqcvHjY0+RM3g4WS1asGHoMCgqpN7XX6J/NIM9H33KuROnUFVbztpp0+DQEZBOQyRKRu9bMf58JZXOLLJDIcq/nEXF/Q9B6yaQkwElogQITfr0IfPc89k06Vkq163lwslT2PTdXIo+/AjSM8HlgjWrSXxkFO7et1GtCaAw8WzfxsHhI1QyT2oi7NsD2U05a/QI1q9fQs3MzyEhCfx+SEuiyePjKW/cGL/XIDMQYO+0GfDyG5zx3ks4mjRSAgHa7j0s69sXZ04dwvv2wk3X0/bBByk8fJiiu3qT+/gEctt1YN+nH1H81gzIzrc7yU3r03DoEKratqVCd6pOdObGzRz4812QokNBfXAkKKW++tdcSvnBPVS8Pwsy8kFc4y/pRIfre7NuxidE33wXbvwzva7qyZd39lbzJKcPGU7VhrVsHXyfWlIt33qX4pat8VSVcvTDmQQ+nwvuFCgvhHq5DBk6mGFnnUWGwGBRONREPCm2MhUgkUUsO8a/s1zwx9bwP+tRpzwguavvXRSXlOHzJmBIEBfKkGYS0oqp3vkGP337HhW1TrxBHa+o1zj8NG0BuRmmmAezcEUVub5SWrZqzfaDAbbv95Oa4sbrgSNlVVzcNki2txwiYljopNDMYvHWEFZFMpkZKZQU76Rupklu3Tps21lFaVUmufk+yov243P46XBmGms3VVN01ItmJdKooJoWDcJ42Y8mGtNqY/FRE85izW6dg8WGUr5K9VZzeisvWSkhftulU1W0nzPa1MHlreTnNQbhsMZZbRIJhtPZuLmS2qCH7IZOjhw8RGZSMonB8qazAAAgAElEQVQujcIje+nUPpdEn5+F65JJTiinfQvhNeus2JjFs2+sZVMhvDj6DLq09lB6ZD8rt5q4klNJTUnAv7+Q1q1TcPicrNhSRLjaizsxTG6TbNqceS++jItBbcWSh8Wc62PaVjERxH/Wffyf45ykV+DkBSQS4G237tM6dObHed+RkpWmAIl0LcRJuNIBGyyTu957X3VOkswgEUNoN25C6Tm4zz6L0NLlOIpKcPl8RDt1pCo/hyKHuCaLZKwNfYT1K6ZjcYU4SQbVyICo7lhBCvYXc3T1ajLzcwi07kSFU8MlOWt1AGPFcjzBajizPe7tezl4pJjUjp1I8aVQtWEjzqoKEtu2wtq5mfChw/jS8ghHaqlwGfgaNKBi3Rrcrdrib9KCCo9tVJgZqCRh42aMHYdIcLqIeJ0U+WtIOPtczKQE0o/sonTtZhwBEyMpjVDnDpRnplAh8REXdfx+kvbvI7pqNSFxWa7bEEfbjuxL8iiqkmyhUXGHF5pmVLxWpBIcIi0UIOVgIbUrlqOfdhq1DRsq2XHXD9+ghwIYnTpTk1mH9KoAgRWrCJcX06hVIzbu3EpSWg6ZbZpTuG0HRmE5CV06U71hA86yciId2+M+UEhlWTE5551OzepNaIeO4otECRkCBg2qHW7KWzelWf08arZtRd+1Dy3ixe9242vVlKr69ShzuvBFoyRsWE/xwaMkdjyNQ3XrkB2tIrpwKa6KWoJX9FQ+Duml5fiWLudANESj+gVU7tmFo7oalzjMm6YyyxR/lsvbtmNY0xZk/d5pSxT5T8n3xYlOLtIJohkKPKh6vEiyxdUB4/qDca5q/Enxn8cXvfxcqKq2iazjhOMKMJQ7UNWE4rNxkmjH2AJxNtgxBUKV//yxDvQ/K+ScNIDkiy9J8Pq4qEf3E3wYpHARZaXuZGp5CbPdXhL37KV0+zZymjejuGFLJUKQVV6Evmg5VqWfUEoKrgvOojBBvDqk8CBeM6rMoT4h5dwu0r8KucduA6l6W1E1PO3cvBFz61Z8lkFQd6k5p4om9UklyIElv5EYNXCccw6uooNUrl+Nx+EhXXNyIFyDq1NzUtHYtH4bWU1b48tOp3b5cnt+TaiR636j/GgJOaedS1g8VLZtxrF5My5ZI3Xr4+3cie0eGab2kBiKom/fTtLqzfiitUTNAJbLQ6hJQ1wtmhP0JWEuXkRxdTX1OncmUlVOaN1WvLUBnNlplJVXUFtQQPC0jkTE9yRqkhU1SVy3meDOrfgkDvoSOKS5yWjbHFeSA9/KjVQc2E800YOjRVPCTdpR6hSD2BAJVbVEV23FcbiEhJ7nUOrxKKsDX1UF/LqU1Bo/QR2KCvJJ69iG2qoyjIU/o3fogpFbQHLVUaxVm9CKyoiKJ0jnVlTl16PEmaDsDBAp4opK9PmL8IUqcEbCSiHUb7jQWtQnp0kDjixZTrCwBis9EVeH+oTSs3EeKqFq9WasxFSaN6vPhk3r8WVlobfrhKuqkuiKpVRJZ/nc8ziSkqzAZ/7RCqz12zH2F+F3RanbogHtGuQzMi2bAsnArBAhzWUTxNVyVCYoyivmb2dI/lnr8GQ4zikNSET2t//dfSgsLcGd4LMBiXKaiRDgKMFtT2EW/YCHKoygB4dDXM0r0AWNyt4gJoFSzTKDsTkGF5bHh2lWq8FGK+LBULJ9MaMroYAYFmHdwmllikquXSFVLseyS0sjOBHNKYs7iik/16vRrUQ0MwFd8xC0DuMSt+OIYZv0ycKR89YD+EWVQ0/EivhIjEo7xXaNFe9gl2Q5ovHvDBORaqC4NMvuF3BjOdy2oocVIOwwiJoh3JofLexTRk1RAliOdKX4o1nV6CEHG/eks2ybi9m/7Gf8A01oXacMZ7QEy51GyGERFs+DcBKaVo3piFCr6XiiKWiOANW4SG78BFp2D3AIWcGuAklVWkgrNivyP92RkyEA/KvP4eQEJJK8xQGJzmkdTmfevHmkZslcli25KImCcMM3EKLPkf0UZ2Qpc0BxDLMsjaDppFZPICGk4RYNe0dAKdOIs7ohcyiWU61v3SGEpbA9e2TaU0sikBAn/8mYs24KMBIiqcQO2QTtTEV6NQlBAyNqEXIHFQ9bZInF9V0SflFx0cNSQKgiQda8pREQh2AxV4xKMUNZadlrTTeUM7GuXNiDyjjVJ6XOsBNTpiddARVLZF4rNWoQtQLK4ySkuwgos0gHWlQjYgRxie+JLpTSKA7Th6lFCYqfhi4xy3ZW1sXUS2RHNZfyNwqbAeW/oFsGPjGDI6RCrOnw4IqIi7uDsCbeAxFl4uaKRpUxYdQyCVkWEZe8vhiyimkXyiFezF2l0CF0EInulhkmpMv56coUUUznHK4ywqaXEIkEDR1nuFKZPUpCogloNJ2YppOAdHKcYbRoCI/mU9c5JB4Kyr05hCtq4RTX9pifgRhPJvoFvrrtoXM9oryphGbrcJpEw36coSgX/u7W/WhylqJs+WREWgkp2F40NmKV8xDZ8XgH+QTBDnFtFwPav0Iu8jj5K1SsEx5ra/Koe0ben223JveQDS7kj23qatMGlYFdzF1c7pu/GlP5N4fmkwmQKGPEHj3U9YgtQ3WZ1zrgrQo/7xniIK4pk1C52pVCwzTEwFfDJfu5bPq6QbUYHhsOtc/LZ22rM8YaXWJqKlt6zAdJqTwqqTWLUDSAx3KQ5HChR4TiJ/qSFmGHE58II0h90tKpVuMEWixW1GCIIbNhENLFu0xqHx5Cqg0WIVFMWUNi3OxR5xjWggTEVwi3Gp52iQ+J6SGkaQSke+YyEeNz2ad1zcKphfBGo5jRCDU+N2YwjG44CSrBBXmcxBCRqbVIikYUsKqVRSzlHUtiiRirys919Kilii3KgFZ1UuW+NAmYIhkDiZaOoZlq3Yfx2Pe05FESVxwaXvE5MS3CUQhohm3pY5kkR6Po4iYvDuqGRsiyDSh9ZoBa3VCmhEa4RnWoxTtO4l/Q8qPpSYTFpT3mgO7RdbziN2KZmPIZKj84jRrdSUgMI7UAXoeLkGlRY8l102zTaA388h5FNl4BfgGdcg6mcpg3Ih7lfRYyZNXZap9iEuuMVhDVHaT4A5z9+5V8KjGNRsKqVAqroiwmf+L3otw0mpprOnGo/V+9h/87j3/qA5K77uNIWRHuBKdCm7YAU4SAVkXFpjfwH/4Jl35UyaxJkiKmQEFNBg+9Sq3W0Cz8zhrcomoVFGdPg4gWUIjdobkxlBlhWC1cSSyilgwjRdAcXsKi76sqIm5CUXAZDsUPlG6+hA1xMZVTMiJOnAJ8xOzMbRAOBdCjURyGC/GANlxOtFCIsOUiojmVg7o3ElDnGjF0jIiBS7OIhEOYuoHhdCrwYeoBjLBPsWA1ASSRGkyXPfDtMTWsiIAUC9NpYUVkU5LAamCFLQ6UuimvScTtSic/5yhJLtEw9yvnVzFXUkJZEadiQkiiZolJm/BjxUgt7KN+m+Ek5J0FZKhkRoJKvO4Wqw3FRrP+nbf7f17r330FTk5AYnfrBBpLAt6pYyfm/fBjDJAI1cgWSvDrsN08wrD1s6jOFsKNOPx6CMluLZxIMdmyLAxNaBghHG4nITNKRCQaleS0sgxWG7Om5qdkEYhb+vFUUug7wvkXB2On5cZy+23jVRKVVn40bKqEXryOlMOzwyLklIQmqtR63LpbJQrKeVk6PgEI+SKErKhyKXboOlYooEzYQoaBT7quUmCRpEPPIBwSk1R5vmzSutrUfZGw8lTymxaay4sRDajYJgUa6Q6ErVq16TotF3o4gi4KYkoX3yKqR2yHceUyKjRZBw5JuHUpYqBiWiRaoxj6AkKiER3NJSazJpFwmLBLnJ4l+Ze0WbrGYiImxoY6Wtg+z4Bu4Q7qWJEQLpeTcMQAcVTWwkTMEA6hX5gOPIYkAdUQNtXHEDYi+KJu5ZgdFAppyFLKVxK7/TGpXTGuDElXWmSaJZhJchIWA1lw+VxU+auUkZphGjgCTlE/IGhFlbu9Fo7idjrQzKjqUsi8wPkuH/dl5JNmCDS0FGjSdBlblY1I/kogjdOv5BrKniE/k5RDHhdXDZT7KD4bIr+X38l/bZng45Qu+bn8W1XUTqB5xY8jBS7hpovqZD6QKmVq++kxIPJX/ZG/Hb77FwSQkwWQfDVnjmJSXNKtG1EFOOS21dDDsMsF7xfu4+PqSrzOBCKBCA6XAGbbdFjXHUoQwxt1EA2GiXiUtbiiCoqRsGyc0q0SuqZ8LgJw5dhSqFNJrdOhXN4Nh05QeU6IyL1t1idS5AHpToqZnmhVmhJzBNBbaIahXMh1KXbG44TQQSVXUPXXMJqqcGhKiVdZBgtlVBIeTcRmxLlcjFWlWGARCdXidpoEXZLUC/By4YwG1DnI3u8SGCu5gyThugPDaRL2BxXYMDUpEshrWyrBF2qjSMEEpIggybVcS1NibwiXkUAoEMYh86ViJKpuOp2aUAjD48aKmhgRSxVMxdQwLIBf5VhiqhhW10u6BYFIFFN8SgKSX/kIKSZuCEdEx615CVkhNIdJVMCFHEcBN5dyile+dA6XEuHAMIlG/Dgdcv6aUrgzNaeSEvbIZxuVQk5ExWRXyFQzRoKGTI+DUDiq8iZTl7gnXqpifCtx0cAMBzG0CA7LS9CSuCvxWMxpf/dZkI47ZbjcCbgr/XTyJjO4YQNyFeiUGKwcSNSKs+eexctKIyzX+RQt6Z7ygKTP3fdSVFaIxyftLwdEBWVGVVVPD+0FswgcUm+I97Pjjphyw0l3RKpfYsqnynk2N1ctcJlStUfelIupVBnl32JQIhOsunhmxAYTTY+gEnvjUb+LlUpkl1PdmJg3ilZtH0vchSVKqGqLPMYCSfY1kfk1Ys/32+csVQo17BRXm5JN1LBfT6u1vxf/DjmWZCsqIEqsjA1CSiIh7UpLnIvsip39mmJC6LafZ5SAJr+XJON3YwbZByUKS4KluAAxtStVdZZF4wW9EejpMTPDE1xFVa4W30BP1dGsf8Gu/d/0kCcvILGwVMcAOnXsyPfz5pOWKR0S6Tja5jQh3U8hu9hifkBIP6w2BSkk2MZ1tq+NpH92QikbnEBtOaLoSoVj6aJdIbVJM/bzYsFErVnpGUoTXr5z4iVClaqgidqcxKt43VyOKEcXHbqQeFootSap0Ur3RfRn5L1Iz8SFX/kwxycMpA4q8qU1yDYqotVyrIh0Soi/35AaspZzUcuZakmZ1GuHiajug/0l/GV5TbsyL2coQ9nyypJ4SO0u/u5s7x9RxpH3Lmcsj5CIJWer0ip1FhJMbCEBW4XKPo5UAKVzK9fU/ooLgstry5WwdWfCOGMWptI9kueaAu7UK9ivI32C+OdjjylLKuEkTECZU8p5qI6JdIljQMD+DOVVbL0+2TnkVeWzjwuK22LlbnX28rr252oDC/njwaN+l0WQZgGlaIApQEXofJJoSahVSk4CiITmJS7uUZU46VJ0Usmi5CDiKm0nSRKDxRPBdnB1o6nEU7pG4sMkd4NDJYOmdNgleVMgUcMSqod0ZtR7kjvASzSSgivxZjRagZVq7x9qrsm+A2I71F8r+PyLOicnCyD58qsv8fkS6XZpNwUeVCKokmiocMB+7L+y5mVFSEU/fj/EQVwcJsYh5omwMx7CBVba0yPHIWMcWsrP5Pfyb3mN+OvEdvgT1vVfw834sY8X/Y5/dPHdNg5PTyQA2pHrOJxVufkJcDb+WHsUX2UStodKrMdnj1nHaJqxn8kdFJ9ziPfw4tcj/nhV1zzhGsi3Kq04IROTaxlfvXFcHCv1qOPbcg1Ib/bYOchxT4T08rj4Ha1w3gmvKz+Pn18sA1P/lufEr7f8Oy7vEF/h8n7j5yqf1YnXPL5EYrwWdZwT31d8Oit+TvHnyjFTgAaqSxTvIAnws9+j0n6MeZEI3c/udp56X6c0IJmpnNr7crSsCJ/XqypemlTbxOlIKcFItVIYnvYgq1QcJGxL09t2thT+nhGb45AWnB1ebOKRvRQkNXBIN0UxQBTpQj3XtDwx7ejYLanL0e0N2RYTjNOWpAcim4/cYGL+JzUMe4OXzVZoHvZXQJ2z/NQOGrE2v7ovZaN0HUtR7JApX7KNS8LgxmHKe42o96t4zKpdLIBGqpPyu5Bd1bQchHV7uShSgVpB0myUR8v7thnJKh2TzohstLHt26nAWzwgyLWyQ5UKIgqcxcKOgBtFW/gb1ZhTb339j39HJycgkY9F1qh9j3fq2J7v5/2kAImsGbm7JfhH9Sr8bCAcfBSvsR8zYuFxG4TClRhOWVlhomGh9PiwTOkuBtQak/hiWbWq3S+vI8mivfHFdhfruDC1JJWG/N6SemgCYel2SNKKhkcoltEqRQGS5r+clyTLEiWEuqFrySoSOLTDRCSKCQ0g6lOAX5J5oY44whmKG41DFPtkq7VXspqVIYlwWKhUsUQ3lgQL5NE06cbK1h6CkAOn062SNDsZEeDiRDd1nFoW0VCEqF6D5axQ0UmX0qxdB0UzbNBiCRVUqEGmi6jmwnA4Car+r7xTJ7qVgB724nCVEomEMIVaYQRVVVRijQ0C7f93hHVqpUCrYIdQW9KIiIyqXH+hvMYKrjaksKGDnYpEsMJZGA4vllatziNiSTGqCqeK7RKHBQZ6MU2/nehLt1yKRAJ2hB4mlLxYuiiJvYDIqFWLrtUqSOQnqKSOnVEnYYdc43gctgGZ7BeWmaJEUARkCFAwrSCGM4CpVdlVedV+tj9tia5q/kilX/b+I6BFOnWWaSoai8wH6ELLlWKbFiEilDnp2Byrotr7nXx6puwnpptoKAPdMxZDvwisrBgYiXdmjsflY7Mldlb0L/k6WQDJnK++iAGS7se7mDGTOkWuiNkGuIOxQqB0Aw3jWEIvTuJqycQp2tJ1jGX0klmo/TVqEpIqvKqi27VN9RhhUEhnQT5btQ/HhnwU91p4SYqIhVrkArSNWF4ggFXuF0XtsxNpoTfZq0P2aDtjEXpXVOhO4o4sRUMzGFO8FClyjZB0GKPgFqQsdA71mjGgoUt0kQKOiTdepBV6lNOei5H3KzR3gfjuqHRqNUIOyUhE1eM46gpLPTiWU8haki/p+ohqlNRPDQHTUtBVeZfQmizVdZEvRYbVbBES+RvSheVhF0ZFzU7eqxxDHi20M7kaUgSJz+7IMeJgS46rPpZj11iuh33Pq49IzbvaZRN5Lfnc5ViS74iCoDzvWKEk9k08V5IUyO6s2a9nGyrbMCTGBP4rUCmPlc9dDHrt4lMs1sc+TFtYT85XDJ/lpG3K5b9oKf5L1vc/ctBTGpCI7G+/PndSIk7tCUkx1CsVOOlU2Lw/udmk7uhSZES7LiYbrWo4qN/JhiQBSLoq8lvpUsQSC7lDYtKhtnleLMU+sexgSJtWkhz5oWwG9uuqLxU4YoOMainF8bpiuCswoXiecY6HAjWySGI7ri61RTm2U3U21G1/gjqkLCZTgIbSupfOh3RVjnOXY6gqdh1saU45SCimzGvXCe33ZIe7WFCMDU8el4lUS9COEnIdpEETa8TIpYwim3W8tiHAycb3p+qi+kcW4Kn+2JMXkNh7u9zbp3dsy7c//ky6KE6p9RTzyNFKCbEGf81Utm7aw8rlNYoacd45Bs1bRrBcNaxf72bxL0dwmyl0uyyNgqYhIvpBdPzH4bYkH38zKqzEKuIZhJVMdTCHddscrFh4BNNKIjFZp9sFbvIKynA4S2zpXOlYygKT7mQohcWLdNZvKudPt3jwplRhGAKEhIMtW6B0OLLYvCqTXRs30PPKNlipO3HKeUmXM06Sj0hm7yWol9vFBlPDHUmK+aYEbWUx1f0VupjQp4SKIb/2UHLY4JefAtRr0JTiyg0UtDRo1iARpy6s9yCmJYm9hdNhAyQJozJHIpQGqenbLHzpnmSyZYPBtvVeenSvxpdWTVgVigy8ojQYjtUhDVuuVqhpAvwkttQGMpjzmYOS300rr7mmFXWz14MVUBKHKjJKJ1gSROHzaz7Wr0hnz65ymrVOZvumPZx3UQ4pGcUqpst5qXCsKGDC15X4amJF7URIl/evRTAiQnlK4UilzoefFXLxhQW0alyr+OXqQ1XsKLlmtUSdQrEwFP2GsEE4kMPSlZmsWVmIobvwuGs5/5Js6jYUkLvLLprF471pq2xphhtCXrv7LvVzocCp5EQ688L5jRWXFKXD5sfLva1LB1BlSCamzDmqj1HU3jyYoUws9yAc2sVg5cUSHUlyBUId71z/TwIk337xBYneBC7s1kM+KnvGCfCasQkfPYJLCprb9rBu3o80Pf8cvK2aYjoEUBtYERNz6y7W/vADHc87A61DWyxJ2tWHIUUHuw4XiYaJ6LJOHRhikmjYvUdCQSgtpWL+r5h7DpKYWxfnpd0hJ1Ml6npZCYcWLUJ4SXmXX2d/TEKIcMh9Igm5ndBYRliVIiXTcVsyuxZDBcEoe956g9SKEnxKgtpHtcPAKsgj99rLwOkmcOAQ2xb9SkHnc0hr3FjNZEivVyifzrCJUW2y7bNPSctJJbPrWZi+THswX+ZGDI2EqE0xFVqrZkkHUbfTHHvE7XjIi+3/AuJOxAVhx3ELZKfMiThsRUSPgAjl1RNTP4vlW3bGJnFE7uwoWiSE5bBzLDWnIutQWCgST1QybwMhWTEChlTxSDkly8xbzBYi3kpRWMBSazgeqiUSSRRW4DMmTmADEPuNCOiKd0EMwTkqpEjXXf5rG6NKpiaFG0uKv5rEWzkhobWGlPKa6mJKsSJ2ovZ3iqCnLuSpPH97ygOSPn36UFpcijdBBhXthrrCl3E2VcwZVygCx1aMguRqK1I4W5C3dBaUJKhC0jEYfEyzUQCLbF52Z8Lm+8nCkUAkz1JsdRuBK6Rz/F/qNWOIXNVrY46cqisfbzeqm10RVY8Ry2zTLKkgSNiJ+f3GQIAMeqoqgzpADPDEOh12AhzzA4n3QRVDRVlAqRUUl4SU9y/vyq5ExuUkY+yw2DhODIooBG93duJypnaVwObQy0YtVWKpJtmVgPjWd6on5P/T39/JC0gsJRkpW5QAkrk/LiAjI00pYtn+JLY0uMVqtu+YQ7eu0+nY3k4otm2BWbMux2I311y/mbw6UFMFMoM8Y8aZNKy3HZ1ytWHZNQbhQdsVfnutxqqUasNx4w835PNZZTz6yBE6dISEFJgzFzq2hKnTm1GvYQlYybgiwvmPYEYPEzGTGDV2A/N+go9nZlK/gROnIYlmHTXPErbK0Nwe3pwe5ZOZW3nn3T+RkXcAl9CxolWqOOG0ftf5jvoISxHWKMTUAkSibgyzMQ7VkT0CxiFCIrBBLjrZGIbElX0QrWHl+mKqa1tTeMRkz47N3HBbHvXzgujRcjAE3DXGUtSio1haIVGq1PmruqqVoJJ6U5OEpg7vz9jMRx/sY+pr+dRrYGJG5FEN0CTZihxEc+y1B1gV/VRK1dIBymbLvlw6nbZCNXK+nH0GF3fdhSZAgASCVh08kXR0oxicxf+Lve+Ak5rq3n6STNlCr0uvUqWLogg2sILttWLB9tpey1/FhlLsDayAgA0VLIgNVBBBkCpFEBWlI0jvu7BtZpJ833Nu7m4cFwVdZMXEH+7uTHJzc3LPuec5FU4iF2+/vRsNGx6Pbxcth2utx3/OqYtK5Xd6SeAV4ToVYCbSgDCDc7YCobhEqZpMlhNYlQbEasJ1a2L5qj3ofMxMDB9eBd27RxE2y0tFRNdykchfj3Bkh3SipZ/EctOQmVUXQ19ejJdezEWL1kCNGsDX04CsXcDLrzdGh85xIF4eITdNLM6Ou1Fi9V2nNIxEeZjRbXCwGTCz4CTSEXKqwQDLGm+DY2yCYdKrkwLXrgfXKQOX+TSR9XDs3XDcKEyjjhQwsOgts3OAyI2wjC6AU1ti01XImrRlKxBbBRV+CtS44pdoJcVD8unYcUhPK4UuXbsqJdYLSJQd344BOVkAK2wNewUTPpmAMwYMRNnTu8BNS1NK/44N2Pj0MHwxYhS6D3wE5c++EEiLqjBEz4hoUjvPySbDAWEWjWDuhgqjRF4Opj4zFN9N+AxdmjbCrq9no8ylV+Dw665TnZQ/n4AJA59A1SZN0eY1lsdV9lCleYjlr9DQKZELjH5ghIe3Dcfy8eFR7ZGSnYNqJ5+KXWWqYE/YQjSjEo7reQEiZgjrZs7Erl/WotmZZ8Fk2W+OS+Cb4B6eQP7uXEx/6WVUzqiK5ueeDbMs+YVh58yC5xyYPBWGbebBYskrul1owXAicMMsyuMZfVVqtwfAlWakFBblEyz0avIpVLyGbrtTsBR1KwFXNSIVkCGhqDTickgCdB186UXNi8xVoMeD8SKiBYJrfUjbTvUY+sbSJV2FSylpLmYiFdopsl6F16uSKSqIUquIhaG3XEvei5JcNo/jJHyToIOja4+6eiYNhzimyiI6dI9DGpC8O3o0rr7mGuzcth2snqFwiIqYlNoFBQo5m/Z5UZ3aSWGpyGBaPpTnxHP5ecGFujy0XixK2VBeCl1NSi0lCeDynGzaD6cjSLUA8bhBmwr04J4LkXc2ZMF6SU5awHgeHtWR3JukRvwS7qW9MMod6RgUAgqQ6Fh2bQFzxbpH6xzzV5RfVQV2qPogysvimTjECkAxWFjKkJY7xXQqqlvztOJlj9CezCRjSfnDQ5evgifzKFAyAYlicrW2HRzRuiXGT56BihXLycaiGybC2gS487B+wweYN+drNKjbEdPmZOG1l8dg+LDLMXv+WNx/9y68M+pKmKHNuPCqz/D6iJY4vet2WAat7qqPEJjAKDyjjQe8PV3w3DDDWL7qcFx15Xy0aFEPd/dqjPQyKXjr3SmYPzsTvXs3QI1a6Zg1w8XiH7bBNBM49tgGaNKiGu69ZxJmzdyN0aMao1r1apg3dwMWLcgVY0qHY6qhZesMjHg1FyPfmoyeV3bB7qzvUb4ccPKprWBYW/HBiJUoU7k2tvHhLf4AACAASURBVOesRofDLTRpeRTGT/wRm9ay4mAcbdqkoP1RQHZ+GUyduglrVgOp0TCO61Qa9RuUxtpNCXz++U7E8jNkQz+lex4Oq5cJxPZg6U8pmDY3C3tyDdSqFkLXrhVQptw2hKydMBwXsdza+HpOPhZ+z+i4MPbsKYVZM5djyKAGqFE9FT8uzsa06TlwnBgOb5GCjsfGYIR3IIXKjcioPOTlH4mbb52GH35IQ52MDERTVmHAoHooXzaEn9eFMf6L7YjvTkXVyvk4qUsdlK2wB4u+rYhZM7PguqVRrXomTjgpHRUrbUHenjC+mZuLHxfnIGFH0KpNCEe2T0Fa2nplMHIZ7lQay1eUx9Qp2xDLr4zy5arj1pun4sWXWqLrKVF8M3UXFq/Ihhs1ccKJFdCycTYMcz1sk96tSpg0qRQuvXwZbrouA5dc0Q5lKriYMWUZXhm+Av+9oRo6nlAbbw5dhorlayAr+xc0ap6G9LTamDNrhRQ5KF0hByedVgvlKu3G8u+i+GbWZiRiEVSrGcFxp5ZCanoOtm5yMe6D7UjEKso77HRCGhoeVhXfLvwZ876OwzJTkFHdQufj6qJilYsQMjsDdh3leBMLcmFkv1KGVKib8qwfGFWopACSseM+RVpaOk4+uYtU0ZQ9U4x0VI9t5KxchkkvDEL12V8ja3smOj36JMLndFM9N3LyYH/2ARY89hR2rluPY595Cmln9wDSWQzDQZgAeu06LPnyS2Ru34RyVioaH38C0Lap5JtSjzfy87FpxlyU3r0DpVMs7BzwFDZ16oKm116HhZ+NxZZX30D5HZtQ4/BGqPHaGNilUsUgSa1X8mM9g6QoNtIEk15NFeIte3heLqa3bIHq5SqhwfNDgfp1VP+RsAX2OHDmz8fKmbMk1LxG52MRbd4cm5Yvx56vFyKUGsLGeC4OP6krMqd8gVKVq6Lc6d2BvBhWTZ2EXSuXoXSkNOqwHHHTRoivWILvvpoBI5aDjDrVUP2404GqVeCEmJVlSNqqyhqzPMOlMn+qMCoGP6qDoVL6N2VO9kLAVXCaZ/CJiP1XGXCZQxbxws+ZKqu0Db1yVYiZGpGimYd/VavvGUKljMfCA5K7oejJcu4KpPN+yritq+AJ6BRgpeNevDxbOk3FsaOBiw6Vl7qvirO0Luo9baF+WahK6Nd7KEeXHOKAhI0Rr8aObdulvjhXkvJX0IVGtmBCOlceV4MEJStTgsReea9fEsuZ80CwoRLcuHq4zPXpGgtI3GCBZ0OnYar4Ry3aFTNw0eo8FC5ST9EX7vDComRFWlIWT2Vj0FnIXYPhWd4iNQsTzISFmZguHMXUMyVOVZyaruyjo9gVU6uQMBUC5hqcLy8PwZBWoCoJkncW16ckzqtYbFaTUGm00k/U43CvAgxD0ljyVMILPGFTsJ956WIuS2UGMVv/BtRScgEJ4TbNEjbatW6FCZNmoWKlMoq/tVEitAVwZyIvfwCcxC5MnLAJt9y1Ax3bR/DkgNvwzPBBGPViNubPuhqOsQEtjxiP/g9l4MYbqNBvQ0hCaih3KkhoJe9IhrSYdGzuVkUnXAPTpx6BS6+cgQGDmuC8MyhAspCXx1KacaSmVMKXkzLx0MO70Pn007Bl6ybMmD4Fo8dcgRefn4Gvv1qJ0aPaYdWaNNx11zScdtp5iJkhzJvzDp594kIsmOvirvtH48xzm6N8mRS8/+E3uLBHTVx8aXsc3eZDNGuThhNPq4RuHcMYP2kLXh+5G9de0QPrtmzDitUT8dLQU/HlxF/w+JOLcWGPzli1Yimydm/GY4+fjuHDPsOmdZVw9NGXYegrr+DcC3Jxb6+jsX3DRtx583KEq1VEncOaYsJHM3BWN+CeXq1Qtuw6YfxZ08vgsitXoXLNqujUqTHefmsaWhyegiHPtcPOnS6uvnYWjuh4GmpUrIp33x6BRwdWQ7dTy8J0N4uakB+OYdWyE9G5/Vg8+WhXZGQ0w613PodX3jocHY5qgWtveBvfLATO7dYFEydOQss2wCU9W6DXLd+jZdMjUbNGBl4dPBYDXzwMJ59bHeM+WIOB/X9GlxM7YEPWNsyduwKPPFgN53RniH0W3IiJhFsfl1+wCEuXA926nYQFc2fgy1n5GP7aiUg4S/Hco+vR7ZwrsWtPFn5Z/T4GPtoE9RpshhHeDTdRGQMf34k3R+RhxGsNcESHcog7uUgkyiI/biAcLYXsPSloUnMsmh9u4aTT6qBKLQMjX1+JZo3aon69+nhh8Bg8MrAFWrQHbuv5PTIqV0D7I1ph0KApeODpMLqdcyz63zcFyxZHcULnnvjss49Rqepm9Ol/OS6/7A2c0OkUVKxYCRMnjcK11x+Jyy7rhUioHZCo62lFSllUh/bm6RTlA5fzV1IAyccEJOmssnWilFSQTC+XvXcMqXa1a8MG7F6+BLWX/IQJLwzCCf0eQPTs7mpP/mk1fnjwITQJ2/hy3gwc+9ADSDvnYoCGUOZw5W3H1w8/BWv+YtQ/vC6WTJiFqm2OQMPnHwYqVRXLu1RoYtjdmlV4seel6Ji5By3u6Quj68nY+uN3qIwULHn+SaSG81HnpRFA6dLilWClL4v91bhvS3gY80u9+LBwiuSs8Ijk5mBB65YoZUZR63+3YVfNMtgVtdC0VTtg8c+Y1Pd+HN+wIfIMA5MWLsTZ/fti5YZfsOL+fmhw4omw27RFgy5dMPGma9HkmKNRt/f9WDLyfayeMBanNmuIHas3YWPtmmjZ4xL88OIriCIPVculY+b8OShz/mXo+N9rgVLpno6iQq9USDfnx4AmNlKlh44VuzygUNBQWZXiUBEYyvQrepXoTiyH7uXiiF6iivNQjMcMB1HPO5XwokXEG8IwPFNl9OqoEK3hqN5vnJHS3FjiWylHHhLxfmg1kcNTxWEYl6dEefNXpeW9XAFPt1OFMZQnREXfeOzmO88LYxNgqVw/3i0LtqYDYxo4+BrJIQ9IJGRr+w6kpqYKtaUgVIEbzJ/F8HsZDXo57NsLK3r8fbu2cHXKbAvWqhdR+BstvsDJU3Bm4XV/fEf/c/lGKvj4957bcxX5NrDC+yXR8lfj7c/8/vgJgjNKLgWoaCQSCbz88svyb/LkyShXjmEAB/tQnkrG8HKTadumJb74YiYqVizjBRSqKluwNsPFTOyKPYqwuQXb1huYNzuCgQNX4dobz8a3P07HByO3Y9bsy5Dv/IL2Lafivj5VcdtdlZCPTYjnNcJjD8xGyG2GuJ2rylYacaSlZeL8S6ugdsNM8XxO/bwRbvnfXLwwuA5OPpkJ4Dsk/ovKUFZmTQwY+D1GvZOGrqd0xI6dWZgwfib69msKNiWePXsphg49Ch+N3Y7Bzy/DRWd3QSKcivfeHYdH+hyPsqWq49Fn3sKoMTejRu1t6Nblbdj5Jp5+ugfOOn0krri+Cu59sCnKRTdixcpa+G5xWaxZvQcLFmTh+0Vf44nHumPUqKUIpazGCy+eh7y8xYjv3o209Nr4aW0YSxcC638pjVfe+BRHHR3DYw90x5wZUzBs2B4MfLErGjWuhztvfg8Tv9yJ0e80xdFHZkuu2auvxXHHfevx4ZSj0LxBLbwwcCzmfm3j6SGdMW3Ketx9xzKcfMYxqFimEka+PhbXXGPh0afaIRRZo4IlzFQ88cgOPPHwbrw+8gpULJ2Bu+58HKec2ggXX9IV3c4YjN73tMMlV1TErh1rkZ0dR2rFqvhuYTmsWGxhzfJMvDZyGu7v3wAXX9wGD/SeCdPYjj79r4AT3YlOR7+HDm2BYc83QNnK25CwXCxbWwUdW6zAw080xcWXtMX0KT/gkisW4eFHu2DhwhkYOzYPZ5/bDdl7cvDluC8xeGgFXHARjUObEHer4eF+6zHxM+D5l2uiSaNKmDxxFWbPrAYjZKNGTQNnduuApoe9iSsvKYsBT3VGjpGJhd+m4ofvwlj7s41hw8fj1l4tUfewXDzVZzlGvHk62h6ZwIb1ixGK7EHFKk2xaHE6ln1vYd3KdHw0Zgac0FY8PvAi3HrLO2h/eCe0aFsBGbViaNGmKg5v2g0RszXgsLaPlzgtG6Ru4+5H54e+h4Rlf9NTU9C1SxfxXHoplTBclr1m3pAp+RnGmDEY0/t+nPHgw0ilh2TjNnz//HDEsnajXas2eGfQ0ziz941Iu/ByuNFS0r+HYVqx+bNhLPoW4V82Y9m4zxGrXgPNXx0Ko25NxKWQBRBhaes9+cj/fhkyn3sWW8qlouUdtwJ16gJZezDzlptQOxFHrddHAaUYIhSHG0/gl48nY9vMuagsneDzpWx3lmmgbMcjUaPrSUBaOaljPrd1M4S2bsLWBg2wMa0MtkXC6PXQw0h89gXmvTQcR7dtgXgq8PX46Wh36dXIqVcHS5/ph45PDgDOu0i60H9xbg80bX8Eaj5wL2KrVmHP3IWosH4TMqdPw/oq5dDsqqux7PXRSI9no0bT+tidUQnRDici0qot8tNTJONDCvb49BulFRSlb/g1HOUh+bVmlKxP/FYjKoTYavzCv/3BiYVKv96dfj3S7+9ZRWtKRT+PHtc/F5+id7A3x4N6/0MbkLz7LgSQ7PADkiCV+qCuuODm/xoK/CMACVy0bUtAwpCtsh4g8arQWVvg4BvMX/QiViydjtO7dsWebBMXXzwG6WXS0e6YKhj2zGpMnnwtwmmZ6Hz0uxjweB1c0TMEO7QNsVgFfPD+aiRipcXbGDJVxb6UlDwcc1wZVKiSLTkkC+c1RvfT56Jf32a45qaasO092Lw+gcUL1qFpi8YY8MwU/PB9LVGCoynsG1AKhzfOwbvvLMSMGSsx7KWWeOPNTfhgzBbc3/tEWGllYZq5aNmsLr6dsxVDX3sfb4y5FbXqbsEpnd/G9k3AC4MuxHlnvot+j9fDNTenIepuxYP3bcGECUCnrhXgxFtg8sSv0Pd+ApKfULNOFp58+lREUzcgkiiDtWtD6PvEZ9i9aw/q1WuLj8YtQOvWwMN9z8OXE8bjw49tDBlxKqpXL4Pet3+JV19fh4/HNsDxnXNg54YwZEguHnxsG6YuPAN1q1XCq0OnYNKEbXjq+aMxftxqPNh3FR54qjuioSjSIzHUqZmNIzpuRSi6Bo7tIm9PU1xy8Rx8OQWoWUeFpGzdBDRskIa+D9+AW28ZiIceOgdnXkhbZAKWUwGzZ69A3/tnoUa1KjiscUU8/dxP6NOvDs45uzEeuGsR6taN4K77/gM7uhntW72NapWAj8Y0RflKmxALu5j/XQrOOn4Thr3aFaecVgOLvtmEU06fgIce7ILZsyaJR+aOey6AgVykJirhyGMWo0HDdYiEs2CbZTBowE488VAuBr/RAl1OrYXFP/6MWTMr4vWXp6NqZWDoSz3QqtVbuO/OOuh1WwssXLwD/frNQumyVVG/URUMfu573HhzK1SpkY2hA1bgvY8uRP0m25BqpsJ1d2HTZgsPPDQD27baaNqwPRbMXY+t2zdg1Pv3YPvONZj2xQYsWfoDli/fjk6dmuHhxwcgYjUG3Nqq3LtUiPO69Mk2qQEJf9eVyopffJUUD8m4ceNQioCkqwIkul4NcyAdm1X0+JmN0JgP8M499+Pshx9HytknIuuTCZhye290Pr4TyrvApEmfo/7xR6D+w08AdZuofNKNmzF34JNIWbMU5ZtUR86EWQhVqI4GLw0F6mQgwd4YWXnYMeELlK1cDmmNGgLDX8V7n07A+QOfADofBWzPwqybbkat/DzUevMtuKkhGCH2trGxbc532LJ4CVTGSkI6zbMId8WWzZHRuhWcUIrUtJndvCmqliuF+hzzsGYqXMt1sfWpZ7Bk/GfodP6ZyC3LJoIhhGs2woYtu7D0hQdwwsuvAZ2Ph719A7447SIcedTRqPB/12HtG29h2bw5OPyw+iizbguWGwZa3fZ/EsK2c+E8bF+xHGt+WoqMDkej+f/dDNRmi1CvsE+gihU/M/3DRwwAyT/8BQbTDyhQUinwzwEkrfDFF0xqL6cq8GldzGIS8XdY9M1oXHzhy7ju+kaolJGORx9ciJ5XtkOVujvQ66bVuP22dshPbMXot9Zi9Fvt0KrVesDK9CqzMDyxFOJxG+EQq85QAWD1qp2qEaqbio1bmqJPn7n4Zg5w1/1tUb1aNVzd81OUiQIDnm+MX9ZtxrNP7ULfBy7C1p3r8M7oGbj3jtaYPHETpk3bhNfeaIbpMx3077sED/Q5CuWqVMPgoR/httvaY/vaqrj59k/Qq3dTtGlbDv93y2y0a5uOXr264pQTPsKDT1ZEzxtKI5a5FZeflw3YFXHrPWdg/PifMHHCPAwbejFGj5mHqVNW4LlnL8SyFdPx2ccbcOJJlfHOx1tx/jlHo0mzNrjtziFo2QIY+PjZWLX8R1xy6TLc2qsqOnRog3vumIC0ssBLL7dGndprYNhp+OzTdFxx5TJc9t8Iup96Km69cSwa1A3jyefaY+0qF9dcORs9rqmHY47qiAf7jcQNNwA9LmuAaAoLDYTw/ZzD0L3bHDz8+KXodi6VamD2jBXofdfruO/BG3Fv7yE4vHk53HbXyRg3djQWzAeO7xTFsEH5eObZG5CZswC97pyD+/tXxvXXH4NnH5uHwc9twPCXu2Bnzkbc2Wsxbri+FO64vTLKls+UGjd57uFoVG06OnQAbr75HLw98hOMGh3Hi0NPwOpVc/DqSzl4cuAFyM3dgPdHzkCfB6vhyA4RuE6WVChbt7IpLjl/JrLjQJ++bVC7XnVM/HI9nn78WxxzDPDCkLPRqtVH6H13BdxyU1u89/5S9O3zCx57/EZk5/+EXrdOwW13NsURx1bC1T2m4/Ke1XHe+R3wxEMfoO0RQPezOuLaa2eiW7cWaHn4sXj6yVeQtTuG/97UHi8On4frrjoJrVp0wJDBL2HJki34+puJiIQOA9yaXk8pL2ilwENSaMtVTHFgNMiSBEjS0lJxStcusE2VH8nqSXGD1SlZXVNVm4p89Ale690X5/Z7CGXPOhHL3xqFHwYPlTLRZbLzEcvMxJ4UE+d9PBZo0Q6sGpG3+AdMvq8PulSvjOhJLbFgwDCEy2agBQFJvWpw6SHZmY0pvfogb9s6nHH1pVjzxjtYaps4+eH+yGlaD2k7czHt1ltRNS8bjd8YBUgYutdqgKBHSgKzlrBq6Km8vCYcS/kerDwbk1q2QbmMCjji5cHIqdsQISuESCyGrFEjMebhR3DVlZcjXrsaBox8CxddfRPyt2VjyYtP4OzhLwHHdkR8yxp8cualOLL9Uah46X8wv8+jKB+x0Pz8s5E5fjx+ittoc+4FGD3xC5zYvDFqVK2KxS+PwOK8HFzw8hDgcPa9SfOSWkrqzhXM62BRIAAkB4vywX0DChziFCjZgEQ1RuTRti0ByVcCSKSrOq3EkgLFcrvfIXvr63hr5Fd49/210v34qLapuP/+bnDTvsNjj67EzBkJRMNAz4sr44KLMxBNW8GUM691murTo7tmMI9EV2iR/Kt4GK5VDUuXl8ZrL/+CubO2wbUNlCnj4rKe9XB6t+rI3JWPwU9txOx5m+FGbHTt3gC33NIKQwZNwtezMvHU0/VhRGtj0LPT8f1XloQXdTmtOq6/8UhM/mQj3n5rNqKRDGzdvBWlq8ZwT9/uyMjIRI//TMPV14dw/mUZCCOKt1/PxYjhG5CWWgG1GpTHtp0rce11rZFRNwNP9v8Kn47ORZWqwJ33NMLpZzXHq29Nx5Sx21C2fBRp5diLIIG+fZuiWvUUvPlmHJ+OWYrs3Q4yaoZwb//WaNaCHd7XSM+WXTsaYuigRZg6KYb01AgqVSqL1PRM3Hn/YShbthpefWkBPh23Q4KzW7RKwd396qBS5VwYZibCZhkM6Lcdi77NwQvDz0Nq5flwHRN7dtbEo33nYvnPeehxyfl4+qn3seQ7B22PDOG+B09HxWqb8MwT8/DLKhf1G2Rg++4taH90CDfdegy2bN2FV59bhEVzXcQSYTRv7+L2u1ujZo0fYTg5cMwUxJ3a+OxjG6++sBKJnFKoXacClv2yFr3ub4hGTdLwdP+fsWrJHoTDDs49vzEuvaYsUkqthIscyR9ipbIVP5XCK4O3Y+m3mcjLdWGWctC6XWmce34zNDgsBWef+QWu6Fkal15WHxu2mnjikYVY/iNQu1pl5OXtQtO2IVx6bQeM/3gHnn9iETavBc44sxQeeLw1Kmak4OWXf8SnH25ApQplkJ6eij15m9G7z+X49JNJmDlpF/JjuaiU4eKaG09Fl663IGo1B1DNF6Yl2e0HCnsUKfFKCiAZO+4TEJCc2rULEuwsLgnN7D/D/MoIbOmUDhiTJ2P04CE47dobUa7zcUCIJVvzgXgC7tyfMPLxgTj/mouRckZ3JNLSpV9MeHcW1r8yCuvfH4dQegpqVCyH73dn4sjHH0GZJvW90rcWMO9bLB08BPlLfkJK7dqoft0VKHXicXCsKMzd+fjq4QdQLpaNlk8+CTeaDtNxkDDyYEkiuOV1OGNvC6//sFejgF4TdjmffMmViKSG0Kn/nUCthnCNFBjMcdm6FmufH4JdsxdIud54x45o2/NKLJ0zD6tGj8JpD/UDWjaDu20Dxva6H7UbN0Czqy9C/POp+G7UhyiXF0etBun43jVxzKXXImfFRiz57APEtm9GuEJ5NLzsKpTtdhrySpdBCnNdpQZ1UNbmEFcB9vvxAkCy3yQLLggoEFBgXyjwzwAkDNnSgKR8EiDJhO0uxp6d/ZBeJgeuVR52IgURIxuGswOumQU3lIG4nSYJ7EZ8I2xnIyKpubBtNkhVRbFN1sV3HMRicViW6sDtuC4iESai5iDB5nqoABdVYKIMLDMC186DYWxDIrETBv92qyNipUkCq2PkwExshGGVAYxUGImfETNZYKICok4N5Ds2wtE9cJwtMJ1KcKVpYBhuIhW2uQu2ux0hKwcRk+FhLAG8TYpaOE5VwMhAgo0RzHyE2YvD2YPcRAy/rKyKj97ZhLlzFuO5505B9do7YEdDiDqlYTv5sM0cqc4TMrYhHs+EG60D06ksZXod9hpx18A0dsB2smGFU5GIlULIqgIY5RF3VOOvsDQ23IS4HYHjlocRTpPCGZaZh0RiJQy2hDQYjhKBaRwGJ87SxFmwsQshy0SCJYbNyshlLqlbB7O/2o0xb65G1drb0Lvv8Qi5K2AaqglgKMISxyzAsRN2Yot0Rg+jlnQttw3G4O+B426RJHppcMlqB0YEMZvhbDUQMsupvk4sTGDtludCrLqAJdemArsdRngNTBmHVYVSha7sMeO41RE1ysBhz4iICSfO4gk7YBr5sI26CJl7AGezrAsjVBUmqHj+f7eKbcO19iBm7EHmrur46nMXzz4xCdfd0ByX9KwM11iLkFUJsCvBYPlRd7dqhujaUl3LcMrCMNkEMyGgy4heh7B5FIDKvwIkurqQ8Pj+BNLvi1Ao4pySAkjGjftUit+czBwS6e1CRmXNZ1ZziorzQRKZYzkA1144FQixPwy/isMk30hzSl6TB1il4JqWqrLFMKrcPCCPPMVGXapUplOqDEypDctXEIKRTWCTBSRygUg6kJ4O16LyHoI4aliu2d0NpJN3vMpUrEUu6QpeWB1/l+R2r2APK3HRgeLYsPJ5f9aaTYMTMtmnERYbG3J96e9okElR1UXFAsOxopaUKRbmYoljVvGi/MpnnyD2uAmpjoTpUa/VewKIkT8MIKz617tpKVLmNkWqVjFn6VBNzf6TjBBchkMOkOh3yuo+7733Hq666iosX74c0Sjr4RvK+hkcAQWKmQLcVHlwfTmOA8uy5Kd/zfEcdlDmT/2d/il7v+vKdXosPZ7/b/+0OTa/S/5e31N/x3uS0Tm2vo8eh+focfzXFRd5yIdvv/023n//fYwfPx5lyrC7eAk4pNmp8lV0Pq4TXn55BMqzJq6rqr0zrtows+EYa7A7axjC0c1yvmmkwrVZyUV1N2fjY8P0Gn3afL9KgWH4Bjd+1zEQYuy5lO1WAEUaAroJURpNhw1XU6TUJfd+ghFV1S6BUCiOBC20tCZaKTCpkEoFGAdh10aC4xsmogYbrXHxWXDZ0c2MwnXZVygfhhEV8MO9X+YgWgYVVNXrw6SiI0niVB7CcBzONQwzxLj5OEJGFLZrYtKETdiwtjx+3rAGN1zXHlUzcsGqNZZU30vAZWw96xE5MQlriYXYwJDzUM3IUqVEZz5c00GC43uVbxyTLeFU54GIN5aqQChtzmShmOy1xMpkEhXPV8MKOgR2fC7W/+d3qlSnzaqERhRbtqTiy883YMemdJSttBMXX9oGqeYOr4M9K93EpGu8qEROHCHLhW1HpfQtQvlw2eDN5LziQEL1BXFNzpTvjoCJINFC2FJN5xyHNXNYItaG5fWGcoxcuKI0kqdVsXnWB2L/WMO2YBkWEoaLCBXTBAGoDccsLe+foYO2YSPBKk9svGfHEaFyaxP8hbB4SQzfzrPxzdxVOOX0mujaJQMpKVmIk89RBo7LIDNWW+L1FuLxGEyTgCgGwwjBTpRFNO0SmEZzwClX2CHHYLIx3Xu2VH+UvIlEXDrCq6qLvz6KYz/lGFu3bsWAAQOk+IWWSX+XlOD9KB8//eQzJGJxnNSpExIhviuW/WfjPNJC8YZtsRpWNthPhMV2WeEpYbLpXgJhqe2qmigTCIYSUVnZCTbWcwnKWbyTVS2j0u+I9GRZ3hSbvWoM5Fth6X3JsSlbbOlrISteqly6bipHg8VKUg5L3cbhyPqPev3VVLM+6fMnjUW9Kj6akAarhBrSqJGFcNktXUqR8xaO6h6vyjgl4Lj57OUIl31SHCais+aUAysRRp7FNeIgasfFEGJzvRssbc3mgqpqUMRxELcSsNk+gAYAO6w80vI9n+9vdcL9XUvpV/fx7+16j+Ve7N/7+XfyUdR+r68rTv7z6yf+e+rftS6i/9Z8qXm+uPhU04bz4Zjv7ZY0qwAAIABJREFUvPMOWrdujeOOO67Y3pvh7k2LKrZb/P5AVITGjBmDxx57DHXr1v2VkkjhU9RC+JumFtzmH0wBDSrIPFxDfmWfjMW1pRmVDM2/9XrT1/Lx+VkoFCoAKJrJOa4eg+fxHH6WfPAz/Z0GORoE8Xq/0NBAhBWveA0PP5Dh9fp8nlMcSobmL46Vl5cnYOitt94qIVW2CsszkhZnnnUmGjQ8TCqCSblTVUoeQC4MaycikTVSple19NS9RFTCr+rb4NWpd6jQMuKF6oUCNiyprerTe3u91/iHncbZbNVg93XpgaS6BrOSDzd+UVjMfAEj/Mduwqrrtpg/YUqDVlWZhzZYWm45npQeR1R+KmWKN1aKkmNliXKhymQ6Xq1+b0M081UHdJdKRQgGvUAskG6HELbSYcerwzWqIp/ljLENJgjWXFjS70BVk5F5ex2GGTamDhW/Hk3QIurANhOwDQsWeztQETQNUejYHC4sPVtiioYCOpj8ShBFhZBrlKXF+aVq3sceBvLMBF5yO0MUIgIe264Ay6gm+lzC2Q4gU8CDSy+MNI3jHNh3SdrkwkSegBmpAm/asKi4yTtkfdAK6qdcSw8VFU6Cj9Je3wMaIbxGtG4eIlIJ3UJCQp9YltVBOKLaNsfyHRgpao3FYwmJ8advRtrYh7ghkz8Vjzry/tlBnqF9joTcGOzCzvAcIwOOUxmWFYbtLoXp7kIkRCWWyqvX5UnWHd9pDLZDIEKDHEFzBI6dAsetB8euDNdJV+uEQJCVpDiGw2pvBsKhVDhsCmhwrSfnlBSPINfGki1btojxQp7dk6/Fc4ffH0UDkvHjJ2DkG2+iVo3qcEMhxPPzERHlnjJdNfalcm2zCzlXkMOy9qaUj41bbJpMHlTyIUT5bDMJ3kSMGNdS5f3JY4r/1LpGwkHITSBhsru5Wo8EugLRDQMhN67KhMNBnpkioCYlYcOUeXAt8n2neG+Gq5oAmHzGsrZeLw3e1+NF0wgj7NiIODQOJJAQAB+C7YZlzYfo5XTiiJtx6Z9DnnDddISdGEIuQXIY8XBUgHzEiSNBI4YMThrlwnAjsOyw8HJ+OB+xEPndQWosCssmDU3EQqpkrzQTPIQP8hv3Peqi4TABrVK4/XtzsrJPcui9k/uR3tt5jf5cAwm9h+vx9gZa9kZibQBN1luoI3DOHC8Wi8nc9Tz88xWJWwwGfq3L8J6k1549e3DppZfihBNOKLbVUSIACT0kffr0wfXXXy9E1Yvh7xR2xUbRYKASQQENDrQXxK/c+60gfo+J35OhvRB6HDKgUoR/7V3R4+4NOOvxNTNr4eUXdnqj98/FD6j0M/AaDUQojIrDluAXXEuXLsUvv/wilo8S4SERg6MDg94quDjllFPwwuBBKF++onoPondxs6QSl4Bre319GCfOcCmHvXkY0sBu2tECMEGlQXJLqfiJUuh5zUTDphLNU1nJiOOoGvq0vDLUiffjta6T4vUpjqswKhXJLlZRAg1V9pJAJuJZY+mpoVeCHgOqCdSKGL7lKQmm1yWaKoMZEwutdEYyTPW7NFIl+InD9MARFRGTFlOZUwJhdmo3oohRYQ/H2aJIAAX7Hcg8dENX6WskdmWl4BZQgBZSggcqSQk4VkyUNyoujpsCW7wMQNi2YFv58ixCLzPHo5Ns04p2pLtYmL2uxhKZkifWWSnLSo8EvU0SFuLACmcrJc/mzFSZZyqYbCgXZkd2751QGSNQonLmEiAa7OnEf7wn3x3HI60VKBIgKsqlqk7FLvcWu8/TAi7gRQXq8Jkd5MEy+a5DsOOGVEZi+WeHsftUMgWIEZwRCKmmtQRWsp4MerkshOwyqp+FeLMMJKwYHHaNlz5RWaIsWgSznKtBz4gu36s8aha9Iwl6rJRXiXOiJ88VLxYLLyhPDuks8ooARjw6fBcxAUJFwZHikhWshPniiy/i2WeflVfydxoMNSD57LPPELcT6HhcZ9VzLMH34cBgrw9TAWCltCvQQT6ng0J43uT6VdFQfJcE29GE+js3BITYI5X9yxiyxGgmi+8RiDoh73Pl4Yvaqhx5wgjJOWGHXkgFjPm5Nm4kLAMWQwHZNk2AkLeUxZii/iBYV/JMja26unvtCF3KF3ov1LpnaGTUBiK2g5DjIjes+ITrzTYiCmDRw8pS7vSaqW4h4iFV61XxJ88V/iEQln4ocTGM0CBB8EYoEpOuiP4KbiViaz8gk/Dv837DojZk+hV9v2FQdiAvwsIPNPz7twYUev1qw+O+PojfQKp142Q9Qs9zb7pNcfA/76Hvy2f+8MMP0axZs0PPQ0JAQjBCZSg9Pb1A6fOHr+zrywvOCyigKeBXtrVAkQ3AZ/3Qf/s3Vr+nRAMHzeh+6vrH2ZsFQgs3PwDRgivZmiGbkheuyLH9rloNSrRXRQu5v/q29Xj8+eqrr8q/iRMnokKFCn916GK5niE5BCOmZaFdu3b4/IvPBZCYnsVHqf2eAiittnRzUAKKsLKQc3P3GfnYMFTZJHXPBn6pmiEaUqXHm7pWrL3qwiYYHM5zmW8hwRRed2xaFJUCQaVQhZjxvl4IkCgc+V6/YGXnV+VrvH7GWkuR61WomAYqMH2dncUlRMXba3zqhVNIvw/YCNlUclUTsxhiiIDli/kspEVcKexsiCrP782jQHtVsfLy7JIcnBBFXVUbo7LMBFdVwUimyY89UGjId6oRrHKAKPryGcUTI9EhVHHofSBdFGhQZUW9+PqCylBesrYHbByGvRSASS85wCRoIp28zskF70uF4Sgln6Ampmglz6zeqWBKyTWwhNcSLvvOsJcMw1lUlSY6QQgMhGwCSPkBvSNxySmQ9+N5swoeWgCSConxiOABYN6VXhq9pjgBDszJEJx5Gqo0g1NNapEISYoDbynPI8+kPW26LZx3G7HKE5B43ad96STFwoC+QUivjRs34u6778Ybb7zxt3pHtJxWIVvjkFoqDcd16SrP7fmZhCAEEppCHn5Wa9XziEiYpecpVO+xsJtdwjQFOIj3zeMQnc7ttQqW16Y+86ELgQ/as6rSTvQaIADgWiVrEbDIlQYbCupO5moNFxpX1MUOveEEnXrdSGNC5fuil7KwY7gGDPRgEuiq8DXlyaPXVgWf6ubKEI+tMkQUNodW99dB8jIzL7SZMVsHxt9W3Kvzr41XlEfE79HQwEODAz/g8Edf6HGSdQytB+jP98dj4Y/K0HqK/z5ab/CDjuRwreIAJMkgi2GbjRo1+ud7SPwvi64mhmz997//xebNm5GWxjhgzx3919ZYcPW/nAJE84sWLcK6detkTR1//PFi+efns2fPxrZt21C2bFl06NBBcpd0LGYy+MjPzwe9B02aNMEXX3yBo446CpUrVy6grvbkFcX0yWPR3TlhwgRh4lKlShW4Uv3xqrt370Zubi4yMjJk7vPnz8fZZ59dkF/iFzbF9Yp1Y0QqGswhKRmNET39X3ZLA23btsWEieNRqVJV3+Ypqoqy/kn8NDdXrx2wFwohgER2VWWNp/pQ2D5OKbZKGeQ/5mpo9UIr0FIRVBJelaahLY/KY0IVRekNzDWRGCwFOrywKInyklh0jq3BgKfqeLu9KphERZkWz7DqRK+juCRkgid4Lcm878RxotQXBUhi9AIYElmWkBh2hpXxBK3UEpCYamraK1TQxEHRxiOUBEHREq/8PrxhngAxBYZ8ll75Q5eh9bQ40Ww8WolnglQiIPEeSLQ91WVZKM+wMIbF6R4aAgKU18JGAiEJj/LmJ7o5qagUN5M01QqgqcCrAnRUAj2lkQNpR5i8LuW1oc7mGvnYkxXDgm8WIjNzGypUyMAxHY+CaTrI3R3HgvnfIHN3Jpq1ao0G7M1AvCChPqSjorxSDi38sm49MrM2o0H9eliw4Fsc1b4DQiHmHXnV4Lx1rLQ/WqU9r5VoFByLoJGDhbBl8w4sX74CxxzTAaZeT0J3z+btACtWLEW9ejURMiOYOWMOGjeqj6oZGQcsCZnyjXv0XXfdhddff10p114eXnHJod8bR1uYPxn7ESIpUZx8ene1fmwHYeaMeGxCj4PmZNGthbcKLf16heg8Mc9PIeYIjcnJFoXdv+kVE7OIkhvemBq0sCGjQryqLzkBpDhgPN4S8CwdzckT8o3HX0rSaNCj5uUlznvdxgX4ejdSkaBqTYsXk6FGzGdUVgDlufU8IhISKsnoCqDEGVYm+NYzRIgHkpW/JNhQvHYakBT+QgocuL42f8ea2Zd7+CNxuMb0Ht2lSxdp1E0QvHLlSvz444+oWLGi7P86jFso7xnHtAGdOi3Pr1OnDlasWCF7aa1atQryVvfXq8j9+Mgjj5Rx/PmlWregvkC+5P3mzJmDVq1aoXTp0gX309EZ+0KL3zvHH4LGZ33ppZfQvHnzf76HpChAwqR2KohU0vQRhGz91SX0777+gQceEK/bWWedhSVLlmDBggUYOnQoHnroIUnOvOKKK8AmWzVr1sTNN98sQoZMrhlPU4+gYPDgwbjllltkPFoFCGx07ok/D6MoivvX8c6dO9GwYUMRHPXr1/9VvKke57XXXpM5cH4MkaBQO/roo5Ui6EuO31/BtrfVoIUwBQw9JJMmTUL58qxkVQIOT8ngxtqmbVt8MfkLVKhQqXDPLDTLe+EFSmH29nMPZPBq+k6oxlIRZLiVVuZ/awGk8lLQ50TCGiBVZ/ib6IbaglqgCCsFSEK2/OZErbFoMgp6KLioQNGQvBLZ+mntjjN4AmGkqPwFg2oOVWCe4/Vc8AESWRPyZAlEWGWHyrtlIm6wbDGVDKpR9HaoUDR9d5X4nEDY+1w31+OTe74M74mUSvLrlE4FBxSdiDa8Sj+kglcQQI1HBZsKGhU1QgTPe6XdKxYBBJNHGfpDZU1M2WCZIgP0WiiLd7hA0VSv2GVyslBcgUOOy1h35vDoT5V6WICvZBx5Mu+dSCsIA9i1azt6XnYlTu5yGho1bI7X33gd7Tu0wA3/uxovDRuB/Nw4ateri5Gj38QzTw5C7Xq1hN4RL+dGKb4sRAC89/57mPfNfPTp0xtr16xFk0ZNEKGbQzLleWZcEp7lccRDpD1laoEor5RK/P98wlS88cbbGPHaCEQjXjEGWSdq4tk5ebj6qivw4tDnUb5sBfz0w3JUq14Z5SqUl9CxA3VQ8bnnnntAGaVlUXHJoT+ac0HI1icfIy01DSecfIosM4ZqkSqWxhwsyCAAT9FNfAJeHgSVdFJesps8/tLrWxRyH3t6PjzPQ+iBCQEIXtJ3AV+zTxE/V15CpmEJkBehoIwpfNUCZLW8KvDCKIDCqWtnSIEHRhsNvAIbImEKPCasiad8Y3K+5KRpD5FaIwXyynUQp/dE00gQlRJUpJMKNfW8MVp+SUirCi4t7Jn+R2/on/m9Xx+l8fGJJ54QoxxzKevVq4dvvvlGcqYYMswwJeY633nnnb/KMdF7M3khMzNT9IUePXoIj1CnrVSp0q+Isz8ekurVq+Ojjz4SUOI3fmpjwMiRIwUsPfjgg6LnNGjQQICUnlNxGQ38dCJoo4fksMMOA4FbcR0HLYdEPxwf7F2vU/v27dsLQraSXV7F9cDBOP8OCnBdUaiQYZo2bSoehyeffBKdOnXCmjVrxENBi8L69evRv39/3HvvvcLImolzcnLw3XffCUghKGAYE4UQP6MFokqVKvj5558FRNO7kJKSIp9nZ2eLV4aePs6hcePGAl6014/CivchIOH9OReue37PMekVuf/++wXs3HDDDfI5QRA9OAQwBApMJpsxYwaOPfZY+fynn36SpDYmpRMs0YrDea1du7YAZJEGPNcPaPisWpnQAuaVV14RL1CJASQeCOO2LYBk0heoVPHXwn3fV7RW5wpsgb9zqd6Ztf20MKRh3++372cqtUBpQ8rC77+vmsuvyrwmDa2uEpXFO9c/318jo0LMVPSIfkxVOGJRz/JrGv32jD/63n+Ff46FvydjOn1FYeK2fupCCuhz/G+5kILULz0l0TCwc+cOTJ0yFV1O6oJSpUsLz1x33bV4cegQXNLjUnz4wYeoXLUKhgwZjHJly6PHJZdIJTR64bjRb9m6BT+vXi189PWcOfjll7Vi8FjwzQIc0f4IOLYj1SMpI/Lzc1G9ek3UqFETGzdtkPAnlUALHNm+vWf9VNX4Pp/4Bd55+x0MGz5M5rt48Q+wLIZyJUSmbN68BVdddSX69++Hli1bYunSZYhEIiJ3aPBgLiafhf9ozKBsoJygPKPS1aJFC5FZVGAo63jPqlWronbt2moVFZEEy3OY0M6QrREjRuz74i6mMzUgGTd2LNLS03DyKafsVVn2r+Fkbk9eaXtb43vjmt9Kgn2TFXtby4VrWv22L9JJyYPfnr+35947HyWN4Tvxj+ZbTK/1oA+jPRvcAx9//HEBIPQ6UOEmP7CqHEOYr776atmLaZhkHhX5Re+fOhqDa5T6wqxZs+R87ve8lvvpDz/8IPzHvZp7OaMsyIsLFy4U3uXn1AmqVatWADzIhzVq1MDHH38sIcu8P3UWjsNxCY4IRKhHUG/gd6x8RZlDXYBgiDJm7ty5ogvxWLVqVUFSuo4O4Zzp1aHcoKw44ogj5NmSPTL6ZR1yZX8DQHLQ+fCQn4AOoSJTr169WhiWwINuRh5kVAIDhgzed999wuA8l4Kpd+/eosCffPLJovx/9dVXoCWic+fOIoyYzHX77bfjuuuuk3EotGg1HDt2rAiDiy++WAQQBQxdvJqxd+3aVQBIqAgQDP3vf/8Tt/Dnn38u1sfnn39e5sHPp06diiFDhuCkk04STw6FHMc988wzZe5M8Pzyyy+lbDaVDwqsnj174s033xRhxXnOmzdPrBicy69UQF8uTUkHJJw3Q7YIlpKtTYf8Qg4esNgpkByDreOjP/jgA7GGMqeRVslHHnlEDApTpkwRPmS+oyiDnnJ+ySWXiCeTysULL7yAww8/XBQW8iMtrDSKfP/997jssstESaEy8H//939yLpUBGg8Yktm9e3fhVx6UBfRS0lBHWUN5QIWD9+EYDN1gqc0rr7wSDz/8sISSMqST/+iB5dypxBAYbdq0CY8++qh8d8EFF6BNmzYi76isnHHGGSLDOF/KIipP/ExbV5OJXlIACWUsc00pm/fH0lzsiygY8JCggPY6EBAsXrxY9n16NwgCuM7I96eddhrat28vhgUCg6efflqMmjrnc9SoUbIXc8/++uuvMX36dAwaNEh4l3xOQyYNAN26dRPeZkgV+ZcRGiy1T2Mn5QQBxIknnig8qMemh4Rrnvs/oz7oqeF5jGigkZX3pnwgH1MfYZQDx6XOceutt4rBs2PHjhg+fLhcz/QIAi1eT72Cz8rveD/OlfoCf1KW8TOdU+vntQCQHBJLP3iIv5MCWumgt4DCgQx9+eWXF8R/cvMmkCDzUSHQIIXnU1hQ6NAaSSWC1xOknH766SIEuLFTkaCQIchg2WqCGlohaaU4//zz5VoKHloatIeElhcCAyoW9LrQQnLNNdeI8CBY4lyoGPBvChcqSM8884yMTWWcFhzmeVAgde3aVQASBQu9JRQSFEocg2FeVNx5DuNXKWT95YeTwyEDQPJ3rszgXgeDAtpAoX9q66becL/99ltRyD/55BMxYFCJ6NWrlygH5Ffy/7Rp0wqmPnnyZDFU0IhAxYUWVQ04CFSo+G/YsEEUAvIXDQYEKMzBoBJBYwE9tgQP/lBlzo9KCwENwQTBw6effioyh6Gm9FAQKFFeUOGhpZZKDOfBuV944YUCUmiE4N8Ms6IiQkWF5+o5EuwQOFFmEOwTHOmyp0VVAgoAycFYtcE9/04KcF8kn1IfIM/R48i9nUY+8it5gKFTTz31lPAcZQj3/4suukj4mp+R3xgazn2dPwlgyHfc6zk+gQc9jQQhlAc0eJ533nkFuR/kQa2L8H4EDwQYlEkEOjSsUu8g/zJUi8aJZcuWiVw499xzBUBxTgQuvA/BDM/j/Am4eF8+F+Vbv379xMjy3HPPSRQJw9tpGNGeFZ1Xmxz2FQCSv3NVBvf6x1NAKx1U7rkR04J5zjnniHJBJqPCrq0cBBlkUJ0kRg8HhRBjSanUU6GgYKHlkRYOfk4lgtfT+0GLJUMYaMFk4jwtHgzdomDjRk8hoRt+ag8JlRl6XGh9PeaYYwQs8HyGc9GFS0HH+xGQEDTR+kIlh0KHwomWGD4HrTRUigi2KCSolFDJYfgYz+O4FFb02FCQ6sNfwYufBYDkH7/kgwf4Awoke0U0v/NzWjUJAKh4kGdpbGD4Io0PLHxBLyRBBEGHzjOjJ4WeBRo5yN80MNCTQqskP+P3NCKQ/7jJU9GgckDZQuWEgIX8T/6lwYH31Qevo3xgbhuVHM6FMkwrNPR2UD7QGMFwEJ7D0vlUJGjtJL9zvpRLBCW8B72x/J4GEyoefEYCHyomWl7SesrnLeoIAEnAYociBfyGCvI292FGIHD/ZNQElXXyF0MfybcEGNQHaATkwagE/k7+pxGShk7yHvWNYcOGiaeB+gb3a8oB6iTMS73tttvkMxa5Yfh3VlaWhG1Tj6Bc0PKKgIR6AGUQryNYorwhQKHxlIYEhl5y76cnlPxPfeDUU08VYwPlCL2ynANDwygbqF+wUA89pHxOgijmx3A+zLXlOXxmHkV5IQNAcihyQvBMB5QCBBLc0MnA9FjwIMPxc4ZQMPaSsZJ+pqMQoGAg8KA3gkKIDEprBJUTghcqFBo03HjjjQI+aCG56aabxCrBe5CJeR3DCghwdE4GrRD0kFAZoLWVyoFOkKOLmAKQ1gwKjGuvvVbADa0xVJhY+5/X0M3K56K3hYKQlltaRZlbQusJARDnrXuV8DMCsb59++41ETUAJAd0KQaDl0AKaEWEvEiAT4BAbyIPxlRzQydPEgiQB+mh4GcakNCjQp7UMeaUF+RBKgEENvSq8jvmgtFAMHPmTPFoDBw4UOLENX8SjDBMguBAgyQNSOgdZew3QQU9n5wXQ8kohwhIGCZK5YXKA8fhfWiZJT/Tu6PlD70lVGgYu855c1yCKwIcKjdUbAhyaF1lvlkASErggg2mdEAooKMFtJGOSj8Ve3oOyC/kce7p3N8ZAUG9gbytQ4dplGA0A6MRqFcQXDAk84477pBoBvI5dQedN0oAwlBs7tv0rJLnud9TF6CBkd/TMKllAWUS+Z96CUEDvabkWXpwCH44N4ZxE5AQBNEASx2D8ox7P/Ufyi96VzgfyiQaUSlvaOggYNEeEMpE/s3noa6idSMd0qpfwCEHSPSDUXCOHj1ahCjdSwxx8cf+H5AVGAx6yFOAzMsNm9YOXQWCXhBaN8ikZHaCBx5cb1Twde8N/k0BQGsmLYr8m9YFlrqkUsCNnMKIAoVuUCohBBEEAYwz5XUUIlQeKFiokNAywYPzYuUOCicKIcZ5Uzho5YRWTIIONiekFZMJZhQ0fA6dsEbrDAEW58VzCZA4D96PP2mdJU/RgkJ+ooWWVlvOXR/Jdcpp+aFw4j96b0pK2V+/9YrvLsghOeRZ94A/oO4JQP6j0YCbOGWETuimdfE///mPbPgMp+DmTz4kr/rLfdMgQOWABgmOScMDE8xpjWTIJ62kNCgw3Is8z3wOJswy74PWSSouHJvWTXo+6W3VPYroEaWcYR4Jf6eng7zNEDCCIipMDNni+fScUvnhGJRpvIYKEMEUn4lz5z0Z7kXwwpAtGlKobFF28JkYG08PDsf5vYIWtKQe9KT2ceNEkaMC6DcmHfCFE9zgkKcA9xvum4wyIO/To0H+pKeDa46J3zT4cf/VgIE/aVBgGCULSpDfCPDJg9yr6SGhLOFBvYCKPr2SBAfcmwluaEigPCDvUQcgn2rDh05qpy5BMMHrKW8YbUHDAudH/ma4KT2mBCI0YlC3piwjv9Ibw/Op+5DXqRfwWfg55Q5lBmWTlg8MIaOM0UDE713mvDgGPTEMDdWelOJYHAelypYfcJBoVL6oPFJgUmn8vb4OxfHQwRj/DgpQUdCAQz8xgQHXXPIa05YKfygTGZ+WAG7UXLOM26Q1RPcsoeAhY/I7jsuf/E4LDDKu7quj49Q5D46hk9aYSKfH0HkeHIdj0/JBhYPj6Z4lVII4Vx3jzXF5PZ+Jhw5J42ccg2Nx/hy7qEMDE15PYUYliNabEtGp3Zuwbt7IkBYCsJI0t38HJx1aT+nPnyKfkL908qbmK/IYz9M8RIMBeVwDBk0R8hf5WVs5delwXXmPa5dgn+fxO/5NOcKxdXUr/k0e5dh6HjyfPMnv+DvH0DKEn/E8yg7OXZ/DMXgP3pvf+ZPTeT+OoYEHn4XPqsEUx6OM0Plue0sWJyCiIYZWWJ10+3etDtJBGiN++qnIQHqKtWzY3+7Xf9ecg/v8MyjAdcSD64i8Qr7gGtO5n+RFvSeTr7Si7pcbWl/Q1anIj+Q5nbtJnuT5uqIWdQMeWl/gfbnPazmgQQD3fJ7LuXE8yg2OzXH4j9dpbwav8Yefc84cj7ytDTFaXnEMna/C59dykOfrBuXJod16Tvyc+gINLfTCFtdxUACJ30JVVNnf5ITb4nrYYJx/DwX0GkveNP1In9Twewr81gD9XXJ8qbaK6FKB/vP0Z/oeGgxpoaap77es+BUbfX6y98I/T32+Vk7899IWFX0//7PurVeAPkeHbNHqwTj4kuQh0c9FDwnjdP1W6n/Pig6e9K9SIJkv/fzilxe/dx/Nm1oR1n8XxdPJmznH9RtCtLzRfO+/r/87//f6GX7vfn558UfGPT2OlnN7kxN6DjoZlx6bgwVIdPUjeoOS5d9fXSPB9f8+CpBHkj0BWjb4gbmfV/Qeq88j1fa2z/spqsdI1i/031qu+Mfz39c/n6L2d/9nmqf9eodf3yhKN0p++365oOUZP+M/6grMmfnHe0j8ApaKEN3aujGitkz5X/i/j0WCJy4OCuwNIGgroZ85kzd6LSCSlQp+I7etAAAgAElEQVReq61xfuVEW051VQq/EPArL0UJJH/8pv97LSSTy+7pOWjBoOfzZ4C8Fji0vFDJoNWDseZ7S2wtjveyv2Pod8MY/iBka3+pF5yfTAHyj/ZWaIuoVsS5H2mPqJYBtGxqS2JR/Kl5SIMaXldU/f5kWZLMr37rI+ej56nHT1ZGkkFLMqBJ9nL80Th+ZWZvHhLdGJGe1L/bK8H5URYyCZdWYFpm9ZyTZXqw6gMK7CsFNJ/5z/dHNPh5gefyb78Xww9m9F7uNwT4wU1RfJWspxRlOPF/lmzQ17JJ69VFGSv0d/65+vXwZIDFe2gZqeesdRytd1BXOGQAiSYGhT1j6RjDT+snXUv+F7Sviyo4L6CAnwLJ1opkZcDvReB1RVkSk60jyevSv4FrJcQvyPR8ki0wfquDFh5aMfIrJbxeCz7+TmGohYJWoJItnNrqkTy3ZGuJnhvH0YCJybK0PjLmvaQ0RvQ/Bz0kTCgM+pAEvP5nKJCskGue1woDeVCDfc1rmj/4neZtvwHBr4DoPU3zsl8R0bLD/5nmYb/BQisMWung3zoMS89B/6Qiwv1T55/5FRUtO7RsSwZSe7MA/55Rg98xlIWx8dyr9dh/FzDRgIQx8qxsxDh//RzJ8v7PrI/gmn8nBfy6QTIQ8RsFtbFRywlNrWTDgJYJfuOlNm5oGaF1Aq1j+L0VyYbIooCGf55aJ9BjacCg7+n/nL8n6yh+3cCvX+jn0DLQPw/+zspfTMJnj5biOg5KyJZ/8oxbYxUDVgjRFU7098kvvrgeOhjn0KeAZkK9mfstDP6nT2ZGLRgoTDRDJysy/s08edyiztXn6Ov0OVqx8AurZKbXwlKf47/GLyiSPS/JwtJvvfU/v9/6wVhVVu1gWAZLCZaUQ9OLseNMxtub9bakzDeYR8mkgLZs0huof9d8leyF9IdO6HP9SgTXpFbedcw4/9bncFw/4NDKTDLg8CskfqppQOT3uPp52C8X9D6p58FxkuWX/3l1vHxyeJZfnuwtdIv3Za4nk173Zok9UG9fAxIWEGElJB3n7gclB+rewbiHPgU0P/t5y78f+/d9fU4yENZ8k7zfJhs8NT9qOePXCfw6iX8cv6zQ5/jBlAYizCvhuJrPqQPp5ygKfPhloD5X39cPZvw6BT9nMR96SJjIX1zHQQEkfiWOgpMPppNykx8sUD6K61UH4wQU+C0F/EKYfElhxnCIvSXBBzQMKBBQIKBAQIGAAgEFAgoUNwUOGiDRqIw/kxFpcT9kMF5AgYAC+0aBwACwb3QKzgooEFAgoEBAgYACAQWKjwIHBZAUNf29xbgHClLxvexgpIAC+0KB34sj35frg3MCCgQUCCgQUCCgQECBgAL7Q4G/HZAUFfP2e6AjACT78zqDcwMK7D8F/CGUOg5ex5Lu/2jBFQEFAgoEFAgoEFAgoEBAgf2jwN8OSPxJv0X9njz9AJDs3wsNzg4o8FcpsLcCAH913OD6gAIBBQIKBBQIKBBQIKBAURT42wFJUZMIFKBgcQYUODgUSK4KdnBmEdw1oEBAgYACAQUCCgQU+DdToEQAkn/zCwiePaBAQIGAAgEFAgoEFAgoEFAgoMC/mQIBIPk3v/3g2QMKBBQIKBBQIKBAQIGAAgEFAgocZAoEgOQgv4Dg9gEFAgoEFAgoEFAgoEBAgYACAQX+zRQIAMm/+e0Hzx5QIKBAQIGAAgEFAgoEFAgoEFDgIFMgACQH+QUEtw8oEFAgoEBAgYACAQUCCgQUCCjwb6ZAiQEkiUQC7H3Aqj+2bcOyLHkvLPurv9Mv6mBU5Upu3BiUI/43s03w7AEFAgoEFAgoEFAgoEBAgYACxUWBEgNINMggGDFNswCMFFWW9GACEgIR3l/PIQAmxbUUg3ECCgQUCCgQUCCgQECBgAIBBf6NFCgxgITELwpo+D/T3hMCFg1aDsZLOxiA6GA8Z3DPgAIBBQIKBBQIKBBQIKBAQIGAAgeaAiUGkCR3bafnwXEcCdnioT0T+vcDTZiixveHbXFuOqzsYMwluGdAgYACAQUCCgQUCCgQUCCgQECBQ4ECJQaQxGIxhMPhgnCobdu24ZZbbsHRRx+NG2+8sSC/hCDgYHgoxo0bh88//xx33XUXatSoIWDkYMzjUFh0wTMEFAgoEFAgoEBAgYACAQUCCgQU0BQoMYAkOWl869atqFatGnr27IkhQ4YgGo0WeEnoLWGuifZSMHxLgwN+xn/8W3+uw7v4U3+nPS7aA+PPXdGeD30ux3r77bfl34svvog6deoUJN/z+uTwsSCvJGCwgAIBBQIKBBQIKBBQIKBAQIGAAvtGgRIFSPwgYcuWLahatSquvPJKDB06VJR+7ZXIzMzEvffei5EjR8pnEydOxJFHHimAZdKkSbj22mvl82uuuQaPPfYYPv74YxxxxBH473//i88++0zOGz9+vFxz+eWXC0jZvXs3pk2bhgsuuACPP/44ypYti1dffRV33HGHUPKGG27Ad999J3OpWbMm3nnnHfmMB8cZMWIEatWqJWMdzPyWfXvtwVkBBQIKBBQIKBBQIKBAQIGAAgEFSgYFSjwgueqqqzBo0CCkpqYKxeLxOPr06SPg4YorrsBPP/2Et956C19++aV4Ltq1a4ejjjoKZ5xxBt544w0BHpMnTxbPxg8//IDbb78dy5Ytw9dffy0ej379+gm4eOKJJ7BhwwY888wzGDNmjISIdevWDVdffTVOOOEEAUCHHXYYhg0bhtzcXAEqxxxzjICmXr164YUXXkCPHj0E7ASApGQs7mAWAQUCCgQUCCgQUCCgQECBgAIlnwIlHpAQEDBki/klVPazsrJw3nnnYfbs2ShTpgyYe7Jr1y4MGDAArVu3FgBBbwVzT+g5OfPMM/H666+jb9++2LRpE8qVK4f8/HwZh94Sgo8FCxZgxowZWLt2LTp37oyHHnpIPCYPPPAA5s+fj7p16+K5556T8QiOypcvj2+//VaAzvvvv4/169fj0Ucfxf/+9z+ZYxCyVfIXfjDDgAIBBQIKBBQIKBBQIKBAQIGSQYF/FCAhyfbs2YOLL74Y9erVk9AsApLs7GzUr18fmzdvxvnnn4/BgwejS5cuEqp14YUXCui45557JGzr7rvvFi8LAUnbtm0lSX3dunX45JNPBFgQyPTv319AS+/evTF9+nQ0a9ZMQMqcOXPE07JkyRIZl+CnU6dOuOyyy/DII4/gpptuCipvlYx1HcwioEBAgYACAQUCCgQUCCgQUOAfQoESD0io8DOPRHseKlasKN4R5ncQkKxevRqrVq3Cu+++iwoVKhSEUZ166qkYNWqUeDimTp2K4cOHY+bMmTIWQ7NycnIkzIrhVgQin376KTZu3CjXE1zUrl0bJ510knhYtNeEuSIEO998843knhDMbFi/HqPefhsPPfAgbvu/22CYBqAqFbOzyq+WgfvrP393iXjVjlnwOGmsgsH/IUtM0cH/7O5vnumPH2V/nzrwUv0xTfd2hsv3BReGW7j2+Kv/b/VWvZLcvoHkEtfHApoLDI7H8t2q6Wkhb/z2zZJN9vd9//mnPdSvVELHz3OGR139Db//s/SWdQL9Tg91Wu7r82lBX0jV4lrTvx3Hv6n82be4r8/17zyPFC5oS1BMJBBZapB7VEuD4AgoEFCALJFc3uogUcU/DTLojh070L179wJBwLwMVsKqVKkS3nzzTQnRItBgEjkTzVu0aCEzpweDeR4aUNx5552SL9K8eXMJ2yIoYcI7gQU9HwzLYkUvhmIxkf66664Tz8dpp50mIV28D+9x1llnYeXKlZK/wopfBC3z585Dj4t74NvFi1Gjcgb6398PsADZnw0bAP+5gGnAhQnD5Ze/I3xcVgejgOJVcYjuFrfghvmBAyPhAFZE6XL8yHTAG1LR+9MaRTG+bxHc3uOr3zg/73D4YBZsw0DC+8iQ7x1oBalQUfotcuN3pmPCMYWSSgVyuVE4Hn0LVS7bdRAyQsX4ZIfuUAnHhmVaCoCA69RFAg5s2Ai7EYQcGzBt5BsGIgjDIL0Rh2uYSMj5BiLyugw4Br/hinQh1Of7MSDvm+OGebYTVsvCypcxgJAAHW9/FkInDMVGJWVd/xPeflFi3DUoT+KwDBNxROSdhvjPjci7onRS3Kh4Z39gBd+8IyuFRwpC8rL5uyXvUokkvm/PQHOI61yOx0GkoYuYUMVACDE7gZAVAcWfaTgU2mp7KJCCanUVlJAvQjl1YYEyTSmwlH/8j9zqAORPsQCw0iTL5gMmmSc4/hQFbG8vlffo7cV8t2rP4hvlCrcRd1yYhgnLW9c8V+CF64EMD2gUgg0yhT7Z2xpNfuTCFmONSTXBu8ufmnpw0d9IAX8l1wBQFh/hSwwg8TdB5OMRfOjSvf4Xrj0l/jK9/pK/TDwn4CBAWbFihYRXEWiwahbP0/fRief+yl78PrkzvJ6L7pHib9CIhC0ekbhpiHByEy5CFrcJrWgr6WYbpqjdFhs9Jr87756cj35Oh/M0qSCYMEU785R7F7BNC6a2QBP0uCLVRLAd9MNQ8EKmKzTwzUmZgpTS6jowDQuWWwgi1KastNiiGJzKDb9z5DmV8iO/CW2pABswSQv5jJt10RpQCcHfB/1V6QnYXnls/beimg1I+ewwLC4vJ45YKIwQlR15R1RE9boGoo56O7ZZCCbkXAewLQ3LXUS5fqmKOUDUiqnV4YbAxU6sLviaUNxUa0gpdyVgXZeYt7X3iRTFM1SiHNtBxMyHg5DIpRD5J5EiBgzKGINvxHNfFjjE/uB5ZY3EbSBkwqX8i4cQtlwYJteNpUQSOZByiu9UdLFD+z3q56NiaRg27UfKd2RynVuUikomOp6hxNRmmWQ/+m+Jb5BHXBoG+AbjMAn/HBqiLM8QlRCjgetGvYsPbVofSHYUw4gYQzxU7a1f27QRc+OIcq+344ARgUO5J0YV5o0qwKIORX+9n+lPZI2YlID8wR3KguGhR1cQq7LCKK3Bu/+BfNhg7P2mgL9NRNCLbr/J94cXlBhAohhYKaMaGOi+IbqfiAYoPDe5vK6+dtGiRfjwww+Rl5eH9PR0qcTlL8frv4e/27p/vKLmoQGQH7AYDq1WBmKmCyeewKofFqOMTcXLLgAfrmuK0KKQiXo2Zf9b0SBJPvPCXUQltGjtshBJmEDIQR4SyA+HkZVeGlYkBaZDaydt1AoE+HwRf/jSD+QJfE4FSHxKiEhmF4kwkGMkkEcLu1ja/Y9c6ObZC5SQJ5V9wgMjtmmI5TGCEMohBamklSsqFizzt/Zeva4O5PP/08bW+y4BNQ/mV8EKIQ8mdkdKwUYCVthAjuEi5IRgitkwDiII2mYdw0DYs4LbtLoTSLuA5bjCA3wl/JzvNJoAwi6QDhtlnBzJ/7KMCEwzBXEjId4YgtR8qxCsBqrVH6+ovRXSSBD427tRGpvEKGIR6FESxSNIEMjT20hAWsBPf3wvrW+F4wYcKwW5ZhoSqAgrHIeBmBhleC/a8WlLtgg2qaCLx/gQPizP2OVYCLFEvck9KgcIbYJt58CixkoHNyIiq+2Qnx5aYP4WgItnOGHBoDJrOXDNOBLxKMJmVbixyjAsE46Rj4SbA8sqJYY8ZR4Ijj9FAXoV4YgHynLDMBMu8pGHHaEs5KbnwowkYNEQ6UZhGxYckZs+s4nnIVF7mxfS6m1oDiMgIgm4joNwwkJqXjpKJUojnIiIl9oxE7CdhBg3PR/xn3qE4KIDRwHdA09XU2VOc5MmTSRqJjj+OgVKDCDxgxBRZj1wwt8JFoTBfe5s/u73qhR4F7xzNZjxX5fsDfGTryiw47emJ3dll/t5btqY4SBn00ZcduxxaG9GUSkvH+nxOEKOK9Z6AgZaR/L37PjNZqGsxGoD4ZzpieE/24iKg9iyXdghF5kpYczdtRNd+/WHXa48bMdF2LBFARTjCv9XEg46dOR10YLuheKYQI6di7GzJ2FLKBfZKTZsy0YiFEcCcbHiJuwE7IQNCu2iDssII2qlqrLKBq2QFghITNtEqXwT9VAOxzVqi8plKsomQQt9Ufty4CHxUVdMgUQLasfkRmmaFqatXIVl4RRsr5KBWMRAwo3DDllwaBgUI15CPHPctgk2CCKETz2ru+kaQv8Iw/O4Pg0FUlISQIX165GxYyv+c0QrFZLlWojZJhyLgMSRsRL0FmqrfUmIRSwJfPU7c9hbyEDWjuVY8f04tKiVBctMCBihx8J0w4jTiGK6CNkWCB/4KhI6ZuQPnpfWY9NNQVa8LGZ8tw2nnnMPDHpLGB7mhoT/CEiUtdnzlJYQ8XSgXqUAA1uF8RDkxfN34IcfJ6Fh812IRrfDRI4Empp8C64Nh96kgjWuZ6XD3vyzNEDZp7zBNLYk4NjVsHp5FBVKnYyMavXhmjYc5MNAmjLauAycDI4/QwHasWx6o+h8MkJIJOL4OXsN3vphNEJtLGSnZMmaNpwoGBIpYYsEGo4CpBJU5+kushYoy8TjayGUiMCOkEeAlLwIKm+pigZ2Q3Sq1wkhh+dR16FRhiBTTAfBUcIooIFIIpEQXWTs2LFSBZZNvIPjr1OgxAASpZcrZvZ7RLT1T8fs0U2mw7nYK6RAlPu8K8lhWaIseUCFv+twLX0e70HLMMdLvlZ7TpIBCcdhvCk3XUbcY90veOw/F+DYzbtQfcd2lM3PheUSMFApU6FGKWbKb9Qr7SGhIiheWseFbSckKMayqHDbyIWNHeUr4JPMLDy4+megcnWJaWX4RYJKP3/fn4z5v75u9joCn9OiBurlBZA+VFq3xTNxZq+eiDcuj02puYhFbThiNVWBuko39hTjIp6Fdj9a4y2XVl4qrAZsAriYiSq5UdTc7OLRnrejRe1mAgAjOgfhAD7roTA0lRx6q5hsrtY40GvUO/i2Zh3sanE4slMs5DtxWcfcoCUYzk3ApOIpIYRerocoTCqCkECDgIT/+L3EvdMzEgcqTJuC2j/9iBH/j73zgLOrqvb/7947LT0okIQWElBASkIvovgsIIhKCIQqIoi8pz5F6Yi90Iv4FJ5SlAckAXw+xQqoSLHgeyJIlRZIKElmUiGZmdv+/+8+Z83sHM6duXfmDtyZ7MMnzMy95+xzzlp7ld9aa699+mnRmgXKHrKAV4BNXD6UobzFoo4jfPHBEE6il5/9vW747sf1sQ9OVFt2jbLFbjUT1aVqKwdPS3HWKwoCRFmN/g9KkQrZVi3pnKLTv/U7/eSODqlpnMgGZ0qxHmO8LDzEUaa8aGSv6bJoOIEicoerVz2tH1z7ec05tkUbbrxYKi1xmRNXyAWgi2m9ztpJtGDKdM+7NVs5ZTPk2EsqFbfVLTct1jZbnKW933FwT0kcJUQuvhBc2f4nccoZjvQoIkB0E1Y9o0516f6O/9WJ809W8webtXz8UpVzJRVLLcq5tR/5qOEO9sbLyhtfCfI4MFkCxLe6DAkBu/FrxmjaU1tp6oJpOu+o8zQ+O1oZN3dyruyR6THSyxwHxKQGuMj3U37wgx+4xkeTJ09ugCcb/o/QcIAEkvqZjCTgMODiTwoDC2nX2fmVxk2yMA14VDrHKRrnT5dVXrRAF846VAe+uEybdSzVBt2dzjBYGQvOGnWjPQvbvEHTOmrh0xPOJJqCU7do3Fjd+uoanQkgmbK5Cs7hi9aa4CA0wjpGt46AOvWoiLzHuPIuS/IrdOBZH9Xyt4zSso0zWp1b69Z8YJqTpVRpEV+3dgRixGsToGMpm1FLoUWTVjbpLS836VtzPqNdt56horIRIBn+8jnkb+BH4Wxh+2k336o/brK5Fs7cSStamlRw60CoYW+O6p8BMGW3jNkZTX8MW8OM0Y3mbvQt4GRst7TJ3Xdq2t//pltPPzuKnlPSGGdRcu5vV/TXi3ICFwc8B1586k7Nu/J4nXBwRuNyq5UrdkULR7IlFXLdKgFIipThWVayekBSzI3Wi2um6swLH9JNv1wstb7JLYtnDYUdLi6h7ngJ9sgGJM7OUMHr6t/KWrX8Mf3gmk9qzrGdmjzlJWX0sguk2OI36JTM1qZmugh4ucANa4DISjL8DM2/8VVtvdk3tc87DlLZraxmDQmlXUHvDVhguNAt7cG4RoCkW3n9seNPOu4nH1Pp0G51TFziyg+LanWZRVe2XcURZbcAGlHDg/Frx2i7R3fQDs/O0IWzLtSE3OioUYFjMM5CMGBVkPV1P8V8Fft59dVX65BDDgmApE6caChAUqd3en2HcYikrAKAZPYsfXBRhzbrWKIJ3XkXKY6TBZGOwWBV+XRu+bu1Ss1Kz48bp3lrOnXW8wtUnLRJnBWJlWFPK9UqBx+i05KAxBYIouDb8yu0/znHqeOto7R0w5LWNq0Vqz9YmFlVGRWa2urQ3WJ4IutZZfPNmryyRW97uUUXHP5Z7QIgcRHI9MXxQ/Tqw3ZYAxP2k/l5xryb9ZdNNtfTu+6i9tYWFWnUkClEneKc20kmsxcCGwiJTXkMWgAu5R5A0lLKaFy3tPEfbtdWDz2gn552lvPgXGlP3DLNuVvuQQIgqceEWvTU7zX3yo/qEx/Ma1xmmbIlnKEmCV4SiCUrFScpq1ZM9mDlUXpxzVY66+KHdf2vlkutE11zCbdazqXJrK0F4QG3EqIer9TAYzBxY31czmrVssd03Q8/rcOPWaVJkxYql1kadxGIF7dXu8g/Qv3xmoKsWFxdKu2im2/q1vTNLtRe73xPTO6ojLK3rXYDk6qRHy1mIWDdAcBSSfe136eP/OxYFQ/vVPu4Jc6ul3NRprHaA4sVNY2Imhm0FVq148M7a6cndtalsy7TuObWKNMVr22vWR6rfZBwXl0ogM9Cpc4111zjOrCGDEldyNo4bX/r8zqv9yi9CxW6XligCw87VB9euESbdrQ7QOIWdFpULBN116g+mx61CKbhIHjjuXETNXdNt85+/lkVJ28cARKUmxmrapHOkJOITjKR88H6gcjXLGs5gOTs47TsraPUDiDJrlWZdrNxE4P+Hss1KCErkokW4jrK5LJqKjRrkgMkrbpo9imasfXMKMieDYCkP5r609EHJGfOnaf7N9lMT+22u9pbIkCCI8ThXCPXLYvOQfEM9Tq7WmKMNSDMfprEcV5bMaPxXdKG99yh6QCSU89yNdgOWrqSh9ih6wEk1Tx9OKcvCix8+reae+VxOvmDBY3LtMeZkChKz/oRDsfWuOzTZWWrOFzZXnG0Fq/ZSmde/KB+9MvVUtvYSDadUx7BVuuzt34Ee/2uglmtXPa4fnjdpzXn6Fc1eePnlXGApEnKkikqqhxHyvsnd0aZAvneKMNUzrGGZFfNuymv6ZtfqD33e4dTsrQRjtpkQ+2RDv76p9pAz3CNOiJKR/O4JN239F595LZjVDysU8vGLnElV4WmZqfbqpUZbFYzNd6Ub5dLESB5ZGft9PiuuuyQy9XWytyIKsaiZv6BiwPl4etxXQAkQ0PlkCEZBF0NjmDb8y8s0AWHzdKshYvdot0J3YW4jWmU6YjaYUUuXDWH2xGCcpi4Lh9AMm9Nt77w7DMqT5kU7yHQ7RaRxhapmmGH/hzX7zKKkHbHziiuyYruFXrfOR9V+zaj1f7msroynS7DEbm0VYSaHPCK00w9pT1Z5YrNmrSqWdsCSA47RbtsNdOt7XH7U1ZH6qGnSQPfIS1Dcvq8efrTppvpmV331DIaLFCyFWcxIkBSdmVxzqGNy66N1L3AJmrpHEGOqDUwgGTS3bdrqwcf0E9OO8utYXBtoqPCvdgViJxZzyVoYOo19qO98PQdmvu943TywWWNyS2NAUmsUGKAGbVAixagAxCrO1h31KrFa6bprIse1fW/tAwJchdpxWgeRDK7XohhPPGjKHhJK5Y/ousBJEet1eRJC5XJLI5LcZjptfRFNK83BhmU/pR217yburXlFhdqr/3eHu3lQ2Gc2+sp1GxVN4crnGVGPcO6z2jtKYDkmF8crcJhXVo+pkO5YkadLVGBa7X2HJmgyU2cH1NLMacdHtlZMx7fVZd/+NsaRZemeL1lVKAXAMmg+DjEFwdAMjQEDoBkEHSNdhuJ6uPzLzyv8w+bpUOfX6xJy5dofD7KkEQ7shYHAEii+i63gZnLkLxJ89d069xnnpambOw2UyqqW82u7KmBjJADJACHjLriSA+LPFd2rdB7zzleS7YZo/YNASRdMSDp3QW3L1bwjhjdkmvhRZeTeG1CsVkbrW7WWxdHgGTXGJC4/NJ64QkNYgJ7CTs/Q3Lq/Lm6b/PNtGDnvbSiqdklvFhH4gBIuRx1worLBHGvrK0v5E5CSzPbBkimULL14AP68elnKZ+N4Eq0h0zsCTieRfDEXNrBveH6e/WLT92hed/7qD5xcE6jckuVQyJpGOA2IIk7MbnGHBEg6V1L0jfN3KL2DBmSLXXORY/o+l8sl1omOl0VNR+0beR6tjAd+UzwAAmaecWKf+j66/5dc47Ma/LGi5TNvhS3LY9ygXGCqiq62NquyIg0qVjcXXPndmva1PO05zv3ltSsLP8sORX0XlV0TT3JqaEo20UWkQ0p722/V8f8/GgVZxe0Ysxy5Qo5rW0dWCezprhEubmc1faP7qSZj+2ib3/42xrTzN5AUVYRfQogCWwcOBuH+soASIaGwgGQDIKuRRfrYm+FjLpfWOQAyayFL2vS8qUa392tphKbGGKU6Zea1tKxTxe8x70r5HJ6bvybNP/Vbn3hmSelKRu5XdpZcNeMIYozEoN4lbpd6qJ/bu+VaNfuZrc2v6DVXSsjQLLtGC3dUOpSt2smEu0r0n+GBHBHO8TuXBRdjFrN0ra0WW9e3aK3LGnTBYedot222sllSFzKO2j0fvnqU95+P/VmAMkmem7mPlrJfjhZqdu1wSQ7EtG+OxOVbGFCKV1w6wTWiRJH/EE+iO2yhmRilzTlrjscILnljDN7AAnulAOYLkq/LtMCC/tlYcUT3KL274wNL0cAACAASURBVH5Mnzi4SW1N7cpqbSQUbKqn7mhvi7jCEjmM2nVXd3Rrgl5eM11fuOgB/dcvV0gtE7wEsO3+TnetKFs64o91AElBK1b+Qz+67jM6Yk5ZkycZIMnHLZEB9dVSJAIw0UZ5APXmKEMyd62mTf2G9njnnsq4BdYtAZBUS9I+z4vaMbvukARbBCC5T8f+/BgVDy1q5eiVyhWatLaNcFuxamBppV0ZtblNZ/EZtn90R818fKau+PBlGgsgiVvTFOhUGa/Xq8srhUHqToEASOpOUjdgACSDpGsUvSqre9GLumD2YTp00XOasqxd47uj9R1E9V3f8iqc7kqPkm+SFo6bqFte6dJZzz0jTZ7kTBQ124wbdWdpFKsfuaCRvYU2UdvDju5XdcDZx2npNq3q2LCovLrdrvPVriGJN61w+1a4jBDj5opqpmRrRau2eXm0zjv8s9pt6x3FTveuGCykSHqmVH8ZB6tU4ILT58/TnzfZTE/uvrtWNLc4JAJeAEBG23BG/49aAPd22nKz3XB3nC6JyoDKailnNKETQPI7TX/ob/rxmadFYAUZicLzsSTZ7GmU+TxIBfEGXv7CU3e6Re2UbI3OrlJWnVE70RI6I+KjLflwSdaqnWQpnxmtpa+8Redc+KCuu325Mi0T3NotWnObNlo/OQgRi1q24hH98Ief0VFzuqKSrexi150pWtxfA6GdGuV8Yubs2M5C65kOkGwx9Tzt/c79HBhxQaCQFa6DtBkqR+eR6yvovg4WtR+jwuyS2sd1RK3Km/LxWpNaZnl0LjaxLd+qHR7ZRTOemKHLD7lYY1oo2WqKNv311uTV4YXCEENAgQBIhoCoAZDUi6hFdS96SRfMPlyzFz2rKR0dGpePyhYwIK7j04ABSUb5prIWjpugW1/p0pnPPyNNoud1vOmg6zXZmIDENkXDUC7tXqP3n32c2rdtUfubUfMAkqbaAAnObakpLlEruwWezSxqd4BkTAxIdnCLBl3EPgCSvgFJFHqNoWOvm3T6vPn6y6ab6Z+776blzc2uc48Bkqj+3ZZ8UpK4LiAh8mudK+07zmaH9ok9gOQB3Xrmqe6+WVtX9RpAEpnucAycAhEgYVF7SaMzr8SAJNrrqWfXkbjMJ+5bV9XNnMudGaUlDpA8pGtvX65sy/gYkESd2BpJI1X1UnU5yWB9qQeQHD2nU5MmLVIm93K8dmQAgMRlD2mzje7LqlyaobkOkJyvvd/5rhiQxAGq9WXNTl34lTZIb90b60cKmaLu67hXH/npMSocVtJSAAlsztF1MAq5VXfYeVEAE0Cy48O7asYTO+myWesCEoasdtTq7h3OqjcFAiCpN0Wj8UKGpC50DYCkl4y9GZIASOoyueoySGqGJACSutC2UQcJgOT15kwAJK83xet/vwBI6k/TkTdiACRDw9MASOpC1wBIAiCpy0QaskECIBky0jbswAGQvN6sCYDk9aZ4/e8XAEn9aTryRgyAZGh4GgBJXegaAEkAJHWZSEM2SAAkQ0bahh04AJLXmzUBkLzeFK///QIgqT9NR96IAZAMDU8DIKkLXd94QOI2jPfWTCAw9nfyd17Z/46/OSfr9gXpPfzr0j6376m1tfFc5554UftILdmy9/Z/Jmnq8wL6QNtKfLAuY1xj5xq90/iYvD87xnJtkn/r8Cz+Y53a5AYs2XId0tyC62gVQtocTNLdn7tpvEnKgT8m9PaP5LqjSjLE5z7fkvLhz4e+ZMe+S/I9+bn/vf97JRnl+uEASPwOe0na810ab316pslW2vdJNd+XDPt87ev5Xms6hi8g6WseVTPP+9JbZl+SNidpr0xmKt0vOU6S/pVkqDYT39iAxLe5vr43G2x6KU0/Jed8Gl36mgecX+k+aXqyL7ozDvfK5eJ+8vHJdn9sGu/nv0+aDPt20rexSd3hz53k/PLp4uubvp6f88JO7bVJVjVnB0BSDZX6PacxAAlCjoD7itkX7O7ubifkTU3Rrr99GW6uM2VhTpvbUTt2mrk26WRHq/1GDiBB6RhNjR5pACHPnjO5XKqCNUXIOS0tLT0KvZKj5dPdlKopbjMGnAMPk3zpU4HGXzYsIMmU4paoNNyKuxHFANs3gr5RNAfG6PDa+Ri9tM/HNBqlOVN2nc1zn9Y2BrLgy5c/tn1uz2jjGd/NoMHHpKNQyblLcyj6csIaBZCUSgQ70pfpVnKwfPpXckrSnJek42Fzx5w3n4b+/LF72HlJ/lXn7A5PQFIoFJw+SYKvNF3nO3pGk0ryY3oq6eRyP/Rlkq9pug9+WMAlbf6bzJtcJQFqfw72a/XB8AAkvl4zGqQFpIy3ftDQ5r3x29efNu/N7vm6zpctn24+jfsKnJjO4zntWQ3I+M+QlOEkyOKdmpvZUEDr6N9koCYJLvjb6OHLfrWB2OQ7B0DSl8cxsO8CIBkY3RJXvcGAxPXtiLIeCOUPf/hDdXV16W1ve1uPA4zQvf3tb3eGYOXKlfrVr36lffbZR5tvvvlrMisLFy7UmjVrtO22274mQm1KzDcOPY6gk/KRA0hQOK+88oruueceR6PW1la98MILjo5bbbVVj0E1h9dAghlRP8LjO6Zpij0tapOm9NOiyL7RqGSAG75kywMkKub1m1/9RqNHj9Heb9/H0d0cIQPFvPNLL72kX//613rf+96nTTbZxPHDzzItWrRIzz//vPbcc88eA5g0tL6DZXT0eZGc708//bRWr16tnXfe2T0Tc+S///u/9da3vlU77bSTu48PoOx344sfuTSD2dHRoX/+85+aOXOme9c04M+zJZ0KH9wk5wXnNwogSdIV3TJ//nxtttlm7n3t3SZNmqRtttmmJ6hidDAH1gcpf/nLX9z1/OvLOULfdXZ26je/+Y223nprN36lgIzdz3fUkkAmjc699x9+gCQJ0HiXp556yvFn99131/777+9e79VXX9WPf/xjzZ49W2PGjNG9997raLnRRhutoweNPn/84x+16667qq2trceGYHd+8IMf6LjjjtPGG2+8znxOZkv4+9lnn3XP8s53vtMFc5JRfx9AJfVnUt9Wb+YbG5DYezz33HO67bbbtOOOO/Y45k888YTTdegRfy6bTvR1kNHHbNf//d//OfnYYIMN3HhJWqNnmQPjxo0TwTV4wu++rHCNHxTygzWVgizcCxv73e9+1+lU9AGB07/97W869NBD9Za3vMU9T3Ke+nrZBxT+c5teMTtsf/OzEghB19j5fcm66f5rrrlGH/7whzV5Mp1PwzFYCgRAMlgKRuqgIdr+msPykY98RDvssIP+/d//fR1BxpAgZCbwKC4iDUlFggE3B9x32CopgXWjGyOnyxbK6YYbbtCqVaucIR41apR++9vf6qabbnLGOS0i5QOCNJBhDnHyPFOkfvTHV+J8zjl+BiwZEbKpnKZIGx2QlFRUJptzLYPzXWt12SWXOYN34sc/7ujuZyhsTi5ZskSAZwwZdDEwYEYRmjHXR48enVqimOa0JKO2fhSY+zIfli1bps997nM9jgCAFcfgTW96U8990iKFftTd7s15/COAgNOFPNrc8MFMpbnWF88bBpDQCppW3HG0GwfkyCOP1LXXXquxY8f2lGUBFAyQ9SU75sRwrvHdnA0fkNpn0PbrX/+6A644UkZLmy9pDgqfmXNi3/tAM91sDD9AknQaoTt8WbFihX7/+9/r1ltv7QnE7LXXXnr44YfdPIeHgI1KmVqcV+ayRbIZd+nSpS4Idvvtt2v69OnrZEgMdBrIhtY4yQCfT3ziEz0yXClwYzovaa/6BpBpXGx8QALP/vznPzsn/vvf/36PHiLICJAkQOLrFz+IY869r/ug2dq1ax2fkyVURiEAAgED9C36GP/C/Aafin6GKgkkks9hOp258i//8i/u2QG4HLwD7/Of//mfmjhxovvMz6zZPX07avfzKwhM1rmXzS2eA1Blc9OniT1/f/MmAJK6OM6vGSQAkrrQ9Y0HJG5DpXivkxNOOEEzZszQKaecsk70CoG+4447RJR3ww03dAJ+2GGH6aGHHtJPfvITF+WdMmWKi5IsXrxYH/rQh/Tggw/qf//3f11UjGgVjvnUqVOdQ26CTcTzxBNP1Ki2NmXcMpR4k65oRwqXvRmO+5DgzJ5++uku0nfAAQc4Q2yGlYgIyuuxxx5zGZTx48c7On7+8593juX555/vIohWpmVK8sUXX9TRRx/tIioYFWiKIXj88cf1r//6r84g/Md//IeLDKFMAYfwExr//Oc/dzzDweLexx9//DrZg0qOlVO48Txv9JItHrOY79IlF1+iCeMn6vgTPubm7N///neXlcJwMkcPOugg3XXXXe6t9t13X0efG2+80Tku0Hr77bd3Bod5/eUvf1kvv/yyfvnLXzpjigHce++9HYiwUjv4CsDhfBwtsiCcA+/5jvNw0s4880wHUAEkzH8iwWRn+A7ZYB7gcCEzOF3wiizNlltu6Yzgm9/8ZvesHDZf+BwnEHkl6skc4R05D1lj7iGzd999t5tPZOnmzJnjxu/raBRA4jZMLEUloPAG+h911FG6+eabHb98J4bviMbi8DL3idq++93v1v/8z/+4iDlOEXxBFuANf+M4o5+4BnC6xx579ET0uR/j/OIXv3CyDM+hMfdElrbYYgu95z3vWacEBLrjiJsDhKy+973v7QneVKb58AMkycAI8vWpT31KX/3qV0Vg65JLLnERd3gCz77zne/okEMO0Ve+8hWnl5j/u+22m3bZZRc3X8mAfPSjH3U6jIAYNCQ7xX2QKYAhcoscwhMA6fLly102Hj48+eST7nwyKI888oiTRbNjzAFkj8+47uCDDxZZ0DvvvNM5rcgggIdMJYcByDQwX5mHjQ1IzMbfd999uuqqq1yAxHiIfBx44IHOJgH+mOfIHHyBP9DoRz/6kc4991wnd+gf/hEcuOKKK1ykH3sPjaEZ1+IDYJ/gP5lc+MbYXIPMoZvRm+hadN2xxx7rPrfADp+hDxcsWOB0I2N98IMfXOcc7od8/fSnP3W6lPfB/zjiiCPc8/Js2EPuzfvxzNhN7gP/sYPMJbJD6H1kHiAza9YsPfPMM0538nzoFmwv9OBeBLyYk+gEsoE+GDPwUmmeBEBSF8c5AJKhIeMbD0hYAGw1uB//+Md1//33OyFHcFDMGBkc7C984QtOwHFsEPZp06Y5YT355JOd04fQ47jhRH32s5/Vaaed5sDGdttt5xw+FAFKilTl1772NadgUIA4AW1tlJuMHEAC7aDJSSed5OhCFAc6oBRR7ihNFDMKHoVGhAeFfvbZZ7tI7Lx585xDCe1xoFGQF110kVOu++23nz7wgQ84xYjDc9lllzmeHHPMMe68//qv/3LO66c//WmdccYZTrHyLPyOQTjnnHOc08Dz2NFninmYABJcugIZkksvd07HJ04+2UUBcTpwdijTuu6669w8xinFiGBkcJwAdQBBjNTll1/u6Hveeee5KCtOLXw8/PDD3XkYsE9+8pOO9mZcoClAAAPHPP/e977naExZo2VdMHQ4UMgGBhNggmMMkAEo4DzBOxxa5AUHC0CEvODsIZvMF6LN/I6ThxPN/MDJwJH7xz/+4d4ZI844jMmz4GjxHpzHs/L+ONSVjkYCJP4epTggyA1yYHOWuY6eIQIP3S644ALnLEBfeMpnOKk4u8giPMKxgV7QE3nCOUZGTj31VCdXzBl0FOUtOFvoO3QV//ic8XHqCMrgVFuklJJX9CfnUGaEE87zwrO+ndvhB0iSWR/mFk4u8kQmGDuADODsouPQbziNyA1RbPh35ZVXOjq2t7c7XhG5J0gAgGA86A04IQAD/373u985mlL6ii1BHhkDWQWUfOMb39C73vUux1voj/yQmUZ3Ig/YOe4HMCVyjwzAQ3QkTiZ/m0OZjKD3b/8bG5DYHP3Tn/7kdARzlXfEtqMX0Qk/+9nPHO0AaOg49NKXvvQlByIpgyL4gbxgn8j2/tu//ZsDnwQ5CLiYTSIbgv0CcMA/rsPewzurruB3eAfAwa/AHmHD7CAwgxyhv9DV8A09Bt8tQ4E+IHvJfGFewfOrr77azR3eD7DKswI20IkXX3yxGxMbzDPx/nzH+1tFA7qV50Kn8FybbrqpswnMS+Y08xk9wZxlPhEwItuXzJAHQNK/xNTzjJAhqQs133hA4m8E/7GPfcyhfhwZixQhbCgwovlE4jGsOF3XX3+9c9TOOussp9A5MNwoMT7DWGAMEGAMPqlanDGiYxhxHCkcNu7XRMeMEbSGhMg1dOMnTi2KDRoRmcZY4/ygOHEqLdL7xS9+0X0GqCAyRCYKZc/nKGsULAoXHuB4wg8caNLTRB4xIPDvlltuccb1m9/8pqMtjijPQBkDvGBsANA73vGOEQFISuWClGM36qhk6/IYkHz8pJMcEMGI4KRiZHFcAGpkDJjHOJs4JMxXDK0ZbSLnOLQYKQAiEVcMHhFzaIyjRRaLMTC65tgC0jlwrHB6AR5WCoTRg384QxhGjDmROgwboJ61DQB67s0cMUCCTAFkkBfkCWNKtJg1EPCQaC/yxRzDQPIdz8S7I2c4c8wZnHKel/lGJBkDWwmINgoggZZWGoTzQCYDpwVZgA6WPcQx+da3vuUykbwXDgzzH+cFR4QoL3xmDAACfCcQQsQdXYY8wl9AI/KG48N9iIjiYOPYfPvb33b/AJHQjTmAA8t8sOeEpzhiOMUcABvGgCcEDSofww+QmKzwk2wGTj8AgrnGmgT0Ek4k0WWcUD5DpwEgcXzJqsMjAlc4w5xHlhj+4USiCwngMIfhO/wiGAAdkV/WTgFCib7jIOJIYnMYH7CBzoM3fMd9kRP4hkOOPKEbkRnkFDADyLUSn/5L7NI42diAxN4JRx8AATiEb9ACpxuZ4jOCYmQXLVuE7WdNKYdVNAAOOZ/5j47DX8C2cx70RDfaOtK//vWvDiBge5A37BS/Q3PWGSGrzBXsEo6/HfyOXFJ2x4GcWskzOowDuceH4F62XhAdhw2El8wxxuV5ABnMHeYE5xCgwn9h3jJHmG/MO8ZEBxBYQK+SJeH5P/OZzzj7ja0gYIvuRa/4a6Hs2cMakro4xzUNEgBJTeSqdHJjABJbn0D0EOOBgvHLIRDmP/zhDy5KbPXcOERE+nF8MDB8ToQXJxmhJxKNYUZoUSZEqDAAOAUYDBxknDQMPsZCrkxrZJRsodSgBe+F0kZBUfoDGEPho4RRgER3TJGi2DAEOJ4oaAMkRKcwljjHOK84tET+cH6I7uDAYohxoBkfOpMhwPnG6OKQPfroo44npL4vvPBC9zsOuL+Qmhk6HNeQKFNSOZN1s6fQ3anLLrlU48dN0MdOPMHRGIeFKB9ggCgsBg6nhHfFeOKg4hQB3DiIGAL2MFLwEMMD/TDWOE3QGAAC7RnDsk44qjj9fIbho/TRXzhNRI5nwOHCeUaWMKzIA8CE+3A/HC14xE8cWWSEd8A5A5AwL/gcJ4JrcLoxmMgWcwmDyTPhSPBMGFbemRIlZJo5ACDxAWlSOzUSILFnA3yQmQAozJ0714Fum7OATaLjfMacNx7giKCfyFAA2g2QADJxlgGCyAH0IvqOXOGMwFuCAWSmkCOCKYBMspHoM8ZnTgFADZDg3OGMwx+cZztwlmzB/UgCJLbmgncCiDCfkQvKoqAPtEJHoa/IkADqAQvICBFtSqRwOjkfmwF/KJ3hc/hLwAvHD94x/xmHUj1kGB7wHfMZ20QQBz4gp+hRbAtAnEXwyDb39XmCowpfAEmAGgARji1zyOZUcjF1/+a+sQGJPT90gWboI3QdTjhZWviFvsI+ke2lzJUDHUUWAH1Dph87g6OOXCBvBNUAksxx6A49AY6MQyYDmnIN11O+hY7CJuEbYOs4oD9gBV/A6I8+A8wQPMBO8Q8dBkC15hIAVeYBz49+NtBla+uQY0rDsKtkWphrgCnsL1kcwBE6FzuBzqacHIDC/CVwxTswT/ic56esDDDFPON5CSLh+zC/LKMWSrb6l5ShOCMAkrpQtTEAiUVxETgUN4DET1kTkSeaRYQQZUAZBMoARxnlhqPEwecIOgYCh4jaa5QAzh3ZAow4Rp4oIkqBqBaGbNYhhyibo2ZrZAAS3hXHkMwGChWAAF1Qsjg8OC+sGyBSjuOKcsMI44hSLoTDSLQXpwjnEzpTuoNDjHIlQogRgIY4VThGKH2ULYDE1qIALq1UAkeOiBOON4YBg+Av6IR/qQug43k+HNaQ5Ls7dclFl7i1TB874QQX8QYIEs1mvmJsoJd1PyO6d+mllzoDCUjgXAAANMaRxUnFIWL+EmHHgaG+mlI6jCMHvIYXOK2AG0A65yMvRBnNccPBYo0HThrPgGxgxJEdnAIcZDJXOG44amTUkBdbKPz+97/fzZMJEya4Z8Wxw0EAVBENpgQCfuJUkyHBgUaeuS8OIeAXR4J7Mw4GvNJC1IYBJKxv61nFJAfomMc4EURAbbErDghzGueAkgzqz6EzDgXODo4uDi8HZXqAFj5HdyE7RHsB9vaTTBVZNWQWhwe9Bl/Qg3xOwAG+QHscJAvSwEOcFWSWaLKVeiDTVtaRbjaGX4bE7APzn3kLKAGQUBbHd8w1eIEcoAMBzTj9zFtkCOCBQwePcIzJJmErAB44gFwPzZEtovrwjVIvMoaAD6LxjINjzE/0GvoVmcD5JHiDrmVewD/kGb0Lj8mGUfYFT3C+CbYBdrBZtuB6pJVsGcCCrsxT9JzJP3aI9RXQCBsPT9FxZE+gO9/DF+gJD3Dg+Zt5j/3mXMAJGQRACEE0MiDwFXCCHNj6EWwa9h+9Cy8AKNwXOeReRneAEyAJnvKc6DGCEgAF5hgHcsh9ACSAKR8U4GdgfwEk2E9sH+AIG4t9YDwy3vg6BEiZpwT2yEyjR9DLzGfoRqABPcA85hqCjGROCBLxnOhSO/qbN2ENSV0c59cMEgBJXejaGIDEUD0KAKWC4PnRBhQ5Bpy6USKA/MShRoBxnlFUKCcUO0oM54n0Ko44n3M9xgWnDmeaaAOfoVBwCqNo58jJkEA7aERNLUYWBYgzigNKhByFD1B44IEHnIG2EiGcLHhAehjHE4caOnMOBhsliyEHnDAWTjbKmQgiDheOGsoTQILhgM4AG5QrUS4cNRwHosJW2sI07isa2OiL2ssqSnGXrXIhr5/9z0/V2tam9+2/v3NGmGM4sdAKsEZUjige8xIa4ORinDAqGDycJuYtABEjRWofA4XjwrmAPP6ZMUd2iPBaFA1e4CxhsP1uLIAZnAFbewX/4Q8ABscWJwnjzd84XPxk/vA7zw7gwDnj2XAAkUMMLs4FUWCcaBwsar05n7Ew1jwzwIp74VBTrmHRz2T3GlNpDQNI4geyBbk4+bwvpRboDKvb5jT0jgVGAO5kgpAJ+IIDASjhwCEh6ALYQB6QD8bFgaVunHtBd2tagLNCpB36MX+QZRwtIvE4wdZtkOugNfezjl/wirIUc6Aqm4zhB0h4F94ZWgN+CUJZq1W+43Oy5MxfIufQDb2DUwj/iDyT2cLhZJ7CH/QWIIZ1B8giziT6ExmGD8xz5AbeIS/YEOY0WUt0KuejK/ke/uAsw2PkBT4xFueRucYBJwvJ3EB+ySYSHLKjv25Jr+VlY2dITMfjcGNLyJraHMdWAeLgA7qB+Y8tgu6AB0AeuoVsKzYeOYGf0AhgwXXoGHQkdIYv+ADcE1uFnkInIWNkg6E/pVTIEbJC5hMwgpyYXrWGEuhT687GHEOu7cAeklUBEFm5nQXVbN0rgTp0O+diZ5kbnEumg3nIeyC39v7MQ54VW8r7MH8oQycLwpo9gj/MGa4BBKHnmbfmQ/WXWQuApC6OcwAkQ0PGNx6QRJuP9e607guUoX0DJ76yNiehUrs7vrdSsOSYdq2/EGwk7dTuv6/9nqQBtExbCGcRdVsMnTSMyc3I/DGMrj7fjLd2Xl/8Go4lWwCScjbetbdcVFbsqSNlslGzBmsvuu5ci/bd8R1yv0TR5q0fcUvKv9HK35TNzvHHTuNFJT7ZfZPRtrSom8lXWkQ3KV/JcgL/+zS91miABLr4NEjOeb9Fpy9XSb3Gd1amaPLl893OrxTlTJNN/1yfzpZ19u83kgCJ3/bXnCwrpUm2RrUNCn0+GX1MBpO6Jzm+n831aWs0NTn0r+M7v2W2D2Btnvg86S+63bcP0NiAJC3wxNz3ZcJobPT157vRqxIfkrSzsfk8mYn175u8zpch32am2SZsIYcBq2SAxZ93vj+Spqc5194xrVLA1oWmzRt/DtrzVJorAZAMjScdMiR1oesbD0josuUfSYSfdF7SAIspO1Nudo0vvJUUT+94jZshSXPgqqFL0llJc6qSNDJemFHwvzeD6t876Vj7RjepxNOMhinxNP7EGjr6sY7l7v3AYrt8ffq8+frLppvpn7vvpuVun5qsSrRuzVF6U3JjuI04gQ2U42SigpyMMspxHt9nov4GfMfZzWVpYqc05a7fafpDD+jWM0+NjGiJ0TJsz64yneLKUpO7xm7y2h2+kw6l/0q+oe3v80p0NUPrG3b3OF7nCB8Y+lmW5HnmMBv/k85upXHTnLVaHa1GAyT+uyd5Y9+Z8+HLj88nH3gk5dBkKA1cJNU85/hrr+xvnx9pcp7mUPWOPfwyJEla+XRPsyfJfUvS9FolQG609YGoARCTrbQ57gdffP4zjs0XX18mAVPfPEvOjMYHJGank467vYkP/H2n3PSm8cy3TWmBM98+pdlAn/dJe+frzqTcp/HDD5Ya6EhuYJo2V31b6stzUn/6787vBn6S71CtjuU85l7YGDEpP4P7OwCSwdEvvrrxAEldXmtAgzQuILHX8TdY8iPjyQxS0knxnV37zlfalvXwydZXhLCSk+pHCf2olG+MfQOQjCb6jnPP+8V9VxsdkODSRSuQHHX6nIH2bkm+WUbFd3KS0TIzYX9aoQAAIABJREFUUGacfGfJ6GzRNON7EjQmH853joy3lfif5pz5TnmldSG1iGSjAZK0Z/ejrPa9GXsckjQHwZezZGYr6bAan5MZlUr38J3ltOdNy6T1njc8AUmaY+nPT/+dk8DBlw1fxoxHaTrLeGqAIuk0pzna1fJ1oA5mLw+HByDpD0j6IMAAYjJIyTsndWcSTNo5SfCeBBz+dXaftOCCnZeUa99mJb+zeeLrxCQw9gFIWjAHXc478F1/GdRqdGwAJNVQqfZzAiCpnWYpVwRAsq5Cb/xF7b7CTmYjfJDhK20DIUnjaH/7Cj+p6JPRvDSHNM3xTYsI+5EtM97JaFbyHeINYho+Q1INIEk6sRZR88vajL4+nZOCa3Q0/ifLctKMph+R8wGqb6DTgIlvcH3H28+gmDOV5jgMRE01OiBJzll7x6STm3RWOM+P6BqfbF4kx/H5bDT2gYrPZ4sum/OS1BN982F4AhIfhPmyVQl8+DTw52qlAIDPn2T2wueHr4eTPPTHMH76UW7/fNO99jxppTuV+dj4gCSp2402SSc9qVt8WvvArZI9SwM1/me+PUzaoTT++fotCSD8ueNfm9SxaXMp+VmarvV1bjJDk/y7Gl0bAEk1VKr9nABIaqdZACR90qyxMyS+8mUBLQtjWQCNcWOBG/9YVMlCNzN4SQfRV5J0QqJjD12PaEOZBip8JZ50iPibhZl0KmMBHovck0qY+/OP1ox0fmIBXtJZNpb4UXy7zkWa4xNGSobEf38WOhpdWYzpOyCVjI1vxP3d2n0jzoJe/mZMzoGeVkaQpLM5U3xOdJhFnizI5D72TGnPknSmfWAzWNXU6ICEzko0bWCxK3SgOxqNBOgQZPsC+NHdJG2SoD8NPPjOdlJG4BO88cuG/POTTpKNX9nBHX6AhMgxC5zpksW7I0s0h6DhQ1Lv+Q6+L39+XT4LqWl4wiJpDmhszqo//42v5kSzaJnGASyi9kGLH82u5AAndS73tblRGxhxV8aZ2Wh9WiFT1H0d9+ojPz1GhcNKWjquI6pXzRXcD8pMqzvsPK4oqy3fqh0f3lUznthJl826WGNaWqUMGcHo9pVGTYIR39Hmdxp90PCCDoQ0zPDP93lmc55mAnTMQgbRcegsa1JAsxCOSnbQBxi+3jSeWoDHBxj2DEkbx33RrT6/kpl/xjEgYGsKfZ3Md/yjcQgd29g8ls6HdBdjEX5yLqTphup42fscoWSrWopVd14AJNXRqZ+zQoakl0CNDUh8J4OuJHQKsR1iUYp0FaMlJS0I6ZCFsTXHEicTB4Yx6B6CwqTjCA4U7UkBEzixZgzpBoMy5zy6fPjOlXUi4XPaZjIeXVBsfBwDU8hcx/mmtOkGgqHnGg7+5h/n02nIjAj37zHoIwiQ+BEwaEPXKnYmphMQHc3SAEkSwPmG2qLC5jiZ4aPrC92goKs5Q/ad/TRDbMbQ2j7TiQuDSJtKuhfhaFvJgR/BTUaMfadvsKqp0QEJ3c/ojAR9oAPyyO/IEF2acDpMDmyOG4+QhaRcwieTCeQIeYXWJqvQk/0YLDrL2HxvnZv4HHlE5vnd7unPnUqBgIhXwwuQ8O7ICx372BCPrkO09bXNI+lqBC3QPUZH3xG0Oe87mdASGtr+MvDSZAd9BM3htY3JuXzODuGAEXSg6Vx4gMwYuOcZ+I7PuAYdyN+Mb/qUc7gHn3Een9cWAW9sQOLrBN6R9+UnsgA92CsMgEEnKjpK8b19ZzTyM8kAEvbzoRug6ScAKq3nATXW1RE6mx2yUkqfT7YxsAVj7L6Myf2QQX6aTeNZ+JvzLaCEvMFr5gTn2bvR5S4p79YRyz63OcX92FARW0wrXwKOtG23e/McNh+ta15t8yOW9LCGZLDmKfX6AEjqQtYASIYDIPEdWX4nG0JfcgAJWRIOFDOGkc9oJUhfezIpKF9aKbNHBa1/aXvJPheMwcZP9GhHmRIxoW0m/c1R9OwTgmJnk0RaxRIFpgUi+0ygVIngoIAx3AAgWhgyPj3dbVdx2l3S653NxGjVSEtD2jTTbpjWh7Q3pMUwmRZrx2y741rGZSRlSHynkDa8vDv8oSU1xpRWpBgqnF0zRBg+aEXUEAME3+ipz1i0oLQd0H3nCieNPS7gj19Owu84z4BRxsf5YlzmCe2aaYWJMcSgwlfmDd/hrNF2lmuYBxhivqNdJnPCHDmycwMxkklV1uiAhH0+aMUJ6DPnFv4REMBRxrlCnojWwyvamNPOFJoiD9CN62jziiNLu2BkAkean7QGhkfID60/aZVquzPTwpY9SHBYaEGLXKEDyA4wLvQnS0NW0pyn/k3F8AIkOGe0z2Y/CtrCGrgGTPM3LVVpjwqwpnUsrVk5nzbc8IZ9cZAjzoGu7OmDQ0irarK97MFjO4czFm2A2bcHPtLCG57CG1qiMzb7vLDRJ58hD4yFnHEd+hNdzL4jzAd0IPOEc9CXfMa4bJZKe29a1MJXdIO1x+6ff5wxfAAJ+gXHHTpDCwCl8Yy21dgTeAGv0HHQ8owzzugJesFvbAZ2ChraBq9k/bFh6DD0Ffu/oL8AgcgRLckZi+AdoOf55593gT3kkrbO6E2yLFQNsI8X+wVxD2QNe4TuA/AAdrBjPCObH/I+gCn2ACLIxP4g2Fg2jSXQA6+ZM+hR5gTPRACD9+R+BxxwgBuHfWgAMRzIP8+DjkbmeWb2msJWMAbPMBBda5makCGpTqqqPSsAkmop1ed5AZAMB0Biz2gRaowpgAHjiTFFoeKkAEoAGEQLUeyADxxa9lrBiUJBYwDpuc5mX0T3MKIYVQwmRhujbo4O1x9//PHOUaanP8ad6DDOF8ad8gbGR3kzJvvCAFbYEI++8PRtB/Tg7FLmgvPLnheUlmGEMDIYBBwHMgUofRQ1ChwHwEWV45bQI6Fky/iHMcZQkZInqotBwpHFqNmeLhhRwAkGCMcV3kEXNlcEdGKUcTyJyOPU+uVbGEXoCNjxDwww5+OIcT5zAX7iDLBHD/OKvRM4jz0SKB/ASOIYUKIEPzDqOMBcB/8pdcHQYkjZMJHylcEubG90QIJcACitvAcnB34CHNlfATAAHfmJnADsKS0C8EEjZAOZBXjAe+QAnuJEsYkmzgZBBZwuZIPxOZ/AACWSOMDIDaAIWgPmCRCwTwlzBlliXwvOMUDadwnQ8AEkyBCOIcAAHWdlc75zhqPIXhfICkEPaMqeMOgdvmP+o6uQE+QKvgEamO84yPCNrCX6kHHQh/CMzwm8cH90L7qRfZuY8ziL6FPkAh6wOR/7xxBcoKwL59tADzqWZ0KfEkQCWDEOvAWwwFccUQs2VWfqGxuQJMsUbaNi7A40QA8iA/CU92fDwBtuuMHJAXziHOwJhw9I0I+W+QDUQXdAIDKBHADyuDd2kTE4H+CCzUIu4Tn7mPA7gTNkjaoB9pxB73J/nHfABfKLTLLvDLuswzN0sG2aCIBhzjz33HMOBNlGtpQrs58Uto/9muA3pVh8TgAQO4BeZbNIvqNagP1xsKOAUs5jbiDTPAO2nmAIwahajwBIaqVYdecHQFIdnfo5KwCS4QRILFOC0mSDQhwaFCIRapxKFB6GDEWJQ4lDghFEGWMASAHj6OPwEKUBiBBhBchgrHFIiUgxHoYR0AIQQblilFHYAAucKowtxoQDhwrjisOE0QDA4FjjYGEkACQYaqJBOLdE/4je4mThSLBzN04ChoVzcBAwLM7Jjhk0EgAJrwIPMU5krIjm2YZYRPAwNBgjaIgDQ+Qc5wWaYxRxhOAljha0peYaY0uZHgDPnE4rBbPSIGgM/3G+MLbQlugcRhdeYmD5HENOKQTGj3I8+MLz4FxjKIlE8jvPhYPGeAAcA5c4Ehh4MmSDORodkDCXyWRAPxwUoqXwAmdkwYIFzvnFOUU2LauIfOHsIldExOEVMgjQwwlDnpAJ+A2fATDIHg4RAIT1VwQf/B3eicQCKnkOoqboBHgNX5g/X/rSl3pq8f3SvdfypvEBiV+qCE0B0NAOXeFnHnl/5iBAAlkhawQd4Al8Yj6jH9FD7LpNmQyywPxm/qNTCd4AGJjXBFzQh9AaB5HoOfMcJxTQwljwHf4Q3CE6T+AFZxR9TPAB+eRZAUc4n/CdIAJzAMeYd0E3k9UkGk+wifEA+dWD+8YGJMnyQTYIhObYBjKD0AtwTjAN/sELdCTZe0AF+guAYgdrTshKQVtojB4loAVQwIYRNMCWAEKwK8gYfEE3YbegL9dhg7gnAAb7xtzimbBpAADkj+8BGwRqmAPoSyoBAJrwB9sLmOB6shrYXngL8OHZyXCgrwlaMCcBG2zmDK95LzLO2HTABlkW5Jw5RgYOncsYBCb4HTvLmk/mN89U6xEASa0Uq+78AEiqo1MAJFXTqbHXkFj7PxQg6VyUN84JjqyfQaGcgWg7zo3tFMy1GGKiUAASoi6kkFnUjiMFQECR4ygROUTZkUJGkeIYkfXA8cIRRtFjtBkbw4nixfnivhhwjDPXotj5G6CBEec6DDLABiMMyMEYoIBxuHAWcNCJkhFhOvfcc91rjURAgjNPhJcSJxxUaGRZLsAcfKAkirIR6Mg5gEdq5omoYXyhHw4VhpaoL7v42joFy5AYIIGO0B5gA8/hC/OI8zH6OGwYYQwfDjVzAseKTBjnEqGjBIF7Uz7E/XCC4T2ABhDMgkzOIyOGkzyYo9EBCc4qpSLIGQ4CkViAIfxg7lLWYWUhfA7tkVNkgKgrkXacIRwm+EdAgGi7rcNCXomO40zjqDA+AAPn2crp4BPOLc405yBjyCMHzjK84jnNAUnujbAufxofkPgLhZEVHE2AF3SysjnbEZ3oM84dzh+0wZkjg0t0GjoAOKAna62gKY4/gJ/voSmA3QAJY8M/9BoZTOQEwIhDSjCHe6C/eD4yZoyDbJGhxEEG0ABGraSO89G/ROVt3QjyQwkRzwrfkFP0AM+AQ973+p8e7d/Qi9qTLZjJHCE/zFt4iG4jEEOwAxtAcAyQju3BYYdvABfL+JHpYPE6wR1sHYEUaI4dQ2fh8AMo4Jut18FGAWre9773OVDCM6FfCb4AOgAU2EVkEfsDYADEAFZw/pE5AjdUHMBTdLI9D7oWIALPCOTwOQEm7B3zDVlHLzM2702wAVDEHIDvPBf3AaRxAE732msvB4gAXdhM5jX6Bl3MWhuycrUeAZDUSrHqzg+ApDo6BUBSNZ0aG5CguCwCToQNpWrRaFt0blFEHEmUIYoQZYyjiAIEaABmcCZRwChUwAWRPKI31MtiMDEORIHtOxQjY3B/nCqcVQwsAAfDAcjBMQXAMD5GhoggxpvPKHPgOgwKypxoEg43nxPVpfwBx4zxiUxxHlGkkQZIbDEnxgXjAxiw0iwcHIAAUVdohLHBEcVYYbhI0RM1g84YL4wuUV+AJgYLMGdzhCgd41kGivsyD3CSMajMG2rV4T+8hwfwCueMyCWOAJktgBORW4wkz8L9iQoCUgE2RPyZZwArjC1RTpw6/h7M0eiABIcVRwjHAprj1CBT8AA6wEPAAXSE5gAOSlBwYpArK61CvigFQY7gKw0EkDOuJUoKz1jjgNziKAMYoTeOGPdiHMAhABa5pWyL50GG4CelRJYZ6dupbVxAYjrNz/DwO86nlcCxbgRHFjCA3mAO49AxZ9FlOIGAe+iHYwsPcPzJKlGqBSBhjhPggV/wD7oTdOEasinwEGBi94X2togepxedjPwwJ5AD5AyAyrPybMgKv8MvyviYQ4Ba5gW8ZQ3Dfvvt53Qfz4Ijy1i2CLr/9QKNnyHx17kxt5nzvC90JtNKRh47AF2wV/AJPUfAi5ImgnDOJpTLrvTK1pBYEwj0IIER5gEBNPiPHgTwATDgCQEwgm6AVHQVmRgyEfCe57n//vtdsIi/CfKQgcN2MScAwGTL0M8EHeAhwTcAJD95VnQjASZsGeWuABz0PTxHJrF9BG0MeDK3mEeUXwE2uIYsKe8PTQBF2FfsPVk6goIEhbAHBCNqPQIgqZVi1Z0fAEl1dAqApGo6NTYg8bMgRFtQcgCOZJtRziMqh9PJAnQMMI4nyhslye8YZ6J6pIBJPxPVJVpIxAhnFiVJpMnqfFGgRBhxvLgnURuML0qd9DgRe6L4KFQzCDjLGG8iVxgWxkO5YhBwaokm4dRiDABDnEM6HScBQIVj4ZyREbYxIsYEg4bjyU9b+4Fxw9iQKcJ4UlaHQwLgM0CCw0o5FWCBaB+8xfEicmvZEXNIoZ8t9uU7AzgYNww/5xHBxYjj0DEvMKyUAxBxxKnC4SMyiIMHP3G6MKxcx3vgJPDTgBDPi6Ee7NHogIR5jVODI2E0RoZwRnCeyIbwO6Ac0M3vttYBehO9pYQDehPFRb7gObKBXLMOBUeGzBUOM+U9OFdEkgH48JCSFUp9cJYYm+wAsmkOFM6tRW8tYFGZL40NSHxn3Jxa3olINE4k+goAgb6DRjiNzEUrp8JRRP9BZ65HxzCn4R8RbRxW1kIBHMhymN6DVziB6CZAC7oSZxOgwd+AeQIz8Af54jzmBpF+QD5zhEg894VPVjqJ082zokdtvQ8BInQCZUFk0BiLYEX/QGR4ZEgMSNhP5AZ7Ylkl5jxZE3Qg2SLogX2BT9CKUikrX4OH2A+ADMEx68qITgT4QW/sEKAC/poNhE/MDQALYwP8+R1ewgfuDe0Zj+AQwRjsG58RnAGUwCPOp2ST38m0EQBAzq3hBHOAbKc1kSFQwPtxHWNzHXqb4AVzBTsIPZB39Cv6nIAR78vv0AD7AIBCv1rmbCB6NgCSgVCt/2sCIOmfRlWcEdaQ9BKpsQGJb4j7XqAavVGliKg/DueZI2tlDzY2oIZoIQ4p0RsiO5QaoKjT6ppxEAASpNdxskgpYxwARv7z+k6yPafvMPnP54zxCAMk1BUThdttt90cALP3JWKGAwPowABh0MhMkQGBlrvssouLmhOpBeRxwBeieNCPw2hLtBWHlr/tO0AGoJHrceAoMSD1zz/ozPl0OMNgcvA9pVc4uxh6DDDP4i+gJ0uAE809AMYY8Opr3iurp0YHJMk5an/72Qh7uzRnmu8MxKXJqcmiyaaVK/U3Jt/3de5IAiT+u/j0t899ukLH5KJqP+PS49J7Wejk+KYr/XslO9hZNqeS/vUBovE2OW4VRrvCKY2dIfFpkrQ1RlNsji1QN7qk8SEpB371QJL2Pk+M/sZ7f06kfcbzULKFXaPU0i8b9M+vZI/t3qYD/GdBlwIsyJDavilJvWDvUo29r3beBEBSLaVqOy8AktroVeHsAEh6CdPYgKQu7K5hEJQ1kSZKBzASRBnNGU0OYwaBKDERK2rfqXellMR6ppvyr1W5jqQ1JBiDtGi1b7h8o2VGOWlwk85sJfBZA7t7TsUIW9amug5NA7lL39c0OiCxDfV8RyPN6TX6VR/ljuiS5sjUOkZtXGncDElt79FLP+hl6xZM9/iAsV70NF6l3cPXdXae/UwGZgbynute0/iAZPDvWNsIvt40/vigkNH8AIrpZz6HP+hC67BFaZkBKf97zrPATy22jQwP2TUyIVQfmK6v7Q1rPzsAktppVs0VAZBUQ6V+zwmAJACSvieJ7xz5CxP9q/yIVzKCaBF6U+K1Os8jDZCYI5RmLM0Z9R1dM3LJqLnRP+m89ivy/ZyQdKwGO95Arm90QOLzKQkg7X0H6vCavNj1Ax2nNrqPHECSlnlKi5LXi65JR9fPvFSK/JvzWV/ZDYDEn/NpADHJm6QcJwFkWgbMDzz439cKKCiJJbAB0CELzZEMPNUmw9WdHQBJdXSq9awASGqlWOr5AZAEQJI+kQx8JAFGpWnnlw2Zck06ZwNxAkYSIPFBhB89Nxr75Ta+4UuWBxC5w3haFLjvDkoDVxQ+0Bz4KLVfOZwAiTk1xkN4Ylkm42EtkdNaAXvt1E27YuQAEqO979wl9U4953Uyu2n3Mln2neAk5evL6wBIfPr6mSs/4+s7/vCIw3SpfWfldEnbl+S13a//NVqvlTl/ftYXmPatEQIgqY/GTI4SAEld6BoASQAk/U8kv9a2EqhI1tcyqn9uMlPS/12jM0YSIIEGGAQzkKy3YT0HtDOjZD9ZOE7Zmx+Fo+MWCz/psGQLOetpzBiL2mbWmbCnjO9kV8uvepw3XAAJ9KGRA+UXOMK+EwT9WLheKwj3nVR+h+c0NqDJgV/mU19ndmQAEpou0JqVOWy8QLZYJ8V6LXhR/1KpqMSORc+suWJBdhrwoFUwXe9s93WT674AS22yFABJJXpBY+ST/UKQJzITBiJYI4I+pRsb3QFZxO4DEl/OksCDv1l7x9g0sqgl8OADEuaozYd6rMHra94EQFKbVFV7dgAk1VKqz/MCIAmAJH2CJEsROAvF2Vc03pR32rV+tKkWxT2SAIkDWOVyj/GhQwv1w6y98b+DfnTzwVCaoYL2dFmhdSXdhXCy7KjV6e1LJdDRhsXtdB2qr9NbvcJqdEDiZ7JoOEAnLLrT4ZjYgYOCc1orb3zZ4Xfaklo3KVvwO5Ca9b6pPzIACTJDJyT2sTCQzxwGjNAAwhzNZDa3+plZWVciM8gkDm1aAAfHlQBEcvf1AEgGS/3065NAAjBIRyu6ScIn+56udJRNAWRpzEEnLI600lr7nGv5B59pBQwARi/XcqRlX2rVFbXcz84NgGQgVOv/mgBI+qdRFWcEQBIASRXT5A08ZaQBkjRSYtho+Ug7X/rms0cLzi3dtHBwiK7iyNCmmWg8HbfIrGA8yZhwPd3QaAfNXiFkVmhDSqcuHCFa82KIiNjT4pcDA03DAsvY0EWGaD97NnA/+uHTDpU2mYxP1y26p9GwgG5gXEfXLzIBVvJQLwDT6IDEwCPvS2tk9pagxSyAwc8E8jt8whHld7IcgBR+p5MabUHZQ4GoObwkwk+3NeMV/KINKP9oScp10B56E+Vl8zz2qWBOcA8aSJBZg++1HSMHkBx88MGOjr7zaGV08MKyJ0TDcUAt60hkmrlOxJwGHvAAWaIrHuCGdtg4r9Cd1rxcB7/ZfwIesncE/OB3eIj8ci5yiNySdaRbHUAVfjE+37Oome8Hf4QMSZKGfoAMfcfO7rS8R9eZDFvAB57AG+YO8wBeIVPwD33KgV6Ej8ghnyG36Gt0I5sLvx6AYrDzJACSwVIw/foASOpC1wBIAiCpy0QaskHWV0BCmQ57K+D4YBTJpOC4EIkDuLCvC0YU8EK5AVE+osAYTFrx0rL53e9+t9vrBAMLuMABxiDjGNPPnqguY7PJGECEjAyRfoAJ/e8BMzjD7KXA+LSpZMMuMjrsoQAYYkM+9pdJ1mkPZkI0OiCxciB+sm8M+1Wwp4hfesGmZYAHPmf/CkAhAI4oLZF8AB/8hdZsksleJWyuyN4KgAx2j2bTPGjMPdhEkT03cHTZ5ZsN+9ifhpahtOJm53KAKvttmANVPQ9GBiBh7wr2VyLziLNvHZCY+8gIoI59fCjdweFkY1LaWTP3oT1gkRav7AXDBq9s2Ap9kRs2p2SvF7IvdBLkc/aCYRx4jDyw7wwbVyIPABV4RBtvNsRjryXOp1Mh/KTdK+NQ5gXvBn8EQJIGSOwzNrVENtiEkuANsgugBGQCKNCv8J1W9cgfGxGy+SUgk31DyKAgo2yayIH80iWLPWUALsjqcDgCIBkaLgVAUhe6BkASAEldJtKQDbK+ABI2ywNosEszIANHlZ2JcaZwdIi8stEXG+/hHAEcyIhQWoXB5Do+J0oOmMC4UpqAs4WxJPrH5mwAEDYNY1MwHFiACU4v0WLuZw4bNfFswMcGXvfcc49zrNhQEeeXexOJx4nDKWZTMQy7NUIYbKRwOAASe0dKqthUEjrz/lZnjuNJRB6nFvoDAuENTjIbqcEHrgF4El1nUzXWBUFzxoDX8JOIPxkYHCn29AEYkgFhrxkcZRwkdoSHX1w/sE49IweQQC/mN4DEouAAOEAIYAIQQrYDuYIXlNxBc3gAfwAtyB4ZSfiJLOHEMc+Jgt9xxx1O3tgjiH14yGIiS3RKApiSQST7grwCKgH9gHbADBlJsow8C4CECDvOb33WDQRAkmaELEsCTwnO7L777o7uzA/4zXwBmCBHbJbIhpoASPaJgnfoW4AHfLUsCtcSnEHHEmjguwBIhswFGBYDB0BSFzYFQBIASV0m0pANsr4BEkoAMJg4qkTpcHbOP/985xTh/OIM4RSxWzQZDSLnX/va1xzYICJPBB1QgZNKmQI7IbPLOo4PjizGl11/cWBZk0JZCpkQwAhAgwwMGRB2rQZwEEHGIFPqRfSQXa6p08fhwiknMsw1ZATWl5ItvyyLki3oeMUVV/TIgNGB8iAiqETbAY84uew4ffLJJzsgCGjhIEKLU8zO3/Cc6+EPDjSfMb7tAs53lBUxnmWycJqoZQeQDIwHIwOQkHmCXlayZbX+zFNkAZCHjHAAIJARgB2g8aqrrnIygkNKxorIOA4rjikHYwPqyT6yDsFKFS1bxvwnK8l6H/hMqSU8wmGlnI9oO61eufaWW25xsgMwIdOCfA7+CICkEg3hEaDBdmZnM1kDq/ABOUUuASToOjKabPJKVo0d1pFhdCS6mcAMmWp2X0fu4C9yyK7rw+EIGZKh4VIAJHWhawAkAZDUZSIN2SDrMyChlIPNJXFWiaKSDcEIEtUlikdZCJE6wAgOK6VXOMsAEhxeaqWJ/H3ve99zpSFkOnDEMKo40mQ1GIPo7Xe/+10XkQfgPPTQQ650BQNNPTzfEfVlo0xKisiIUI/N+Yy3zz77OOdtsJkRm0SNniHxF55DRyLj0DjZ5hdwSJQdR5foONH2+++/3wFCQCeODyU/AEwcY86jLITIPU4r5zIHAKJcO3v2bMc3rsVJIqvCGKw/wqkeePvnkQNIiHgDBHwwYu2x4QWgHMDNvAc84EyS+WBuM4cpi0PWWAjP32QE4TdZKrKIBAeQR8qQ/1hpAAAgAElEQVQYcVLJglAKxLoTeAeAJyPC9TfccIMrebzuuutc4wPAEPJqzjDyA7gn0zL4IwCSJA0tW8hcoGQLnUUmmSwVn1nHNUpajzrqqB5AcuKJJzp9CSAheIBsAfjhP3qVEq3DDjvM8ZvyQAANAaJamrUMnt8DGyEAkoHRrb+rAiDpj0JVfR8ASQAkVU2UN+yk9QWQnHvuuS6CSySVzAdOFaUmABIcTgwJ35900knOUSXSShSP7AgghSgs0VuMMBFXnCaMJ+CEUisitpSpEOVjsTQghmggzi3rVKi95xoc669//evub0oTyKDgTJEhwajzLAAY/iYiTykRxnt9XEOCowtYgF5kk2wPDBxfHFQABiCS0jkWsfM9II9SEBwjaMhnLJzG8aHDGeeSdWItEDwmqg7gueCCCxwIZRE0YwNwWJNAeRL35hyyVhy1O0YjA5AAMJAX1nHYeh54hCPJ3OdzwDNzGpn49re/7WiIjCBXNBbgO6LdgATWWyGLAA/4R2keQJ01IGRQADYADwAN60/Y1RvnFblExlh3QEkXmS5kCL6TwWHtCONSJob84cwO/giAJElDA6X8JEO23377ubUflG3584OgAGtI0KPMEeYD58A7gAfZYsq1yBCTZSGzRdaSecK4gFpkcDgcAZAMDZcCIKkLXQMgCYCkLhNpyAZZHwAJxpEoHf9winDucaQo28LJNEeT8yg9wLnCiBIR5zs+w7G1azGSRIKJ8HKejQ0o4Rq+A7hYJJl7cS3fMQ7AA6eWv21BPNdwHn8TIcSw4XBTvuC3yLTWqoOZEI2eIbEIN+8KaIP+8MwistAQvkAbnBX+hn7WTQnaQkciq9AYPvE9vOIfB59BX8anpAvewVe+51zux++UCsEvfnIMLEs1MgCJzU2be8xReAIvAM/WYYvPWfgP7QExgHOyGdCbzzkfnlmnLHiAfPC9RdvNoYUv8BPQYntYwA/jIc/EmDwH4/AcfG/ZNGR54JktX8oCIPGpYWAEupteQ07hhekyy3QaT5FPZIyfnAP/kV+TLfSeNUtA/oxvjFOfTmmD0ZrVXRsASXV0qvWsAEhqpVjq+QGQBEBSl4k0ZIOsD4DEHFyr/7effTmXVrtuhLf2lfbTd5rTAIMZbP96v8TBnFu71n82n9n+/QbmDL926jQ6IEnSwpxLe/8kL3z6W5mIz7/khoc+sLBGAb6T7Y/vl48NbP2Imynxv5KWrXhEP/zhZ3T0nE5NmrRImdzLKqukjLLeNqVVinupLGWaVFaTMuWsyqUZmjt3rbaYer72fue7lFWLMuWMSpmyMu6/wR1GU19+7DOfR9Z4gLuR8SC7SNYPIOLvIWJ88Onqy4iN7Wekkk0FkqVjSRkbOIhM0ioAkiQgSeo9o72V8PnBE5Mpn9eV9LA/p3w5rpf+G5wU9H11ACRDQ90ASOpC1wBIAiCpy0QaskHWJ0CSdIDSjGPS6SRil9x3wpwgc3QrgRYzzL5DlWZU7Z5m0PnpO16+g1wPozwcAIkfXTX62n4s/O07nml0ThMYn3Zpjq1PZx9wDqyz1jru24gAJPZGBuJ8x9Ev0TE5g26WqWItVBq49jfB9OXI6O/LbBq4sCyN30kr7bPBK9AASJI0TAIHH6BY5sSXVeMp1yWDBDan0joJ+vcZPB+HdoQASIaGvgGQ1IWuAZAEQFKXiTRkg6wvgCTp4PjGMc3R8SO+SRBgXaDMsCavN6NkpWFpzq05TXxn60N8Q50GntKecyATo9EBSZI3BujSot92rp3jR8yTEfZkhN/o7UftfafZd6x9B6p2mo+MDEklkIAT6W9amcxk+TxKyxL646Y5vZVAuC9/lTIv/jm1882/IgASnxppICEpX372158DyayHBWT8z32dWY8gzOB4X/3VAZBUT6tazgyApBZqpZ2LDcr0ApJDFz2rTTo6NC5fUKZMEj+rrMrKlM0lrPWGGeWbylo4boJueaVLZz3/jDRpMjdVmdx8uRTXOw82UV/rc1U6H4XOG/OE/F7m7bW0+1W9/+zjtHTbFnW8uai8ulWiXpwCg2poAzEzJalM2QLvWlI5V1BzoVmTVrRqm5fH6rzDP6Pdtt5RpXJJWUoXMo1Ck3rRduDjDASQPLnbblre0qRyxs1glbJw03Es5m82muOZkvue/3JlqQRL4X/8HX+1lKWJndKUu36n6Q89oFvOjBYvZkpxkUk2midcZ7MnvknVL+1HYQ1o+A6sX5bDoFZyYs4tn3F+mjOVdISSGZa0qLsPPMyZ841x0tjbmPWatz2A5OCyRmVXKatOZeChmwzIiPuBoDpdAr+qOTitmBmlJa+8Vedc+KCuvX25si3j3bilDJIHD+MjUgQVjyQ9KmWJkmDCHBmfZkkHiHP8iH4az/ysiAFQe4baF7UbQVNKtrKLnZy4gioIVa1qchgnKtmSmh2jysWZmjdvjTaf+i3t/c53eyVb0bDVDt0Xr5NzM5mp6mFvuez0LHQ2+fEj6E7GMxm3ZsR+9+/r8zvp6JqMGh/8cUy2TObrC0jcm6hUKquogu5bdo+O/ekxKhxW0tJxyxw7srlCbN2qpbZxBjqUNCrfqh0f2UUzHt9Jl8+6RKNdI4WmSDaRxWoE8XU6x2icxkcfZPgZTF//+uf4MuhnSSrNj9fpFWu+TQAkNZOsqgsCIKmKTBVOwpjzL1dQ14sv6bzZh+vQRQu1aXuHJnZ3rVst7JzoHjPd713LmVjBUxuczWrBxA00d81anfvMk9LkyZEHobKKbsiMcv2O+HqcEClb2dPEjg/PtyS/Vgc4QNKspRsW1K083l+keasBJHinTkvnIm9XRSmTV2u+SRuvbNPWS8bqvDmnaI/pO6pcikBavRy714NyQ32PWgDJGfNu1l832ULP7Lyzlo7OKp/LqlTOOeAdgeusyhkfQABIIvZkyxkVY2sKCHd8AJYXCnpzV1ab/eH3mvbgA5p/1pkqUvNepqo+8ob5z83msicnNVhmFpezq/Pzzz/v7ssmenTjYcGr7wz5BtacHnOmjA8sxCQajOHxa6bTIrRcY6DGnCdaB9NOlj0a7B5+JNEvA0sDT/WYuy88eYduvuoEnXiQ1NbSrky5U1kQSalVGcHLvJM9BzQzcmCyqgPgoVFasnpbnX3RA7r6jlXKtYxWiSCBmp2WI3YQHcgp/K1e91X1DA12kuVGstAzU9DKlY/pumv/Xccc0aVJGy+Ssosj3WhovgZboHgNSY9eLe6i+fNe0ebTv6Q9991fWY1yMuOwZYM5sw3Gpn4ehwhKwZ1TVs6t9ymV8rq34y4de9tR6jq8rCXjV0jFZrVkyipkiir1TvR+xs4qV2xSMRc5Dc3FVs18eHvt/PgOuvyQS9XaSjOFKNDGHIrkpQblN7wIPeyfNgCSoWFhACR1oGtZ3ep88UWdP3uOZi9cpM0cIOnuUSfExYj+RiajtiPjHMGsFkyYqBs6O/XFZ/8pTZ4UK00iOM7VYrljbQMPydk9Zrl3fWcMNjrya7T/OcdpCYBko6K6MvkewJBM4aY9mlPPztkFesXAJ5tXC4BkVZu2ApAcfor2nL6Dc7JcPCpkSHpIWQsgOXX+LfrLptO0YOZMtY/KqpAjwhl5Oo6uLvMR48LYbEbwJOO+I0MST1Bl498dIOnOarO77tT0h/4WARIHbsiqZEAyXrg+dl5rnNLsHk1bSVpM0smFPSbY24D9PgAXafXvaXMtLXPhZzucw+JFfJMlC/xNC1LaB7MxH0dyEW9f5Un1mrcv/fNO3XzliTrhAxmNbl6ijNZG/Cg1R0ABfRSlpGrKkLj3KY/Rkle21dkX/p+uuWONsq2tKouocU5Z58x5a7dd6qVGZg6Jfhq6QSMwHWXCcVIBJNde+2kdfWSXJm+8UJksi9rRSXGKqtp0lCM2F5IhiWlY2F3z5q7R5tO+rL33PVCZTEuUPEY+RzaZh46BNnI50mSmw0qlgu7ruEsfue0odc4pqn3s8jiwaLZuYI/UVByjnR9+m3Z+fHtdNusytbRM7NGtThXWK9U1sMcLV/VDgQBIhmaKBEAyCLqaC0WkseuFF3XB7Dk6dNGingyJBcNKGYqXMmqivKrK+5m6c9HiTFbPTZyoG9au1RcXPKnSpAiQmM3HEYwKJd7YI3rmqGSrpxwkdnqW5de4DMmS7eIMSSavcjYqBaoGkBC9zZUyymfjXBBlQpmCWgs5beQAyTidf/hntcf07aNAJNH3YJ0HBEg+f/Mtum+zaXpu5kwta8uqlM2oXMr0gAvH554sSO/v3MzAik1OY0G2WHQZkk3/cIemPfQ33XzmmS6eTkbFARIryXMlLXHmrIbpzByinei73/1uXXnlla696BlnnOFAAb3u+Z7N2NhUjZ2i6X3Pxoaf/OQn3WaFZDRo/8o+CuydwH4U7BTNfiEbb7yx27yQ3adZ/M7eImzExr4jbM63aNEid28212OH8Ntuu839DiiiFz/tLmmVaa1n2fCNPVDYKJFMDNewfwatTH3wUsPrp5764pO3O0By4kFNDpBky2uiwGsxynb1KJCaAUlGhUyrAyTnXPB3XXvHq8q2jJKUd3kXwiPr6qdacsODfes36nro6Wp0XWnWipWPO0By1JF02VqobHaxg4ARWHNFb1U/aFTGQ5ctaFtWubCn5s/t1NQtv6K9932/GzNOLq4PhK6abgM6sRxxhiyvw+7lkv7Y/gd99GdHq/PwgpaO7+jJZAxofHdRRq35cQ6QzHhie11y6KVqbRnfC0giEzrSMfzAydcAVwZAMjRMCIBkMHQ11EBUeBEZksN1yAsLNWVZh8bnO11GhEgLyg0o0lIiglbdDUu5KNJM5IuSiucmTtBNa9bqy888JU2aEmkrvnD6rTHy9OhRYqTRupmowCDr4uBSR/cavf+s49S+TbM64pKtQlOTAGvVlGwReSRyVHSRQlufUlBbT4ZknM6b8xntsdX2KjvLHwCJP9NqyZB87ub5+uPmW2jBzjO1vDXK0GWKRL7LDogUHJCMbabLiFixVVSy1ZM9gWdxyVbGZUikKXf/Tlv+4wHdfPqZzoHrC5BUG1c3QHvppZe6HdLpkb/LLru4zbfYmZu9KHD6yVJ86EMfchur0RefzdeOPfZY3X333WJDRUAIwITdhgEYbH7Ipm+UfR144IEO7LBxGxu9AVQoDQP8fO5zn3O/A3wAI2RiPvGJT6i9vd3t/M4O4ozFefvuu6923HFHt+kiG4yxqd8VV1zhNhMD5PDsHANbv7Cubln49K8076oT9PEDWzWmaaly5TUOVGZKyFChp3wIfOJ8IEOZ/amojJTPlbV09Vv0hQue1HW/WaZc8zgnx8VMc09oJFKPEUSJQxT9jTyMv4/ASLTeo6jlq6IMyZFHdUVtfzOLVXCFQNGaQvRitUfBwZDm+GoEcA/Nn7tGW275Je297/uUzbTEWZS4PK6WcrBqH2I9OQ8WUrQVgUe3RFN/XnqPjv/psSrMLmnxhPao1DSXj8o0q6S1q5FgbSMZ/mKTRneN14xHt9OO/3ybLpp9sVraIrnHP4irsNcTig/P1wyAZGj4FgDJIOjaW6BUcBkSSrZmLVqkKR3tmpDvcjXZ65S2VAlGIoc7DpAASJqk5yZM0NxXu3TuM5RsTYmiyM6BoNylgaIpsRcZvWpUL4tyby+8qgPO/qg6tmnWMha1l/MqZ1rcgulqAEkpW5Sy8foUR3h+L2pUvtmtIZm+dIy+Oeez2j0u2QIMhQxJ7+SuBZCcPm++/rLpFnpm15lqb8u5NUzZQpNyMSApkvGLMTAgsWcROyC0JLeuyd0P42qY2a0hyWjyPXdq6j8e0C2nn+nWjJAdeU2GJF7WbqCnLxH1s2sAjmeeecaVav31r3915VIAC3Z4BlCwoZvfUvahhx5yu6qTMWGnbnb4ZidvdhYGVJDdOPHEE90mX2RUbCMw5hUgh92K2fWbe7Ab+OzZs90O4dyDtSOAFDaM4x6//vWv3Q7xABA2j6Oki+yIlYJNmzZNv//9791u2MnF9wNVUQufuU3zrjpeHz9wlMbmOpRza0gQGxbQWn63pGJTtAaoWkDCuflcTktf2UrnXPiErrt9iXI5auBpUpFzgYOefK3LxNS2fm6g7/uGXucFp5QtaMXKR3XtdZ/SUUd2uwwJJVuEZuJitpp2C2FtTlT2C5hpcoCEkq0tp52rvfZ9n3Jqkyjtdet1GskYvKEcGdDNSy6kxgF0zKhUKuq+9rv1kduOVuGwvBaP7+hZqxPdoNq1UbGMxaBjVNc47fTo9prxxA66dNalamsdFzWXcOvuQopkQMx7HS8KgGRoiB0AySDoastwM+pW94sv66JDj9Cs51/Q5I52lyFxwf9YAfXU1ldZWRUZ9YxK5axz8BZN3EDz13bqnKefiBa1Y6AoTbIi/SrHHcTrVnepdU10qCoCJPx/SeFVHXjO8Wp/a4uWb1hSd6lLxSwubnUPThmEKzMhQ0JnJvfyBbV1N2vjVa2avmS0zjvilBiQYL5fu8x/fQYolQCJm8MYQbpLOZpmdPa8W3T/5E319O67aMnonLrdgucWZR0IjDrH9awTSawh8QGJywY6e11WtlTSmzqlSX+4XdMeflC3nn6WK+9zEWM3Z+IuarHzaqutKpl769ZizjslUWQt9tlnH334wx92JVLXXXedy1CQOTnttNPc2pLjjz/elWaxa/c73vEOHX300S5j8dWvftWdy8/HHnvMgQXKqAAWAI7zzjvPgZUNN9zQ7RDNfXfaaSdXErZgwQL99re/dQvqyZ4ceuihDsw8+eSTLvty6qmnujEp+WKhPYCJ78nQbLDBBi5bA8DZY4893E7FyW5Q1Qnea89a9OwvNPfK43Xi+1s1tqldTZmuaKlOsaW3Dj5TVKGJ2L3U5DO1Z7je7FfvHWhqMFaLV03TFy5+UFfTZat5vFt77bJpUYIyOizNVZ2YD/RV3/jrDJA4vVd0gIRF7UezqH3SQim3JF7UHmWEo9LW6g6ywy7+5EqzcsoU9tL8+Z3aYssvak8yJGp1qtEtN6xuyHBWKgXI53U625Glo1kpo2K5pHuX3a1jbpujwmEFtY9f7vSf322wWmL6AZaW7lGa8dhO2vmJHXXphy7VKDKMrloVQJSPeFo12Kn2CcJ59aKAARL0PSW8BLXCMXgKBEAyCBpGMUbUU7e6F76ki2cdqUOfW6RNli/XuGKXXFTf+Vq0RyWqjENd5Q3pPpRtVr6YccboxQ020I0rV+qLC59WefJkFzHDAWiydp3Vjlvl7QdzWq/za23IpI5ip957xrFa8pZmLduwpEKupILzRKs9KO9hwWiTywy5OmzWkHRlNWXNGE1/uU0XHfV57Tx1Gwp/45rr1xJlfQUl/WZIcHriBR9n3DTPAZJn99hVS0blXJctSkbozOQ6Z5VyKloY3HgRO585uv3YQnbkw7XzLaupXNbEzpI2+8PvNPXBv+mWM89SoZRXs8i8sGZkXUCS+rzm43oLyv2NtljU/uCDDzpgwnqMr33ta3r55Zfdeg2cfdZyUJp13333iY5cABauAZBwLmDkW9/6lgMZzBPAC/8OPvhgt54EgLL33nu7tSic96c//cllVhgHAETW46qrrtIxxxzjAAcZj+uvv17XXnutFi9e7L7bYost3BqVgw46yIGTI444wt37lFNOcSVb7HJdr+OlBXfqxu8cp5M/OEYtmYVqyna5pCVrsdj127r65Jui8q1ma4+2zgMAWJNPlFGmMF7ta96qU8/7q35012qpeawDn34+xAHS9QSQRCDS3res5csf1bXXfErHHd2tjTZcKGUWy6Wn4pblaqpB9xVgGk0ZpBwpx+JemnvjWm0x/Svaa98DXDTftfoYWC+Iek23ETAOgGStcg6M8C8qQb53xT06+udzlJ/VpWUTVqpUyChHow+vM6D/8q61c8oR5ccin6C5MFrbP7KdZj6+k75zyLc1umlsnEgsOkCSUUsAJA06oyxgRNDq6quvdmXAm2yySYM+7fB6rABIBsEvak3510y38oUv6ZJZR+qwhYs0efkyjS12qpTN99bax2tBqr5dnF0pxUboxfETNW/1KzpjwVMqbTJFRWeCMmrurRureuihOtHqb80HaYpgk3vOZYVO/cvpx2jpdm1q36isvANneb8/aJ+PFe09klM5Q4egOPtChqTUqje1Z7TNktE6/9BPaY+tdogASTOOXQOhtKEiepXjVgQkDthRmlByDhMZqzNvvlV/nrKFFsyYqaWjMio0R21/cbiYdWRBbG0U41ppIg6ofedIb+VcGfUAks3v+q2mPxh12SqUisplcsoymAM48X4m/XhWfpmW3xt/yZIlbq3Gww8/7ADFpEmT3OJyMhkLFy506z2effZZ1wb4s5/9rLbbbjt9/etfd8CAtSTXXHONK7FiHQpAh8XnRL9YO8L6kFtvvdXtSE3nLsu0cA6ZEJ5p//33d8aJdSasG6E0i+wKZVxLly51i+ytJItF8mRIoDtZHe4PYLL2wf6O1FWy+DWn0WVr/ndP0kkfGKWW3EI1Nb8i16TOrb+Oou3ISDHXHTU6dd23EsdrwIh9n1PH6uk655JH9Z+/Xim1RBkS1r5xA5N76/830iWx7JzIqNUVZajLVzyq6677pI49eq0mbbRIpdISZcGArk87ALwWikSNTYqlgnIIW5GSrS5NnfZ17bH3Aa5zF6PS3Ssq4q22jGigM2sEX0cWGP0TL/HpzBR176p7dMxtR6g0q6Bl45arlM8o18LCq7gmO0GONEDCOjuCMyoVlM3mlOtu0/aPb6+ZT+6kyz90qSZkotbkPd1grNZ1BJN6OL+atYMn6z1r1qyQIakTMwMgGQQhqQl2pQ7lgkovLNE3Zs/RAS+9qDevWqZx+U73ebQhIkYqMhUV7XvyOVBg2K8y8WM2ZJqon6x8VV9kH5KNN5Kamp2775IMziscxIvU89L4BaMusVGGhI+WF/N6z+eO1uodxmvJxG4VykVlnBNaLUWi7kssmnV4hHEzeY1Wq8YtLWl6xyhdfOzntcvUbVR2iwc5rxajX08iNN5YfQGSEovPKdmKw9mnzJ2r+zefqo4dd9FqwEiOxtY5lcoFV6zQ5CLp0R44bi1JvBjabYxY6m2Z6brUEEXMslaEDElZk+++S1P/8aBuOvtst+mY68hWyirTZGUslOP1vQ9JpZImS6MTubJF4fy0f5RpWftdWw9C+RbOP22B/TUdBnq4lu+5justw0Ymg3O4hoPvGcPWqABo+GdrRDiHcWz/ET638fiM57GjXmtIXn7qV7rpOx/TiQe9WaNalqucWaVyjr1H2FyUrG1W2XKTCtmii/bmrElGP9M3aovaqsWrNte5l/xV1/xqqVrbNow6TMWsowUwGizal2R9cJFjRVymkUlZK1b/U9///qd15JyCNt2kXWW1q5yjw0lRzZkmZQvVgQZEq5RrUp6GKMwf5VXOz9CNN3Roq7d+UW/fd/8omk6QgD0ssusHtYdMw8ZABKxRzNGevqC/rPiLTvzJR6X3F7Ry7EplMk0qNLGoHbPb21HOnimtayTyBWDM5otqaRqlTGertluwnbZ56i26cNZ5Gt800enOnkq+KFYQjgamALqfrDdrB0PJVn0YFQDJIOgYJSdKrj5+7UtLdNrhR2if1e0au3a1RhdoSUuZEU50TiwEjpr/VueAR637s+py9dhdemXsBP1+xRqd9dvfqjB2rBvHrc6wSEp1ww7ibfu/1OUwWNScoXsWYINa2JJzfF7N5/Vvl3xBq7Zs0Yqx3U6NR+5ttVo3esGSKx3CCS6qlMurqdykDbraNLmjWZ856FhtvelUF/h1yr0BaNI/1V6fM/w2vRGgi49MxjnV2RwF6JQBlvS9O3+jR9+0gVZMe5trs0ylSb6pWcUM/X7Y1AsHk45KdNyKRot40gtILEtmkcFcqayJXSXl/v53bbRggS76yLHKg6azuWijxdgpjrIsZuQx4n0z0c+QuCeJsz3+xpjmIPhAxgccXGd7lNgY/rn+mL7T4e8ybaDEAIfd3wcXlv3wN0XkOnsWrrGd4usxK154/o+6878v0Oy9x6s516VyplulHCAp3qySstBSkyu/i3JT1R5R16eVXZN02TX36RtX36sWtai5xJowMpMEC4oqUg/PmhLuM9JlEXDnZKFb3eWiVr/6on720+/o4ANymjBhhbK5NS6Hkinn1QRIjna0repAnxUc0suqKZtXqXuabr99lTadeoK2n/E2F6lvLjW79YasBUtb9VPVjdbzk1z7/DK2q6R8pktlyupKzXp02WM6+2dnaPR7WtU1uksq5FRo6Xa6MpMC4lPLgl2AsaQW1/GDxg9t2uKFLbTlS5vpU+/9VzW3NitTZGuAFuWKrS5r6Uq8w9FwFMBWEEBCt5MFpzyX1vDhGDwFAiAZBA1Z8FYslVy157JlK3XKSR/XzJaSmqiNL8opn0ypRflsk/JZlsp1VQ1IWso5lUtldTdnlC2uUb51lJaPmqglG26kXC6r5kK36AjithTA6BeqdycG8cp9Xho5pQASABg11QW37qO5mFVrU6teHV3Sc8WleiW7VqPK7FrQGm902P8TRdmWqE8NVQv8XcgWVPz/+0u0FVo0NbehJhbaogXL2VKDbBTZ/3u9XmckMyQ2W3BgULDOMYZ/uayy40dpcbFbC7Jjo30T8nmV20apm71jykW3+JmMhyvbso5a8aaIOJ5kA902iVQosIaE6LvKGtdV1piWNr2pVNLGy5epC4MLIFFOhXK3mzwRILHwYDogwYEn22A7rvtgwN9J3bIkll7nPEqo2A+Ew4AGn1l2xN/k0H7nXn72xICIDyQsO2O7u9u1dg/jc/Iaf4NEK9PywdFg5kepBd20XOPXPh3vYEG0PatSMSqpgkvQGll19fBVZyulXLGkTOtGWlWcqFeaN1YrDQq6kXd2Dae0kgxawY3taD2YFxkG15bR9TUYP1UAACAASURBVJQ0NuUj4JGVRrcW1FR6XMX8CgcUCM9kKFOtYUG722xRlLY2R5nD0hpltZGKpc1VyG6rrtIyZcsF5YqUbbWJFQiuAUg4BkQBdBeBl0Kmy9nZtsJ4rS12a1HTQq3acLmzOc3FNhVb8ioXi1GHwMTx2jVXkQBwanMp2h65uyxt2rmJNitMUvPqjLpaOh3fsuXmCJC4DONIR/EDYtEbepEFqiyoRHnwjTfe6JqdhGPwFAiAZPA07B3BpUwKvZF5p0+iUq3IItegYNbxIOM/MjmV465avWrQ9siu54sMfqy0EiGeNCpzi6Kx8X7qVd4sjXbRSFHscOTvdFAloQZ9mrUioBjJ5lmS+rZ+t5qbWbbEYsJuHUo1F4ZzBkWBeM9pt2Fh+mGcqfU2NhsiTkaLdT2JT60PrPUew/V8o2mUPydjEm9Q0tOPrvY38/nE79CdLCKbJfqFwCMd9tVOuYFcEU1fA9K2jWVR/BdZLbc95UCGtqV1jmu0InDNhW1j2J4RAx8HRNxw0bCnQAAkw56F4QUCBQIFAgUCBQIFAgUCBQIFAgWGLwUCIBm+vAtPHigQKBAoECgQKBAoECgQKBAoMOwpEADJsGdheIFAgUCBQIFAgUCBQIFAgUCBQIHhS4EASIYv78KTBwoECgQKBAoECgQKBAoECgQKDHsKBEAy7FkYXiBQIFAgUCBQIFAgUCBQIFAgUGD4UiAAkuHLu/DkgQKBAoECgQKBAoECgQKBAoECw54CAZAMexaGFwgUCBQIFAgUCBQIFAgUCBQIFBi+FAiAZPjyLjx5oECgQKBAoECgQKBAoECgQKDAsKdAACTDnoXhBQIFAgUCBQIFAgUCBQIFAgUCBYYvBQIgGb68C08eKBAoECgQKBAoECgQKBAoECgw7CkQAMmwZ2F4gUCBQIFAgUCBQIFAgUCBQIFAgeFLgQBIhi/vwpMHCgQKBAoECgQKBAoECgQKBAoMewoEQDLsWRheIFAgUCBQIFAgUCBQIFAgUCBQYPhSIACS4cu78OSBAoECgQKBAoECgQKBAoECgQLDngIBkAx7FoYXCBQIFAgUCBQIFPh/7F0FnFVV910vJumSFBDpVJAQUEK6O4fu7u7u7u5upAVRUREElBYEBES6ZHrmxf+39rnncRkHBGX80P+87xuZee++c8/d5+x91tpxTqwEYiUQK4FYCfx7JRBLSP69Yxfb81gJxEogVgKxEoiVQKwEYiUQK4FYCfzrJRBLSP71Qxj7ALESiJVArARiJRArgVgJxEogVgKxEvj3SiCWkPx7xy6257ESiJVArARiJRArgVgJxEogVgKxEvjXS+CNJSRut1uEa7FY/vVCjn2AWAnESiBWArESiJVArARiJRArgVgJxEogegm8kYREk5EXDVosUfnrU/p58n0Vmb6ONl7lCf7p+71K32KvjTkJRDfurzJPY65nsS3HSiBWArESiJVArARiJfC6JPDGEZKXISOv6+Fj26EEVCQKeF4kSn9ujeZa/dkLqaPxPV77omiX/lxfo9v+s++96N7R9S+6PvC9qNdGva9ZTubrzf193jWxM+11SiCWkLxOab7utl5FX//s2j/73Nz36PT1dUXXn2cL9P1f131exh7ra17mnlFte3R/v0w7r3uOvGx77C9/uPa8ynO/bPux172cBP6OHj7vDub1NuocfJn7PQ+3/Bme+TO88Hf1wdx3l4F5zG1Gp4N6jkcnk5eRxcuN4r/hqjeSkDgcDmzevBmJEiWCy8VBjX29TgkoQGcQDEu4oTR2wG2D1QI4nZEAXLDbvBDpCIXVaoXbGRewOMCv2iz+cLkj4HKHAxanfJ9t8sflssJiZdsuwOKCxe0LhzMcdrsTblh5JVxuF1xOfs8Gm9WurrNGwuWyweL2gdvtgs1mhcsdCbclHG6HLywWKyy8P+xqkbKwfSUVThGr1QY3nHA6ndKmzeqGwxEBm80mn2vCwXZcLjdsNj6v+q7LZYGXlx1ud5j03+V2wmJxwmrxls8tFhfclgh42b3gcFrhdHmr53YDNpsXnE4HbDYH3HAAbivg9jFkyhvz52WI2+sc4f9GW5xPnHsRERHyL8cyODgY/v7+KFOmzB8e8k0nKv/pNFTPOkvbQR21RPF1uJRuPLPe0/Z4Aa6o7/Pr1BvaCNqSqE4KDr3N1L5xrdtLvcfLLRGqH7znM7xBX6D1UrctXzL01fhdLjX1w20zusJnVHZPPaupL7zXM8+oQTU/MOwi3GIL4VYXqqxkfR3bpR3xU722KLvJa+Uy+Y9D3dNlAaxGP9xW3Rwsz4wFP/cyJKA/YJ/5Pm9rlqNJpfjcZtnxUuO5LPrZn5GtlqcNRra18VymNp/BVuZ13QK3PJixlsg84cWcH3xWQxZi7I0x+Lu48Q0ykdouaKxDOxeTL84+Y3IpMXvmn0nPONiCk/UaptZLNSdlIKI4KPXc5phx/eOc1dfzF15vzDXPHDbmMfWWHfFMMLbhrf7WaiGQRbej9YX/ci7rl/5cP5SWY1RQb/5b/85/2R+Trjyd8IZdMT2z2IKoMjAe2DNHQ9RzyHNr5aHtoGyMvomdor77AxZtVyhr4iI+F9/TfeL9TPYshiYJ5yHXWz0fNbaLods90+wbRUiomHz48PBwzJgxA9WrV4+tIYmBWUBQbqxGgBASKoxSGgHrQihIMFxwiZJaAJc/XAiG1eo0SIFa/EkarDY33C4qI0mBAQJIHqxhQmS4QFm4cBLYO92w2b3kPm432yYZ4aJMg2SDy2mBhbrqdsENKgYvoVJb4HYZhEQMAVkI+8vvWnk5rHYSHfafRIIfhEu7bpe3PIsiMjRyvKEiHW6Xj1xrtfJ53UJO5BK3CxYxrJHSdyFaJFxuJ2BzKdnwWnjD7SbRIlkzDAaNiWeBjSUjf2cKa2OobcNPP/2E06dPo2fPngpPGTZD1sk3vN6Mdo39FYLv5vxX9u5N7/dLjR8XXEE31GkqrfEjC7HWAeqdQy28/FdsDu2INyzyfWUP3BxHWaj5VcMBIfpkgHi5jjbJRzkGdHvyN+9lgG3FTJ7aOg+aMi3stH/iQOCl7BPvZ9hHAR0RT9930w7RhvA9DX6MfniExL7z/mago59fDJv8uMTeeRm9o+2gg4OfG3Jw+dJ1IzbMJfZaATzllCFZsAMuP7itIUpefAZLqLLbIlP2nXKifAywJ33m73wOgxB4npfjEqE+kzFyis1XIIn3s8EthloRJgudSxow0o7KOHBOc0z9FYHS39WykPsacuZnQmg4PiQxXtKGPBvXBHl23V8FOklb5P+i5/8dRsL1x263g47Yf8IeuLkOCwXkvLF7ZG5i82psYVWaK2PL+amBsdYvQ084X2SN5rWcL2pMBYTruSSOOl+Po/Lp/NNzQEcTtBPA5DCQ7xl9kB4ZesR7ic5rp4GJgEh/9TpssGmNG4Rs81qNgww8YdYTeX5DH8UOkfwTK2mbZOAILR9tWwy5KT3RTgt9H03AjHtbwgwdVfhK6SsnuNFvkTttUhQ75tEjPQ4vZaFf+iLlWHbJ+kQHLx2A/9Qa9UYREs3IIiMjsXbtWjRp0kSEEvt63RLQbN3wxgmJsAkQFxxPtXACVhOx1wuJmwAdNGJ2CAehYWOEg38b+sF1i2TDaqUy+QohEVJC+8R78HfaHfF40APItcfwdBgLvUvIihVWeHm+q4yBIQuTA5ZkhC/21+EAbHJ/o//CmnhjZSedTpcQLrZvpffHUG5FQvTCbfAW3W+5TpEeIUvitXDIsimkRbyXRtRGG6RnOvu6x+//V3s0igTxNIokI9988w1atWoli7h+mYnJmyqdXbt24dq1a/Dy8pJoD1//3giwNhSyIptE/owb1URMDODBRV3IBnWKuqMWa4sABKVDbk04PKCAH/E6s1dRA2szwCWxIJim3eHvGtQYuikAzCBOHvAf9jSiKSDZ7CGll5Lkw7ATHi+nthMkVtqGmL2zWiYaSJhlogiaekYNxggODcBnOEuUh5SODxISg9wYdkYBSUZIfOG2BavoAu2YlR5ZEhKSFT4H5UVDTqKhow60hxrEaWJmkDhNigRMMXQcx3h+Be4kUiORaQcsLq4BMoM9QMpNQsI3XX5yP3kmc4SJ7wvhotzCDNBKGbBtDSb5nQhjPmhQ+zSaQseP9OM/Qkho02gL6KzQUeCYtgscJw8h4Fou01MDfi6ehkOS81TmoUHCPV59I3omuqKdB6bx084DUQOuldQXtqsJvbGQe5wYmrybSLKV80M7+DR5MPRJLtfzTjs8CCzYHyPzg3ZG2wz5l89gAHxPuzoSwT4aOiv95UuDH63DfM6ohMRYf+RemrzwPoazRea0mWiR5FMGBrG3KH0VXffYK+Nv6qzWH3EUGJFYj93UDpzXv9pxfQoNpXMDSJw4MWrXrv36b/KcFt8oQmKOkKxfvx6NGjX6xwTx/+pGnoilwcgZEjTxvhu/PsaZU1cQ4bwnb/v5xUP6d9Lh3XdTC9C/cvkOQsPvIHuOzKJcjEhcu/IYF85fQb787yDpW3EUUXH7ICgoHMeOfY+g4CD42JMge853kDpNYrjVyiVREGZvHdjzI/J9kAtJkzM9SxGl8HDg268uIDD4Jmx2lSLldABvp3sbkY4I3LlzR1LCvL19ERkZivDIUKRM+TZSpHgbN25cx/vvv49DXx/Ce3nyIdlb/iraQjoRCRw58j3y5ssDX19v3LvzBGfPnkVw2APE80uL3LlzInEyZcQckcC1a7/h50un4Yi0IVHCZHjvvfcQJ64iOUK0xDtvgAq5gxHe/u848f5n6qEjCTqqcObMGXz77bdo3bq1WkLe8KiIWXAbN25EhgwZkC5dOo+j5d9ApP44+FHBtwbgRiqCBrTyRXpZ1Y+AfWuQ0hcnwS6BKX8MbyI9oVx4CUaMqKha3Jm+YUQuxKtoikAIyGV4lKDAnNqglc8AFEIsjO95PKc6WkqAZeitEBrdvgHoBT+R4Oj0KAP4EKDo1DBpQKWpKiBkgGZNYkRECpiJh1qAD0EPgbtKd1FeacMjbYqWuBlpZjTF7SPXqEiBAniKkPB/OoqgIygke4rUqMiJTl/jMzNFRkd+GEnRz2XIXp5XE8CnZEriFfIMfBQV1VKRDIe8zwiHEC163engkmdRUS+VYqYiJzLmAjjVfKHlVPLg32qcVdtG2s8zIFFH2cwpX/8z8/Rabkwnxc6dO8UBGzduXPFK097FxMuIORlEUY0zJa3HUTFKHakjQdcZD+yNTt/i94gZNAEg6dXefkNXtINRf0eTILOOCtExInAu32f1U0g09cOI2MnvRuRA5o6RzkkSzjY5tzS4F3tggH1PepRBFDzz0Yh06OiojpYIUTZIgYdQUGrGvJMIMF86PdR4drFD/CpJi4p+Kj3TzgRjbmuC7umHoWdaXqLXhh7qCKc8C8eBdlCne1GPYlYHLl++jMOHD6NLly6eyH5MzElzm28MITEvzGFhYSAhady4cUw////P9lVI4ml6hcfzoXRpzaq9+P7oz+g/uAVCw8Jw4vhFDBs8BUuXz0DWrMmwbPHXeBx0DW3bNYSf4h7o1mE6Nq7fhwVLBqFC5YKyRD555MDgAVORNFlCNGxUHcePncLnBz9Dr16dkSFjCkP2TNFzIXO6Uti8bQXez5/aICoOPLgXioA6fbFo+Vj4+rE+JAIupxVx48aRuo2IyHA8eeRCixatMGb8EGTOnBF2ux9+/OEndO/ZDXv27MGM6bORKuU7aNmmKry8VaD67m9ONGjQEJu3rsW1a9cxZtREVKlaGfk+yIYd277Dt99+g6nThyP12/Fw4vsbGDxwHPoMbI7kyVJjyeKViBsnPgYObqmcQzoaI/xEG6uo+bb/P6fZ331qHR3V/3KRJiH5+uuv0aZNGyEjjKYyUqJTof7uPWPy+1u3bhWSTELCyAhTNLy9jVSHmLxxjLT9NH9a5f8bP+ZsKMMTqUDQU4+HACDPdfpTw5MqIMCcGsILTbUhMICsASAs5rQKnW8t9s3IvfY4XwRlG72I6ikwwLDHS89rVRRU5aibUlyjdTbQm6nHkYTAlOrhkT3vTRBlznnXH6poiarNMMCOJjjishGko9KkzJEBw44LoPfcR6c9UYYaQOrxMef18zP220hX+0PEgZ+bnl+CQmrM+XwiwWeCYaqXinyqDzwRFC1Xk9PrjwEO9kWlCT0lc8YyJeLXsonZ+ooYUZUXNEq79csvv4C2gU6WOHHixLiTxTwMz4JBPWiattBhqMiy0gfK3tCHZ8ZeE3g9drpVXRNBR0PUoJaRMuZJHdTpX/q7GsgrXVYRNF6j5wE/V3WoHp3y3IPOUCMrQkdDPA+q7ZauT2N0zvwyzTNTe55ojaGJT59HE+6odkLLkP8a9uCZ9nRKl/G5pCwa/TDLKlqd0foVMx5PjcUvXLggGKpz587/2Pr6RhESPS1YxLpu3bpYQhJD1lGy4DyERHnp1ArCnEEL1q36DBfOPcDQ0fVUXZkb2LTuFLbvWINFi8Zg9YoTePD4Etq2ryOE5M7tYHTvPBaDB4zA+AlDMGX6ACRI6I0vvziB6hXb4tado/CNC4SHAZs2fYrChQshfYZkSqctQGgw8G6a8tixayXeL5jEeN+J+3cj0LbZBCxfOxhx4poWQJomgwgEPQEaNWqN0eP6I2Om9LBbgS8OnkOPXn3x2YHtuHv3PsaPWoSxkzshaTLmoloxpN8y8eb16NEcXbsMR6PGVVG8ZB5J+aKKz521BRcvXMPY8V3Rvcs0VK5YB6UrpJS+3rsXgW1bdqBF6xqw2phnyRQw7Z3Uxu6/tWjG0DT8S83qlK22bdv+IZ3zTY+WmAkJH14XD/4lQbwRX9JkQuWaM2Vz354TeDttQuTMlUGlfrqA/fuP40lQBCpX/1CW5scPIrFz65f45fppxIuXAOXKVkbWXMoeXL58HWtX7oMT9yXqYbX4IFmiDKhdpyYSJ7V59P7g59/j6tVrCAioBW/B1G5ERoZhy8bP8fPF63BYrktUw9c7KYp9VB6FCr+LwKAwLFu+EjVr1EeK5HEkvfPggdP4/sRBuF0u5H2/KMqU/QDc78JTZscqOqcVWzYcxE8/HxFHCGskkiV5G3XrVUeSZHY8ehSMNavX4/6DuyoawXozWPDRRx+h2McfwUajZHHBiQhY4IvICAt2f3oC5386h85dA+AXx4G7dwKxcuVSBAWGwuZ6C25LkHh5WaPXpfMQzJ0/G5GOB7IZiNSIwIYCBfKhbJnSGDtmISpUrIRc76dQBswFfLr1MPLkTQdfP2/Mn7NG+sU6OG5Ikj9/fhQrmR++fsAvv9zGjz+cQZkypfAk8CHmz96GQh++j9Jl35PaQDZ467dQbFr3JSpUy4e4cXyxfu12PH78qxAWqbWzAMWKF0e+vEWxdvVeFCv5Id7NmFDeD4+IwKYNu1G2TEV89fVunDx1EjaLH9wuP9i8QhDpCEOdOnWRNUsmhAQD69Zuwm83r8NqsaNihWrIlfNtePkqMicbmvwB2L4RivCXO0Hwd/XqVWzatEmcLJqQvC5bZnb0Xrx4ERs3bkJ4pBtW1vlIgCRQ7Gif3gOxbfMeyW4oXbqYJwJx9uwVfH7wINq2b4zxo+cjkikDFkbsLLBZ4qJAgYIoVeYDqf0cO3o+8r1fFBUqZ/dw+IcPgrB29W5kypQZpcrmkfn57aFzOHr4Ajp1rQ6bF1O+VY1GRDhw5PB5fPnltzKJ06VLiVp1KsLXn7U1TLM2CLlbpWYf/PwIvjvyDawWL+T/oDA+LpZP8EhkpBvLFn6K23cvwOUOMwieFcWLfQIvL1989tlnEslQNaxerFRFy5at8PDhQyGGfJ/zmrYnfbqMqFS5PJ4E3cTSpaskMmizqI13XJYQeHm50b59ZyRMGB93bwdh1YpPUbpsYeTMxSg48PvvIVi3djPu3LkNtyUEFrcfsmV9DxXKl0acBGI1JRJ09VIYNmxeharVyiBj5reN+lYbAn8HNm/ci+vXr4o+VqhQAXnypgWzlWOGjqipzDnB+aIJicDDfyAb4Y0hJFoIuqg9NmXrL9u4P/+ih5BoD8NTDxs/Wr38c1w6H4hBI6t66g5/ueREhw5tMH3aLHxz6DQeB15By7a1EMffioMHzmPTxm2YMK4vpk3agk/K5EHBDzPg8uW7aNdqsAD3YSN7IHv2LPDzgyiTOEiNzXWCg4BMb1fB9p1Lka9wYqUQcOLe7Qi0bjIRC5b2h907WApbmB7m4+sHPz9Foh4/BBo0bIkJk/sjS5YMsFmA/Z+dQ+8+w7H38zXw97dgaP+VKFEmI0qVLYT79wKRJ2s17Nm7FYmSeqNx/X7Y/OkEJE3mhNNll6L9Kz//jkF952PgkA64cP4aOnXsgXYdA9CoSS0kTBgH8ePSkJOIMJ+ZyuutEjTEQmjPiym39c9HJPaK50ggakqTjpCQkPzbXlEJyb8zXcuQusdDSg++sh/E6n17zsb7+dIhIKCi9nFgQL9luH0nDPOWtsHVK/cwdMA4fPRhWTQIKI0ff7yKtm26Y9io3qhSvRAOHjyOtcsPYvyUzvD2deDRgzBMn7wKwSGPMWX6IEU+nEDdOr3hiIzAlBlDkT5DQlnYnwSGoEXjPhg5YiJSZ2Aqhy9+PPYrpk9ei74DmyJlqmQoW6YKVixfhyyZk2LUyKW4dfMu+vTvAJvNgpnTF+Pbw1/i4Jcb4MvsIqMOjY6UpvVHoP+QxkifITkiw72xZcOX+OKrvZg+cwx+fxyMKtWq4pvDB2CxBMHKegu3G74+XvDyYjG4qrNzIRwOlx8CH9Epshz79u3Ezr2LkSFzHKnZCwtzwumwYdKorcieKxkqVSsCtyUMoU980ahpayxcOgQJE8SDRYrGbbDaIuHn5Y1MGSuhVOnSmDq7C7yY4eIG2raYiroBxZA0aWIM6D0Tq9dPkPH47cbvmDZtptjijp1q4dDXl7Bu7RYMH9kL1369gGL5u6Jq9TKYu7gbfPxl3xAc2HsBNSv1xba945EqZVLUqt4ER45tNkCdKrTz9vHHk0c21KnRC7fuXcKPp7bA2xdCAps37obhw8ciQyZ/SbU9d/o6Vi3fg1HjusFtCYWvjx8ePQDq1W2BShXKo0Gj6nhw/zFGj5yIjz8qiTYdS8t6YGMBX0yisP+RQWGEhISENo0pW6/7pe0MI7JhYREIDXehZ7eRqFa1Oj4pl0u01983Dtq3GY4kSe0YNaa/ijC6vbB18yEMGTocR47tRaG8tTFwUG+UrZQXLpcDP525h/p1m2L0hK6oXL4Kkif5GFUr18P0ee2RMIla37/+4gpaNOuKgMa1MWh4Q0SGWzF14mbMmroBXxxejPQZ/WR3SofDiU+3HMX2LV+if7+BSJAQGDVmDHz8wzBu/FBYpd7UKpFV2pkJ49bg7NmfMGRoD1isNqxYvgaHD3+NtRsWwdfHhqYNBmDY6A5IkzaRsUmCHV52H8ydsxIH9n+BVWvnqfQqtw0Opxvx4vpi86YvMHr0GHx1aK/06dHjR5g9fR2CQ55g1LiOQlDcTh/07D4MHxbJg5q1Kwi28fdjmjmdMScxYfQiFP4oNwYOaQkvH+DqlceoW7sxdu/ZDrvfIwT/7oPJE5YgQby30K1PdfjHUTU8yxd9jw0b1qJ8pSJo3aEK7DYHHj+yoGKZFqjfoA7qN6iCm789xuhR49GsVRWUKVtIdDOmXpqQ7N27F506dfpHyIiQHvcbVDUeW0MSU9MrSrseL5PKm9DYggsw31m76gtcPBOEIaMrST04P7/1qwu1ajTF7FlLcPrUWTwMPIuWbWtKDUargOnImz8tGjaqhlmTPoOffyS69aoAmw9w6eJdfH3oKHbtOIiwYF9kzZ4OnbsFIE167iLD9cWK0GA3Mr1dGdt2LkbeD5MaQdFI3L0dhlqVB6BVh9Lw8VW5nfTM5MqZCzlyZpHoTeBDICCgHcZN6omsWd8V5f5s3zn06jUKB75aifiJLFi64HMEBt1Cm7YNsWH9PqxZsQvbd07F6TM30b3DLGzeMQqJkxqF6xbg7k03Gtfvj1ETmiNX7kz47vCP+Hz/URw5fFpASv16ldGoWRnYvVXYVQiJRIgNj8d/qOjyH5qRz71NLCH5X4/A85iiel9qB4x9eug87dtjMQoVyYA6dYqrRCcX0Lf3SgQG2zFychUM7jMDhfIXRp16RWGn98ANXLociuZNu2P+kgm4/usFrFm+D7Pm95M0TUYCfrnoQq/eXbFk+WT4x7Xhq/2X0bvHaAQ0qYKQsNvo3a8tLLYIhAQ50bRRV4wfNxXpM9vhdnnBEQ50aD0JteoXQa6c+VGpXGMsWT4Dp0+ex7btGzFvyUAkSZREniUw0IVWTQejRMmP0KZdWZU2bnEjIsyC5o0GofeAJsiZO6M8V0QY0Kf3eJQs+Qmy5UiLGjUD8N3RvUJkGFiQTUHES6GK/0nbXIgg9MOXn1/E8cPX8Pbbb+PC5cPoN7AZ7MTaVjdcDgsG9tyEvAVToFbdIgLEH922oXHzzli1fhTixfOGlVujM03e5gIcVhT7uDXadWgDL/+HqFSlBOw2O9q3mInaDQsjaZKkGNRnEbbtGSYVe0xluXb1CQIatMTuXetx8tQ9rFq1EsNHdsNvty+hWqkpKFXmIwwcXg/p3gWCg4H5s3Zh65rLGDGpIlKkTIBa1VrgzE9bPTsAqV15LHhwz4K61Qdg0rQBuHTlKKrXLI7QEAeaN+mLYUNHI1seb6mPOHPyBhbP24Nps9vAya3TrcD4MVslItajV11YmEIP4NrlEPToMgbjp/TAO+8mlDoFC8JgBb37/9ZUxz/qU0wSEm0/9a5JVm6dHuJCx7bDUb9+Q3xSPpOsW+5IC7p1mop4iRwYPrKHbIRghw82bzqKgYMG4fipHSiUtwYGDemLarWKqN01XV6YOH4lrlw/ivEjpyNX1gaoVq06agZkw0fFcohdgSi5vQAAIABJREFUWLbgEPbs3o8s2VJh2KgWOHMiErNmErTnxKfbPsfKtcPh7RuBoOBw1K7WFd279UGR4u/C39+G23fu4uzZ8/ikpI7YcKMFLxzcdxF9+gzArr2r8VZyL1l1Q0IjMW3iKrydNgVq1CiHFk2HYNKMrkiVmjnlRg2T2wtzZq3GgQNfYsOmebBYqY8qCdLp8MLm9d9g5MgR+PHUHrWpls2NM8eD0aRpE+w/NBeJEyZBeJgVnTqMRZGPsyGgcVXldGE9fSTQqcMElCtbEcOHjcPiZeOR6/3kuH7tIWpWD8DBL3YhbnzWgvjj3m2gcYMuGD2hA3K/l1nu3yxgFFo0a4+Rowdg3uJheCdDYpw78wA1KnXCN9+vQrwEgM1uwYWfrojTIXNG2qGYYySxhMQIE8VGSP4BABIlL1Hl/KotdKm669eQkARj0KiKQkiIG86fDkXvXv2xcMEU7Nt3FA8eX0artvVx4cJPaFx/IHr3awlv3xA8vB+JTeu+woIFs+AbN0hSwFKmjCPh2MeP3Jg/bxnixvNG+y7VEcfPFy63G2HBQJZ3KmH7ziXIlS8R7DYuNk7cvR2Cds0nYvm6YZKyJWXmBpliITwLKIN/t4tnbfKM3siQ8R3YLd748uBP6NVzCD47uA4JEgG/XnuMmtWbYenitRgwYACGjeiFXLmT486dCNSu1gWbts5BitTc/UuRknOn7mL8mMUYOpJpQS6kSJFYPLMssr/40y2MGbEAQ0a0RrZcKWCXtC1lGtS2v8/mXcegzfgHJsr//haxhOR/PwbR9sDQQwW0lVODhGRg79VIlDQUZcsXhBURsLq9MXXKHnj5pMDQsVVQtVwbrFi6HFlzcOtvF6x2njMDjBm5ATlyZ0a8+D7YuGYHZszpKR72yAjg870XsXzlAixYMkEIwtgRy/Fe7sLIky8NKpSrgW2frkKW7InBSGuTgG6YMH4K3uF+Gy7g1g2gc8eh6Nq7JtKnzYFKZVti8dLJmDlrNooVL4CA5kWNbczVrlE7t1zAuvVrMH/RUHj7qHOXHBF2NG04EH0HNUPu9zJI9CMywoqNa7/AjesPUKVGUdSp2xRz5s6Et99jWJxW2K0WpEr1FlKkZK2cOiPEiXCEhvhgxdIdSJUyNd7L8z5mzZqLTp3bIEUqbnceCmekH4b324KceROiXoMSYvQe3gbq1m+HEaM7wtfPAZfDDavFhlSpUiF50iQoXrwZZs+biouXTiNz1jTImiU92jafIRGSJInfwuC+C7F1z0AhEByrwEcWNKjXAX16DQbs4Vi3bjWGDu+Nm7cvoVyxvhg+fCgSvRWB6nXy49drD7BmxWe4dM6FgOa5kTp1KtSs2gYr1oyCxaLSYTiOqVOngc2aBDWr9Mae/ePx6c59yJcvJ5InT46mAb0xfNgYISS0sT8ev4oVi/dj8szWsmshx7hH16moUr04SpZ6T+3GCBdCAq2YOGYDMmRKjLoNPoGXT6SRKhRdjc4bqicv0a2YIiQcFzmXy8YdNOnMU1GG4FA3OrUbjoYNA1C8DLMKLHByDLpMQ7xEkRgxmluqh8uW9ls2HUG/foNx/OQ+FC1UHcOG90OlqgVE339/AHTrOhQ5c6dBmxYtUaRwAwwb0QMXfz6LNu0bwc/fgu6dJsDbnhTx4nuj98BaWL3sK9llsFSZ/GgaMEAyG97P/xYiHeHYvvkIBvSdiPr1GqJSlVJIlMQbadPHg90oKSNxImGfOnEjbty4gSkzukohPIk+d7vctfU0fvjhJLp2bYz6tQehQ/fKSJacheWAl90XWTJlw4J5G7Fjx26MGd8bTncwLKxPs0Qga5a82LX9O4waOQHHf9gMZmETs+zafg4zZk7G1t1T4O/vC2eEFzq0G4nCH2VFQJPqav2HG79csKFxo+bYsHUu9u86h8eB19G6Q1XcuX0fNao2xqFDe+Abl6lgNoQG8RlWI03aJKhbvyyu/nJfoi5Ll83Ahg2fImG8dKjfJDcePXRj4rhF+PzgXnTp1Ae5cuVC0hTeSJbcIiQ+ZrY9MBxNRspWbITEOIckNmXrJSzZX77EfAiRSo+SwkgeUGYFVi0/gEs/hWHQyIqizOGhwJJ5n+H8xeOYPKUv1qz8Fg9//xXNmtfFgvlLcfdOEMZO6AjYnAgLC8GwAcuQLUse+MePwNxZy7Bu/XIhBtzdauvmg7h//z5at68mKQ0EAcwdzpy+LHbsXob38r+ldqKBG3duBqFT20lYtnoo4sRTNSSMRKjMdeINB4Ie2tG0aQfxNmTOSm+PF/bvPYk+vQfhwMFtSJDYguDgcMyfuROhQV6Snzx1VgcBOwQw82dz56O0KF2mAPzjuRH42IJFC9YgLJRRnsbo13s0SpasgFKl35P81Lu33OjfZzq696mH7LmSM3Nd7ikbhjxzDoP5EKi/PFD/778YS0je0ClgpH3Sdrhk21ZFSAb1WY+kKUJRomQeWHhwqsuGuXO+gNUrBQYOq4H2LYZg8sTxyJTNiCZagEiHHbOn70W8BHGQLn1qTB43B+0710VIaBB+OPYzgoLC0KpNXWTPmQxXf3mCgPptMX/+fPjFDUeF0q0wYGAP1G9SRKIWzRr3QuVK1ZE0VQh+/ukxrv/yCLnzZEO12gVEtyuVaYMFiydi1qzZKF+xOGo3yC8CdjEFCnZ8/+19TJgwBkuWT0Lc+KrYPSLUhuaNh2Dg0FbIliMVnG7uAuaLHVtO4OTxa6hWuxAaNWmN2XOmwdv/IRDJAjcX0qROjlSpUkNc/iQ2cOHOTYv0b8bMUUj+Vhr07zsWDeo1QZXaWeFGKOD0w+CenyJPgQSoVe9jAef3bwH1G7TGgMFtEScud+NiczakTJkGqZInQ7ESDTF/0WTEieuH06dP4pOSH6Fzuxmo27AkkiR5C0P6zcfmXQNkJyv6g4MC7WjVrD/q1mmCpCm9sGbNegwa0gu3bl9C5bJdsXHjenTq2hhfHtqCdWt3IXmyd7Fz27eo3SAv0qRKhxpV2mLJimEAgo3zmBx4Oy3r95KhRtWu+OzgDNx/+BhHvjuMEiWKo1XTfhg9aiIy5bTL8/xw7BcsXbgT02Z3lPUm8EkEBvWfi7oNyqJAoSxSv+N0hcIZ5ofFc79AuOMO2nasAz9/5enWJfpvqGa8crdiipBIBNM46+hp2pYboeEWdGw3FPXr1UOpCpm4T6aQ9y7tpyB+EgdGjOoFtxASK7ZsOorBg0bhxMld+OjDeihbrgQKFsmCWzfvSMpW8rfSo1mrirBbLChatCrmLhyNBXNXYviIYbhw8QxOHD+N279FImGCJGjeuhw+KVEFc+ZORcYsKTBy8EqkSOWPoaNawWJ1ITTYiovn7+Lwt6ewe9cOIRo1alREo6YVJSrAsCNTvkYNWwp/fz/0GcgaV0Y5ImCFL77a/xsIoPv3b42GdYegbZfySJpcHbBot/sge9bsmDtnDXbt2ovR43qqQ5edPrBYIpAtWx7s3nEI/XqPxfRZoxAa/hgnjl6VlK76Dasga64EEsGkc6JD29Eo/HF2NG5aGRZEwOH0xrjhW/DFF19g4bJh+PlcMObNn465C8ciKPghalVvim++2QVvv0hxCIQH27BgznaJwDRpUhUDB06A0+VC774d8dUXR/DFZxcxZVZbxI2vUtLPnbuEtau346fzlyTDJKBxTRQokFGiqjH1io2QxEZIYmpuRdNuVEKiDhpzOW1SM7J29X4sW7QXDZsVRWREOK5evouwEC+061QdadO9hUXz9uH+gxuoUaMmGjVqhg0blyN9BnWSu8MVhmNHrqFrp75YvmIxDu4/iTNnTiLXexnwJPA2LPATz0yKVEYhuBsICQHSpSyC1u3rIkuORLLYR0SGomL5GihToik696gDL29VhGa3eyFBwkQoU4ZpXFYEPbKjWLGyWLFuInJk56Luhb27jqD/gIHYf2AHEiX2kW2Ff/z+LmpUbYJ+/XujVYcSnoLNG9cfY8/Or/Dr9Wt4O31CXDh3D7ly5UClqh8jSVI/XDh3BxvX7UNEZAjSpkuJS5cvI0+uD1C3IYtV1cFjLpe3OlhRJG0+lC0mfRj/4HT5H94qlpD8D4X/wlvr9ETGSJ4Skj7dVqJQ0VSoXack3O5Q2K1+6Nt3MR797oVhowJQtVxzLFwwFzny+EiqiMttQVgY0LXTFDRqWgehYcFYtWgXJk3vitBQF8aMWIx3MyVHi9aVET8BsGzRlzh/4UdUrloSXt4u/HQqEhs2rMfiFaMlH7tZ464YNmQ0Ur9jw7HDN7B44Sp07tYYBQqnx81fI1Duk+ZYtnI65s1bhBw5MqNj96qqDpwHVbosmD9rD06fOYbpswbC5kXPq00AhCIkLZE9V0rZccjh8MWU8euQIllmFCqaAbVqN8DRY7vg5euAVc4I4WGrOjdWnV4e4QKmT94oBa5VauSXnPbvD1/DiqXbcPjHxQJu3A5vDO65FznyeqF+45KS6vXwthXNWrTH0hWTkCixXU5n8pz07AQ+LFwDS1ZMRcZMaXHku5OI558as6avQf1GnyBBgsQY3Hcutu4eapyhBNy/F4G6Ndtj9uyFuPv4Etas2o7hw7vj+m9XUKF0C5w6fRBVq9fC+LGzZIvt5s2rY9CAmajXsAhSp0yH6pVa4+zFjZJnz526CNToTb9314GaVbvgwFfzhXgwVZeOnYXzN2HE8NHInEPl2p/84RcsWbgN02d3lcgRN0Po3H4iSpUtjKo1ChuH9rmkJqVl48Ho0KUePi6eHVa7kmcsIXk5m6C3TDcftsgzwEJCgY5th6Be/fooXT6TkDyXAxg/ejnCHQ8wZGg3Id2MrGxe/x1GjhqH777fhkL5aqNPn14oX+lDnDlzUSJn9eo2wofF4iPoMfDRR5WwbtNcnPzhAqwWPxw7dgJtO9STepEE8dIgW450OPr9l6hSvYTUh1372YJ1GxZj2cqJsmPmqVNnkC9fAXh7WWUDnLOnb6BX9yGYu2gUcuRMoQq93VbMnroTe/bsw6e7pxubT6jdwBbNOYi7966jW/cmaBowFFNmdUeK1HGEWPHAZP47c8ZSHDz4FTZtXSQF77RP+ly09Wt3YNSIefj6208RFByIhbP3IFkKfzRqUlHIAQmSI9wb7duORbESudCwcXnJiLh6JRg1q3TGoEH9kDq9DeEhrFVZiIDG9ZElewrUqtEEX3+9A35xgwDExe+PgA5tBqNJs3pImSItqlapgZmzxyJxkvgICnRg5rRVGDKCzgc77t9/iEKFs8lOpIwkbt/yBc6du4jevdsisco0jZHX/3tCwvCiVhweEsQIScOGDaPdj9vM+jkaOhyp3zfvBqDb1dfp0TPfzzyizyupeZUdBl7URlQj8WYUtipDrw8vDA93IvBJKCKdIbBarLDZvKTw0D8OTzwHQkMiERIajPjx4yM0NAzx4vmrXSlsDN87ERnhQkgI348Hu92Chw8D4XBEwNvbLmeG+Pj4qMJ2F0+ttsDhcCHwSZiQEJ4Xx8MLeZ+ECRPLghYU9Bh2FofKCYgWeHt7wc/PHz6+yvvx5Pcg+Pp5wWqzwsvuhaAg7ijjQpy4zDVWp2HTexscHCpbxPr782A6RR/4zGFhkXIwFfvI3V14MqmPr/JqOh1uRIQ7EB4RjsjICGkrSeJET08RlqiIFdZ/YAeKmLA8eq5G1aHn6ZLeH1/PY/PfZh2Lbp5H1cFX0TvdH54Xw4MR9Tkkuo03Q49ePELbtm1Dnjx5ZNvfV7EnMTHuf69NiYcYe+OrkCUdGc5IoE+3JchfODnqNSgj0UMekjeg7xI8fuzG+BkNsGvrCXx/5CzadWiCdO94I/gJsGPbGSxfNRcLl0zGuXMnsWbFbsyeNxh2bxcCA4NRrlQ9tG3dE1Uql8CMmUvxUbE8KFn6fdkpLyzIJiDi449KoGjxTGjSuCXGj5uJd97xE7D71ZenMHv6Woyd2A8+3vFQrkx9rFgzWX5v0qgdxo+fiEJFk0u9x9kzN9C2VX+MnzgMHxZ9B16SKqJqSJo1HI5+QxohR+60cDttuHkVGDxkMFq0roNUqVOgZtWGOPr9XilkJcAhGXlqEiziFHn0MEy8pWPGDUeBIu8Iqbh1IwyVKzTExCmDUazk++KpHtBjM/IWjotadUvD6rZIhKRZi45Yvmoq4iV0wm61weFgWphVCnyLF6+JhYtnInPWlHj4IAI7th3Gojn7MGJCAOLG88Pw/muxeUdf2X2UUaTvvr2CufNmYfmKSThy5CLWrdmBwUO649bd66hQqiVOn9uHPXsPYPmiz1C9Vlk0bVoC3bvNQf2AgkiRLB2qVWyPs5fWCVlimqrSPTse3HWhdtWe2P35FPj4uxEY6MSqJV9j7pz5WL1uDrLk8hPi8uPxa1i6aCumTu8iqTGcTTt3fIvt23ZgyJDBSP6Wr+yidOjQSWzZvA0jRg1EoiRWA3zqTaZjLn/+7+nGq32bsuM5JBs2bEC7du2kqD1mbZkbIeEhaN9yHGrXCkC5KsxtVK/jR8+jV/dxWLh4Et7NnASBj4FJE5fCy8eCXv2aSFH74KG9UaVmfqlh+urAVTRr0hEr1oxHnlzZUbhwJWzcNguhQd6YNmUx/H3jYsK0LhjUZzHgSAxvvxB8UjYvPimdVeZiWBDQonlvNGhQF4U/yoWWzXpIHUXJ0tng4wucPnkfHdoOwtqNE/F2OtaCqJ0Jb1wNRZNGbTBk2EAULZZV6rWuXgnE9KlLUbteMRQolBvNGvbB5GmDkOrtuBIJUQeJ2jF7xmocPHgIGzfPAaw8D4hpW3HhiLRgw7rPMW7cGPxwirtwOXHvbjBaNO2JiuWroVnzCvCO45IITce2Y1G0xLsSqeCOep9uOY6dO/Zizrz+gF3V5W7f8i0OHfwRzVo1QLMmrfHFofXwixcKZ4QfThy7iaGDx2L2vLE4eOBbHD36PeYs7GfsFGjB6mVf4OzpK6hSpSY6deqA7TuXIWUa5dTY+elh/HKZ9bA1EC/+q821l71a7/54/vx57Nu3T7b9fdHa/bLtvsx1b1RRu+4wwSG3/eXBiC9auM3EhL9HPUzIDIrMxEUBUQVU9eufAgjRAbl/6t5/NiH0RIwOTJoBanQglrI3fz86GUd3/6e5rU8/NYNjfSBeVBnpPup+mcfePLZmcqjb1W2Zyap5fkQdoz+T2z+lrC/Tj1e9JupY6pxws6y0vKKTq/k6sz5G/Y75Pq/Sx6gOBRKSQ4cOyY405lfMLuKv0uPnX7tlyxY5hyR9+vRykVler+cO/2ArxgF4ns3zSd5JSHrMRqGi6VCzTml1wKnLD/37zsS9u4GYv7QXgoPsOLj/KDZtWYfHv9+Gr3di5M5RFI2aVUWqNL7Y/9lBrF+7B7PnjoOXtzrX59KF++jTeyQSxEuKh49vYuHiqUiWnM4Gl6SZzpuzDtd+uYV+g1uhSePmmDJ5NtKlSyIOBeaBz5m1Hjt2rsPMmXNQq2YAVq6ej1y50uPs6dtYs2YDLl76QaK76dK+g1KfVES58gWMBG21O1Y4i9ob98OjJxcRJ65NUk+TJMiGqtXKya44N27cQo2qdZEpYyZYrOHiXbZa3MiVOzfat2uPZG8lEw/t1q27sGfXF5g2YwJ84rA421u24h0+ZBaO/3AYGzYtg5fNhgG9liLfh2+hVp1ysLituH8HKFz4I2TJngZ2Hx5yyGiODblyFMCA/n1RsODHWLd+JTJnSSvyunolCAH1u2DUuPZIlDg+qpRviw8KpROCGBbqQM6cedCoUX3ZmvTrr49j5YpNGD16uGwoULFcY5w7f1xq5jK/WwSr1yxEgYLZ0L3bSNSt9wlSJE+L2tVbI2vOxHAhWJ3abrHgg3wfol6dVmjSsBv2f7Fctup1uiz46fTvaNQoAMtXzkaO3MklmvzjiQuYP2855s4b5dlQheO0f/8hbN60FffuPpQ2P/qoKCpXqYiMmZLLluwkjU53pNpty3zg5D847V/3rfic3PaXh6aSkNAZFqMvCxASFozG9XuhZYv2KFMxl7JDRg3pqmWfYd/+rQiPfASbOwk+yJ8f7To0ho8f8G76DzBl2hhUr8nopwXOcCtWr9qP+QsnY+XyzahYqSy2froEaVJnQMvm3VCndh1UqfEhOrebhH27j+DjEtkxbuJgJExsVRkKbgtGDZ+Hs2cuYd6ikbh54wGWLFqH8+cvwe4dCLvdG61adkbpMrmN4TYiZG6SlVtYuXIFLlw6ISnTObLmR9EiJVC8VC5xlnDjhXkLpiBN2sSSfkY7YbN6YdrURZgyeTryfpATFmsoXGDUIh5aNu+ERw9DMHbsCJw8fRgWayRcLhvOn7mD7l37omWrJqhdvxgiI2xo0qgzypQvgMaN60u7dJbwXLPiJfICVrURx69XH6DYxxUxY+ZUDBk8HGnTJ4fF6w7gTITUKbMgoGEzZMvxNhrUb4JJkyYhc/YEotculxcuXbiDPLkK49j3P+LixQvYsm0NngTdFXuaO/f7aBTQHJkyJpXIZEy9OC95Dsnu3bvlYMR/CqO+MYSExVc6QsLt6UaMGIGkSZP+4awBPQAEoDwUjWFFFknxO/qlwQ//JaChVzw6wKnfYxv6/s8bYDOw/bNJ8LzBY5/1Kaxsj7+z7/z3ZV+v0o+XbdMsB8qChJDPoEkGP9fEQF/LPpvJAOWs5WgmEdGBezM41c+ux0i3q8dUF+TxbBq2q3/02JpBXVRSosdey5ptaSCoZWMmJ+a5xbb0nDKHvJ/3ff2cryLzN+FaTSi0bMzz09w/LXddKKmJgpa5lpd5Pmu5sU0zWY1OP553MjHlyr5xLDhHAgMDkSZNGnFWmF//FkKSO3duvPvuu8/Yqn/K2L/e+WZsGe7Z/tco7NKBExCocpMIb/Gm8uWyMgXKW22na/iCpM6Wu/txtyVJyaEXVH3IWgJ9AB/TesR/ZNSQ6XNCZHNtow2HSx2SyY00ZNc7K20sd5ZSDcmuV7wXd6gigXLxnuoeEh02zjaSQnYWjttYyeaCzcIduwzpGecyqU0sFC5m3xhwlb+N2hpGee3a3iirI6BPb8ohXlumurlUrZk8j0Rk1cZcVkZnuIMZTyyXmhEDg8s9uFaysyryouyzaoPf57EnErXSuU3c6Iu34b+G/JQdN87CMYTpYrvgyemqPabxmOWmE9CMoLDazkBOeae8mEjG4mk1liBYsqi+s42nW6Jzm1Wjv4yuGOE1bgsio692ETb6pncqM9oETzBXqTfqdPv/xos1JMwIoZOF55DotTCmnk5mtVNNBIudm3arTSk4Ao4Ii5A//i2b4BnzSHaicqkt+53uUNEJObCUKm7or5wNxqE35oCaa5GwOFWNJYMUT3WYB4haJNoo+uOt9EhqRI35KpFGrVMy3KqXdHywHaqXTrfyMFvOW+q1YT+URaG+2Dx6r+cXFc3l5oGcPJ/Mc4SPSrsW26WeT2wQ/2OlQthkp7qnfFjptdPlhs0q+5UZ97GILooJ4LOzCRt3ifMVvRI9YWvUWd7OHiq2ysvGM0740HTwqs/1xji8jmOjXzG17a9eS0lIGCHp0KFDtJlKMTE/3xhCoh+OwiD4nDdvnhwsFR0AN4NcM7iNzpNLIKRfUYGl+Z7ma6IT9KsQgRcBjKj9eZMORzt8+DCCgoJQujS9mwoUmPun5a7lqGWiiRaBo34+fY1nu0FBA+r1Im+5Wc5RvffRjVHUCMufgbuo937ZcY0aCRAbZYqwvWw7MaHEf6fNqEA+qjz1c0YH+M3E3zwnzLLQERfOkeja/jO900RXE6Bff/0Vd+7cQatWrZ557H8LIcmcObNESPTzsN/PI2N/Z1xj/rsqVVFytQSUchFVW+3K/v5yurIDVouvAuGycYZK8ZFdlIw0SquVZ/9YBBiwQJ4pom6Ll0EArLI4263eciAbgTi3vtQrvMWYU0wT5Y/UMhhER4EIggKVQmG3eUkNGiMXkRF2RX4srH9wweUgSbLAYnHAamfht108+Sw0tdlY58J+2eF02MVrK04ThEtfeKCi20VwRgCj+ucmSnLzuVgwS8ARLp5TRVhU/11yzgN1guhPpWPwc3l+/i2HDtLpQ8DI9tVuVl7e7JvxvkXNHZXiSjKgYL2qzYkQDy+3AHa7I6VGRgAgs+2N2hbVF7VDoMNJcsE2WPtCO67nJe9LYqT/ZoqWPr+KsiVJUH1WkNaQldMpO6i55JA5bolIckE5c4zYC4I7NYcUKfMyOb1U6q/YFCvvzXvIyqFIo5NP8t9I2dIRkp07d6Jp06bw9fWNcXvAGUXiqdA2ATlTsTkBI+GI9DYO+lUH9vEQRJcrUg7jtNgiZe44nA65hvNCHVbpDQvP5JItnH3Upg8WOjU5T7zhiogrKX1u2wOZYwpo0xGr5pQixuqHKddqznCeaL1wws2DRXm9heSBRFbNH4uFxweQmJOlsH920VWXU6VXqz6SZNEZoA4uFv4tTgDtiKauO6Vw3uFQxwvYbD5wORQbEB2jDOQZ2QfaOeMkeElZjJB0cZmXFuVwUXaITI26oSKtjNyIHMThwiiR6jdlSn2lfvB8F96HcqV+Cv6yeEsUSMi7JQROl0N2DVN25/W/9Dr9888/S3p0+/bt5SZ/hq1eR0/eGEJiBhS6hiQgICBaIZi94hQCvadRoxwUntkjbgZDOhqijWxU7//rEOyL2jCTkjcJjDCPNSwszFO7E7XOJiroi45MPQ+4RgfYzWMSlUxGnfxR242O1DyvLijqWJjbMn/nRUQppufE/6p9HaGirujnN5NIrRv8zPy+1q2oaXracNGpQE8fx5H3+Ktev6i6fu7cOXz99ddyqrH59W8gJKtWrQIPdiToMM81sz34X82DV7+vdr9zkeTp5QQ4XMC5aDOSycXUIYssQSU9fSzMtFpdRi0AgbtacAni5QRyiw02mxUOARNchBXoIeFRNWcEpgQbRuSAgNXCSHmEHEAoUQMBWSr6zNo3Hrhr0lnsAAAgAElEQVSm6rsIhCINYEDwy929wqQejfVl3CyD4MDLy4LwCAIunsCo7i1nLgi58VHgwMroSZgAAz4DT4pW0Ry3ECc/vzgIC40Q0KDIi0OeyW5nPZ4G+zZEOkIVIJO+UUYKsPM8Dp4ILWTBSv1RJ2NzpyANhAS4SASFax/lpLyqQtoM8MXnp3x5b/U89AiTcCngI2uP2y6Ei20ISLVw/ATCCUhSERPK2Y3IyDD4+HrB6XDC7kWCZux6JePgQkQkPcBWFaXi80i/mPpCoqVIFT3mHGPOEXXqrkvAHskbkRyfX51sQwKjQB/HXSK3FhvsdpuxAUHMpau8ui789W9oh82DBw8kI4QRZh2F/uutvuib6swYuxByh9I/m58Qa6crQnRGIhY2jjPrQjUBNcC9heNqgYP6SlBt5fxQJFOie24f2LwiZQ47uZewOw4sbl8Zt0jnY9FRbuvPhBaJiNg4ttSNuDK36SDgDmuyc6VBxBXR4FwxyKuVeqwyNFyySxY1NUz66oy0ix653KESMuScUfESzlUSdxIqRlJZf0oyr2yJOi9I2QfaGEekG152P5UeSb3x6BsjOpzj1A/KgM9gESe6Wu+UHaLsVCRY6Y6K/vH5iFfV8witlppZhzhMVGTWcOQwRCpEho9hlbpc2g4+Y2QkCYu2d69/lug1m3MjRYoUcjDiP7W+vjGExCxWc1F7dKzM7L1/+PAhFixYgFq1aiFjxoz47rvvcP36dTFgH374oXgjNfHgpOHnP/30E9KmTYu7d+8KOKhQoYKESl+n0KPmvst8NOpWfvjhB8nPq1+//nNT0p43zWKSpTKP9cmTJ+KpiZp2ZSYMum/PixqY5fhnIP9Fn79KO2Z5a1Ac9ftRSU9UQPtCM/4n0ZCYHJfXb3KezsW1a9fK5gTUARL748eP49SpU5LL/PvvzP9WdVzcTpHyZJok/65bt+4z0TPznOBYsIA7SZIkyJo1q+gZ/zWTEgEehtc1Klk1j1tUubKGJDpCEhMyet1tUr94dgR/okthi6oLL5q/L9LB6D7TqXhmHdDy17bJ/Hd0uvGs/uhcAnorCVwlx4inR8jBdbIYSwqU7GElC60G+Tp6oe7HtAuVKkTAIf20kZz4CGDhYm61E7SEK/DjIiEhCOD19MA+7QeBgEQUjBwn5YlUEQkBCvIvwYWO0mpQS+CiInjqLCKxICpliukeVhVldzkJ2hlpccJi465/7KfyePJZCLTVLlAqBYbAXUC57pO8a0SWCCisbMM4tE1AONM1KLggOWWeRGnMmHEYMLCngBHtWVXpWgZwp3dVyJzyxOrnkJQPw9OsoiD0yPLuTiE72lus5KdyuSSyQ0DGtiS9TEW+PKldAk55qU3ImIqoKC8tozD0nHPnMP6u5G6MkXja6fFle4xKMe2FfeD3iWIZLTI2EaH33cZ0FR15MeoG5PmUdD15fKZJ+rx1JKpDQ//9Zw4v83r9srjgz9a66OwJv8MzNT7//HPUqVMHfn5+f9iq1/y9qBkLL1qX9Tr47H0pQc5JI4opMlVpldQpp4v1T3ROcb6RcCgCQmLJKBbBMS9mREGRBM5D6j9/J4nwgcutaosEQ7h8BYgrRwPTFKmfKvIp35HIgYrGkHxz3KVN99OUcYJ6pYFaR8NUiqIQFJIPzqFwVZfi8hWnAf+W6AjJgScSo5xqKkKr+qDzoWgzaBtIjqVlQwYqWsL56BDdERnI2SU6gmn0izNTIo9KR4ToMxIktTKKnEtqloXREEZ3XLAxEqm3ZaasmYKmddmIdJIM8Ue9VLSY7aqUr5dP9X+VtUzPY9Y20YHGlC2dAfEq7fyVa99oQvK8CIk2FhcvXsSYMWOwZ88eyXXLli0bhg0bJoD60qVLouj8XdchUMBz5sxBx44dhfkRfDMcVa1aNSEHUT3+wsBl+8an6Ubao6EXeLNnOSoQ0AYhahskUKdPn8b06dM9Xme2q++jr9eRH/PAxiTwZYSEKVvNmjUzFplnC///ygSL/c6bIwFtaPgvPXKbNm3C8OHDMXHiRJn/1I9KlSpJPjNPke7Xrx+qVKmCZMmSyXWctyQVTZo0Qbdu3VCsWLHnGqpp06YJ8K5evbpcY9YTrUNRa5QE9EXRt6hggAaShCRqUfubI+Xn92Tr1q3ImzevOEPMQOlFgMcMoKICnqikRtsLs3zNMtVtRY0kmsm88piq1Etta6KCHg186QVXOeH0hKrUKyAELhdBFUENPX8Eouo6p4OePe6G9zQvWpLLZb3VKaKQnZc8tR6SMx0Jp6Rb2SV1xJwDTpCiF2j1rE+BrOq3qtswcJTypkq/zbld6mR1yTozrhXPvBAT2n/VhsrtVmRGwI+AK35mACUBPvQeq3xy1lGozA0LIh0ueHmpvnpyvwnE5cUHZgd0CkaobF/OQu8unbtjztxpHiDnSShnswYwYbqVBk3qfuwPfwhmFHB7JsNJF4PoNkgKWSBgeIcF6ggxMCIpQrQoW6atsB5AES61vj3dLVFuzWasjArx2ek9VxsPEFTKbS0OlQpH0GjUJwiglbQf1aYneqNrewwy4qkv4ePo+hej1o92ic4SHZV9kT2IjqQoQvm0xtBsh7Q+6Wui6qu+NrqMgZexS7S75l229Hd4H+0kiNq2GSNoR0909zfbDE8/CYyZeuUIg51bycnBvobwJfLAea2Itqd+whjHp2OuppSqfeI81hFSXsE2OBeUPIUIG3NVR7zoXBDiIfOFEVKHpD2pgTVIp/ElRkQFG3n4A6OWKnVKOSeoq+FqjnEeGebEjN+0XTMUQsgBbyepicaOm0/HSqV2eZwdHn1R6Z+6Dc8vHmVQ9kIZEpN9iS6YJ8VVur0o6Ycm/VRKJu4No13T+WYxmLVI2RFf/78+GFFPiD9L2eJ1TC2id5fGggCFxIIFoz179pTfSUgYKTHnmv/4448YOHCggKtMmTKJZ5hFsoySsB0aBX4nUaJECA0Nla1Ft2/fLoNCIMEICwE7T5+lEbhy5YqwR7ZD7yc9yto48L7Hjh0TT3HOnDkF7BUvXlyAXv/+/fHo0SM5NZwEiW0nSJBAvNTM2eNEIAjkv3379pXfzcbpZYzcX7kmlpD8Fan9O76j0xQ1CaBHjgA5derUEsngfD1y5IiQDhJlRki++uorISeTJ0+W6Anf46Lfp08fSS/gPNYLJsn94sWLZeGg/h49elSiKyxA54FRDPtybvNcA77HCCHJTvbs2bFkyRLRGy4afJ/6mTBhQk/NiZmE/5cJCZ9t0KBBqFmzpgcwc9xy5MiB9957zwOYFGhTxOH27dtYunSp2DzaITOYUeBBn9D8x3nKz2jPpk6dinLlyuGDDz74Q82YBmPRe5Q1iGHKlgLAQJic0bFr515cunwBiRMnxr179+SU4/oNaiNRwhQqE0rABYGrKp4OCQ2T56AtzJ+/oIB3qW1wOLFj12Z5jkoVq0p6lMr/5prPbHg6jZQnVG1Bq77DnWuaNmuMFMlTSoqKql0xtjaX1CQFHnSNhqpzYbt8zwAUnmJsDbTVluRDhgxB0aIfo1y50qbqceD2nfuYNXM2UqZMjsCgx6hWvbLM9XVrNqJa9VpIlDD+02JtyfUwQIaAQdMmAay/cfMEeze6dO6BOXOmqYCNABONVhQ5evQoCNOmTUWytxIjNDQIRYsWRYECBREeHoHt27fgwoWfkSRJCtz47Qr69umPs2cvYNOmNRg1agx8vNW5IGybmQabNq2XqMz9B3dRuEhBfFKyLG7duolFixcgcaIkuHf/LqpUroZcufIaKVVKXkJeJef96bgSRD35PRAHPt+LMmXKI26c+J46HRURY0RNzR852M6iPL+BT55g7rw5KFGiBPLnzy9jxvMpNm3chPTp38GtW7dQsFABFCpUQOYtI7XMjNDrI/9lWueuXbtk23muyXSwcc2m05LRX673/KxevXrw9mb9BOfHU3Sn29Lv8flYX0mbx0ivmdibU1q1bX3VNOwXERL2ITg4WJxGtJ/cfZT4hC+OGZ2r7FOfPr3hza3RTLbBDMj1ie0KLAM3bvyGfv37YOrUyUicOImqZRJ87MK9+7exdMkyxI2TDFd++Rk1a1bFhx8WMsi9UQxvVHKcPn1CHFs9e/WWObFt+zbpr693XFSrWgvxEzJaamzCIClZQGhYEFatXiW2J26ceDh+/AT69u2JlKlS4bN9n0nfeN/27Tsi7dvvCCC3uFXtiYpWqoinZsWMQDItkmlS3H7350tXED9eXPx284Zsm5sgQTzs3/85rv5yHb/9dgutW7dB+vSpPRtMKL0y7/agiYUi956XYvueqKunAx62b2Yemj3peit+V+u7bl9HR02V6h5yE4UU6WiIRBvN/YgZ/BFLSExy/TNColk/CQKJCYFRy5YtZY9/GiICfQKcNWvWgEWk+npeS3DFHyp1oUKFxNPLRZBEhKCJBIF7gROY8V8q8urVqyUKwxPGCxYsKPcg+enatStq164t52rMnTsXU6ZMkXtxMWRfWKjGVLLy5ctLNIaGikBr1qxZYMHQ6NGj5TqSGUZ3CEhq1Kghxo8gkQv048ePhWTxeV7kSX0d0zKWkLwOKb6ZbWjvoQapOueVusBFmcR68+bN+O2336Q+g4s2F+8JEyZg+fLlnkX75s2bQiSoDwSbekEm6eC8ph6wPS723MaSIJmOA5Ic6hrTEgoXLiwk5eDBg7KBAoEC5zjvScBBksTfo3ry2ff/IiHRY0ISR0BJEMVccnNtmwY72ourZxmdFi1atBBbQ5BlBlZafpo0moGWJjS0S71795a6MW4iogGNmcxogKV3OlPLIVN/1EIqaU4SSeBfDpw8+TMGDRqM+fPnIGnSJHj8+HdkyZIZS5bOR+VKNYx0CYJXlQdOYEoS8fvvjxA/QQJ4e/EwU5Uqws+XLFkg5Kthw8YGkDV2mzEIiXouowDa5caCBQtlbq1atdIgcSp1SJKcGAGRlBWCGEZTCKZZv2BADaYQCTgxCmo1HjFwCGVQrVp1NGvaDDVqMvqnIiD8Cs9kCgpkdIMbs4QiRYokMoa7d+9H1y7dJVVYASqmhBh56x63r9n7qjzMERFOg5DMMAiJBiJq9Em0evToCW8vLwwbPhTHjx/Dt9+yCLWdOMBIbA9/952AqnbtW6JTxy4IDg7H9BmTsHnTFnh7+RpRC2D9ug346cI59O7VH6fPnETdurVx6tQ5tG3TCsWKF0NAw8b4/tgRLFu2DNOmzYSfr5+KOvGsGdlZSUWuZDSN7UjVjolGvr6k1xiET1J01A5hNrveX8uKs2fPoUKFiogXLy6mT5+BkiVKCAHs17+fOC44R3/++SJGjRola/7QoUMxbtw4vPPOOx7HCHWHAJ2OQBL5mTNnig1q3ry52C2u73T+0elBopIrV64/RG/NOqCjIlGjiFo/tB7+nZQWMyFh6rg5Isn7h4SECL6h7aNDlSSM1/CcCOps2bJlMX/+/GfSztlfGRfZcOApUJa23cAvv1xFgYIFcO78KSRLqpwEEr3jWTWRoQqvwA+PHj9A2rSpZaxV6hbrI9QOlCtWLsbgIf3x3nvvY93aDfj50s84eHA/OnTojEkTpqJatRrIlTurEW1j8TujHG6cP38Oo8eMxuRJExEvfiKZi18dOoCu3bpg7JhxGDtmPHbt2iHpwzNnzTacHYowktwwOsKiek1IhKa7nbh58wY6d+6GWbPmIkH8+GjVuoVkvxQsWAA9e/bClClTsXfvZ/jqyy+xZOliT3sqsmtEPmRgtZ4ZUZJnIiDaKfAq67wmu4ZtMdJIVQuqNuaP0RYjlc2T+qjTtrTzgt+NuaPaYwmJaXz/jJBog0Fl05EGLsr58uX7Q/6lWTH1Nq5UcEY96K0lsOrVq5cQjy+//FKiIlz8qPwkJTRa/J2GjClg9CIy8kHQxO+VKlUKzGtntIQgjH0isPjss8/AlLOxY8d6PMH0+tBTQ9BGTzDBHj2fBBNM46CxP3HihCwkJCAkQOwnCQ4NVUy/YglJTEv4f9++eXFib0hImLfMeb9jxw5cvnxZvG4kFZz3nKOcl/weyQqjI4zkcW6rBcItTgGScUYC6WknmOZ32C49xCtWrMCMGTOE4JCIsF2mLFJfSUSoI/T2lSlTRiKXTAVjG7r9/3qERD8fF2B6hWnTKDv9/LQptBcclwwZMkjEgT+0SRyf/fv3y+FVBF0EJ/Tk0sFB5wltC8eHu5NR1g0aNJBdygjqONa0KwQ2tEkEbgR4dILwO3TYEPgxMqa9rawH4n2PHP0GYaEuVChfFd26d5Rdq1RKuQU/nDgrTqHuPbog3wd5ETdufHixiNTiRGBQECaMH48zZ86q7c7dwLz58/H48SOsWbNK5hft9KSJk/H119/IPIwb119sYrny5TFy+ChcvnIFkZHhSJgoAebPU44jvXsVn40yoJMnZcqUEpH+5JNSchI0b5Yv3wc4cuQ47t65jYmTxqHQhwWwYtka7NmzF5GOCFz55SImT5qK0qXLYtWKVViwaB6SJUuK+/fuI3fu9zBhwkRxMhGcxYnjj6tXr6FunYZo0645Dh36ClMmz5Si9qCg39GjZxeULlUKT56EIHu2XNi8ZTPy589tbNlLT6c5N8P8uzpsMCLCgS5dumHOnNkyFzw79xhILCQ0BFmzZMWqVWtQpEhRhIaGYPCQIWjVqqWA/3r164oceKgtwVm/fv0letm9ezdkyZJVsgA45nPnzsP69evw1ltvoWrVakIO8+TOhb79+mPr1i3o368/8ubLJzUxAwb0R0DDRnLobLXqVZAlSyY8fvQYmTJlRbJkyXHi+Al8/c0hHDhwQCL71OmDnx/Exk2bsHv3Lvj6eSMoMBBlypQTMqW83S6Eh4dhwoRJEgX5+edL+OST0kLOVR0SiaRKnbt9+xYaNW6CMaPHigOEz0NPOx18gwcPFucio4UrV66UtGySQJISzn3O5YULF8p8ps7Q0UjHIs8H4rXUKZIYyoT2iTrA3T5pw7p3746SJUuKHn7//feSLcG5xrlAHKAjka8aHeG4RiUkZr3nszPi0LhxY7kXMQqfh7rDaAltMu0qo9Osj2WqLPtABxRtAm0y+04HD20sn2v16lVInjwl3nsvN8qWK4XwMKccZDx79kyxL4cPf41Fixfh0cMnuHvvPmrUqI6uXdvLxg+SVui24MZvt7Fl83oUL/kxRo8ehTmzFuD6r79i796daNmiLWbPniOEPVu2DHBxkwupS9K7R6nop5rUwPFjJzBq9HBpZ/yECRjQf6AQSvZ3+LARksoVHhaKdevXYPu2T2VcOObz5y9ElsxZTKmVitTTrHCeELtRBnT6cuwZfd61exeuX7uGyZMnmRbj6NKzBGUa7CRqblSUSOUzy/qznz2lgqa0K48T4mVyrqLaCEVMVDJdzG19HUtIXpGQaFJCjwi9BiQkNEZmT4YZ0PB9pqlw8eUk1USFKSkEAvTakpxw0df57hwUGlZ6IWkEqPwEUbyeRoqeRZIMeo2ZIqbPRqAxYNSE0RmmVPCHRo9kgzvtEKARDDAMS4PIw2e4cNKTzHAzPUFqAeJuGHY52fllcmP/LtyNJSR/V4Jv9vc1GTGn8ZCQEPwzOsj5yUgGF3oCVc59Alpew4Wdn9HjxDmvCQOfmAsE064Iogl4CSJJQAgI+UNwwMWAIJUREs55knimjI0cOVIWSwJdplSSGNERULVqVY8w/+uEhA9KEE6iRvtCkkH56vFiFIkgg84Pgg46NZiuwogIx0JHSGjTGI1lZJgRYIKUIkWKeDb74LjSxvBgSabjsd6ORIV2i04PnodAoFO5cmWJVPEejGqR3OgXx5KgbOCgPggOikTnTj1Rq1Y1VKtRyThJwobwMAc+/XQ79u7bjSNHv0OaNGnRq1dfFC5cRAD/mjWrhTzFjZNAwFylypWQK2cObNi4Hp06dsCxY0ewfv0mjB83QZZe2uQyZcsgR45sYsMDGjaEw+FCx04d0btXH3xY6ENja2Hgm28OCyGhhzcsPAyZMmbElq2bRa4dOnREgYIF0bBhAJYuW4pfrlxGn769MW3adIl0v/VWMuk35TNv3nxsXL8JP/54DMNHDJF0pU9KlMOOHbvRu3cvFC9eBG3btcVvN25h+vQ56N2nC1auXI5CBYshT+73sHvPLly+ckHAoJ9vPHRo3xH+cXwxadIYQ5TcRet5L5V6FhEZgS6du2DOnHkmQqKBkgs3b/0mY3P06DFkzpRVQGWr1q3Rt28/ZMqUBZMnT8TpM6eQMkVKAZbTpk3BDz8cQ8+e/XDgwP+xdx5wVhXXH/+9to1eFJQmYMMudoMFFQXUxB5NNRrEEhV7x2DvoiLGAiYRWzRBjL2AXRBRsSB2RAFBOsuWV+77/79z34Hx5i0szQjZ6wd39717586cOTPz+51z5szzaty4XBdffFHBqDZJO++8s9MXQuB69dpfe+21p+bOmavTBwxQl85d3N6bAaefoaOPOVpt2rZ0YZ7/+MejDpz37r2/hgy5XbvtsqcGDrxYLVq2cMRlv/0O0JgxL2nkyH/p9Tde0Z13/kWzZn2vG28YrAsvvEBt2q4XpoeNWfaguAsn22uvnuq5916FGH9oSxheN2zYPfrmm+k684yz3PshH9QZ4yJzGMYNIhg4xwwPLoZCwCj6hpGQ+Ya1mTBv9Irv8JbwPETcIhswDKCbjKd99913CSEB0EO0zGMBaYdQQGh8vLEiK0ExQmJztBl8GKPMwxh+8GYTQfHvf//bEY7rrrvOjXX+UX+8PrSVOZY9tDw7bNgwd/4Rc8PE99/T8ccdX5Dba9p442666qortH6blur3xxMdUWvTZj3ttNOOeve9STrjzAF6+pnH1LZNhyV7TcLzb/L6buYMnXb6KRp2930u6cTzLzytL7/4Rhtt1EkHHXyAyspIJkEqX4gnKYbDTHFhOmw5mffcZy9dddU12r9XL40d96Yb/7W1GZ180p/UvFkTR1o+/vhDFzr2xL+fVfv27fTYqJF6/bXXNXjw7YUQTsrHAxHXF198pUcffUQvvfSKw20YezESvzV+nKoWL9JJJ5+oFs1bFkIMw7TDoVskCvBtnwffeweChD1d6GIv1MuKsbCugsdwKfvyvRwroiH+veFZKEZJVraU5T3XQEgKEkIQWG6IS1xe2l8eYeHB+sHkxCRS7DLywcBHQVl8GJywbMKisMpi2WWjLHs2WPABRZtttpnzUrAAYxWEeLCwEWuPh4R7AQlMUEwUAK5UKqmbbrrZhaJwD+0hxpVnAGkMdtg/8aAAAqwuEBJIB+9hgsV6CUGhbjzP5mIL1YjGci9PsVbke8iZv6ndnl2T71yR+jXcu/ol4BMSSwKBHpOdjoQRkGNCIgDJhBPi0QMco48WXoCOslAzHghDhDwTzghAIDwCEGwLP8AAKxxlM7ZY9PEIWGglVlGAM14YW+AtbIK/eQ/gwdL+Whjjmg5nXB2Sh4BxUjtj3drmlwshZA5j/gM0+ReGFIAFYBniR1kYSgBMhMYxp9AvkBPIISQPOfEc1mP6C8LHGIdYYrwhgQFkkj0REE36inBRyoWYMF/yHSDHyBHEkrodcMD+blH8xz9IFV7tyrSwg6rFVUokEw6ofvjhBy485M9/HqTLL7/MzZeE6BHeMXfuPH08aZJ+f+yx2nWXXdwevgEDAOB/Udu2bXTMMb9yhiNIMdbS3n1669lnnnXkuHJxpSZ/PNnNjezNcwt0jNO+X9SVV16h0aPHOI/B5pt305gxo9WlS1dXNmE7++yzr5544t96/oUXdN211y7x2jG/Y0ziXVjSCWGcMuUrZ/BCRw8++OdubqcdWKyPPPIIzZ49xwHxY4/9nTNY4dWZOvUbZ/Fv1aqlzjvvfAeMWR/oCwC5wy22g7sOxaLd1IVTkll7wmd8i2peM777znlI6Gcs++gNaxhepu+/n61rrrlad919t5o0bqKhQ4eqabOm2mzTTR0ox/OeKkm58YqVmbEIuN1zzz1dyBlEt0/vPk4HWF8Zs+jAWWed5UKGWPMgZg8++JDzbkFg6CcSWeBtw8DAmrzfvvtp9Jgxbi8mYdGXXTbIyfLKK67Uqaedps6dN1riXXDnyfx/OM7ll13u9IRwpBCYh7J49NF/OmIzePAtTlfpA+pPiBYGPtZw5Ey/MV8RHk39ISfci1EQDyAeEjwNeFQYO9Qbj655SPCAMP8xD0LSIOjMZxBdoiN4H4YVSDtzI+s29xuJWNH1clkhW+gBXiAzGoAfmEPAB4Bs8AhzKWQEgwahihgZeIb5GTyBUQFDKDLDoAG2gShDtN6b+J7atmnrPluwYL67d+LE951xCuMo88aoUY/rmWeeUteuG4d7vty5N+F4QwdPPfVPGj7sXjVrFu5hWxIhZqFPhUQQocov3fDNOENXf9bjZ/rVMceopJTMeqEnzMmyQBNIc8t4feihB/XHP/Zz/YcH5F8jR+r+EfcvmUvDc36WnnPGuoNRDWMLXi+r89IhVx8PxeqY+VdnGdEd76uz7LAsW0vRa4z0zEE/1vWTybLlh5IwmHA1W1hIXcLAqsg/JjssFTDhYpeVzSLLYstgwz3Ne1jEmXxZwJlsGMxYePmbCZHPmHgIGWAiJZ6eLENYILHEQFp4LwOdAYbSM/BJOQx4YvEkhILN84AAJnYWLhYErFu4W5ncKI9Jl78BEAwgFglAIJZQLj+Ge00oCGAF97CfZes/F8I18eaGMv9bEoAYMwbQV8YH+spChP6jjyzyLNBY2/z9WCz2LIYWo8y93EcYA+ONsQVIIpyG8gDOgGl0Gt3mfjyHjD3KtmQQgCreCej190vYYm9pfy3L1tpOSPyNs3hemceQAXOQzVuAEuYtyBzzBvIDRCELwBLAj7/pP+QCmKYfAGt8xxxFqnGAC6AfwEa/Mc6ZswAhzGmAGsA95ATPMws5HisICfWkHoSE0Dfmwfr6/8MfqA9WWS7qQLc8yNUAACAASURBVFgengzIDJ4ePmOORtfQCeZfgC1WXn7yTogYcz7Aj3upv+W/Jz7e9Iz3ASKpA6QUKzdGHdMPgCbrBuQaOQIeqQsGKBZWCAlADAKHlRxwDYDmO7zeGIeQJTLEKMb7AKZYcskYhwyRKwCXNYHPIWMQacAV1mpIOwYo/iFbxgqEHMAL8KsPeV4+IZEbQ4QQY+GnP6x8rOLIwcL0kA36A5kE2EJOAOf0Dc8ie8Yl/QShpe9pA+CX9gBe8UKwhtF+5M9aRIQAFndkAFhHpgBlykev0C9CtpA/30H40AnuhxQBlgH0/v4L2gSBoI8gR1x8huGE56gLZIiwa8qnLzD44d1j3kC/LTkMxB+dY8ygJ4wFgDmEnp+0h7Loc0g88xF6zDxGvegzn5AwV7GmY8DEE4yOcR/rNe+iHUs3j9d/Ri9GSMIwtdAKjx7Tb0RU4PFh/KJvYAn6kD5CDowd2sm8DFmBnODJQS8hXOASyCvjib4jNBYSgwwITcO4y5hC/rSVuYj3MTcwJniftc/qB5Zh7CA/cIqFrFmIJ3+bXPxN/zxH3dA35rCoAcb34lMWbeEdjEXmG3AKpBe9NIxC/dEx5jueZ+yCn5hP8NSvTDhd/Xtx3bmzgZAUFjILlcKyxuJEKtL6WBv8TWDF1CL6vf+3LbR+yl373gcL/qTps0h7n6XU8xcbfvcnqCWp5zwWat/7G3jtdytzee1bXUMBmTNJA3z8dtWnD1ZXHRrK+XElYPrv67ctNuifO+TMHTJX2MBcSMvrL0zR8eS3wMoyL4cPsm28+5ZFP6wsuimbciHsWPHXxoMRi3lITD7IwggJQNIOSLMFnYUWAAbYhyyy3wdCwoILsANUY/gAdAGmWZyx7PMMQJvvAVqMcQwsABBCV3kXoACABmhh8zB74Qj5AOgQ6gFZtXkNcAdQB4TwDsrnb4iG9R1AAEs0JJRnAR94hyED6A0AEG8a9xF+AsgEfFIOJIT6AfgpA2IGYOF39ASrHc9AcnkOkGbeNPQDLxAEBXAJaAacIDPAFHXGKwRIBpDzOeAdazrEiHchM3QewxP9RR2pK22lPYSxURe87JAZQDJgmTKRPe2EBBE6xFwKqaNfDjzwQAdil5XK3h839SEkyBs9oG9pAwSLekKCAJp4H/HC46GBCAHesC7jRaBt6ByEBOAJKCUECI8oRji89OgXfcLf9AdhfugobaRP8U4Rfsw7aT91QdfwcCJ/9JJIAfZrQEhCD8ll7n5+0o8QRX/+oM/YrA4hARTzNzoIsUCWZrjgGeYAiA2GEkgBMkZv8SjR7+yhoi60G6MffcvvRC4AuikPIwnPEIoICUb/GSfoC/0OIYHsoTu0EWIPITEPCfehkwbWbbyuyCxeFyGxMiBfth8VQyreIwgjJITxS9/TFsYzBgQ8XfQ7+ocs8XAB5tED2gZhtHBzCBZl8hnvsTA25ARRhZTyHX2IXnP5WIf3o2/oF+VH5376mnFlSTqQD3MZZAT9IFSeC120pBzotZEXW5cgf+gEcxIeInQQ8osO2dqETkKWqQ/fYShAFoxx6tBw1U8CDYSkICcTBIQEd5vtySgmxigB8Bl1XaTEFn+fcNhnPnv2ra7+M/YO3wpg7NxIiv00i54NLn8g+/daXX1QxmeWptUGpN/e+qnVit+F5YWQLTsMb3kyXfE3NDzxU5NAsT72LVqmq6aHdY0hGwf+Hi4jO/53xTJH+YDEvo9ayKwMQBLgJEpIfmpyLVafYoTEbzsgDgCAR8LOAqEcFmpAFIAPAsDiTvgPwB3gAFCkHMA/wA+Swj14IghlwUuFFxcwifeDvwHuAAPew0IO2KIMgDqeW4ArYALACBCx/mduxvrKOTZ4wbgXEOcDMXQEIM/7eBcWXoAq7eJ3wA2kCisn3gPqyr4iwBEgEvCAp27ixImuHtSRUCCs0IBuvudZfvI5FmHTNepkVlc8GpAsyAMyhIAAXpEF5VNHrMTm3eY9WNshvYBQvkcG1Il5EdIGOcLzQTkWJsXzgCSsyZQLMMPiS/9AwgBTWN4BvHxXHwNPfQgJukF/4IFAroB32gO54HnAM54R+gA5YlWnr7GSY+yjvViesR7TzxAP6ohHgnIIXQakAtppP+VDMPDmQ8R4L/pE2B/EBdlghUc/AMOAeT6H4NK3yNJIBsSW+lCWPydQb8Js6Ae8D7wXCzefo0M2/6BzvAf9h/DhkYFsQ6iQBUYL2oE3xCIg8KIAyNEbdABQT5vpZzaM8y6IKMSReuFlQr+QDW3lGbxQtBGgS3sA4hjwLE25rdMrMh8ti5BQHlgADwURG3gVmSP4yZilv2gTZJn+RgepH+MLXWQM0Mf0E7JAF+lPwD3yYq1HNxhrlsgCgoVc0CPaxe+QPfojinOQGX1J3xfLjEgUCfcwBk3v2W9L2CYkjnFCn6KjzAF+GmbfOMXvEFraCCll/qHP7EBrqxfzHfdQLv/wvtaVsXFF+uh/6d4GQhLpbQYG1gmzzkaVAcVmckR5GbC2R6Suid4mPDs4zH4asbDn7HPKo1Ms3ICJm8nNFl0faHGv3Uc9KYMBwE/fKsyzTCz8o11mHbYJx8r2iYeREkv5W4zIrM6BwkTOZRl+GgjJ6pTuT7cs84QY6HfZjwopI01f7TPTCdNtG3s2Ds0SxniJHhpqY8BIum8Y8PXePIlWNuOcOcGsZoQ+Ekawtl117SHxx5nNLdHwAjuIlTabfGzhsO9Mnv69Vrb/jPWzTzZNliZz63//8ygpNfJZzCrs65D1tw8wou/2PcTFjER+PaKyiXrVIFpYeiEQBlh8vbX2R2UT1adoPaJ/++TbyozegxzYtwgZA1DW14JeH0JSzEhVTH98A5v/vT3vy97XJdYwf82L9lkx4wT3FNNHI9h+3/nvLaaL0X71iYv1XXQtt7ZG9cXq6uu+jxf8frMyovI1Q43flpUJ0Yrq2bL2kJhcohEcUaORYaLo8QAmQ2uT/5y1P0qiokTA121fZ/yDJG2M+xEf1BkDB59BHnw9NBn49aorJN3vD5uDfBlG6+uXWUyv1rZ148eubwMh8UKYEL6l22MCN2WLKmB0QBpYsfui5MQAlC3odU2uvoU2uhhHF1a/TjZQjMz4BMMmT6ujP7lYPQwAWLv46U/A0cV8TSgplj8sYoQ8LI/krYn3N5T535FAsQk9Chx8F7qNg2UBOH9RiIIBHzT4i76N2SiA8j8nRABrqB9W+N+R2oq/1c5GYAOsD2ajC3W0/QYIfKAX9aD6wMPmkihgtnvM0GP9Ej2ZvVjLokCvrtYXm6ds7gVw+HOh6dQPzjdx2XjCzaY2B/nENjrvW9l++/kdCzkWWKz80bVgRXsu2qYoMKV+UQJmYwRPDhZbvAE+YSxWJ5+Y8jxyIdyGfTvFLl+W1pf+O/w1Jaof9p2tP8ta22yM+mtsdHwXW09Nb+2nv6YU0yerY7EIhOh4sTKtHDOc2N/+u3y5mhyjeGFF9Nv3Xvr9EgX29dUzPDTMDYT8Ycy0tlFvDDtmeLXyfFLp95s/z/rYwccYPk4xjGLEM1qW6Yhv4LDxZv3hv9OXrY1fvDR44PC02FVMTr7++tjHdCJqUKmrjGLjqr59W9/++l+4D/nibcObTRjtqs6h9ZXZT2ZTuz+h2TkkdYVsRZXRj2ePTlTRCaMuhm2D3Aal/e0PYN7rWyD8yc8mAP8zJi6z4NikuLxJ1y/HLMq+N8Xf6FvfTq7vfQ1pf+srqXXrvmKW1ug48gFNdFHjO3/BiAKAYmOL8uuyiEWt5f5kSMgWIQe2qX1t6gk2jVt4lc13dkK9LeAmR3++8Oc7+zxqsDDwQAgP/QGIMZAclZH1h6USB/RYf6+qPG3+tLnSgCHlmqfZ2sy9Rqxsz4zVw583fUBlcjId9MGSPUNZduZUFNyaHq9sO31dNnDm62cUENt8XswbUawOhJnQH5RjZ1ERgmNX9F3+OLVnosYkZGTt5nlf/iZPW9es34x0WVn+9/7aGAX2fj25z/rEX9+L9YG9z3SS9/Ks6YW12597/DpyH7rPT/vcZO+vnza+kLGlLo/2TbHx4usd5RlZWFWgRh19Quv3pz92eA+4yEKcbB6gb6Njx8rwn/fbxDttfNAX/n41m3tNJja+/D7z5ekbquzZujyYdY056xPTEZ/s+N4o36Br+rEm8dDKzhHrwnM2txHWCCHx+2hNtm+tJCQIi8kHiz7xiXbuBzGVxMzCyhlkhHbAzn0WT+w18ZJs5MLSigWNWFfClKITpW8x8CcKf/H2gdqyvCs+yCKWlThNsoLUdfnv9kHImlSGBkKyJqX70yzb118WKcYP+wvIZIK1jlhyQAIWZ7KaoOPE8jNR2STlLyA2Noi5pgys1ITQEG9v3xmg4e9oKII/zorp/dpMSNijRbw7c1KUZNhi7JM0H0z7QDdK+Gx+80M7o/f42ueDU/u8mMVxRTXWB6oG1Py51wCztdUMSfbTB5I+SDQ9se99cOqXESVpRpT9M11WlZBY3a1OvoHJ2hqVvbXFl0kx2VofmyGLtrExl837xS5/HC0PGPuAIgo2rU32fisX/fMJlb1jWcYHv57+mrcsfbRn7P1RkhM19vlro73Dn0sMRFs9zQPgv8efd/yEHctaj+29USywouPEvx+5sA/E9uNYtqlof/qy99tqMvOJw/J0we9nX599PS0W9mn19kmIvcsMC/4c7+tVXfrL5/46Umx8WV9ZP0bXnVWRf8OzxSXAnGl74kg+YDqzpuW11hIS3ODsMyE+lwmFrBGkhGOzFBu82DhlG7RtkLChi6wbbLACKDERUAaeGDaC+gPZFhcfFPgTtQ0cm2ijDLKukAruJ+0eWWLIjGHl1/VuHzysaaVoICRrerj9dMtHX4llJlwPSz5ZasgmxOZeNnWSvYQMJ1ykwyS7DpbbuhZOwkwg/WSjwXjgE35b2Bkzpt8+KPCJfVTn12ZCQlgGm5/ZHGvt8ucZv6387gN1H0wVA0TLAyFRzVvTc4kBDd5jfet7sqPW1ChR8MmoD2wNNEVlZfOxD2Z94rI6R16xvouCaus/I0l+n/nA1q+XycC+xyJe9zkkS88LiOpQXeDPJ0xWHx/Q23NRQ4BPDq1uPhmKWsStnGJ9VVc/+HXz3+/3c5Q0812U7EXfaeX6IN4HvT65Wd4Y8uVQV5tXRs/YiM1eC+ZY9jzVNdajRNBvh/Vnfd/v67DJ2/TPj8zwcU4xudk4N/n6YzX6juXVrVjfFdPFNTWul1e//5Xvrd8wTpKwAELyY3mi1lpCQpYPJmwyQXBhRSLzBJ+R+o40gAx0frcLjwppGyECxDQCkrD68pMsLGRw4Tn+JvMEmSXIzIJHBU8KA4bPCYcAZHEuCYCL+8lkQZYcBgv3AuyId7fDongP1mbeawdtQaAAKcSUU3cyhqAEZCQhGwvlkVUHS/OPcTUQkh9Dyj+td9iCzU8OQULfSRlpOs3hnKRKxasHOMJywvcsnBgBbCFk7xHZcfA6UhZjjYw8ZGhi/GAEwEhAZhzGGhlT+J7MLaSBxfpFUgWy2LAwM858gGS/r+2EhM3NjHdb/H2DBvKx9KwWFsH3pLAkq4+FmBgI4DvmQeSOt5VMNfUhGvZu5jP26z388MMu9SuZi1b1MiBOhi+80cxdZMShDeyjMMDlg2/aQT3wIKEPZLUyYkEd0Uksx7YPIwpSfNBk7wfgkV0Jj5Qv61VtH/Whj8gIhMwMHPEOdJ/skBBx+oo+Izsa+o2u0z/1AY42JhkThEuQ1te//HcyZmgrn7EmkWkNYwIeeIxeFr5GmCOplSHDZI8CZJjniPdx9gif8050ClmTQY3fWaPwvjHGyc5kZ4csS5aUSRYqMnqxF5T5xPYsFHvO+og9N6QfJiuZpZImMxgeBOYE1lyyqiFbMmKxRuNx9McRERJkeLMUwdyDHqKTpENmbIEbyMBkSTjoVwPV0frxHV5jdBCZ+PPS8khMffTNNrXTJ5ZQxupiY5QEDcx9pDlGDrwXgytGI4yrZAaz/SfLeyeyxmuNXpEi10/Xa7pAAg7GKpni0CnOuzESyk/7Hf3Di2dns4GD6CNwjmU3q4u8+WTR2kt2NrKqIWv6D6zFu+k7dJS2U67NI6tD/suT1//a90YqwcJggoY9JLW17kThOtP+cl5QPghP8ozH3aR5xJFHOrIxadLH7mTeXJZDwvqre/ft3QHCboJctMgN4JGPjdTPD/65O6F27557O4Aw+/vvdUL//i5/PICJRYeQr6nfTNVf7/2rm/Q5PIrDsPhuu+23d4P5hH793P3kw6dsFlasw1iWWWAZTDwDAGOyIXUhXh3IEu8i9AXQxwTL5jbyvfO3nR3Qtm1bl8bSt7StqQGyeghJeJiTO5E1ctk3xb+tZ6sixdf9tnqWt+S2uk9A9b9ZkfdFS4yW8986J/YH9ciHPRXkA4156SWNuG+EbrllsBo3aaKnnnjCnQHAfo3XXn/DeSA5RZfDzSZN+kiPjXzMnYzLCbwQkKuuvtqR/UQ84Z750yknq3mz5nro4YfdonX+BRdon3330R499tBTTz6pzz/ndOUD9Gjh/AmAwrvvvKMePfZQeUUIYKIAbm0mJCzyjHfmG/8yMAaIInwUYGuhG2Y15G8/htqIB6CfeYixyyJdnwXaBxYAAIw5JAkAeKyOC2LFORacU8E8Bvjh4Dw8wxhqoh4w3gkQZgEEwJsBxtrIGQo8A+gCpNjzfl19ksIiSmpUdNcH3fWRzfLaT52Y25mnLXOQxeRDCGg7wBDDGJ5FfqffSQ3MoYLLsqxTP3/vDOVxtgTnQPgg2K8jawnkg/MmIPusKxB69MaSCCBX1lLkwVrJOgXoMwBLmziHgxANdAFigtEMfeSsC/SK59n/xHd4Ss3jaXIvJjfKZT1Ed6mPEYS6ZIwBj7YS5cDZLhjwuDizBAJBHagT2IBzY4husIMRrUzIL4SWNRRCw3kjGProM86swKhC3SmfTGzFztYoVj/bZ2UHltaH+C9Pl/ieciAk4AtSmZtRwZ/3IGmMT8JmOWOIc0iQO7oGRiEihPTW1ie+16dYHXiWvoZQm7GV+2x+gWTYAdHgFs4jMULpt9vIOToD8WT+5kwXzkzhnCNSDvvnE9VVF5MDZUMY0TEIjukL8oHUg4M4Y4b2Mo/ac/WRc8M99ZeA6Q/zih0qaiS0/qWs3J0/KQ+JNcE2tdd5iBTGjABYFWjBooW69PIr1HK99XXeuec58hHkAsUVKJWMKx5zbMQRGJENhRz506brjiFD9cZLr2jO/Lkactutmjtnrv71+Ej1P+EklZWWacI77+i2IYN12umn6Z333tHdd96laTNmaMcddtLb4ydog3btdM7ZZ6t3r15uYgAY2EGOZCZg8sAyxADl4C6ICZMH5IVJlwmBhQFLELm6ASmceosli8WOwc5CDqlhQfYXgJXr6uU/teqExAlfcjgyrrziQvzuiklZ12MhAE4qWEpZ8jGJzDphl4ZXiEVDMln4Peb6fen3fB4mqJU4ts/eRXF2o/t1CRPiL961tGz3XZxSeFFM+Vh4AKBTm1hYCrfwqb2en8lCFR2YV14x988aSDkxsVU4VWiv3zSrEvfTtCUyKshp+T214nf4JCRbqGtcsSV1Zoh8PWO6Djv0EP3mV79W584b6aLzztKO22+vG2+8Wb8/rr9+9ZvfKJmMacitN2ujjh014sF/uNZlais1ZOhQtW3XzhkGYrG4ht19t9Zv0ULt2myg+0aM0OAhQ/TZV1P04ujnNX3at3rvrXfUpXNn/en003TOBedp/TZtdWCfvtpis27Owqt42E+u3oWsS7SaBQtP5tq4qR1gyhwQDdmy3iQMlXnCTmr3QTaLA/MG4BDDBfMBJzATPgeAA7hyUjMkgLkDqydeExYU5hEAFYeRYeHGskrIHee5cN4C5xhwWB5nP2BYIbQVcIGVnLnIyBD1xPqJR4V5CsDAORucceCTDIAxgJayOK+DujKncz/1wNprGf0454E2ACSZB/EI826s3wBgs4Qyl/IegDPlY61n7iQLlZE3FlLaBvgEcPJuPHN4fgBYeGkgPOgQQJn3cg9WXc54sdPKOVCQfkB2WOsB7gAzADJ6B9CCNJn3hwMSOYeBNYA+omzCGTkTAzCH1w/LOmsC76vPRR8iq2WFbEFY8LhhiMMDA3BlTQG4oWP0iR12R79D6Ggr7QaM4oEnhBC9QeZGllizsIriFeAMkYEDBzp5UBZEk3WZtkMKeA/6BUBE/ngn8GgAHJGbESoiBdBvZAMJZk00gyPPofPUyyzjEFcs4b4nDf1B/5A/7YTgcj+hgLTFDjK0Deu8y+pOexkbkDLqRX3oD0g4/UzZRDHgfeGdtB3vGs9AhiBhyBod4Zwa9Ix3QhToe7ss21d9+tjuwfvMeS3olnnR3BpROKkduQPQ8XARPYGOMTfgjYOgMV4ZL0RXQFjQN8YNBAdvFqSVejEGkAkebogV44fxhgEEjwZtZXxAaiH0zDO8B91Cx/2QMerGvEOfIR8MUeifzc3MJ8gFmXHxfvSE+oF96DfGB2PKQsR4F2QTjy/1oo7MSYw9xiH6RrnoBoab1WFgWJF++l+6l/61kK3/WQ+JdfhyCYlDd3l9N+s7nXHWmeqx5x76/R/+oPLSckc+Eg7JcFMBaAIX4zE99/IYfT31Gx332z8oDqrMZDVs+DB98sVn2n7H7s4ifOAhh6o0UaLSQIqXJvXZl5/pk8kfa+iQ2zVj2nTttNPOGjd+vDbs0EHnnnee9tl7b2ehgpSY9Y92MGGziDIJm+uLz9nDAhigs1mwcf3D/rEkslCz2GIBcdi0EP7FomYxfGtyEK46IVmC6x2QdFjfA+TGCxy/gCBiWndX3oF6ALKCQsrPeEgA7HnTDQPv3JYuAP6QQhQYxA8ZyBIuEn4cgtylWhESjVBXDLIv9VvkCtzFall4i6tXwnP35B1TKvAcx4YgJGH9w/uW0gE+j3pOllR5TbpMrB6xvDKOLIZtT0AgC1XMxKQZs75zOpuuTat98+bu8Kwbb7tVn0z5WpM/mqyKVEpjX35JG7TdQH885RRl42R/qdHQIUMcSTnykMMUpBL6yz13q3Wr9bRBy/X0wIMP6pJBl+riSy7WNtturZ/tvrtmTJ/h3MGXXjrQ1WXC+An6+KOPdMftQzV82DDt1bOnIyVRS+S6RkhY5G2hN0JCGChzoAFEPFKMf7wMAClOigbwY33E+gvRYMHmYu4AnBACygnOgHjAJIs8QAYQg7UeQwcgC3DA/jmeITSK9wCCAQHMT5AeQIFZzQAMPA/QAxwCOPHQMPcZiAJAYSEl1Afwh6cA6zTWaOZK6oVlG9JESC2gl3uYf3g3fYyXGaCNlZ90qIBp6oHRhndTHwAXIMpAJPKibtQFwEg9KBdwxYnQ1JXwHtoEmKX+1OuSSy5xPyENWNaZgwHUyAjjEnICrCJbQodoL+/kJ9Zb2kof0SeAZe6j7ciWxZwwE/qIUF7aXR/ren0ICQAPsgWwpu4AQuRJKCXrCmsF4JkwH4xa1AOyAQFhzQFIUj88KhBlZEb/IhtkTqgm4BWCRlgQF8/iGUKOAErIKRf3ch/RAMiS9wNiAbPoHmQT4A8gpd6ctE3Z1MGANzqP/lFfCBTrp12+/kGGkTf1hnASkkX5gFXaxdqLJ5U+hPii8wB5CC5eKsAwZdB2ADVlUUf0BaDLWECHAMCAaog9fU2IF/KEYNNGyACygIgy3kz/V3R/ybIICe2mXyEkkGzkhh5DePFyQXBpNx4S5InMSO6D7kIO6SOehUjSNu6lPMigkTHIJN5v5hPGGRiFxCV4IjgUEdLP/AJBQ6cgF5BO9ATvCP2A7mNUZazZQaEYMzB4cEESzdPFyemMG2RIHxEdYjrA+GaOYxwxDiF9zEMYDPCcoFeQFcpdk1hoieL9j/7SQEi8jl8eIQHozV24UFcMGqQ999hDB/btHWbSUqCy0tIQHDrTdiGeRHll4wmNmzhBN1x/o64bdKXat9mA9A66466/KFVRpkOPOEwnnXCCbhh8m9Zr3kr33n6HaoK082hM/vgjDb3jDs2aPkPdt++usRMmqF37djrn3HPd4GcCxArBQsuEygBicDKpsQiwEOEaZYJjoWLQsjAz8WK5AZhhvWPSZLJhUeQZiAuTCtYgrAVr+lodhMSgvdXVMLYjEvzhAXlcA0v/xGMCWg+9JXgXjNDgjeCvsGx8ESGp4F+pIzLmx/Doi/N2/NDDYXXAU2PViXpWlpADNhXHPcLiHjZ3TYGiuELQMWtHSEZ+wImcDhbaXmBY9liRqLaioW6rpd8LL80pr1xI/RzZS+Sq8dU7ejL540+1x7576fVxb6p5sxa69sJL9YvDD1WLDdrowsv+rLuG3KHq+ZU67aST9Y9HHlF5s8aqxQAQi2nC2PG67JKBuveeu5VsXKFjfv87HffHftqwdRuNuO/vOuOsM3TZVZfrwgsuUMf2HXT9TTdq6tdTdcH55ysfBNqoQ0cFuZw6tG+vu+68S0f+8qiisf/rGiGxhZg+xlMBSDAyYsAGAMB8AbjAAsmcAkBgbgAIAh4BZNwHCMCwgaUVSydgFaKBBwIgAsEkfA7LJZ4EQBjhPvwOYeB+wBnWVIwsgDPutTShzFmAL8AK9SMBAuACz4Wbgwv/uB/AD4hg7gO0A4oBqAA5gD6fY6wByOKNAQwDEgE6eE4AtFyEsxBqxN94dSiTtvNeP7SHd0MYAJjcQ3sBWbSf+Zi5FfLFvIy3ClkCUJEtYJW/qTNEiXYhK95he/7wBmEJhlRAoviHdRkAR98AkOgH2gdIBeRTPusDczjypG31AVL1ISSANYgI4TIAU/QGkgaApM/QB7wGeDHYn8B76VsIHT8JZyOkiRAnPBZGjNl7AiFAj7Dc0z/Ijz6F7EACIBKUDYCkb+hXdJJ1DDIJuUEXWR/pE8AzskR23I8e4cmBUPleEN5BXl8z4QAAIABJREFUnSB1eAR8QsL4oG30DYQI7wTl0HZAPYQdosHaaRe6DgHCEo9FnzBp2o3MKAudoM9Ya/Es2AnwtJd+RzYQHoA3dcJzggcXowFjBMJLvwLgV/ZanocEjxJtBV8whtBfdJSxwHxBm/ic+gPcIWF4N9B9CCTAn7EFiYEsQAppDwSL+RR5MT7pF/oaeSEfdAQd4x7Gq53UjmeOuiAHCBseMwgNHhf/TCNfzykbwsQ4h1TgkUL+GArARf4ZSxamijeHfqMNjDXzGBdL9rGysm94rrgEGgjJChCSqiCrF15+SS8994L22nk3NSotUz6fVUWLJtp5992UUV5JpRw0BGoBF/k9ncnojTfH6oPxE7RJl66qqq7S3OpFOuzww9S8WTM9/dST+v67OWrcuKmqFi/WkUcdoZdHj9bXX0/RCaeerAWzZ2vQpYN0/qBLtUHr9fX3v/3NuaoZmBANFnfLg87ixSDGksAkzcDGqsZCwQLIBI3lEhc6VkH2iuC25hkmbv5m8sMygzvVDjNbk9kOVhchcYQw5BDh5TkfjLA474FyikEmggKRcMA9cN4S8zkkjaRYQTGs+yHNMX4TUhSjL4XXET0WISRxq0/BS2FlGLmxv1OUlcsrSEB2KCi/NIQMjcqHPpmQ8BYKdWUWCIlVx7khIAAhYUkWnDiupo6c+OzM3u77Y1bfdAkJCz1DgRKKhyFu7rOM8yjG8nHlqjJ64rl/a/7iSuWCmMrzCf3i8MOVS8X1xDNPK6jNKF2T1oadOmnPvXq45yknlZdqF1XruWee0bxFC117v/n2GwdGmjVvpjdff0O/+91v9cDIR7VowSKt33o9LZg3322Y7NO3r8a/PV4tWzZXkM1p6tdfO1DVtFmz0Cpf2EBpklgXCYkttGzcxIoJmMOKaws6PwG4EA+MF5ANIyQASeSFVZGFnHsISwHEYP3Fgmv70wCDWLQhD5AKrKFsPMZjAMBi/GN5xHqK7Nn0ChCysAusnBhbmIMAoBYiBeAm9If38xmkBsKAZZb5EKAMcKXvAHiQAUAGoBLLLSCFuRDiAUAECHPRFsAHYJEyIGKQBiyygCvAMWEuADTzOjCfUmdAHnIElEFOAFOUDYGj7tQB0EVbAUqUCbgEsDE3A3qpD14OwBbEA9KG1wZLL1ZevE8QGKzWlGngDys17QdA8xn9RTtZC5BpfeKx60NIAGysP1i9seID+qgL/UpbkAlrE/1tIS6ActoA0UDHaAvrkp0ibyFDeN4AgcgbOeOlZ31DVpYoBr3BuIYMIAPoJuAWQmL7Hugb+gSZ0n68UegcpAOZWwibbaRFx5AVQJSQLS50AGLM2gh5xlNG2yE86DQeQ/qJsYAHCKJMPdA9IhEgTngHeR+ysH09jCn0gnIZMwB69AWvAGs2dUVugG7WaGSMF5P3IRtCpXie9bw+G/3rms2LERI/I515NBh7tAfSRX8whhkHyAsdgGQgA0A+96H39JWROMY2Y5O2ci/yxQhqhIR+YTzRxxAzdIIQNeYXxosREogYXkMIDe+nTxjrkFjTO9unZqGclI2hgPFPn6Ob6Cv3Q/7sft5H/1ioJnqAkcKMEzxnuoI8V9QbtfpW1HW7pAZCsgKEJIRWgQIX/xJTLJ5wVlZn6HUYL658rhAR5O9JKOA/ABNW3SUG7yDnykjHckqEAV8/MOTbXy78xpndw3CjfC6jWEl4CJcd+mWZcPzNfgYsbNGMHpZoblCLpfQ3/9nE5KfTW1NDYVUJCeJZus0jBPOJJZs+HPVw/gzbxJEA0LtNJTHHSRycL/RRuA+k4OkqOE4c5LcvCl3xA/JjxMcnQ+Z0sc9+4KEJq7JERQrcyJGQbBBuFPGCvqBPkA5aENKGsLDw/1DeAtPxiU+hfOeRWFK/wr4mL0Qr/MpcKWugh40kEegWT4SkyjGjXEgIC16pRJBWPOGCuaR0TkpAwAIFyYSrv+uyQjgdz7NHhpA18245jrakI3PKIV3nRaFMb18RLjBThUS4vyhW8LbksznlE2Ry4d1LT+5GKusiIaFdlskHoEE2mSghAfSw6GPtZ7HGqkv4CCAZ0IE1n2cAD1hASWkOWAN4EA4KmMGiyhjHcwIoARRiDcXizTOAZUIlAO2ASIAM5ACyYYe38R4spzxLPQGcWF/x9Br4AOhhuebdWE3xzvB+2gbgBKzznUtGcsQRzugCAAYks9EYgww/8SbgGQZkcT8EA+ssbaQNkAKAEcTXjcBYbMmp6AAgADTACpkBfAA2GIogD5ANgB0hRoBUQCuEh/dAfvBS01bAF4SENkBAAH6AeDwikDiIClZ4gBP1AXgDsJAP7aPdAEEALPdQ9/qAqPoQEtpMghWs4hZyx/jAys06xO94hACmdh4X3gq8SrSfdYZ6AroB9ISl0ed4SJAL8oHoAogJk+FZ9I5+QW+4F6IJ+cVjhrzwFEBI+AzCAFHhOQx26CTeGeQCiKXfAbn+2sbaiO7gHTGiCdEBEGOVJ1yKfqaPkDfgGS8R9acOECSANHWnz7H8U3/AMJZ4CCjeHbwf9CtGAMon5In2oy8QSdrB9+gs/Y5eUCfGHJ5E+hMZ0NeMTULa/MMWV2QGX5aHhPUfQyXyt2QCeGogA+gsRh28dnhJ0G/kAeCnfegsbYBQMo6J9sB7QpgUz9Ie85DwGf0CIYHgME4Y94wNvHwQPciteUB97wcEmNBJxnoU95i3g3ZwD3qIXhASyjyDbrg9g4XEFugO3+FRhPyhL3h/mMPcWlvYV2PyrY+3cUX6ouHeUAINhMTTBCYbJjcm/eJXRgqyCgAssaTy+XiYhYqbczARwn7iCrCwGuI0w7MZ5At7FrDHO4tVAbA570o8HoZ8xaUMgCoWU4oQoDz3FtCYga7ChttoXPCSvwsIrVjcsA3WaBv/W4MOmVu86koNTC+qKdy8nlecvSIFDwYbvR1Wd/3ieRrYDxIjkAgvQuh9YP8GT6acdyIkM9BQrPHOY5HIq9Y5IPCGhcA1DJ8KPSzxXCHELYrxI96aJRMbn/MCIyFB3m2md0Db/c47Qj4KyOY24xO2Pd8RDttlnwzDztx9PgnyyMoSQuORFtcEbxN3XfHm9YlD/48+hKUHmZCQLGlBRkEQUyyRdKQgGaDjobcnxr1UKJ6Uo+rOxZLjJmUVC8l7LqYcpCZGjxbGETLiPueNCfvblRdLLE104MnEcXy3X6cwXgthbq6rIuMLsER4zdq6qZ1FHuurWckt3Sh/A6pYkAHgtsmYfgZIEL8NiQDIATYBTVhoASeARO4B1HMPlmDKw/ILacDiiBeDZyAvEBoIB6CdCyspIAEAD/CDXGCBBmwDyAixsEWKeyiXORpywCZY25hqfQWoBEwAdgi9sjpQV95JfDsAw1JEY+nFcor1FgBL2/FeIA8AKEQEkIVlnPoBFgFbADU+t83PvJ/5CwAJ+CGcBVIGUCMVL3sJ8AZg4cYKTv0A3gB6iA/1JhQGwoSXBblg/QfoUi7AjL0gAFj6ESCPPNgbgVWaNhMqQ/8CyGkfaxjtR4bsa0Ae9SEk9Dvy9Te1F5uTkQEygVxQR/oCcMzz1AePCMDfTvgGUAMCCeNBzsz5yANgTb9a0gTahtcKkIo3jvKROQSYvsOSzbPIAxkQtoZuoafoI22mvyEEkEvC2HgG8ks9IZ8QSSIBuEwm9AEEF2KAzNAXSA+fW1pq8/wgd/oGkEvd8ILQ1/QBsqYtkAzeCSmkDoQJMhaIOgCQ4xFDJjxHnQHjEC1IC6QNWVIPiDxywstDnRkXtAfyhCfS9pCsTAQDes67kB/jeMmFN6CgBxAmjAW8B0LJuIMQ01bGMmFT9Cv1Qx7IGGCPfjPe6CfaDfmBNGMIwAABeeVzSCv9iBeIsYeHhTFDv0PoMYb4KY+po5EPyoHA8F6/L23OMDyDBwqCixeO3yGOeKT88UB/URfugfDhnUUP/fc1kJCVQmf1fsj6C6LN/MH4rY9Xt94vWMaNP5ksW+YJoK4sdrjrYc4Wu2zKHSp8IW4fQ3YOvBNTHC9Jjsxa2OQDBbGcskFGyXhCpUGpapzLBIsuVloybrHzAIt7CIaSQUwVaakymVMiEVdFPqGaIKu0A2RxleakbIhJwWNKF2JeXOjNOnJhbcHKw4LKJGEWnyhBqqu58XxMJdmkMgkp59B54ACu8yjFpawzykMgYirJSVU5iEXcWdiDkoQSQV4pmIhiqonHHKgluUCQyyheWqZ0kBDHRuWzaYenq1JSPJ1XaSzp0tbGCEDKZxRPxpWqTSqfSKgW75VZ9wHb8Zirx9JsX6ELhepCbrKJcO8JnhhHaAtegVwsppJYUrl8VtlEVilAfIGgsLGb39EtpTNSKqmaeKDqWKDmsTKpFgKdV456xeIuBCHHM0bVCo6V0H+wdHEuZo3yx8GKqF06qFVZKqF4NqRTtdnAeULiyioP4XCexhKVuk2LWcUTyL8mdKZwVybhnCklScbcYuUSyCylpEpVQ/8FOSULxB0Z4oVMKqGyIKZMJu3248Dl6fJUqsRlu3PPJJJh7Lp5xBzfXOp5skXP4tsBYFg+WWDXtgvQwb4CG18WfmDnM9jftvj67TM5+IuxZfTxz1CwsCk7x8TK9M81MYu0P+f6ls3oe6Pvjp6YbN8bSba/o6c9++SymNHF2mPf2XusPJuTaIuV5RM7+wyigUUcIGvnTNAm3zPtE0F7ny9PHyRZu+xnVG5+CImV5csT7wX1IAtjFLAV02ErH0ICGLAwr+i9y5In91rCBD9Vst9uP7sRZfl6wTM+wbR3+4Abedp9fogR9bZ3+nsDKMNkzNoSTQNs77efprO+fG3+K5YC23+X3w/F5OTrtG/c8dvkjysrO6rjgHiIjxkX6zIy1jVXUR6kAoJmaX9NTrYfw3TXoi/8dYF60RbrF9Nxv57RccV3yI9+okwrw9dNX37WJpOj39d8Zn1pc/Sy5mWr+7LGgcnd6llsPlzb5v61sb5RQvJjtOEnQ0h8oMVAwWVu2ab+UxBE+ZPCN+vORcCI6uyz+bibGIBQOdUqlgiUd6gRwBW4MBCAUpNceB/A2Vlu83GlAqlRGpCbUW2Se+NKpAOVxVMOnGYgPzhHCtZcfhLCBbBeVy4sz1iksHYUW2SX205n6YcMhrbuRD6mZC6mRBB6RpAfQDTFYpdDxjkHShOxpNIx+g8Qi3ej1lnLOc8Cj0N1Iq4c//J5lePNyuRC8A9xccQyprJ8UsplHelMB1mpJK9cQsrkA5XE4krBRwNCg/JKJ8P6sKejIgP5ySlNZ8boz7DcfIx9FihI4DwieM4SznMWKJkPXNscaSGdcSH0yIEYslYl5Mgs2aZiNYFKEuhrIZYJAuzCC51fZ4nXxfG3Jd6kpdYnk/mqes3yMRYuSDshiQnlk3gQc2qUl9J5vI0x5SFZpAnIBUrCtBNZBfG8ajNZJeJlztuRRIhBrSOYaXYAJcuUzcdVGuSVyGVI26W08yIlpSCh0lwyzOQVyyldGihG+Fc+UNoxr5AIJrNGRMPwPS8qzzXfB6RsIGUBXxsJCZZmLOtYN21xt8XeBwD+XGjtt/Foi3QUpEVJhJXngwQ/NMYHYQaAfLJjgNwHP1HLZF3fRcu29hT73AfuBor9FML2rA8g/bZHyZC9A/KH1wWrrZ0T4pOyugiYr28++PXHn19Pv1984Gu/Q6CxMrIxGvAX7W+/3/z+4XOAHvteCKepzxWVZV39EC3L71f/mWK/+3rlE2nKiJIPn8jZO33i43/mkzz/OdN307UoUfTv9XW2WF/4c2l0/BUjEj54NuJbbB72Sd6y9KquPowSEr9Nvt77BL8YSI/Wzf628VRMt61dxepmzxfTI19eUXK3LF2N6lqxe6MyLPb++oyHhntWXgL0AYSEUD2MIitKtFf2zT8ZQsJg4zIrGJsv6zwYEc5BfIkLFSGshFAU/i5XHkCJJ6MQxYM3Je8CTOzMBTYsc1ZGMnR3ECPvHihsho6TTDbrLNpBnLh5QGZcmUTcbZMHLVk62DUY8b+y/blKz9keEsI3fAtUFIjU9RI8TwTzhOdbhHJdsgHd9jBAGlwYXF75ZInb1o5B3IVioQJLUHromnDBPvQVfQKBcZQl4ciFOz6Ez/nDWdgLeyP4NJl2/ZyMYdIPz6ChPLwZQTwuvDl4ulxnJvBY5JWJxVUCtTWvF8Da7Y/IKZ4JXCVDAlsSxm75V1yqzqadNwb6AXEJN6cAsHOOUCUz1CumbCyussJ+FJOPv+G+rsXBt9jVt0+sLDwTjjc51xCyRW7odmGDPiQDgQRJNzaCAlmAcLkjfGhPIpQzowkSETbQBXqFXrBkyj3nLkgX+0ZcvwbKxuMK8Kq4MK6sG7Jh6F3cPeO2ZTmtKZyOUvBGUppv9SMUg5ACrIlr20WcNzH/BuToT98KGAUUtC+6GBcD4HUBjigAif5tY7zYe0y2vN+sr6Z/y5P78sB+lExZPaLP+RbyYm2x9cK3Tvtl+OWaN8C3OlvbfIustW15bfDLswMIrY4GuqN1Njn6FumoLP1neQehZITP+ZcPtqPviJKSaF1MV/y5xO/XaNn2Xl9XuMfa739uhMAvz/Ye+fU3nffJiV9P/51RchKd94qNGV8m9QGzUZJkIN0HYcUMAtFxYXVZkbmZewmZIkSMvVPoUrRNPpE2nGT97MvfxkPUm2Pyjva5jYUo6fPHQDiVF8LavfBZvFu+3vvetqhOFyOmVtdi9/pEyt5vfbq8uafh+1WXgPUXCQsIdyR5RX3G0aq/2e0jjewSWh2lrkIZVAcPCYQEYFyserGFlfro+ReVnDdTTdJVKuVshXhcs0oaqeUW26l9953EmQpJwkTyOQXJrOKAnwW10sSvVNW5hSo2JDVgQsSKBDHCvEIglcxWaf7bE6Ups9W8z25SM2I62fAeV4kFu0cPx1iF9v6UHsVtTBwt8dPLm1yLgqcY1C/nQH24KSAkbwkQbU2t9PW3mv7OBKmqUm3btla8R0+pUSOpZqGyb72vmV9NVapJM62/+25S61bhNge+G/uuZlcuUNt991S+cTPl4myllhKZWs1/4jllv5mi6rKscvESVZS3UJtu20rdOrg6vPGvJ9WpXXu123l7qaJUGYA2PgJ2Ztt+EmfBz6s2wR4H/AfsXQk9FkE8o3gmrewL4zR59lRtdXBfqXnb8LgUQL7h8nhe1fmMC2VqzJBanJa+/V5zpn2jVt231Ceff6L8lNnqvM+uSrRqrqQj1JAj9sfEQ3JU2GPjy94HCKtCSBxft404i2Zqwf+fvJ6pyanVIT93nF7fTtXcd99QsLhajbp2VflOO0olTULSQt9NeE+ff/2JNj6gp4L1Wiv+fY0qx47VwhlTtV7r9ZX62c5S2/UUBKWKI8/qKn372qvKLlqkjfbqoWzr1sonSh25SxJyN22u3nntTXXvuYfUtqWq4uG+opIAIwBKU0jZnMv9IMbYNrWzT2Jtuxhf7Hkgq41v6a0LwEQXcp+M+AaDYh4DZGPP+1Z5A5N8549hK9vKioLLKPC0MA0rJ+rVKNY3xYC01c1AlO/RsTZYnSxUi7+jnonlWXH9tkbBdRRsGkAz4uDX239PVH7F+jH6XgufMWAZBeoGcnnOMk4Rfha9DDSHMoLYhp7EZREpH9TV1f++XkWBvf98lFT6XgIrm7r4oURWP6ujyStKCOoa1yZL0xFfV61frEyfFPl9FpWRGQUM9Ef7w6+bPy9H9dQfbysKqdjrQaIINsrbAcj+/ODXySffJmfIgQ/i6yK8Ud2IEi9fdlGZ+SSnGAmy9xfFa16mRP/75YFcf06xflrb5vy1tb7oAnub2GOFl/bHun5ShMQUFIsQG9vwkBSbYGOzZ+n9+/6mRl9NUfnHn2rqe+9p01131Yz/P2m4cY891KlvXylBCE8BLZYFUiYnjftEr596hTa58iSt33NXKZEqpHaCuYCAUlJ6gT67+R6lHxurLR+8Vuq6oQKsuLGUC/Hxs0I5B8uP1VM/wnvYpMgGUjaw2QRb18RYrDrgXTaal4V7y0NrejxQMlcrTZumZ84eqEZz5mqrNuvrm/fGa7PLrlLpXrsrPXa0nj3vUm3VcWN9Ob9SrfbcW9sNOFUqk2aNe1nvn36BWmzeTTvcfqvUroMjkM5ZVbtQ43sdqdRHH6h93x0VK2usGZ/P0Mw5Veo1/HbF2nbUmL8M08ZduqrDL3pLjVJSis0shRRdibhqUwmVpvGmhPuK0iWQkoRKcmzqxiuTlaqqNev0KzTyzRfU/+nHFHTsrGzh0ES36Z54PpdNKq3aUqmUL7+v1Pgrb9KcWbPU+5Kz9cGH7yiYPE3bHnu41LGNVEO8X8oR4jB1VZiIwV1sjHJsJy4laSuxbjl3kKfjzcnk0s/r1At/Jz21iynO/pYFc6UXntTrN9ym0ooW2vG5f0rzajX55iFa/NqLatuimSYuWqDelw1UfLc9wj0xH3yszy+/We9N+0JH/G2otM1mqnn4OY2++Xbt3L69pk6dovX6H6MOx/1OQayZ4pmMtGiBXhwwQNnp03XA4GukbptK+eZSKitl01r0xEt6+snndNQ5A6TObZRJ5t34irmMX/RTwpHZuJdli/mBDE5k0FkbPSSEEbFBkz0kXFFQ54OKZQ33usC3PRP1mPhgye7xyY6BLt+jUBe4jpIiK9vAqt+maD2LAaJi7YySHLvHr5MPDqNgMAp4fUIWBdnR+c23itd3yo32ow/cfflEQXO0/ChxxDDHZms/ZMuXQV1EyW9jlAQWa1Nd9xQD9z4RWla76wKbPlnxwb79Tv3q0t/lyS+qi/67ou322+zrS11kIjoe/PETBe/11Ru7j5AtohOY0/xN7dFxwN/FiL9/X13jydcJfzz5dffb7o9Vfo/uG4kSi2UZJJY1VqNjxeoWfd+KyrTh/lWXACFbJI5oOKm9ttYREjJHFF2EAIrEq1fXqvqBB/XATTfp+JtuknrsL5WmpAWzlHnrbX334SQXqtNit13VuGtnfXndtdJDD0gHHawuv/6tVNFYs19+SdW11Uq176C2B/SVmpboi9tuU2rUs+o44u9S143CcJ8gTE2LD4C9Bf5ZGKve9T+NElY17W/I1jC3pwoxc1JtXCrN1ajqw3c16pwr1PfEfmrWtZPmXHSxPu3cSbudfLKeP/9ClVZntOeZp2n2l5/osxEParebbtNXn32uL4YP18Yzp6q6y8bqNvQuqUMbZWKpcBN6VVoT+/ZSSfUCdbtzsNRxU+n1t/XywCtUs/76OuDWW/XOqEe1cbeN1HT3A6SqWi0c/YwWT52qeOMytdltF2m77aWP39P050arvDKu9CYbqk3vA1Tdpl0hQ1agZNVCpc88Uw+/Nla/ffwpBR06KZ6CSGSldKWyYydqxtsfKJbLasNdtlR8+12kcRP05TnnaW46pu7H/0bzN2yu5JyZatpzH334wYfqGJeaHnSUVFWjqU89rsqaxdrioIOU+fxLVb06QVWxjJpttakq8DwkS5Ud964WTXhfldlqNd5hG7XYs4eyjZu4fSGWCYwzO3JBzm1IZ5dM4MKy3G+KByWKzV2gSQ89oJnD7lCT775Tq25bqfO/RkqffqF7jj1Wv+53vMp32E3PX3m19thqC5VdcYG+H/2i3rrqOm00Y6G+adlMvYf/Reqwnu7rsbu22f5n2vbU87TokXs1vnKe9hk4SFqvkzLZrFJzZ2vcaaepbOFcbbv/PpoWlypatFKLPodK5eX6+PJzVdVxU+1wzK+l76brq9FvqHTRXJU1LVPLA/tKnTaWkiVhyJ6XdWxtT/vLHhI7RC0K2sgqQ8Yk0or64JR9EHhWkIOFexn4woDAeUVkRbINxr53I+oN8EEmv2P8ITsPZ5VYvaIA3qzBPrDwwZ4PFO1zrGtkq8Liyz4KMjORUcc20UY9RCQyIbsOGYzI5sN9VhbZkfjbTh8vBiZ9kEV9Ia3cbydFF/OCGAjmPb5nwidtPkA2KzF7gci45B/qx330BbIkBIesVhxISNYpTpymf/isGLkqNvtTXzwkfpatKCjmHsJmCGFExvxNFjFkSLpiMiWZzvA7SWLwzpGpjpSrhIOZXNicjR7RD/xOFinCiPid+kOOqA/ZxMj0ZM9FiYTpJTIl0xOZyugHNn5Hdc8nwiYD3sHZJ6QDRn7cQzYrsmOhM7ST9LK0g+xSjCc7CNG8ImSaos7InvIYP+geGaYI+aQcsp2ZPtpzfhiev6eF3wFn9B8JNfw2mn7wM7qHpr6rel3nkJi86GP2IdGnGAst9TH6hhGRfmK/Lf0ZJRJR0mjfk+WKbGhk4bK+8XWBzFqQI/aU0mbmJJ+4IVeyuFEH7kGW9Blj1Q4Xpd/N4xMl275sot6mYgYJsqiRhY85jvvJ0EX2QDt3hj5mDvMTXtRX/g33/acE6APmjAZCUsiytWxCUjisLp3W/Pv/rn/ccL1OuOlmab99perFmjL8Xo177Gl17ra5amqqlZ30ufY5/3R9NeYFxR54WIsOPUIdevbSqH+N1Mal0mZNmujZl17W3hedr3YHHaDP7rpHiVFPqsvfH5A27qycC+UJY/DJSrRkk4qj9+uOOq86IYkc4OKyUJHJDPJYLX1fE3opPp2kr86+WKXHHKYN9+ulF/90hlpv2k3bDjhVNV9+og9OP0073XyjpjZqpDbVaVUOvV3fZDPa7q47nXchq1IXchWrzuq9vgcoXlOpLe69U8nOW0jTZ+rjq67U1xPfVe+rrtTNp/1J+x95iLbsf4befuSf+u7px7Xltptr2sT3tWHbdupwQj+9euddapvNKdGyhZ58bbS6HXK4+lwwyKWUcqFOlQuUGXCKRr41QUeNelzZrp2VZBN9TbUWj39D4y++XJ26dlauLKmZkyfpZwP/7LwZk86/UAsyce3wm6P19sypWvDKq+oz+HZ9PuljzRv1qHa6YbA0b75GnHKCNjn4QO2y5dZ6ZOhdatW+i1pD+HRDAAAgAElEQVQ0LtMHH72rvfrsp0779NZD5w7Urh27qLJpXm9+M0VHnnOBmu+6r4JSMvFmlcDDU1UT6iP7ovAI4gEsTSldSkhYQrHKak17e6zaZxbrk5sHKx9LavOHHpFefV1/PesMHXvTNdLWO+rVcy/QRosr1eH+4Zr36SdqMeM76fU39dSYV9T3tlul5o10y07b6hf9T9dGA86X7r9Tj738ig655kZpky3Dw0lmz9S4U05U7XuT1GW/nvpKOc0d87r2ufhyNemxmz66+ny17H2oNthmGz1wxSA1y8S0Y7NmGv34Y9ql3/HqctoA1TZrJijJuk5IDNCTihbgCvAAXHCx+Fra3mLWTMAMZySQyQkgbBbHushDdLYCUHB4H2c6cEBh1Ltg4CtqzbZy/I22dg/piEnByoFydpI1GyOx9JOKt5hlHWLEOSmACtKN+m2lbTxDCK8POKLysLojR9LNckigpbv14/CL1d23ePuEJ2qtpx6kFeZcCH5aH3Ef4a6c80B/ASLJqEafcDYG7eNkcrNyR8lFtF/qS0hI6UraYs6dgJhAIMhQCbGgb3kP+sTBcmTrglhwMCKkys/aBBEGYJJ6luQmJJV5+umn3fkV9CdttVTMHBhoQNNvh687Vn/SH0MKfQt61BJvz0E8AMnUk3S6HLTHvZz9Qr3pfwAvwBSrLWSNc1SMrCNDgDL6Qh8A0nkvOsDfnNHB2SYQKvZy2Qn00Q31UdJIHQDdlAV4tz60vo+Gey2vb6N9vbyT2iF2jE/AN2lzSe/NhWeFtMTE+dNftLGYcSAqe+qHwYCkD5BTCE2USJIinNS7GBVIBWz3WF8xViFJECTKoI9IsY3+k8CBFNvoHKm6fTkV0/PoGIvqB7rM2T/UhzmF/uf9nH+CvhBiztk47HUgYciKRHWsO+ht9bakgZB48kQBl01IwoMbgkytFo4Yrn9ef52Ov2mw1Lun9NXXevL4k7TDXvuq7dFHurCXyuNP0pQtu2qr/Xvp2/MHaoNBg5TYaRdp0iQFn01S7tNP9MwzT2mrk05Q5+OO0xf33qf4qGfU+e9/CwlJMuHs/ti3YlidvaPxGgjJDweCf6h5eBg5SQJcnFEYpvThBL10x22qmD5bO990vQs/erH/n9R0q6200znnqGbyZE06+UR1v/k6af9e7BTXV8cdp++rF2vnu+9wHpIchIQUWtUZTTzo54rVLtYmw4aofOMtpTnzNOn66zXt1ZfU64JzNfzss9XriKPV4YQTpFkzpbFvaPa8WZrx6utqmU+o3Vmn68mhd6tTRSNtuNWmatm6ubTdDtL2u0plFcoEgVLpKmVPO0X/enusjnpspGq6bupCuuJz5+nb+0fom2uuU5tdt9fiZo0044WXtNEZA7TpoYdp6oUX6btFldr50oH68KknVT3yCe1099+c/ow/5Y/a6fRTVTtntl68faj63v93vTXkdlXMX6it/ny5VFGi6ffcqdmvva5tLvmz7j7rIvXuvotabb6eKsjdv+ve0mZbK49Spqv00v33q/bTr1RKOl1S7sZKVZmVuvfprdZ77xyeGeI2juecR+KdAWeqtLJKWz74sDR6tEZccqGOvvU6JbfYWq+fd6HaTJ+hjR/7l1ReIS1YqHl3367XHn9SB99yi1RRoTt67K6DTjlVHU4dID38N4166gX94rpbpE02Uy4VKDF/pt46ub9qP5qiPQbfLLVoqg9PP1utex2gtr17a+JtN2nbsy90+0407hXVfDtT+cmf6ZVHH9XmvfdTpyuvVrrdBi5ttL/ArGseEt8aCNgCJABAzJpu4Ic4c0AkgIDvAUEs+BwaxqGGHHRGWlmAOBcgEOCCFRmrMv84QwKrJfMrli/C3yA+gBzAGtZmTkUHWAPSsERzVgT3WD15Fi8A/YC1EoBHmb7nBus056UA+rBecx9WawAFgA4wwYF0vIONk5zVwZkdxCtTRy5AMeUgB9KRcyI5h/xhucXKTT0AY5yn4KePpZ141gGrnKdCPfDOAM6pC1ZzQBYAF5AH+fnss89cDD/3AKSpD94i6gPAArgjE8gSYIsshBAtwBYEADlDtL777jtnsaYM6sQBjIBl2o6FmcMc7dyN5cGH+hAS5EcIIKAcjwegmUMaaRfvoQ60E6CGrADxgEjAPnLmOz7nd4A8fYxVHO8SukRGO+TL85zZAbmws1joN/qXn3xO+yBhbMymLyG5XOgjJAcPB8CV93AfxJszU9Bn/lEXQC16gaUdEMzhf8gB6zgECN2hjbSVQwI5cwcACunDKg9JhGxwPgf7biiHwy5pEx4B6gHBQqfYzwXRou8A31z0P14kdJm+4jlAL3pLuCV6xHuQC/WlLpwNYp4732u0vP71vy9GSIxY0MfoOuHrjAHeSdt5F+eJQBo5K4ZzSpATBJUxwPwAeEfn+QyZcx8/AfD0GV4wzuthfKMr6D3zBmeBMNcgD+sr+t8u3j18+HCnY5BuxgfyYFwxL5x88snuEEvGip1hxLPIjjpTPmXgbcPTgb4gXwgpfYw+2nk99AX3c/gjRJsxB7lnLmB+4jwZQt2Y/zj40g5ZXBH5N9z7nxJoICQrQEg4dwSXRSZbo0X3QUiuV/8bh0j77i1N/lwvnnCKNv3t0erwyyOclbv2V0fr3Yom2vWYX2vyoMvUZeDFKmnRTM/eeL02LWmszm1aadQzT2rbk/pro9/8Qd8Oe0DxUc9rwweGSV07unh9sjO5M/PYsOsOqrCjxdcddV5VDwkEBPpR6vxJgUsLW0p4XWGLRfDmOL161SA1KZG2ueBcJXfYTZq7QC/+4XiVt22h3c86T+kvvtW7F1+iXW6+WfrZHlJVVl/0P0bTqxZrj3vuVbBha5H0N0U2tcW1ev+gQ5Sunq/N779NjTfZQvriW42/9ErNmzJF+19+iYb366f9D/m12h/3S0185GGVvDxWzdp1VObbKaQqUPsrr3BeilmvvK7459P06Tcfq2TH7trx0sukVm2VTyYUW1yt9GmnauQ7r+mXj41SpuNmSpEW6vvZmnXPcE2/5y/a5rDDNK95czWtWaxFe+yllltvo8kXXaBv58/UfpddoXGPPKbk46O0w70PSRt20KQzTlLj8pQWTPtO3TbeUsmzTtWrAy/Uhsqr6zXXSeVxzbvzTs0b+nd1+dcDyk+Zrlkvv61g3lR9PnWGtjn0SDXr93vlmycVS1dr6jPPK/jkK5W5tNd4TRKqipeo8149FN9xC+UTFcq7zFmBNHOu3j/xT2oyZ646P/aI9P4E3XliPx139ZVKbbelxp53sTZPlKn5XbcrW95MyeqM5t15q14c+ZCOGHq7tP4Gum2zrXXQH45V5/PPlO6/T0+Nn6S+g65VbuONFMQySs2ZpYkn9ld1JtCu114nNW2s1/ofpw27d1eX7rvqtWEPqsftd0gLZuvtKy9VRTahzZs113OP/1PdDuqpTlffqoCDtvIhIbEFel0jJH6IBWAMoEZKYwP4fG9pFzk0EPIBCMW6y4IPMAYAsNADQvBycA8hDIANQAagCxJBohCAC+CQnxzoBhjC8gxQI1QG4AYAhQTYqeTsebGQC4gM1nTKBgBhFeU0aA4wM8swAAMrOu0BkEAMAOeUwyF0kAXALOCRQ/vwHGCBBczzN2CQE5oBvwAiADZggxCeIUOGOLDDRTmAa8Cw6QikjoMSATeAJEApnhk72RoCgkcJDw4gDFlDYMzSjqWZZ7HI4tngEETqAdnAS0D5ACCAPAfoYWmGxJFBDYJIWVisAViWIARQDHClXpCCaIhKsRWkPoSEk88BYBAIyBJAFF1ALoBXLmRJX2FBBmxy+CGHijLXA/o4xZvvKQcASt/ioaANkBI8L+gDekb/UjaAHzDKT0gBckQmWMsha9QBXeV32ozuQXohAegmHhtkxiGEEBrrOwArVn4ANwCYPvO9DcwBECr6hZO8IT0AWupBv0F06Vf0DL2gjwDs9AnAnjrYaeeEB9JuDohE5yC66AtjClIHWaLdEAHGFDqDx4awNsA8+gjZpw14jmjHyl718ZAgW3QU+VEvgDt9BeHgM9rPnEDIHnpohIvxT/tpIzKlvjyDLjPXMCcwn0Dg6Cv6jDHNWIMYoO+MZcY94B+9pJ+QL3JgXHMPxJB3oTvoHCSO58zbyXM33HCD00HCxPDGMRaQIaQPXTPvB+XRNxaaxjxD/dhcDcFnfmE8QTAZn5SNftJ+SOSKeqhWtt/W5ecaCMkKEJIssfLY3WurtGDEffrn9TfqpBtulXrtJc2erWeOO0HpL2fq5+ecKVXN0xu33qStzhmgpp27asIJp2uHk/pL2Vo9P+wu9TrpRKmkQk9cf6O2699P7Y87Tp/99SFl//2iuv39DqlrhzAEhvS/7kDGwm5t/uZqCNlaajnhjI/Qf1E4cDLnzuqIQeK+/UbvH/V7NS/JqOMp/aWO20gbdJDKEnp90AWa+8QTOvjkM/Tl51P0xbQv1evOv0jt2rtQrynHH6tvFy1Sj2HDpQ1bKefOCJG0uErv9zlczWbPUacrBkrt26n6qaf17+HDtcXxx2qrww/XX35+iPY/6jfqcuDeGnPrbeqZLpV+92vNGnaPYosXK/+73+qpoXfq2AMPkrbeTPMfvF+vzJmpn/91mNSReOG4VLlY8wacpffeHKueNw927wnT5gaa987bGnvJ1erTv5/UuZPuOvlE9bz1Nm2y37769JJLNHXcOO036DJNfu0NVT39lLo/8KDUbXNVPv5PvXL2hUomSrQ/e5v67KMJgy7X5L/ep6MvOl+JRi302t13qvVm7bVZn3111XmX6qJTzpU6tdOkYX9TzXobaIsbb1K8VRMlU7Ews5XbHE8+ZAg7+plwp7LnU/BoQrjYT5JT8ttZeuf0M1U+b666Pfao65vbf3GEjtplH63XfRP98/6/6uAT+qnkuN8pnShTSVVG3996m17690gdecft0iabaMxhv3Yelt1//3tN/+dIzd1ua211yUVSeZkyiUCp2TP14clnamFljXa/7jqpSYXG9e+nTbfppgXlJapu3ETd/tBPNW+N1yvnX6D9j/mte/bZKwdpx4N6qdU116q6zQYqDeL/E4SERRSPAFZDLIAWK+3IZT7vYthZyAH5gDYsmHg4AFAATEIXAF0AF8AJ4AGAyYKPhZR/WEQB/YBTFnZACaAC8M0CbyEckBUANYCAwwXNykn5AEEAH5ZzLgAe+wQAQFZXIy8ALeoCgMRyDpgEFAFIuZ824IGgPrybzwDIEAgAHkSJd1JnPBEAHsrkb54lZIWyAVJmnQb8AmbwbtB+iBKhLlhWATS0Ga8Oz3Mv9ec+wp5GjRrlACz3ALSRGYQDUA4IA6xB0gB1AHayImF1vuWWW5zcAXqAXkASZXEP4A4QBqmhvngMTD7LAjT1ISTsOWK/DW3lJzKC3EE0sR4jO4gSRAUAiR5BSCCQ6AX9S99DGPFIWKgMITF4IegvPHD0ie0vAsADICEkAEBCc5ANnjRkim5wajugEcAIqeBd6Cc6jDzQOcA1gJRyfYMDBJTv6FOetYu24B2AHKBT7N+BqNIX7Oehn/r27evIGSAY+dEexgvvJCsf/Y0nEOIO+YZQ8g8yDyHHEk+5hPzRDvqdMYM+QH6oE9453kffI39OuCfWnnYUC3esD2iti5DYeEJe6BchiHgKmAfQKbx6yIi+pZ9oL7oOUUEH0Vf6jvmBiBMMALQb+Vl7MPCgt+glugzZYf5hLhoxYoTTZzwglEu7kStEGEIGoaEciDfjl3GM8cM8hD4xoF/pQ8Y7JAiZ4y2D/FEfPC7Ug7GIflEfCDNt4j5Op2e+gxgyJzE++Un7fe+ssxlz0C77fhuulZbA/zwh8WOeLWQreg6J3WMbyoNsjWY89bSev/8hHX3qAFXssrNExqSPJumD+x7R11O/cIccbrP1Vtqk33FuE/xHg4fqg2++Vs+f7a4Zn3+mqd/P0Aat2ijLAYidO2nXY3+vD559VgvGvq0eF50vbdg23NTuNtYWDtNwHpLwcL11iI+4hd6ybK3c5Fo4l8Kd04EjKRDkMZGr0ZdjxmjytTeqUTKuynhc8+MlSm65vY45a4A0f6bevfEGzZw6XemmLbTXsb9Ssx57KNuoifKLFumdywa5U933vuAixVo3d5b+IMi7dLxvn3ehqj6YpAXlFVoc5NW0vERbbrulNoIgZALdd/pZ2qrHHtr+sD6a9vxzmvr4M5qVKlWn9VqpcuFCbd3/VC3+4ku988xTqq2tIaeBtjv4IK136OFSRVOH62O1aX12y2B9/PIb7mDN+aWEC2bVpttmOuCoX2r686/rvbfeVG1Qq226d9fmJ5woNarQnKdGacyDD6vDZpspV16u4Ksp6nHRQKlrV+Wnfq7Rg65URaPG2u2ss6SOHaSp0/TpiPv14QfvqrQ6p9YbddAuf/il1KGdJtz3oKa9McGd3dG6dRvt/qtfSz12DY9OdyuXN/cUTn7nuJFQQcMvc5z9QvDc/Hkac8N1is2bq72vv8Vl0qoc/arG3fewqjLz1Ga7LbXzcX+UOm4UnkeSy2nyiAc1fswY/fbii6SuXaT3J2nMrbdo3uxZarv++tr5+H5K7rCjgmTSEZLShXP08jU3qmZRjQ44/TSpokyjr75GXTbfWOMmf6yfHXiI2u+xtzRzpt4bOkRffvKp2rZoriZNKlRVUqJdzjtPubYbuCxbtjCjk4R9sKiujVm2AAoAZKz2fpvsd8ATAAgAaXsfnM2j0G7AJsAAIAnAQxZYFQllADiw4AO8sJgCTgFbACysyFh/AcVYxgEvAChICPcBUAE5gGg8I4R0EAbDfAAJoM7MvYAKACxgE0ssCz/Wf4ADRIN6Ugc8MIAWrOQAA0LMAFMAV+4DwNMWrPqQD0AMoR8QAAAOYIP3W1ITwBRgFEDFdwBdgCBAEz2AYBgQAfwCdAGOvJfNtgA3LKgQEqy+3A8gQo/wkBDuQV0JWYMsQcYASNQHsIh8AGuAdAAhIBiyhMzwpgDA+Q6AjhUdedNWrOl4FCBXEANIGRZkrmXFuds6R58ta1M7czXEA0CHXAGGECxki3eAi/7nndSJC88AbYD8QXoB/1jIsXTTf5YYgRA0wmJoA+CT/mFdxlINESDMB7ALIaRvICToD2FNeCmwalMPyoUIQFYA8Hi+0B/rO4ixf9FmZGUeEpMFfQjwRvYQKO4DpPMZ3h3CqCDn9D+6g14iYz7nPjwyEFV0H0LP+MErQrsA7+w7wQuGTkJI0C/uB2jTt76HhPfhhTBCAtHifgPgK2qhN5INccDCT5t90soYRd/wMOBZQLchA4wtQhAZ1xBl9Ji6mf5ZNkL6j/ahh5BXiAPtYRzgscSbio6gP+ibpZnu06ePkyF6TT/bhn4IEvuQMFQw/1Bfxg5kjznF5jObu/iJ7qBr/IQ4IiPGLv0J+aB8xjdlM+cYITEcgo5BkpA5cyS6R7vRf/OerzT6bnjwPyQQJSR+X65Jcf0k0/6itFheGIRFBzcbFci/k88pVlUbpiZtVCaVlLuz1tx5C1WLpfTi8Dj18sYuY48Ls6qsslMVw0PxYoUD4lwe2Zyz0rrPsjXhOQwcygfIcrmMOEkcCh6TO9B7HUv7aws/CwkXAMQWqHopIeDRnZaeCs/pIO1vjCS6OalygRIc8JUhYxknIaZJuySVN1ImEVNq7sww3W2iRGpWoXyyTBl3eGFc8cWLQkxd0cSdHB4jDXPBUZVYNE+iXDqEl3L4TEWJ8k2aKlabdd4Nkd2GPcK5mlAvSO/s+i+QGq0vZaqlNHWLkbNXKq2QUo3dPe6cTdRk0UKOX3cb2ZVIS/mEyxbFfgp3NHm6KvSelZS7Nrnf04vYZVnwWhQ2mjdqEaak5vCPxVXhqYONGimIlYVVWrxYqq4M0/qWlSlXWuIyA7uUv4sqQ48N57A0bqSgjBCs8LDOMIzQ6yWXEQ7qzmYrPHtxBex7ATTGA8Wr54bfpVpKbNDn8MjKeVIsLTVqLJU1DuXpztzJStXp8J7yMpfkIZGulWoXSdkqV0+VNJNiZcpRlAKVcPhhFe2LSSnGUExaUFUQJqOoXCqjU/JS9cLQu0N6aEf++a5CKlnaJgMmLMaEZkQJydqwKAHYAPeAl+gFAAEI4SGBkAAEfMsf7abNWLjNQ0LMNqCBzwF8XABsQDv7FgCGgCosjxAC3g8QBYRgEQZIA4YAEfwOqAG8YHVk8Scmn/sAG7aXBWAHKAJcYEkFXLBPA+Bp5yEQcoGlFaBMKAeAiroQZgKIAtxDGrB8AiKpP+1mzudzQCTEh7Au5n/COfA2APIBmxAmwCOhOgBbNi/71n3+BqyzjgB4Aal4SLDuA7IhDZBD9Ij38zv1bdmypSNE1A9CgqyoC+3jM2QNEAMEA5qwkgOusfICEJk3Afy8k/pD7gBclAsoBuxCEv0wPV8PTMb8hNihE9SHMDW7opvIKZ/3UC8AKN4NwCY6gtcAogCYNw8H+gOwpc30F22BkKAHEDjkwHN4IvAaQcrwFkAO2WtBnwBokT+gEGs3MoDQQfK4l76mr5AHoBdCwvvQSeQC8EV/AOBY3a1NRnoBxNTb9pigb7yTZwHgXIwR9BMQDAinzvQP3j10EeBNP/A3lnXAK++jbHSIcQGRp38hJwB2SDQE1ggJsoD84Gkg5AkvEt/hjUIf2YOCcSFKSOq1Vno3RU9qp98NALIGo8fIH7JJn0ECkCv9jOwJYbSQJnSFdiMXwDvjmXagz3hV0A9kSd8xzpkL8HYx/hkzyAQ5g73QV/qf59Eb+srGGXJl7xVjgxAtSBvGkmJzG/0L0UDXGH+QQHSF/sALR79RP/ocHcMggBHAwuBoP/MC4506M9cxV1EnS8ywojJvuL9uCVgf4/mjT5H9j3X9ZAiJnzIP6wcLIa7SYpYkFzkFfonFVJrhmLtANWW14hzvVD6hVI5Pqh0ozOc59LCxO0OcjE/ck4hllAhIHVuiTCJNgJFiubySyUC5WEJZd0J4Tgn3bEJ5QoQCwGk+xGh5DlMM67DkhO0fq8fW4HtYgJiUAABctpG1vhYf/+R6oHCeNKXuxC7kFlOQL3EEIx9klU/VqCITVyafUGUyoUaZTCEyLq9sjDS1QNWkahMlSnDiOiFSQVpBWUppNo3GEq7vs7EaBfGc8m6fQUhK4s6tERIOLPwZejgec+8lb1YF5yAGWXe+TE2i1J2TgsakAfpswud093yZyrIx5RJZpWMZlcZLlE+nlYgnFEBs0Y14Vtk4VLVEiSCnBDqUK1c6kVGWU9057A8ykIMnsam8SnmVK5ZIKptfLOUSzvGWp/5KKYlOZsk1n1FVAuKQUiKfVFmQFf+l+YwzUtyh6bR5qQ4WtlUVuEmon44UFrwjKdIkwxZyJUpzgHq8RslYViWZhOK5UrcRPpesUSaRVD7gcMjw1PRcLKOAk+rd7vnAhTqWu/NlOHmdbzJKZeOK5SChSaVLw/CxfOCSDasUehLPhcQ0XxESNfQhn1cqG7jT26sTeaXyGdcnMRdq1ljJOGM3UDYIN73aBYDAagvwjoK5+urpGhxCyyyahZbFmPhs3yNsvwNssHKyZ4SF1oAJQJ4QLEAVHgXAJpu+AZEAAUAhgBMQCTghZIcLqyPzJ0AE8gBIY6EnvhuwjZUbsgBgB6AAMokVZ9FnLwkWfQgHgNUyCWH55lksuTyLtwZPAR4d5E+dARCAYxY0rKo8g4UTQMEzWD+xcvI+vqPuWMSpByCftQDQAdii7ZAxwmUAf6wLgH82+QPEAYzU0QAcHgsADnLCOwAJAWDhxcEKjOUfgoX88EhBFPgcIGXzHUQPEAY4AtQBBqk/oBQQCLiGQCEnwDVeJwA54V7Mn7QZsMp3kC3aw54OyIoPwOtSFiPXgG4s1gDIYhf3US/AHFZuQo6wjtt+HuoP0IaAoE/0ISEzGJ4gMvQ/BAPgiWcDTwEEkvazLweyBkgndAf5AZz5jPvpO4gvwB6wCSBGd7kPfUR/AO0AVkgj3gjKQh7cjxcPvYHA+N54ADh9h2eCfxBBCA4XfWf9/H/s3QeAZFWVPvBT1d0TyIIoIoqAcV0xIGBO4Bow4MqqoC6KIGZBxYy6ZhFFVEAwYsKEuipmVARzVjBjRlFUJM9Md3X9/79bdZo7b6tnuoeZoWd4pUNXeO+Gc8+97/vOOfdcBFO76JSxowtIjn/6SD8QcXMqN/nTL31DSAB7RFy7yEl4Fn0z94QHkac2Ih8ZjqTfyjV/6av+8EgiAfqdz8z5rkPIlLWB58/czD7mmJu7xhARF45GztpAlklmEFfjSl50zNpgjOiucdI//UZArAvqMmaIrPUBKaO7QjHhAPfSBWNlTbA+IGsZGolw0nsyJlNrBEPAbHrqPnXoq/Git+aLco2F38wb7VZOpvDNtZE3GHmxBiBAdCvTQl9d6/nGXq/125rAs7y+DH4LhpA0Q7Y8ELhd8/t68Lsd4NNZdr2Y6CwqFuhOZ0Uxvvem+zHWnShgjfG5G+Mx3p2IyVhWgBUvh5PDx2I8pgDOpZ3oTAFcneiNd2JRL6LbG7hMy/XdsRLnL43q5Bhg3S8bqtXlxQGzsbwsSF714Uy5AM2pjwhascDbzg6My//aKcSNlX56cLJHGZjyO64y3onlrOmdbnT+f/zwGOtgtxsrZF8ZG49F0YnJ3lQsAtB6QHg/VkxPxVh3PJZOTxTyMolQdHuD8KXpscIpJro8WkgQL814LI5uLIteXLE4YvMpXpuIK3orBqekTy0vXoipRUuj21tR9r2M9Qc6NN1fHv3+VCwa2yz6UysKqR0kOFhcCBePTJ+u9C6NiejFJtOL44rpAbHtdpZEvzsdU5O9WLxoccTYFdGbHCskuT+GEA1CqBAWaXu7/V5M8P5MdWOKI6nbiy7h9buxYqpXHHoT490Y63QL6Zru9QsBGRx7KL0ygZbHWfldP8wAf6Y7UzGhTSs6sYIHa8jPp9oAACAASURBVGKSNMoYjU12CmHqjU8GF0d/jE+rF+P61+3HssllMd5dXMjYWG8qlkxPxvKx8ZieGI9lk5MxjsSsGNRvOnbHJso5jlMrerHJIhl0lsW4FMTT44O9P92IFeO9GDfPolu8j0v6yMhUOcvUvhWkZqy4pgYb2vMfqzo3PZBRv9bXgjmneTDLRUBHfQ5JAhcgDFj0178kImkxRyo8tPUdGXGf916AJgLgHgDT95mhS1mMO673m+vcXzRmeIZF1pGWRtckIEoPjd+SbBR1HWb+0WbXZIri7HaOlbpzXLQ/zxbJ9ioziY7ftbfZdvdn2zJrVIazZIhYZglSv+sB/8w+pq15PoP2aK/yyKmWmbprOWXIXF6jXMBQWTleuc9HuXm+Sp7AnmOrf6zMQsEQmlXFtqes8pmXlmGkYdQr5aBdqTPGN/dkaIu25vj4vu63NqZMtCszYPk+CaZ6XZMGw5p4+l596k7ZKEe71ZVlqt/9+pUed/f6vU7jnPs+avm6L/WolkGWSe7ZX23I1LfaoD7l5/jX8yEJWuoy4pvv9dF9uZfL+5RTyrwee+Wv6Z4F5eWeqiQkqQdZl8/6o07/tCvXhFwvtFn7/ZbzMnXXNSkn1xjnzIzlvtQL9aR+5xiqzz3+1h7b9GYp2/c5b2cjY+n1y2xuWW6OA/Jdj5cy1VuXp28++5fr2FVZj9t7R0vAONAdHjAkECGZy763tSHPBUNI8iGZD1suQR6SXGhXAh8D+FVCSYp1ZapfwJaEvCzhENhygDdsfh4G1APJrLNQZtkR343O+FgBt4spuQdOJ2JRAaPdQbBLZ0XZqyCSa0woUEn7GzE+3RlYmQd4baN5cYGysIiPTbnPl5BILzs1NhnTnelyVkjBn8WiT3gTsWJqsshybKIb/V4nev1eTI9NRj8WxQSiCMzHRCwHhpG/6eUx3eUF46XqzljbC9WcBpwNBLC9onhDpjsT0euPx5ix7k0XvejwRPR7sWI84uKx6dgUWEcinHwbiAO/WcRUfywWdZQ4APLTxYsCuE9HZ3JpjCtzbEBIliCwvU5MxUR0ihJcjuJGt9eN6T5qMjEgJTE52GMe/bK3YhFStsL+8vG4YvyKQearqYlCMvzQ7UxHZ6ob/XE+G0kBZCnrltPp1bJ4DEFDF8gTwSu+qOLhyf0WAz0dnJpTCEnRZXQQme7FslgcnUJILo9+Z9MY73WK3PudyYE3qTMeSH+Px4K3qqPbykAnEPpeTOl/8BK51neDlMLT05dFr7u0BDMuIvvpZdHnFdNvnpCpTnT+f1zyZWPLY6y4cbox1l0U3c5k6as5dQXgMrYoeiumYtwhj+b4kJSw2rDIeXhvaIREmAILH2tqArwEH7WVOL9zTQL2fEjUoMA9CaTzQV0Th5RPXXZzsUpQn57oJCgJDpvf1+Sw3oyc9dZAoglOaqNTrve1BzzLyPYmMWqSzRqo1e2t2+P5wWuRh+ZlWbUu1fLJtmb/sqz8nPJN0mNcEjDV7c3fs2xhUMbd3pU8wyLbsqoHRwJ4Fn9ehlFArwYJzXGvZVm3uW5ffX9N8nLsa53Kscu/+l+MdsO03PWY1P2r78s2JXjP38g6nzf1+7rdzTGv29sc0/ycuphzpqm7Kf/UoXqsa92r25nvE6Tn87E5Z+cKCtzPmyasznOXEdZ3qV/KqdeAWg9qApv6mvfWfamv83t6X5vzqu5zhms3x6iWVXOeNudBc32u7x01trUsC24YZlesx2nUOjlXWbfXzU8CvFm8jbyGsxHN+ZW4+qsXJCGp95CMCtliCJ7s9aMz3gMbiyW8pIIdppfVbcdUIBkgGatr2ceAWXRYagG8wSbfiWI+tu8BihOeJdRGqb4abmIXulIgc9kZPJBqia1fvYA3pCu4YLlouYbrh+2clTHT++J8Q8s9uaMTA5cVoZHvdEzF8piIpcWjNdlZEYvKHgpjZM8Dz8pQvt1lMd0feATKHgYOMZb4ckK50mXxGp53wpkwNlG8K0iE8RrXpsluxPhUTPcnY3psPIqd3gCXNg2OSEFmC6h2wGDhI0PiOj4Vl8VULIkl0bGRviuYDzm6YrD3Igb7ZQYaU6hLdKfHOWpieSdiSaEDkiH3Y9kM6Rob7FdZ4vp+dHvjRV9Lk1ipSrjboGkdKjvUxkF810D3yBcpScoB8l/5csfgrvy25Nwq6rwiprqLSspjwWxTsengLEVX9oSKeT8Riyc7JTtXGYYyJlyHPFLDepH04Xagsq8qN9B3Lo/pMq68SDyXWjlR2jLZmY7FyNVUP6acVYIMuq9XHDNDTw+J+J/wuYiJao6RjXjw3KzZfODNWU+vpkkp9Ib1vgZytUU9yYF+pgU2LYn5sG4+pOsHdIKkeu6WJavXW8m6WYPIBAkpkhqI13W5rgbhCVTyviZQynUbsKnBRfYxLeUJfvOaJGHZ3/w996fUBCrblH1IWWY7azJV15NlJWBNEFfLym8Jyop6Dwlx7u0Qqpbj2ATAtSxHqVpTds1r8ndWYKEts1mf6/6nDFig0/OQ1uvUhwT7+bcG0enhaeqTz7UXI4lSjlcNQlNXa11J2aUHLMurxznLSvmXNacK08wyUk6jdDE9jO7L/tV6UIPvJgGp9TxJk7HV5nrs6z5nW/P61LUmMZzLUpO6lN6rLKs2BqZO1OQrSWG2vzZy1LjJvcaXPmQ5KYOaCDZJTD2363FzXS2fmsCO6m9NjuvxqdclZaYnJ2WeOpBtrNeR7Pvq5tJc5N9es7IE0hBBh4QrXiNDtmqRzHYwYn0NS+kee+4RN7/5zQZx/f2IP593Xrz8ZS+P/fd/RIwNF5PBBE5yMXiwsND6bqo3FROuqzP5DH8bLIpX1lh2lUwV+Btj4wPrkPCkgsOGF+YEq9vZZPT1QpD3LRQgdVXPIan7nUB4IKEizZW0frDhevBd/f5KZDvz+Lny/pmQpJmlsirz/9Y4U2sZpNHtSCA9MmPa8L7Bb1e2f/B5VHkrl3Llp8G1V/a4AvBVrrZZWjjrerm665vOu5T2YCwGZBtlr3s2uKfubT0OK5cwumFNSTakMJxrJpfSpJ184xvfFD/68Y9iyeLF8exnHxH3vd/9ypQsltRCPq9s4cZ6DkndxwRrTYDRJBb15wTHCR4TgNV/V5qfw3HIh0+CgNrCmt81wc2MRjTGpr43wVQN1ptW7iwniUHTcj5YgwfesRqI1d81iVDe02xjc22ugWQCsZlVpaqz7lPdhpq41TJURg0k13Rt1yYA1R6S3EMxW1k1yMz+N69tjkcNEptjn/fWYK+pT7PpQBOQ16QwgWyto/V4jdJZ5TVJaj12+Vv2oe53beXPsuu+NftZg/NsVy231N8MKasB82w6OeviXf0wW9rfrM+lzbnfHLPm3Gp6nZqEptbTWg61lzGvqcew7k9zzUpPVLPPtedjlEGl2bdRJKMp6/yc4ZKz6VHKZU3n4VzGb2O7JueK/Vf2kFiD1tdrQXlIstOrIyQEZnOrsA1x2bnnwXeyn8gmY1MaZRV36MVdnhPGxsoMdbDRyyu/897Gsnw4im3MOGwWq4y91EYTifUq3azqymuVkRNZ2b5ncXF9xmSPWkTX18CPqmdtEpKrsx9t3QtXAglKEoTapOxQPJlxxKza9C2TjQ3JzYejXm2MhCQfmgBo7uPKvlunrDuZxrQGdfk+94bUBo5RILsJ7vOz9cm6lF6ZupwaeNagJr9vAvtc07TbepigUPkZy9+0jGZZGUeur3W9GTvOkty04tY6kr/5jqc399vUe1NqgFvX0ZRN/qZu5eYhbaOAfcqvBm41iVuT2ThXQlKTEeFhqSfqzOdftt8YkDE9y2dmTSDcn14mv2cf6GTK1vOyCeprAlb31T3GITdq5/O3HsNRoFYbc2+B8pShjvQAKict/salJrLKM97GxD36nGOn3/roevfnc7gG77XBMNurnDz9PPeo1LrT1MH5gt9RhCTJkbJyXUjim2NuvqZsa7kb95xrTXCf+q8/9b01yWrOsZwb2mQ+pMzVk/LMDHqz6box9FKG+7VPWbkfptbHBMSuz7Wilke2h9wTW/kuMZe+ZX+0qyZ2azIXr2n3tISkMeJzISQyLci0I+OLLBFelFAGFjG7FhvZMvx1rYwoCAxAI7OEnNfSEMpUkWnycsJINygDB4WXplEcsgklw4UyAHehIxYney7kTRdvJ3uMBVsWINdJF2hyyGwDdMlcoX2ZznjUA/7qVP6WkFyd0r9m1V2Dx5wH5pL9FfYyyZ6UD+D6Ab+xEZJcc4AkKTllk5IBKUOarEEyNFk3PMSba4asPzY9S+8pE1dNWJrg0OcmWCJzma0kEbHujbKGJkirAUKCgtrynG2zDjMUOcFaBi0HJzoXwwneuVbXZSoXsJERy7ora1aGEPnNuuplTa3DaOr+JbD2F1Cy70J9AIvUlVKMZt9qwlV7Tmog5BrPIWmOlSfFbG7Mz3oT9NivIkuV7EC1Vyv1d01mNhClfOESsk6NGrtsL1AnSxFyLyyQHnjuyP4E7ALl0uUqi45JCSvjVIJrcnEdOfvOJmupZe3hlGlNSlht8bwUT+7cmNoaPoqkaZtMTIyDUr16Lja9TRlSluPid5mrbP6XtEKaXZnKZHnyPXnKjKZM3zmkUwY1GcFSn4B3v0s1rE73yzrHQOl7GaSkYfbPsz2Be+1haMrab7JxKU82Ka8maNa2NSWhqzup3bk+UlSbE8bOfJVhSoYy49T0ijbJdQ3I/cbwIzMby7eUv/X4pa42x9T8lF0OtsqzXMwr2fDIQptkeBtFxqQBN1aZ/ct+KnNF9jV9MkYyCJJvLcNsd7Mt+VmUjFTI+iAbXrbBWTfKQaSlGob1ak/amszHa9I9LSFZA0JCGaW0s+hSZIubPPaE6SAfmU2kgMy88nLPyxdvQnnwWuykkwR+bCpThtR4FneERZ5vD1EPekqNUCAlJr8c2NLjITIe6KxSJpQy1WPxlM/7yCOPLAufPM4Wew9jD0gTaF7ne6yn2dASkvUk6GtwNbnYNYE1AGXemZPmSm0l39gJSYJpniFELA9GrIGPh6tUquRmjWL5YyCRvlbqVQBD9jFpQNMbC4RJh5rATxrPlKuypDkF4KQUBfalVbUWAh/a5EEOyNYWcfW7z9rqhXBkxpscW2OIVDmAz1pnjbQ+OuhWOk8ARIpawIJVUzvVycOtD0CiOlyjbms0C6p05MqSKlhd1tPmpnVlOnPFOpsHugFN6lePtTnli/yy1tqnoT8pN3JlPFIH4K492q6NvvciF88E9QHtnh2pt7XFfL7W8pShcjNkazZCoh1IE4MYI5h0qp455KJNUv5KU+waJAJhIT+poRnr1KUfZOiQSHKVRhqRBBrJHzngtSR7qVcRHvWRG4KiDPrlOafNxtZ3UrgCgYAivTOe5JsZ1sg470mrvTbQRZ+lg5XGuiau3jPuSWusnYyJjJLa7x79N7ZAO3KLJCKmebK6ZzI9IB8AGSjWN23ODGPkoZ3kZI5pu/Eki9y3kJZ98ldHRkg0Ce9cl/lRhCTXxybpBrrhCWmnUzZ0l15rn77RS7I3l3MPFwLjGvPC3LeJHmF31oe+wTb60Uyla0wRS/NZO81Pxgt1I3r+wWIMww48rfU9+2BtMtdgo9Q/bTQvZXHSH3hKEop6zaM7xgZpMQ50LsmisqUv1ma4i9ED4dZOxgfzwbrobJM8iLFpBJnr+FzTrmsJyTwJicuxfFkpLGAWOQsVKxbLikmIRFggTCAKbSGyKFtwbNrO05JNEJNBXnwLnRdrk4ezBQyJUZbc38CC75GaXAxt+nFiKauBCZEPKQsiy6YyLK4OGjvggAPKJiH15OJ2Vaxoa3uitIRkbUu0LW+UBNKyXFvjGBDMKwaGPBCrSVpcv7F5SJKM6JsD4KwvAECm2SQD73lkeVxZRFkinX8gjz/gCYABrQwk1jjrGY8K4AFE+I6ln/fFegSYWDfzPAnglPUTOQAwHGjH4wvQWPt8n5Z/9THIOJ8hCQ2AkmDBddqKDFhngUprYobV6JsxBuSQFeU7ER4gYlBiQAIO9YkFWHms4QiT9luPtdvark/OXsjQE+AJSLbmi38GeJ3BQE7qAaj9Iw99cAaJZwgAzoqPVCA++o5kaTcwRWYAMJmpQzghCzxQCyjl80afyM6YNvcZzHUlmA8hcS0wyoJO/vpqLNNTpk7tQBB5O3itXA/Uel4ik55bPDzIp/I8S50jwiuSKT95EpxBYQyBPOQEEHTei+ctOZMrme22225l3JFI8gAykTpjTJYMfHSSHpBferyQAN4bz2dj6pwPRsEagCLfso55TrnP+NEbz11EDPlCHJPgII8IiTkDEBs/Z4tou/EjL6TEHh1zhifJHNTXPOfEPUC6sl3L2q8dwLx2mmd0PUnomoDeVe0hSb1JnABD8FLlmSz0nYcUBgHg6bLzWcgFpgHW4RZz5LTTTivnyJAfGZgTjCB0wJgimrwWiEOuS/plzquHzM1R9+mnv+YPI4hyfK5fuX7XMjHuiItxdnAqj5W5TcesFRmWR58YNBAK89FaAd+NeiYgofRL/5Sjz54TPEBwGAN0zqu5zsNr8nUtIRmOfgoiQ7YsLrO9EBKkAJABYLhyPcy4cLlVHXZFiS2alNyizQuSrkqLDqujBcg9LC0eeNpgArK6eCBa0E1uizpSg4F7IPrOJLUgW8yUxWPjYeUeLN0CZqKzrLHCWcy0ywOAJWNUjPzVOREssPph4tdu36uzTW3dG6cE8sFC3wBUljAPWgCv1r06lML3GyMhyXXPGmbtQg7qE4itVdYQ64lrPMyBKeuaUFSAmRHFZw9jwNOa6BpgBNAS8iFkBRgBNKVOZmTJNQyY4E2xJuXJ1wCD733Otcr6ieiwnLMUA4PaZe9ejpv1TzgHq6kXow8yZS22tgNAQrP0ibVeCKt10/WspbKoAbTAJ9kAsUiEvpANkGI9tRYDoqzF+XKv9RgY1WaHQQJRgCW5AKbAGZAspSXgjbwAmKzGQB2CxbsAgOm/tiEq+m6NNDbIs1BgbQPUeR+0V1n1a74ekpqkr85DQjYZW88iDFjrp2dLzi/PSZZopIwHB/g17gA5EoOA8oaQr/HwPNQXZMKYCokBuEULqMu4O4zQ8zFBOUBobHlPeBzIjM4ZV+BWXYAnwuH5xxMDbAKM6knPAv1VBzl6Fvvn5TvrBICtbOOrToQEAEUKlI0MAuR0n157ry90BAnngUF0ebyQCmBV/xEjhyPyFDAi0j2kVtn2tvmHkPhLznCFuoy16wFy363pM3M2QqLvNZD2Hp4w5xAS9fEqai8wT+eNbe7LY/ykxzxE+mo8jJM5Yi2AeegMrELHleXAQfqSh7cmudMW+EXZcBDdQRTML9eoPw+5zHY3n1zmPh2Er4yJMeOxcT/Cn2fa+I5uaDfds97QCf22FqXem3fKZOxFNK2T+qJ/8Jlx5h1pzyyZP4YgY54vxiBr8pquY/OteUFtas/J50HHSmPBGfVynclgQiEkFmCLlgcMRcaWLRwsaCxG4qwtrhYdlkQPSA8di6QJi+XnBKHIlNpDzAKNdVt43YPJIx1Yvgeqh5SHo+sRHoqPFHmwmbQWQAu8f+618LBACCnIuMYaeMx38Nb29eRm4Sf3OkxjfSnj2u5PW97ClEC9UdH8BGA9eOr0ovVDrbaKsb4DE+bchvYCpuuDEbNfgKeHpwc+EGHdqUM6XYdApOUZoEZAyML6w1uShMSaiEgAhNZQVk/hM4CI+Q308w4AoO71QAfyEBnjAuQDZqzo9hIgO0CX31wLpFnfgA9tBEhYswGcJI81MbFuWn8RJ5ZRoE59QKo6gBN1I2LWcoCXTgAegLKycg8BSycvBmusdTiNUGkBBWwRIWAXAPcCek455ZRSN0Ki/crWDimYE6QDpp4HrkHeyMiYqBu4BYq0y/iph/eINwAQorfq9eAGUhNg54b+NdHTuYZsJWD3/NE+HqSakOTv5KGNPBZIGFl79gB6ZM9y7kUXgX0Wd7H4ZA2M8xjQAc9NoNXzi+ffcxI5JE/PSoSP7BgYzFGkAvkjV2SP8Y9OIAZ+NxY51/VZHZ6dvIDITGICOsfLwytH77QRwE7CjHghvfZ6aFtGINAR88Eznv4jbMYVaNUG88UYuwZpAcz1mfdI/40xDwu91EfluYYM6IVIC2OOsDUJxFzHfVWEpFlGekiQcPLKAzd5FMwn5EToq/FC4Kw59BFhYMwRtmh+w0a8nORnjqUXFFahK0hezmc6QeaAv7mUXtPUrdwblPM+PSK5vqVcGJ7MG6SJFy/Jjr91YgJrAgyincbBPCJ3axevmfqybWkogcnonXUmr6n3Oc11LNrrBhK4xhOStPRQojyHhFLWSl0riwcE1yQvCSKQCxCCQdk9gFkCTS4K7zqejSzb5GKdYZXlOTFxLdheHvA2yrnPxEVkLGIWbcoOEFlgTVQLp0UCq7c4W8y0+cUvfnGxInnPcuSBYdK71kNtlOtxfU2G2WTKegoMkXu9ubUlJOtrZK4Z9aT+0TWAjiUmQwT8Zv6xUI7aYO3Bi+ibzxvaazZCkg9yD11AgFzqbD5+1+8ETwwhrJi8tiyLgB0wCMyRC88IbwfrvYc0QgLQMYZ4qGuHOtLQwtrLkAO0A/oPfehDC3AAPv0zFgkeWFTF1iNH1mzEQmhThrtaE6WKBOqtgXkStHXYP2uwfiIN1kMeZkAPEeN90A7EgPcB4KUPrPTq0GaAVLiRurXV+p2hPa4FSJUJ1HhpByCKiOi/6wExHg7rMlkBhMAnuQBtSJznCMCuvwC+kCJGMGDZS/mIFqDn2YP86S+S6JVr5pqunXMhJPU6TqbayuPk+Ud+LOa518AzjGfK2CItZG1sgEugG/ADOoFtzzL9oh+ec4xsuTeSN4EsGQ3pBoCKYCC3xo2HUzt4QXjaESC6R1/plBAq1yNCymcFr72g9AcpRmQQzQRHyBYLPg+LF11ASOgGMqC/rOHqoZOiK4QlIflIkPGkL/YdsO6LUiA/c4m+IiQAMP2EDRBu44msITpkoE0//vGPi/4gOAiJuWXM7V9Z07GeDyFBOng7jE/uu6N/2ocEIkp0gFytJQwFCJpnOtn7jo7DKoyqiKlx0F/GWOsDQ0AShpS/vwy+9JzOWAPyVethyqDeiG6szHfGTmQkE1vU86Qui+4YK+2Cucw985r3LTFVrj3G3j/6aH7zkpBRtrvGWWs6Phvac2ZttPcaT0hSgSgNBTRhKOWozBV1JpNk47VFP60q+Vsy6oxXVVfG+NZWvVEDWS+W3iszD9bKNtehV5nNoXYr1u3J8kZNxrWhSFeljJqQLMT2XZW+tfcuDAnUc2FUiENuwPZbzmlzKj8nIeFx3NAeMKMISf0ABxqFYrAkA4u5VlhvWEIZWfQf0EJAgCMPX0CDdd6DGbkAroBKxg9hDsBGhiZpA+ABdCMVQB7vFIAKoAMLwA3gITYd4ATK0pPL4MICizTmXhT3ZqidNgPCPM6s34AhwIZo8EYADgAtgMhIA1DywgC01nzWeKRDG4TmAIzAFECjbbzLvNxpCdYPwCp1ibUa6CJDckLa9IGcgGBlAi1AKtLG4OQvOQGy5E4uADgrs3YARoA9GeuP+z2bhHBlNjjtS6BdW4jXVEdXR0jUUdcDLJINUgmA8qgJ79Eu+iPMClgHWo0Nr4W+Iq2AtvFlkENogVjGPLrCk4BgGDNeOBZ2gFiYUnpIlIlUKp+uITx0gEyVTa6AL8OD9rBmA/t+Z/jzyme6+a99wgD986Iz9BoBoSde6SHh5VCG9vC0aSPSKSICSQZS7Q+iI/a/GFP/ci+EfmaGMoSEZ4jXj+fD9TyJQDG9RJCAeYSEHtExRISsXb+mJHQ+hATh4K2hj2RlrNIT6j3Z80RYRzLjKJJpDugrTyAjRe7lQNDIjo4jmLyh/tYputN7kaFR5n8mx6gBPzJprDL1dOIlBhNtRTQRGff4q476Ves0fUGg3SPahRGYbmcCAbI2/4wdYwJPKF3VNsaL5ry7Og3AC+PJO79WtISkkld6MVhzRr1SuZIINJl6Ppx83zzRM4FNAqMkFQnAcxIpuyYjdWpCZficQKlW9iw3iUkNumpXY1qE1zRV4PzUa25Xe6CwYljM67bO7e72qlYC85dAk6DUc7cm7zlPgVtWTw+5NQV782/l2rljVYTEegHgA5YsiukxJh8Ak1cVgAfIrGmIhLkKHJEHqyJPgbh5IVQApjAW2We83A+sAzI8E+5Pr21axjOURd2Alr/qtlk+xwmwMAbKdT3PRmYiqtdOHmzkxSZqFmleFuUALNqLYGkHLzVwqR/ax1qv7bwPCJoxBnJ5sYFh9wK72oWsuNY9ua4zZgEoLNeIjrLJxPesqyzpZA3Ekg9Z+QxU8naTrfLVra9IkLqAOm0W0uL5xJKOmGQGJgQZoVNHfc7KmmrO6ghJzoecA8AxwG888rwW/eM58dJe/3h2MtEB2emPPhpD1/oN6EMkyFxfjKPvjReSYNwRXt+z1BtTYBB4BzRT5xBkHioy5l3SJ4DfmKiL/JrhZfTMb7JwGXcvQNcYujev9536kV57qpBYc0d7jJv2mB/KQBrpuDnCu+p31nYkQrv80y/zDtEV9qOvZKMddBQotjdFmeSib0LVhHshYzwKtVdgPuM+H0KCVCANEgnoE+MCAmWekYOx4V0lK6QTKfG9Pus7HTaPjDHCps3AvPlKz417M714rsnupWdkZ574V6fN9rs9JsgjUuBFpuoltzy7zX3WIWtMk5DUazoClAkmzM3cd5v3aLuwS/NVf4y9PiS2qo1a8xmP9to2ZKvoQAIQDw8LPEtG7Q5sKkoSg1wImp6ImpB43yQZSULcZ4GzQNcsPRU77/WbiZ3WQuX5nBPWRKvbW0/WfF8Tmbrc9TkJRslUHzxk9CEtFzXxW5/ta+vaeCXQtKg1DwmtHzY5X/PBkSMlTwAAIABJREFU4jPLHjCQhKQ2LCx0qa2KkNT9qL2suUb5rl7P6rWsNpxkOaMMHjVgalrYZ7u+NsTUxpP6/pR70wrZJJTNdub6l/1NkF2Po3bVAH+UpbPZF+CKZRwxqc89qS3YTXk3DUO5pqfM6t+TLOY1rLRAOUt8bfDKsVsTvZwvIUnZ1R63GtzVIK1+7s1mOKu9/k29qXWyjv1Pj02tD6OMdbWONp9FOd6pG01daI7/KN2pjRopl6bxspZBc5yyfc1+N42L9Vi7No2f8zUyzoeQNOdI0yhTy6OpE6vCUqPGrpZLyqKpL3mfv5lOmDcu9280SVrdhlqe9TiPWpua2KupV/V4jjJUbUjPiTVZL9b2PeR1jd7UnhsAEQMKxY0+6gG1tgXfltdKoJXAwpZA80HKMp7W8YXd8pVbJx6fkYXFNR+6zQdx06pXP0hHgfEa9M8GRpsyagKrBH+rAixXRc41gM9yagKU7VZ/k8S4vgY1Ndisr62Bkff2K7CWZmhJAsb59nGUl64GPH4X6sN6nqmPr4qsEjgzymmrcDzkahQwrwleE4RnObMRuOaY1zoxiiSoq5ZhraezybRJFkYBxdl0M+uqxz+vzTkxG8jMvoy6riZDqVdN4N5sUxNEX5XxHXUvr4PoBCFpvBtNOa0OTK/u92adq9Pp2a7POdYk5KlrPF/+ZQppWA5JWxVBS9mOMhavbTm35c1NAqlPvMm8b0Ig5zJ351b6qq9aUFm26oUhlX6+1oa1IZS2jFYCrQQWpgQStFoga6vn+lowr4pUJOEQKpUbQpsW2NojVD/80/Oa3tgEg77Pg88SYDa9xaPaWwOstGQm8Lsq/ct70wuc63ndr3rMsq28ZMI5si21ZznBZV2GcmvQmfXWoLy20DbLm2sfZ5NlDd7XRnhWDbSF4Sgzx0j4k/Cb2cYx9STbRB9y/1GO6WxkLEnxKO+QNmhLglfgMq/L8a11p9k+7UkjozKynbPJviYKrslIhCRCtacuxz91oql3ee2occ8+a18dcrS6NqYMk0jXBHiu+jTqOm3lXUNKGCoSwCeZS12oxyj7vTqZztau2pvjmtrr0bynXody3Ou1Nn/PsR7l9VgVYc21LPUs17Qsd5Rn66rIu713bhIwLsil0EB7xuZLeudWy/+9asEQklGuvVHWsjXtaHtfK4FWAhuPBJqAdEMwXAjZso9C7HQ+cGswUG/e17+0MDZBQfMBn58BSJb1OoxmFFFzfQLOJA1rg9A1LdLaA6j4PklVAsImkKlDWhMkJWhM41TT05I60IxlT3nUXphmGNxcZkINaBN8JyGuQf7aAk01QcgxkuY4M3uNGqP6u9Sf2tqcMssxSOBYE/sk93ltAv58JudzOOtSj7Be+jkXUNwMI5qNXOV4pmzrMMV8n/NcvZkaO9udpCnvr6/1XSajqY2dzT6uijClDLM/tYdlLvo06hq6a5+EDGWSNzBWNMlPPUfrNiRBqJPszKUdOfbuTxnlXGnen21JclvvyfU+1xvl5FzP9jRJZrPsmnykbiVByaRD9Vq3Ntaoucjnmn5NjhvjWZ7Xs75kv+AISSrD+mJk13Tla/vfSmBDk0AujjWA2xD6gJDYEOrQsXzA+1sDJ31LINw00mQfs/9NQDTb9U3Z1ARnlEXzqsiyXrebBKLuZ7MvCTxq6+0oq3jzwZj31X3KsmuL7pqShqZRrAbNTRDVJIpXRY7KzoMnM9XtKFBQE8sc/+azsyZmTYDXJJHphauBatML1CR8sxGlnJ+p46uST21gmG2sahKYIH22a+t5NBvBqsd2dWtJ3ecsb22NtyxXMtXJXIeQ1F6Deq2r50xTFvPRteacSf2YzXiR/c01K9vX1LNaRnVZs8lptv0/ObY1GZpP/9pr144EJMWQeU8GtloH1k7po0tZMIQkm9d6RdblcLdltxLYeCSwoa0Vzr6Q7SqzB+VI5INZJiGZYvJsCw9yFkgxvNJ9ppchQZi/MsxI8yujlNjtfJivzqKVYELKVulSpdfM8zyuioYksJPq1ZkDwofUIW2sNLQ+14Aj+yJky/khsh1JrZunKwPI0g8b60xkkIAo25l9STm6x1klYvK1QwpfWbyStMy1fyzuZCt0Qd28AsYjLcDGgwVRliJpja/qidA1ocyxV24Sktnard+yQEnXKp1tZlXyXopYGY/8dS6IrFD2pWh3ZuMiT1mQnAnEGyNjlHTIDtaTSSrP8XC2hXTNkkrkuK1Kz2SNq7OPrcrImKSHfKUDds5H6qM2KAdwNybOEOFlpC/6IgNajq2/Yt/NGfNJel5nmMiMpc/uoYNAllAU7U+rf1Ov6vlJLrJSSb1dh7LNVZdWdR3gZ22gY5kWtyaRdFg6W3PEe1nl6Jp03NJe18cZzKU96pPK2RzJA5rnUoa9Ug6JlF5YNjlZsKSJJk8peo1D/VqdgURWLjolg5Zxte5Jr6x9uW+B7jPitK/1J4Gcp7IeyupmrqTXfV23YkERkqb1Zl13vi2/lUArgQ1XAhuaF5WHBKiRbnTUS0pbaToB4Mzkl4DPAzvTASfwtrEfKAD2nTPA8yILWRI1IAyYS5Jg43VmNZNRT8pQdeWJ1dK2Ig/q8rIhHGhtWju1wz+gFHhVZtapLq5+QFG50u+Kj3eeh3MrgCh1AsBegJUUq9oj9S5Qo07XaLs6JAMAeqQjB8r8pj7tS4tykhx/na3gjJY8BwO4RgQ9VNWboT3koW/koDxERppXngnf+ewwR31y7oi/+k3+6lW/75zrQHZS7tYW7dWRwlXNvCQk5AY8eo3yDmk30OZAO3tNhHgBmcbAAXmIpn44l8LZDtLjai+SRx5kTf42VZOZ+py14cBNwN45MWQCyEuri+Q478R9dC3DbnIzNtlpp9hzciZvemrMyC33RPguD/9M74j9Ms7RUK9zSqQLJgfplKWadoaJdiKAfgeGEa0MgaSL6nOQIf1DqJxdoX/IB0LmHA798ddBo1Ihk49/ZKlN/uoHAmoO6SN9SOLiWnros37UJHvUOK1uhZWK2RlgPCTa2iTaqdvkhNQ7DyfPv4l+Py4fbiYnWzqpTd6by17aSyf0wZiYj9YiQNM4mWcZIjXboYX0xhzwQgjJia4hEM5GQnSRplyTlWeupBybBy3qi3ktdbPzgVK3cz0SvobQGm/jviZyXZ3c299HSyBxuCxbDg21jl6VtWw+cl5QhGQ+DW+vbSXQSqCVwIYkgdlOas+HrfMXAHbgHBjKkCPAB1gDFlmngShA0cOC1ddBaCy4QAogCYgph2UcUOAdQFh4LFg4AUmgVB3ACMAOEDmtG8BzABxAy9Luc8a1eyg578AhiyzZwAOg7wDGJFD64nwT4ApAcd4HUJeeBfeoz5kQQBKZIBCspazE+ujl8EMnYbPc+qvd+uYwNGBHOQiMz+mZAMK0D+kDWgElXhLg1cGILK9AEHlIMACUOh/FORKIIPKENAHArIPapxznYbG0kyF5u4fcHCpIxs5CAKyAs2YY3ZrubVIO8MhDQhazERLg0iGZQLkD8uhFZjlK4irjGC+R31m5yQQYdx2Sob8Ijc9O6SZfZ12woBsTMjHOviczYJHMee2cW0E/6KixQlQQUXIDQp2eTk+Nszp8BsABX6QhASyAbx8FQO1e5ToPhM4hZEmwEETyltKZVxDI5rUgI+QDKQegeLYQD/eZHw7/pFvANNDvvJGPfOQjZa74i8yRF3KhbdphTtCT7bbbrsgA6USM3OugRW1B1OiGdq7pWM8n7S891j8EU53msjlA9nSBXpIFAoHQ6R9954XQF+e28BzpoxPXkT+EgH44DZ3HJQ+rzLEx18jP/jfZT60J5OMAS20hY+vM0UcfXfTUfYwrssMZQ/W5Nj0oCW6tR9Y6+qT9ed4RvXCWCV2VUls56wsQb0jPk3XZVmN4jU77uy6F25bdSqCVQCuBq1sCs51DkiA2T2oHzPLgMW2WKpi1UTiTg+Zk4wH2AUggycMbKFUOcA1I+Q24ANaAVaEe4tSBasADsAYcgVWAQFgL0gMYOHzRwYSAjWvSo+MhBdQC9gAaa7QzB7wX9uWlDciHA9IcTofUuA+hQJKcVQC4AO8AnNOw1Y8MkA+AAyQLDWIZdS/wDPQhGr5nGQdg3QuYAs8ZbgP83Oc+9ylAlcy0C+AGygBbYEtd5CE+GhgjI/0CiAA5ZMo9QBcgJpSEJRnY52XwvXYAsEKJyApZSvnVMflrCqTmSkjIB3FBvgByskUEMqwMsaJPZGqMfUakhGLwEAGK2i7kSygQffKia4gpgocUIcL6AowaCyDduPCYICpkrn4gWOiYkB4WdeU4oI+l219hYcIMXQuQOqQvQWx65nh1EBL1e6V3BJmhUzxRvCDIAF1QZ4YIvuY1rykkyrgC3TaM0xHeEcRI2cizcvRLG8gAgDb2ZEAP1UFOdEPf9FsIGbJNp5EhHiUH/AHp6VlYE1IyH0IilM0cyXEy7ogekqn9vB7mPy+J+SaUiu7TYzJlPLBWIBDmIH3heUTI9U0/3W9ccl0yp4RpkRNZmnfWFzpD53lBtIehxMu8I1fn8hhDB0zyUCF+1q6cE4gGPbVmGT+ys5YhScpWv7mNDM8WTnd1r+kba/0tIdlYR7btVyuBVgKtBCIK0PFw5YlIEFaH+HhwAwZCLeoN4DwZrFVABzLBwsvSjxjss88+BZQBGQAdkMg6zGoNdAHaHuzANkAGbAi5EZcNiLJ+Am/eAzHADZAD/ANzwkO0OUNtgDSWWBZXYAIAZK0FTOuXtrDeAmvarhyWagBFG/QD0WJdZZUHnvSJFVv77LNhgfdiJf3Xv/5VAKH+ANeIBXkBlay7ac1NkgH8Ii1A2Nvf/vYClljWWYkRKbHrQpN4lpAlAA3xUr4y0isBuCNRQDTLPYCNLOqTNqU1GljWrvRsJTlbE4Ca967OQ1LXgcySL4CJPGXMN3JIDmTOK+V0dGQWwOQNYCVnNRceA4wD2HSSZRuZy3A7hISMAVtAk2co96wYZ6CdDgKyQsiAYySAvIw1Iof80jX67a89E8bBK8O29NlvSIZ7tT3DxuwtInft570RMqT9yqBHxgCJ1Q7jmoSExR15QYroqzEyN5QBwLue145FnvfLOCOtfudhoB/0kp4B7eRFN3n1zCttQvrXdE/bfAiJkC37KxAA42F+abvx54GgrzyYdNlakgTa9UiX8XEPg4G+Id7mN48XXWWAsE6Y/+a3PiIT5Mr7xEOGkBj/ND4YP7qUc5A8jI328FIhrMiMOcaL65Xhe+lZI3tE19zPMDrl5SHNazqP2gfPmkmgJSRrJrf2rlYCrQRaCWwQEpiNkOSDXNgPcM+67wFfb2xlJWY9BBaEQLF6+w4hYaX32UMeyAPAAWiWVBZhFlJgGdBjpRQiBYAcdNBBBRwCZbwC4vdzUznLOFDne+Es2qh8YJAFXhgTMGGjMdCQYR4AJWsnS7y2ZCgX0KftQJD3gAfAqI3ITRISn7VR6EnmvweaMq4ZWQJuyIeVmkx4dHJTMyLie2QtPST2S6hL6BZvjP4ApNoAaAHYSA8QJxyH/ITBkD/g5q/2+IdY+UxuiA3ZAm3pZUgiMJdUt6tS2rl4SOrwMOSMBwjgNj5IgjYmkfA7smLMhesBqsYGoEdEkBVtZy0XRmM86YnxZklHVPTf9QAxkImcIKKImTFAcoBWeuRaYwPEGxNeC4QEOVAX6zi9Q0rzlTpGZxESBBRRYm1Xp3aSOfJjoz29AKAREmFgCBQvoDGmY6zxyIW69QFxB97pjv67h3EAUOZJMGeAYfPQ90A1veSNQXz1UVgl2Qid0h/yFTqIkHitCXCeDyGpQ7YYE3ickEZeSuTT+Jm3ZIKQIGEMGO5DnhFShgbEnGeCnJA1xMH95hdjhTXGeCDxJ554YvmOviG2++67b9Gj9G6lcSUTHZgP5hZCev3rX78YShA5ZZiHyjE/zjnnnCJnddFV3h9ePKQwy0zdWFNP4wbxYFiAjWwJyQIclA2zSf2q2Z3qfX6/qu9GXbM6KbinLrO+Pn+bb7mzldn8vv68qnaU5a1q52ztWV0ZM4/O4ZvZ+p31+ZvXjGp7LatRZc1Xbqsbq/b3q1MCqwrZ8jC3QR0hAbqSkCQQB3pYiM8666wSp8+bAPTzLgBLQDcPBzAOXLFQ85YAgNtvv33Z+I5k8IDYkwGc+o1lGbgAPgEWhMFngIWlG4Crs9wA7DwwgCBgqT5eBSAtSQEywJMCuAjb0XbeHeEergFY3QOQACEs4AAvIiJkRAiU0BJhPfqK/LiXjMTtA2EswciLfiNlKSchJKzBADnrOosyYEkGLLvaA9gicQCYuhESoBSoBMZZxAFYn4FmwAqQ0yYyAvaUS34AtxATlmPgvM5WdFVIyVwJSZLZJCTGVSgWAKjtQLs2sT4DqvTK2CGNCAlyhxACisaV14OHCCFDJIyTcckN5cbGZnmgkzztyUjiRyd5towb+dM/IP70008vhI+ckA16g1BoXxLZnJfAK+IILCMkZGiMgH9glZ5qn/bwWiiHl0LZwqvUpX7tMDf0FVn0HlEx1rwfyLkyhCMZe/3gOUBWeRvSG0Av3U8feI3INQkJIgBQm4fI7JqC5vkQktzUbp0QKkXntFd/EEIyQTJ4J4SdIWM8OmRiHtIBnjRtNo5ka26Yx8aTTgj1RGJyTuVfBIh+0BkEZjayYAxdR6eMMfJpTaObmYSCfpu/yAhPlLWGzpirdfa3q3O9vibX3RKS4WaoZn7tNZ3k1yhlglunI2LMf3pDEJwA19+uXBvD78cG2LxgZd/1IvqDVJzRkV3H9cN//e4QTyu3e+V9MyuRN8pQvn81YHePirLu6Yj+koiO7/oRpexhQ/qdiI7rs25ljg8LG9ZdOpjtGNZV2p/1er9oeA8ZeGnzUA6lbz6PXdnPftaRvME1ExV3GZKIlTieD8sG12ljuSQHIGWdn7XXddqzYtA+9RdZK6MmK9o+lHFyl9Jmssp+Deua6dNQloMCV0EMr1GzYd6dzQfuul5rADZgOM8h0dA6OxVgAmwDDnnoHIAM9ALlwIWHOO8GKy5iAYyz4iMWQBMCAUC7BlABtFi+kQyhMwgAyyYgZh8ECyZQoByeDpZNwMBnVnCgHPjxyrAt3gV7UVwPcGRK3RQ84sBzAswiWfYbsNwiOwmi7GFhHQf09RFwtT+GlRsg4f0BUoBpgBkAAgQBMFZv78mRNwCByJAfJIMlXDnCajL+nWeDtV2fASsAHRAlK2DZX/sejAcLsrr1V/u0kwyMC9AOXGVaWn1F3gA4oDdj3ZMozEcZ1e2+TO+sL6tL+5vpcgHyHF/yU4YQHYTEi/yFywHU5AyAaisLOlANiCO7yCzPAnAKPCrfNUAuWSByvhdigxzwXPDokZffjAeyY5yBed/TEXqAIAL3CAzwTK/pRhJZ7dRndQHRqVfmAr3mYfMdz5t9HOo3zvRZe9SlPV76QYf8jhjTI+OKUBp/BBnRRuS0TZn6gaQoA5g2X+mZfiNl9I0ln54Ic1In8J57ZuozYeYz7klI6C2jwqpe2mduahd90R46bay1CaEwnkIVkRD9zP0gdJfHgy7rnxA3ZVg/rBXCtLSBLtON1K1sjzE1p23oR3pnexlPBhHX0in7QOiAvVeZqMNf5TFO2C9inxbCr9w18TLNR97ttauXgLFnWGKAMh/WZD1bfS3/94oFm2VrfYGENRHagrsncWnBpIC5LwDh+pUEYUhIChZ2rVcCa8AZwB8C6gTs5dokDAWaRKz02/AWP80Y+pWhPKDfX4RkYvg7kI2E1OSkUf4MIVmpc40+aT+AP6x0hhwA8r4fgv9CBoafyzVDcjZDDhTrB9dpb96nTV5NsjXs10oOjGH7S79SXkkCK+JBBkVO2d8kWtV4JQdLcom85atTE86mB2VVHpsFp7VXa4OsL+vb+JEHIwIIHrr16eV1W/zWzNZU7zUp6tPpzDwk8to6xCuFWxOeuoz6AVO/rzdkr2qAmvHydXuaZZfZ1e/PWJBXdW3+VoPUUc+C9D5kuTV4yoxMwFt90NxszxTfr+p5M5us9Qvw4qUBpgD5bHct97kqelP2SUiEYo0iy9mustpMT8/oU15bj1H2L3Un21R/X+tVjlnd9mxf6u1s+pTtas6vWqfz3roPdVvqc05m09Xagl+3JedPvQ+rOQZNeWYddZn1oYu1TGt9qMtpynKu4468IzxJSJpzv1lOUx6rOhyyXgeaMm/qdXnSdQfPmno+NNeXpg41dWSUHFIXmzpTZxKcTSfnKsf2urUnAeOUaX/zTJh1bbAretVf01m09vq+0gSoH0RruYqNu7gZbArNTq1sVS8jXZaZymtRv/8/S96QRCAv6WFIcO0+75esHAVVFzETnYS48EgMf/w/EUhNb0lt8U9S4N4hUZoB+/V1Dc9NAfpJhLLiyyJi08ozVHtjahKGkFiQk8ykpyPrQ1Yq8pN9npFtp6rDj0kO04Pk89ADMzMmlWyynJVITdW/GRKZnpiVHgUbt36v5d7VAKQJItdyVTPF8XAIpeCVqB/6+YDPh3YCgBoIzKja0HKZ5z94SOS+hSaobn4G2tOC33y4JKAfRRa0w6tJmmYDEKsiT3lPEor6L3BSk6okCv7Wh9fV9Y4CjcpkHUcQeH+yTwl+ahk0iVWOS02MajBak0jfs7qz/Asb8pvv8kyHNXmA12ATIbFPwz6O1JGVltmKVP+fFbwigNmnuq/Zzjzkry4/x6Qex+aY1kRQGU2C6PfUl7KC93ozY1iDXuWmXrq+eUBfcw7UYH1VWGEUoc96sv6mXqcMRpGTWodyLswG3udj4dcG4Wg8Rvbc5JkmqzqITvvqMWqS31rvmqQ055c+5NypZZxrRv6WMs65WJOaUevkbPU1CeZs3qSrEua4rtbta1q5qQMMO8I27eXLtW1dy2LBEJJakb3nXh+1CK9rgWyI5XeiH53igVgS/c5k9LsrInrDA5Z4Ifrd6LOs8wx0esNIKUC3EWpVyMPgmsFLmcC58CrkYhhm1VkRMb1kCM5LrFhEZ/ngmumlQxIyPQiNmhZuNAzJKuUrW1umSzsG8F4PcB/fD70vpd7OgA91JqPjTbal3JUemOQIlYei9mjoT/eKiN5WA6+OdmbfZshLeln0nbwQsWw3EjE5/B6ZcO2wz/6W/mRoF5mmFyj7wvMxlIV2F88SudchaK4hjKHsSzvVm30SUqcfywf3p2en9KOOJ9sQtffqa3MNOj0wAckkC+uiVfZvCIcSlmGBBzjrhV5oipCLUWSpBgT17wmua9DXBA95vfIBngy9qoFZAo0EDk0AoQxgkYxqglBbPpttTNCToLMGOflbLeembSw/12RE/QmiEyzl2I0Cxq5PopN91P98tuRveV0Ss+zvKNDquxq41UQqy1nTZ1ctA/UgVplOdZROpjyav9XlJDmowX72q5ZNyiX1JT0NswH5UaC5JgJJSJrP9nrjfw30a73KNo/S0RpMlxWwP1gDs70p+9Sbuk1NMlIT4JpA5RjXJLyuN+ed3/Pa7Nd8iKi2WwdkcrOXIwnvbOtPjk32KYF9/Tf7XZPbvL4mS01ykjqR8yrLzHu10/rRJHt1W2u9GkVOamJayynXjtTHdbH+tmXOTQI5D3l/rRmSHsyHZM+tltFXLRhCks3LE1NtiMvNTVelg9eIeztDQoIMFEJyRcT0JsOuC+1YHIFEDIlGp4RcDT0BSEMB4MD2RMSYE5SvDLUaUIVOxDRQPATSZW+Dr4dgvLd5RHdZAczT9onM7D3hqQG2hwSiEICh16EQo250Ckj3/yHpydCuQkaGHoeZ/R/AfkWWkIs+AtQZgvUkFp0h6QLyh8RletMhMRoSktKW4b/SRve6frjXpBCuJFo8J34e7uUoMtNeBMJvZDf0WrhmZk8M0uUe5IT8a9I0JCcz7dukyLCPdKi7EJupiLGLhuQPEVEHQoMgZdhckrOWmMxnrudDNwGNz8hIbp6eT1lzvdbeA+ubvRdAQxKDvN8DPM+PaD7ME2Tlg7sJXHxfA4gsMwlObUVNoJLgOR82AALSUhOAbGda1GsQUVtLazCXQCfbmB6DWk7p4cmHXwLrJATpzajBT7ZFOQmua+t6DUR97179z0MZ/V6D65Rl3pftS3nU3ptmvxNIZ1vUkYA4QVVd/lx0JIlVllN7L1YFUGsgn9dpX8o/9Sr7nuNe64G6ml6QmqQmWakBY5aT5acO0CHX+ee9smuPXk3aaot4k9DWxHOULHIO51ikjtfjluOTQLkef23KtjbnXpJo+pO6X5P1LC91MvV1LuM86pomIG+S86ZuZt+1Q5+sKeSac8/v2p5rTHMss3ztr4lcEsEsryaVtc6PIl15b+pd7bltErh6juWal32cre9rKtv2vvlJwFgZE55fY2jvz/p6LShCkoqYB2vZlDgfa8P6EtpCrac/DcSuiA5yUPaQiEUHfJdGv3NFdLuQ/9BiPwwL6scV0ekAu4sH3owZQjIgKZ2YigGBAawHIVz9mI4OL0yHtRSu33TgeehOxvQw3Kk/PYgZ70R3aMOfjn4hOoV9RHesE/1eRLcz3B8xDO0qC/3wu7IAFsoy8KMMDGEDb0unMxnTfW1fGtO96eiMTUc3xkp/u53x6MfAm9DpDD0a6fEIbVwe3c5Y9BGi7oBc9Ke7g7aUz+PR70m7Ohb9zrJyjd/7yu4OiUuMR7+zPDo2p5NvIVKDTez6rJPlu2lhHOTVK/0v8ihkUM+QPEJAQhbHNKLRJaOxQij7/V50xi4eyGN6IvpIISLXEfM+HZ0YG0hmpa0jLTGZy/ysH650zuJrk7O9AOvKGpTgumkZnM8aV1s9m/3M33IdXR2AGMypK/WleX1dV7PeUX3J8mpgm2Xm/aNA72x9qvsxqq01gJkNIDW/X0k20+al+Xjl/pYsM4lRsy9+r8nibH2eiw6uimSk3OaqG6P60JRfXV/+lsDeliX1AAAgAElEQVS2/q05tqvSg+Z9PidwL0vTcK9TXjfX/jTHttbt2YjTKB1pEvumHjbHL+ttymDUmNf9m2+/mmMx3/tnW0uyTaP0sm7vqHGvZV63b9QcWJ3uzjYWSUxmm7urWt+uypxq7527BOq5loR0fY3LgiMkFBY4kE9cmsv2NUcJwPnFmQGwDjZ792M8JldEjDH04xJDh8B0P2KMUf9K7D/gCQz5YxG9aTHb/ehNdmPcvRwkSAiC4xoPHRwmsQwsnlFLY71CDHJ/ubrg6QKgC5BW3lgpB0ESajYtRrw7Xtozc706crvGcJtHz8bNGbIS0ev3CrEorw7r59SgnPIg5J3JzfpAxKC/9uz1gX4EyGfRUZm8qtzXK/3vIhyl7cNO5l6aajtO8XeM9aMzPfAj8caQlRILoCF4MkY7/B2bjG5nsHm98K6U3zCZWYlKGxKZ6UmWq2G0HPlrsnEbJgabyQdQAMBABL1eP7rdzrANc9Sba/hlCcxk3rHHw8nj64qQXMNF3Xa/lUArgVYCrQRaCcwqgZaQbFTKMTUAxiz8EXHZxRGf/Pi347vf+WFcevmFccVlvVi6eLt47kseFjvutFn88x8Rp374M/Hdb58dY91NYsXyXlznOtvG4w79z9jpJovjg+//YrzhdSfGhz74gdjppgPg/+1v/jzefOx74h3vekWce+7F8f53fyr+9Offxnh3q/L7He+2fex/wEPi0osiHrbf4+PGN9suJhZB9uKue3GHPe8YD/3PB8ehhxwZhz9r/7jdbjeLfp9XoxvnnXdJ7H77u8ZXz/pU7HzjHUp5V1wxGTfecY94y0nHxgP3vXP85pcXx4c/cEb89JzfxKZbXBrjnevETW6ySzzqsXvHVlsNMlwVUtWLOPRxr4ifnv27uN0eNyjE4uJ/LY/rX+/G8ZznHxRLF0fsvtsjY4cbTcROO94sujFRvCH97j/iFa86Mra0GTZ4Ncai3xuPM0//a5z26dPiwgv/HP3OZbHZptvG/ffZK+6x163jNa94Z1xrm0XxpKc+MqI7Fd0Zr1A3ViyLOOzJR8cp7/tknP+vL8WiJZ3ibfntb/4Up7zrm/G73/4plmw6Gef98aLYd797xCMfs3dc8Ncriux/8P1zYukmEX/+42Vxj71uF4c++SHxxc/8NF7+yufHHe6kzSsK0Vu0eHE5X+HWt77VLISk3sS/USn8Ve5MS0iusgjbAloJtBJoJdBKoJXAVZZAS0iusggXUgG9EBhln0FvKuK0T3wrvvTFb8RznveEuO72S2JqKuKk4z8RF1z4m3jGMw6LD57yqbj08r/HYx/7mNhyq4hlyyK+/IWfxnHHHRsnv++NccbpZ8d73v3euOOdbxtPf8Z/x5LFEd/6xu/jbW/5ZLzphKfEy1/25rjNre8S++53mxjrRvz975Px0Y++Lx71qANixfKJeNhDnhSnfuKE2GLLmSis4i2YXB7x+Me9Og4/Yr/Y9dY7ldAj3oE//2Ey9tj9nnHG1z4UO+28ffHKICs7Xu/ucdJbj4vd99wxXn/UyXH3e94p9rr3bjExEfGvC/vxjrd9ILqxaRz+7AcNtm903NmNxz/mlbHLTreMZ7/wwWX7y7LLIk447sPx0Y+dEqd/4aOx914Hx3Ne+Oh44APuPvCSdCKm+kLUeDrGottZUQjJb879e7zx6I/EwYc+LG5xy+sWT8Xvzr083va2t8QznvWkOPH4U2Pra4/Hk5/+8CghcLwrJbytG9/46t/iC5//Qpz90++W03Ifst+exTvyoue/PW6/xy3jAQ+8Q4gCu+Bvy+PDp74nDj304HjniV+K5ZOXxhOe+KAYXxRxxbKIE098Szz6UQfGt776zzjrm5+KVx11aIxlArThX54dHsb0mFy54T3TnrVpgZuztSUkC2n9atvSSqCVQCuBVgLXVAm0hGRjGfmCOadK+FN0JmLZ5f045KAXxCGPe1Lcde8dotdfHmPdxXHpxRHn//Wvscni68be93pQfPSTb4qb3GzHQiicw3HpRYviec95XTz2oEfGub/6W/zgR1+Pe+y1WwkB23vv28X3vvvHOOm4T8Xxb3tivOWE98evf3Fh3G+fu8S/3+pmseVWS2KTJRHjExH/vCDikQ87Ik542wtjk80HWaYQj8WLN4tFY4vjiQcfE8987r6x6212LHsqNP/8P0Xsuft949RPHBM33HHbknVLGNLuux4Y73znSbH1tsvjSYe+KD5/+gdiy20Qh8Gelu9/9/fxkVO+Hs9+4cNjq63B8Kno9RbFEw9+dey8083jOS/aNyKWlz0bXzvjt/GgBz4izvnJt+IR+z8uDn7iA+M+971LRH8Q5saTss3W2w52rtikP92JT/7vV+O0j/0w3nzis2J8ca9c058cj/PPvzy2ufYmcezrPhybbTEdT3raw/mlBl6V6YmYnhqLNx3zpdhq67G43g0Wx2te9r74+Glvik03jzjxuNPipz/7Seyzz33jVrveMjbbYiI228xm3YiPf/gn8elPf6J4YG6727/HZpsviS22HI+J8Yj//dDv4vSvfCxe8KJDYrw7yMTV6XZii803j0WLxnP7zVCr6/TIhXJtLNq+1vrREpK1Jsq2oFYCrQRaCbQSaCWwxhJoCckai24h3diP6bKfoh9T9kV0JuLSS6bjKYe+Mg4/7Ii4zZ6Lo2eTN8v99GD/xu/PnY7HH3xEnPyBI+L6O1ynAFsbwVdcvmm88ZiPxi4736Rc+50ffDZe/LLD4tQPfSnutfee8efzLoiTjv/fOP7th8clFy2Lz5320/jRD34e3/r2WXHtbZfG059+YNzhTrvGxRdGHLDfc+MJT3tAbLk1WckMNR7X226HuNENdoonHnRCPPP5+8Sut9khejaLj3XiL7+PuOMeD4yXv/ag2G77rWK6PxnT0/04aP9j421vPyHGl5wfp7z79Dj2uOfHFlsPNsjzRvzhN8vi+GM/Hgc/+T9il5teq9TVm14UhzzmVXGTXf4tnvviB0fE5RGxNH75s8viznvuG6ef/sV4xrMOiXv9x65xhzvcKvr9AWFatGhx3PWudy5ejF7/suhPj8d7T/50nP+H8XjW8x4YE5tMRj8ui7HYarAPpBvxmpedEptvNR1PfOrDoxPLo9eX5Wtp/Pbcf8aD7v/k+MwXPxDbbhex3wNeEv/zysfHbXbfPv514aXxuU/+LH569m/irK+dHt3x6TjyRU+NO9/11rF8WcQXP/e9OOfsX8RZX/9i/OOCy+OlL39e3HOvW8cXPvPLeN8pb4nHP+G/omuD/jC//663vlVss821GvtHGue1LCSVXSBtaQnJAhmIthmtBFoJtBJoJXCNlkBLSDaK4R9kdJoGhEsWp4hly5fHEw9+WTz+cU+PO99r2+j1V0QnFsXyyyP+/q9/xYortor73vsRcdqXXh4772S/hoxNY3H5Zd147WtOirveZa+46MLl8a3vfCpe/qqnx7m/Oi/O/vHvYqcb7hpvO+kDccxxT4nLl10amy7dLFYsd2LxJXH2T34Rb33LR+NVRx8W2213nXjkww6L95/yhrjWNsNN9faR8MMs68ahB54Uhz/n/nHr2w72ivT6U3HBeeOxx273i698/eTYeZfrFIP+suVXxM13fGgcf8KbYuvrTMaLn39ifOijx8RW29jfYSf+ePzsJxfF+08+I57yzPvEtteTWWsqetGLxz/m2LjpLrePI47cK6ZjWXRjk/jBd/8S9/mPe8d3vnV2HHDAY+IFLzkwHrDPPaMjVKucQTI8uNAG887lEb1N4mMfObMQhGPffFhMLNHWQXjXP/95cWyyyabxptedGks2uyyedvgjh2l5l8WK5Uvj4x/6fhz9+tfGIU98eGy66eI45tWfjf0efrd41vP2iwsvXB6bbbY4li2fiksuuTh++O0L4k1vPi7e8KZXxHbbbxqLF3djanoqLr7kb/GHc/txxDNeFK981SvioosuibO+8bE46rXPjo4MABImXxmjNTJj0Eah4uuoEy0hWUeCbYttJdBKoJVAK4FWAvOQQEtI5iGshXspoI+QOOl4cLL35OR0vPOtn45/XHBFPO2Z+8Ummw6S537wlDPjM5//eLzqFa+Lo48+IW51m+vHwx7xoLI/xOunP7kknvnMw+PEt74uvnnWufG97385XvPaZ8Z0f1l8/MM/iD/85rL461/Pj5e9+lHxqle/Mfa+1wPjTnfdqdRp38rrjz4t7nS3neMWN79pPHr/p8T7P3BcbL1Nd3DEX7cXU/KmT07EIQe+MQ474sFxm9vtWOrtIyR/6cbut907vvjV98RNbnb9mJ4WsjUZO1//vsVDcvNbbRMvecHx8eSnPjZ2v8OO5RDIzvREnPLeM+PXv/xLPO/Ih0VnwkFokzE1PRZPPOgNceOdbh1HvOg+g0xhUxHvOfn0ePNxr40zv/LZuOc9HhPPf/Eh8aAH3rl4VXiYpnvOiMhsV0jM0vjxD86LN7/xXfHSVzw7rrudg+siLvxXxAtf+Nx41hHPig+//8zYdIsV8YSn8JAMvCY8RIc/5ah4+hGPjF1uul3J8PWzH18cxx1/bLz8Vc+Pt77t2LjvfR4Qe97hFmXPx2UXRbzgBcfFfz70/vHzX/4gtt32uvHgfe88OPplMuJlLz0lbnrTG8eWW2wTXznzE3HU0YeVVF36lak168PsFq6uLqyWtYRkYY1H25pWAq0EWgm0ErhmSqAlJBvBuBcy4iRv524EUjJIK/u3v/TjKU96ZtzqNjvGAx90//jdb86LY15/Yhx19MtizzvcOP74x8vila84Km616y1i7733inPO+UW85Mij45hjXx57/ce/xwff94343ve+Ea8+6hnRGV8RV1y0KG6760Pibne/Y7zlbc+Oz3z663HyO0+Nxx6yT+y8083irDN/GF/+8jfi+Le8LKZ7k/Ho/Z8QRx19ZCzZhNdCLJmTopfEllvuEE970lGx38PvFDe52fWKVX98ohud3tZx97vuE1/+6odj5122Lx6SFSuWxy43HGxqv+8+u8VZZ5wTJ5309jjgkQ+NG9xo0/jyF38SH/voZ+Md7zgxbrTzZhElTa/N6IvjiY97dWyz9fZx0BPuWfaCfP+7P403v/Ht8eFT3xVbX2tp7HH7/eKpTz8w7n6PW0d3zJkigwxl2213vdhkqXNBVkS3s7icZ3jUa06On/38B3HI4w+OXm8iXvPq18a973OPePzjH1X2kExNXxSPeOQ+hUQhLGf/+Ldx9o/+GIc95+Gx2eaDDGUybh3wiCfFgx+8b1z/BlvGC573ynje858dN/+3G8VXvvijOOOMr8Q73nlU/Oxnf4ynPe2IOOywp8bNb7lD/Opn58fxx78l3vmut8f3vnNOfPZzn4xnPuvQ6I5dNNiIPzUV17rWtWLbbbfdCLR5/XahJSTrV95tba0EWgm0Emgl0EpglARaQrIR6MXAO+KE8cVXnt0xPBB92RUR3/jm9+NXv/pFLF26Wdz1LvcsKX+9gNlLLlkR3/zGD+O3554X17rWtnHXu90+trv+knJIxrm//Fv8/e//iN33/LeSCco5Jb//7UXx29/+Pu5+r10L8D7313+Jr511ZkxO9uJGN9ol9thzj9jqWhHLl/Xja2d+O373+1/E1JT0tOKcenHd614v7nmv+8cPv/+b+Pkvvxn9/hWFeDgZ9D73fkh89YxvxQMffK/YfPNBG9xn/8od7nj7uMGOW8b0VCfO++Nl8eUvfyWWTf0hdrnRbrHnnnvEplsMzi0RxdTvO/hwcXznW7+OH/3w7Oh1/loOfdxi82vH3e9+z9h+h82KN+f0L3w/fvu7X0fEpWUDe/GL9CPud7/7x4473nB4zsrA4zQ1GfGTH/88vvO970WnMxF77nnHuPktblA2of/oB3+KH/zwW7Fiyin3DlG0AX3TuO1t9ozb7X7D6HSny2Fq+v/tb/wiJsY2j11vs1Oc98fL42tfOzMuu/wfce1tdoh77XWX2HKrAaH8859WxJlnnhH/uvhPsXjxFnG/+90nrnPdzeK8P1wWZ5zx1bj0sn9Gp3tpuZaM/v3f/z3ucpe7tCFb85zPLSGZp8Day1sJtBJoJdBKoJXAOpBAS0jWgVDXf5F2U0yVzE7l4L/hycMOCuwODxzMbQaZABYJmOotK+dW9KcX8asMDgIct1l8cFq5TfCydgHUyreBvBy4WA4qHJyQ6BDE5St65ZDDcaco5gGCTmPvRDnk0jkZg8MB+2XzujNC/DY4wHBwOmC3nOg7OACwtHWYFKrkhcoDBIsHYxAaVu4Z70ev1ykhVoMsXhODjeblXhu+x0u5PDNTk51CeshmOi6L8e4mMd0b7LfJ+pAG/Rwb65Y6xsfykEVeiF6MFVY23EMyDM3qko0sYYMDYMp5Kw5dLP0los7gYMqBHDV8YuZAxPxdXTOHV5KzE+77g8MlJRpArqamZNNS9uDARkSoeRIzT4k+tq+5S6AlJHOXVXtlK4FWAq0EWgm0ElhXElgwhKQ+mn7ZsmXxnve8Jx784AfPgK5aAABbgX9D4J2gwncFzBVwO7Cui6sv1unGK6/L35px+Hm57526nXW6Hujzt25H1l2DxGxDXpcx/nmNz3XZo9pY97P5/srr9VWo0KJhliXeEql0lw3SwPY2H5yUDtB2esVbEID3OBIz2HdSAG8sjs74pYMjwftLZk5f78VUdMd4OYBpgJiMh8enF+BMvoC0QVk0SC4LmAsjK5vsjUdJpDtsVznLfNjWpEhYxfD48r5G8/o4TWR4VHzpvO/LVvZSViFhThxBanhTpoWGFWoV0VkxvH6sjJUT3fvqRApsrp8eL3Iop8bLUDZzqAfZkcXEgNBI8VtCwCYjpjcdbFrvDK4Z9HEge20r5G94ZD2i57fp3uBk9t70ikJ0lFVIYM9BjEgeBjkx9KIgkMRvP4u+OMdevYsHuq4tToXv92J8vFuyk6Xelj5Wm9ubuuT3sbGxlebTbHOj1uXU3dKWoc7XZdXzop5T+X2zHfU8T33WDmSqbn/2a9S8r9vdJGWjFsp6fcjfc+757L0154wzzohHPvKR7Unt6+pp05bbSqCVQCuBVgKtBGaRwIIhJNk+YAc4ee5zn1u+GgUm6u+ALNdPTNhs3J8hH/m9MryvwXxNWBLITU5OxqJFiwpBSJCS16XluQZT6mP9R04STNUESZ1JNvL7vC4BnXvzGt95rw11P7L9xXo/JGApqxnQx9vAtSBDVAHj+mC387ISatVbsXmMT2jP8sFvPYSkF2Nj/Zia6haAXYA3otK5opCGmF5avu8jFIVHXD7MQOV6ZIK3wD8AfXAeRql7CMgHgB1hYLFHEgZW/8FLGycLSRm4QqBw5SILg70wQ//J4DegvGQBmxj2bXjyeDm/ZJD+d+UzNhCQJDBcCdo48Pz0C1EZtru0DeFwoOAghq07Nkg1rK7LL52KpZtMRK9/eYxP9KM3uTQmxpfG1BQ5alPRlKH8xovHRT8GBA35iVg0vmlcIW6OJMaWlsxd08hJd0khR8VD0xGeNhX9noHsRncMUelEb6gTvDnEhNTYHF/SHXcjujw4Q9Jdk99Rc8Zd9Cv1MsF/PTea88pn9yQJd4954i/dX7x4QJSyDUne3eO3ur6aYNTkX7tq3U6iULdr1NqV5Kiuu3ld9mc2eWQZ5vKKFSti++23jyOOOKIlJO3jspVAK4FWAq0EWgmsZwksKEKSwAHo4SHZd18H2v3fVwIlgD4tt0k4EtDUGYdqApJkI69PQJO11ODF+yaAA7LUq42ATBIaZKPpCRmcmj3w0CSZSNCWgHAUWKo9LzXgzDaPkEixng88H+DqwHthL0WH1by3eSEMyMn0NJIxtMwD+TwKhRwA5YAx8Mx7sCSia0+ENLiIwLJBtcUrMNgnMSALQPSgXiC8210xqNt1pdxFg4gr5SdhAta1EakpZWSM1pCQzJSbcVtICs9AcfcM6xrcNwgjy3Ypc+gB6Sl7SEYQEASiOznYXK+9SY46PEuI7NCbZv9JtxNnnfmNuOBvF8VDH/rg6HeWxXR/RTkNfnpaGNggJGym7d4XcjVeQr26Y0NCgjUgQHw27otNotcnR6Bem3gGJmOieDuMCVKt3eSIQPLCDUjOwFPjPiQ2OdhAFrWOpJeiqSOpp/k7PW4S3FH31B6SnEe1JyTnWXoaR82nnAc12a/JgjmW9+fcWlXGsNo7qezaYFDPkawjyU3dv7qdyrviiiviK1/5SushWc8PoLa6VgKtBFoJtBJoJVBgXH828+F6lk8NUID9D33oQ6sEBzWYWlW4Slppa6BSh58UIQxDvLxP70W+bwK8up01WMvya9CWng7gqiYZzXCW+rpsT5aXwEk/6nJWBleAK+/E0AMx3GuR14hYq/eQALYJdEsYVdkMPhXdEo5Ul8zzkV4M768kHivVNYDFgxtzD0khLs4KGYQslZCuoUdi4EkB1tPTMay0/BncN+M5KfXnAX9Db8pME4eekZk9Jt6417/BfpcrX0MPzoxHJp0qSd6K5AthYS0/44wz4/zz/x6PfvT+w9AzngJkZLC3Y+Bxyf66b6A7fvfbgISNDc4yKcRp8YBUzeyb0Z7BnhThZgiJe0sIl5CxEirYj26JuRsSLp6p0n7eGHwmOz68pAplrEexqddX6sXsYV7NOVV/zjlVe0dyPjbDuup2JDFPgpA63SRUeU/+3uxLEcdwzq5qXo26L7+r1w/veXw++tGPxiMe8YjWQ7IqwbW/tRJoJdBKoJVAK4F1IIEFR0j0ESD88Ic/XAjJqFh0wOY3v/lNPPShD43DDz88HvWoRxUQAViIAxd2ceyxx8Yd73jHGXDRLKe5B8Tvxx13XGyzzTbxsIc9bCbe3nUI0lOe8pS4yU1uUoDLXe9617j73e8+EhR98YtfjB/96EfxtKc9rVhdX/CCF5T+3OpWt4r//u//jq222mqAYxv7X/7yl7/EW9/61vjzn/9c6tB213/84x+PL33pS7HTTjvFgQceGNe//vVn1CAB4SAEanBq+WD/xvCSfsTFF18S73znyXH2OT8s2a722WefeMh/7hsf+9jH4jOf/kLsdKMbx38fuH/c4IY7DAjDTPRTkgLA2T/AOH+3BwOhUBfvBeCv/mGYVPl+QCJKyFdpzmTxkDi0sHzBwzLWIDEzbR94Fa70nOTeEV6gYb3l2gTog0xYgwYM9gtdGQ42bGP5fnD445XXJoHJfS7D0K2I+NznPh9/+cvf4sADHz3Yu9FX18CjM8T9M3UNwrQGG/QvvuSieMsJJ8Qvf3luTEwsjbvcbfd46H7/FePdxfHpz3w2Tj31Q8VTdZOb7ByPOfBJcekll8VLX/qiePd73lUIy6Cn07Fs2eXxmc98Pr7w+TPiimWXxu1vf9s46HEHhkQFH/7Qx+PrX/tmdMf6cb/73a94EmuL/ygbAz2+/PLL45WvfGU861nPKmmCR3lTasKdun/iiSfGlltuGQcccEDxCp533nnx8pe/vIRkCc2S4Ytuvvvd7y6yf/zjH7/S3Pjd734XJ598cvz+978v9zzvec+Lm970pvGrX/0q3va2t8WFF15Y5t0TnvCEouezEZSaTPz617+O0047LZ74xCeWMMdRRoa5EJKch5dddlmZa/vvv39LSNbBg6YtspVAK4FWAq0EWgmsSgILipAkOEAAPvjBDxZrJQA06gXM7LnnnnGf+9wnjj/++AKYvI466qgCcoCoe93rXoUMeLHKZphUhquoL/dt+P2lL31pAfyPfexjZ+Lffa+M3/72t7HJJpvE+eefH7vuumsJ28pQE2Do0ksvjTe+8Y2F1DzkIQ+JY445pgCcz372s/G6170uXvSiFxWghpjUZCjJyWc+85kC2B7zmMcUgIaMef+nP/2pkBvyuN71rhcPeMADZghNEpKB5RlgXhTdsUF4T1rsv/nNb8ZZXzsjnvyUQ+KXv/xFHPnCF8d73/vBOPq1x8Thhz8zPvnJT8QWW25WQO3KHpJE+MP8wSt5G3g4Bp6ViOUR/eGpiqUzlVNlEKk1vC49JEOvi5CqUYSkEA3hUOmZKaN3pQoMnSoDwpPelOF+loqIrezpSYKDUDW9MWUHyZXfD2s6/fTT429/uyAO2H//wTb6smleWNewLTP9QpIGng/jccoH3xNfPeOsOOqo18dfz/97POvZz4jXH/P62OH6N4g73WmPOPr1r4k73nGP+MAHPlj2qNztrveK5z7veXHqqR8YhGZ1xmPR4n5893vfjic/6anx8Y99JpYsWRxHvugF8djHPjr+8Y8L4gtf+HK8+MX/E7///W/KHEFYAXp6muFRzTlDV/3mGgBemFPqv+9Tn2vi/ve//70Q/jPPPDOe//znF31Uztvf/vail75Dcl772tfG3e52tzj33HPLPDjssMNK2ZnV7IUvfGFJSbz33nsHPX/1q19d/pq7r3rVq8pvCMs//vGPUmb2Qxmjwq3MY99bJ64k5YPN6dn/2ULXZlsMbWo3XxkjVpUcoH2ctBJoJdBKoJVAK4FWAmtfAguGkNRd4yEQssXzMcpDAoT88pe/LNZMoAZ4/7d/+7cCZJ797GfH9773vWIJvvjii+PUU08tJON///d/C1lhUT7rrLOKNdb7iy66qJAP3gn38LDc7na3ix/84Adx5zvfuVhzxZZ/4AMfKITgO9/5TiEsD3/4w1eyMPPYfOITnygW3p/97Gfx9Kc/Pb72ta+VvTDKfc1rXlMICWtybc2t36dlmLWW9+f+979/yf5DDsASDw1QlzJBYN7ylrcUknTJJZcUAnbwwYfEokWDDf5eg70t/k7G17/+9XjHO94Rxx9/QrzxjW+KRz/60YUw7bDDDqWuWtYzm4b5ODJsaKT+NTeUz6akNcEprGMV2jwTgzUHjZ/Ltau/phnC8/nPfz7OP/+vceCB/72SN2uUPmYjyYznYMcddyweA3tAgPeJifHYba4Q8TwAACAASURBVLfbx+Med1B8+tOnlQMMWfgf9OB94+R3nVxA+C677BxLliwten3MMa+Pn//85/HTn/40Dj/8GYWUv/WtJwWCcItb3DyWL5+MAw7Yv4wt3Td2MtJd5zrXKaQBcTYHfP+vf/0rzj777Hjyk59cCPyDHvSgeO9731vmAI+GeUPHvBBybct9T9///vfjJz/5SSE7vBz0NzeyJ2g3V5Fwff7b3/5WiDPvHk/fbW9723jc4x5Xfv/P//zP4hUh52tf+9plXrz5zW+Ok046qWwm5yF8xSteEW94wxviZje7WZnX5Gku3P72ty/lCal65zvfWcgPXXbvXnvtFe9617vKnEWOli5dWvrhb75WNWY5T3gzzd+WkMxhyrWXtBJoJdBKoJVAK4G1LIENlpDwkCAVwk8+/elPx+tf//pCAM4555x43/veFy95yUtKaMluu+1WgNonP/nJADIBGgCNVZcnBSABQk444YRCglhen/rUpxZwBdy5Hni6053uVLwb3/rWt0o9rL7plck9IMbm29/+diE1CIkXQLr11luXEJl73vOexTrd3LBbh9gAT8jHKaecUtqkP/rhvnvc4x4zoTasw29605sKCVMXQnLQQQeV0LL73ve+K2Unc412kYG6ECSfWbm1BajTvhpYZxuvKdbi0YTk/EIs6vC6VYFbBAEhJk9kwAtYRlZ9v/vuu8f73//+QkqBX+PFU4DgfvWrXy1jAKQD/cYXOfiv//qvMvb08Lvf/W7c8pa3jBvf+MZx73vfuxDIQw45JHbZZZc49NBDC7Dn2dljjz3iOc95Tlz3utctHg7hj+YLTxtCQrcQa0SXbvFkIMz0E6nNPmqD1+c+97nSB3Voi1fK5Bvf+EYhxYgYvTW36CXdQkS0H6EXfojQK1vYousRrpe97GVlflxwwQWFNCFL5ITY6A/SLCwLESebX/ziF8X7aR7yjApBNPfNbWUjNe65+c1vPhN22RKStfzUaItrJdBKoJVAK4FWAmtZAhskISEDFmTgG6lgEQWy7esA+ACv//mf/ynADlD561//Wqy8wFICRCFVyAJgxdNirwfgBTSx6v7zn/+MZzzjGSX8BNhHQliJkRBW4Re/+MUFSCU4y7+AnhAaJIGVNj0gfq9DxpppTTP0BFFApliKb3GLW8wAv9xUXIe1aZ822NPie7K4wQ1uUDxB9WbfzDzG2syzg8QBnl71dTUoX9PNwmtZP9dbcWuDkChDumqeCB4BY8YjJRSJzFn4EQ+eNyGAPgPZwvnoHk8dQkGH6Nmmm25aPCBIgLHlrUBIAHXePeOKJADfyA3d5dnjYaCf/rrfviYk2bzQLoSEBwWgR4gQKfMCAXrgAx9Yyk1d9RvCj5AgBukhMTDCAREK+qZd+sLjaC4JOxSOhThpN73jiSMjxOvoo48upAKBYDDgISEjcxIx4tlEXJALZAnpMre//OUvFwJERgg74mc/FCJD3tqCvPDSJNFvCcl6m0ZtRa0EWgm0Emgl0EpgjSSwwRISFl9gDBgBUFh5gRgEBAhimWWlPfjggwtQA7yAFt4OYJBVldUZCERIAElgcLvttiv3ZPw8QMcKzSoL5CBC6mTxRnIyzCozDwklYRF+5jOfWUJt6vS+gFF6U5qeB99rPys4cMkK3kwNXJ/RACgCasLReES8EC5gFUDNupAo74XUAGys4jwtufE4r0tyUmdQqlPFrpF2bUA3XVVCkiFuPG9LliwpXjYhRACyECME0F6MG97whuV3ln56Yu+OsMBPfepTRVo2avtNKBXPBtKA2ALwxhY5+cMf/lA8Hwim0CZ7MnjvkpAY/yOPPLKESBlvc4InA4G3v4kHESExb4Ts8YSYC7lHKXWCvtEznjVzyXzLk+DNFeWYN+pxD0KiTbwzCD2yYi6Zc9qBtCAeQrAQMJvkhVIKc6S7CAeCYk8JsrbZZpsVL6X+ISTqQ0iEaiWhsqdKGfag0F3yNv+RwpaQbEATsG1qK4FWAq0EWglcoyWwQRISQEMoE4AFuCAnNvfyegBo//Ef/1Esq0DLk570pNh8882LZRioAfDE6bOuJiFxrzh+luQkJEJIeEcAd+Emyr7DHe5QQBcrtPh7FmVA1L8EaoAf0MR7AXjWoAhgAv54R/K099wYD6wCZLwj2gvgsUZnuXVYV5IHYS3ajPzYR6KPLMf6mR4XbUG+7JEBdPWJtZz1OQ9qzAPvtM3+g3ytKp3yxjZrriohyft5AxAMHgrgm/74jq7st99+JTyQhwTIpnf2UyAXQD95A+p0m0dBOe7nBaPrADkPBPAN6CuXV4H3AhHgafjhD39YCAIvBQKQhMSeEV67DNkyN4RU0R97SJSNYNuLUr/SQ4LYCpFEiHhMECl7mOgRXaXHiIJN7ci6+YNcIGY8IeYcciHxA33zW75HKoR52SNFFsIjkX6ERPsRb30yP8iH10mZjAQ8RQiJ+WgMMvQMqZnLq91DMhcptde0Emgl0EqglUArgXUrgQVJSOx5ALaBkdle9ngARkAdoI9c8GQAO8CJMCahMqzDAJ24dCEmymS5FhoFVLmXZwIIArAActe6RhtYW1l71YUosFwDZ4CdcpvhIKzXNiyrvz44EdhUF1DF0m2fQWYFsqGWBwfAzDh71yJAt771rVcSQRIN9w7OyzijgDN1AbxJRmpvjBAynh1gEfhjTU8AnaQDkNV2MfmrOzdl3ark1Vd6jiWZAOpIHjKar5q0jGql340bwsrzsMUWWxRPXY4pL4N9SkgmLwErPh2VMEE4lXolRLCBmxdL1qovfOELZWO6UCq64BpetCwfweElo0NIM6KCmLjPHhIZ4ZABpIVOqgtxpeu8MYi4MhFZIWJITO290x+EX9gjIpXzRZnCAxEWZISuSiLhH6MAgmReCani4TEPES1tM0/J2rWImH7y6piPSDhiw2vpPYODOYgs0VF9F1Jp74s5vPPOOxd5514ffbJHx/dzebWEZC5Saq9pJdBKoJVAK4FWAutWAguKkCQ4tkdDuAor8Wxpf9etWNZN6TwQCAlgeKMb3Wgmm9E1ZeP4upHq2ik1gbXSgOXce8TTlq9rksdoNsI16vtV7dFYO6Oz7kppCcm6k21bciuBVgKtBFoJtBKYqwQWDCGpMxkB7jbZSn270F+jwFgzvCr7wKPBu2IfAetvpldd34Butvpma/e6HIP5yG9dtqMmHbwAvGmSGbSEZH1I/eqroyUkV5/s25pbCbQSaCXQSqCVQEpgwRCSekgAd6Ekwk2uDpA8H/UY1b7VZfUR4gL0Zgau9e0hmU2m65sYLZR25FjMTIpOZ2ZjeUtI5jMbNrxrW0Ky4Y1Z2+JWAq0EWgm0Etj4JLCgCEmCA4TkIx/5SNkfMuqk5g15GIDfJCDrmwBsyHJb121vbmq378ZejpaQrGvJX73lt4Tk6pV/W3srgVYCrQRaCbQSIIEFQ0gy+xSQjpDYQ7KqTe0LZfjWxENSBN/plM3EXq2HZOXRvDqIWjMbmk3tEie0hGShzLR1046WkKwbubalthJoJdBKoJVAK4H5SGDBEJK60Ta1y0aEkMwGTmUJciCizFLS/Gb6XNmCMuPW7W53u5lsUkkC/B2VLcl3TpqWZUt5PidRQJAc8iaDlRSpQslk4qqzMuW1f/zjH0tqYGlXpUiVZlhZzgGR4aqZCjjPr1CurF4yeinXvbIhyboku5D0sO7Pwxibg6wcJ19nulT1OENFBiOH8cl65ERwaY3r80W0TbYj90kpK4nA/2vvXl59Hf8/jhv7DjCQAaUkEoUUOSfMlENGBpLDAAM5J4eSQ1KOEwaUElIyYMJAGTgkUXtHShlKYuIv+P16XL/fe/d2fz97r3utfa+1P2uv16d2a+217vu6r/t5X/fe79f1PplDHe9YFZtU6FKBq8LoOh9zUZVMv4kaQ9Wl888/f1RaUv7WuCpAVbPI6TPogqDnE8nj0D/G9VWBUg1NpTPPSqUlz13VJr8r79N0bnNeiKmHRFK7Klub6dQ+5zo5Zr0IRJCs1/PIbEIgBEIgBPYmgV0pSBgRemoonSqsSz+D6p+h54Y/ejVUN3KPtgz/EiQlYKo8rq8EDuHACK3j6qs+DnpJaKqoSpYSwFOj2hgas+klwlgmjhjTxMxLL700Gh4qSVpzKUFjHAKLKHBtxrWPbtdKoGpIp/ypZolKoK76ECNKzCp5LGneNTWc279//+gF4atdf8UCVokBHiofRr2eEObmuq+99tro9UAYKKmqQV8XD8XH/RFOGgMqe6zvCQGkcZ6mf7qRK5WsiWO/72nzxT43v/Ms3ZsmezwWxKaysvp8KJWsn4cSyjXuVr0rESR78x/ACJK9+dxz1yEQAiEQAutFYFcKEgh5DpQF1hvh4YcfHmV0fTT+27dv3zBYVbJiVOvRoJeD3g08G7qpayjHM8DQ5olgUD/77LPHfP311+N4fRt0u2ZU83ow6okgPSQcq78C41e5WLv/DHnnSsbXz6MEgEZujObnn39+9LTofUW6EayfCPHhOGPyhPAK+Jm58hjp+1Bd2fsyYrhrDkcs6UvB26JhnQ+vBBHBqNeZWz+V/imDrBK73aMmfMoTH3fccUNc8bQYUw8L914eiB6u5r55R1xLJTGN71RJw1DvCILEsyJKypuEvd9/8skngyHxQ1xUM0jX1HNCQ73yWrkHz5fY4/lxPUx7Q7+tiJIIkvX6h2mnZhNBslOkc50QCIEQCIEQODiBXSlIykPCcPaHcfr000+PxoLCi3gTGNIapjHgeRY++OCD4SGww/7TTz+N37/99tvDOGbE61StAzQRINxKQrMu2X5e3Z95CnhKJDwzpMtLAq/mceUFYUR/+eWXw7A2Lx2oeWQ0e9Msrz6Eh2Pcj07tvCkMcvehkaFO1IQKzwAjmzGvyd70I8Stum5roOcezIeIEn7lfn0lvIQ79X4aXVwQAK6vozcxgY3mcwQF8SAMS8O+fk59r+nfjTfeOMK6eHuEdhESb7311ui4TSw9+uijo8GdD48MrsSLhn5///338K54nmedddY4Bh8NAzVy1CXcPRCamuvhKCxNWJVzjFtllLeSkxNBsjf/mYwg2ZvPPXcdAiEQAiGwXgR2pSCBUFgQwSBfQ1iQEC0GMS/HI488Mr6ecsopwyOgkznDn6EulIhxzAgmThi9hMJjjz02BItzGNI6aD/44IPD43LCCScMoWNHntFOiAjNktfBoPEzwkM+iy7sQoocy0vRw5N6eJh7KGHQjWGeCj8nHq666qpx/Y0MbNcXZkXU8JT4qFKmlwaRZMweolZenelSJKKIBCwZ/XVefe3H97Atv7/33nvH/d5///1DXAh/4xXRgbvKHFfFNPdHZPE+ETBXXnnl4MjbgSFRVXx4mogSz7oaZnrOPF8+xbTmthXviHMjSNbrH6admk0EyU6RznVCIARCIARC4OAE1kaQdIOQ4Sk8qHI5Vk2fB+Gee+4ZeRcSx0866aRhlDOqGbkS4nkahHUJ57LTz+PAUyIsiUeBIGEcy0N54oknhuhgiPNwECSMa3MoYUIg8JzIifA7goQBzDtA6Ei4JnqEkL366qvHXHDBBcOj4ZhDGc68BcLHMLDTX4JEmNLdd9/9rwT7bnCXMeV4IV3El3sivnxPYBEkXRR1ln1OxiIiJLMTW2Xs1/E9PKsM+BJK7hkzcyUujCuHRciXn01FgvkSLUQFDxZufoaBvJeTTz75wDT//PPP4QUhZiTEE1yS5T2LPsdpXsxmX/ruNapE/kpqr7H2eqf2zTJd5+NrvXRB4r0miDfaAFjn+8rcQiAEQiAEQmA3ElgbQdITvecIEjkRBIlqSz/++OMQAQxcZVolsxMicjmELTGMGfe8H3IyeFcIEiFariW3QzjRF198MapQybuQUP7AAw8M7wlxw+MgDEkIEu8HLwLPCYPGn5o/A1poFzEgD4QhXcZPv8duEPleNSoGkTwKYUyuaT4EUpUHLg9DN77rdwTaRRddNEK85JoISeNJwKIEUYWIVTWqLkj8Dk/eCX8O5Wkow7zux3yETeGMI++H8CvsMZuGiBmbCPMMCEohdgSgZyM0SzWzEhtCtAgVYonHR9I+sYd93dcSL96UKW8TQWIddTG2VQ/MEnPMGMsS6M+cEPdvifc9gmRZzhktBEIgBEIgBDYisDaCpBsHyuzykBAXqwxAx/JUyLlgCDteqJGwK3kFQn+IAp4Lf/yMGOEB4e2QDyEPRMgQY5nnxE49z4lwLHkSDJQ33nhj5FJIcFcGVv6FfAjXVtGK96OHLoFNyLi+MDLHmr9rOI7RT3QQKjwJ9WEA8TLwahBIDGH5GjwHfld5Go7/9ttvR36IRPMSO37uGqpcuUfCgJDhKXLvPjVPQk6PF6Fgjivu5sbTdMMNN4wqXTXvMs5KfMjjUN0KL96cGtf8eWcUEsD3iiuuOEbZZXOsZ1gCqO5H8QBCTDK86zhe0YG6Z/NWTrjyUAgpwtL86pilBUKJS8+buOxeuqWvtdHLmd9vH4Gph0TYI++bfLIIku3jnpFDIARCIARCYBWBtREkJscoLo+DEKRbbrllpXHQQ5XKKK88B0aj732mBnDlTtT5ZdR2j0Gd52eOq9yLgteN62n4VBcfxp4asK5PDAg5kujuU8fVfdfXvvvfx5GgTtTwRDi353nUvdeYPVSsxvjrr78OVNHqOR01VjfG6pzeXZ5QU/5Xgj2x08PBqlJXsZp6h2rsOm5qFBqri5Eam+CsudbX7XqdS3jxcBGGRPGqHJrtun7G3RkC9W9AfSV8P/300+ERiyDZmWeQq4RACIRACITAAfv6f3o8yhHk0o1TBqhwKjv8q4yDqVeiC4+pcOjhRb6vkrIHu+0eXtSNY+NWeFTt8PeQpz6H+r6M/Pq7+/rhhx9G/5TyXBi3e4c6h1U78nJheFjkWnTRs8q470KixMrPP/88wqWIIucTSb7i0oVCn5f7LnEhtEpI2XnnnTd+1oXMdA7Tv5cAK8Y1py6c6pwudDqfer79Z4fruZgy93eVxYg3a7BzXDWXI/ja5NJbJFDPsQSod1PZbqGSESRbhJrTQiAEQiAEQmCLBNbKQ1JGAuNAX4ueP9Hvr3suutE/LftahnT3gJQB3o3jLiZqDgx059e5ZaSUF6eHIpVY6cZ5GTrO13XdebW7X0Kgz2FqFHfPSQmF7kHoXcn18OhhYTW3LtxKjJUHpourfnwXC33OfawuJLo4mxruxjVGCYYSeFNBsopDFyl+38Wfa3o+hNXhipEuvIq5+cmD0btGlbAuRvs9bvGdy2lrQKB7Pj13/+b4Wp7HNZhiphACIRACIRACe4bAWgmSoi6PQsiWcJlVn+7d6DvpqzwW/fdlWPZQohp/upvfvQLTUKh+/TLIu2E79eCUOKlrTedUBneNUX+fJo/34/qxq86feho6x5pPT7KfGv3m2L1Fe+aN+H+PlZAtuUI9h2Qj74jfF9MSsNOE/lov02c7Xcd4d9HZhVeJyulO/jTErq7Vx3EOIUfE1vuwyiPQ1+yhRF+Fs/X3Z/oulRCtNVXj9fe1r7/pe9zXaQ+fq+t04bwVgWoc+UwadCaHZC+96bnXEAiBEAiBdSGwKwUJg0pVKcLFTrk/djgZJhLNVZnqxlYPzyjjqxt1DB7hOXV+D7nq4qNESjeQVOyS3K3qkzh0f/exs87oq7GmhpvEb/1QfDT5k6jtvjQVdF9CsiTFd+HRQ8h0j5dgTlwpa/yf//xn7PD++uuvw7jC4cQTTzxoUYCal3GEj/FGGc/fzdv1ldndyAhfl4W85Dzc81YFSc3DepQUj6tE/24oWyd+Z536XuGFagZZz9vxCgWoFGcsxwrVMzfeG388exXJPL8SH6vEeo1pHAUajHXsscf+KzRpKk7rPoynypn1WkUczMla8bta40pgl8jSi6evG++VMD/5R7yFZ5555oFQP/PBwFo/7bTT/pVDVON1EVccFY9QOto6NYdVmwAlcjYSKREkS749GSsEQiAEQiAENk9g1woSFbEY7rqxa0rIo8LwIw6qSlSJjr4jW4h6vgTD7p133hnGmn4kZWT1XeyekF0hHvIxVLtSBerCCy885sMPPxyGGwNTCd5q8FcGYY1BeCjLa64qd0lSV/GLKCK0zNcxep1Mk7gZd/qrPP/886PSF0PPvWgeyEDTKPLSSy8dVcRwIZRWfdwbg1eIiupWt99++yg5rJ8LY9O89PrYi/H0WxUkxVnFJv1w7Lg/+eSTg2mFoHlW8qOUZ1bm2PNTyU31s+4lES6myhuxyoj3zDX7ZLz7ue71ChwQFhqBlgDv3r/yHNS4JUj0eVFNzqdKQfc1UmLCGiScVLAjfJTV9o4R0kSKNeT31p57Un77999/P9DHpsb55ptvRrlmDUO9K/fdd98oR0304SCfyTugYp7ePZXnNV23FZZoTXpXzIGIqXDEVZ7IOQUJIkg2/x9HzgiBEAiBEAiBJQnsSkHSd4H1piAKiAOGG4OM0aY8rgRs4uLyyy8fu8uq6DjG7xlEvjKiGDIMKZ4FRpHz/JxhqY+Gilh9B5php1yt0sQEETFk11d4j0aEdq+r0WIlfpcoMQ4jyflKE/NsmKvGinaJdSRnhD7zzDPDyOs71eXV0CPD3K+99tphHCrBKyH3s88+G0nzyg4/9NBDo69I33nvYxFzb7/99riGLutCVRi2RAxDV2nhu+66a5yy0Q7zkgvySI3Vd/S3KkicxwugtHRx00dFb5t6doQizso+ax5JBCtXrQyzdUMsEIhKOBMChDIPiPVAaFpP1iYhSQwoUW1dE+HG5tUiTHnHeEL27ds3fqaMtHG+++67IQCITucT0Az7008/fawVYqA8cda2ni/ui8C2Hur37sd7QIycc845Q9BawwSWks/m6T54iJ577rmxVs2B8PK+KrGrUpv7O/fcc4c48S7jpeQy4UN0mJf3gSBz7auvvnqIMKywI7jdLwHn/TWXM844Y1M9aiJIjtRbl+uGQAiEQAiEwP8R2JWCpBvWqk4p1fnLL78Mg4uRxCBnMOnAzkhSvpXxTZToD8KAd6zGh85l1PiqmZ8+HHa1GXrCrhyvuzujskRFhaAYj1HlPEYVr8Vll102PCQMM8Y9I2oaRtMTo4khzQHtqOuVYseXAaafCIO07xb32HznMX6JIn1B9ABhtOlWz3i96aabRl+TU0899b/WunE0dyReCBNGo+pCuqoTVeV1ue222/aMh2QJQeKZ4Cn3xPrTJ4cRz0PCyLcuiJDrrrvumO+//3408xSix5N2zTXXjEaShIoGfb/99tt4vp4B49zz5RUkGo4//vixTl2DEOAtueOOO4YIIS49Q2uS0OV5sCYIZmW0nWc9e/b+TkDzSnhXNOK0/nwqsd/3RIwwLWKZoK/Qxa+++moICp4b98g7R8C89957Q9S6hoaWRC/BK7wKZ55BxxLQL7744jiXwFDIQrNM75rvvYPGxsgY7tV9EkHm9Oabbw5RbxPB90LKrH3vhHeoh2Ue6h/8CJL8dxgCIRACIRACR5bArhQkZWhAx+hiTDOAeBsYhLqoM9x4PXgOCBIGi1K1emgw4Bj8fkdwMPgYZj4MN96LV155ZTQOJE4YYC+88MKBJ1XGK4NRGArj7+KLLx47uow9xzNE7UzXTnl97aKCQcloc77r2B0X2mKnV8foyoXpHooKSyFqGHTuw/F2lhlkdp4JE13a3WeJqL7MxN8//vjjI3TGzrTdbB3SGcG8PfIBGKjCeqbJ1t1wP7JLd9mrTwUJrn/88cfspPb+XM3M2mNE40rw+fie90DzR2KF0c3DpXgDYe2ZfvTRRyOPx8d6uPnmm4eXz5pmhHumDHuGuM+dd945cogIEYa89cRLwINiLQsFJFiNz5AnoAkGHhhetMo5ItiFZRm3P3PrzTrjMSNYvSvu1c8Jbtd2DR/CBzMeEQLDuia+XNs7an0a2waAkEUCi4Ag7Hk58PH+EPVEmfVHXDnm7LPPHuLH+66RKUGnkaf54sxLZF5EvFLNRFYEybLvSEYLgRAIgRAIge0isFaCpIy6japslZHNuBGfbqdXKIhQDqFMwl/sRuvqzajnKWAcCVVhXDHUxLIzrhg85TEQz25nlVelDBrGoLARxuP0U2FTL7/88ghp6dWL+rF1XxXTXzvMjFZzdD2CphuCJWAcW/fb+470/BaGoNAbc+yJ787ryfRVbljIDCF1/fXXD6Fm15thW/kmNd9qMFl5Cd3oPtpyS6aCRNgQIVvro0KuDha+NhVqdvWJCEY2zwUPhz8En98RHgQBcchTx5NhDEKIWGCke8a8Arxk77777jDg5fZYo56d3xMD1h6Dn/AhzK1XgtM693OhXMQ3D0wJEmFfcliIFaGJ5kYA8da4x1pf1oC58Zq5F++Mj7UuhIwArpA0It47IQRNCBVhwiNDRBDYPIDGdm88JDYHbATwkAgfI8r9XO7Sxx9/fECQ8DwKwyJW8PG+EF4EiffHPRAl+PG48DYJD+vlvg/1D2g8JNv130vGDYEQCIEQCIF5BHalIKnkVoayuHPGjhwSYVh2chljjCE7vsQI8cE4JEgYL7wnwk0YhU899dTI3eBhYCj5nWPsyvKQMOb8nECZfnhIhH/Zlb3kkksOlHwtwVHHT5NtGUDGZXwJaXHNXimoi5FuAJehyKvheLvtDMDXX3997D7XTnUXbDVWN5gx8TEvO8vGYuCKz6/k6xqjjuti6Gj0kiwhSPpzE7bFSK6QLQJAblKFdH3++efjecn9kG/E6CdYCWbhhwxqRQaIhlqfwrl85IUQMTxywpokzzPqVbeS9yHUkHFvXfF0WWvWu9AmnjPeGfMhRl2PuOB9IJwIli5qrRHrhSeHICFesZK/wePy/vvvj/fExzr0TvA6ulfhVu6ft0POFs/Q/v37x337GbFCCMnTIgB5gHhOeEiEMfJ43nrrrUO04CQUy9r3Ppu/98f76q0lNgAACG5JREFUhx3PIgFi44GgIfDrs1EOVATJvP8sclQIhEAIhEAIbBeBXSlIOgwJ3kJeCBIGjB1nRr5dW/kTQlIYbAwgO7rEhl1mO7gMMjknQpTs1kp+tyNtp9duMwPP8XZofb9KkEjWlbNSHo4KZ2EEMRjF3guzYciVoWe3WVUu8xRGxugjCuo451a/CFW3hMVUVSRGl3AVuQiEGAFmB52xKLegG2F2vhm3dqaJql6BqQxwRqTzJcDXp34n/AZPO+7Vt2IjT8F2LdTtHvdwBcl0frwgqmHx1jH0q1qa6/BiCJEiZD0/YVmes2drHRIcnifD27rhlRBOJ0SKAJVn4ZlY29au0Lt//vlnrHmCRBEGx/IqeDeMSZDwyBAcRIQ1RLTzxlgn5mPNq/g19ZA43/zcS3lI5IoQF8KnrFV/eCcIEeGNvsqR4bXzveN45YgKQoa44u0gRLwDvieyJMJ7l3iSrFkeKu+fe7KpQDgRJeaPLw8J4WccbAkxXh7v+txPBMlcUjkuBEIgBEIgBLaHwK4UJD2HRIUghr+4+jL4iQ3hNgwrRpqKQoxyQqB6MMDpXLHudqaFwTAaGXjK4Trfx88r9n36CBiQBAchINzJvHwq3MXYDCw5HdVDwjFVFcj53dsjoZjBV6FSxJJ4fyEo5l2CwjXkGdiN9iGWzLPEQs3T+UJ9hO4w0PDp3poSTY53D1MvDUMSI+xqZ9yxG+04b89S3d5RD1eQ1LMvY96aEobEczEVc56bNeq5lceEN6/WBo+F8xzH0+KZEQuSwesYa8h6qD4crke08CRYQ86zJvxxLc/Ru2DduG6V9GXo+5ireVoH5SWr9USUmmeVLzYH4YbWROXHOLZ+RoBVHxbj8VwKoSSmnENM1Xvi/fFzglvImHvifTFH8zFf49ls8J5j4h6LoXslqJxrDkS0Y8trM2e9RpBs77uV0UMgBEIgBEJgIwK7UpDUTXUjsL73tXeGLvFSRnQPp5oakWWI9XPKUF1lhJc3pO9+l0Hqq51wgsCOcQ+DITiqelYXV727t/PtegupEU4lQX7aU2EaClb3VoJIXomdb2E6jDifmnO/fjfa6vc1ly5yatw5Rt5GC2/dfn+4gmTVmuw5DAd7dt0bUXPoz3U6r3oeJS57Lk8d2885GOd+TF2ve7/6WLVueo5TF7f9nZt2Up/Or+ZTuVG9z05fX4ead12vj1XvV42xGdEcQbJub2PmEwIhEAIhsNcIrJ0g8QDs3grxEGNeomGnHsyhkpZ3ag65zpEhUAa5NSckiIdLlaj+mWPsH5nZ56qbIVDPukQ8D5DEfyFuR1vBhs1wybEhEAIhEAIhcCQIrJUgYRzUH4m+wqeEouz052DekJ2eR663cwSmnjMeJKFAFW5VXoQIkp17Jtt5pe4Bqu95IeXJRJBsJ/mMHQIhEAIhEAL/TWCtBMk0VCqGQZbsThLoIUPlmSuhsplwqJ2cc651eAQqdKxXlzu8EXN2CIRACIRACITAZgmsrSDpsfWbvakcHwJbISD/YZrQ3XOI5uQ4bOW6OWfnCRwsf2znZ5IrhkAIhEAIhEAIrJUgmT6Onc4fyXLYmwR6wYNefKCH7pX3btp4cm8SOzruuhds2EwS/NFx97mLEAiBEAiBEFgfAmslSKY70InXX5+FcrTPpFeaWiWMY7AenStgmkuSMNGj8znnrkIgBEIgBNabwFoJkvVGldmF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QiS2ahyYAiEQAiEQAiEQAiEQAiEwNIEIkiWJprxQiAEQiAEQiAEQiAEQiAEZhOIIJmNKgeGQAiEQAiEQAiEQAiEQAgsTSCCZGmiGS8EQiAEQiAEQiAEQiAEQmA2gf8FB82QO2wYPoUAAAAASUVORK5CYII=" id="3" name="Shape 3"/>
        <xdr:cNvSpPr/>
      </xdr:nvSpPr>
      <xdr:spPr>
        <a:xfrm>
          <a:off x="5169788" y="3599025"/>
          <a:ext cx="352425" cy="361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6200775" cy="10458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4</xdr:row>
      <xdr:rowOff>114300</xdr:rowOff>
    </xdr:from>
    <xdr:ext cx="4953000" cy="647700"/>
    <xdr:sp>
      <xdr:nvSpPr>
        <xdr:cNvPr id="22" name="Shape 22"/>
        <xdr:cNvSpPr/>
      </xdr:nvSpPr>
      <xdr:spPr>
        <a:xfrm>
          <a:off x="2874263" y="3460913"/>
          <a:ext cx="4943475" cy="638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cida Sans"/>
            <a:buNone/>
          </a:pPr>
          <a:r>
            <a:rPr b="0" i="0" lang="en-US" sz="1100" u="none" strike="noStrike">
              <a:solidFill>
                <a:schemeClr val="dk1"/>
              </a:solidFill>
              <a:latin typeface="Lucida Sans"/>
              <a:ea typeface="Lucida Sans"/>
              <a:cs typeface="Lucida Sans"/>
              <a:sym typeface="Lucida Sans"/>
            </a:rPr>
            <a:t>Centro Educacional </a:t>
          </a:r>
          <a:r>
            <a:rPr b="1" i="0" lang="en-US" sz="1100" u="none" strike="noStrike">
              <a:solidFill>
                <a:schemeClr val="dk1"/>
              </a:solidFill>
              <a:latin typeface="Lucida Sans"/>
              <a:ea typeface="Lucida Sans"/>
              <a:cs typeface="Lucida Sans"/>
              <a:sym typeface="Lucida Sans"/>
            </a:rPr>
            <a:t>DUNAMYS</a:t>
          </a:r>
          <a:r>
            <a:rPr b="0" i="0" lang="en-US" sz="1100" u="none" strike="noStrike">
              <a:solidFill>
                <a:schemeClr val="dk1"/>
              </a:solidFill>
              <a:latin typeface="Lucida Sans"/>
              <a:ea typeface="Lucida Sans"/>
              <a:cs typeface="Lucida Sans"/>
              <a:sym typeface="Lucida Sans"/>
            </a:rPr>
            <a:t> Ltda Me/ CNPJ 40.389.637/0002-17</a:t>
          </a:r>
          <a:endParaRPr b="0" sz="1100">
            <a:solidFill>
              <a:schemeClr val="dk1"/>
            </a:solidFill>
            <a:latin typeface="Lucida Sans"/>
            <a:ea typeface="Lucida Sans"/>
            <a:cs typeface="Lucida Sans"/>
            <a:sym typeface="Lucida San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cida Sans"/>
            <a:buNone/>
          </a:pPr>
          <a:r>
            <a:rPr b="0" i="0" lang="en-US" sz="1100" u="none" strike="noStrike">
              <a:solidFill>
                <a:schemeClr val="dk1"/>
              </a:solidFill>
              <a:latin typeface="Lucida Sans"/>
              <a:ea typeface="Lucida Sans"/>
              <a:cs typeface="Lucida Sans"/>
              <a:sym typeface="Lucida Sans"/>
            </a:rPr>
            <a:t>Rua Rio Jari, 1085 – Bairro Alto Fone: 3225-8645 / Cel: 99838 2299</a:t>
          </a:r>
          <a:endParaRPr b="0" sz="1100">
            <a:solidFill>
              <a:schemeClr val="dk1"/>
            </a:solidFill>
            <a:latin typeface="Lucida Sans"/>
            <a:ea typeface="Lucida Sans"/>
            <a:cs typeface="Lucida Sans"/>
            <a:sym typeface="Lucida Sans"/>
          </a:endParaRPr>
        </a:p>
      </xdr:txBody>
    </xdr:sp>
    <xdr:clientData fLocksWithSheet="0"/>
  </xdr:oneCellAnchor>
  <xdr:oneCellAnchor>
    <xdr:from>
      <xdr:col>1</xdr:col>
      <xdr:colOff>200025</xdr:colOff>
      <xdr:row>4</xdr:row>
      <xdr:rowOff>142875</xdr:rowOff>
    </xdr:from>
    <xdr:ext cx="1990725" cy="790575"/>
    <xdr:pic>
      <xdr:nvPicPr>
        <xdr:cNvPr descr="https://lh7-rt.googleusercontent.com/docsz/AD_4nXdm4Nj1GzeDDmq9d0YMioO4OfQQYyuAQxI7LqAE2n-HlJX8_igIKt2ialKCL9aiyY7nKixs8qvUs81efIBZcnJla-hjUPJYV5h8Vf3D2Pnmo-crBergrFUB8IJqsJ5srwaxOFcFGyCsp7zc-R4_jRVR1MJ5?key=UukdCUQ0Mejedl2Cj5cDRA"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133350</xdr:rowOff>
    </xdr:from>
    <xdr:ext cx="6267450" cy="10772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53</xdr:row>
      <xdr:rowOff>104775</xdr:rowOff>
    </xdr:from>
    <xdr:ext cx="6257925" cy="93345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45</xdr:row>
      <xdr:rowOff>95250</xdr:rowOff>
    </xdr:from>
    <xdr:ext cx="3600450" cy="2105025"/>
    <xdr:sp>
      <xdr:nvSpPr>
        <xdr:cNvPr id="4" name="Shape 4"/>
        <xdr:cNvSpPr/>
      </xdr:nvSpPr>
      <xdr:spPr>
        <a:xfrm>
          <a:off x="3550538" y="2732250"/>
          <a:ext cx="3590925" cy="2095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PRIMEIRO</a:t>
          </a:r>
          <a:r>
            <a:rPr b="1" lang="en-US" sz="18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800" u="none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228600</xdr:colOff>
      <xdr:row>2</xdr:row>
      <xdr:rowOff>85725</xdr:rowOff>
    </xdr:from>
    <xdr:ext cx="3448050" cy="2105025"/>
    <xdr:sp>
      <xdr:nvSpPr>
        <xdr:cNvPr id="5" name="Shape 5"/>
        <xdr:cNvSpPr/>
      </xdr:nvSpPr>
      <xdr:spPr>
        <a:xfrm>
          <a:off x="3626738" y="2732250"/>
          <a:ext cx="3438525" cy="2095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4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PRIMEIRO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90</xdr:row>
      <xdr:rowOff>228600</xdr:rowOff>
    </xdr:from>
    <xdr:ext cx="3400425" cy="2105025"/>
    <xdr:sp>
      <xdr:nvSpPr>
        <xdr:cNvPr id="6" name="Shape 6"/>
        <xdr:cNvSpPr/>
      </xdr:nvSpPr>
      <xdr:spPr>
        <a:xfrm>
          <a:off x="3650550" y="2732250"/>
          <a:ext cx="3390900" cy="2095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4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PRIMEIRO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66675</xdr:colOff>
      <xdr:row>225</xdr:row>
      <xdr:rowOff>76200</xdr:rowOff>
    </xdr:from>
    <xdr:ext cx="3667125" cy="2190750"/>
    <xdr:sp>
      <xdr:nvSpPr>
        <xdr:cNvPr id="7" name="Shape 7"/>
        <xdr:cNvSpPr/>
      </xdr:nvSpPr>
      <xdr:spPr>
        <a:xfrm>
          <a:off x="3517200" y="2689388"/>
          <a:ext cx="3657600" cy="218122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4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PRIMEIRO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b="1"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247650</xdr:colOff>
      <xdr:row>136</xdr:row>
      <xdr:rowOff>76200</xdr:rowOff>
    </xdr:from>
    <xdr:ext cx="3562350" cy="2276475"/>
    <xdr:sp>
      <xdr:nvSpPr>
        <xdr:cNvPr id="8" name="Shape 8"/>
        <xdr:cNvSpPr/>
      </xdr:nvSpPr>
      <xdr:spPr>
        <a:xfrm>
          <a:off x="3569588" y="2646525"/>
          <a:ext cx="3552825" cy="22669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PRIMEIRO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333375</xdr:colOff>
      <xdr:row>180</xdr:row>
      <xdr:rowOff>123825</xdr:rowOff>
    </xdr:from>
    <xdr:ext cx="3667125" cy="2190750"/>
    <xdr:sp>
      <xdr:nvSpPr>
        <xdr:cNvPr id="9" name="Shape 9"/>
        <xdr:cNvSpPr/>
      </xdr:nvSpPr>
      <xdr:spPr>
        <a:xfrm>
          <a:off x="3517200" y="2689388"/>
          <a:ext cx="3657600" cy="218122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PRIMEIRO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904875</xdr:colOff>
      <xdr:row>57</xdr:row>
      <xdr:rowOff>238125</xdr:rowOff>
    </xdr:from>
    <xdr:ext cx="3943350" cy="2095500"/>
    <xdr:sp>
      <xdr:nvSpPr>
        <xdr:cNvPr id="10" name="Shape 10"/>
        <xdr:cNvSpPr/>
      </xdr:nvSpPr>
      <xdr:spPr>
        <a:xfrm>
          <a:off x="3379088" y="2737013"/>
          <a:ext cx="3933825" cy="208597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b="1" i="1" lang="en-US" sz="1100" u="none" strike="noStrike">
              <a:latin typeface="Arial"/>
              <a:ea typeface="Arial"/>
              <a:cs typeface="Arial"/>
              <a:sym typeface="Arial"/>
            </a:rPr>
            <a:t>MATEMÁTICA</a:t>
          </a:r>
          <a:r>
            <a:rPr lang="en-US" sz="1400"/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SEGUNDO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2</xdr:row>
      <xdr:rowOff>38100</xdr:rowOff>
    </xdr:from>
    <xdr:ext cx="4752975" cy="2028825"/>
    <xdr:sp>
      <xdr:nvSpPr>
        <xdr:cNvPr id="11" name="Shape 11"/>
        <xdr:cNvSpPr/>
      </xdr:nvSpPr>
      <xdr:spPr>
        <a:xfrm>
          <a:off x="2974275" y="2770350"/>
          <a:ext cx="4743450" cy="20193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b="1" i="1" lang="en-US" sz="1100" u="none" strike="noStrike">
              <a:latin typeface="Arial"/>
              <a:ea typeface="Arial"/>
              <a:cs typeface="Arial"/>
              <a:sym typeface="Arial"/>
            </a:rPr>
            <a:t>LÍNGUA PORTUGUESA</a:t>
          </a:r>
          <a:r>
            <a:rPr lang="en-US" sz="1400"/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SEGUNDO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866775</xdr:colOff>
      <xdr:row>91</xdr:row>
      <xdr:rowOff>133350</xdr:rowOff>
    </xdr:from>
    <xdr:ext cx="4171950" cy="2181225"/>
    <xdr:sp>
      <xdr:nvSpPr>
        <xdr:cNvPr id="12" name="Shape 12"/>
        <xdr:cNvSpPr/>
      </xdr:nvSpPr>
      <xdr:spPr>
        <a:xfrm>
          <a:off x="3264788" y="2694150"/>
          <a:ext cx="4162425" cy="21717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b="1" i="1" lang="en-US" sz="1100" u="none" strike="noStrike">
              <a:latin typeface="Arial"/>
              <a:ea typeface="Arial"/>
              <a:cs typeface="Arial"/>
              <a:sym typeface="Arial"/>
            </a:rPr>
            <a:t>HISTÓRIA</a:t>
          </a:r>
          <a:r>
            <a:rPr lang="en-US" sz="1400"/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4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SEGUNDO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171450</xdr:colOff>
      <xdr:row>224</xdr:row>
      <xdr:rowOff>180975</xdr:rowOff>
    </xdr:from>
    <xdr:ext cx="6629400" cy="2133600"/>
    <xdr:sp>
      <xdr:nvSpPr>
        <xdr:cNvPr id="13" name="Shape 13"/>
        <xdr:cNvSpPr/>
      </xdr:nvSpPr>
      <xdr:spPr>
        <a:xfrm>
          <a:off x="2036063" y="2717963"/>
          <a:ext cx="6619875" cy="212407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b="1" i="1" lang="en-US" sz="1100" u="none" strike="noStrike">
              <a:latin typeface="Arial"/>
              <a:ea typeface="Arial"/>
              <a:cs typeface="Arial"/>
              <a:sym typeface="Arial"/>
            </a:rPr>
            <a:t>ARTE</a:t>
          </a:r>
          <a:r>
            <a:rPr lang="en-US" sz="1400"/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SEGUNDO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104775</xdr:colOff>
      <xdr:row>135</xdr:row>
      <xdr:rowOff>161925</xdr:rowOff>
    </xdr:from>
    <xdr:ext cx="6553200" cy="2066925"/>
    <xdr:sp>
      <xdr:nvSpPr>
        <xdr:cNvPr id="14" name="Shape 14"/>
        <xdr:cNvSpPr/>
      </xdr:nvSpPr>
      <xdr:spPr>
        <a:xfrm>
          <a:off x="2074163" y="2751300"/>
          <a:ext cx="6543675" cy="20574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b="1" i="1" lang="en-US" sz="1100" u="none" strike="noStrike">
              <a:latin typeface="Arial"/>
              <a:ea typeface="Arial"/>
              <a:cs typeface="Arial"/>
              <a:sym typeface="Arial"/>
            </a:rPr>
            <a:t>GEOGRAFIA</a:t>
          </a:r>
          <a:r>
            <a:rPr lang="en-US" sz="1400"/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SEGUNDO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95250</xdr:colOff>
      <xdr:row>179</xdr:row>
      <xdr:rowOff>123825</xdr:rowOff>
    </xdr:from>
    <xdr:ext cx="6534150" cy="2009775"/>
    <xdr:sp>
      <xdr:nvSpPr>
        <xdr:cNvPr id="15" name="Shape 15"/>
        <xdr:cNvSpPr/>
      </xdr:nvSpPr>
      <xdr:spPr>
        <a:xfrm>
          <a:off x="2083688" y="2779875"/>
          <a:ext cx="6524625" cy="20002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b="1" i="1" lang="en-US" sz="1100" u="none" strike="noStrike">
              <a:latin typeface="Arial"/>
              <a:ea typeface="Arial"/>
              <a:cs typeface="Arial"/>
              <a:sym typeface="Arial"/>
            </a:rPr>
            <a:t>CIÊNCIAS</a:t>
          </a:r>
          <a:r>
            <a:rPr lang="en-US" sz="1400"/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BEATRIS OLIVEIRA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SEGUNDO</a:t>
          </a:r>
          <a:r>
            <a:rPr b="1" lang="en-US" sz="1400" u="sng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45</xdr:row>
      <xdr:rowOff>114300</xdr:rowOff>
    </xdr:from>
    <xdr:ext cx="5048250" cy="1704975"/>
    <xdr:sp>
      <xdr:nvSpPr>
        <xdr:cNvPr id="16" name="Shape 16"/>
        <xdr:cNvSpPr/>
      </xdr:nvSpPr>
      <xdr:spPr>
        <a:xfrm>
          <a:off x="2826638" y="2932275"/>
          <a:ext cx="5038725" cy="16954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Danielle Landal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TERCEIRO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2</xdr:row>
      <xdr:rowOff>95250</xdr:rowOff>
    </xdr:from>
    <xdr:ext cx="6686550" cy="2266950"/>
    <xdr:sp>
      <xdr:nvSpPr>
        <xdr:cNvPr id="17" name="Shape 17"/>
        <xdr:cNvSpPr/>
      </xdr:nvSpPr>
      <xdr:spPr>
        <a:xfrm>
          <a:off x="2007488" y="2651288"/>
          <a:ext cx="6677025" cy="225742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Danielle Landal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TERCEIRO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99</xdr:row>
      <xdr:rowOff>38100</xdr:rowOff>
    </xdr:from>
    <xdr:ext cx="5124450" cy="1704975"/>
    <xdr:sp>
      <xdr:nvSpPr>
        <xdr:cNvPr id="18" name="Shape 18"/>
        <xdr:cNvSpPr/>
      </xdr:nvSpPr>
      <xdr:spPr>
        <a:xfrm>
          <a:off x="2788538" y="2932275"/>
          <a:ext cx="5114925" cy="16954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Danielle Landal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TERCEIRO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229</xdr:row>
      <xdr:rowOff>76200</xdr:rowOff>
    </xdr:from>
    <xdr:ext cx="4953000" cy="1704975"/>
    <xdr:sp>
      <xdr:nvSpPr>
        <xdr:cNvPr id="19" name="Shape 19"/>
        <xdr:cNvSpPr/>
      </xdr:nvSpPr>
      <xdr:spPr>
        <a:xfrm>
          <a:off x="2874263" y="2932275"/>
          <a:ext cx="4943475" cy="16954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Danielle Landal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TERCEIRO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95250</xdr:colOff>
      <xdr:row>141</xdr:row>
      <xdr:rowOff>76200</xdr:rowOff>
    </xdr:from>
    <xdr:ext cx="5686425" cy="2238375"/>
    <xdr:sp>
      <xdr:nvSpPr>
        <xdr:cNvPr id="20" name="Shape 20"/>
        <xdr:cNvSpPr/>
      </xdr:nvSpPr>
      <xdr:spPr>
        <a:xfrm>
          <a:off x="2507550" y="2665575"/>
          <a:ext cx="5676900" cy="22288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Danielle Landal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TERCEIRO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182</xdr:row>
      <xdr:rowOff>66675</xdr:rowOff>
    </xdr:from>
    <xdr:ext cx="6019800" cy="2009775"/>
    <xdr:sp>
      <xdr:nvSpPr>
        <xdr:cNvPr id="21" name="Shape 21"/>
        <xdr:cNvSpPr/>
      </xdr:nvSpPr>
      <xdr:spPr>
        <a:xfrm>
          <a:off x="2340863" y="2779875"/>
          <a:ext cx="6010275" cy="20002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TURMA: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4º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Danielle Landal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TRIMESTRE: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sng" strike="noStrike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TERCEIRO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Parcialmente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4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Não Atingido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8.75"/>
    <col customWidth="1" min="7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2.75"/>
    <col customWidth="1" min="3" max="3" width="13.13"/>
    <col customWidth="1" min="4" max="4" width="9.25"/>
    <col customWidth="1" min="5" max="5" width="7.88"/>
    <col customWidth="1" min="6" max="8" width="9.0"/>
    <col customWidth="1" min="9" max="11" width="6.5"/>
    <col customWidth="1" min="12" max="12" width="9.0"/>
    <col customWidth="1" min="13" max="13" width="7.0"/>
    <col customWidth="1" min="14" max="14" width="2.0"/>
    <col customWidth="1" min="15" max="26" width="8.63"/>
  </cols>
  <sheetData>
    <row r="1" ht="14.25" customHeight="1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ht="14.25" customHeight="1">
      <c r="A2" s="196"/>
      <c r="B2" s="196"/>
      <c r="C2" s="197" t="s">
        <v>621</v>
      </c>
      <c r="D2" s="198"/>
      <c r="E2" s="198"/>
      <c r="F2" s="199" t="s">
        <v>622</v>
      </c>
      <c r="G2" s="198"/>
      <c r="H2" s="198"/>
      <c r="I2" s="198"/>
      <c r="J2" s="198"/>
      <c r="K2" s="198"/>
      <c r="L2" s="200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ht="14.25" customHeight="1">
      <c r="A3" s="196"/>
      <c r="B3" s="196"/>
      <c r="C3" s="201" t="s">
        <v>623</v>
      </c>
      <c r="D3" s="202"/>
      <c r="E3" s="202"/>
      <c r="F3" s="203" t="s">
        <v>624</v>
      </c>
      <c r="G3" s="204"/>
      <c r="H3" s="204"/>
      <c r="I3" s="204"/>
      <c r="J3" s="204"/>
      <c r="K3" s="204"/>
      <c r="L3" s="205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ht="14.25" customHeight="1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</row>
    <row r="5" ht="14.25" customHeight="1">
      <c r="A5" s="196"/>
      <c r="B5" s="206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8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</row>
    <row r="6" ht="14.25" customHeight="1">
      <c r="A6" s="196"/>
      <c r="B6" s="209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210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ht="14.25" customHeight="1">
      <c r="A7" s="196"/>
      <c r="B7" s="209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210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</row>
    <row r="8" ht="14.25" customHeight="1">
      <c r="A8" s="196"/>
      <c r="B8" s="209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210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</row>
    <row r="9" ht="14.25" customHeight="1">
      <c r="A9" s="196"/>
      <c r="B9" s="209"/>
      <c r="C9" s="196"/>
      <c r="D9" s="196"/>
      <c r="E9" s="211" t="s">
        <v>625</v>
      </c>
      <c r="L9" s="196"/>
      <c r="M9" s="196"/>
      <c r="N9" s="210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</row>
    <row r="10" ht="14.25" customHeight="1">
      <c r="A10" s="196"/>
      <c r="B10" s="209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210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ht="14.25" customHeight="1">
      <c r="A11" s="196"/>
      <c r="B11" s="212" t="s">
        <v>626</v>
      </c>
      <c r="C11" s="5"/>
      <c r="D11" s="213" t="str">
        <f>F2</f>
        <v>GABRIEL LUIZ SOUZA RAZERA</v>
      </c>
      <c r="E11" s="5"/>
      <c r="F11" s="5"/>
      <c r="G11" s="5"/>
      <c r="H11" s="9"/>
      <c r="I11" s="214" t="s">
        <v>627</v>
      </c>
      <c r="J11" s="215"/>
      <c r="K11" s="216" t="str">
        <f>F3</f>
        <v>3ºA</v>
      </c>
      <c r="L11" s="217" t="s">
        <v>628</v>
      </c>
      <c r="M11" s="218">
        <v>2025.0</v>
      </c>
      <c r="N11" s="219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 ht="14.25" customHeight="1">
      <c r="A12" s="196"/>
      <c r="B12" s="220" t="s">
        <v>629</v>
      </c>
      <c r="C12" s="5"/>
      <c r="D12" s="5"/>
      <c r="E12" s="9"/>
      <c r="F12" s="221" t="s">
        <v>630</v>
      </c>
      <c r="G12" s="5"/>
      <c r="H12" s="9"/>
      <c r="I12" s="221" t="s">
        <v>384</v>
      </c>
      <c r="J12" s="5"/>
      <c r="K12" s="9"/>
      <c r="L12" s="221"/>
      <c r="M12" s="5"/>
      <c r="N12" s="219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</row>
    <row r="13" ht="14.25" customHeight="1">
      <c r="A13" s="196"/>
      <c r="B13" s="222" t="s">
        <v>631</v>
      </c>
      <c r="C13" s="223"/>
      <c r="D13" s="224" t="s">
        <v>632</v>
      </c>
      <c r="E13" s="223"/>
      <c r="F13" s="225" t="s">
        <v>633</v>
      </c>
      <c r="G13" s="225" t="s">
        <v>634</v>
      </c>
      <c r="H13" s="225" t="s">
        <v>635</v>
      </c>
      <c r="I13" s="225" t="s">
        <v>636</v>
      </c>
      <c r="J13" s="225" t="s">
        <v>637</v>
      </c>
      <c r="K13" s="225" t="s">
        <v>638</v>
      </c>
      <c r="L13" s="225" t="s">
        <v>639</v>
      </c>
      <c r="M13" s="224" t="s">
        <v>640</v>
      </c>
      <c r="N13" s="22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</row>
    <row r="14" ht="14.25" customHeight="1">
      <c r="A14" s="196"/>
      <c r="B14" s="227"/>
      <c r="C14" s="228"/>
      <c r="D14" s="229"/>
      <c r="E14" s="228"/>
      <c r="F14" s="25"/>
      <c r="G14" s="25"/>
      <c r="H14" s="25"/>
      <c r="I14" s="25"/>
      <c r="J14" s="25"/>
      <c r="K14" s="25"/>
      <c r="L14" s="25"/>
      <c r="M14" s="229"/>
      <c r="N14" s="230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</row>
    <row r="15" ht="14.25" customHeight="1">
      <c r="A15" s="196"/>
      <c r="B15" s="231" t="s">
        <v>641</v>
      </c>
      <c r="C15" s="223"/>
      <c r="D15" s="232" t="s">
        <v>38</v>
      </c>
      <c r="E15" s="233"/>
      <c r="F15" s="234" t="str">
        <f>IF(IFERROR(VLOOKUP($F$2,'Médias 2025'!$B$5:$C$34,2,0),"Verificar")=0,"-",IFERROR(VLOOKUP($F$2,'Médias 2025'!$B$5:$C$34,2,0),"Verificar"))</f>
        <v>Verificar</v>
      </c>
      <c r="G15" s="234" t="str">
        <f>IF(IFERROR(VLOOKUP($F$2,'Médias 2025'!$B$5:$D$34,3,0),"Verificar")=0,"-",IFERROR(VLOOKUP($F$2,'Médias 2025'!$B$5:$D$34,3,0),"Verificar"))</f>
        <v>Verificar</v>
      </c>
      <c r="H15" s="234" t="str">
        <f>IF(IFERROR(VLOOKUP(F2,'Médias 2025'!$B$5:$E$34,4,0),"Verificar")=0,"-",IFERROR(VLOOKUP(F2,'Médias 2025'!$B$5:$E$34,4,0),"Verificar"))</f>
        <v>Verificar</v>
      </c>
      <c r="I15" s="235" t="str">
        <f>IF(F15="-","-",IFERROR(VLOOKUP($F$2,'Médias 2025'!$B$5:$AG$34,22,0),"Verificar"))</f>
        <v>Verificar</v>
      </c>
      <c r="J15" s="235" t="str">
        <f>IF(G15="-","-",IFERROR(VLOOKUP($F$2,'Médias 2025'!$B$5:$AH$34,23,0),"Verificar"))</f>
        <v>Verificar</v>
      </c>
      <c r="K15" s="235" t="str">
        <f>IF(H15="-","-",IFERROR(VLOOKUP($F$2,'Médias 2025'!$B$5:$AI$34,24,0),"Verificar"))</f>
        <v>Verificar</v>
      </c>
      <c r="L15" s="234" t="str">
        <f>IFERROR(AVERAGE(F15:H16),"-")</f>
        <v>-</v>
      </c>
      <c r="M15" s="236"/>
      <c r="N15" s="22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</row>
    <row r="16" ht="14.25" customHeight="1">
      <c r="A16" s="196"/>
      <c r="B16" s="237"/>
      <c r="C16" s="20"/>
      <c r="D16" s="229"/>
      <c r="E16" s="238"/>
      <c r="F16" s="25"/>
      <c r="G16" s="25"/>
      <c r="H16" s="25"/>
      <c r="I16" s="25"/>
      <c r="J16" s="25"/>
      <c r="K16" s="25"/>
      <c r="L16" s="25"/>
      <c r="M16" s="229"/>
      <c r="N16" s="230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</row>
    <row r="17" ht="14.25" customHeight="1">
      <c r="A17" s="196"/>
      <c r="B17" s="237"/>
      <c r="C17" s="20"/>
      <c r="D17" s="232" t="s">
        <v>642</v>
      </c>
      <c r="E17" s="223"/>
      <c r="F17" s="234"/>
      <c r="G17" s="234"/>
      <c r="H17" s="234"/>
      <c r="I17" s="235"/>
      <c r="J17" s="235"/>
      <c r="K17" s="235"/>
      <c r="L17" s="234" t="str">
        <f>IFERROR(AVERAGE(F17:H18),"-")</f>
        <v>-</v>
      </c>
      <c r="M17" s="236"/>
      <c r="N17" s="22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</row>
    <row r="18" ht="14.25" customHeight="1">
      <c r="A18" s="196"/>
      <c r="B18" s="237"/>
      <c r="C18" s="20"/>
      <c r="D18" s="229"/>
      <c r="E18" s="228"/>
      <c r="F18" s="25"/>
      <c r="G18" s="25"/>
      <c r="H18" s="25"/>
      <c r="I18" s="25"/>
      <c r="J18" s="25"/>
      <c r="K18" s="25"/>
      <c r="L18" s="25"/>
      <c r="M18" s="229"/>
      <c r="N18" s="230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</row>
    <row r="19" ht="14.25" customHeight="1">
      <c r="A19" s="196"/>
      <c r="B19" s="237"/>
      <c r="C19" s="20"/>
      <c r="D19" s="232" t="s">
        <v>643</v>
      </c>
      <c r="E19" s="223"/>
      <c r="F19" s="234"/>
      <c r="G19" s="234"/>
      <c r="H19" s="234"/>
      <c r="I19" s="235"/>
      <c r="J19" s="235"/>
      <c r="K19" s="235"/>
      <c r="L19" s="234" t="str">
        <f>IFERROR(AVERAGE(F19:H20),"-")</f>
        <v>-</v>
      </c>
      <c r="M19" s="236"/>
      <c r="N19" s="22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 ht="14.25" customHeight="1">
      <c r="A20" s="196"/>
      <c r="B20" s="237"/>
      <c r="C20" s="20"/>
      <c r="D20" s="229"/>
      <c r="E20" s="228"/>
      <c r="F20" s="25"/>
      <c r="G20" s="25"/>
      <c r="H20" s="25"/>
      <c r="I20" s="25"/>
      <c r="J20" s="25"/>
      <c r="K20" s="25"/>
      <c r="L20" s="25"/>
      <c r="M20" s="229"/>
      <c r="N20" s="230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</row>
    <row r="21" ht="14.25" customHeight="1">
      <c r="A21" s="196"/>
      <c r="B21" s="237"/>
      <c r="C21" s="20"/>
      <c r="D21" s="232" t="s">
        <v>190</v>
      </c>
      <c r="E21" s="223"/>
      <c r="F21" s="234" t="str">
        <f>IF(IFERROR(VLOOKUP($F$2,'Médias 2025'!$B$5:$AD$34,27,0),"Verificar")=0,"-",IFERROR(VLOOKUP($F$2,'Médias 2025'!$B$5:$AD$34,27,0),"Verificar"))</f>
        <v>Verificar</v>
      </c>
      <c r="G21" s="234" t="str">
        <f>IF(IFERROR(VLOOKUP($F$2,'Médias 2025'!$B$5:$AD$34,28,0),"Verificar")=0,"-",IFERROR(VLOOKUP($F$2,'Médias 2025'!$B$5:$AD$34,28,0),"Verificar"))</f>
        <v>Verificar</v>
      </c>
      <c r="H21" s="234" t="str">
        <f>IF(IFERROR(VLOOKUP($F$2,'Médias 2025'!$B$5:$AD$34,29,0),"Verificar")=0,"-",IFERROR(VLOOKUP($F$2,'Médias 2025'!$B$5:$AD$34,29,0),"Verificar"))</f>
        <v>Verificar</v>
      </c>
      <c r="I21" s="235" t="str">
        <f>IF(F21="-","-",IFERROR(VLOOKUP($F$2,'Médias 2025'!$B$5:$AI$34,22,0),"Verificar"))</f>
        <v>Verificar</v>
      </c>
      <c r="J21" s="235" t="str">
        <f>IF(G21="-","-",IFERROR(VLOOKUP($F$2,'Médias 2025'!$B$5:$AI$34,23,0),"Verificar"))</f>
        <v>Verificar</v>
      </c>
      <c r="K21" s="235" t="str">
        <f>IF(H21="-","-",IFERROR(VLOOKUP($F$2,'Médias 2025'!$B$5:$AI$34,24,0),"Verificar"))</f>
        <v>Verificar</v>
      </c>
      <c r="L21" s="234" t="str">
        <f>IFERROR(AVERAGE(F21:H22),"-")</f>
        <v>-</v>
      </c>
      <c r="M21" s="236"/>
      <c r="N21" s="22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</row>
    <row r="22" ht="14.25" customHeight="1">
      <c r="A22" s="196"/>
      <c r="B22" s="227"/>
      <c r="C22" s="228"/>
      <c r="D22" s="229"/>
      <c r="E22" s="228"/>
      <c r="F22" s="25"/>
      <c r="G22" s="25"/>
      <c r="H22" s="25"/>
      <c r="I22" s="25"/>
      <c r="J22" s="25"/>
      <c r="K22" s="25"/>
      <c r="L22" s="25"/>
      <c r="M22" s="229"/>
      <c r="N22" s="230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</row>
    <row r="23" ht="14.25" customHeight="1">
      <c r="A23" s="196"/>
      <c r="B23" s="239" t="s">
        <v>644</v>
      </c>
      <c r="C23" s="223"/>
      <c r="D23" s="240" t="s">
        <v>66</v>
      </c>
      <c r="E23" s="223"/>
      <c r="F23" s="241" t="str">
        <f>IF(IFERROR(VLOOKUP($F$2,'Médias 2025'!$B$5:$J$34,7,0),"Verificar")=0,"-",(IFERROR(VLOOKUP($F$2,'Médias 2025'!$B$5:$J$34,7,0),"Verificar")))</f>
        <v>Verificar</v>
      </c>
      <c r="G23" s="241" t="str">
        <f>IF(IFERROR(VLOOKUP($F$2,'Médias 2025'!$B$5:$J$34,8,0),"Verificar")=0,"-",IFERROR(VLOOKUP($F$2,'Médias 2025'!$B$5:$J$34,8,0),"Verificar"))</f>
        <v>Verificar</v>
      </c>
      <c r="H23" s="241" t="str">
        <f>IF(IFERROR(VLOOKUP($F$2,'Médias 2025'!$B$5:$J$34,9,0),"Verificar")=0,"-",IFERROR(VLOOKUP($F$2,'Médias 2025'!$B$5:$J$34,9,0),"Verificar"))</f>
        <v>Verificar</v>
      </c>
      <c r="I23" s="242" t="str">
        <f>IF(F23="-","-",IFERROR(VLOOKUP($F$2,'Médias 2025'!$B$5:$AI$34,22,0),"Verificar"))</f>
        <v>Verificar</v>
      </c>
      <c r="J23" s="242" t="str">
        <f>IF(G23="-","-",IFERROR(VLOOKUP($F$2,'Médias 2025'!$B$5:$AI$34,23,0),"Verificar"))</f>
        <v>Verificar</v>
      </c>
      <c r="K23" s="242" t="str">
        <f>IF(H23="-","-",IFERROR(VLOOKUP($F$2,'Médias 2025'!$B$5:$AI$34,24,0),"Verificar"))</f>
        <v>Verificar</v>
      </c>
      <c r="L23" s="241" t="str">
        <f>IFERROR(AVERAGE(F23:H24),"-")</f>
        <v>-</v>
      </c>
      <c r="M23" s="243"/>
      <c r="N23" s="22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</row>
    <row r="24" ht="14.25" customHeight="1">
      <c r="A24" s="196"/>
      <c r="B24" s="227"/>
      <c r="C24" s="228"/>
      <c r="D24" s="229"/>
      <c r="E24" s="228"/>
      <c r="F24" s="25"/>
      <c r="G24" s="25"/>
      <c r="H24" s="25"/>
      <c r="I24" s="25"/>
      <c r="J24" s="25"/>
      <c r="K24" s="25"/>
      <c r="L24" s="25"/>
      <c r="M24" s="229"/>
      <c r="N24" s="230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</row>
    <row r="25" ht="14.25" customHeight="1">
      <c r="A25" s="196"/>
      <c r="B25" s="231" t="s">
        <v>645</v>
      </c>
      <c r="C25" s="223"/>
      <c r="D25" s="232" t="s">
        <v>99</v>
      </c>
      <c r="E25" s="223"/>
      <c r="F25" s="234" t="str">
        <f>IF(IFERROR(VLOOKUP($F$2,'Médias 2025'!$B$5:$O$34,12,0),"Verificar")=0,"-",IFERROR(VLOOKUP($F$2,'Médias 2025'!$B$5:$O$34,12,0),"Verificar"))</f>
        <v>Verificar</v>
      </c>
      <c r="G25" s="234" t="str">
        <f>IF(IFERROR(VLOOKUP($F$2,'Médias 2025'!$B$5:$O$34,13,0),"Verificar")=0,"-",IFERROR(VLOOKUP($F$2,'Médias 2025'!$B$5:$O$34,13,0),"Verificar"))</f>
        <v>Verificar</v>
      </c>
      <c r="H25" s="234" t="str">
        <f>IF(IFERROR(VLOOKUP($F$2,'Médias 2025'!$B$5:$O$34,14,0),"Verificar")=0,"-",IFERROR(VLOOKUP($F$2,'Médias 2025'!$B$5:$O$34,14,0),"Verificar"))</f>
        <v>Verificar</v>
      </c>
      <c r="I25" s="244" t="str">
        <f>IF(F25="-","-",IFERROR(VLOOKUP($F$2,'Médias 2025'!$B$5:$AI$34,22,0),"Verificar"))</f>
        <v>Verificar</v>
      </c>
      <c r="J25" s="244" t="str">
        <f>IF(G25="-","-",IFERROR(VLOOKUP($F$2,'Médias 2025'!$B$5:$AI$34,23,0),"Verificar"))</f>
        <v>Verificar</v>
      </c>
      <c r="K25" s="244" t="str">
        <f>IF(H25="-","-",IFERROR(VLOOKUP($F$2,'Médias 2025'!$B$5:$AI$34,24,0),"Verificar"))</f>
        <v>Verificar</v>
      </c>
      <c r="L25" s="234" t="str">
        <f>IFERROR(AVERAGE(F25:H26),"-")</f>
        <v>-</v>
      </c>
      <c r="M25" s="236"/>
      <c r="N25" s="22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</row>
    <row r="26" ht="14.25" customHeight="1">
      <c r="A26" s="196"/>
      <c r="B26" s="237"/>
      <c r="C26" s="20"/>
      <c r="D26" s="229"/>
      <c r="E26" s="228"/>
      <c r="F26" s="25"/>
      <c r="G26" s="25"/>
      <c r="H26" s="25"/>
      <c r="I26" s="25"/>
      <c r="J26" s="25"/>
      <c r="K26" s="25"/>
      <c r="L26" s="25"/>
      <c r="M26" s="229"/>
      <c r="N26" s="230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</row>
    <row r="27" ht="14.25" customHeight="1">
      <c r="A27" s="196"/>
      <c r="B27" s="237"/>
      <c r="C27" s="20"/>
      <c r="D27" s="232" t="s">
        <v>128</v>
      </c>
      <c r="E27" s="223"/>
      <c r="F27" s="234" t="str">
        <f>IF(IFERROR(VLOOKUP($F$2,'Médias 2025'!$B$5:$AE$34,17,0),"Verificar")=0,"-",IFERROR(VLOOKUP($F$2,'Médias 2025'!$B$5:$AE$34,17,0),"Verificar"))</f>
        <v>Verificar</v>
      </c>
      <c r="G27" s="234" t="str">
        <f>IF(IFERROR(VLOOKUP($F$2,'Médias 2025'!$B$5:$AE$34,18,0),"Verificar")=0,"-",IFERROR(VLOOKUP($F$2,'Médias 2025'!$B$5:$AE$34,18,0),"Verificar"))</f>
        <v>Verificar</v>
      </c>
      <c r="H27" s="234" t="str">
        <f>IF(IFERROR(VLOOKUP($F$2,'Médias 2025'!$B$5:$AE$34,19,0),"Verificar")=0,"-",IFERROR(VLOOKUP($F$2,'Médias 2025'!$B$5:$AE$34,19,0),"Verificar"))</f>
        <v>Verificar</v>
      </c>
      <c r="I27" s="244" t="str">
        <f t="shared" ref="I27:K27" si="1">I25</f>
        <v>Verificar</v>
      </c>
      <c r="J27" s="244" t="str">
        <f t="shared" si="1"/>
        <v>Verificar</v>
      </c>
      <c r="K27" s="244" t="str">
        <f t="shared" si="1"/>
        <v>Verificar</v>
      </c>
      <c r="L27" s="234" t="str">
        <f>IFERROR(AVERAGE(F27:H28),"-")</f>
        <v>-</v>
      </c>
      <c r="M27" s="236"/>
      <c r="N27" s="22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</row>
    <row r="28" ht="14.25" customHeight="1">
      <c r="A28" s="196"/>
      <c r="B28" s="237"/>
      <c r="C28" s="20"/>
      <c r="D28" s="229"/>
      <c r="E28" s="228"/>
      <c r="F28" s="25"/>
      <c r="G28" s="25"/>
      <c r="H28" s="25"/>
      <c r="I28" s="25"/>
      <c r="J28" s="25"/>
      <c r="K28" s="25"/>
      <c r="L28" s="25"/>
      <c r="M28" s="229"/>
      <c r="N28" s="230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</row>
    <row r="29" ht="14.25" customHeight="1">
      <c r="A29" s="196"/>
      <c r="B29" s="237"/>
      <c r="C29" s="20"/>
      <c r="D29" s="232" t="s">
        <v>161</v>
      </c>
      <c r="E29" s="223"/>
      <c r="F29" s="234" t="str">
        <f>IF(IFERROR(VLOOKUP($F$2,'Médias 2025'!$B$5:$AE$34,22,0),"Verificar")=0,"-",IFERROR(VLOOKUP($F$2,'Médias 2025'!$B$5:$AE$34,17,0),"Verificar"))</f>
        <v>Verificar</v>
      </c>
      <c r="G29" s="234" t="str">
        <f>IF(IFERROR(VLOOKUP($F$2,'Médias 2025'!$B$5:$AE$34,23,0),"Verificar")=0,"-",IFERROR(VLOOKUP($F$2,'Médias 2025'!$B$5:$AE$34,23,0),"Verificar"))</f>
        <v>Verificar</v>
      </c>
      <c r="H29" s="234" t="str">
        <f>IF(IFERROR(VLOOKUP($F$2,'Médias 2025'!$B$5:$AE$34,24,0),"Verificar")=0,"-",IFERROR(VLOOKUP($F$2,'Médias 2025'!$B$5:$AE$34,24,0),"Verificar"))</f>
        <v>Verificar</v>
      </c>
      <c r="I29" s="244" t="str">
        <f t="shared" ref="I29:K29" si="2">I25</f>
        <v>Verificar</v>
      </c>
      <c r="J29" s="244" t="str">
        <f t="shared" si="2"/>
        <v>Verificar</v>
      </c>
      <c r="K29" s="244" t="str">
        <f t="shared" si="2"/>
        <v>Verificar</v>
      </c>
      <c r="L29" s="234" t="str">
        <f>IFERROR(AVERAGE(F29:H30),"-")</f>
        <v>-</v>
      </c>
      <c r="M29" s="236"/>
      <c r="N29" s="22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</row>
    <row r="30" ht="14.25" customHeight="1">
      <c r="A30" s="196"/>
      <c r="B30" s="227"/>
      <c r="C30" s="228"/>
      <c r="D30" s="229"/>
      <c r="E30" s="228"/>
      <c r="F30" s="25"/>
      <c r="G30" s="25"/>
      <c r="H30" s="25"/>
      <c r="I30" s="25"/>
      <c r="J30" s="25"/>
      <c r="K30" s="25"/>
      <c r="L30" s="25"/>
      <c r="M30" s="229"/>
      <c r="N30" s="230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</row>
    <row r="31" ht="14.25" customHeight="1">
      <c r="A31" s="196"/>
      <c r="B31" s="245" t="s">
        <v>646</v>
      </c>
      <c r="C31" s="233"/>
      <c r="D31" s="233"/>
      <c r="E31" s="223"/>
      <c r="F31" s="246"/>
      <c r="G31" s="233"/>
      <c r="H31" s="233"/>
      <c r="I31" s="233"/>
      <c r="J31" s="233"/>
      <c r="K31" s="233"/>
      <c r="L31" s="233"/>
      <c r="M31" s="233"/>
      <c r="N31" s="22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</row>
    <row r="32" ht="14.25" customHeight="1">
      <c r="A32" s="196"/>
      <c r="B32" s="237"/>
      <c r="E32" s="20"/>
      <c r="N32" s="247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</row>
    <row r="33" ht="14.25" customHeight="1">
      <c r="A33" s="196"/>
      <c r="B33" s="237"/>
      <c r="E33" s="20"/>
      <c r="N33" s="247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</row>
    <row r="34" ht="14.25" customHeight="1">
      <c r="A34" s="196"/>
      <c r="B34" s="248"/>
      <c r="C34" s="202"/>
      <c r="D34" s="202"/>
      <c r="E34" s="249"/>
      <c r="F34" s="202"/>
      <c r="G34" s="202"/>
      <c r="H34" s="202"/>
      <c r="I34" s="202"/>
      <c r="J34" s="202"/>
      <c r="K34" s="202"/>
      <c r="L34" s="202"/>
      <c r="M34" s="202"/>
      <c r="N34" s="250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 ht="14.25" customHeight="1">
      <c r="A35" s="196"/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 ht="14.25" customHeight="1">
      <c r="A36" s="196"/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 ht="14.25" customHeight="1">
      <c r="A37" s="196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 ht="14.25" customHeight="1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</row>
    <row r="39" ht="14.25" customHeight="1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</row>
    <row r="40" ht="14.25" customHeight="1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</row>
    <row r="41" ht="14.25" customHeight="1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</row>
    <row r="42" ht="14.25" customHeight="1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</row>
    <row r="43" ht="14.25" customHeight="1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</row>
    <row r="44" ht="14.25" customHeight="1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</row>
    <row r="45" ht="14.25" customHeight="1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 ht="14.25" customHeight="1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ht="14.25" customHeight="1">
      <c r="A47" s="196"/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</row>
    <row r="48" ht="14.25" customHeight="1">
      <c r="A48" s="196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</row>
    <row r="49" ht="14.25" customHeight="1">
      <c r="A49" s="196"/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</row>
    <row r="50" ht="14.25" customHeight="1">
      <c r="A50" s="196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</row>
    <row r="51" ht="14.25" customHeight="1">
      <c r="A51" s="196"/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</row>
    <row r="52" ht="14.25" customHeight="1">
      <c r="A52" s="196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 ht="14.25" customHeight="1">
      <c r="A53" s="196"/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</row>
    <row r="54" ht="14.25" customHeight="1">
      <c r="A54" s="196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</row>
    <row r="55" ht="14.25" customHeight="1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 ht="14.25" customHeight="1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</row>
    <row r="57" ht="14.25" customHeight="1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</row>
    <row r="58" ht="14.25" customHeight="1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</row>
    <row r="59" ht="14.25" customHeight="1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</row>
    <row r="60" ht="14.25" customHeight="1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</row>
    <row r="61" ht="14.25" customHeight="1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</row>
    <row r="62" ht="14.2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</row>
    <row r="63" ht="14.25" customHeight="1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</row>
    <row r="64" ht="14.25" customHeight="1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</row>
    <row r="65" ht="14.25" customHeight="1">
      <c r="A65" s="196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</row>
    <row r="66" ht="14.25" customHeight="1">
      <c r="A66" s="196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</row>
    <row r="67" ht="14.25" customHeight="1">
      <c r="A67" s="196"/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</row>
    <row r="68" ht="14.25" customHeight="1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</row>
    <row r="69" ht="14.25" customHeight="1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</row>
    <row r="70" ht="14.25" customHeight="1">
      <c r="A70" s="196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</row>
    <row r="71" ht="14.25" customHeight="1">
      <c r="A71" s="196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</row>
    <row r="72" ht="14.25" customHeight="1">
      <c r="A72" s="196"/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</row>
    <row r="73" ht="14.25" customHeight="1">
      <c r="A73" s="196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</row>
    <row r="74" ht="14.25" customHeight="1">
      <c r="A74" s="196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</row>
    <row r="75" ht="14.25" customHeight="1">
      <c r="A75" s="19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</row>
    <row r="76" ht="14.25" customHeight="1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</row>
    <row r="77" ht="14.25" customHeight="1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</row>
    <row r="78" ht="14.25" customHeight="1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</row>
    <row r="79" ht="14.25" customHeight="1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</row>
    <row r="80" ht="14.25" customHeight="1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</row>
    <row r="81" ht="14.25" customHeight="1">
      <c r="A81" s="196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</row>
    <row r="82" ht="14.25" customHeight="1">
      <c r="A82" s="196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</row>
    <row r="83" ht="14.25" customHeight="1">
      <c r="A83" s="196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</row>
    <row r="84" ht="14.25" customHeight="1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</row>
    <row r="85" ht="14.25" customHeight="1">
      <c r="A85" s="196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</row>
    <row r="86" ht="14.25" customHeight="1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</row>
    <row r="87" ht="14.25" customHeight="1">
      <c r="A87" s="196"/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</row>
    <row r="88" ht="14.25" customHeight="1">
      <c r="A88" s="196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</row>
    <row r="89" ht="14.25" customHeight="1">
      <c r="A89" s="196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</row>
    <row r="90" ht="14.25" customHeight="1">
      <c r="A90" s="196"/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</row>
    <row r="91" ht="14.25" customHeight="1">
      <c r="A91" s="196"/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</row>
    <row r="92" ht="14.25" customHeight="1">
      <c r="A92" s="196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</row>
    <row r="93" ht="14.25" customHeight="1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</row>
    <row r="94" ht="14.25" customHeight="1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</row>
    <row r="95" ht="14.25" customHeight="1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</row>
    <row r="96" ht="14.25" customHeight="1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</row>
    <row r="97" ht="14.25" customHeight="1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</row>
    <row r="98" ht="14.25" customHeight="1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</row>
    <row r="99" ht="14.25" customHeight="1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</row>
    <row r="100" ht="14.25" customHeight="1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 ht="14.25" customHeight="1">
      <c r="A101" s="196"/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</row>
    <row r="102" ht="14.25" customHeight="1">
      <c r="A102" s="196"/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</row>
    <row r="103" ht="14.25" customHeight="1">
      <c r="A103" s="196"/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</row>
    <row r="104" ht="14.25" customHeight="1">
      <c r="A104" s="196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</row>
    <row r="105" ht="14.25" customHeight="1">
      <c r="A105" s="196"/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</row>
    <row r="106" ht="14.25" customHeight="1">
      <c r="A106" s="196"/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</row>
    <row r="107" ht="14.25" customHeight="1">
      <c r="A107" s="196"/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</row>
    <row r="108" ht="14.25" customHeight="1">
      <c r="A108" s="196"/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</row>
    <row r="109" ht="14.25" customHeight="1">
      <c r="A109" s="196"/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 ht="14.25" customHeight="1">
      <c r="A110" s="196"/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</row>
    <row r="111" ht="14.25" customHeight="1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</row>
    <row r="112" ht="14.25" customHeight="1">
      <c r="A112" s="196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 ht="14.25" customHeight="1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</row>
    <row r="114" ht="14.25" customHeight="1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</row>
    <row r="115" ht="14.25" customHeight="1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</row>
    <row r="116" ht="14.25" customHeight="1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</row>
    <row r="117" ht="14.25" customHeight="1">
      <c r="A117" s="196"/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</row>
    <row r="118" ht="14.25" customHeight="1">
      <c r="A118" s="196"/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</row>
    <row r="119" ht="14.25" customHeight="1">
      <c r="A119" s="196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</row>
    <row r="120" ht="14.25" customHeight="1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</row>
    <row r="121" ht="14.25" customHeight="1">
      <c r="A121" s="196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</row>
    <row r="122" ht="14.25" customHeight="1">
      <c r="A122" s="196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</row>
    <row r="123" ht="14.25" customHeight="1">
      <c r="A123" s="196"/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</row>
    <row r="124" ht="14.25" customHeight="1">
      <c r="A124" s="196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</row>
    <row r="125" ht="14.25" customHeight="1">
      <c r="A125" s="196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</row>
    <row r="126" ht="14.25" customHeight="1">
      <c r="A126" s="196"/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</row>
    <row r="127" ht="14.25" customHeight="1">
      <c r="A127" s="196"/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</row>
    <row r="128" ht="14.25" customHeight="1">
      <c r="A128" s="196"/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</row>
    <row r="129" ht="14.25" customHeight="1">
      <c r="A129" s="196"/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</row>
    <row r="130" ht="14.25" customHeight="1">
      <c r="A130" s="196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</row>
    <row r="131" ht="14.25" customHeight="1">
      <c r="A131" s="196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</row>
    <row r="132" ht="14.25" customHeight="1">
      <c r="A132" s="196"/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</row>
    <row r="133" ht="14.25" customHeight="1">
      <c r="A133" s="196"/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</row>
    <row r="134" ht="14.25" customHeight="1">
      <c r="A134" s="196"/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</row>
    <row r="135" ht="14.25" customHeight="1">
      <c r="A135" s="196"/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</row>
    <row r="136" ht="14.25" customHeight="1">
      <c r="A136" s="196"/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</row>
    <row r="137" ht="14.25" customHeight="1">
      <c r="A137" s="196"/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</row>
    <row r="138" ht="14.25" customHeight="1">
      <c r="A138" s="196"/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</row>
    <row r="139" ht="14.25" customHeight="1">
      <c r="A139" s="196"/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</row>
    <row r="140" ht="14.25" customHeight="1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</row>
    <row r="141" ht="14.25" customHeight="1">
      <c r="A141" s="196"/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</row>
    <row r="142" ht="14.25" customHeight="1">
      <c r="A142" s="196"/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</row>
    <row r="143" ht="14.25" customHeight="1">
      <c r="A143" s="196"/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</row>
    <row r="144" ht="14.25" customHeight="1">
      <c r="A144" s="196"/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</row>
    <row r="145" ht="14.25" customHeight="1">
      <c r="A145" s="196"/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</row>
    <row r="146" ht="14.25" customHeight="1">
      <c r="A146" s="196"/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</row>
    <row r="147" ht="14.25" customHeight="1">
      <c r="A147" s="196"/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</row>
    <row r="148" ht="14.25" customHeight="1">
      <c r="A148" s="196"/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</row>
    <row r="149" ht="14.25" customHeight="1">
      <c r="A149" s="196"/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</row>
    <row r="150" ht="14.25" customHeight="1">
      <c r="A150" s="196"/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</row>
    <row r="151" ht="14.25" customHeight="1">
      <c r="A151" s="196"/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</row>
    <row r="152" ht="14.25" customHeight="1">
      <c r="A152" s="196"/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</row>
    <row r="153" ht="14.25" customHeight="1">
      <c r="A153" s="196"/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</row>
    <row r="154" ht="14.25" customHeight="1">
      <c r="A154" s="196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</row>
    <row r="155" ht="14.25" customHeight="1">
      <c r="A155" s="196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</row>
    <row r="156" ht="14.25" customHeight="1">
      <c r="A156" s="196"/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</row>
    <row r="157" ht="14.25" customHeight="1">
      <c r="A157" s="196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</row>
    <row r="158" ht="14.25" customHeight="1">
      <c r="A158" s="196"/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</row>
    <row r="159" ht="14.25" customHeight="1">
      <c r="A159" s="196"/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</row>
    <row r="160" ht="14.25" customHeight="1">
      <c r="A160" s="196"/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</row>
    <row r="161" ht="14.25" customHeight="1">
      <c r="A161" s="196"/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196"/>
      <c r="Z161" s="196"/>
    </row>
    <row r="162" ht="14.25" customHeight="1">
      <c r="A162" s="196"/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</row>
    <row r="163" ht="14.25" customHeight="1">
      <c r="A163" s="196"/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</row>
    <row r="164" ht="14.25" customHeight="1">
      <c r="A164" s="196"/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</row>
    <row r="165" ht="14.25" customHeight="1">
      <c r="A165" s="196"/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</row>
    <row r="166" ht="14.25" customHeight="1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</row>
    <row r="167" ht="14.25" customHeight="1">
      <c r="A167" s="196"/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</row>
    <row r="168" ht="14.25" customHeight="1">
      <c r="A168" s="196"/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</row>
    <row r="169" ht="14.25" customHeight="1">
      <c r="A169" s="196"/>
      <c r="B169" s="196"/>
      <c r="C169" s="196"/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</row>
    <row r="170" ht="14.25" customHeight="1">
      <c r="A170" s="196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</row>
    <row r="171" ht="14.25" customHeight="1">
      <c r="A171" s="196"/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</row>
    <row r="172" ht="14.25" customHeight="1">
      <c r="A172" s="196"/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</row>
    <row r="173" ht="14.25" customHeight="1">
      <c r="A173" s="196"/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</row>
    <row r="174" ht="14.25" customHeight="1">
      <c r="A174" s="196"/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</row>
    <row r="175" ht="14.25" customHeight="1">
      <c r="A175" s="196"/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</row>
    <row r="176" ht="14.25" customHeight="1">
      <c r="A176" s="196"/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</row>
    <row r="177" ht="14.25" customHeight="1">
      <c r="A177" s="196"/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</row>
    <row r="178" ht="14.25" customHeight="1">
      <c r="A178" s="196"/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</row>
    <row r="179" ht="14.25" customHeight="1">
      <c r="A179" s="196"/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</row>
    <row r="180" ht="14.25" customHeight="1">
      <c r="A180" s="196"/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</row>
    <row r="181" ht="14.25" customHeight="1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</row>
    <row r="182" ht="14.25" customHeight="1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</row>
    <row r="183" ht="14.25" customHeight="1">
      <c r="A183" s="196"/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</row>
    <row r="184" ht="14.25" customHeight="1">
      <c r="A184" s="196"/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  <c r="Z184" s="196"/>
    </row>
    <row r="185" ht="14.25" customHeight="1">
      <c r="A185" s="196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</row>
    <row r="186" ht="14.25" customHeight="1">
      <c r="A186" s="196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</row>
    <row r="187" ht="14.25" customHeight="1">
      <c r="A187" s="196"/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</row>
    <row r="188" ht="14.25" customHeight="1">
      <c r="A188" s="196"/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</row>
    <row r="189" ht="14.25" customHeight="1">
      <c r="A189" s="196"/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</row>
    <row r="190" ht="14.25" customHeight="1">
      <c r="A190" s="196"/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</row>
    <row r="191" ht="14.25" customHeight="1">
      <c r="A191" s="196"/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  <c r="Z191" s="196"/>
    </row>
    <row r="192" ht="14.25" customHeight="1">
      <c r="A192" s="196"/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6"/>
    </row>
    <row r="193" ht="14.25" customHeight="1">
      <c r="A193" s="196"/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  <c r="Z193" s="196"/>
    </row>
    <row r="194" ht="14.25" customHeight="1">
      <c r="A194" s="196"/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</row>
    <row r="195" ht="14.25" customHeight="1">
      <c r="A195" s="196"/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</row>
    <row r="196" ht="14.25" customHeight="1">
      <c r="A196" s="196"/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</row>
    <row r="197" ht="14.25" customHeight="1">
      <c r="A197" s="196"/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</row>
    <row r="198" ht="14.25" customHeight="1">
      <c r="A198" s="196"/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</row>
    <row r="199" ht="14.25" customHeight="1">
      <c r="A199" s="196"/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</row>
    <row r="200" ht="14.25" customHeight="1">
      <c r="A200" s="196"/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</row>
    <row r="201" ht="14.25" customHeight="1">
      <c r="A201" s="196"/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</row>
    <row r="202" ht="14.25" customHeight="1">
      <c r="A202" s="196"/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</row>
    <row r="203" ht="14.25" customHeight="1">
      <c r="A203" s="196"/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</row>
    <row r="204" ht="14.25" customHeight="1">
      <c r="A204" s="196"/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</row>
    <row r="205" ht="14.25" customHeight="1">
      <c r="A205" s="196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</row>
    <row r="206" ht="14.25" customHeight="1">
      <c r="A206" s="196"/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</row>
    <row r="207" ht="14.25" customHeight="1">
      <c r="A207" s="196"/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</row>
    <row r="208" ht="14.25" customHeight="1">
      <c r="A208" s="196"/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</row>
    <row r="209" ht="14.25" customHeight="1">
      <c r="A209" s="196"/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</row>
    <row r="210" ht="14.25" customHeight="1">
      <c r="A210" s="196"/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</row>
    <row r="211" ht="14.25" customHeight="1">
      <c r="A211" s="196"/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196"/>
      <c r="Z211" s="196"/>
    </row>
    <row r="212" ht="14.25" customHeight="1">
      <c r="A212" s="196"/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  <c r="Z212" s="196"/>
    </row>
    <row r="213" ht="14.25" customHeight="1">
      <c r="A213" s="196"/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</row>
    <row r="214" ht="14.25" customHeight="1">
      <c r="A214" s="196"/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</row>
    <row r="215" ht="14.25" customHeight="1">
      <c r="A215" s="196"/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  <c r="Z215" s="196"/>
    </row>
    <row r="216" ht="14.25" customHeight="1">
      <c r="A216" s="196"/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  <c r="T216" s="196"/>
      <c r="U216" s="196"/>
      <c r="V216" s="196"/>
      <c r="W216" s="196"/>
      <c r="X216" s="196"/>
      <c r="Y216" s="196"/>
      <c r="Z216" s="196"/>
    </row>
    <row r="217" ht="14.25" customHeight="1">
      <c r="A217" s="196"/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  <c r="T217" s="196"/>
      <c r="U217" s="196"/>
      <c r="V217" s="196"/>
      <c r="W217" s="196"/>
      <c r="X217" s="196"/>
      <c r="Y217" s="196"/>
      <c r="Z217" s="196"/>
    </row>
    <row r="218" ht="14.25" customHeight="1">
      <c r="A218" s="196"/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196"/>
      <c r="Z218" s="196"/>
    </row>
    <row r="219" ht="14.25" customHeight="1">
      <c r="A219" s="196"/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</row>
    <row r="220" ht="14.25" customHeight="1">
      <c r="A220" s="196"/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</row>
    <row r="221" ht="14.25" customHeight="1">
      <c r="A221" s="196"/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</row>
    <row r="222" ht="14.25" customHeight="1">
      <c r="A222" s="196"/>
      <c r="B222" s="196"/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</row>
    <row r="223" ht="14.25" customHeight="1">
      <c r="A223" s="196"/>
      <c r="B223" s="196"/>
      <c r="C223" s="196"/>
      <c r="D223" s="196"/>
      <c r="E223" s="196"/>
      <c r="F223" s="196"/>
      <c r="G223" s="196"/>
      <c r="H223" s="196"/>
      <c r="I223" s="196"/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</row>
    <row r="224" ht="14.25" customHeight="1">
      <c r="A224" s="196"/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</row>
    <row r="225" ht="14.25" customHeight="1">
      <c r="A225" s="196"/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196"/>
      <c r="Z225" s="196"/>
    </row>
    <row r="226" ht="14.25" customHeight="1">
      <c r="A226" s="196"/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</row>
    <row r="227" ht="14.25" customHeight="1">
      <c r="A227" s="196"/>
      <c r="B227" s="196"/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</row>
    <row r="228" ht="14.25" customHeight="1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</row>
    <row r="229" ht="14.25" customHeight="1">
      <c r="A229" s="196"/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</row>
    <row r="230" ht="14.25" customHeight="1">
      <c r="A230" s="196"/>
      <c r="B230" s="196"/>
      <c r="C230" s="196"/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</row>
    <row r="231" ht="14.25" customHeight="1">
      <c r="A231" s="196"/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</row>
    <row r="232" ht="14.25" customHeight="1">
      <c r="A232" s="196"/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</row>
    <row r="233" ht="14.25" customHeight="1">
      <c r="A233" s="196"/>
      <c r="B233" s="196"/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</row>
    <row r="234" ht="14.25" customHeight="1">
      <c r="A234" s="196"/>
      <c r="B234" s="196"/>
      <c r="C234" s="196"/>
      <c r="D234" s="196"/>
      <c r="E234" s="196"/>
      <c r="F234" s="196"/>
      <c r="G234" s="196"/>
      <c r="H234" s="196"/>
      <c r="I234" s="196"/>
      <c r="J234" s="196"/>
      <c r="K234" s="196"/>
      <c r="L234" s="196"/>
      <c r="M234" s="196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</row>
    <row r="235" ht="14.25" customHeight="1">
      <c r="A235" s="196"/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</row>
    <row r="236" ht="14.25" customHeight="1">
      <c r="A236" s="196"/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96"/>
      <c r="N236" s="196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</row>
    <row r="237" ht="14.25" customHeight="1">
      <c r="A237" s="196"/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</row>
    <row r="238" ht="14.25" customHeight="1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</row>
    <row r="239" ht="14.25" customHeight="1">
      <c r="A239" s="196"/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  <c r="Z239" s="196"/>
    </row>
    <row r="240" ht="14.25" customHeight="1">
      <c r="A240" s="196"/>
      <c r="B240" s="196"/>
      <c r="C240" s="196"/>
      <c r="D240" s="196"/>
      <c r="E240" s="196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</row>
    <row r="241" ht="14.25" customHeight="1">
      <c r="A241" s="196"/>
      <c r="B241" s="196"/>
      <c r="C241" s="196"/>
      <c r="D241" s="196"/>
      <c r="E241" s="196"/>
      <c r="F241" s="196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</row>
    <row r="242" ht="14.25" customHeight="1">
      <c r="A242" s="196"/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</row>
    <row r="243" ht="14.25" customHeight="1">
      <c r="A243" s="196"/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</row>
    <row r="244" ht="14.25" customHeight="1">
      <c r="A244" s="196"/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</row>
    <row r="245" ht="14.25" customHeight="1">
      <c r="A245" s="196"/>
      <c r="B245" s="196"/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</row>
    <row r="246" ht="14.25" customHeight="1">
      <c r="A246" s="196"/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</row>
    <row r="247" ht="14.25" customHeight="1">
      <c r="A247" s="196"/>
      <c r="B247" s="196"/>
      <c r="C247" s="196"/>
      <c r="D247" s="196"/>
      <c r="E247" s="196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</row>
    <row r="248" ht="14.25" customHeight="1">
      <c r="A248" s="196"/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</row>
    <row r="249" ht="14.25" customHeight="1">
      <c r="A249" s="196"/>
      <c r="B249" s="196"/>
      <c r="C249" s="196"/>
      <c r="D249" s="196"/>
      <c r="E249" s="196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</row>
    <row r="250" ht="14.25" customHeight="1">
      <c r="A250" s="196"/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</row>
    <row r="251" ht="14.25" customHeight="1">
      <c r="A251" s="196"/>
      <c r="B251" s="196"/>
      <c r="C251" s="196"/>
      <c r="D251" s="196"/>
      <c r="E251" s="196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</row>
    <row r="252" ht="14.25" customHeight="1">
      <c r="A252" s="196"/>
      <c r="B252" s="196"/>
      <c r="C252" s="196"/>
      <c r="D252" s="196"/>
      <c r="E252" s="196"/>
      <c r="F252" s="196"/>
      <c r="G252" s="196"/>
      <c r="H252" s="196"/>
      <c r="I252" s="196"/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  <c r="Z252" s="196"/>
    </row>
    <row r="253" ht="14.25" customHeight="1">
      <c r="A253" s="196"/>
      <c r="B253" s="196"/>
      <c r="C253" s="196"/>
      <c r="D253" s="196"/>
      <c r="E253" s="196"/>
      <c r="F253" s="196"/>
      <c r="G253" s="196"/>
      <c r="H253" s="196"/>
      <c r="I253" s="196"/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  <c r="Z253" s="196"/>
    </row>
    <row r="254" ht="14.25" customHeight="1">
      <c r="A254" s="196"/>
      <c r="B254" s="196"/>
      <c r="C254" s="196"/>
      <c r="D254" s="196"/>
      <c r="E254" s="196"/>
      <c r="F254" s="196"/>
      <c r="G254" s="196"/>
      <c r="H254" s="196"/>
      <c r="I254" s="196"/>
      <c r="J254" s="196"/>
      <c r="K254" s="196"/>
      <c r="L254" s="196"/>
      <c r="M254" s="196"/>
      <c r="N254" s="196"/>
      <c r="O254" s="196"/>
      <c r="P254" s="196"/>
      <c r="Q254" s="196"/>
      <c r="R254" s="196"/>
      <c r="S254" s="196"/>
      <c r="T254" s="196"/>
      <c r="U254" s="196"/>
      <c r="V254" s="196"/>
      <c r="W254" s="196"/>
      <c r="X254" s="196"/>
      <c r="Y254" s="196"/>
      <c r="Z254" s="196"/>
    </row>
    <row r="255" ht="14.25" customHeight="1">
      <c r="A255" s="196"/>
      <c r="B255" s="196"/>
      <c r="C255" s="196"/>
      <c r="D255" s="196"/>
      <c r="E255" s="196"/>
      <c r="F255" s="196"/>
      <c r="G255" s="196"/>
      <c r="H255" s="196"/>
      <c r="I255" s="196"/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  <c r="Z255" s="196"/>
    </row>
    <row r="256" ht="14.25" customHeight="1">
      <c r="A256" s="196"/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  <c r="Z256" s="196"/>
    </row>
    <row r="257" ht="14.25" customHeight="1">
      <c r="A257" s="196"/>
      <c r="B257" s="196"/>
      <c r="C257" s="196"/>
      <c r="D257" s="196"/>
      <c r="E257" s="196"/>
      <c r="F257" s="196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6"/>
    </row>
    <row r="258" ht="14.25" customHeight="1">
      <c r="A258" s="196"/>
      <c r="B258" s="196"/>
      <c r="C258" s="196"/>
      <c r="D258" s="196"/>
      <c r="E258" s="196"/>
      <c r="F258" s="196"/>
      <c r="G258" s="196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</row>
    <row r="259" ht="14.25" customHeight="1">
      <c r="A259" s="196"/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</row>
    <row r="260" ht="14.25" customHeight="1">
      <c r="A260" s="196"/>
      <c r="B260" s="196"/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</row>
    <row r="261" ht="14.25" customHeight="1">
      <c r="A261" s="196"/>
      <c r="B261" s="196"/>
      <c r="C261" s="196"/>
      <c r="D261" s="196"/>
      <c r="E261" s="196"/>
      <c r="F261" s="196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</row>
    <row r="262" ht="14.25" customHeight="1">
      <c r="A262" s="196"/>
      <c r="B262" s="196"/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</row>
    <row r="263" ht="14.25" customHeight="1">
      <c r="A263" s="196"/>
      <c r="B263" s="196"/>
      <c r="C263" s="196"/>
      <c r="D263" s="196"/>
      <c r="E263" s="196"/>
      <c r="F263" s="196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</row>
    <row r="264" ht="14.25" customHeight="1">
      <c r="A264" s="196"/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</row>
    <row r="265" ht="14.25" customHeight="1">
      <c r="A265" s="196"/>
      <c r="B265" s="196"/>
      <c r="C265" s="196"/>
      <c r="D265" s="196"/>
      <c r="E265" s="196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</row>
    <row r="266" ht="14.25" customHeight="1">
      <c r="A266" s="196"/>
      <c r="B266" s="196"/>
      <c r="C266" s="196"/>
      <c r="D266" s="196"/>
      <c r="E266" s="196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</row>
    <row r="267" ht="14.25" customHeight="1">
      <c r="A267" s="196"/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</row>
    <row r="268" ht="14.25" customHeight="1">
      <c r="A268" s="196"/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</row>
    <row r="269" ht="14.25" customHeight="1">
      <c r="A269" s="196"/>
      <c r="B269" s="196"/>
      <c r="C269" s="196"/>
      <c r="D269" s="196"/>
      <c r="E269" s="196"/>
      <c r="F269" s="196"/>
      <c r="G269" s="196"/>
      <c r="H269" s="196"/>
      <c r="I269" s="196"/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</row>
    <row r="270" ht="14.25" customHeight="1">
      <c r="A270" s="196"/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</row>
    <row r="271" ht="14.25" customHeight="1">
      <c r="A271" s="196"/>
      <c r="B271" s="196"/>
      <c r="C271" s="196"/>
      <c r="D271" s="196"/>
      <c r="E271" s="196"/>
      <c r="F271" s="196"/>
      <c r="G271" s="196"/>
      <c r="H271" s="196"/>
      <c r="I271" s="196"/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  <c r="Z271" s="196"/>
    </row>
    <row r="272" ht="14.25" customHeight="1">
      <c r="A272" s="196"/>
      <c r="B272" s="196"/>
      <c r="C272" s="196"/>
      <c r="D272" s="196"/>
      <c r="E272" s="196"/>
      <c r="F272" s="196"/>
      <c r="G272" s="196"/>
      <c r="H272" s="196"/>
      <c r="I272" s="196"/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  <c r="Z272" s="196"/>
    </row>
    <row r="273" ht="14.25" customHeight="1">
      <c r="A273" s="196"/>
      <c r="B273" s="196"/>
      <c r="C273" s="196"/>
      <c r="D273" s="196"/>
      <c r="E273" s="196"/>
      <c r="F273" s="196"/>
      <c r="G273" s="196"/>
      <c r="H273" s="196"/>
      <c r="I273" s="196"/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  <c r="Z273" s="196"/>
    </row>
    <row r="274" ht="14.25" customHeight="1">
      <c r="A274" s="196"/>
      <c r="B274" s="196"/>
      <c r="C274" s="196"/>
      <c r="D274" s="196"/>
      <c r="E274" s="196"/>
      <c r="F274" s="196"/>
      <c r="G274" s="196"/>
      <c r="H274" s="196"/>
      <c r="I274" s="196"/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  <c r="Z274" s="196"/>
    </row>
    <row r="275" ht="14.25" customHeight="1">
      <c r="A275" s="196"/>
      <c r="B275" s="196"/>
      <c r="C275" s="196"/>
      <c r="D275" s="196"/>
      <c r="E275" s="196"/>
      <c r="F275" s="196"/>
      <c r="G275" s="196"/>
      <c r="H275" s="196"/>
      <c r="I275" s="196"/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  <c r="Z275" s="196"/>
    </row>
    <row r="276" ht="14.25" customHeight="1">
      <c r="A276" s="196"/>
      <c r="B276" s="196"/>
      <c r="C276" s="196"/>
      <c r="D276" s="196"/>
      <c r="E276" s="196"/>
      <c r="F276" s="196"/>
      <c r="G276" s="196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</row>
    <row r="277" ht="14.25" customHeight="1">
      <c r="A277" s="196"/>
      <c r="B277" s="196"/>
      <c r="C277" s="196"/>
      <c r="D277" s="196"/>
      <c r="E277" s="196"/>
      <c r="F277" s="196"/>
      <c r="G277" s="196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</row>
    <row r="278" ht="14.25" customHeight="1">
      <c r="A278" s="196"/>
      <c r="B278" s="196"/>
      <c r="C278" s="196"/>
      <c r="D278" s="196"/>
      <c r="E278" s="196"/>
      <c r="F278" s="196"/>
      <c r="G278" s="196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</row>
    <row r="279" ht="14.25" customHeight="1">
      <c r="A279" s="196"/>
      <c r="B279" s="196"/>
      <c r="C279" s="196"/>
      <c r="D279" s="196"/>
      <c r="E279" s="196"/>
      <c r="F279" s="196"/>
      <c r="G279" s="196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</row>
    <row r="280" ht="14.25" customHeight="1">
      <c r="A280" s="196"/>
      <c r="B280" s="196"/>
      <c r="C280" s="196"/>
      <c r="D280" s="196"/>
      <c r="E280" s="196"/>
      <c r="F280" s="196"/>
      <c r="G280" s="196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</row>
    <row r="281" ht="14.25" customHeight="1">
      <c r="A281" s="196"/>
      <c r="B281" s="196"/>
      <c r="C281" s="196"/>
      <c r="D281" s="196"/>
      <c r="E281" s="196"/>
      <c r="F281" s="196"/>
      <c r="G281" s="196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</row>
    <row r="282" ht="14.25" customHeight="1">
      <c r="A282" s="196"/>
      <c r="B282" s="196"/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</row>
    <row r="283" ht="14.25" customHeight="1">
      <c r="A283" s="196"/>
      <c r="B283" s="196"/>
      <c r="C283" s="196"/>
      <c r="D283" s="196"/>
      <c r="E283" s="196"/>
      <c r="F283" s="196"/>
      <c r="G283" s="196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</row>
    <row r="284" ht="14.25" customHeight="1">
      <c r="A284" s="196"/>
      <c r="B284" s="196"/>
      <c r="C284" s="196"/>
      <c r="D284" s="196"/>
      <c r="E284" s="196"/>
      <c r="F284" s="196"/>
      <c r="G284" s="196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</row>
    <row r="285" ht="14.25" customHeight="1">
      <c r="A285" s="196"/>
      <c r="B285" s="196"/>
      <c r="C285" s="196"/>
      <c r="D285" s="196"/>
      <c r="E285" s="196"/>
      <c r="F285" s="196"/>
      <c r="G285" s="196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</row>
    <row r="286" ht="14.25" customHeight="1">
      <c r="A286" s="196"/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</row>
    <row r="287" ht="14.25" customHeight="1">
      <c r="A287" s="196"/>
      <c r="B287" s="196"/>
      <c r="C287" s="196"/>
      <c r="D287" s="196"/>
      <c r="E287" s="196"/>
      <c r="F287" s="196"/>
      <c r="G287" s="196"/>
      <c r="H287" s="196"/>
      <c r="I287" s="196"/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</row>
    <row r="288" ht="14.25" customHeight="1">
      <c r="A288" s="196"/>
      <c r="B288" s="196"/>
      <c r="C288" s="196"/>
      <c r="D288" s="196"/>
      <c r="E288" s="196"/>
      <c r="F288" s="196"/>
      <c r="G288" s="196"/>
      <c r="H288" s="196"/>
      <c r="I288" s="196"/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</row>
    <row r="289" ht="14.25" customHeight="1">
      <c r="A289" s="196"/>
      <c r="B289" s="196"/>
      <c r="C289" s="196"/>
      <c r="D289" s="196"/>
      <c r="E289" s="196"/>
      <c r="F289" s="196"/>
      <c r="G289" s="196"/>
      <c r="H289" s="196"/>
      <c r="I289" s="196"/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  <c r="Z289" s="196"/>
    </row>
    <row r="290" ht="14.25" customHeight="1">
      <c r="A290" s="196"/>
      <c r="B290" s="196"/>
      <c r="C290" s="196"/>
      <c r="D290" s="196"/>
      <c r="E290" s="196"/>
      <c r="F290" s="196"/>
      <c r="G290" s="196"/>
      <c r="H290" s="196"/>
      <c r="I290" s="196"/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6"/>
    </row>
    <row r="291" ht="14.25" customHeight="1">
      <c r="A291" s="196"/>
      <c r="B291" s="196"/>
      <c r="C291" s="196"/>
      <c r="D291" s="196"/>
      <c r="E291" s="196"/>
      <c r="F291" s="196"/>
      <c r="G291" s="196"/>
      <c r="H291" s="196"/>
      <c r="I291" s="196"/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  <c r="Z291" s="196"/>
    </row>
    <row r="292" ht="14.25" customHeight="1">
      <c r="A292" s="196"/>
      <c r="B292" s="196"/>
      <c r="C292" s="196"/>
      <c r="D292" s="196"/>
      <c r="E292" s="196"/>
      <c r="F292" s="196"/>
      <c r="G292" s="196"/>
      <c r="H292" s="196"/>
      <c r="I292" s="196"/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</row>
    <row r="293" ht="14.25" customHeight="1">
      <c r="A293" s="196"/>
      <c r="B293" s="196"/>
      <c r="C293" s="196"/>
      <c r="D293" s="196"/>
      <c r="E293" s="196"/>
      <c r="F293" s="196"/>
      <c r="G293" s="196"/>
      <c r="H293" s="196"/>
      <c r="I293" s="196"/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  <c r="Z293" s="196"/>
    </row>
    <row r="294" ht="14.25" customHeight="1">
      <c r="A294" s="196"/>
      <c r="B294" s="196"/>
      <c r="C294" s="196"/>
      <c r="D294" s="196"/>
      <c r="E294" s="196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</row>
    <row r="295" ht="14.25" customHeight="1">
      <c r="A295" s="196"/>
      <c r="B295" s="196"/>
      <c r="C295" s="196"/>
      <c r="D295" s="196"/>
      <c r="E295" s="196"/>
      <c r="F295" s="196"/>
      <c r="G295" s="196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</row>
    <row r="296" ht="14.25" customHeight="1">
      <c r="A296" s="196"/>
      <c r="B296" s="196"/>
      <c r="C296" s="196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</row>
    <row r="297" ht="14.25" customHeight="1">
      <c r="A297" s="196"/>
      <c r="B297" s="196"/>
      <c r="C297" s="196"/>
      <c r="D297" s="196"/>
      <c r="E297" s="196"/>
      <c r="F297" s="196"/>
      <c r="G297" s="196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</row>
    <row r="298" ht="14.25" customHeight="1">
      <c r="A298" s="196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</row>
    <row r="299" ht="14.25" customHeight="1">
      <c r="A299" s="196"/>
      <c r="B299" s="196"/>
      <c r="C299" s="196"/>
      <c r="D299" s="196"/>
      <c r="E299" s="196"/>
      <c r="F299" s="196"/>
      <c r="G299" s="196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</row>
    <row r="300" ht="14.25" customHeight="1">
      <c r="A300" s="196"/>
      <c r="B300" s="196"/>
      <c r="C300" s="196"/>
      <c r="D300" s="196"/>
      <c r="E300" s="196"/>
      <c r="F300" s="196"/>
      <c r="G300" s="196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</row>
    <row r="301" ht="14.25" customHeight="1">
      <c r="A301" s="196"/>
      <c r="B301" s="196"/>
      <c r="C301" s="196"/>
      <c r="D301" s="196"/>
      <c r="E301" s="196"/>
      <c r="F301" s="196"/>
      <c r="G301" s="196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</row>
    <row r="302" ht="14.25" customHeight="1">
      <c r="A302" s="196"/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</row>
    <row r="303" ht="14.25" customHeight="1">
      <c r="A303" s="196"/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</row>
    <row r="304" ht="14.25" customHeight="1">
      <c r="A304" s="196"/>
      <c r="B304" s="196"/>
      <c r="C304" s="196"/>
      <c r="D304" s="196"/>
      <c r="E304" s="196"/>
      <c r="F304" s="196"/>
      <c r="G304" s="196"/>
      <c r="H304" s="196"/>
      <c r="I304" s="196"/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</row>
    <row r="305" ht="14.25" customHeight="1">
      <c r="A305" s="196"/>
      <c r="B305" s="196"/>
      <c r="C305" s="196"/>
      <c r="D305" s="196"/>
      <c r="E305" s="196"/>
      <c r="F305" s="196"/>
      <c r="G305" s="196"/>
      <c r="H305" s="196"/>
      <c r="I305" s="196"/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</row>
    <row r="306" ht="14.25" customHeight="1">
      <c r="A306" s="196"/>
      <c r="B306" s="196"/>
      <c r="C306" s="196"/>
      <c r="D306" s="196"/>
      <c r="E306" s="196"/>
      <c r="F306" s="196"/>
      <c r="G306" s="196"/>
      <c r="H306" s="196"/>
      <c r="I306" s="196"/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  <c r="Z306" s="196"/>
    </row>
    <row r="307" ht="14.25" customHeight="1">
      <c r="A307" s="196"/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6"/>
    </row>
    <row r="308" ht="14.25" customHeight="1">
      <c r="A308" s="196"/>
      <c r="B308" s="196"/>
      <c r="C308" s="196"/>
      <c r="D308" s="196"/>
      <c r="E308" s="196"/>
      <c r="F308" s="196"/>
      <c r="G308" s="196"/>
      <c r="H308" s="196"/>
      <c r="I308" s="196"/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  <c r="Z308" s="196"/>
    </row>
    <row r="309" ht="14.25" customHeight="1">
      <c r="A309" s="196"/>
      <c r="B309" s="196"/>
      <c r="C309" s="196"/>
      <c r="D309" s="196"/>
      <c r="E309" s="196"/>
      <c r="F309" s="196"/>
      <c r="G309" s="196"/>
      <c r="H309" s="196"/>
      <c r="I309" s="196"/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  <c r="Z309" s="196"/>
    </row>
    <row r="310" ht="14.25" customHeight="1">
      <c r="A310" s="196"/>
      <c r="B310" s="196"/>
      <c r="C310" s="196"/>
      <c r="D310" s="196"/>
      <c r="E310" s="196"/>
      <c r="F310" s="196"/>
      <c r="G310" s="196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</row>
    <row r="311" ht="14.25" customHeight="1">
      <c r="A311" s="196"/>
      <c r="B311" s="196"/>
      <c r="C311" s="196"/>
      <c r="D311" s="196"/>
      <c r="E311" s="196"/>
      <c r="F311" s="196"/>
      <c r="G311" s="196"/>
      <c r="H311" s="196"/>
      <c r="I311" s="196"/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  <c r="Z311" s="196"/>
    </row>
    <row r="312" ht="14.25" customHeight="1">
      <c r="A312" s="196"/>
      <c r="B312" s="196"/>
      <c r="C312" s="196"/>
      <c r="D312" s="196"/>
      <c r="E312" s="196"/>
      <c r="F312" s="196"/>
      <c r="G312" s="196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</row>
    <row r="313" ht="14.25" customHeight="1">
      <c r="A313" s="196"/>
      <c r="B313" s="196"/>
      <c r="C313" s="196"/>
      <c r="D313" s="196"/>
      <c r="E313" s="196"/>
      <c r="F313" s="196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</row>
    <row r="314" ht="14.25" customHeight="1">
      <c r="A314" s="196"/>
      <c r="B314" s="196"/>
      <c r="C314" s="196"/>
      <c r="D314" s="196"/>
      <c r="E314" s="196"/>
      <c r="F314" s="196"/>
      <c r="G314" s="196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</row>
    <row r="315" ht="14.25" customHeight="1">
      <c r="A315" s="196"/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</row>
    <row r="316" ht="14.25" customHeight="1">
      <c r="A316" s="196"/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</row>
    <row r="317" ht="14.25" customHeight="1">
      <c r="A317" s="196"/>
      <c r="B317" s="196"/>
      <c r="C317" s="196"/>
      <c r="D317" s="196"/>
      <c r="E317" s="196"/>
      <c r="F317" s="196"/>
      <c r="G317" s="196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</row>
    <row r="318" ht="14.25" customHeight="1">
      <c r="A318" s="196"/>
      <c r="B318" s="196"/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</row>
    <row r="319" ht="14.25" customHeight="1">
      <c r="A319" s="196"/>
      <c r="B319" s="196"/>
      <c r="C319" s="196"/>
      <c r="D319" s="196"/>
      <c r="E319" s="196"/>
      <c r="F319" s="196"/>
      <c r="G319" s="196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</row>
    <row r="320" ht="14.25" customHeight="1">
      <c r="A320" s="196"/>
      <c r="B320" s="196"/>
      <c r="C320" s="196"/>
      <c r="D320" s="196"/>
      <c r="E320" s="196"/>
      <c r="F320" s="196"/>
      <c r="G320" s="196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</row>
    <row r="321" ht="14.25" customHeight="1">
      <c r="A321" s="196"/>
      <c r="B321" s="196"/>
      <c r="C321" s="196"/>
      <c r="D321" s="196"/>
      <c r="E321" s="196"/>
      <c r="F321" s="196"/>
      <c r="G321" s="196"/>
      <c r="H321" s="196"/>
      <c r="I321" s="196"/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</row>
    <row r="322" ht="14.25" customHeight="1">
      <c r="A322" s="196"/>
      <c r="B322" s="196"/>
      <c r="C322" s="196"/>
      <c r="D322" s="196"/>
      <c r="E322" s="196"/>
      <c r="F322" s="196"/>
      <c r="G322" s="196"/>
      <c r="H322" s="196"/>
      <c r="I322" s="196"/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</row>
    <row r="323" ht="14.25" customHeight="1">
      <c r="A323" s="196"/>
      <c r="B323" s="196"/>
      <c r="C323" s="196"/>
      <c r="D323" s="196"/>
      <c r="E323" s="196"/>
      <c r="F323" s="196"/>
      <c r="G323" s="196"/>
      <c r="H323" s="196"/>
      <c r="I323" s="196"/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</row>
    <row r="324" ht="14.25" customHeight="1">
      <c r="A324" s="196"/>
      <c r="B324" s="196"/>
      <c r="C324" s="196"/>
      <c r="D324" s="196"/>
      <c r="E324" s="196"/>
      <c r="F324" s="196"/>
      <c r="G324" s="196"/>
      <c r="H324" s="196"/>
      <c r="I324" s="196"/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  <c r="Z324" s="196"/>
    </row>
    <row r="325" ht="14.25" customHeight="1">
      <c r="A325" s="196"/>
      <c r="B325" s="196"/>
      <c r="C325" s="196"/>
      <c r="D325" s="196"/>
      <c r="E325" s="196"/>
      <c r="F325" s="196"/>
      <c r="G325" s="196"/>
      <c r="H325" s="196"/>
      <c r="I325" s="196"/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</row>
    <row r="326" ht="14.25" customHeight="1">
      <c r="A326" s="196"/>
      <c r="B326" s="196"/>
      <c r="C326" s="196"/>
      <c r="D326" s="196"/>
      <c r="E326" s="196"/>
      <c r="F326" s="196"/>
      <c r="G326" s="196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  <c r="Z326" s="196"/>
    </row>
    <row r="327" ht="14.25" customHeight="1">
      <c r="A327" s="196"/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</row>
    <row r="328" ht="14.25" customHeight="1">
      <c r="A328" s="196"/>
      <c r="B328" s="196"/>
      <c r="C328" s="196"/>
      <c r="D328" s="196"/>
      <c r="E328" s="196"/>
      <c r="F328" s="196"/>
      <c r="G328" s="196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</row>
    <row r="329" ht="14.25" customHeight="1">
      <c r="A329" s="196"/>
      <c r="B329" s="196"/>
      <c r="C329" s="196"/>
      <c r="D329" s="196"/>
      <c r="E329" s="196"/>
      <c r="F329" s="196"/>
      <c r="G329" s="196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</row>
    <row r="330" ht="14.25" customHeight="1">
      <c r="A330" s="196"/>
      <c r="B330" s="196"/>
      <c r="C330" s="196"/>
      <c r="D330" s="196"/>
      <c r="E330" s="196"/>
      <c r="F330" s="196"/>
      <c r="G330" s="196"/>
      <c r="H330" s="196"/>
      <c r="I330" s="196"/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</row>
    <row r="331" ht="14.25" customHeight="1">
      <c r="A331" s="196"/>
      <c r="B331" s="196"/>
      <c r="C331" s="196"/>
      <c r="D331" s="196"/>
      <c r="E331" s="196"/>
      <c r="F331" s="196"/>
      <c r="G331" s="196"/>
      <c r="H331" s="196"/>
      <c r="I331" s="196"/>
      <c r="J331" s="19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</row>
    <row r="332" ht="14.25" customHeight="1">
      <c r="A332" s="196"/>
      <c r="B332" s="196"/>
      <c r="C332" s="196"/>
      <c r="D332" s="196"/>
      <c r="E332" s="196"/>
      <c r="F332" s="196"/>
      <c r="G332" s="196"/>
      <c r="H332" s="196"/>
      <c r="I332" s="196"/>
      <c r="J332" s="196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</row>
    <row r="333" ht="14.25" customHeight="1">
      <c r="A333" s="196"/>
      <c r="B333" s="196"/>
      <c r="C333" s="196"/>
      <c r="D333" s="196"/>
      <c r="E333" s="196"/>
      <c r="F333" s="196"/>
      <c r="G333" s="196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  <c r="Z333" s="196"/>
    </row>
    <row r="334" ht="14.25" customHeight="1">
      <c r="A334" s="196"/>
      <c r="B334" s="196"/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</row>
    <row r="335" ht="14.25" customHeight="1">
      <c r="A335" s="196"/>
      <c r="B335" s="196"/>
      <c r="C335" s="196"/>
      <c r="D335" s="196"/>
      <c r="E335" s="196"/>
      <c r="F335" s="196"/>
      <c r="G335" s="196"/>
      <c r="H335" s="196"/>
      <c r="I335" s="196"/>
      <c r="J335" s="196"/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  <c r="Z335" s="196"/>
    </row>
    <row r="336" ht="14.25" customHeight="1">
      <c r="A336" s="196"/>
      <c r="B336" s="196"/>
      <c r="C336" s="196"/>
      <c r="D336" s="196"/>
      <c r="E336" s="196"/>
      <c r="F336" s="196"/>
      <c r="G336" s="196"/>
      <c r="H336" s="196"/>
      <c r="I336" s="196"/>
      <c r="J336" s="196"/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  <c r="Z336" s="196"/>
    </row>
    <row r="337" ht="14.25" customHeight="1">
      <c r="A337" s="196"/>
      <c r="B337" s="196"/>
      <c r="C337" s="196"/>
      <c r="D337" s="196"/>
      <c r="E337" s="196"/>
      <c r="F337" s="196"/>
      <c r="G337" s="196"/>
      <c r="H337" s="196"/>
      <c r="I337" s="196"/>
      <c r="J337" s="196"/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  <c r="Z337" s="196"/>
    </row>
    <row r="338" ht="14.25" customHeight="1">
      <c r="A338" s="196"/>
      <c r="B338" s="196"/>
      <c r="C338" s="196"/>
      <c r="D338" s="196"/>
      <c r="E338" s="196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  <c r="Z338" s="196"/>
    </row>
    <row r="339" ht="14.25" customHeight="1">
      <c r="A339" s="196"/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</row>
    <row r="340" ht="14.25" customHeight="1">
      <c r="A340" s="196"/>
      <c r="B340" s="196"/>
      <c r="C340" s="196"/>
      <c r="D340" s="196"/>
      <c r="E340" s="196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</row>
    <row r="341" ht="14.25" customHeight="1">
      <c r="A341" s="196"/>
      <c r="B341" s="196"/>
      <c r="C341" s="196"/>
      <c r="D341" s="196"/>
      <c r="E341" s="196"/>
      <c r="F341" s="196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</row>
    <row r="342" ht="14.25" customHeight="1">
      <c r="A342" s="196"/>
      <c r="B342" s="196"/>
      <c r="C342" s="196"/>
      <c r="D342" s="196"/>
      <c r="E342" s="196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  <c r="Z342" s="196"/>
    </row>
    <row r="343" ht="14.25" customHeight="1">
      <c r="A343" s="196"/>
      <c r="B343" s="196"/>
      <c r="C343" s="196"/>
      <c r="D343" s="196"/>
      <c r="E343" s="196"/>
      <c r="F343" s="196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  <c r="Z343" s="196"/>
    </row>
    <row r="344" ht="14.25" customHeight="1">
      <c r="A344" s="196"/>
      <c r="B344" s="196"/>
      <c r="C344" s="196"/>
      <c r="D344" s="196"/>
      <c r="E344" s="196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  <c r="Z344" s="196"/>
    </row>
    <row r="345" ht="14.25" customHeight="1">
      <c r="A345" s="196"/>
      <c r="B345" s="196"/>
      <c r="C345" s="196"/>
      <c r="D345" s="196"/>
      <c r="E345" s="196"/>
      <c r="F345" s="196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  <c r="Z345" s="196"/>
    </row>
    <row r="346" ht="14.25" customHeight="1">
      <c r="A346" s="196"/>
      <c r="B346" s="196"/>
      <c r="C346" s="196"/>
      <c r="D346" s="196"/>
      <c r="E346" s="196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  <c r="Z346" s="196"/>
    </row>
    <row r="347" ht="14.25" customHeight="1">
      <c r="A347" s="196"/>
      <c r="B347" s="196"/>
      <c r="C347" s="196"/>
      <c r="D347" s="196"/>
      <c r="E347" s="196"/>
      <c r="F347" s="196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  <c r="Z347" s="196"/>
    </row>
    <row r="348" ht="14.25" customHeight="1">
      <c r="A348" s="196"/>
      <c r="B348" s="196"/>
      <c r="C348" s="196"/>
      <c r="D348" s="196"/>
      <c r="E348" s="196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</row>
    <row r="349" ht="14.25" customHeight="1">
      <c r="A349" s="196"/>
      <c r="B349" s="196"/>
      <c r="C349" s="196"/>
      <c r="D349" s="196"/>
      <c r="E349" s="196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</row>
    <row r="350" ht="14.25" customHeight="1">
      <c r="A350" s="196"/>
      <c r="B350" s="196"/>
      <c r="C350" s="196"/>
      <c r="D350" s="196"/>
      <c r="E350" s="196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</row>
    <row r="351" ht="14.25" customHeight="1">
      <c r="A351" s="196"/>
      <c r="B351" s="196"/>
      <c r="C351" s="196"/>
      <c r="D351" s="196"/>
      <c r="E351" s="196"/>
      <c r="F351" s="19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</row>
    <row r="352" ht="14.25" customHeight="1">
      <c r="A352" s="196"/>
      <c r="B352" s="196"/>
      <c r="C352" s="196"/>
      <c r="D352" s="196"/>
      <c r="E352" s="196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</row>
    <row r="353" ht="14.25" customHeight="1">
      <c r="A353" s="196"/>
      <c r="B353" s="196"/>
      <c r="C353" s="196"/>
      <c r="D353" s="196"/>
      <c r="E353" s="196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</row>
    <row r="354" ht="14.25" customHeight="1">
      <c r="A354" s="196"/>
      <c r="B354" s="196"/>
      <c r="C354" s="196"/>
      <c r="D354" s="196"/>
      <c r="E354" s="196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</row>
    <row r="355" ht="14.25" customHeight="1">
      <c r="A355" s="196"/>
      <c r="B355" s="196"/>
      <c r="C355" s="196"/>
      <c r="D355" s="196"/>
      <c r="E355" s="196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</row>
    <row r="356" ht="14.25" customHeight="1">
      <c r="A356" s="196"/>
      <c r="B356" s="196"/>
      <c r="C356" s="196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</row>
    <row r="357" ht="14.25" customHeight="1">
      <c r="A357" s="196"/>
      <c r="B357" s="196"/>
      <c r="C357" s="196"/>
      <c r="D357" s="196"/>
      <c r="E357" s="196"/>
      <c r="F357" s="19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</row>
    <row r="358" ht="14.25" customHeight="1">
      <c r="A358" s="196"/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</row>
    <row r="359" ht="14.25" customHeight="1">
      <c r="A359" s="196"/>
      <c r="B359" s="196"/>
      <c r="C359" s="196"/>
      <c r="D359" s="196"/>
      <c r="E359" s="196"/>
      <c r="F359" s="19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</row>
    <row r="360" ht="14.25" customHeight="1">
      <c r="A360" s="196"/>
      <c r="B360" s="196"/>
      <c r="C360" s="196"/>
      <c r="D360" s="196"/>
      <c r="E360" s="196"/>
      <c r="F360" s="19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</row>
    <row r="361" ht="14.25" customHeight="1">
      <c r="A361" s="196"/>
      <c r="B361" s="196"/>
      <c r="C361" s="196"/>
      <c r="D361" s="196"/>
      <c r="E361" s="196"/>
      <c r="F361" s="19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</row>
    <row r="362" ht="14.25" customHeight="1">
      <c r="A362" s="196"/>
      <c r="B362" s="196"/>
      <c r="C362" s="196"/>
      <c r="D362" s="196"/>
      <c r="E362" s="196"/>
      <c r="F362" s="19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</row>
    <row r="363" ht="14.25" customHeight="1">
      <c r="A363" s="196"/>
      <c r="B363" s="196"/>
      <c r="C363" s="196"/>
      <c r="D363" s="196"/>
      <c r="E363" s="196"/>
      <c r="F363" s="19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</row>
    <row r="364" ht="14.25" customHeight="1">
      <c r="A364" s="196"/>
      <c r="B364" s="196"/>
      <c r="C364" s="196"/>
      <c r="D364" s="196"/>
      <c r="E364" s="196"/>
      <c r="F364" s="19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</row>
    <row r="365" ht="14.25" customHeight="1">
      <c r="A365" s="196"/>
      <c r="B365" s="196"/>
      <c r="C365" s="196"/>
      <c r="D365" s="196"/>
      <c r="E365" s="196"/>
      <c r="F365" s="196"/>
      <c r="G365" s="196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  <c r="Z365" s="196"/>
    </row>
    <row r="366" ht="14.25" customHeight="1">
      <c r="A366" s="196"/>
      <c r="B366" s="196"/>
      <c r="C366" s="196"/>
      <c r="D366" s="196"/>
      <c r="E366" s="196"/>
      <c r="F366" s="19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196"/>
      <c r="Y366" s="196"/>
      <c r="Z366" s="196"/>
    </row>
    <row r="367" ht="14.25" customHeight="1">
      <c r="A367" s="196"/>
      <c r="B367" s="196"/>
      <c r="C367" s="196"/>
      <c r="D367" s="196"/>
      <c r="E367" s="196"/>
      <c r="F367" s="19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  <c r="Z367" s="196"/>
    </row>
    <row r="368" ht="14.25" customHeight="1">
      <c r="A368" s="196"/>
      <c r="B368" s="196"/>
      <c r="C368" s="196"/>
      <c r="D368" s="196"/>
      <c r="E368" s="196"/>
      <c r="F368" s="19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</row>
    <row r="369" ht="14.25" customHeight="1">
      <c r="A369" s="196"/>
      <c r="B369" s="196"/>
      <c r="C369" s="196"/>
      <c r="D369" s="196"/>
      <c r="E369" s="196"/>
      <c r="F369" s="19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</row>
    <row r="370" ht="14.25" customHeight="1">
      <c r="A370" s="196"/>
      <c r="B370" s="196"/>
      <c r="C370" s="196"/>
      <c r="D370" s="196"/>
      <c r="E370" s="196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</row>
    <row r="371" ht="14.25" customHeight="1">
      <c r="A371" s="196"/>
      <c r="B371" s="196"/>
      <c r="C371" s="196"/>
      <c r="D371" s="196"/>
      <c r="E371" s="196"/>
      <c r="F371" s="19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</row>
    <row r="372" ht="14.25" customHeight="1">
      <c r="A372" s="196"/>
      <c r="B372" s="196"/>
      <c r="C372" s="196"/>
      <c r="D372" s="196"/>
      <c r="E372" s="196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</row>
    <row r="373" ht="14.25" customHeight="1">
      <c r="A373" s="196"/>
      <c r="B373" s="196"/>
      <c r="C373" s="196"/>
      <c r="D373" s="196"/>
      <c r="E373" s="196"/>
      <c r="F373" s="19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</row>
    <row r="374" ht="14.25" customHeight="1">
      <c r="A374" s="196"/>
      <c r="B374" s="196"/>
      <c r="C374" s="196"/>
      <c r="D374" s="196"/>
      <c r="E374" s="196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</row>
    <row r="375" ht="14.25" customHeight="1">
      <c r="A375" s="196"/>
      <c r="B375" s="196"/>
      <c r="C375" s="196"/>
      <c r="D375" s="196"/>
      <c r="E375" s="196"/>
      <c r="F375" s="19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</row>
    <row r="376" ht="14.25" customHeight="1">
      <c r="A376" s="196"/>
      <c r="B376" s="196"/>
      <c r="C376" s="196"/>
      <c r="D376" s="196"/>
      <c r="E376" s="196"/>
      <c r="F376" s="19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</row>
    <row r="377" ht="14.25" customHeight="1">
      <c r="A377" s="196"/>
      <c r="B377" s="196"/>
      <c r="C377" s="196"/>
      <c r="D377" s="196"/>
      <c r="E377" s="196"/>
      <c r="F377" s="19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</row>
    <row r="378" ht="14.25" customHeight="1">
      <c r="A378" s="196"/>
      <c r="B378" s="196"/>
      <c r="C378" s="196"/>
      <c r="D378" s="196"/>
      <c r="E378" s="196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</row>
    <row r="379" ht="14.25" customHeight="1">
      <c r="A379" s="196"/>
      <c r="B379" s="196"/>
      <c r="C379" s="196"/>
      <c r="D379" s="196"/>
      <c r="E379" s="196"/>
      <c r="F379" s="196"/>
      <c r="G379" s="196"/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96"/>
      <c r="Z379" s="196"/>
    </row>
    <row r="380" ht="14.25" customHeight="1">
      <c r="A380" s="196"/>
      <c r="B380" s="196"/>
      <c r="C380" s="196"/>
      <c r="D380" s="196"/>
      <c r="E380" s="196"/>
      <c r="F380" s="196"/>
      <c r="G380" s="196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</row>
    <row r="381" ht="14.25" customHeight="1">
      <c r="A381" s="196"/>
      <c r="B381" s="196"/>
      <c r="C381" s="196"/>
      <c r="D381" s="196"/>
      <c r="E381" s="196"/>
      <c r="F381" s="196"/>
      <c r="G381" s="196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</row>
    <row r="382" ht="14.25" customHeight="1">
      <c r="A382" s="196"/>
      <c r="B382" s="196"/>
      <c r="C382" s="196"/>
      <c r="D382" s="196"/>
      <c r="E382" s="196"/>
      <c r="F382" s="19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</row>
    <row r="383" ht="14.25" customHeight="1">
      <c r="A383" s="196"/>
      <c r="B383" s="196"/>
      <c r="C383" s="196"/>
      <c r="D383" s="196"/>
      <c r="E383" s="196"/>
      <c r="F383" s="196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</row>
    <row r="384" ht="14.25" customHeight="1">
      <c r="A384" s="196"/>
      <c r="B384" s="196"/>
      <c r="C384" s="196"/>
      <c r="D384" s="196"/>
      <c r="E384" s="196"/>
      <c r="F384" s="196"/>
      <c r="G384" s="196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</row>
    <row r="385" ht="14.25" customHeight="1">
      <c r="A385" s="196"/>
      <c r="B385" s="196"/>
      <c r="C385" s="196"/>
      <c r="D385" s="196"/>
      <c r="E385" s="196"/>
      <c r="F385" s="196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</row>
    <row r="386" ht="14.25" customHeight="1">
      <c r="A386" s="196"/>
      <c r="B386" s="196"/>
      <c r="C386" s="196"/>
      <c r="D386" s="196"/>
      <c r="E386" s="196"/>
      <c r="F386" s="196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</row>
    <row r="387" ht="14.25" customHeight="1">
      <c r="A387" s="196"/>
      <c r="B387" s="196"/>
      <c r="C387" s="196"/>
      <c r="D387" s="196"/>
      <c r="E387" s="196"/>
      <c r="F387" s="196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</row>
    <row r="388" ht="14.25" customHeight="1">
      <c r="A388" s="196"/>
      <c r="B388" s="196"/>
      <c r="C388" s="196"/>
      <c r="D388" s="196"/>
      <c r="E388" s="196"/>
      <c r="F388" s="196"/>
      <c r="G388" s="196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</row>
    <row r="389" ht="14.25" customHeight="1">
      <c r="A389" s="196"/>
      <c r="B389" s="196"/>
      <c r="C389" s="196"/>
      <c r="D389" s="196"/>
      <c r="E389" s="196"/>
      <c r="F389" s="196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</row>
    <row r="390" ht="14.25" customHeight="1">
      <c r="A390" s="196"/>
      <c r="B390" s="196"/>
      <c r="C390" s="196"/>
      <c r="D390" s="196"/>
      <c r="E390" s="196"/>
      <c r="F390" s="196"/>
      <c r="G390" s="196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</row>
    <row r="391" ht="14.25" customHeight="1">
      <c r="A391" s="196"/>
      <c r="B391" s="196"/>
      <c r="C391" s="196"/>
      <c r="D391" s="196"/>
      <c r="E391" s="196"/>
      <c r="F391" s="196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</row>
    <row r="392" ht="14.25" customHeight="1">
      <c r="A392" s="196"/>
      <c r="B392" s="196"/>
      <c r="C392" s="196"/>
      <c r="D392" s="196"/>
      <c r="E392" s="196"/>
      <c r="F392" s="196"/>
      <c r="G392" s="196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</row>
    <row r="393" ht="14.25" customHeight="1">
      <c r="A393" s="196"/>
      <c r="B393" s="196"/>
      <c r="C393" s="196"/>
      <c r="D393" s="196"/>
      <c r="E393" s="196"/>
      <c r="F393" s="196"/>
      <c r="G393" s="196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</row>
    <row r="394" ht="14.25" customHeight="1">
      <c r="A394" s="196"/>
      <c r="B394" s="196"/>
      <c r="C394" s="196"/>
      <c r="D394" s="196"/>
      <c r="E394" s="196"/>
      <c r="F394" s="196"/>
      <c r="G394" s="196"/>
      <c r="H394" s="196"/>
      <c r="I394" s="196"/>
      <c r="J394" s="196"/>
      <c r="K394" s="196"/>
      <c r="L394" s="196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</row>
    <row r="395" ht="14.25" customHeight="1">
      <c r="A395" s="196"/>
      <c r="B395" s="196"/>
      <c r="C395" s="196"/>
      <c r="D395" s="196"/>
      <c r="E395" s="196"/>
      <c r="F395" s="196"/>
      <c r="G395" s="196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  <c r="Z395" s="196"/>
    </row>
    <row r="396" ht="14.25" customHeight="1">
      <c r="A396" s="196"/>
      <c r="B396" s="196"/>
      <c r="C396" s="196"/>
      <c r="D396" s="196"/>
      <c r="E396" s="196"/>
      <c r="F396" s="196"/>
      <c r="G396" s="196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</row>
    <row r="397" ht="14.25" customHeight="1">
      <c r="A397" s="196"/>
      <c r="B397" s="196"/>
      <c r="C397" s="196"/>
      <c r="D397" s="196"/>
      <c r="E397" s="196"/>
      <c r="F397" s="196"/>
      <c r="G397" s="196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</row>
    <row r="398" ht="14.25" customHeight="1">
      <c r="A398" s="196"/>
      <c r="B398" s="196"/>
      <c r="C398" s="196"/>
      <c r="D398" s="196"/>
      <c r="E398" s="196"/>
      <c r="F398" s="196"/>
      <c r="G398" s="196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</row>
    <row r="399" ht="14.25" customHeight="1">
      <c r="A399" s="196"/>
      <c r="B399" s="196"/>
      <c r="C399" s="196"/>
      <c r="D399" s="196"/>
      <c r="E399" s="196"/>
      <c r="F399" s="196"/>
      <c r="G399" s="196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</row>
    <row r="400" ht="14.25" customHeight="1">
      <c r="A400" s="196"/>
      <c r="B400" s="196"/>
      <c r="C400" s="196"/>
      <c r="D400" s="196"/>
      <c r="E400" s="196"/>
      <c r="F400" s="196"/>
      <c r="G400" s="196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</row>
    <row r="401" ht="14.25" customHeight="1">
      <c r="A401" s="196"/>
      <c r="B401" s="196"/>
      <c r="C401" s="196"/>
      <c r="D401" s="196"/>
      <c r="E401" s="196"/>
      <c r="F401" s="196"/>
      <c r="G401" s="196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</row>
    <row r="402" ht="14.25" customHeight="1">
      <c r="A402" s="196"/>
      <c r="B402" s="196"/>
      <c r="C402" s="196"/>
      <c r="D402" s="196"/>
      <c r="E402" s="196"/>
      <c r="F402" s="196"/>
      <c r="G402" s="196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</row>
    <row r="403" ht="14.25" customHeight="1">
      <c r="A403" s="196"/>
      <c r="B403" s="196"/>
      <c r="C403" s="196"/>
      <c r="D403" s="196"/>
      <c r="E403" s="196"/>
      <c r="F403" s="196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</row>
    <row r="404" ht="14.25" customHeight="1">
      <c r="A404" s="196"/>
      <c r="B404" s="196"/>
      <c r="C404" s="196"/>
      <c r="D404" s="196"/>
      <c r="E404" s="196"/>
      <c r="F404" s="196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</row>
    <row r="405" ht="14.25" customHeight="1">
      <c r="A405" s="196"/>
      <c r="B405" s="196"/>
      <c r="C405" s="196"/>
      <c r="D405" s="196"/>
      <c r="E405" s="196"/>
      <c r="F405" s="196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</row>
    <row r="406" ht="14.25" customHeight="1">
      <c r="A406" s="196"/>
      <c r="B406" s="196"/>
      <c r="C406" s="196"/>
      <c r="D406" s="196"/>
      <c r="E406" s="196"/>
      <c r="F406" s="196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</row>
    <row r="407" ht="14.25" customHeight="1">
      <c r="A407" s="196"/>
      <c r="B407" s="196"/>
      <c r="C407" s="196"/>
      <c r="D407" s="196"/>
      <c r="E407" s="196"/>
      <c r="F407" s="196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</row>
    <row r="408" ht="14.25" customHeight="1">
      <c r="A408" s="196"/>
      <c r="B408" s="196"/>
      <c r="C408" s="196"/>
      <c r="D408" s="196"/>
      <c r="E408" s="196"/>
      <c r="F408" s="196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</row>
    <row r="409" ht="14.25" customHeight="1">
      <c r="A409" s="196"/>
      <c r="B409" s="196"/>
      <c r="C409" s="196"/>
      <c r="D409" s="196"/>
      <c r="E409" s="196"/>
      <c r="F409" s="196"/>
      <c r="G409" s="196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</row>
    <row r="410" ht="14.25" customHeight="1">
      <c r="A410" s="196"/>
      <c r="B410" s="196"/>
      <c r="C410" s="196"/>
      <c r="D410" s="196"/>
      <c r="E410" s="196"/>
      <c r="F410" s="196"/>
      <c r="G410" s="196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</row>
    <row r="411" ht="14.25" customHeight="1">
      <c r="A411" s="196"/>
      <c r="B411" s="196"/>
      <c r="C411" s="196"/>
      <c r="D411" s="196"/>
      <c r="E411" s="196"/>
      <c r="F411" s="196"/>
      <c r="G411" s="196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</row>
    <row r="412" ht="14.25" customHeight="1">
      <c r="A412" s="196"/>
      <c r="B412" s="196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</row>
    <row r="413" ht="14.25" customHeight="1">
      <c r="A413" s="196"/>
      <c r="B413" s="196"/>
      <c r="C413" s="196"/>
      <c r="D413" s="196"/>
      <c r="E413" s="196"/>
      <c r="F413" s="196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</row>
    <row r="414" ht="14.25" customHeight="1">
      <c r="A414" s="196"/>
      <c r="B414" s="196"/>
      <c r="C414" s="196"/>
      <c r="D414" s="196"/>
      <c r="E414" s="196"/>
      <c r="F414" s="196"/>
      <c r="G414" s="196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</row>
    <row r="415" ht="14.25" customHeight="1">
      <c r="A415" s="196"/>
      <c r="B415" s="196"/>
      <c r="C415" s="196"/>
      <c r="D415" s="196"/>
      <c r="E415" s="196"/>
      <c r="F415" s="196"/>
      <c r="G415" s="196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</row>
    <row r="416" ht="14.25" customHeight="1">
      <c r="A416" s="196"/>
      <c r="B416" s="196"/>
      <c r="C416" s="196"/>
      <c r="D416" s="196"/>
      <c r="E416" s="196"/>
      <c r="F416" s="196"/>
      <c r="G416" s="196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</row>
    <row r="417" ht="14.25" customHeight="1">
      <c r="A417" s="196"/>
      <c r="B417" s="196"/>
      <c r="C417" s="196"/>
      <c r="D417" s="196"/>
      <c r="E417" s="196"/>
      <c r="F417" s="196"/>
      <c r="G417" s="196"/>
      <c r="H417" s="196"/>
      <c r="I417" s="196"/>
      <c r="J417" s="196"/>
      <c r="K417" s="196"/>
      <c r="L417" s="196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  <c r="Z417" s="196"/>
    </row>
    <row r="418" ht="14.25" customHeight="1">
      <c r="A418" s="196"/>
      <c r="B418" s="196"/>
      <c r="C418" s="196"/>
      <c r="D418" s="196"/>
      <c r="E418" s="196"/>
      <c r="F418" s="196"/>
      <c r="G418" s="196"/>
      <c r="H418" s="196"/>
      <c r="I418" s="196"/>
      <c r="J418" s="196"/>
      <c r="K418" s="196"/>
      <c r="L418" s="196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  <c r="Z418" s="196"/>
    </row>
    <row r="419" ht="14.25" customHeight="1">
      <c r="A419" s="196"/>
      <c r="B419" s="196"/>
      <c r="C419" s="196"/>
      <c r="D419" s="196"/>
      <c r="E419" s="196"/>
      <c r="F419" s="196"/>
      <c r="G419" s="196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  <c r="Z419" s="196"/>
    </row>
    <row r="420" ht="14.25" customHeight="1">
      <c r="A420" s="196"/>
      <c r="B420" s="196"/>
      <c r="C420" s="196"/>
      <c r="D420" s="196"/>
      <c r="E420" s="196"/>
      <c r="F420" s="196"/>
      <c r="G420" s="196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</row>
    <row r="421" ht="14.25" customHeight="1">
      <c r="A421" s="196"/>
      <c r="B421" s="196"/>
      <c r="C421" s="196"/>
      <c r="D421" s="196"/>
      <c r="E421" s="196"/>
      <c r="F421" s="196"/>
      <c r="G421" s="196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</row>
    <row r="422" ht="14.25" customHeight="1">
      <c r="A422" s="196"/>
      <c r="B422" s="196"/>
      <c r="C422" s="196"/>
      <c r="D422" s="196"/>
      <c r="E422" s="196"/>
      <c r="F422" s="196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</row>
    <row r="423" ht="14.25" customHeight="1">
      <c r="A423" s="196"/>
      <c r="B423" s="196"/>
      <c r="C423" s="196"/>
      <c r="D423" s="196"/>
      <c r="E423" s="196"/>
      <c r="F423" s="196"/>
      <c r="G423" s="196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  <c r="Z423" s="196"/>
    </row>
    <row r="424" ht="14.25" customHeight="1">
      <c r="A424" s="196"/>
      <c r="B424" s="196"/>
      <c r="C424" s="196"/>
      <c r="D424" s="196"/>
      <c r="E424" s="196"/>
      <c r="F424" s="196"/>
      <c r="G424" s="196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  <c r="Z424" s="196"/>
    </row>
    <row r="425" ht="14.25" customHeight="1">
      <c r="A425" s="196"/>
      <c r="B425" s="196"/>
      <c r="C425" s="196"/>
      <c r="D425" s="196"/>
      <c r="E425" s="196"/>
      <c r="F425" s="196"/>
      <c r="G425" s="196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  <c r="Z425" s="196"/>
    </row>
    <row r="426" ht="14.25" customHeight="1">
      <c r="A426" s="196"/>
      <c r="B426" s="196"/>
      <c r="C426" s="196"/>
      <c r="D426" s="196"/>
      <c r="E426" s="196"/>
      <c r="F426" s="196"/>
      <c r="G426" s="196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  <c r="Z426" s="196"/>
    </row>
    <row r="427" ht="14.25" customHeight="1">
      <c r="A427" s="196"/>
      <c r="B427" s="196"/>
      <c r="C427" s="196"/>
      <c r="D427" s="196"/>
      <c r="E427" s="196"/>
      <c r="F427" s="196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</row>
    <row r="428" ht="14.25" customHeight="1">
      <c r="A428" s="196"/>
      <c r="B428" s="196"/>
      <c r="C428" s="196"/>
      <c r="D428" s="196"/>
      <c r="E428" s="196"/>
      <c r="F428" s="196"/>
      <c r="G428" s="196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</row>
    <row r="429" ht="14.25" customHeight="1">
      <c r="A429" s="196"/>
      <c r="B429" s="196"/>
      <c r="C429" s="196"/>
      <c r="D429" s="196"/>
      <c r="E429" s="196"/>
      <c r="F429" s="196"/>
      <c r="G429" s="196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  <c r="Z429" s="196"/>
    </row>
    <row r="430" ht="14.25" customHeight="1">
      <c r="A430" s="196"/>
      <c r="B430" s="196"/>
      <c r="C430" s="196"/>
      <c r="D430" s="196"/>
      <c r="E430" s="196"/>
      <c r="F430" s="196"/>
      <c r="G430" s="196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</row>
    <row r="431" ht="14.25" customHeight="1">
      <c r="A431" s="196"/>
      <c r="B431" s="196"/>
      <c r="C431" s="196"/>
      <c r="D431" s="196"/>
      <c r="E431" s="196"/>
      <c r="F431" s="196"/>
      <c r="G431" s="196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</row>
    <row r="432" ht="14.25" customHeight="1">
      <c r="A432" s="196"/>
      <c r="B432" s="196"/>
      <c r="C432" s="196"/>
      <c r="D432" s="196"/>
      <c r="E432" s="196"/>
      <c r="F432" s="196"/>
      <c r="G432" s="196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</row>
    <row r="433" ht="14.25" customHeight="1">
      <c r="A433" s="196"/>
      <c r="B433" s="196"/>
      <c r="C433" s="196"/>
      <c r="D433" s="196"/>
      <c r="E433" s="196"/>
      <c r="F433" s="196"/>
      <c r="G433" s="196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</row>
    <row r="434" ht="14.25" customHeight="1">
      <c r="A434" s="196"/>
      <c r="B434" s="196"/>
      <c r="C434" s="196"/>
      <c r="D434" s="196"/>
      <c r="E434" s="196"/>
      <c r="F434" s="196"/>
      <c r="G434" s="196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</row>
    <row r="435" ht="14.25" customHeight="1">
      <c r="A435" s="196"/>
      <c r="B435" s="196"/>
      <c r="C435" s="196"/>
      <c r="D435" s="196"/>
      <c r="E435" s="196"/>
      <c r="F435" s="196"/>
      <c r="G435" s="196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</row>
    <row r="436" ht="14.25" customHeight="1">
      <c r="A436" s="196"/>
      <c r="B436" s="196"/>
      <c r="C436" s="196"/>
      <c r="D436" s="196"/>
      <c r="E436" s="196"/>
      <c r="F436" s="196"/>
      <c r="G436" s="196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</row>
    <row r="437" ht="14.25" customHeight="1">
      <c r="A437" s="196"/>
      <c r="B437" s="196"/>
      <c r="C437" s="196"/>
      <c r="D437" s="196"/>
      <c r="E437" s="196"/>
      <c r="F437" s="196"/>
      <c r="G437" s="196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  <c r="Z437" s="196"/>
    </row>
    <row r="438" ht="14.25" customHeight="1">
      <c r="A438" s="196"/>
      <c r="B438" s="196"/>
      <c r="C438" s="196"/>
      <c r="D438" s="196"/>
      <c r="E438" s="196"/>
      <c r="F438" s="196"/>
      <c r="G438" s="196"/>
      <c r="H438" s="196"/>
      <c r="I438" s="196"/>
      <c r="J438" s="196"/>
      <c r="K438" s="196"/>
      <c r="L438" s="196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  <c r="Z438" s="196"/>
    </row>
    <row r="439" ht="14.25" customHeight="1">
      <c r="A439" s="196"/>
      <c r="B439" s="196"/>
      <c r="C439" s="196"/>
      <c r="D439" s="196"/>
      <c r="E439" s="196"/>
      <c r="F439" s="196"/>
      <c r="G439" s="196"/>
      <c r="H439" s="196"/>
      <c r="I439" s="196"/>
      <c r="J439" s="196"/>
      <c r="K439" s="196"/>
      <c r="L439" s="196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  <c r="Z439" s="196"/>
    </row>
    <row r="440" ht="14.25" customHeight="1">
      <c r="A440" s="196"/>
      <c r="B440" s="196"/>
      <c r="C440" s="196"/>
      <c r="D440" s="196"/>
      <c r="E440" s="196"/>
      <c r="F440" s="196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</row>
    <row r="441" ht="14.25" customHeight="1">
      <c r="A441" s="196"/>
      <c r="B441" s="196"/>
      <c r="C441" s="196"/>
      <c r="D441" s="196"/>
      <c r="E441" s="196"/>
      <c r="F441" s="196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</row>
    <row r="442" ht="14.25" customHeight="1">
      <c r="A442" s="196"/>
      <c r="B442" s="196"/>
      <c r="C442" s="196"/>
      <c r="D442" s="196"/>
      <c r="E442" s="196"/>
      <c r="F442" s="196"/>
      <c r="G442" s="196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</row>
    <row r="443" ht="14.25" customHeight="1">
      <c r="A443" s="196"/>
      <c r="B443" s="196"/>
      <c r="C443" s="196"/>
      <c r="D443" s="196"/>
      <c r="E443" s="196"/>
      <c r="F443" s="196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</row>
    <row r="444" ht="14.25" customHeight="1">
      <c r="A444" s="196"/>
      <c r="B444" s="196"/>
      <c r="C444" s="196"/>
      <c r="D444" s="196"/>
      <c r="E444" s="196"/>
      <c r="F444" s="196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</row>
    <row r="445" ht="14.25" customHeight="1">
      <c r="A445" s="196"/>
      <c r="B445" s="196"/>
      <c r="C445" s="196"/>
      <c r="D445" s="196"/>
      <c r="E445" s="196"/>
      <c r="F445" s="196"/>
      <c r="G445" s="196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  <c r="Z445" s="196"/>
    </row>
    <row r="446" ht="14.25" customHeight="1">
      <c r="A446" s="196"/>
      <c r="B446" s="196"/>
      <c r="C446" s="196"/>
      <c r="D446" s="196"/>
      <c r="E446" s="196"/>
      <c r="F446" s="196"/>
      <c r="G446" s="196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  <c r="Z446" s="196"/>
    </row>
    <row r="447" ht="14.25" customHeight="1">
      <c r="A447" s="196"/>
      <c r="B447" s="196"/>
      <c r="C447" s="196"/>
      <c r="D447" s="196"/>
      <c r="E447" s="196"/>
      <c r="F447" s="196"/>
      <c r="G447" s="196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  <c r="Z447" s="196"/>
    </row>
    <row r="448" ht="14.25" customHeight="1">
      <c r="A448" s="196"/>
      <c r="B448" s="196"/>
      <c r="C448" s="196"/>
      <c r="D448" s="196"/>
      <c r="E448" s="196"/>
      <c r="F448" s="196"/>
      <c r="G448" s="196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</row>
    <row r="449" ht="14.25" customHeight="1">
      <c r="A449" s="196"/>
      <c r="B449" s="196"/>
      <c r="C449" s="196"/>
      <c r="D449" s="196"/>
      <c r="E449" s="196"/>
      <c r="F449" s="196"/>
      <c r="G449" s="196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96"/>
      <c r="Z449" s="196"/>
    </row>
    <row r="450" ht="14.25" customHeight="1">
      <c r="A450" s="196"/>
      <c r="B450" s="196"/>
      <c r="C450" s="196"/>
      <c r="D450" s="196"/>
      <c r="E450" s="196"/>
      <c r="F450" s="196"/>
      <c r="G450" s="196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96"/>
      <c r="Z450" s="196"/>
    </row>
    <row r="451" ht="14.25" customHeight="1">
      <c r="A451" s="196"/>
      <c r="B451" s="196"/>
      <c r="C451" s="196"/>
      <c r="D451" s="196"/>
      <c r="E451" s="196"/>
      <c r="F451" s="196"/>
      <c r="G451" s="196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96"/>
      <c r="Z451" s="196"/>
    </row>
    <row r="452" ht="14.25" customHeight="1">
      <c r="A452" s="196"/>
      <c r="B452" s="196"/>
      <c r="C452" s="196"/>
      <c r="D452" s="196"/>
      <c r="E452" s="196"/>
      <c r="F452" s="196"/>
      <c r="G452" s="196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  <c r="Z452" s="196"/>
    </row>
    <row r="453" ht="14.25" customHeight="1">
      <c r="A453" s="196"/>
      <c r="B453" s="196"/>
      <c r="C453" s="196"/>
      <c r="D453" s="196"/>
      <c r="E453" s="196"/>
      <c r="F453" s="196"/>
      <c r="G453" s="196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  <c r="Z453" s="196"/>
    </row>
    <row r="454" ht="14.25" customHeight="1">
      <c r="A454" s="196"/>
      <c r="B454" s="196"/>
      <c r="C454" s="196"/>
      <c r="D454" s="196"/>
      <c r="E454" s="196"/>
      <c r="F454" s="196"/>
      <c r="G454" s="196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  <c r="Z454" s="196"/>
    </row>
    <row r="455" ht="14.25" customHeight="1">
      <c r="A455" s="196"/>
      <c r="B455" s="196"/>
      <c r="C455" s="196"/>
      <c r="D455" s="196"/>
      <c r="E455" s="196"/>
      <c r="F455" s="196"/>
      <c r="G455" s="196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  <c r="Z455" s="196"/>
    </row>
    <row r="456" ht="14.25" customHeight="1">
      <c r="A456" s="196"/>
      <c r="B456" s="196"/>
      <c r="C456" s="196"/>
      <c r="D456" s="196"/>
      <c r="E456" s="196"/>
      <c r="F456" s="196"/>
      <c r="G456" s="196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</row>
    <row r="457" ht="14.25" customHeight="1">
      <c r="A457" s="196"/>
      <c r="B457" s="196"/>
      <c r="C457" s="196"/>
      <c r="D457" s="196"/>
      <c r="E457" s="196"/>
      <c r="F457" s="196"/>
      <c r="G457" s="196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</row>
    <row r="458" ht="14.25" customHeight="1">
      <c r="A458" s="196"/>
      <c r="B458" s="196"/>
      <c r="C458" s="196"/>
      <c r="D458" s="196"/>
      <c r="E458" s="196"/>
      <c r="F458" s="196"/>
      <c r="G458" s="196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</row>
    <row r="459" ht="14.25" customHeight="1">
      <c r="A459" s="196"/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</row>
    <row r="460" ht="14.25" customHeight="1">
      <c r="A460" s="196"/>
      <c r="B460" s="196"/>
      <c r="C460" s="196"/>
      <c r="D460" s="196"/>
      <c r="E460" s="196"/>
      <c r="F460" s="196"/>
      <c r="G460" s="196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</row>
    <row r="461" ht="14.25" customHeight="1">
      <c r="A461" s="196"/>
      <c r="B461" s="196"/>
      <c r="C461" s="196"/>
      <c r="D461" s="196"/>
      <c r="E461" s="196"/>
      <c r="F461" s="196"/>
      <c r="G461" s="196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  <c r="Z461" s="196"/>
    </row>
    <row r="462" ht="14.25" customHeight="1">
      <c r="A462" s="196"/>
      <c r="B462" s="196"/>
      <c r="C462" s="196"/>
      <c r="D462" s="196"/>
      <c r="E462" s="196"/>
      <c r="F462" s="196"/>
      <c r="G462" s="196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  <c r="Z462" s="196"/>
    </row>
    <row r="463" ht="14.25" customHeight="1">
      <c r="A463" s="196"/>
      <c r="B463" s="196"/>
      <c r="C463" s="196"/>
      <c r="D463" s="196"/>
      <c r="E463" s="196"/>
      <c r="F463" s="196"/>
      <c r="G463" s="196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  <c r="Z463" s="196"/>
    </row>
    <row r="464" ht="14.25" customHeight="1">
      <c r="A464" s="196"/>
      <c r="B464" s="196"/>
      <c r="C464" s="196"/>
      <c r="D464" s="196"/>
      <c r="E464" s="196"/>
      <c r="F464" s="196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</row>
    <row r="465" ht="14.25" customHeight="1">
      <c r="A465" s="196"/>
      <c r="B465" s="196"/>
      <c r="C465" s="196"/>
      <c r="D465" s="196"/>
      <c r="E465" s="196"/>
      <c r="F465" s="196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</row>
    <row r="466" ht="14.25" customHeight="1">
      <c r="A466" s="196"/>
      <c r="B466" s="196"/>
      <c r="C466" s="196"/>
      <c r="D466" s="196"/>
      <c r="E466" s="196"/>
      <c r="F466" s="196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</row>
    <row r="467" ht="14.25" customHeight="1">
      <c r="A467" s="196"/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</row>
    <row r="468" ht="14.25" customHeight="1">
      <c r="A468" s="196"/>
      <c r="B468" s="196"/>
      <c r="C468" s="196"/>
      <c r="D468" s="196"/>
      <c r="E468" s="196"/>
      <c r="F468" s="196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</row>
    <row r="469" ht="14.25" customHeight="1">
      <c r="A469" s="196"/>
      <c r="B469" s="196"/>
      <c r="C469" s="196"/>
      <c r="D469" s="196"/>
      <c r="E469" s="196"/>
      <c r="F469" s="196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</row>
    <row r="470" ht="14.25" customHeight="1">
      <c r="A470" s="196"/>
      <c r="B470" s="196"/>
      <c r="C470" s="196"/>
      <c r="D470" s="196"/>
      <c r="E470" s="196"/>
      <c r="F470" s="196"/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</row>
    <row r="471" ht="14.25" customHeight="1">
      <c r="A471" s="196"/>
      <c r="B471" s="196"/>
      <c r="C471" s="196"/>
      <c r="D471" s="196"/>
      <c r="E471" s="196"/>
      <c r="F471" s="196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</row>
    <row r="472" ht="14.25" customHeight="1">
      <c r="A472" s="196"/>
      <c r="B472" s="196"/>
      <c r="C472" s="196"/>
      <c r="D472" s="196"/>
      <c r="E472" s="196"/>
      <c r="F472" s="196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</row>
    <row r="473" ht="14.25" customHeight="1">
      <c r="A473" s="196"/>
      <c r="B473" s="196"/>
      <c r="C473" s="196"/>
      <c r="D473" s="196"/>
      <c r="E473" s="196"/>
      <c r="F473" s="196"/>
      <c r="G473" s="196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96"/>
      <c r="Z473" s="196"/>
    </row>
    <row r="474" ht="14.25" customHeight="1">
      <c r="A474" s="196"/>
      <c r="B474" s="196"/>
      <c r="C474" s="196"/>
      <c r="D474" s="196"/>
      <c r="E474" s="196"/>
      <c r="F474" s="196"/>
      <c r="G474" s="196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96"/>
      <c r="Z474" s="196"/>
    </row>
    <row r="475" ht="14.25" customHeight="1">
      <c r="A475" s="196"/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96"/>
      <c r="Z475" s="196"/>
    </row>
    <row r="476" ht="14.25" customHeight="1">
      <c r="A476" s="196"/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96"/>
      <c r="Z476" s="196"/>
    </row>
    <row r="477" ht="14.25" customHeight="1">
      <c r="A477" s="196"/>
      <c r="B477" s="196"/>
      <c r="C477" s="196"/>
      <c r="D477" s="196"/>
      <c r="E477" s="196"/>
      <c r="F477" s="196"/>
      <c r="G477" s="196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96"/>
      <c r="Z477" s="196"/>
    </row>
    <row r="478" ht="14.25" customHeight="1">
      <c r="A478" s="196"/>
      <c r="B478" s="196"/>
      <c r="C478" s="196"/>
      <c r="D478" s="196"/>
      <c r="E478" s="196"/>
      <c r="F478" s="196"/>
      <c r="G478" s="196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96"/>
      <c r="Z478" s="196"/>
    </row>
    <row r="479" ht="14.25" customHeight="1">
      <c r="A479" s="196"/>
      <c r="B479" s="196"/>
      <c r="C479" s="196"/>
      <c r="D479" s="196"/>
      <c r="E479" s="196"/>
      <c r="F479" s="196"/>
      <c r="G479" s="196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96"/>
      <c r="S479" s="196"/>
      <c r="T479" s="196"/>
      <c r="U479" s="196"/>
      <c r="V479" s="196"/>
      <c r="W479" s="196"/>
      <c r="X479" s="196"/>
      <c r="Y479" s="196"/>
      <c r="Z479" s="196"/>
    </row>
    <row r="480" ht="14.25" customHeight="1">
      <c r="A480" s="196"/>
      <c r="B480" s="196"/>
      <c r="C480" s="196"/>
      <c r="D480" s="196"/>
      <c r="E480" s="196"/>
      <c r="F480" s="196"/>
      <c r="G480" s="196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96"/>
      <c r="S480" s="196"/>
      <c r="T480" s="196"/>
      <c r="U480" s="196"/>
      <c r="V480" s="196"/>
      <c r="W480" s="196"/>
      <c r="X480" s="196"/>
      <c r="Y480" s="196"/>
      <c r="Z480" s="196"/>
    </row>
    <row r="481" ht="14.25" customHeight="1">
      <c r="A481" s="196"/>
      <c r="B481" s="196"/>
      <c r="C481" s="196"/>
      <c r="D481" s="196"/>
      <c r="E481" s="196"/>
      <c r="F481" s="196"/>
      <c r="G481" s="196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6"/>
    </row>
    <row r="482" ht="14.25" customHeight="1">
      <c r="A482" s="196"/>
      <c r="B482" s="196"/>
      <c r="C482" s="196"/>
      <c r="D482" s="196"/>
      <c r="E482" s="196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</row>
    <row r="483" ht="14.25" customHeight="1">
      <c r="A483" s="196"/>
      <c r="B483" s="196"/>
      <c r="C483" s="196"/>
      <c r="D483" s="196"/>
      <c r="E483" s="196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</row>
    <row r="484" ht="14.25" customHeight="1">
      <c r="A484" s="196"/>
      <c r="B484" s="196"/>
      <c r="C484" s="196"/>
      <c r="D484" s="196"/>
      <c r="E484" s="196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</row>
    <row r="485" ht="14.25" customHeight="1">
      <c r="A485" s="196"/>
      <c r="B485" s="196"/>
      <c r="C485" s="196"/>
      <c r="D485" s="196"/>
      <c r="E485" s="196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</row>
    <row r="486" ht="14.25" customHeight="1">
      <c r="A486" s="196"/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</row>
    <row r="487" ht="14.25" customHeight="1">
      <c r="A487" s="196"/>
      <c r="B487" s="196"/>
      <c r="C487" s="196"/>
      <c r="D487" s="196"/>
      <c r="E487" s="196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</row>
    <row r="488" ht="14.25" customHeight="1">
      <c r="A488" s="196"/>
      <c r="B488" s="196"/>
      <c r="C488" s="196"/>
      <c r="D488" s="196"/>
      <c r="E488" s="196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</row>
    <row r="489" ht="14.25" customHeight="1">
      <c r="A489" s="196"/>
      <c r="B489" s="196"/>
      <c r="C489" s="196"/>
      <c r="D489" s="196"/>
      <c r="E489" s="196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</row>
    <row r="490" ht="14.25" customHeight="1">
      <c r="A490" s="196"/>
      <c r="B490" s="196"/>
      <c r="C490" s="196"/>
      <c r="D490" s="196"/>
      <c r="E490" s="196"/>
      <c r="F490" s="196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</row>
    <row r="491" ht="14.25" customHeight="1">
      <c r="A491" s="196"/>
      <c r="B491" s="196"/>
      <c r="C491" s="196"/>
      <c r="D491" s="196"/>
      <c r="E491" s="196"/>
      <c r="F491" s="196"/>
      <c r="G491" s="196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  <c r="Z491" s="196"/>
    </row>
    <row r="492" ht="14.25" customHeight="1">
      <c r="A492" s="196"/>
      <c r="B492" s="196"/>
      <c r="C492" s="196"/>
      <c r="D492" s="196"/>
      <c r="E492" s="196"/>
      <c r="F492" s="196"/>
      <c r="G492" s="196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  <c r="Z492" s="196"/>
    </row>
    <row r="493" ht="14.25" customHeight="1">
      <c r="A493" s="196"/>
      <c r="B493" s="196"/>
      <c r="C493" s="196"/>
      <c r="D493" s="196"/>
      <c r="E493" s="196"/>
      <c r="F493" s="196"/>
      <c r="G493" s="196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</row>
    <row r="494" ht="14.25" customHeight="1">
      <c r="A494" s="196"/>
      <c r="B494" s="196"/>
      <c r="C494" s="196"/>
      <c r="D494" s="196"/>
      <c r="E494" s="196"/>
      <c r="F494" s="196"/>
      <c r="G494" s="196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  <c r="Z494" s="196"/>
    </row>
    <row r="495" ht="14.25" customHeight="1">
      <c r="A495" s="196"/>
      <c r="B495" s="196"/>
      <c r="C495" s="196"/>
      <c r="D495" s="196"/>
      <c r="E495" s="196"/>
      <c r="F495" s="196"/>
      <c r="G495" s="196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  <c r="Z495" s="196"/>
    </row>
    <row r="496" ht="14.25" customHeight="1">
      <c r="A496" s="196"/>
      <c r="B496" s="196"/>
      <c r="C496" s="196"/>
      <c r="D496" s="196"/>
      <c r="E496" s="196"/>
      <c r="F496" s="196"/>
      <c r="G496" s="196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  <c r="Z496" s="196"/>
    </row>
    <row r="497" ht="14.25" customHeight="1">
      <c r="A497" s="196"/>
      <c r="B497" s="196"/>
      <c r="C497" s="196"/>
      <c r="D497" s="196"/>
      <c r="E497" s="196"/>
      <c r="F497" s="196"/>
      <c r="G497" s="196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96"/>
      <c r="S497" s="196"/>
      <c r="T497" s="196"/>
      <c r="U497" s="196"/>
      <c r="V497" s="196"/>
      <c r="W497" s="196"/>
      <c r="X497" s="196"/>
      <c r="Y497" s="196"/>
      <c r="Z497" s="196"/>
    </row>
    <row r="498" ht="14.25" customHeight="1">
      <c r="A498" s="196"/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96"/>
      <c r="S498" s="196"/>
      <c r="T498" s="196"/>
      <c r="U498" s="196"/>
      <c r="V498" s="196"/>
      <c r="W498" s="196"/>
      <c r="X498" s="196"/>
      <c r="Y498" s="196"/>
      <c r="Z498" s="196"/>
    </row>
    <row r="499" ht="14.25" customHeight="1">
      <c r="A499" s="196"/>
      <c r="B499" s="196"/>
      <c r="C499" s="196"/>
      <c r="D499" s="196"/>
      <c r="E499" s="196"/>
      <c r="F499" s="196"/>
      <c r="G499" s="196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96"/>
      <c r="S499" s="196"/>
      <c r="T499" s="196"/>
      <c r="U499" s="196"/>
      <c r="V499" s="196"/>
      <c r="W499" s="196"/>
      <c r="X499" s="196"/>
      <c r="Y499" s="196"/>
      <c r="Z499" s="196"/>
    </row>
    <row r="500" ht="14.25" customHeight="1">
      <c r="A500" s="196"/>
      <c r="B500" s="196"/>
      <c r="C500" s="196"/>
      <c r="D500" s="196"/>
      <c r="E500" s="196"/>
      <c r="F500" s="196"/>
      <c r="G500" s="196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6"/>
    </row>
    <row r="501" ht="14.25" customHeight="1">
      <c r="A501" s="196"/>
      <c r="B501" s="196"/>
      <c r="C501" s="196"/>
      <c r="D501" s="196"/>
      <c r="E501" s="196"/>
      <c r="F501" s="196"/>
      <c r="G501" s="196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96"/>
      <c r="S501" s="196"/>
      <c r="T501" s="196"/>
      <c r="U501" s="196"/>
      <c r="V501" s="196"/>
      <c r="W501" s="196"/>
      <c r="X501" s="196"/>
      <c r="Y501" s="196"/>
      <c r="Z501" s="196"/>
    </row>
    <row r="502" ht="14.25" customHeight="1">
      <c r="A502" s="196"/>
      <c r="B502" s="196"/>
      <c r="C502" s="196"/>
      <c r="D502" s="196"/>
      <c r="E502" s="196"/>
      <c r="F502" s="196"/>
      <c r="G502" s="196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96"/>
      <c r="S502" s="196"/>
      <c r="T502" s="196"/>
      <c r="U502" s="196"/>
      <c r="V502" s="196"/>
      <c r="W502" s="196"/>
      <c r="X502" s="196"/>
      <c r="Y502" s="196"/>
      <c r="Z502" s="196"/>
    </row>
    <row r="503" ht="14.25" customHeight="1">
      <c r="A503" s="196"/>
      <c r="B503" s="196"/>
      <c r="C503" s="196"/>
      <c r="D503" s="196"/>
      <c r="E503" s="196"/>
      <c r="F503" s="196"/>
      <c r="G503" s="196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96"/>
      <c r="S503" s="196"/>
      <c r="T503" s="196"/>
      <c r="U503" s="196"/>
      <c r="V503" s="196"/>
      <c r="W503" s="196"/>
      <c r="X503" s="196"/>
      <c r="Y503" s="196"/>
      <c r="Z503" s="196"/>
    </row>
    <row r="504" ht="14.25" customHeight="1">
      <c r="A504" s="196"/>
      <c r="B504" s="196"/>
      <c r="C504" s="196"/>
      <c r="D504" s="196"/>
      <c r="E504" s="196"/>
      <c r="F504" s="196"/>
      <c r="G504" s="196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96"/>
      <c r="S504" s="196"/>
      <c r="T504" s="196"/>
      <c r="U504" s="196"/>
      <c r="V504" s="196"/>
      <c r="W504" s="196"/>
      <c r="X504" s="196"/>
      <c r="Y504" s="196"/>
      <c r="Z504" s="196"/>
    </row>
    <row r="505" ht="14.25" customHeight="1">
      <c r="A505" s="196"/>
      <c r="B505" s="196"/>
      <c r="C505" s="196"/>
      <c r="D505" s="196"/>
      <c r="E505" s="196"/>
      <c r="F505" s="196"/>
      <c r="G505" s="196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96"/>
      <c r="S505" s="196"/>
      <c r="T505" s="196"/>
      <c r="U505" s="196"/>
      <c r="V505" s="196"/>
      <c r="W505" s="196"/>
      <c r="X505" s="196"/>
      <c r="Y505" s="196"/>
      <c r="Z505" s="196"/>
    </row>
    <row r="506" ht="14.25" customHeight="1">
      <c r="A506" s="196"/>
      <c r="B506" s="196"/>
      <c r="C506" s="196"/>
      <c r="D506" s="196"/>
      <c r="E506" s="196"/>
      <c r="F506" s="196"/>
      <c r="G506" s="196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96"/>
      <c r="S506" s="196"/>
      <c r="T506" s="196"/>
      <c r="U506" s="196"/>
      <c r="V506" s="196"/>
      <c r="W506" s="196"/>
      <c r="X506" s="196"/>
      <c r="Y506" s="196"/>
      <c r="Z506" s="196"/>
    </row>
    <row r="507" ht="14.25" customHeight="1">
      <c r="A507" s="196"/>
      <c r="B507" s="196"/>
      <c r="C507" s="196"/>
      <c r="D507" s="196"/>
      <c r="E507" s="196"/>
      <c r="F507" s="196"/>
      <c r="G507" s="196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96"/>
      <c r="S507" s="196"/>
      <c r="T507" s="196"/>
      <c r="U507" s="196"/>
      <c r="V507" s="196"/>
      <c r="W507" s="196"/>
      <c r="X507" s="196"/>
      <c r="Y507" s="196"/>
      <c r="Z507" s="196"/>
    </row>
    <row r="508" ht="14.25" customHeight="1">
      <c r="A508" s="196"/>
      <c r="B508" s="196"/>
      <c r="C508" s="196"/>
      <c r="D508" s="196"/>
      <c r="E508" s="196"/>
      <c r="F508" s="196"/>
      <c r="G508" s="196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96"/>
      <c r="S508" s="196"/>
      <c r="T508" s="196"/>
      <c r="U508" s="196"/>
      <c r="V508" s="196"/>
      <c r="W508" s="196"/>
      <c r="X508" s="196"/>
      <c r="Y508" s="196"/>
      <c r="Z508" s="196"/>
    </row>
    <row r="509" ht="14.25" customHeight="1">
      <c r="A509" s="196"/>
      <c r="B509" s="196"/>
      <c r="C509" s="196"/>
      <c r="D509" s="196"/>
      <c r="E509" s="196"/>
      <c r="F509" s="196"/>
      <c r="G509" s="196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96"/>
      <c r="S509" s="196"/>
      <c r="T509" s="196"/>
      <c r="U509" s="196"/>
      <c r="V509" s="196"/>
      <c r="W509" s="196"/>
      <c r="X509" s="196"/>
      <c r="Y509" s="196"/>
      <c r="Z509" s="196"/>
    </row>
    <row r="510" ht="14.25" customHeight="1">
      <c r="A510" s="196"/>
      <c r="B510" s="196"/>
      <c r="C510" s="196"/>
      <c r="D510" s="196"/>
      <c r="E510" s="196"/>
      <c r="F510" s="196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</row>
    <row r="511" ht="14.25" customHeight="1">
      <c r="A511" s="196"/>
      <c r="B511" s="196"/>
      <c r="C511" s="196"/>
      <c r="D511" s="196"/>
      <c r="E511" s="196"/>
      <c r="F511" s="196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</row>
    <row r="512" ht="14.25" customHeight="1">
      <c r="A512" s="196"/>
      <c r="B512" s="196"/>
      <c r="C512" s="196"/>
      <c r="D512" s="196"/>
      <c r="E512" s="196"/>
      <c r="F512" s="196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</row>
    <row r="513" ht="14.25" customHeight="1">
      <c r="A513" s="196"/>
      <c r="B513" s="196"/>
      <c r="C513" s="196"/>
      <c r="D513" s="196"/>
      <c r="E513" s="196"/>
      <c r="F513" s="196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</row>
    <row r="514" ht="14.25" customHeight="1">
      <c r="A514" s="196"/>
      <c r="B514" s="196"/>
      <c r="C514" s="196"/>
      <c r="D514" s="196"/>
      <c r="E514" s="196"/>
      <c r="F514" s="196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</row>
    <row r="515" ht="14.25" customHeight="1">
      <c r="A515" s="196"/>
      <c r="B515" s="196"/>
      <c r="C515" s="196"/>
      <c r="D515" s="196"/>
      <c r="E515" s="196"/>
      <c r="F515" s="196"/>
      <c r="G515" s="196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  <c r="Z515" s="196"/>
    </row>
    <row r="516" ht="14.25" customHeight="1">
      <c r="A516" s="196"/>
      <c r="B516" s="196"/>
      <c r="C516" s="196"/>
      <c r="D516" s="196"/>
      <c r="E516" s="196"/>
      <c r="F516" s="196"/>
      <c r="G516" s="196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  <c r="Z516" s="196"/>
    </row>
    <row r="517" ht="14.25" customHeight="1">
      <c r="A517" s="196"/>
      <c r="B517" s="196"/>
      <c r="C517" s="196"/>
      <c r="D517" s="196"/>
      <c r="E517" s="196"/>
      <c r="F517" s="196"/>
      <c r="G517" s="196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  <c r="Z517" s="196"/>
    </row>
    <row r="518" ht="14.25" customHeight="1">
      <c r="A518" s="196"/>
      <c r="B518" s="196"/>
      <c r="C518" s="196"/>
      <c r="D518" s="196"/>
      <c r="E518" s="196"/>
      <c r="F518" s="196"/>
      <c r="G518" s="196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  <c r="Z518" s="196"/>
    </row>
    <row r="519" ht="14.25" customHeight="1">
      <c r="A519" s="196"/>
      <c r="B519" s="196"/>
      <c r="C519" s="196"/>
      <c r="D519" s="196"/>
      <c r="E519" s="196"/>
      <c r="F519" s="196"/>
      <c r="G519" s="196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  <c r="Z519" s="196"/>
    </row>
    <row r="520" ht="14.25" customHeight="1">
      <c r="A520" s="196"/>
      <c r="B520" s="196"/>
      <c r="C520" s="196"/>
      <c r="D520" s="196"/>
      <c r="E520" s="196"/>
      <c r="F520" s="196"/>
      <c r="G520" s="196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  <c r="Z520" s="196"/>
    </row>
    <row r="521" ht="14.25" customHeight="1">
      <c r="A521" s="196"/>
      <c r="B521" s="196"/>
      <c r="C521" s="196"/>
      <c r="D521" s="196"/>
      <c r="E521" s="196"/>
      <c r="F521" s="196"/>
      <c r="G521" s="196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  <c r="Z521" s="196"/>
    </row>
    <row r="522" ht="14.25" customHeight="1">
      <c r="A522" s="196"/>
      <c r="B522" s="196"/>
      <c r="C522" s="196"/>
      <c r="D522" s="196"/>
      <c r="E522" s="196"/>
      <c r="F522" s="196"/>
      <c r="G522" s="196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96"/>
      <c r="S522" s="196"/>
      <c r="T522" s="196"/>
      <c r="U522" s="196"/>
      <c r="V522" s="196"/>
      <c r="W522" s="196"/>
      <c r="X522" s="196"/>
      <c r="Y522" s="196"/>
      <c r="Z522" s="196"/>
    </row>
    <row r="523" ht="14.25" customHeight="1">
      <c r="A523" s="196"/>
      <c r="B523" s="196"/>
      <c r="C523" s="196"/>
      <c r="D523" s="196"/>
      <c r="E523" s="196"/>
      <c r="F523" s="196"/>
      <c r="G523" s="196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96"/>
      <c r="S523" s="196"/>
      <c r="T523" s="196"/>
      <c r="U523" s="196"/>
      <c r="V523" s="196"/>
      <c r="W523" s="196"/>
      <c r="X523" s="196"/>
      <c r="Y523" s="196"/>
      <c r="Z523" s="196"/>
    </row>
    <row r="524" ht="14.25" customHeight="1">
      <c r="A524" s="196"/>
      <c r="B524" s="196"/>
      <c r="C524" s="196"/>
      <c r="D524" s="196"/>
      <c r="E524" s="196"/>
      <c r="F524" s="196"/>
      <c r="G524" s="196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96"/>
      <c r="S524" s="196"/>
      <c r="T524" s="196"/>
      <c r="U524" s="196"/>
      <c r="V524" s="196"/>
      <c r="W524" s="196"/>
      <c r="X524" s="196"/>
      <c r="Y524" s="196"/>
      <c r="Z524" s="196"/>
    </row>
    <row r="525" ht="14.25" customHeight="1">
      <c r="A525" s="196"/>
      <c r="B525" s="196"/>
      <c r="C525" s="196"/>
      <c r="D525" s="196"/>
      <c r="E525" s="196"/>
      <c r="F525" s="196"/>
      <c r="G525" s="196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96"/>
      <c r="S525" s="196"/>
      <c r="T525" s="196"/>
      <c r="U525" s="196"/>
      <c r="V525" s="196"/>
      <c r="W525" s="196"/>
      <c r="X525" s="196"/>
      <c r="Y525" s="196"/>
      <c r="Z525" s="196"/>
    </row>
    <row r="526" ht="14.25" customHeight="1">
      <c r="A526" s="196"/>
      <c r="B526" s="196"/>
      <c r="C526" s="196"/>
      <c r="D526" s="196"/>
      <c r="E526" s="196"/>
      <c r="F526" s="196"/>
      <c r="G526" s="196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96"/>
      <c r="S526" s="196"/>
      <c r="T526" s="196"/>
      <c r="U526" s="196"/>
      <c r="V526" s="196"/>
      <c r="W526" s="196"/>
      <c r="X526" s="196"/>
      <c r="Y526" s="196"/>
      <c r="Z526" s="196"/>
    </row>
    <row r="527" ht="14.25" customHeight="1">
      <c r="A527" s="196"/>
      <c r="B527" s="196"/>
      <c r="C527" s="196"/>
      <c r="D527" s="196"/>
      <c r="E527" s="196"/>
      <c r="F527" s="196"/>
      <c r="G527" s="196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96"/>
      <c r="S527" s="196"/>
      <c r="T527" s="196"/>
      <c r="U527" s="196"/>
      <c r="V527" s="196"/>
      <c r="W527" s="196"/>
      <c r="X527" s="196"/>
      <c r="Y527" s="196"/>
      <c r="Z527" s="196"/>
    </row>
    <row r="528" ht="14.25" customHeight="1">
      <c r="A528" s="196"/>
      <c r="B528" s="196"/>
      <c r="C528" s="196"/>
      <c r="D528" s="196"/>
      <c r="E528" s="196"/>
      <c r="F528" s="196"/>
      <c r="G528" s="196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  <c r="Z528" s="196"/>
    </row>
    <row r="529" ht="14.25" customHeight="1">
      <c r="A529" s="196"/>
      <c r="B529" s="196"/>
      <c r="C529" s="196"/>
      <c r="D529" s="196"/>
      <c r="E529" s="196"/>
      <c r="F529" s="196"/>
      <c r="G529" s="196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96"/>
      <c r="S529" s="196"/>
      <c r="T529" s="196"/>
      <c r="U529" s="196"/>
      <c r="V529" s="196"/>
      <c r="W529" s="196"/>
      <c r="X529" s="196"/>
      <c r="Y529" s="196"/>
      <c r="Z529" s="196"/>
    </row>
    <row r="530" ht="14.25" customHeight="1">
      <c r="A530" s="196"/>
      <c r="B530" s="196"/>
      <c r="C530" s="196"/>
      <c r="D530" s="196"/>
      <c r="E530" s="196"/>
      <c r="F530" s="196"/>
      <c r="G530" s="196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96"/>
      <c r="S530" s="196"/>
      <c r="T530" s="196"/>
      <c r="U530" s="196"/>
      <c r="V530" s="196"/>
      <c r="W530" s="196"/>
      <c r="X530" s="196"/>
      <c r="Y530" s="196"/>
      <c r="Z530" s="196"/>
    </row>
    <row r="531" ht="14.25" customHeight="1">
      <c r="A531" s="196"/>
      <c r="B531" s="196"/>
      <c r="C531" s="196"/>
      <c r="D531" s="196"/>
      <c r="E531" s="196"/>
      <c r="F531" s="196"/>
      <c r="G531" s="196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  <c r="Z531" s="196"/>
    </row>
    <row r="532" ht="14.25" customHeight="1">
      <c r="A532" s="196"/>
      <c r="B532" s="196"/>
      <c r="C532" s="196"/>
      <c r="D532" s="196"/>
      <c r="E532" s="196"/>
      <c r="F532" s="196"/>
      <c r="G532" s="196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6"/>
      <c r="W532" s="196"/>
      <c r="X532" s="196"/>
      <c r="Y532" s="196"/>
      <c r="Z532" s="196"/>
    </row>
    <row r="533" ht="14.25" customHeight="1">
      <c r="A533" s="196"/>
      <c r="B533" s="196"/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6"/>
      <c r="W533" s="196"/>
      <c r="X533" s="196"/>
      <c r="Y533" s="196"/>
      <c r="Z533" s="196"/>
    </row>
    <row r="534" ht="14.25" customHeight="1">
      <c r="A534" s="196"/>
      <c r="B534" s="196"/>
      <c r="C534" s="196"/>
      <c r="D534" s="196"/>
      <c r="E534" s="196"/>
      <c r="F534" s="196"/>
      <c r="G534" s="196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96"/>
      <c r="S534" s="196"/>
      <c r="T534" s="196"/>
      <c r="U534" s="196"/>
      <c r="V534" s="196"/>
      <c r="W534" s="196"/>
      <c r="X534" s="196"/>
      <c r="Y534" s="196"/>
      <c r="Z534" s="196"/>
    </row>
    <row r="535" ht="14.25" customHeight="1">
      <c r="A535" s="196"/>
      <c r="B535" s="196"/>
      <c r="C535" s="196"/>
      <c r="D535" s="196"/>
      <c r="E535" s="196"/>
      <c r="F535" s="196"/>
      <c r="G535" s="196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  <c r="Z535" s="196"/>
    </row>
    <row r="536" ht="14.25" customHeight="1">
      <c r="A536" s="196"/>
      <c r="B536" s="196"/>
      <c r="C536" s="196"/>
      <c r="D536" s="196"/>
      <c r="E536" s="196"/>
      <c r="F536" s="196"/>
      <c r="G536" s="196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96"/>
      <c r="S536" s="196"/>
      <c r="T536" s="196"/>
      <c r="U536" s="196"/>
      <c r="V536" s="196"/>
      <c r="W536" s="196"/>
      <c r="X536" s="196"/>
      <c r="Y536" s="196"/>
      <c r="Z536" s="196"/>
    </row>
    <row r="537" ht="14.25" customHeight="1">
      <c r="A537" s="196"/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96"/>
      <c r="S537" s="196"/>
      <c r="T537" s="196"/>
      <c r="U537" s="196"/>
      <c r="V537" s="196"/>
      <c r="W537" s="196"/>
      <c r="X537" s="196"/>
      <c r="Y537" s="196"/>
      <c r="Z537" s="196"/>
    </row>
    <row r="538" ht="14.25" customHeight="1">
      <c r="A538" s="196"/>
      <c r="B538" s="196"/>
      <c r="C538" s="196"/>
      <c r="D538" s="196"/>
      <c r="E538" s="196"/>
      <c r="F538" s="196"/>
      <c r="G538" s="196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  <c r="Z538" s="196"/>
    </row>
    <row r="539" ht="14.25" customHeight="1">
      <c r="A539" s="196"/>
      <c r="B539" s="196"/>
      <c r="C539" s="196"/>
      <c r="D539" s="196"/>
      <c r="E539" s="196"/>
      <c r="F539" s="196"/>
      <c r="G539" s="196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96"/>
      <c r="S539" s="196"/>
      <c r="T539" s="196"/>
      <c r="U539" s="196"/>
      <c r="V539" s="196"/>
      <c r="W539" s="196"/>
      <c r="X539" s="196"/>
      <c r="Y539" s="196"/>
      <c r="Z539" s="196"/>
    </row>
    <row r="540" ht="14.25" customHeight="1">
      <c r="A540" s="196"/>
      <c r="B540" s="196"/>
      <c r="C540" s="196"/>
      <c r="D540" s="196"/>
      <c r="E540" s="196"/>
      <c r="F540" s="196"/>
      <c r="G540" s="196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  <c r="Z540" s="196"/>
    </row>
    <row r="541" ht="14.25" customHeight="1">
      <c r="A541" s="196"/>
      <c r="B541" s="196"/>
      <c r="C541" s="196"/>
      <c r="D541" s="196"/>
      <c r="E541" s="196"/>
      <c r="F541" s="196"/>
      <c r="G541" s="196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96"/>
      <c r="S541" s="196"/>
      <c r="T541" s="196"/>
      <c r="U541" s="196"/>
      <c r="V541" s="196"/>
      <c r="W541" s="196"/>
      <c r="X541" s="196"/>
      <c r="Y541" s="196"/>
      <c r="Z541" s="196"/>
    </row>
    <row r="542" ht="14.25" customHeight="1">
      <c r="A542" s="196"/>
      <c r="B542" s="196"/>
      <c r="C542" s="196"/>
      <c r="D542" s="196"/>
      <c r="E542" s="196"/>
      <c r="F542" s="196"/>
      <c r="G542" s="196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  <c r="Z542" s="196"/>
    </row>
    <row r="543" ht="14.25" customHeight="1">
      <c r="A543" s="196"/>
      <c r="B543" s="196"/>
      <c r="C543" s="196"/>
      <c r="D543" s="196"/>
      <c r="E543" s="196"/>
      <c r="F543" s="196"/>
      <c r="G543" s="196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96"/>
      <c r="S543" s="196"/>
      <c r="T543" s="196"/>
      <c r="U543" s="196"/>
      <c r="V543" s="196"/>
      <c r="W543" s="196"/>
      <c r="X543" s="196"/>
      <c r="Y543" s="196"/>
      <c r="Z543" s="196"/>
    </row>
    <row r="544" ht="14.25" customHeight="1">
      <c r="A544" s="196"/>
      <c r="B544" s="196"/>
      <c r="C544" s="196"/>
      <c r="D544" s="196"/>
      <c r="E544" s="196"/>
      <c r="F544" s="196"/>
      <c r="G544" s="196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96"/>
      <c r="S544" s="196"/>
      <c r="T544" s="196"/>
      <c r="U544" s="196"/>
      <c r="V544" s="196"/>
      <c r="W544" s="196"/>
      <c r="X544" s="196"/>
      <c r="Y544" s="196"/>
      <c r="Z544" s="196"/>
    </row>
    <row r="545" ht="14.25" customHeight="1">
      <c r="A545" s="196"/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96"/>
      <c r="S545" s="196"/>
      <c r="T545" s="196"/>
      <c r="U545" s="196"/>
      <c r="V545" s="196"/>
      <c r="W545" s="196"/>
      <c r="X545" s="196"/>
      <c r="Y545" s="196"/>
      <c r="Z545" s="196"/>
    </row>
    <row r="546" ht="14.25" customHeight="1">
      <c r="A546" s="196"/>
      <c r="B546" s="196"/>
      <c r="C546" s="196"/>
      <c r="D546" s="196"/>
      <c r="E546" s="196"/>
      <c r="F546" s="196"/>
      <c r="G546" s="196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</row>
    <row r="547" ht="14.25" customHeight="1">
      <c r="A547" s="196"/>
      <c r="B547" s="196"/>
      <c r="C547" s="196"/>
      <c r="D547" s="196"/>
      <c r="E547" s="196"/>
      <c r="F547" s="196"/>
      <c r="G547" s="196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  <c r="Z547" s="196"/>
    </row>
    <row r="548" ht="14.25" customHeight="1">
      <c r="A548" s="196"/>
      <c r="B548" s="196"/>
      <c r="C548" s="196"/>
      <c r="D548" s="196"/>
      <c r="E548" s="196"/>
      <c r="F548" s="196"/>
      <c r="G548" s="196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  <c r="Z548" s="196"/>
    </row>
    <row r="549" ht="14.25" customHeight="1">
      <c r="A549" s="196"/>
      <c r="B549" s="196"/>
      <c r="C549" s="196"/>
      <c r="D549" s="196"/>
      <c r="E549" s="196"/>
      <c r="F549" s="196"/>
      <c r="G549" s="196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  <c r="Z549" s="196"/>
    </row>
    <row r="550" ht="14.25" customHeight="1">
      <c r="A550" s="196"/>
      <c r="B550" s="196"/>
      <c r="C550" s="196"/>
      <c r="D550" s="196"/>
      <c r="E550" s="196"/>
      <c r="F550" s="196"/>
      <c r="G550" s="196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  <c r="Z550" s="196"/>
    </row>
    <row r="551" ht="14.25" customHeight="1">
      <c r="A551" s="196"/>
      <c r="B551" s="196"/>
      <c r="C551" s="196"/>
      <c r="D551" s="196"/>
      <c r="E551" s="196"/>
      <c r="F551" s="196"/>
      <c r="G551" s="196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</row>
    <row r="552" ht="14.25" customHeight="1">
      <c r="A552" s="196"/>
      <c r="B552" s="196"/>
      <c r="C552" s="196"/>
      <c r="D552" s="196"/>
      <c r="E552" s="196"/>
      <c r="F552" s="196"/>
      <c r="G552" s="196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</row>
    <row r="553" ht="14.25" customHeight="1">
      <c r="A553" s="196"/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</row>
    <row r="554" ht="14.25" customHeight="1">
      <c r="A554" s="196"/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</row>
    <row r="555" ht="14.25" customHeight="1">
      <c r="A555" s="196"/>
      <c r="B555" s="196"/>
      <c r="C555" s="196"/>
      <c r="D555" s="196"/>
      <c r="E555" s="196"/>
      <c r="F555" s="196"/>
      <c r="G555" s="196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  <c r="Z555" s="196"/>
    </row>
    <row r="556" ht="14.25" customHeight="1">
      <c r="A556" s="196"/>
      <c r="B556" s="196"/>
      <c r="C556" s="196"/>
      <c r="D556" s="196"/>
      <c r="E556" s="196"/>
      <c r="F556" s="196"/>
      <c r="G556" s="196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  <c r="Z556" s="196"/>
    </row>
    <row r="557" ht="14.25" customHeight="1">
      <c r="A557" s="196"/>
      <c r="B557" s="196"/>
      <c r="C557" s="196"/>
      <c r="D557" s="196"/>
      <c r="E557" s="196"/>
      <c r="F557" s="196"/>
      <c r="G557" s="196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  <c r="Z557" s="196"/>
    </row>
    <row r="558" ht="14.25" customHeight="1">
      <c r="A558" s="196"/>
      <c r="B558" s="196"/>
      <c r="C558" s="196"/>
      <c r="D558" s="196"/>
      <c r="E558" s="196"/>
      <c r="F558" s="196"/>
      <c r="G558" s="196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  <c r="Z558" s="196"/>
    </row>
    <row r="559" ht="14.25" customHeight="1">
      <c r="A559" s="196"/>
      <c r="B559" s="196"/>
      <c r="C559" s="196"/>
      <c r="D559" s="196"/>
      <c r="E559" s="196"/>
      <c r="F559" s="196"/>
      <c r="G559" s="196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96"/>
      <c r="S559" s="196"/>
      <c r="T559" s="196"/>
      <c r="U559" s="196"/>
      <c r="V559" s="196"/>
      <c r="W559" s="196"/>
      <c r="X559" s="196"/>
      <c r="Y559" s="196"/>
      <c r="Z559" s="196"/>
    </row>
    <row r="560" ht="14.25" customHeight="1">
      <c r="A560" s="196"/>
      <c r="B560" s="196"/>
      <c r="C560" s="196"/>
      <c r="D560" s="196"/>
      <c r="E560" s="196"/>
      <c r="F560" s="196"/>
      <c r="G560" s="196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96"/>
      <c r="S560" s="196"/>
      <c r="T560" s="196"/>
      <c r="U560" s="196"/>
      <c r="V560" s="196"/>
      <c r="W560" s="196"/>
      <c r="X560" s="196"/>
      <c r="Y560" s="196"/>
      <c r="Z560" s="196"/>
    </row>
    <row r="561" ht="14.25" customHeight="1">
      <c r="A561" s="196"/>
      <c r="B561" s="196"/>
      <c r="C561" s="196"/>
      <c r="D561" s="196"/>
      <c r="E561" s="196"/>
      <c r="F561" s="196"/>
      <c r="G561" s="196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96"/>
      <c r="S561" s="196"/>
      <c r="T561" s="196"/>
      <c r="U561" s="196"/>
      <c r="V561" s="196"/>
      <c r="W561" s="196"/>
      <c r="X561" s="196"/>
      <c r="Y561" s="196"/>
      <c r="Z561" s="196"/>
    </row>
    <row r="562" ht="14.25" customHeight="1">
      <c r="A562" s="196"/>
      <c r="B562" s="196"/>
      <c r="C562" s="196"/>
      <c r="D562" s="196"/>
      <c r="E562" s="196"/>
      <c r="F562" s="196"/>
      <c r="G562" s="196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96"/>
      <c r="S562" s="196"/>
      <c r="T562" s="196"/>
      <c r="U562" s="196"/>
      <c r="V562" s="196"/>
      <c r="W562" s="196"/>
      <c r="X562" s="196"/>
      <c r="Y562" s="196"/>
      <c r="Z562" s="196"/>
    </row>
    <row r="563" ht="14.25" customHeight="1">
      <c r="A563" s="196"/>
      <c r="B563" s="196"/>
      <c r="C563" s="196"/>
      <c r="D563" s="196"/>
      <c r="E563" s="196"/>
      <c r="F563" s="196"/>
      <c r="G563" s="196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  <c r="Z563" s="196"/>
    </row>
    <row r="564" ht="14.25" customHeight="1">
      <c r="A564" s="196"/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96"/>
      <c r="S564" s="196"/>
      <c r="T564" s="196"/>
      <c r="U564" s="196"/>
      <c r="V564" s="196"/>
      <c r="W564" s="196"/>
      <c r="X564" s="196"/>
      <c r="Y564" s="196"/>
      <c r="Z564" s="196"/>
    </row>
    <row r="565" ht="14.25" customHeight="1">
      <c r="A565" s="196"/>
      <c r="B565" s="196"/>
      <c r="C565" s="196"/>
      <c r="D565" s="196"/>
      <c r="E565" s="196"/>
      <c r="F565" s="196"/>
      <c r="G565" s="196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  <c r="Z565" s="196"/>
    </row>
    <row r="566" ht="14.25" customHeight="1">
      <c r="A566" s="196"/>
      <c r="B566" s="196"/>
      <c r="C566" s="196"/>
      <c r="D566" s="196"/>
      <c r="E566" s="196"/>
      <c r="F566" s="196"/>
      <c r="G566" s="196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  <c r="Z566" s="196"/>
    </row>
    <row r="567" ht="14.25" customHeight="1">
      <c r="A567" s="196"/>
      <c r="B567" s="196"/>
      <c r="C567" s="196"/>
      <c r="D567" s="196"/>
      <c r="E567" s="196"/>
      <c r="F567" s="196"/>
      <c r="G567" s="196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</row>
    <row r="568" ht="14.25" customHeight="1">
      <c r="A568" s="196"/>
      <c r="B568" s="196"/>
      <c r="C568" s="196"/>
      <c r="D568" s="196"/>
      <c r="E568" s="196"/>
      <c r="F568" s="196"/>
      <c r="G568" s="196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</row>
    <row r="569" ht="14.25" customHeight="1">
      <c r="A569" s="196"/>
      <c r="B569" s="196"/>
      <c r="C569" s="196"/>
      <c r="D569" s="196"/>
      <c r="E569" s="196"/>
      <c r="F569" s="196"/>
      <c r="G569" s="196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</row>
    <row r="570" ht="14.25" customHeight="1">
      <c r="A570" s="196"/>
      <c r="B570" s="196"/>
      <c r="C570" s="196"/>
      <c r="D570" s="196"/>
      <c r="E570" s="196"/>
      <c r="F570" s="196"/>
      <c r="G570" s="196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</row>
    <row r="571" ht="14.25" customHeight="1">
      <c r="A571" s="196"/>
      <c r="B571" s="196"/>
      <c r="C571" s="196"/>
      <c r="D571" s="196"/>
      <c r="E571" s="196"/>
      <c r="F571" s="196"/>
      <c r="G571" s="196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</row>
    <row r="572" ht="14.25" customHeight="1">
      <c r="A572" s="196"/>
      <c r="B572" s="196"/>
      <c r="C572" s="196"/>
      <c r="D572" s="196"/>
      <c r="E572" s="196"/>
      <c r="F572" s="196"/>
      <c r="G572" s="196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</row>
    <row r="573" ht="14.25" customHeight="1">
      <c r="A573" s="196"/>
      <c r="B573" s="196"/>
      <c r="C573" s="196"/>
      <c r="D573" s="196"/>
      <c r="E573" s="196"/>
      <c r="F573" s="196"/>
      <c r="G573" s="196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</row>
    <row r="574" ht="14.25" customHeight="1">
      <c r="A574" s="196"/>
      <c r="B574" s="196"/>
      <c r="C574" s="196"/>
      <c r="D574" s="196"/>
      <c r="E574" s="196"/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</row>
    <row r="575" ht="14.25" customHeight="1">
      <c r="A575" s="196"/>
      <c r="B575" s="196"/>
      <c r="C575" s="196"/>
      <c r="D575" s="196"/>
      <c r="E575" s="196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</row>
    <row r="576" ht="14.25" customHeight="1">
      <c r="A576" s="196"/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</row>
    <row r="577" ht="14.25" customHeight="1">
      <c r="A577" s="196"/>
      <c r="B577" s="196"/>
      <c r="C577" s="196"/>
      <c r="D577" s="196"/>
      <c r="E577" s="196"/>
      <c r="F577" s="196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</row>
    <row r="578" ht="14.25" customHeight="1">
      <c r="A578" s="196"/>
      <c r="B578" s="196"/>
      <c r="C578" s="196"/>
      <c r="D578" s="196"/>
      <c r="E578" s="196"/>
      <c r="F578" s="196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</row>
    <row r="579" ht="14.25" customHeight="1">
      <c r="A579" s="196"/>
      <c r="B579" s="196"/>
      <c r="C579" s="196"/>
      <c r="D579" s="196"/>
      <c r="E579" s="196"/>
      <c r="F579" s="196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</row>
    <row r="580" ht="14.25" customHeight="1">
      <c r="A580" s="196"/>
      <c r="B580" s="196"/>
      <c r="C580" s="196"/>
      <c r="D580" s="196"/>
      <c r="E580" s="196"/>
      <c r="F580" s="196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</row>
    <row r="581" ht="14.25" customHeight="1">
      <c r="A581" s="196"/>
      <c r="B581" s="196"/>
      <c r="C581" s="196"/>
      <c r="D581" s="196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</row>
    <row r="582" ht="14.25" customHeight="1">
      <c r="A582" s="196"/>
      <c r="B582" s="196"/>
      <c r="C582" s="196"/>
      <c r="D582" s="196"/>
      <c r="E582" s="196"/>
      <c r="F582" s="196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</row>
    <row r="583" ht="14.25" customHeight="1">
      <c r="A583" s="196"/>
      <c r="B583" s="196"/>
      <c r="C583" s="196"/>
      <c r="D583" s="196"/>
      <c r="E583" s="196"/>
      <c r="F583" s="196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</row>
    <row r="584" ht="14.25" customHeight="1">
      <c r="A584" s="196"/>
      <c r="B584" s="196"/>
      <c r="C584" s="196"/>
      <c r="D584" s="196"/>
      <c r="E584" s="196"/>
      <c r="F584" s="196"/>
      <c r="G584" s="196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</row>
    <row r="585" ht="14.25" customHeight="1">
      <c r="A585" s="196"/>
      <c r="B585" s="196"/>
      <c r="C585" s="196"/>
      <c r="D585" s="196"/>
      <c r="E585" s="196"/>
      <c r="F585" s="196"/>
      <c r="G585" s="196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</row>
    <row r="586" ht="14.25" customHeight="1">
      <c r="A586" s="196"/>
      <c r="B586" s="196"/>
      <c r="C586" s="196"/>
      <c r="D586" s="196"/>
      <c r="E586" s="196"/>
      <c r="F586" s="196"/>
      <c r="G586" s="196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</row>
    <row r="587" ht="14.25" customHeight="1">
      <c r="A587" s="196"/>
      <c r="B587" s="196"/>
      <c r="C587" s="196"/>
      <c r="D587" s="196"/>
      <c r="E587" s="196"/>
      <c r="F587" s="196"/>
      <c r="G587" s="196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</row>
    <row r="588" ht="14.25" customHeight="1">
      <c r="A588" s="196"/>
      <c r="B588" s="196"/>
      <c r="C588" s="196"/>
      <c r="D588" s="196"/>
      <c r="E588" s="196"/>
      <c r="F588" s="196"/>
      <c r="G588" s="196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</row>
    <row r="589" ht="14.25" customHeight="1">
      <c r="A589" s="196"/>
      <c r="B589" s="196"/>
      <c r="C589" s="196"/>
      <c r="D589" s="196"/>
      <c r="E589" s="196"/>
      <c r="F589" s="196"/>
      <c r="G589" s="196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</row>
    <row r="590" ht="14.25" customHeight="1">
      <c r="A590" s="196"/>
      <c r="B590" s="196"/>
      <c r="C590" s="196"/>
      <c r="D590" s="196"/>
      <c r="E590" s="196"/>
      <c r="F590" s="196"/>
      <c r="G590" s="196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</row>
    <row r="591" ht="14.25" customHeight="1">
      <c r="A591" s="196"/>
      <c r="B591" s="196"/>
      <c r="C591" s="196"/>
      <c r="D591" s="196"/>
      <c r="E591" s="196"/>
      <c r="F591" s="196"/>
      <c r="G591" s="196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</row>
    <row r="592" ht="14.25" customHeight="1">
      <c r="A592" s="196"/>
      <c r="B592" s="196"/>
      <c r="C592" s="196"/>
      <c r="D592" s="196"/>
      <c r="E592" s="196"/>
      <c r="F592" s="196"/>
      <c r="G592" s="196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</row>
    <row r="593" ht="14.25" customHeight="1">
      <c r="A593" s="196"/>
      <c r="B593" s="196"/>
      <c r="C593" s="196"/>
      <c r="D593" s="196"/>
      <c r="E593" s="196"/>
      <c r="F593" s="196"/>
      <c r="G593" s="196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  <c r="Z593" s="196"/>
    </row>
    <row r="594" ht="14.25" customHeight="1">
      <c r="A594" s="196"/>
      <c r="B594" s="196"/>
      <c r="C594" s="196"/>
      <c r="D594" s="196"/>
      <c r="E594" s="196"/>
      <c r="F594" s="196"/>
      <c r="G594" s="196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  <c r="Z594" s="196"/>
    </row>
    <row r="595" ht="14.25" customHeight="1">
      <c r="A595" s="196"/>
      <c r="B595" s="196"/>
      <c r="C595" s="196"/>
      <c r="D595" s="196"/>
      <c r="E595" s="196"/>
      <c r="F595" s="196"/>
      <c r="G595" s="196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</row>
    <row r="596" ht="14.25" customHeight="1">
      <c r="A596" s="196"/>
      <c r="B596" s="196"/>
      <c r="C596" s="196"/>
      <c r="D596" s="196"/>
      <c r="E596" s="196"/>
      <c r="F596" s="196"/>
      <c r="G596" s="196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</row>
    <row r="597" ht="14.25" customHeight="1">
      <c r="A597" s="196"/>
      <c r="B597" s="196"/>
      <c r="C597" s="196"/>
      <c r="D597" s="196"/>
      <c r="E597" s="196"/>
      <c r="F597" s="196"/>
      <c r="G597" s="196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</row>
    <row r="598" ht="14.25" customHeight="1">
      <c r="A598" s="196"/>
      <c r="B598" s="196"/>
      <c r="C598" s="196"/>
      <c r="D598" s="196"/>
      <c r="E598" s="196"/>
      <c r="F598" s="196"/>
      <c r="G598" s="196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</row>
    <row r="599" ht="14.25" customHeight="1">
      <c r="A599" s="196"/>
      <c r="B599" s="196"/>
      <c r="C599" s="196"/>
      <c r="D599" s="196"/>
      <c r="E599" s="196"/>
      <c r="F599" s="196"/>
      <c r="G599" s="196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</row>
    <row r="600" ht="14.25" customHeight="1">
      <c r="A600" s="196"/>
      <c r="B600" s="196"/>
      <c r="C600" s="196"/>
      <c r="D600" s="196"/>
      <c r="E600" s="196"/>
      <c r="F600" s="196"/>
      <c r="G600" s="196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</row>
    <row r="601" ht="14.25" customHeight="1">
      <c r="A601" s="196"/>
      <c r="B601" s="196"/>
      <c r="C601" s="196"/>
      <c r="D601" s="196"/>
      <c r="E601" s="196"/>
      <c r="F601" s="196"/>
      <c r="G601" s="196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</row>
    <row r="602" ht="14.25" customHeight="1">
      <c r="A602" s="196"/>
      <c r="B602" s="196"/>
      <c r="C602" s="196"/>
      <c r="D602" s="196"/>
      <c r="E602" s="196"/>
      <c r="F602" s="196"/>
      <c r="G602" s="196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</row>
    <row r="603" ht="14.25" customHeight="1">
      <c r="A603" s="196"/>
      <c r="B603" s="196"/>
      <c r="C603" s="196"/>
      <c r="D603" s="196"/>
      <c r="E603" s="196"/>
      <c r="F603" s="196"/>
      <c r="G603" s="196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</row>
    <row r="604" ht="14.25" customHeight="1">
      <c r="A604" s="196"/>
      <c r="B604" s="196"/>
      <c r="C604" s="196"/>
      <c r="D604" s="196"/>
      <c r="E604" s="196"/>
      <c r="F604" s="196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</row>
    <row r="605" ht="14.25" customHeight="1">
      <c r="A605" s="196"/>
      <c r="B605" s="196"/>
      <c r="C605" s="196"/>
      <c r="D605" s="196"/>
      <c r="E605" s="196"/>
      <c r="F605" s="196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</row>
    <row r="606" ht="14.25" customHeight="1">
      <c r="A606" s="196"/>
      <c r="B606" s="196"/>
      <c r="C606" s="196"/>
      <c r="D606" s="196"/>
      <c r="E606" s="196"/>
      <c r="F606" s="196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</row>
    <row r="607" ht="14.25" customHeight="1">
      <c r="A607" s="196"/>
      <c r="B607" s="196"/>
      <c r="C607" s="196"/>
      <c r="D607" s="196"/>
      <c r="E607" s="196"/>
      <c r="F607" s="196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</row>
    <row r="608" ht="14.25" customHeight="1">
      <c r="A608" s="196"/>
      <c r="B608" s="196"/>
      <c r="C608" s="196"/>
      <c r="D608" s="196"/>
      <c r="E608" s="196"/>
      <c r="F608" s="196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</row>
    <row r="609" ht="14.25" customHeight="1">
      <c r="A609" s="196"/>
      <c r="B609" s="196"/>
      <c r="C609" s="196"/>
      <c r="D609" s="196"/>
      <c r="E609" s="196"/>
      <c r="F609" s="196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</row>
    <row r="610" ht="14.25" customHeight="1">
      <c r="A610" s="196"/>
      <c r="B610" s="196"/>
      <c r="C610" s="196"/>
      <c r="D610" s="196"/>
      <c r="E610" s="196"/>
      <c r="F610" s="196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</row>
    <row r="611" ht="14.25" customHeight="1">
      <c r="A611" s="196"/>
      <c r="B611" s="196"/>
      <c r="C611" s="196"/>
      <c r="D611" s="196"/>
      <c r="E611" s="196"/>
      <c r="F611" s="196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</row>
    <row r="612" ht="14.25" customHeight="1">
      <c r="A612" s="196"/>
      <c r="B612" s="196"/>
      <c r="C612" s="196"/>
      <c r="D612" s="196"/>
      <c r="E612" s="196"/>
      <c r="F612" s="196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</row>
    <row r="613" ht="14.25" customHeight="1">
      <c r="A613" s="196"/>
      <c r="B613" s="196"/>
      <c r="C613" s="196"/>
      <c r="D613" s="196"/>
      <c r="E613" s="196"/>
      <c r="F613" s="196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</row>
    <row r="614" ht="14.25" customHeight="1">
      <c r="A614" s="196"/>
      <c r="B614" s="196"/>
      <c r="C614" s="196"/>
      <c r="D614" s="196"/>
      <c r="E614" s="196"/>
      <c r="F614" s="196"/>
      <c r="G614" s="196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</row>
    <row r="615" ht="14.25" customHeight="1">
      <c r="A615" s="196"/>
      <c r="B615" s="196"/>
      <c r="C615" s="196"/>
      <c r="D615" s="196"/>
      <c r="E615" s="196"/>
      <c r="F615" s="196"/>
      <c r="G615" s="196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</row>
    <row r="616" ht="14.25" customHeight="1">
      <c r="A616" s="196"/>
      <c r="B616" s="196"/>
      <c r="C616" s="196"/>
      <c r="D616" s="196"/>
      <c r="E616" s="196"/>
      <c r="F616" s="196"/>
      <c r="G616" s="196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</row>
    <row r="617" ht="14.25" customHeight="1">
      <c r="A617" s="196"/>
      <c r="B617" s="196"/>
      <c r="C617" s="196"/>
      <c r="D617" s="196"/>
      <c r="E617" s="196"/>
      <c r="F617" s="196"/>
      <c r="G617" s="196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</row>
    <row r="618" ht="14.25" customHeight="1">
      <c r="A618" s="196"/>
      <c r="B618" s="196"/>
      <c r="C618" s="196"/>
      <c r="D618" s="196"/>
      <c r="E618" s="196"/>
      <c r="F618" s="196"/>
      <c r="G618" s="196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</row>
    <row r="619" ht="14.25" customHeight="1">
      <c r="A619" s="196"/>
      <c r="B619" s="196"/>
      <c r="C619" s="196"/>
      <c r="D619" s="196"/>
      <c r="E619" s="196"/>
      <c r="F619" s="196"/>
      <c r="G619" s="196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</row>
    <row r="620" ht="14.25" customHeight="1">
      <c r="A620" s="196"/>
      <c r="B620" s="196"/>
      <c r="C620" s="196"/>
      <c r="D620" s="196"/>
      <c r="E620" s="196"/>
      <c r="F620" s="196"/>
      <c r="G620" s="196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</row>
    <row r="621" ht="14.25" customHeight="1">
      <c r="A621" s="196"/>
      <c r="B621" s="196"/>
      <c r="C621" s="196"/>
      <c r="D621" s="196"/>
      <c r="E621" s="196"/>
      <c r="F621" s="196"/>
      <c r="G621" s="196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</row>
    <row r="622" ht="14.25" customHeight="1">
      <c r="A622" s="196"/>
      <c r="B622" s="196"/>
      <c r="C622" s="196"/>
      <c r="D622" s="196"/>
      <c r="E622" s="196"/>
      <c r="F622" s="196"/>
      <c r="G622" s="196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</row>
    <row r="623" ht="14.25" customHeight="1">
      <c r="A623" s="196"/>
      <c r="B623" s="196"/>
      <c r="C623" s="196"/>
      <c r="D623" s="196"/>
      <c r="E623" s="196"/>
      <c r="F623" s="196"/>
      <c r="G623" s="196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</row>
    <row r="624" ht="14.25" customHeight="1">
      <c r="A624" s="196"/>
      <c r="B624" s="196"/>
      <c r="C624" s="196"/>
      <c r="D624" s="196"/>
      <c r="E624" s="196"/>
      <c r="F624" s="196"/>
      <c r="G624" s="196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</row>
    <row r="625" ht="14.25" customHeight="1">
      <c r="A625" s="196"/>
      <c r="B625" s="196"/>
      <c r="C625" s="196"/>
      <c r="D625" s="196"/>
      <c r="E625" s="196"/>
      <c r="F625" s="196"/>
      <c r="G625" s="196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</row>
    <row r="626" ht="14.25" customHeight="1">
      <c r="A626" s="196"/>
      <c r="B626" s="196"/>
      <c r="C626" s="196"/>
      <c r="D626" s="196"/>
      <c r="E626" s="196"/>
      <c r="F626" s="196"/>
      <c r="G626" s="196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</row>
    <row r="627" ht="14.25" customHeight="1">
      <c r="A627" s="196"/>
      <c r="B627" s="196"/>
      <c r="C627" s="196"/>
      <c r="D627" s="196"/>
      <c r="E627" s="196"/>
      <c r="F627" s="196"/>
      <c r="G627" s="196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</row>
    <row r="628" ht="14.25" customHeight="1">
      <c r="A628" s="196"/>
      <c r="B628" s="196"/>
      <c r="C628" s="196"/>
      <c r="D628" s="196"/>
      <c r="E628" s="196"/>
      <c r="F628" s="196"/>
      <c r="G628" s="196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</row>
    <row r="629" ht="14.25" customHeight="1">
      <c r="A629" s="196"/>
      <c r="B629" s="196"/>
      <c r="C629" s="196"/>
      <c r="D629" s="196"/>
      <c r="E629" s="196"/>
      <c r="F629" s="196"/>
      <c r="G629" s="196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</row>
    <row r="630" ht="14.25" customHeight="1">
      <c r="A630" s="196"/>
      <c r="B630" s="196"/>
      <c r="C630" s="196"/>
      <c r="D630" s="196"/>
      <c r="E630" s="196"/>
      <c r="F630" s="196"/>
      <c r="G630" s="196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  <c r="Z630" s="196"/>
    </row>
    <row r="631" ht="14.25" customHeight="1">
      <c r="A631" s="196"/>
      <c r="B631" s="196"/>
      <c r="C631" s="196"/>
      <c r="D631" s="196"/>
      <c r="E631" s="196"/>
      <c r="F631" s="196"/>
      <c r="G631" s="196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</row>
    <row r="632" ht="14.25" customHeight="1">
      <c r="A632" s="196"/>
      <c r="B632" s="196"/>
      <c r="C632" s="196"/>
      <c r="D632" s="196"/>
      <c r="E632" s="196"/>
      <c r="F632" s="196"/>
      <c r="G632" s="196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</row>
    <row r="633" ht="14.25" customHeight="1">
      <c r="A633" s="196"/>
      <c r="B633" s="196"/>
      <c r="C633" s="196"/>
      <c r="D633" s="196"/>
      <c r="E633" s="196"/>
      <c r="F633" s="196"/>
      <c r="G633" s="196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</row>
    <row r="634" ht="14.25" customHeight="1">
      <c r="A634" s="196"/>
      <c r="B634" s="196"/>
      <c r="C634" s="196"/>
      <c r="D634" s="196"/>
      <c r="E634" s="196"/>
      <c r="F634" s="196"/>
      <c r="G634" s="196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</row>
    <row r="635" ht="14.25" customHeight="1">
      <c r="A635" s="196"/>
      <c r="B635" s="196"/>
      <c r="C635" s="196"/>
      <c r="D635" s="196"/>
      <c r="E635" s="196"/>
      <c r="F635" s="196"/>
      <c r="G635" s="196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</row>
    <row r="636" ht="14.25" customHeight="1">
      <c r="A636" s="196"/>
      <c r="B636" s="196"/>
      <c r="C636" s="196"/>
      <c r="D636" s="196"/>
      <c r="E636" s="196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</row>
    <row r="637" ht="14.25" customHeight="1">
      <c r="A637" s="196"/>
      <c r="B637" s="196"/>
      <c r="C637" s="196"/>
      <c r="D637" s="196"/>
      <c r="E637" s="196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</row>
    <row r="638" ht="14.25" customHeight="1">
      <c r="A638" s="196"/>
      <c r="B638" s="196"/>
      <c r="C638" s="196"/>
      <c r="D638" s="196"/>
      <c r="E638" s="196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</row>
    <row r="639" ht="14.25" customHeight="1">
      <c r="A639" s="196"/>
      <c r="B639" s="196"/>
      <c r="C639" s="196"/>
      <c r="D639" s="196"/>
      <c r="E639" s="196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</row>
    <row r="640" ht="14.25" customHeight="1">
      <c r="A640" s="196"/>
      <c r="B640" s="196"/>
      <c r="C640" s="196"/>
      <c r="D640" s="196"/>
      <c r="E640" s="196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</row>
    <row r="641" ht="14.25" customHeight="1">
      <c r="A641" s="196"/>
      <c r="B641" s="196"/>
      <c r="C641" s="196"/>
      <c r="D641" s="196"/>
      <c r="E641" s="196"/>
      <c r="F641" s="196"/>
      <c r="G641" s="196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</row>
    <row r="642" ht="14.25" customHeight="1">
      <c r="A642" s="196"/>
      <c r="B642" s="196"/>
      <c r="C642" s="196"/>
      <c r="D642" s="196"/>
      <c r="E642" s="196"/>
      <c r="F642" s="196"/>
      <c r="G642" s="196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</row>
    <row r="643" ht="14.25" customHeight="1">
      <c r="A643" s="196"/>
      <c r="B643" s="196"/>
      <c r="C643" s="196"/>
      <c r="D643" s="196"/>
      <c r="E643" s="196"/>
      <c r="F643" s="196"/>
      <c r="G643" s="196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</row>
    <row r="644" ht="14.25" customHeight="1">
      <c r="A644" s="196"/>
      <c r="B644" s="196"/>
      <c r="C644" s="196"/>
      <c r="D644" s="196"/>
      <c r="E644" s="196"/>
      <c r="F644" s="196"/>
      <c r="G644" s="196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</row>
    <row r="645" ht="14.25" customHeight="1">
      <c r="A645" s="196"/>
      <c r="B645" s="196"/>
      <c r="C645" s="196"/>
      <c r="D645" s="196"/>
      <c r="E645" s="196"/>
      <c r="F645" s="196"/>
      <c r="G645" s="196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</row>
    <row r="646" ht="14.25" customHeight="1">
      <c r="A646" s="196"/>
      <c r="B646" s="196"/>
      <c r="C646" s="196"/>
      <c r="D646" s="196"/>
      <c r="E646" s="196"/>
      <c r="F646" s="196"/>
      <c r="G646" s="196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</row>
    <row r="647" ht="14.25" customHeight="1">
      <c r="A647" s="196"/>
      <c r="B647" s="196"/>
      <c r="C647" s="196"/>
      <c r="D647" s="196"/>
      <c r="E647" s="196"/>
      <c r="F647" s="196"/>
      <c r="G647" s="196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</row>
    <row r="648" ht="14.25" customHeight="1">
      <c r="A648" s="196"/>
      <c r="B648" s="196"/>
      <c r="C648" s="196"/>
      <c r="D648" s="196"/>
      <c r="E648" s="196"/>
      <c r="F648" s="196"/>
      <c r="G648" s="196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</row>
    <row r="649" ht="14.25" customHeight="1">
      <c r="A649" s="196"/>
      <c r="B649" s="196"/>
      <c r="C649" s="196"/>
      <c r="D649" s="196"/>
      <c r="E649" s="196"/>
      <c r="F649" s="196"/>
      <c r="G649" s="196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</row>
    <row r="650" ht="14.25" customHeight="1">
      <c r="A650" s="196"/>
      <c r="B650" s="196"/>
      <c r="C650" s="196"/>
      <c r="D650" s="196"/>
      <c r="E650" s="196"/>
      <c r="F650" s="196"/>
      <c r="G650" s="196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</row>
    <row r="651" ht="14.25" customHeight="1">
      <c r="A651" s="196"/>
      <c r="B651" s="196"/>
      <c r="C651" s="196"/>
      <c r="D651" s="196"/>
      <c r="E651" s="196"/>
      <c r="F651" s="196"/>
      <c r="G651" s="196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</row>
    <row r="652" ht="14.25" customHeight="1">
      <c r="A652" s="196"/>
      <c r="B652" s="196"/>
      <c r="C652" s="196"/>
      <c r="D652" s="196"/>
      <c r="E652" s="196"/>
      <c r="F652" s="196"/>
      <c r="G652" s="196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</row>
    <row r="653" ht="14.25" customHeight="1">
      <c r="A653" s="196"/>
      <c r="B653" s="196"/>
      <c r="C653" s="196"/>
      <c r="D653" s="196"/>
      <c r="E653" s="196"/>
      <c r="F653" s="196"/>
      <c r="G653" s="196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</row>
    <row r="654" ht="14.25" customHeight="1">
      <c r="A654" s="196"/>
      <c r="B654" s="196"/>
      <c r="C654" s="196"/>
      <c r="D654" s="196"/>
      <c r="E654" s="196"/>
      <c r="F654" s="196"/>
      <c r="G654" s="196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</row>
    <row r="655" ht="14.25" customHeight="1">
      <c r="A655" s="196"/>
      <c r="B655" s="196"/>
      <c r="C655" s="196"/>
      <c r="D655" s="196"/>
      <c r="E655" s="196"/>
      <c r="F655" s="196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</row>
    <row r="656" ht="14.25" customHeight="1">
      <c r="A656" s="196"/>
      <c r="B656" s="196"/>
      <c r="C656" s="196"/>
      <c r="D656" s="196"/>
      <c r="E656" s="196"/>
      <c r="F656" s="196"/>
      <c r="G656" s="196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</row>
    <row r="657" ht="14.25" customHeight="1">
      <c r="A657" s="196"/>
      <c r="B657" s="196"/>
      <c r="C657" s="196"/>
      <c r="D657" s="196"/>
      <c r="E657" s="196"/>
      <c r="F657" s="196"/>
      <c r="G657" s="196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</row>
    <row r="658" ht="14.25" customHeight="1">
      <c r="A658" s="196"/>
      <c r="B658" s="196"/>
      <c r="C658" s="196"/>
      <c r="D658" s="196"/>
      <c r="E658" s="196"/>
      <c r="F658" s="196"/>
      <c r="G658" s="196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</row>
    <row r="659" ht="14.25" customHeight="1">
      <c r="A659" s="196"/>
      <c r="B659" s="196"/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</row>
    <row r="660" ht="14.25" customHeight="1">
      <c r="A660" s="196"/>
      <c r="B660" s="196"/>
      <c r="C660" s="196"/>
      <c r="D660" s="196"/>
      <c r="E660" s="196"/>
      <c r="F660" s="196"/>
      <c r="G660" s="196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</row>
    <row r="661" ht="14.25" customHeight="1">
      <c r="A661" s="196"/>
      <c r="B661" s="196"/>
      <c r="C661" s="196"/>
      <c r="D661" s="196"/>
      <c r="E661" s="196"/>
      <c r="F661" s="196"/>
      <c r="G661" s="196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</row>
    <row r="662" ht="14.25" customHeight="1">
      <c r="A662" s="196"/>
      <c r="B662" s="196"/>
      <c r="C662" s="196"/>
      <c r="D662" s="196"/>
      <c r="E662" s="196"/>
      <c r="F662" s="196"/>
      <c r="G662" s="196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</row>
    <row r="663" ht="14.25" customHeight="1">
      <c r="A663" s="196"/>
      <c r="B663" s="196"/>
      <c r="C663" s="196"/>
      <c r="D663" s="196"/>
      <c r="E663" s="196"/>
      <c r="F663" s="196"/>
      <c r="G663" s="196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</row>
    <row r="664" ht="14.25" customHeight="1">
      <c r="A664" s="196"/>
      <c r="B664" s="196"/>
      <c r="C664" s="196"/>
      <c r="D664" s="196"/>
      <c r="E664" s="196"/>
      <c r="F664" s="196"/>
      <c r="G664" s="196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</row>
    <row r="665" ht="14.25" customHeight="1">
      <c r="A665" s="196"/>
      <c r="B665" s="196"/>
      <c r="C665" s="196"/>
      <c r="D665" s="196"/>
      <c r="E665" s="196"/>
      <c r="F665" s="196"/>
      <c r="G665" s="196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  <c r="Z665" s="196"/>
    </row>
    <row r="666" ht="14.25" customHeight="1">
      <c r="A666" s="196"/>
      <c r="B666" s="196"/>
      <c r="C666" s="196"/>
      <c r="D666" s="196"/>
      <c r="E666" s="196"/>
      <c r="F666" s="196"/>
      <c r="G666" s="196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  <c r="Z666" s="196"/>
    </row>
    <row r="667" ht="14.25" customHeight="1">
      <c r="A667" s="196"/>
      <c r="B667" s="196"/>
      <c r="C667" s="196"/>
      <c r="D667" s="196"/>
      <c r="E667" s="196"/>
      <c r="F667" s="196"/>
      <c r="G667" s="196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  <c r="Z667" s="196"/>
    </row>
    <row r="668" ht="14.25" customHeight="1">
      <c r="A668" s="196"/>
      <c r="B668" s="196"/>
      <c r="C668" s="196"/>
      <c r="D668" s="196"/>
      <c r="E668" s="196"/>
      <c r="F668" s="196"/>
      <c r="G668" s="196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  <c r="Z668" s="196"/>
    </row>
    <row r="669" ht="14.25" customHeight="1">
      <c r="A669" s="196"/>
      <c r="B669" s="196"/>
      <c r="C669" s="196"/>
      <c r="D669" s="196"/>
      <c r="E669" s="196"/>
      <c r="F669" s="196"/>
      <c r="G669" s="196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</row>
    <row r="670" ht="14.25" customHeight="1">
      <c r="A670" s="196"/>
      <c r="B670" s="196"/>
      <c r="C670" s="196"/>
      <c r="D670" s="196"/>
      <c r="E670" s="196"/>
      <c r="F670" s="196"/>
      <c r="G670" s="196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</row>
    <row r="671" ht="14.25" customHeight="1">
      <c r="A671" s="196"/>
      <c r="B671" s="196"/>
      <c r="C671" s="196"/>
      <c r="D671" s="196"/>
      <c r="E671" s="196"/>
      <c r="F671" s="196"/>
      <c r="G671" s="196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</row>
    <row r="672" ht="14.25" customHeight="1">
      <c r="A672" s="196"/>
      <c r="B672" s="196"/>
      <c r="C672" s="196"/>
      <c r="D672" s="196"/>
      <c r="E672" s="196"/>
      <c r="F672" s="196"/>
      <c r="G672" s="196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</row>
    <row r="673" ht="14.25" customHeight="1">
      <c r="A673" s="196"/>
      <c r="B673" s="196"/>
      <c r="C673" s="196"/>
      <c r="D673" s="196"/>
      <c r="E673" s="196"/>
      <c r="F673" s="196"/>
      <c r="G673" s="196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</row>
    <row r="674" ht="14.25" customHeight="1">
      <c r="A674" s="196"/>
      <c r="B674" s="196"/>
      <c r="C674" s="196"/>
      <c r="D674" s="196"/>
      <c r="E674" s="196"/>
      <c r="F674" s="196"/>
      <c r="G674" s="196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</row>
    <row r="675" ht="14.25" customHeight="1">
      <c r="A675" s="196"/>
      <c r="B675" s="196"/>
      <c r="C675" s="196"/>
      <c r="D675" s="196"/>
      <c r="E675" s="196"/>
      <c r="F675" s="196"/>
      <c r="G675" s="196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</row>
    <row r="676" ht="14.25" customHeight="1">
      <c r="A676" s="196"/>
      <c r="B676" s="196"/>
      <c r="C676" s="196"/>
      <c r="D676" s="196"/>
      <c r="E676" s="196"/>
      <c r="F676" s="196"/>
      <c r="G676" s="196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</row>
    <row r="677" ht="14.25" customHeight="1">
      <c r="A677" s="196"/>
      <c r="B677" s="196"/>
      <c r="C677" s="196"/>
      <c r="D677" s="196"/>
      <c r="E677" s="196"/>
      <c r="F677" s="196"/>
      <c r="G677" s="196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</row>
    <row r="678" ht="14.25" customHeight="1">
      <c r="A678" s="196"/>
      <c r="B678" s="196"/>
      <c r="C678" s="196"/>
      <c r="D678" s="196"/>
      <c r="E678" s="196"/>
      <c r="F678" s="196"/>
      <c r="G678" s="196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</row>
    <row r="679" ht="14.25" customHeight="1">
      <c r="A679" s="196"/>
      <c r="B679" s="196"/>
      <c r="C679" s="196"/>
      <c r="D679" s="196"/>
      <c r="E679" s="196"/>
      <c r="F679" s="196"/>
      <c r="G679" s="196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</row>
    <row r="680" ht="14.25" customHeight="1">
      <c r="A680" s="196"/>
      <c r="B680" s="196"/>
      <c r="C680" s="196"/>
      <c r="D680" s="196"/>
      <c r="E680" s="196"/>
      <c r="F680" s="196"/>
      <c r="G680" s="196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  <c r="Z680" s="196"/>
    </row>
    <row r="681" ht="14.25" customHeight="1">
      <c r="A681" s="196"/>
      <c r="B681" s="196"/>
      <c r="C681" s="196"/>
      <c r="D681" s="196"/>
      <c r="E681" s="196"/>
      <c r="F681" s="196"/>
      <c r="G681" s="196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  <c r="Z681" s="196"/>
    </row>
    <row r="682" ht="14.25" customHeight="1">
      <c r="A682" s="196"/>
      <c r="B682" s="196"/>
      <c r="C682" s="196"/>
      <c r="D682" s="196"/>
      <c r="E682" s="196"/>
      <c r="F682" s="196"/>
      <c r="G682" s="196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  <c r="Z682" s="196"/>
    </row>
    <row r="683" ht="14.25" customHeight="1">
      <c r="A683" s="196"/>
      <c r="B683" s="196"/>
      <c r="C683" s="196"/>
      <c r="D683" s="196"/>
      <c r="E683" s="196"/>
      <c r="F683" s="196"/>
      <c r="G683" s="196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  <c r="Z683" s="196"/>
    </row>
    <row r="684" ht="14.25" customHeight="1">
      <c r="A684" s="196"/>
      <c r="B684" s="196"/>
      <c r="C684" s="196"/>
      <c r="D684" s="196"/>
      <c r="E684" s="196"/>
      <c r="F684" s="196"/>
      <c r="G684" s="196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  <c r="Z684" s="196"/>
    </row>
    <row r="685" ht="14.25" customHeight="1">
      <c r="A685" s="196"/>
      <c r="B685" s="196"/>
      <c r="C685" s="196"/>
      <c r="D685" s="196"/>
      <c r="E685" s="196"/>
      <c r="F685" s="196"/>
      <c r="G685" s="196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  <c r="Z685" s="196"/>
    </row>
    <row r="686" ht="14.25" customHeight="1">
      <c r="A686" s="196"/>
      <c r="B686" s="196"/>
      <c r="C686" s="196"/>
      <c r="D686" s="196"/>
      <c r="E686" s="196"/>
      <c r="F686" s="196"/>
      <c r="G686" s="196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  <c r="Z686" s="196"/>
    </row>
    <row r="687" ht="14.25" customHeight="1">
      <c r="A687" s="196"/>
      <c r="B687" s="196"/>
      <c r="C687" s="196"/>
      <c r="D687" s="196"/>
      <c r="E687" s="196"/>
      <c r="F687" s="196"/>
      <c r="G687" s="196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  <c r="Z687" s="196"/>
    </row>
    <row r="688" ht="14.25" customHeight="1">
      <c r="A688" s="196"/>
      <c r="B688" s="196"/>
      <c r="C688" s="196"/>
      <c r="D688" s="196"/>
      <c r="E688" s="196"/>
      <c r="F688" s="196"/>
      <c r="G688" s="196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  <c r="Z688" s="196"/>
    </row>
    <row r="689" ht="14.25" customHeight="1">
      <c r="A689" s="196"/>
      <c r="B689" s="196"/>
      <c r="C689" s="196"/>
      <c r="D689" s="196"/>
      <c r="E689" s="196"/>
      <c r="F689" s="196"/>
      <c r="G689" s="196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  <c r="Z689" s="196"/>
    </row>
    <row r="690" ht="14.25" customHeight="1">
      <c r="A690" s="196"/>
      <c r="B690" s="196"/>
      <c r="C690" s="196"/>
      <c r="D690" s="196"/>
      <c r="E690" s="196"/>
      <c r="F690" s="196"/>
      <c r="G690" s="196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  <c r="Z690" s="196"/>
    </row>
    <row r="691" ht="14.25" customHeight="1">
      <c r="A691" s="196"/>
      <c r="B691" s="196"/>
      <c r="C691" s="196"/>
      <c r="D691" s="196"/>
      <c r="E691" s="196"/>
      <c r="F691" s="196"/>
      <c r="G691" s="196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  <c r="Z691" s="196"/>
    </row>
    <row r="692" ht="14.25" customHeight="1">
      <c r="A692" s="196"/>
      <c r="B692" s="196"/>
      <c r="C692" s="196"/>
      <c r="D692" s="196"/>
      <c r="E692" s="196"/>
      <c r="F692" s="196"/>
      <c r="G692" s="196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</row>
    <row r="693" ht="14.25" customHeight="1">
      <c r="A693" s="196"/>
      <c r="B693" s="196"/>
      <c r="C693" s="196"/>
      <c r="D693" s="196"/>
      <c r="E693" s="196"/>
      <c r="F693" s="196"/>
      <c r="G693" s="196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</row>
    <row r="694" ht="14.25" customHeight="1">
      <c r="A694" s="196"/>
      <c r="B694" s="196"/>
      <c r="C694" s="196"/>
      <c r="D694" s="196"/>
      <c r="E694" s="196"/>
      <c r="F694" s="196"/>
      <c r="G694" s="196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</row>
    <row r="695" ht="14.25" customHeight="1">
      <c r="A695" s="196"/>
      <c r="B695" s="196"/>
      <c r="C695" s="196"/>
      <c r="D695" s="196"/>
      <c r="E695" s="196"/>
      <c r="F695" s="196"/>
      <c r="G695" s="196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</row>
    <row r="696" ht="14.25" customHeight="1">
      <c r="A696" s="196"/>
      <c r="B696" s="196"/>
      <c r="C696" s="196"/>
      <c r="D696" s="196"/>
      <c r="E696" s="196"/>
      <c r="F696" s="196"/>
      <c r="G696" s="196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</row>
    <row r="697" ht="14.25" customHeight="1">
      <c r="A697" s="196"/>
      <c r="B697" s="196"/>
      <c r="C697" s="196"/>
      <c r="D697" s="196"/>
      <c r="E697" s="196"/>
      <c r="F697" s="196"/>
      <c r="G697" s="196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  <c r="Z697" s="196"/>
    </row>
    <row r="698" ht="14.25" customHeight="1">
      <c r="A698" s="196"/>
      <c r="B698" s="196"/>
      <c r="C698" s="196"/>
      <c r="D698" s="196"/>
      <c r="E698" s="196"/>
      <c r="F698" s="196"/>
      <c r="G698" s="196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  <c r="Z698" s="196"/>
    </row>
    <row r="699" ht="14.25" customHeight="1">
      <c r="A699" s="196"/>
      <c r="B699" s="196"/>
      <c r="C699" s="196"/>
      <c r="D699" s="196"/>
      <c r="E699" s="196"/>
      <c r="F699" s="196"/>
      <c r="G699" s="196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  <c r="Z699" s="196"/>
    </row>
    <row r="700" ht="14.25" customHeight="1">
      <c r="A700" s="196"/>
      <c r="B700" s="196"/>
      <c r="C700" s="196"/>
      <c r="D700" s="196"/>
      <c r="E700" s="196"/>
      <c r="F700" s="196"/>
      <c r="G700" s="196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</row>
    <row r="701" ht="14.25" customHeight="1">
      <c r="A701" s="196"/>
      <c r="B701" s="196"/>
      <c r="C701" s="196"/>
      <c r="D701" s="196"/>
      <c r="E701" s="196"/>
      <c r="F701" s="196"/>
      <c r="G701" s="196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  <c r="Z701" s="196"/>
    </row>
    <row r="702" ht="14.25" customHeight="1">
      <c r="A702" s="196"/>
      <c r="B702" s="196"/>
      <c r="C702" s="196"/>
      <c r="D702" s="196"/>
      <c r="E702" s="196"/>
      <c r="F702" s="196"/>
      <c r="G702" s="196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  <c r="Z702" s="196"/>
    </row>
    <row r="703" ht="14.25" customHeight="1">
      <c r="A703" s="196"/>
      <c r="B703" s="196"/>
      <c r="C703" s="196"/>
      <c r="D703" s="196"/>
      <c r="E703" s="196"/>
      <c r="F703" s="196"/>
      <c r="G703" s="196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  <c r="Z703" s="196"/>
    </row>
    <row r="704" ht="14.25" customHeight="1">
      <c r="A704" s="196"/>
      <c r="B704" s="196"/>
      <c r="C704" s="196"/>
      <c r="D704" s="196"/>
      <c r="E704" s="196"/>
      <c r="F704" s="196"/>
      <c r="G704" s="196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  <c r="Z704" s="196"/>
    </row>
    <row r="705" ht="14.25" customHeight="1">
      <c r="A705" s="196"/>
      <c r="B705" s="196"/>
      <c r="C705" s="196"/>
      <c r="D705" s="196"/>
      <c r="E705" s="196"/>
      <c r="F705" s="196"/>
      <c r="G705" s="196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  <c r="Z705" s="196"/>
    </row>
    <row r="706" ht="14.25" customHeight="1">
      <c r="A706" s="196"/>
      <c r="B706" s="196"/>
      <c r="C706" s="196"/>
      <c r="D706" s="196"/>
      <c r="E706" s="196"/>
      <c r="F706" s="196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</row>
    <row r="707" ht="14.25" customHeight="1">
      <c r="A707" s="196"/>
      <c r="B707" s="196"/>
      <c r="C707" s="196"/>
      <c r="D707" s="196"/>
      <c r="E707" s="196"/>
      <c r="F707" s="196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</row>
    <row r="708" ht="14.25" customHeight="1">
      <c r="A708" s="196"/>
      <c r="B708" s="196"/>
      <c r="C708" s="196"/>
      <c r="D708" s="196"/>
      <c r="E708" s="196"/>
      <c r="F708" s="196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</row>
    <row r="709" ht="14.25" customHeight="1">
      <c r="A709" s="196"/>
      <c r="B709" s="196"/>
      <c r="C709" s="196"/>
      <c r="D709" s="196"/>
      <c r="E709" s="196"/>
      <c r="F709" s="196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</row>
    <row r="710" ht="14.25" customHeight="1">
      <c r="A710" s="196"/>
      <c r="B710" s="196"/>
      <c r="C710" s="196"/>
      <c r="D710" s="196"/>
      <c r="E710" s="196"/>
      <c r="F710" s="196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</row>
    <row r="711" ht="14.25" customHeight="1">
      <c r="A711" s="196"/>
      <c r="B711" s="196"/>
      <c r="C711" s="196"/>
      <c r="D711" s="196"/>
      <c r="E711" s="196"/>
      <c r="F711" s="196"/>
      <c r="G711" s="196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  <c r="Z711" s="196"/>
    </row>
    <row r="712" ht="14.25" customHeight="1">
      <c r="A712" s="196"/>
      <c r="B712" s="196"/>
      <c r="C712" s="196"/>
      <c r="D712" s="196"/>
      <c r="E712" s="196"/>
      <c r="F712" s="196"/>
      <c r="G712" s="196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  <c r="Z712" s="196"/>
    </row>
    <row r="713" ht="14.25" customHeight="1">
      <c r="A713" s="196"/>
      <c r="B713" s="196"/>
      <c r="C713" s="196"/>
      <c r="D713" s="196"/>
      <c r="E713" s="196"/>
      <c r="F713" s="196"/>
      <c r="G713" s="196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  <c r="Z713" s="196"/>
    </row>
    <row r="714" ht="14.25" customHeight="1">
      <c r="A714" s="196"/>
      <c r="B714" s="196"/>
      <c r="C714" s="196"/>
      <c r="D714" s="196"/>
      <c r="E714" s="196"/>
      <c r="F714" s="196"/>
      <c r="G714" s="196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  <c r="Z714" s="196"/>
    </row>
    <row r="715" ht="14.25" customHeight="1">
      <c r="A715" s="196"/>
      <c r="B715" s="196"/>
      <c r="C715" s="196"/>
      <c r="D715" s="196"/>
      <c r="E715" s="196"/>
      <c r="F715" s="196"/>
      <c r="G715" s="196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  <c r="Z715" s="196"/>
    </row>
    <row r="716" ht="14.25" customHeight="1">
      <c r="A716" s="196"/>
      <c r="B716" s="196"/>
      <c r="C716" s="196"/>
      <c r="D716" s="196"/>
      <c r="E716" s="196"/>
      <c r="F716" s="196"/>
      <c r="G716" s="196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96"/>
      <c r="S716" s="196"/>
      <c r="T716" s="196"/>
      <c r="U716" s="196"/>
      <c r="V716" s="196"/>
      <c r="W716" s="196"/>
      <c r="X716" s="196"/>
      <c r="Y716" s="196"/>
      <c r="Z716" s="196"/>
    </row>
    <row r="717" ht="14.25" customHeight="1">
      <c r="A717" s="196"/>
      <c r="B717" s="196"/>
      <c r="C717" s="196"/>
      <c r="D717" s="196"/>
      <c r="E717" s="196"/>
      <c r="F717" s="196"/>
      <c r="G717" s="196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96"/>
      <c r="S717" s="196"/>
      <c r="T717" s="196"/>
      <c r="U717" s="196"/>
      <c r="V717" s="196"/>
      <c r="W717" s="196"/>
      <c r="X717" s="196"/>
      <c r="Y717" s="196"/>
      <c r="Z717" s="196"/>
    </row>
    <row r="718" ht="14.25" customHeight="1">
      <c r="A718" s="196"/>
      <c r="B718" s="196"/>
      <c r="C718" s="196"/>
      <c r="D718" s="196"/>
      <c r="E718" s="196"/>
      <c r="F718" s="196"/>
      <c r="G718" s="196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96"/>
      <c r="S718" s="196"/>
      <c r="T718" s="196"/>
      <c r="U718" s="196"/>
      <c r="V718" s="196"/>
      <c r="W718" s="196"/>
      <c r="X718" s="196"/>
      <c r="Y718" s="196"/>
      <c r="Z718" s="196"/>
    </row>
    <row r="719" ht="14.25" customHeight="1">
      <c r="A719" s="196"/>
      <c r="B719" s="196"/>
      <c r="C719" s="196"/>
      <c r="D719" s="196"/>
      <c r="E719" s="196"/>
      <c r="F719" s="196"/>
      <c r="G719" s="196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96"/>
      <c r="S719" s="196"/>
      <c r="T719" s="196"/>
      <c r="U719" s="196"/>
      <c r="V719" s="196"/>
      <c r="W719" s="196"/>
      <c r="X719" s="196"/>
      <c r="Y719" s="196"/>
      <c r="Z719" s="196"/>
    </row>
    <row r="720" ht="14.25" customHeight="1">
      <c r="A720" s="196"/>
      <c r="B720" s="196"/>
      <c r="C720" s="196"/>
      <c r="D720" s="196"/>
      <c r="E720" s="196"/>
      <c r="F720" s="196"/>
      <c r="G720" s="196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96"/>
      <c r="S720" s="196"/>
      <c r="T720" s="196"/>
      <c r="U720" s="196"/>
      <c r="V720" s="196"/>
      <c r="W720" s="196"/>
      <c r="X720" s="196"/>
      <c r="Y720" s="196"/>
      <c r="Z720" s="196"/>
    </row>
    <row r="721" ht="14.25" customHeight="1">
      <c r="A721" s="196"/>
      <c r="B721" s="196"/>
      <c r="C721" s="196"/>
      <c r="D721" s="196"/>
      <c r="E721" s="196"/>
      <c r="F721" s="196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  <c r="Z721" s="196"/>
    </row>
    <row r="722" ht="14.25" customHeight="1">
      <c r="A722" s="196"/>
      <c r="B722" s="196"/>
      <c r="C722" s="196"/>
      <c r="D722" s="196"/>
      <c r="E722" s="196"/>
      <c r="F722" s="196"/>
      <c r="G722" s="196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  <c r="Z722" s="196"/>
    </row>
    <row r="723" ht="14.25" customHeight="1">
      <c r="A723" s="196"/>
      <c r="B723" s="196"/>
      <c r="C723" s="196"/>
      <c r="D723" s="196"/>
      <c r="E723" s="196"/>
      <c r="F723" s="196"/>
      <c r="G723" s="196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  <c r="Z723" s="196"/>
    </row>
    <row r="724" ht="14.25" customHeight="1">
      <c r="A724" s="196"/>
      <c r="B724" s="196"/>
      <c r="C724" s="196"/>
      <c r="D724" s="196"/>
      <c r="E724" s="196"/>
      <c r="F724" s="196"/>
      <c r="G724" s="196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6"/>
    </row>
    <row r="725" ht="14.25" customHeight="1">
      <c r="A725" s="196"/>
      <c r="B725" s="196"/>
      <c r="C725" s="196"/>
      <c r="D725" s="196"/>
      <c r="E725" s="196"/>
      <c r="F725" s="196"/>
      <c r="G725" s="196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  <c r="Z725" s="196"/>
    </row>
    <row r="726" ht="14.25" customHeight="1">
      <c r="A726" s="196"/>
      <c r="B726" s="196"/>
      <c r="C726" s="196"/>
      <c r="D726" s="196"/>
      <c r="E726" s="196"/>
      <c r="F726" s="196"/>
      <c r="G726" s="196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  <c r="Z726" s="196"/>
    </row>
    <row r="727" ht="14.25" customHeight="1">
      <c r="A727" s="196"/>
      <c r="B727" s="196"/>
      <c r="C727" s="196"/>
      <c r="D727" s="196"/>
      <c r="E727" s="196"/>
      <c r="F727" s="196"/>
      <c r="G727" s="196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  <c r="Z727" s="196"/>
    </row>
    <row r="728" ht="14.25" customHeight="1">
      <c r="A728" s="196"/>
      <c r="B728" s="196"/>
      <c r="C728" s="196"/>
      <c r="D728" s="196"/>
      <c r="E728" s="196"/>
      <c r="F728" s="196"/>
      <c r="G728" s="196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  <c r="Z728" s="196"/>
    </row>
    <row r="729" ht="14.25" customHeight="1">
      <c r="A729" s="196"/>
      <c r="B729" s="196"/>
      <c r="C729" s="196"/>
      <c r="D729" s="196"/>
      <c r="E729" s="196"/>
      <c r="F729" s="196"/>
      <c r="G729" s="196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  <c r="Z729" s="196"/>
    </row>
    <row r="730" ht="14.25" customHeight="1">
      <c r="A730" s="196"/>
      <c r="B730" s="196"/>
      <c r="C730" s="196"/>
      <c r="D730" s="196"/>
      <c r="E730" s="196"/>
      <c r="F730" s="196"/>
      <c r="G730" s="196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  <c r="Z730" s="196"/>
    </row>
    <row r="731" ht="14.25" customHeight="1">
      <c r="A731" s="196"/>
      <c r="B731" s="196"/>
      <c r="C731" s="196"/>
      <c r="D731" s="196"/>
      <c r="E731" s="196"/>
      <c r="F731" s="196"/>
      <c r="G731" s="196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96"/>
      <c r="S731" s="196"/>
      <c r="T731" s="196"/>
      <c r="U731" s="196"/>
      <c r="V731" s="196"/>
      <c r="W731" s="196"/>
      <c r="X731" s="196"/>
      <c r="Y731" s="196"/>
      <c r="Z731" s="196"/>
    </row>
    <row r="732" ht="14.25" customHeight="1">
      <c r="A732" s="196"/>
      <c r="B732" s="196"/>
      <c r="C732" s="196"/>
      <c r="D732" s="196"/>
      <c r="E732" s="196"/>
      <c r="F732" s="196"/>
      <c r="G732" s="196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  <c r="Z732" s="196"/>
    </row>
    <row r="733" ht="14.25" customHeight="1">
      <c r="A733" s="196"/>
      <c r="B733" s="196"/>
      <c r="C733" s="196"/>
      <c r="D733" s="196"/>
      <c r="E733" s="196"/>
      <c r="F733" s="196"/>
      <c r="G733" s="196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  <c r="Z733" s="196"/>
    </row>
    <row r="734" ht="14.25" customHeight="1">
      <c r="A734" s="196"/>
      <c r="B734" s="196"/>
      <c r="C734" s="196"/>
      <c r="D734" s="196"/>
      <c r="E734" s="196"/>
      <c r="F734" s="196"/>
      <c r="G734" s="196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  <c r="Z734" s="196"/>
    </row>
    <row r="735" ht="14.25" customHeight="1">
      <c r="A735" s="196"/>
      <c r="B735" s="196"/>
      <c r="C735" s="196"/>
      <c r="D735" s="196"/>
      <c r="E735" s="196"/>
      <c r="F735" s="196"/>
      <c r="G735" s="196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  <c r="Z735" s="196"/>
    </row>
    <row r="736" ht="14.25" customHeight="1">
      <c r="A736" s="196"/>
      <c r="B736" s="196"/>
      <c r="C736" s="196"/>
      <c r="D736" s="196"/>
      <c r="E736" s="196"/>
      <c r="F736" s="196"/>
      <c r="G736" s="196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  <c r="Z736" s="196"/>
    </row>
    <row r="737" ht="14.25" customHeight="1">
      <c r="A737" s="196"/>
      <c r="B737" s="196"/>
      <c r="C737" s="196"/>
      <c r="D737" s="196"/>
      <c r="E737" s="196"/>
      <c r="F737" s="196"/>
      <c r="G737" s="196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  <c r="Z737" s="196"/>
    </row>
    <row r="738" ht="14.25" customHeight="1">
      <c r="A738" s="196"/>
      <c r="B738" s="196"/>
      <c r="C738" s="196"/>
      <c r="D738" s="196"/>
      <c r="E738" s="196"/>
      <c r="F738" s="196"/>
      <c r="G738" s="196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6"/>
    </row>
    <row r="739" ht="14.25" customHeight="1">
      <c r="A739" s="196"/>
      <c r="B739" s="196"/>
      <c r="C739" s="196"/>
      <c r="D739" s="196"/>
      <c r="E739" s="196"/>
      <c r="F739" s="196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</row>
    <row r="740" ht="14.25" customHeight="1">
      <c r="A740" s="196"/>
      <c r="B740" s="196"/>
      <c r="C740" s="196"/>
      <c r="D740" s="196"/>
      <c r="E740" s="196"/>
      <c r="F740" s="196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</row>
    <row r="741" ht="14.25" customHeight="1">
      <c r="A741" s="196"/>
      <c r="B741" s="196"/>
      <c r="C741" s="196"/>
      <c r="D741" s="196"/>
      <c r="E741" s="196"/>
      <c r="F741" s="196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</row>
    <row r="742" ht="14.25" customHeight="1">
      <c r="A742" s="196"/>
      <c r="B742" s="196"/>
      <c r="C742" s="196"/>
      <c r="D742" s="196"/>
      <c r="E742" s="196"/>
      <c r="F742" s="196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</row>
    <row r="743" ht="14.25" customHeight="1">
      <c r="A743" s="196"/>
      <c r="B743" s="196"/>
      <c r="C743" s="196"/>
      <c r="D743" s="196"/>
      <c r="E743" s="196"/>
      <c r="F743" s="196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</row>
    <row r="744" ht="14.25" customHeight="1">
      <c r="A744" s="196"/>
      <c r="B744" s="196"/>
      <c r="C744" s="196"/>
      <c r="D744" s="196"/>
      <c r="E744" s="196"/>
      <c r="F744" s="196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</row>
    <row r="745" ht="14.25" customHeight="1">
      <c r="A745" s="196"/>
      <c r="B745" s="196"/>
      <c r="C745" s="196"/>
      <c r="D745" s="196"/>
      <c r="E745" s="196"/>
      <c r="F745" s="196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</row>
    <row r="746" ht="14.25" customHeight="1">
      <c r="A746" s="196"/>
      <c r="B746" s="196"/>
      <c r="C746" s="196"/>
      <c r="D746" s="196"/>
      <c r="E746" s="196"/>
      <c r="F746" s="196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</row>
    <row r="747" ht="14.25" customHeight="1">
      <c r="A747" s="196"/>
      <c r="B747" s="196"/>
      <c r="C747" s="196"/>
      <c r="D747" s="196"/>
      <c r="E747" s="196"/>
      <c r="F747" s="196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</row>
    <row r="748" ht="14.25" customHeight="1">
      <c r="A748" s="196"/>
      <c r="B748" s="196"/>
      <c r="C748" s="196"/>
      <c r="D748" s="196"/>
      <c r="E748" s="196"/>
      <c r="F748" s="196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</row>
    <row r="749" ht="14.25" customHeight="1">
      <c r="A749" s="196"/>
      <c r="B749" s="196"/>
      <c r="C749" s="196"/>
      <c r="D749" s="196"/>
      <c r="E749" s="196"/>
      <c r="F749" s="196"/>
      <c r="G749" s="196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96"/>
      <c r="S749" s="196"/>
      <c r="T749" s="196"/>
      <c r="U749" s="196"/>
      <c r="V749" s="196"/>
      <c r="W749" s="196"/>
      <c r="X749" s="196"/>
      <c r="Y749" s="196"/>
      <c r="Z749" s="196"/>
    </row>
    <row r="750" ht="14.25" customHeight="1">
      <c r="A750" s="196"/>
      <c r="B750" s="196"/>
      <c r="C750" s="196"/>
      <c r="D750" s="196"/>
      <c r="E750" s="196"/>
      <c r="F750" s="196"/>
      <c r="G750" s="196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96"/>
      <c r="S750" s="196"/>
      <c r="T750" s="196"/>
      <c r="U750" s="196"/>
      <c r="V750" s="196"/>
      <c r="W750" s="196"/>
      <c r="X750" s="196"/>
      <c r="Y750" s="196"/>
      <c r="Z750" s="196"/>
    </row>
    <row r="751" ht="14.25" customHeight="1">
      <c r="A751" s="196"/>
      <c r="B751" s="196"/>
      <c r="C751" s="196"/>
      <c r="D751" s="196"/>
      <c r="E751" s="196"/>
      <c r="F751" s="196"/>
      <c r="G751" s="196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96"/>
      <c r="S751" s="196"/>
      <c r="T751" s="196"/>
      <c r="U751" s="196"/>
      <c r="V751" s="196"/>
      <c r="W751" s="196"/>
      <c r="X751" s="196"/>
      <c r="Y751" s="196"/>
      <c r="Z751" s="196"/>
    </row>
    <row r="752" ht="14.25" customHeight="1">
      <c r="A752" s="196"/>
      <c r="B752" s="196"/>
      <c r="C752" s="196"/>
      <c r="D752" s="196"/>
      <c r="E752" s="196"/>
      <c r="F752" s="196"/>
      <c r="G752" s="196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96"/>
      <c r="S752" s="196"/>
      <c r="T752" s="196"/>
      <c r="U752" s="196"/>
      <c r="V752" s="196"/>
      <c r="W752" s="196"/>
      <c r="X752" s="196"/>
      <c r="Y752" s="196"/>
      <c r="Z752" s="196"/>
    </row>
    <row r="753" ht="14.25" customHeight="1">
      <c r="A753" s="196"/>
      <c r="B753" s="196"/>
      <c r="C753" s="196"/>
      <c r="D753" s="196"/>
      <c r="E753" s="196"/>
      <c r="F753" s="196"/>
      <c r="G753" s="196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96"/>
      <c r="S753" s="196"/>
      <c r="T753" s="196"/>
      <c r="U753" s="196"/>
      <c r="V753" s="196"/>
      <c r="W753" s="196"/>
      <c r="X753" s="196"/>
      <c r="Y753" s="196"/>
      <c r="Z753" s="196"/>
    </row>
    <row r="754" ht="14.25" customHeight="1">
      <c r="A754" s="196"/>
      <c r="B754" s="196"/>
      <c r="C754" s="196"/>
      <c r="D754" s="196"/>
      <c r="E754" s="196"/>
      <c r="F754" s="196"/>
      <c r="G754" s="196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96"/>
      <c r="S754" s="196"/>
      <c r="T754" s="196"/>
      <c r="U754" s="196"/>
      <c r="V754" s="196"/>
      <c r="W754" s="196"/>
      <c r="X754" s="196"/>
      <c r="Y754" s="196"/>
      <c r="Z754" s="196"/>
    </row>
    <row r="755" ht="14.25" customHeight="1">
      <c r="A755" s="196"/>
      <c r="B755" s="196"/>
      <c r="C755" s="196"/>
      <c r="D755" s="196"/>
      <c r="E755" s="196"/>
      <c r="F755" s="196"/>
      <c r="G755" s="196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96"/>
      <c r="S755" s="196"/>
      <c r="T755" s="196"/>
      <c r="U755" s="196"/>
      <c r="V755" s="196"/>
      <c r="W755" s="196"/>
      <c r="X755" s="196"/>
      <c r="Y755" s="196"/>
      <c r="Z755" s="196"/>
    </row>
    <row r="756" ht="14.25" customHeight="1">
      <c r="A756" s="196"/>
      <c r="B756" s="196"/>
      <c r="C756" s="196"/>
      <c r="D756" s="196"/>
      <c r="E756" s="196"/>
      <c r="F756" s="196"/>
      <c r="G756" s="196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96"/>
      <c r="S756" s="196"/>
      <c r="T756" s="196"/>
      <c r="U756" s="196"/>
      <c r="V756" s="196"/>
      <c r="W756" s="196"/>
      <c r="X756" s="196"/>
      <c r="Y756" s="196"/>
      <c r="Z756" s="196"/>
    </row>
    <row r="757" ht="14.25" customHeight="1">
      <c r="A757" s="196"/>
      <c r="B757" s="196"/>
      <c r="C757" s="196"/>
      <c r="D757" s="196"/>
      <c r="E757" s="196"/>
      <c r="F757" s="196"/>
      <c r="G757" s="196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6"/>
      <c r="Y757" s="196"/>
      <c r="Z757" s="196"/>
    </row>
    <row r="758" ht="14.25" customHeight="1">
      <c r="A758" s="196"/>
      <c r="B758" s="196"/>
      <c r="C758" s="196"/>
      <c r="D758" s="196"/>
      <c r="E758" s="196"/>
      <c r="F758" s="196"/>
      <c r="G758" s="196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96"/>
      <c r="S758" s="196"/>
      <c r="T758" s="196"/>
      <c r="U758" s="196"/>
      <c r="V758" s="196"/>
      <c r="W758" s="196"/>
      <c r="X758" s="196"/>
      <c r="Y758" s="196"/>
      <c r="Z758" s="196"/>
    </row>
    <row r="759" ht="14.25" customHeight="1">
      <c r="A759" s="196"/>
      <c r="B759" s="196"/>
      <c r="C759" s="196"/>
      <c r="D759" s="196"/>
      <c r="E759" s="196"/>
      <c r="F759" s="196"/>
      <c r="G759" s="196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  <c r="Z759" s="196"/>
    </row>
    <row r="760" ht="14.25" customHeight="1">
      <c r="A760" s="196"/>
      <c r="B760" s="196"/>
      <c r="C760" s="196"/>
      <c r="D760" s="196"/>
      <c r="E760" s="196"/>
      <c r="F760" s="196"/>
      <c r="G760" s="196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96"/>
      <c r="S760" s="196"/>
      <c r="T760" s="196"/>
      <c r="U760" s="196"/>
      <c r="V760" s="196"/>
      <c r="W760" s="196"/>
      <c r="X760" s="196"/>
      <c r="Y760" s="196"/>
      <c r="Z760" s="196"/>
    </row>
    <row r="761" ht="14.25" customHeight="1">
      <c r="A761" s="196"/>
      <c r="B761" s="196"/>
      <c r="C761" s="196"/>
      <c r="D761" s="196"/>
      <c r="E761" s="196"/>
      <c r="F761" s="196"/>
      <c r="G761" s="196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96"/>
      <c r="S761" s="196"/>
      <c r="T761" s="196"/>
      <c r="U761" s="196"/>
      <c r="V761" s="196"/>
      <c r="W761" s="196"/>
      <c r="X761" s="196"/>
      <c r="Y761" s="196"/>
      <c r="Z761" s="196"/>
    </row>
    <row r="762" ht="14.25" customHeight="1">
      <c r="A762" s="196"/>
      <c r="B762" s="196"/>
      <c r="C762" s="196"/>
      <c r="D762" s="196"/>
      <c r="E762" s="196"/>
      <c r="F762" s="196"/>
      <c r="G762" s="196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96"/>
      <c r="S762" s="196"/>
      <c r="T762" s="196"/>
      <c r="U762" s="196"/>
      <c r="V762" s="196"/>
      <c r="W762" s="196"/>
      <c r="X762" s="196"/>
      <c r="Y762" s="196"/>
      <c r="Z762" s="196"/>
    </row>
    <row r="763" ht="14.25" customHeight="1">
      <c r="A763" s="196"/>
      <c r="B763" s="196"/>
      <c r="C763" s="196"/>
      <c r="D763" s="196"/>
      <c r="E763" s="196"/>
      <c r="F763" s="196"/>
      <c r="G763" s="196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96"/>
      <c r="S763" s="196"/>
      <c r="T763" s="196"/>
      <c r="U763" s="196"/>
      <c r="V763" s="196"/>
      <c r="W763" s="196"/>
      <c r="X763" s="196"/>
      <c r="Y763" s="196"/>
      <c r="Z763" s="196"/>
    </row>
    <row r="764" ht="14.25" customHeight="1">
      <c r="A764" s="196"/>
      <c r="B764" s="196"/>
      <c r="C764" s="196"/>
      <c r="D764" s="196"/>
      <c r="E764" s="196"/>
      <c r="F764" s="196"/>
      <c r="G764" s="196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96"/>
      <c r="S764" s="196"/>
      <c r="T764" s="196"/>
      <c r="U764" s="196"/>
      <c r="V764" s="196"/>
      <c r="W764" s="196"/>
      <c r="X764" s="196"/>
      <c r="Y764" s="196"/>
      <c r="Z764" s="196"/>
    </row>
    <row r="765" ht="14.25" customHeight="1">
      <c r="A765" s="196"/>
      <c r="B765" s="196"/>
      <c r="C765" s="196"/>
      <c r="D765" s="196"/>
      <c r="E765" s="196"/>
      <c r="F765" s="196"/>
      <c r="G765" s="196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96"/>
      <c r="S765" s="196"/>
      <c r="T765" s="196"/>
      <c r="U765" s="196"/>
      <c r="V765" s="196"/>
      <c r="W765" s="196"/>
      <c r="X765" s="196"/>
      <c r="Y765" s="196"/>
      <c r="Z765" s="196"/>
    </row>
    <row r="766" ht="14.25" customHeight="1">
      <c r="A766" s="196"/>
      <c r="B766" s="196"/>
      <c r="C766" s="196"/>
      <c r="D766" s="196"/>
      <c r="E766" s="196"/>
      <c r="F766" s="196"/>
      <c r="G766" s="196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96"/>
      <c r="S766" s="196"/>
      <c r="T766" s="196"/>
      <c r="U766" s="196"/>
      <c r="V766" s="196"/>
      <c r="W766" s="196"/>
      <c r="X766" s="196"/>
      <c r="Y766" s="196"/>
      <c r="Z766" s="196"/>
    </row>
    <row r="767" ht="14.25" customHeight="1">
      <c r="A767" s="196"/>
      <c r="B767" s="196"/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6"/>
      <c r="S767" s="196"/>
      <c r="T767" s="196"/>
      <c r="U767" s="196"/>
      <c r="V767" s="196"/>
      <c r="W767" s="196"/>
      <c r="X767" s="196"/>
      <c r="Y767" s="196"/>
      <c r="Z767" s="196"/>
    </row>
    <row r="768" ht="14.25" customHeight="1">
      <c r="A768" s="196"/>
      <c r="B768" s="196"/>
      <c r="C768" s="196"/>
      <c r="D768" s="196"/>
      <c r="E768" s="196"/>
      <c r="F768" s="196"/>
      <c r="G768" s="196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96"/>
      <c r="S768" s="196"/>
      <c r="T768" s="196"/>
      <c r="U768" s="196"/>
      <c r="V768" s="196"/>
      <c r="W768" s="196"/>
      <c r="X768" s="196"/>
      <c r="Y768" s="196"/>
      <c r="Z768" s="196"/>
    </row>
    <row r="769" ht="14.25" customHeight="1">
      <c r="A769" s="196"/>
      <c r="B769" s="196"/>
      <c r="C769" s="196"/>
      <c r="D769" s="196"/>
      <c r="E769" s="196"/>
      <c r="F769" s="196"/>
      <c r="G769" s="196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96"/>
      <c r="S769" s="196"/>
      <c r="T769" s="196"/>
      <c r="U769" s="196"/>
      <c r="V769" s="196"/>
      <c r="W769" s="196"/>
      <c r="X769" s="196"/>
      <c r="Y769" s="196"/>
      <c r="Z769" s="196"/>
    </row>
    <row r="770" ht="14.25" customHeight="1">
      <c r="A770" s="196"/>
      <c r="B770" s="196"/>
      <c r="C770" s="196"/>
      <c r="D770" s="196"/>
      <c r="E770" s="196"/>
      <c r="F770" s="196"/>
      <c r="G770" s="196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96"/>
      <c r="S770" s="196"/>
      <c r="T770" s="196"/>
      <c r="U770" s="196"/>
      <c r="V770" s="196"/>
      <c r="W770" s="196"/>
      <c r="X770" s="196"/>
      <c r="Y770" s="196"/>
      <c r="Z770" s="196"/>
    </row>
    <row r="771" ht="14.25" customHeight="1">
      <c r="A771" s="196"/>
      <c r="B771" s="196"/>
      <c r="C771" s="196"/>
      <c r="D771" s="196"/>
      <c r="E771" s="196"/>
      <c r="F771" s="196"/>
      <c r="G771" s="196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96"/>
      <c r="S771" s="196"/>
      <c r="T771" s="196"/>
      <c r="U771" s="196"/>
      <c r="V771" s="196"/>
      <c r="W771" s="196"/>
      <c r="X771" s="196"/>
      <c r="Y771" s="196"/>
      <c r="Z771" s="196"/>
    </row>
    <row r="772" ht="14.25" customHeight="1">
      <c r="A772" s="196"/>
      <c r="B772" s="196"/>
      <c r="C772" s="196"/>
      <c r="D772" s="196"/>
      <c r="E772" s="196"/>
      <c r="F772" s="196"/>
      <c r="G772" s="196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6"/>
      <c r="S772" s="196"/>
      <c r="T772" s="196"/>
      <c r="U772" s="196"/>
      <c r="V772" s="196"/>
      <c r="W772" s="196"/>
      <c r="X772" s="196"/>
      <c r="Y772" s="196"/>
      <c r="Z772" s="196"/>
    </row>
    <row r="773" ht="14.25" customHeight="1">
      <c r="A773" s="196"/>
      <c r="B773" s="196"/>
      <c r="C773" s="196"/>
      <c r="D773" s="196"/>
      <c r="E773" s="196"/>
      <c r="F773" s="196"/>
      <c r="G773" s="196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96"/>
      <c r="S773" s="196"/>
      <c r="T773" s="196"/>
      <c r="U773" s="196"/>
      <c r="V773" s="196"/>
      <c r="W773" s="196"/>
      <c r="X773" s="196"/>
      <c r="Y773" s="196"/>
      <c r="Z773" s="196"/>
    </row>
    <row r="774" ht="14.25" customHeight="1">
      <c r="A774" s="196"/>
      <c r="B774" s="196"/>
      <c r="C774" s="196"/>
      <c r="D774" s="196"/>
      <c r="E774" s="196"/>
      <c r="F774" s="196"/>
      <c r="G774" s="196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  <c r="Z774" s="196"/>
    </row>
    <row r="775" ht="14.25" customHeight="1">
      <c r="A775" s="196"/>
      <c r="B775" s="196"/>
      <c r="C775" s="196"/>
      <c r="D775" s="196"/>
      <c r="E775" s="196"/>
      <c r="F775" s="196"/>
      <c r="G775" s="196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</row>
    <row r="776" ht="14.25" customHeight="1">
      <c r="A776" s="196"/>
      <c r="B776" s="196"/>
      <c r="C776" s="196"/>
      <c r="D776" s="196"/>
      <c r="E776" s="196"/>
      <c r="F776" s="196"/>
      <c r="G776" s="196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</row>
    <row r="777" ht="14.25" customHeight="1">
      <c r="A777" s="196"/>
      <c r="B777" s="196"/>
      <c r="C777" s="196"/>
      <c r="D777" s="196"/>
      <c r="E777" s="196"/>
      <c r="F777" s="196"/>
      <c r="G777" s="196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</row>
    <row r="778" ht="14.25" customHeight="1">
      <c r="A778" s="196"/>
      <c r="B778" s="196"/>
      <c r="C778" s="196"/>
      <c r="D778" s="196"/>
      <c r="E778" s="196"/>
      <c r="F778" s="196"/>
      <c r="G778" s="196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</row>
    <row r="779" ht="14.25" customHeight="1">
      <c r="A779" s="196"/>
      <c r="B779" s="196"/>
      <c r="C779" s="196"/>
      <c r="D779" s="196"/>
      <c r="E779" s="196"/>
      <c r="F779" s="196"/>
      <c r="G779" s="196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</row>
    <row r="780" ht="14.25" customHeight="1">
      <c r="A780" s="196"/>
      <c r="B780" s="196"/>
      <c r="C780" s="196"/>
      <c r="D780" s="196"/>
      <c r="E780" s="196"/>
      <c r="F780" s="196"/>
      <c r="G780" s="196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</row>
    <row r="781" ht="14.25" customHeight="1">
      <c r="A781" s="196"/>
      <c r="B781" s="196"/>
      <c r="C781" s="196"/>
      <c r="D781" s="196"/>
      <c r="E781" s="196"/>
      <c r="F781" s="196"/>
      <c r="G781" s="196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</row>
    <row r="782" ht="14.25" customHeight="1">
      <c r="A782" s="196"/>
      <c r="B782" s="196"/>
      <c r="C782" s="196"/>
      <c r="D782" s="196"/>
      <c r="E782" s="196"/>
      <c r="F782" s="196"/>
      <c r="G782" s="196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</row>
    <row r="783" ht="14.25" customHeight="1">
      <c r="A783" s="196"/>
      <c r="B783" s="196"/>
      <c r="C783" s="196"/>
      <c r="D783" s="196"/>
      <c r="E783" s="196"/>
      <c r="F783" s="196"/>
      <c r="G783" s="196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</row>
    <row r="784" ht="14.25" customHeight="1">
      <c r="A784" s="196"/>
      <c r="B784" s="196"/>
      <c r="C784" s="196"/>
      <c r="D784" s="196"/>
      <c r="E784" s="196"/>
      <c r="F784" s="196"/>
      <c r="G784" s="196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  <c r="Z784" s="196"/>
    </row>
    <row r="785" ht="14.25" customHeight="1">
      <c r="A785" s="196"/>
      <c r="B785" s="196"/>
      <c r="C785" s="196"/>
      <c r="D785" s="196"/>
      <c r="E785" s="196"/>
      <c r="F785" s="196"/>
      <c r="G785" s="196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96"/>
      <c r="S785" s="196"/>
      <c r="T785" s="196"/>
      <c r="U785" s="196"/>
      <c r="V785" s="196"/>
      <c r="W785" s="196"/>
      <c r="X785" s="196"/>
      <c r="Y785" s="196"/>
      <c r="Z785" s="196"/>
    </row>
    <row r="786" ht="14.25" customHeight="1">
      <c r="A786" s="196"/>
      <c r="B786" s="196"/>
      <c r="C786" s="196"/>
      <c r="D786" s="196"/>
      <c r="E786" s="196"/>
      <c r="F786" s="196"/>
      <c r="G786" s="196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96"/>
      <c r="S786" s="196"/>
      <c r="T786" s="196"/>
      <c r="U786" s="196"/>
      <c r="V786" s="196"/>
      <c r="W786" s="196"/>
      <c r="X786" s="196"/>
      <c r="Y786" s="196"/>
      <c r="Z786" s="196"/>
    </row>
    <row r="787" ht="14.25" customHeight="1">
      <c r="A787" s="196"/>
      <c r="B787" s="196"/>
      <c r="C787" s="196"/>
      <c r="D787" s="196"/>
      <c r="E787" s="196"/>
      <c r="F787" s="196"/>
      <c r="G787" s="196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96"/>
      <c r="S787" s="196"/>
      <c r="T787" s="196"/>
      <c r="U787" s="196"/>
      <c r="V787" s="196"/>
      <c r="W787" s="196"/>
      <c r="X787" s="196"/>
      <c r="Y787" s="196"/>
      <c r="Z787" s="196"/>
    </row>
    <row r="788" ht="14.25" customHeight="1">
      <c r="A788" s="196"/>
      <c r="B788" s="196"/>
      <c r="C788" s="196"/>
      <c r="D788" s="196"/>
      <c r="E788" s="196"/>
      <c r="F788" s="196"/>
      <c r="G788" s="196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96"/>
      <c r="S788" s="196"/>
      <c r="T788" s="196"/>
      <c r="U788" s="196"/>
      <c r="V788" s="196"/>
      <c r="W788" s="196"/>
      <c r="X788" s="196"/>
      <c r="Y788" s="196"/>
      <c r="Z788" s="196"/>
    </row>
    <row r="789" ht="14.25" customHeight="1">
      <c r="A789" s="196"/>
      <c r="B789" s="196"/>
      <c r="C789" s="196"/>
      <c r="D789" s="196"/>
      <c r="E789" s="196"/>
      <c r="F789" s="196"/>
      <c r="G789" s="196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96"/>
      <c r="S789" s="196"/>
      <c r="T789" s="196"/>
      <c r="U789" s="196"/>
      <c r="V789" s="196"/>
      <c r="W789" s="196"/>
      <c r="X789" s="196"/>
      <c r="Y789" s="196"/>
      <c r="Z789" s="196"/>
    </row>
    <row r="790" ht="14.25" customHeight="1">
      <c r="A790" s="196"/>
      <c r="B790" s="196"/>
      <c r="C790" s="196"/>
      <c r="D790" s="196"/>
      <c r="E790" s="196"/>
      <c r="F790" s="196"/>
      <c r="G790" s="196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96"/>
      <c r="S790" s="196"/>
      <c r="T790" s="196"/>
      <c r="U790" s="196"/>
      <c r="V790" s="196"/>
      <c r="W790" s="196"/>
      <c r="X790" s="196"/>
      <c r="Y790" s="196"/>
      <c r="Z790" s="196"/>
    </row>
    <row r="791" ht="14.25" customHeight="1">
      <c r="A791" s="196"/>
      <c r="B791" s="196"/>
      <c r="C791" s="196"/>
      <c r="D791" s="196"/>
      <c r="E791" s="196"/>
      <c r="F791" s="196"/>
      <c r="G791" s="196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96"/>
      <c r="S791" s="196"/>
      <c r="T791" s="196"/>
      <c r="U791" s="196"/>
      <c r="V791" s="196"/>
      <c r="W791" s="196"/>
      <c r="X791" s="196"/>
      <c r="Y791" s="196"/>
      <c r="Z791" s="196"/>
    </row>
    <row r="792" ht="14.25" customHeight="1">
      <c r="A792" s="196"/>
      <c r="B792" s="196"/>
      <c r="C792" s="196"/>
      <c r="D792" s="196"/>
      <c r="E792" s="196"/>
      <c r="F792" s="196"/>
      <c r="G792" s="196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96"/>
      <c r="S792" s="196"/>
      <c r="T792" s="196"/>
      <c r="U792" s="196"/>
      <c r="V792" s="196"/>
      <c r="W792" s="196"/>
      <c r="X792" s="196"/>
      <c r="Y792" s="196"/>
      <c r="Z792" s="196"/>
    </row>
    <row r="793" ht="14.25" customHeight="1">
      <c r="A793" s="196"/>
      <c r="B793" s="196"/>
      <c r="C793" s="196"/>
      <c r="D793" s="196"/>
      <c r="E793" s="196"/>
      <c r="F793" s="196"/>
      <c r="G793" s="196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96"/>
      <c r="S793" s="196"/>
      <c r="T793" s="196"/>
      <c r="U793" s="196"/>
      <c r="V793" s="196"/>
      <c r="W793" s="196"/>
      <c r="X793" s="196"/>
      <c r="Y793" s="196"/>
      <c r="Z793" s="196"/>
    </row>
    <row r="794" ht="14.25" customHeight="1">
      <c r="A794" s="196"/>
      <c r="B794" s="196"/>
      <c r="C794" s="196"/>
      <c r="D794" s="196"/>
      <c r="E794" s="196"/>
      <c r="F794" s="196"/>
      <c r="G794" s="196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96"/>
      <c r="S794" s="196"/>
      <c r="T794" s="196"/>
      <c r="U794" s="196"/>
      <c r="V794" s="196"/>
      <c r="W794" s="196"/>
      <c r="X794" s="196"/>
      <c r="Y794" s="196"/>
      <c r="Z794" s="196"/>
    </row>
    <row r="795" ht="14.25" customHeight="1">
      <c r="A795" s="196"/>
      <c r="B795" s="196"/>
      <c r="C795" s="196"/>
      <c r="D795" s="196"/>
      <c r="E795" s="196"/>
      <c r="F795" s="196"/>
      <c r="G795" s="196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96"/>
      <c r="S795" s="196"/>
      <c r="T795" s="196"/>
      <c r="U795" s="196"/>
      <c r="V795" s="196"/>
      <c r="W795" s="196"/>
      <c r="X795" s="196"/>
      <c r="Y795" s="196"/>
      <c r="Z795" s="196"/>
    </row>
    <row r="796" ht="14.25" customHeight="1">
      <c r="A796" s="196"/>
      <c r="B796" s="196"/>
      <c r="C796" s="196"/>
      <c r="D796" s="196"/>
      <c r="E796" s="196"/>
      <c r="F796" s="196"/>
      <c r="G796" s="196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96"/>
      <c r="S796" s="196"/>
      <c r="T796" s="196"/>
      <c r="U796" s="196"/>
      <c r="V796" s="196"/>
      <c r="W796" s="196"/>
      <c r="X796" s="196"/>
      <c r="Y796" s="196"/>
      <c r="Z796" s="196"/>
    </row>
    <row r="797" ht="14.25" customHeight="1">
      <c r="A797" s="196"/>
      <c r="B797" s="196"/>
      <c r="C797" s="196"/>
      <c r="D797" s="196"/>
      <c r="E797" s="196"/>
      <c r="F797" s="196"/>
      <c r="G797" s="196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96"/>
      <c r="S797" s="196"/>
      <c r="T797" s="196"/>
      <c r="U797" s="196"/>
      <c r="V797" s="196"/>
      <c r="W797" s="196"/>
      <c r="X797" s="196"/>
      <c r="Y797" s="196"/>
      <c r="Z797" s="196"/>
    </row>
    <row r="798" ht="14.25" customHeight="1">
      <c r="A798" s="196"/>
      <c r="B798" s="196"/>
      <c r="C798" s="196"/>
      <c r="D798" s="196"/>
      <c r="E798" s="196"/>
      <c r="F798" s="196"/>
      <c r="G798" s="196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96"/>
      <c r="S798" s="196"/>
      <c r="T798" s="196"/>
      <c r="U798" s="196"/>
      <c r="V798" s="196"/>
      <c r="W798" s="196"/>
      <c r="X798" s="196"/>
      <c r="Y798" s="196"/>
      <c r="Z798" s="196"/>
    </row>
    <row r="799" ht="14.25" customHeight="1">
      <c r="A799" s="196"/>
      <c r="B799" s="196"/>
      <c r="C799" s="196"/>
      <c r="D799" s="196"/>
      <c r="E799" s="196"/>
      <c r="F799" s="196"/>
      <c r="G799" s="196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96"/>
      <c r="S799" s="196"/>
      <c r="T799" s="196"/>
      <c r="U799" s="196"/>
      <c r="V799" s="196"/>
      <c r="W799" s="196"/>
      <c r="X799" s="196"/>
      <c r="Y799" s="196"/>
      <c r="Z799" s="196"/>
    </row>
    <row r="800" ht="14.25" customHeight="1">
      <c r="A800" s="196"/>
      <c r="B800" s="196"/>
      <c r="C800" s="196"/>
      <c r="D800" s="196"/>
      <c r="E800" s="196"/>
      <c r="F800" s="196"/>
      <c r="G800" s="196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96"/>
      <c r="S800" s="196"/>
      <c r="T800" s="196"/>
      <c r="U800" s="196"/>
      <c r="V800" s="196"/>
      <c r="W800" s="196"/>
      <c r="X800" s="196"/>
      <c r="Y800" s="196"/>
      <c r="Z800" s="196"/>
    </row>
    <row r="801" ht="14.25" customHeight="1">
      <c r="A801" s="196"/>
      <c r="B801" s="196"/>
      <c r="C801" s="196"/>
      <c r="D801" s="196"/>
      <c r="E801" s="196"/>
      <c r="F801" s="196"/>
      <c r="G801" s="196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96"/>
      <c r="S801" s="196"/>
      <c r="T801" s="196"/>
      <c r="U801" s="196"/>
      <c r="V801" s="196"/>
      <c r="W801" s="196"/>
      <c r="X801" s="196"/>
      <c r="Y801" s="196"/>
      <c r="Z801" s="196"/>
    </row>
    <row r="802" ht="14.25" customHeight="1">
      <c r="A802" s="196"/>
      <c r="B802" s="196"/>
      <c r="C802" s="196"/>
      <c r="D802" s="196"/>
      <c r="E802" s="196"/>
      <c r="F802" s="196"/>
      <c r="G802" s="196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96"/>
      <c r="S802" s="196"/>
      <c r="T802" s="196"/>
      <c r="U802" s="196"/>
      <c r="V802" s="196"/>
      <c r="W802" s="196"/>
      <c r="X802" s="196"/>
      <c r="Y802" s="196"/>
      <c r="Z802" s="196"/>
    </row>
    <row r="803" ht="14.25" customHeight="1">
      <c r="A803" s="196"/>
      <c r="B803" s="196"/>
      <c r="C803" s="196"/>
      <c r="D803" s="196"/>
      <c r="E803" s="196"/>
      <c r="F803" s="196"/>
      <c r="G803" s="196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96"/>
      <c r="S803" s="196"/>
      <c r="T803" s="196"/>
      <c r="U803" s="196"/>
      <c r="V803" s="196"/>
      <c r="W803" s="196"/>
      <c r="X803" s="196"/>
      <c r="Y803" s="196"/>
      <c r="Z803" s="196"/>
    </row>
    <row r="804" ht="14.25" customHeight="1">
      <c r="A804" s="196"/>
      <c r="B804" s="196"/>
      <c r="C804" s="196"/>
      <c r="D804" s="196"/>
      <c r="E804" s="196"/>
      <c r="F804" s="196"/>
      <c r="G804" s="196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96"/>
      <c r="S804" s="196"/>
      <c r="T804" s="196"/>
      <c r="U804" s="196"/>
      <c r="V804" s="196"/>
      <c r="W804" s="196"/>
      <c r="X804" s="196"/>
      <c r="Y804" s="196"/>
      <c r="Z804" s="196"/>
    </row>
    <row r="805" ht="14.25" customHeight="1">
      <c r="A805" s="196"/>
      <c r="B805" s="196"/>
      <c r="C805" s="196"/>
      <c r="D805" s="196"/>
      <c r="E805" s="196"/>
      <c r="F805" s="196"/>
      <c r="G805" s="196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96"/>
      <c r="S805" s="196"/>
      <c r="T805" s="196"/>
      <c r="U805" s="196"/>
      <c r="V805" s="196"/>
      <c r="W805" s="196"/>
      <c r="X805" s="196"/>
      <c r="Y805" s="196"/>
      <c r="Z805" s="196"/>
    </row>
    <row r="806" ht="14.25" customHeight="1">
      <c r="A806" s="196"/>
      <c r="B806" s="196"/>
      <c r="C806" s="196"/>
      <c r="D806" s="196"/>
      <c r="E806" s="196"/>
      <c r="F806" s="196"/>
      <c r="G806" s="196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96"/>
      <c r="S806" s="196"/>
      <c r="T806" s="196"/>
      <c r="U806" s="196"/>
      <c r="V806" s="196"/>
      <c r="W806" s="196"/>
      <c r="X806" s="196"/>
      <c r="Y806" s="196"/>
      <c r="Z806" s="196"/>
    </row>
    <row r="807" ht="14.25" customHeight="1">
      <c r="A807" s="196"/>
      <c r="B807" s="196"/>
      <c r="C807" s="196"/>
      <c r="D807" s="196"/>
      <c r="E807" s="196"/>
      <c r="F807" s="196"/>
      <c r="G807" s="196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96"/>
      <c r="S807" s="196"/>
      <c r="T807" s="196"/>
      <c r="U807" s="196"/>
      <c r="V807" s="196"/>
      <c r="W807" s="196"/>
      <c r="X807" s="196"/>
      <c r="Y807" s="196"/>
      <c r="Z807" s="196"/>
    </row>
    <row r="808" ht="14.25" customHeight="1">
      <c r="A808" s="196"/>
      <c r="B808" s="196"/>
      <c r="C808" s="196"/>
      <c r="D808" s="196"/>
      <c r="E808" s="196"/>
      <c r="F808" s="196"/>
      <c r="G808" s="196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96"/>
      <c r="S808" s="196"/>
      <c r="T808" s="196"/>
      <c r="U808" s="196"/>
      <c r="V808" s="196"/>
      <c r="W808" s="196"/>
      <c r="X808" s="196"/>
      <c r="Y808" s="196"/>
      <c r="Z808" s="196"/>
    </row>
    <row r="809" ht="14.25" customHeight="1">
      <c r="A809" s="196"/>
      <c r="B809" s="196"/>
      <c r="C809" s="196"/>
      <c r="D809" s="196"/>
      <c r="E809" s="196"/>
      <c r="F809" s="196"/>
      <c r="G809" s="196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96"/>
      <c r="S809" s="196"/>
      <c r="T809" s="196"/>
      <c r="U809" s="196"/>
      <c r="V809" s="196"/>
      <c r="W809" s="196"/>
      <c r="X809" s="196"/>
      <c r="Y809" s="196"/>
      <c r="Z809" s="196"/>
    </row>
    <row r="810" ht="14.25" customHeight="1">
      <c r="A810" s="196"/>
      <c r="B810" s="196"/>
      <c r="C810" s="196"/>
      <c r="D810" s="196"/>
      <c r="E810" s="196"/>
      <c r="F810" s="196"/>
      <c r="G810" s="196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  <c r="Z810" s="196"/>
    </row>
    <row r="811" ht="14.25" customHeight="1">
      <c r="A811" s="196"/>
      <c r="B811" s="196"/>
      <c r="C811" s="196"/>
      <c r="D811" s="196"/>
      <c r="E811" s="196"/>
      <c r="F811" s="196"/>
      <c r="G811" s="196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</row>
    <row r="812" ht="14.25" customHeight="1">
      <c r="A812" s="196"/>
      <c r="B812" s="196"/>
      <c r="C812" s="196"/>
      <c r="D812" s="196"/>
      <c r="E812" s="196"/>
      <c r="F812" s="196"/>
      <c r="G812" s="196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</row>
    <row r="813" ht="14.25" customHeight="1">
      <c r="A813" s="196"/>
      <c r="B813" s="196"/>
      <c r="C813" s="196"/>
      <c r="D813" s="196"/>
      <c r="E813" s="196"/>
      <c r="F813" s="196"/>
      <c r="G813" s="196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</row>
    <row r="814" ht="14.25" customHeight="1">
      <c r="A814" s="196"/>
      <c r="B814" s="196"/>
      <c r="C814" s="196"/>
      <c r="D814" s="196"/>
      <c r="E814" s="196"/>
      <c r="F814" s="196"/>
      <c r="G814" s="196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</row>
    <row r="815" ht="14.25" customHeight="1">
      <c r="A815" s="196"/>
      <c r="B815" s="196"/>
      <c r="C815" s="196"/>
      <c r="D815" s="196"/>
      <c r="E815" s="196"/>
      <c r="F815" s="196"/>
      <c r="G815" s="196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</row>
    <row r="816" ht="14.25" customHeight="1">
      <c r="A816" s="196"/>
      <c r="B816" s="196"/>
      <c r="C816" s="196"/>
      <c r="D816" s="196"/>
      <c r="E816" s="196"/>
      <c r="F816" s="196"/>
      <c r="G816" s="196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</row>
    <row r="817" ht="14.25" customHeight="1">
      <c r="A817" s="196"/>
      <c r="B817" s="196"/>
      <c r="C817" s="196"/>
      <c r="D817" s="196"/>
      <c r="E817" s="196"/>
      <c r="F817" s="196"/>
      <c r="G817" s="196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</row>
    <row r="818" ht="14.25" customHeight="1">
      <c r="A818" s="196"/>
      <c r="B818" s="196"/>
      <c r="C818" s="196"/>
      <c r="D818" s="196"/>
      <c r="E818" s="196"/>
      <c r="F818" s="196"/>
      <c r="G818" s="196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</row>
    <row r="819" ht="14.25" customHeight="1">
      <c r="A819" s="196"/>
      <c r="B819" s="196"/>
      <c r="C819" s="196"/>
      <c r="D819" s="196"/>
      <c r="E819" s="196"/>
      <c r="F819" s="196"/>
      <c r="G819" s="196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</row>
    <row r="820" ht="14.25" customHeight="1">
      <c r="A820" s="196"/>
      <c r="B820" s="196"/>
      <c r="C820" s="196"/>
      <c r="D820" s="196"/>
      <c r="E820" s="196"/>
      <c r="F820" s="196"/>
      <c r="G820" s="196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  <c r="Z820" s="196"/>
    </row>
    <row r="821" ht="14.25" customHeight="1">
      <c r="A821" s="196"/>
      <c r="B821" s="196"/>
      <c r="C821" s="196"/>
      <c r="D821" s="196"/>
      <c r="E821" s="196"/>
      <c r="F821" s="196"/>
      <c r="G821" s="196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96"/>
      <c r="S821" s="196"/>
      <c r="T821" s="196"/>
      <c r="U821" s="196"/>
      <c r="V821" s="196"/>
      <c r="W821" s="196"/>
      <c r="X821" s="196"/>
      <c r="Y821" s="196"/>
      <c r="Z821" s="196"/>
    </row>
    <row r="822" ht="14.25" customHeight="1">
      <c r="A822" s="196"/>
      <c r="B822" s="196"/>
      <c r="C822" s="196"/>
      <c r="D822" s="196"/>
      <c r="E822" s="196"/>
      <c r="F822" s="196"/>
      <c r="G822" s="196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</row>
    <row r="823" ht="14.25" customHeight="1">
      <c r="A823" s="196"/>
      <c r="B823" s="196"/>
      <c r="C823" s="196"/>
      <c r="D823" s="196"/>
      <c r="E823" s="196"/>
      <c r="F823" s="196"/>
      <c r="G823" s="196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  <c r="Z823" s="196"/>
    </row>
    <row r="824" ht="14.25" customHeight="1">
      <c r="A824" s="196"/>
      <c r="B824" s="196"/>
      <c r="C824" s="196"/>
      <c r="D824" s="196"/>
      <c r="E824" s="196"/>
      <c r="F824" s="196"/>
      <c r="G824" s="196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  <c r="Z824" s="196"/>
    </row>
    <row r="825" ht="14.25" customHeight="1">
      <c r="A825" s="196"/>
      <c r="B825" s="196"/>
      <c r="C825" s="196"/>
      <c r="D825" s="196"/>
      <c r="E825" s="196"/>
      <c r="F825" s="196"/>
      <c r="G825" s="196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  <c r="Z825" s="196"/>
    </row>
    <row r="826" ht="14.25" customHeight="1">
      <c r="A826" s="196"/>
      <c r="B826" s="196"/>
      <c r="C826" s="196"/>
      <c r="D826" s="196"/>
      <c r="E826" s="196"/>
      <c r="F826" s="196"/>
      <c r="G826" s="196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</row>
    <row r="827" ht="14.25" customHeight="1">
      <c r="A827" s="196"/>
      <c r="B827" s="196"/>
      <c r="C827" s="196"/>
      <c r="D827" s="196"/>
      <c r="E827" s="196"/>
      <c r="F827" s="196"/>
      <c r="G827" s="196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  <c r="Z827" s="196"/>
    </row>
    <row r="828" ht="14.25" customHeight="1">
      <c r="A828" s="196"/>
      <c r="B828" s="196"/>
      <c r="C828" s="196"/>
      <c r="D828" s="196"/>
      <c r="E828" s="196"/>
      <c r="F828" s="196"/>
      <c r="G828" s="196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  <c r="Z828" s="196"/>
    </row>
    <row r="829" ht="14.25" customHeight="1">
      <c r="A829" s="196"/>
      <c r="B829" s="196"/>
      <c r="C829" s="196"/>
      <c r="D829" s="196"/>
      <c r="E829" s="196"/>
      <c r="F829" s="196"/>
      <c r="G829" s="196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  <c r="Z829" s="196"/>
    </row>
    <row r="830" ht="14.25" customHeight="1">
      <c r="A830" s="196"/>
      <c r="B830" s="196"/>
      <c r="C830" s="196"/>
      <c r="D830" s="196"/>
      <c r="E830" s="196"/>
      <c r="F830" s="196"/>
      <c r="G830" s="196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96"/>
      <c r="S830" s="196"/>
      <c r="T830" s="196"/>
      <c r="U830" s="196"/>
      <c r="V830" s="196"/>
      <c r="W830" s="196"/>
      <c r="X830" s="196"/>
      <c r="Y830" s="196"/>
      <c r="Z830" s="196"/>
    </row>
    <row r="831" ht="14.25" customHeight="1">
      <c r="A831" s="196"/>
      <c r="B831" s="196"/>
      <c r="C831" s="196"/>
      <c r="D831" s="196"/>
      <c r="E831" s="196"/>
      <c r="F831" s="196"/>
      <c r="G831" s="196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96"/>
      <c r="S831" s="196"/>
      <c r="T831" s="196"/>
      <c r="U831" s="196"/>
      <c r="V831" s="196"/>
      <c r="W831" s="196"/>
      <c r="X831" s="196"/>
      <c r="Y831" s="196"/>
      <c r="Z831" s="196"/>
    </row>
    <row r="832" ht="14.25" customHeight="1">
      <c r="A832" s="196"/>
      <c r="B832" s="196"/>
      <c r="C832" s="196"/>
      <c r="D832" s="196"/>
      <c r="E832" s="196"/>
      <c r="F832" s="196"/>
      <c r="G832" s="196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96"/>
      <c r="S832" s="196"/>
      <c r="T832" s="196"/>
      <c r="U832" s="196"/>
      <c r="V832" s="196"/>
      <c r="W832" s="196"/>
      <c r="X832" s="196"/>
      <c r="Y832" s="196"/>
      <c r="Z832" s="196"/>
    </row>
    <row r="833" ht="14.25" customHeight="1">
      <c r="A833" s="196"/>
      <c r="B833" s="196"/>
      <c r="C833" s="196"/>
      <c r="D833" s="196"/>
      <c r="E833" s="196"/>
      <c r="F833" s="196"/>
      <c r="G833" s="196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96"/>
      <c r="S833" s="196"/>
      <c r="T833" s="196"/>
      <c r="U833" s="196"/>
      <c r="V833" s="196"/>
      <c r="W833" s="196"/>
      <c r="X833" s="196"/>
      <c r="Y833" s="196"/>
      <c r="Z833" s="196"/>
    </row>
    <row r="834" ht="14.25" customHeight="1">
      <c r="A834" s="196"/>
      <c r="B834" s="196"/>
      <c r="C834" s="196"/>
      <c r="D834" s="196"/>
      <c r="E834" s="196"/>
      <c r="F834" s="196"/>
      <c r="G834" s="196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  <c r="Z834" s="196"/>
    </row>
    <row r="835" ht="14.25" customHeight="1">
      <c r="A835" s="196"/>
      <c r="B835" s="196"/>
      <c r="C835" s="196"/>
      <c r="D835" s="196"/>
      <c r="E835" s="196"/>
      <c r="F835" s="196"/>
      <c r="G835" s="196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  <c r="Z835" s="196"/>
    </row>
    <row r="836" ht="14.25" customHeight="1">
      <c r="A836" s="196"/>
      <c r="B836" s="196"/>
      <c r="C836" s="196"/>
      <c r="D836" s="196"/>
      <c r="E836" s="196"/>
      <c r="F836" s="196"/>
      <c r="G836" s="196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  <c r="Z836" s="196"/>
    </row>
    <row r="837" ht="14.25" customHeight="1">
      <c r="A837" s="196"/>
      <c r="B837" s="196"/>
      <c r="C837" s="196"/>
      <c r="D837" s="196"/>
      <c r="E837" s="196"/>
      <c r="F837" s="196"/>
      <c r="G837" s="196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  <c r="Z837" s="196"/>
    </row>
    <row r="838" ht="14.25" customHeight="1">
      <c r="A838" s="196"/>
      <c r="B838" s="196"/>
      <c r="C838" s="196"/>
      <c r="D838" s="196"/>
      <c r="E838" s="196"/>
      <c r="F838" s="196"/>
      <c r="G838" s="196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  <c r="Z838" s="196"/>
    </row>
    <row r="839" ht="14.25" customHeight="1">
      <c r="A839" s="196"/>
      <c r="B839" s="196"/>
      <c r="C839" s="196"/>
      <c r="D839" s="196"/>
      <c r="E839" s="196"/>
      <c r="F839" s="196"/>
      <c r="G839" s="196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  <c r="Z839" s="196"/>
    </row>
    <row r="840" ht="14.25" customHeight="1">
      <c r="A840" s="196"/>
      <c r="B840" s="196"/>
      <c r="C840" s="196"/>
      <c r="D840" s="196"/>
      <c r="E840" s="196"/>
      <c r="F840" s="196"/>
      <c r="G840" s="196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  <c r="Z840" s="196"/>
    </row>
    <row r="841" ht="14.25" customHeight="1">
      <c r="A841" s="196"/>
      <c r="B841" s="196"/>
      <c r="C841" s="196"/>
      <c r="D841" s="196"/>
      <c r="E841" s="196"/>
      <c r="F841" s="196"/>
      <c r="G841" s="196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  <c r="Z841" s="196"/>
    </row>
    <row r="842" ht="14.25" customHeight="1">
      <c r="A842" s="196"/>
      <c r="B842" s="196"/>
      <c r="C842" s="196"/>
      <c r="D842" s="196"/>
      <c r="E842" s="196"/>
      <c r="F842" s="196"/>
      <c r="G842" s="196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  <c r="Z842" s="196"/>
    </row>
    <row r="843" ht="14.25" customHeight="1">
      <c r="A843" s="196"/>
      <c r="B843" s="196"/>
      <c r="C843" s="196"/>
      <c r="D843" s="196"/>
      <c r="E843" s="196"/>
      <c r="F843" s="196"/>
      <c r="G843" s="196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96"/>
      <c r="S843" s="196"/>
      <c r="T843" s="196"/>
      <c r="U843" s="196"/>
      <c r="V843" s="196"/>
      <c r="W843" s="196"/>
      <c r="X843" s="196"/>
      <c r="Y843" s="196"/>
      <c r="Z843" s="196"/>
    </row>
    <row r="844" ht="14.25" customHeight="1">
      <c r="A844" s="196"/>
      <c r="B844" s="196"/>
      <c r="C844" s="196"/>
      <c r="D844" s="196"/>
      <c r="E844" s="196"/>
      <c r="F844" s="196"/>
      <c r="G844" s="196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96"/>
      <c r="S844" s="196"/>
      <c r="T844" s="196"/>
      <c r="U844" s="196"/>
      <c r="V844" s="196"/>
      <c r="W844" s="196"/>
      <c r="X844" s="196"/>
      <c r="Y844" s="196"/>
      <c r="Z844" s="196"/>
    </row>
    <row r="845" ht="14.25" customHeight="1">
      <c r="A845" s="196"/>
      <c r="B845" s="196"/>
      <c r="C845" s="196"/>
      <c r="D845" s="196"/>
      <c r="E845" s="196"/>
      <c r="F845" s="196"/>
      <c r="G845" s="196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  <c r="Z845" s="196"/>
    </row>
    <row r="846" ht="14.25" customHeight="1">
      <c r="A846" s="196"/>
      <c r="B846" s="196"/>
      <c r="C846" s="196"/>
      <c r="D846" s="196"/>
      <c r="E846" s="196"/>
      <c r="F846" s="196"/>
      <c r="G846" s="196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  <c r="Z846" s="196"/>
    </row>
    <row r="847" ht="14.25" customHeight="1">
      <c r="A847" s="196"/>
      <c r="B847" s="196"/>
      <c r="C847" s="196"/>
      <c r="D847" s="196"/>
      <c r="E847" s="196"/>
      <c r="F847" s="196"/>
      <c r="G847" s="196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  <c r="Z847" s="196"/>
    </row>
    <row r="848" ht="14.25" customHeight="1">
      <c r="A848" s="196"/>
      <c r="B848" s="196"/>
      <c r="C848" s="196"/>
      <c r="D848" s="196"/>
      <c r="E848" s="196"/>
      <c r="F848" s="196"/>
      <c r="G848" s="196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  <c r="Z848" s="196"/>
    </row>
    <row r="849" ht="14.25" customHeight="1">
      <c r="A849" s="196"/>
      <c r="B849" s="196"/>
      <c r="C849" s="196"/>
      <c r="D849" s="196"/>
      <c r="E849" s="196"/>
      <c r="F849" s="196"/>
      <c r="G849" s="196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96"/>
      <c r="S849" s="196"/>
      <c r="T849" s="196"/>
      <c r="U849" s="196"/>
      <c r="V849" s="196"/>
      <c r="W849" s="196"/>
      <c r="X849" s="196"/>
      <c r="Y849" s="196"/>
      <c r="Z849" s="196"/>
    </row>
    <row r="850" ht="14.25" customHeight="1">
      <c r="A850" s="196"/>
      <c r="B850" s="196"/>
      <c r="C850" s="196"/>
      <c r="D850" s="196"/>
      <c r="E850" s="196"/>
      <c r="F850" s="196"/>
      <c r="G850" s="196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96"/>
      <c r="S850" s="196"/>
      <c r="T850" s="196"/>
      <c r="U850" s="196"/>
      <c r="V850" s="196"/>
      <c r="W850" s="196"/>
      <c r="X850" s="196"/>
      <c r="Y850" s="196"/>
      <c r="Z850" s="196"/>
    </row>
    <row r="851" ht="14.25" customHeight="1">
      <c r="A851" s="196"/>
      <c r="B851" s="196"/>
      <c r="C851" s="196"/>
      <c r="D851" s="196"/>
      <c r="E851" s="196"/>
      <c r="F851" s="196"/>
      <c r="G851" s="196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96"/>
      <c r="S851" s="196"/>
      <c r="T851" s="196"/>
      <c r="U851" s="196"/>
      <c r="V851" s="196"/>
      <c r="W851" s="196"/>
      <c r="X851" s="196"/>
      <c r="Y851" s="196"/>
      <c r="Z851" s="196"/>
    </row>
    <row r="852" ht="14.25" customHeight="1">
      <c r="A852" s="196"/>
      <c r="B852" s="196"/>
      <c r="C852" s="196"/>
      <c r="D852" s="196"/>
      <c r="E852" s="196"/>
      <c r="F852" s="196"/>
      <c r="G852" s="196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96"/>
      <c r="S852" s="196"/>
      <c r="T852" s="196"/>
      <c r="U852" s="196"/>
      <c r="V852" s="196"/>
      <c r="W852" s="196"/>
      <c r="X852" s="196"/>
      <c r="Y852" s="196"/>
      <c r="Z852" s="196"/>
    </row>
    <row r="853" ht="14.25" customHeight="1">
      <c r="A853" s="196"/>
      <c r="B853" s="196"/>
      <c r="C853" s="196"/>
      <c r="D853" s="196"/>
      <c r="E853" s="196"/>
      <c r="F853" s="196"/>
      <c r="G853" s="196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96"/>
      <c r="S853" s="196"/>
      <c r="T853" s="196"/>
      <c r="U853" s="196"/>
      <c r="V853" s="196"/>
      <c r="W853" s="196"/>
      <c r="X853" s="196"/>
      <c r="Y853" s="196"/>
      <c r="Z853" s="196"/>
    </row>
    <row r="854" ht="14.25" customHeight="1">
      <c r="A854" s="196"/>
      <c r="B854" s="196"/>
      <c r="C854" s="196"/>
      <c r="D854" s="196"/>
      <c r="E854" s="196"/>
      <c r="F854" s="196"/>
      <c r="G854" s="196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96"/>
      <c r="S854" s="196"/>
      <c r="T854" s="196"/>
      <c r="U854" s="196"/>
      <c r="V854" s="196"/>
      <c r="W854" s="196"/>
      <c r="X854" s="196"/>
      <c r="Y854" s="196"/>
      <c r="Z854" s="196"/>
    </row>
    <row r="855" ht="14.25" customHeight="1">
      <c r="A855" s="196"/>
      <c r="B855" s="196"/>
      <c r="C855" s="196"/>
      <c r="D855" s="196"/>
      <c r="E855" s="196"/>
      <c r="F855" s="196"/>
      <c r="G855" s="196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96"/>
      <c r="S855" s="196"/>
      <c r="T855" s="196"/>
      <c r="U855" s="196"/>
      <c r="V855" s="196"/>
      <c r="W855" s="196"/>
      <c r="X855" s="196"/>
      <c r="Y855" s="196"/>
      <c r="Z855" s="196"/>
    </row>
    <row r="856" ht="14.25" customHeight="1">
      <c r="A856" s="196"/>
      <c r="B856" s="196"/>
      <c r="C856" s="196"/>
      <c r="D856" s="196"/>
      <c r="E856" s="196"/>
      <c r="F856" s="196"/>
      <c r="G856" s="196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96"/>
      <c r="S856" s="196"/>
      <c r="T856" s="196"/>
      <c r="U856" s="196"/>
      <c r="V856" s="196"/>
      <c r="W856" s="196"/>
      <c r="X856" s="196"/>
      <c r="Y856" s="196"/>
      <c r="Z856" s="196"/>
    </row>
    <row r="857" ht="14.25" customHeight="1">
      <c r="A857" s="196"/>
      <c r="B857" s="196"/>
      <c r="C857" s="196"/>
      <c r="D857" s="196"/>
      <c r="E857" s="196"/>
      <c r="F857" s="196"/>
      <c r="G857" s="196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96"/>
      <c r="S857" s="196"/>
      <c r="T857" s="196"/>
      <c r="U857" s="196"/>
      <c r="V857" s="196"/>
      <c r="W857" s="196"/>
      <c r="X857" s="196"/>
      <c r="Y857" s="196"/>
      <c r="Z857" s="196"/>
    </row>
    <row r="858" ht="14.25" customHeight="1">
      <c r="A858" s="196"/>
      <c r="B858" s="196"/>
      <c r="C858" s="196"/>
      <c r="D858" s="196"/>
      <c r="E858" s="196"/>
      <c r="F858" s="196"/>
      <c r="G858" s="196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96"/>
      <c r="S858" s="196"/>
      <c r="T858" s="196"/>
      <c r="U858" s="196"/>
      <c r="V858" s="196"/>
      <c r="W858" s="196"/>
      <c r="X858" s="196"/>
      <c r="Y858" s="196"/>
      <c r="Z858" s="196"/>
    </row>
    <row r="859" ht="14.25" customHeight="1">
      <c r="A859" s="196"/>
      <c r="B859" s="196"/>
      <c r="C859" s="196"/>
      <c r="D859" s="196"/>
      <c r="E859" s="196"/>
      <c r="F859" s="196"/>
      <c r="G859" s="196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96"/>
      <c r="S859" s="196"/>
      <c r="T859" s="196"/>
      <c r="U859" s="196"/>
      <c r="V859" s="196"/>
      <c r="W859" s="196"/>
      <c r="X859" s="196"/>
      <c r="Y859" s="196"/>
      <c r="Z859" s="196"/>
    </row>
    <row r="860" ht="14.25" customHeight="1">
      <c r="A860" s="196"/>
      <c r="B860" s="196"/>
      <c r="C860" s="196"/>
      <c r="D860" s="196"/>
      <c r="E860" s="196"/>
      <c r="F860" s="196"/>
      <c r="G860" s="196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96"/>
      <c r="S860" s="196"/>
      <c r="T860" s="196"/>
      <c r="U860" s="196"/>
      <c r="V860" s="196"/>
      <c r="W860" s="196"/>
      <c r="X860" s="196"/>
      <c r="Y860" s="196"/>
      <c r="Z860" s="196"/>
    </row>
    <row r="861" ht="14.25" customHeight="1">
      <c r="A861" s="196"/>
      <c r="B861" s="196"/>
      <c r="C861" s="196"/>
      <c r="D861" s="196"/>
      <c r="E861" s="196"/>
      <c r="F861" s="196"/>
      <c r="G861" s="196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96"/>
      <c r="S861" s="196"/>
      <c r="T861" s="196"/>
      <c r="U861" s="196"/>
      <c r="V861" s="196"/>
      <c r="W861" s="196"/>
      <c r="X861" s="196"/>
      <c r="Y861" s="196"/>
      <c r="Z861" s="196"/>
    </row>
    <row r="862" ht="14.25" customHeight="1">
      <c r="A862" s="196"/>
      <c r="B862" s="196"/>
      <c r="C862" s="196"/>
      <c r="D862" s="196"/>
      <c r="E862" s="196"/>
      <c r="F862" s="196"/>
      <c r="G862" s="196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96"/>
      <c r="S862" s="196"/>
      <c r="T862" s="196"/>
      <c r="U862" s="196"/>
      <c r="V862" s="196"/>
      <c r="W862" s="196"/>
      <c r="X862" s="196"/>
      <c r="Y862" s="196"/>
      <c r="Z862" s="196"/>
    </row>
    <row r="863" ht="14.25" customHeight="1">
      <c r="A863" s="196"/>
      <c r="B863" s="196"/>
      <c r="C863" s="196"/>
      <c r="D863" s="196"/>
      <c r="E863" s="196"/>
      <c r="F863" s="196"/>
      <c r="G863" s="196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96"/>
      <c r="S863" s="196"/>
      <c r="T863" s="196"/>
      <c r="U863" s="196"/>
      <c r="V863" s="196"/>
      <c r="W863" s="196"/>
      <c r="X863" s="196"/>
      <c r="Y863" s="196"/>
      <c r="Z863" s="196"/>
    </row>
    <row r="864" ht="14.25" customHeight="1">
      <c r="A864" s="196"/>
      <c r="B864" s="196"/>
      <c r="C864" s="196"/>
      <c r="D864" s="196"/>
      <c r="E864" s="196"/>
      <c r="F864" s="196"/>
      <c r="G864" s="196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  <c r="W864" s="196"/>
      <c r="X864" s="196"/>
      <c r="Y864" s="196"/>
      <c r="Z864" s="196"/>
    </row>
    <row r="865" ht="14.25" customHeight="1">
      <c r="A865" s="196"/>
      <c r="B865" s="196"/>
      <c r="C865" s="196"/>
      <c r="D865" s="196"/>
      <c r="E865" s="196"/>
      <c r="F865" s="196"/>
      <c r="G865" s="196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96"/>
      <c r="S865" s="196"/>
      <c r="T865" s="196"/>
      <c r="U865" s="196"/>
      <c r="V865" s="196"/>
      <c r="W865" s="196"/>
      <c r="X865" s="196"/>
      <c r="Y865" s="196"/>
      <c r="Z865" s="196"/>
    </row>
    <row r="866" ht="14.25" customHeight="1">
      <c r="A866" s="196"/>
      <c r="B866" s="196"/>
      <c r="C866" s="196"/>
      <c r="D866" s="196"/>
      <c r="E866" s="196"/>
      <c r="F866" s="196"/>
      <c r="G866" s="196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96"/>
      <c r="S866" s="196"/>
      <c r="T866" s="196"/>
      <c r="U866" s="196"/>
      <c r="V866" s="196"/>
      <c r="W866" s="196"/>
      <c r="X866" s="196"/>
      <c r="Y866" s="196"/>
      <c r="Z866" s="196"/>
    </row>
    <row r="867" ht="14.25" customHeight="1">
      <c r="A867" s="196"/>
      <c r="B867" s="196"/>
      <c r="C867" s="196"/>
      <c r="D867" s="196"/>
      <c r="E867" s="196"/>
      <c r="F867" s="196"/>
      <c r="G867" s="196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96"/>
      <c r="S867" s="196"/>
      <c r="T867" s="196"/>
      <c r="U867" s="196"/>
      <c r="V867" s="196"/>
      <c r="W867" s="196"/>
      <c r="X867" s="196"/>
      <c r="Y867" s="196"/>
      <c r="Z867" s="196"/>
    </row>
    <row r="868" ht="14.25" customHeight="1">
      <c r="A868" s="196"/>
      <c r="B868" s="196"/>
      <c r="C868" s="196"/>
      <c r="D868" s="196"/>
      <c r="E868" s="196"/>
      <c r="F868" s="196"/>
      <c r="G868" s="196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96"/>
      <c r="S868" s="196"/>
      <c r="T868" s="196"/>
      <c r="U868" s="196"/>
      <c r="V868" s="196"/>
      <c r="W868" s="196"/>
      <c r="X868" s="196"/>
      <c r="Y868" s="196"/>
      <c r="Z868" s="196"/>
    </row>
    <row r="869" ht="14.25" customHeight="1">
      <c r="A869" s="196"/>
      <c r="B869" s="196"/>
      <c r="C869" s="196"/>
      <c r="D869" s="196"/>
      <c r="E869" s="196"/>
      <c r="F869" s="196"/>
      <c r="G869" s="196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96"/>
      <c r="S869" s="196"/>
      <c r="T869" s="196"/>
      <c r="U869" s="196"/>
      <c r="V869" s="196"/>
      <c r="W869" s="196"/>
      <c r="X869" s="196"/>
      <c r="Y869" s="196"/>
      <c r="Z869" s="196"/>
    </row>
    <row r="870" ht="14.25" customHeight="1">
      <c r="A870" s="196"/>
      <c r="B870" s="196"/>
      <c r="C870" s="196"/>
      <c r="D870" s="196"/>
      <c r="E870" s="196"/>
      <c r="F870" s="196"/>
      <c r="G870" s="196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96"/>
      <c r="S870" s="196"/>
      <c r="T870" s="196"/>
      <c r="U870" s="196"/>
      <c r="V870" s="196"/>
      <c r="W870" s="196"/>
      <c r="X870" s="196"/>
      <c r="Y870" s="196"/>
      <c r="Z870" s="196"/>
    </row>
    <row r="871" ht="14.25" customHeight="1">
      <c r="A871" s="196"/>
      <c r="B871" s="196"/>
      <c r="C871" s="196"/>
      <c r="D871" s="196"/>
      <c r="E871" s="196"/>
      <c r="F871" s="196"/>
      <c r="G871" s="196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96"/>
      <c r="S871" s="196"/>
      <c r="T871" s="196"/>
      <c r="U871" s="196"/>
      <c r="V871" s="196"/>
      <c r="W871" s="196"/>
      <c r="X871" s="196"/>
      <c r="Y871" s="196"/>
      <c r="Z871" s="196"/>
    </row>
    <row r="872" ht="14.25" customHeight="1">
      <c r="A872" s="196"/>
      <c r="B872" s="196"/>
      <c r="C872" s="196"/>
      <c r="D872" s="196"/>
      <c r="E872" s="196"/>
      <c r="F872" s="196"/>
      <c r="G872" s="196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96"/>
      <c r="S872" s="196"/>
      <c r="T872" s="196"/>
      <c r="U872" s="196"/>
      <c r="V872" s="196"/>
      <c r="W872" s="196"/>
      <c r="X872" s="196"/>
      <c r="Y872" s="196"/>
      <c r="Z872" s="196"/>
    </row>
    <row r="873" ht="14.25" customHeight="1">
      <c r="A873" s="196"/>
      <c r="B873" s="196"/>
      <c r="C873" s="196"/>
      <c r="D873" s="196"/>
      <c r="E873" s="196"/>
      <c r="F873" s="196"/>
      <c r="G873" s="196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</row>
    <row r="874" ht="14.25" customHeight="1">
      <c r="A874" s="196"/>
      <c r="B874" s="196"/>
      <c r="C874" s="196"/>
      <c r="D874" s="196"/>
      <c r="E874" s="196"/>
      <c r="F874" s="196"/>
      <c r="G874" s="196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</row>
    <row r="875" ht="14.25" customHeight="1">
      <c r="A875" s="196"/>
      <c r="B875" s="196"/>
      <c r="C875" s="196"/>
      <c r="D875" s="196"/>
      <c r="E875" s="196"/>
      <c r="F875" s="196"/>
      <c r="G875" s="196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  <c r="Z875" s="196"/>
    </row>
    <row r="876" ht="14.25" customHeight="1">
      <c r="A876" s="196"/>
      <c r="B876" s="196"/>
      <c r="C876" s="196"/>
      <c r="D876" s="196"/>
      <c r="E876" s="196"/>
      <c r="F876" s="196"/>
      <c r="G876" s="196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  <c r="Z876" s="196"/>
    </row>
    <row r="877" ht="14.25" customHeight="1">
      <c r="A877" s="196"/>
      <c r="B877" s="196"/>
      <c r="C877" s="196"/>
      <c r="D877" s="196"/>
      <c r="E877" s="196"/>
      <c r="F877" s="196"/>
      <c r="G877" s="196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  <c r="Z877" s="196"/>
    </row>
    <row r="878" ht="14.25" customHeight="1">
      <c r="A878" s="196"/>
      <c r="B878" s="196"/>
      <c r="C878" s="196"/>
      <c r="D878" s="196"/>
      <c r="E878" s="196"/>
      <c r="F878" s="196"/>
      <c r="G878" s="196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  <c r="Z878" s="196"/>
    </row>
    <row r="879" ht="14.25" customHeight="1">
      <c r="A879" s="196"/>
      <c r="B879" s="196"/>
      <c r="C879" s="196"/>
      <c r="D879" s="196"/>
      <c r="E879" s="196"/>
      <c r="F879" s="196"/>
      <c r="G879" s="196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  <c r="Z879" s="196"/>
    </row>
    <row r="880" ht="14.25" customHeight="1">
      <c r="A880" s="196"/>
      <c r="B880" s="196"/>
      <c r="C880" s="196"/>
      <c r="D880" s="196"/>
      <c r="E880" s="196"/>
      <c r="F880" s="196"/>
      <c r="G880" s="196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  <c r="Z880" s="196"/>
    </row>
    <row r="881" ht="14.25" customHeight="1">
      <c r="A881" s="196"/>
      <c r="B881" s="196"/>
      <c r="C881" s="196"/>
      <c r="D881" s="196"/>
      <c r="E881" s="196"/>
      <c r="F881" s="196"/>
      <c r="G881" s="196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96"/>
      <c r="S881" s="196"/>
      <c r="T881" s="196"/>
      <c r="U881" s="196"/>
      <c r="V881" s="196"/>
      <c r="W881" s="196"/>
      <c r="X881" s="196"/>
      <c r="Y881" s="196"/>
      <c r="Z881" s="196"/>
    </row>
    <row r="882" ht="14.25" customHeight="1">
      <c r="A882" s="196"/>
      <c r="B882" s="196"/>
      <c r="C882" s="196"/>
      <c r="D882" s="196"/>
      <c r="E882" s="196"/>
      <c r="F882" s="196"/>
      <c r="G882" s="196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96"/>
      <c r="S882" s="196"/>
      <c r="T882" s="196"/>
      <c r="U882" s="196"/>
      <c r="V882" s="196"/>
      <c r="W882" s="196"/>
      <c r="X882" s="196"/>
      <c r="Y882" s="196"/>
      <c r="Z882" s="196"/>
    </row>
    <row r="883" ht="14.25" customHeight="1">
      <c r="A883" s="196"/>
      <c r="B883" s="196"/>
      <c r="C883" s="196"/>
      <c r="D883" s="196"/>
      <c r="E883" s="196"/>
      <c r="F883" s="196"/>
      <c r="G883" s="196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96"/>
      <c r="S883" s="196"/>
      <c r="T883" s="196"/>
      <c r="U883" s="196"/>
      <c r="V883" s="196"/>
      <c r="W883" s="196"/>
      <c r="X883" s="196"/>
      <c r="Y883" s="196"/>
      <c r="Z883" s="196"/>
    </row>
    <row r="884" ht="14.25" customHeight="1">
      <c r="A884" s="196"/>
      <c r="B884" s="196"/>
      <c r="C884" s="196"/>
      <c r="D884" s="196"/>
      <c r="E884" s="196"/>
      <c r="F884" s="196"/>
      <c r="G884" s="196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96"/>
      <c r="S884" s="196"/>
      <c r="T884" s="196"/>
      <c r="U884" s="196"/>
      <c r="V884" s="196"/>
      <c r="W884" s="196"/>
      <c r="X884" s="196"/>
      <c r="Y884" s="196"/>
      <c r="Z884" s="196"/>
    </row>
    <row r="885" ht="14.25" customHeight="1">
      <c r="A885" s="196"/>
      <c r="B885" s="196"/>
      <c r="C885" s="196"/>
      <c r="D885" s="196"/>
      <c r="E885" s="196"/>
      <c r="F885" s="196"/>
      <c r="G885" s="196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96"/>
      <c r="S885" s="196"/>
      <c r="T885" s="196"/>
      <c r="U885" s="196"/>
      <c r="V885" s="196"/>
      <c r="W885" s="196"/>
      <c r="X885" s="196"/>
      <c r="Y885" s="196"/>
      <c r="Z885" s="196"/>
    </row>
    <row r="886" ht="14.25" customHeight="1">
      <c r="A886" s="196"/>
      <c r="B886" s="196"/>
      <c r="C886" s="196"/>
      <c r="D886" s="196"/>
      <c r="E886" s="196"/>
      <c r="F886" s="196"/>
      <c r="G886" s="196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96"/>
      <c r="S886" s="196"/>
      <c r="T886" s="196"/>
      <c r="U886" s="196"/>
      <c r="V886" s="196"/>
      <c r="W886" s="196"/>
      <c r="X886" s="196"/>
      <c r="Y886" s="196"/>
      <c r="Z886" s="196"/>
    </row>
    <row r="887" ht="14.25" customHeight="1">
      <c r="A887" s="196"/>
      <c r="B887" s="196"/>
      <c r="C887" s="196"/>
      <c r="D887" s="196"/>
      <c r="E887" s="196"/>
      <c r="F887" s="196"/>
      <c r="G887" s="196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96"/>
      <c r="S887" s="196"/>
      <c r="T887" s="196"/>
      <c r="U887" s="196"/>
      <c r="V887" s="196"/>
      <c r="W887" s="196"/>
      <c r="X887" s="196"/>
      <c r="Y887" s="196"/>
      <c r="Z887" s="196"/>
    </row>
    <row r="888" ht="14.25" customHeight="1">
      <c r="A888" s="196"/>
      <c r="B888" s="196"/>
      <c r="C888" s="196"/>
      <c r="D888" s="196"/>
      <c r="E888" s="196"/>
      <c r="F888" s="196"/>
      <c r="G888" s="196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96"/>
      <c r="S888" s="196"/>
      <c r="T888" s="196"/>
      <c r="U888" s="196"/>
      <c r="V888" s="196"/>
      <c r="W888" s="196"/>
      <c r="X888" s="196"/>
      <c r="Y888" s="196"/>
      <c r="Z888" s="196"/>
    </row>
    <row r="889" ht="14.25" customHeight="1">
      <c r="A889" s="196"/>
      <c r="B889" s="196"/>
      <c r="C889" s="196"/>
      <c r="D889" s="196"/>
      <c r="E889" s="196"/>
      <c r="F889" s="196"/>
      <c r="G889" s="196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96"/>
      <c r="S889" s="196"/>
      <c r="T889" s="196"/>
      <c r="U889" s="196"/>
      <c r="V889" s="196"/>
      <c r="W889" s="196"/>
      <c r="X889" s="196"/>
      <c r="Y889" s="196"/>
      <c r="Z889" s="196"/>
    </row>
    <row r="890" ht="14.25" customHeight="1">
      <c r="A890" s="196"/>
      <c r="B890" s="196"/>
      <c r="C890" s="196"/>
      <c r="D890" s="196"/>
      <c r="E890" s="196"/>
      <c r="F890" s="196"/>
      <c r="G890" s="196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96"/>
      <c r="S890" s="196"/>
      <c r="T890" s="196"/>
      <c r="U890" s="196"/>
      <c r="V890" s="196"/>
      <c r="W890" s="196"/>
      <c r="X890" s="196"/>
      <c r="Y890" s="196"/>
      <c r="Z890" s="196"/>
    </row>
    <row r="891" ht="14.25" customHeight="1">
      <c r="A891" s="196"/>
      <c r="B891" s="196"/>
      <c r="C891" s="196"/>
      <c r="D891" s="196"/>
      <c r="E891" s="196"/>
      <c r="F891" s="196"/>
      <c r="G891" s="196"/>
      <c r="H891" s="196"/>
      <c r="I891" s="196"/>
      <c r="J891" s="196"/>
      <c r="K891" s="196"/>
      <c r="L891" s="196"/>
      <c r="M891" s="196"/>
      <c r="N891" s="196"/>
      <c r="O891" s="196"/>
      <c r="P891" s="196"/>
      <c r="Q891" s="196"/>
      <c r="R891" s="196"/>
      <c r="S891" s="196"/>
      <c r="T891" s="196"/>
      <c r="U891" s="196"/>
      <c r="V891" s="196"/>
      <c r="W891" s="196"/>
      <c r="X891" s="196"/>
      <c r="Y891" s="196"/>
      <c r="Z891" s="196"/>
    </row>
    <row r="892" ht="14.25" customHeight="1">
      <c r="A892" s="196"/>
      <c r="B892" s="196"/>
      <c r="C892" s="196"/>
      <c r="D892" s="196"/>
      <c r="E892" s="196"/>
      <c r="F892" s="196"/>
      <c r="G892" s="196"/>
      <c r="H892" s="196"/>
      <c r="I892" s="196"/>
      <c r="J892" s="196"/>
      <c r="K892" s="196"/>
      <c r="L892" s="196"/>
      <c r="M892" s="196"/>
      <c r="N892" s="196"/>
      <c r="O892" s="196"/>
      <c r="P892" s="196"/>
      <c r="Q892" s="196"/>
      <c r="R892" s="196"/>
      <c r="S892" s="196"/>
      <c r="T892" s="196"/>
      <c r="U892" s="196"/>
      <c r="V892" s="196"/>
      <c r="W892" s="196"/>
      <c r="X892" s="196"/>
      <c r="Y892" s="196"/>
      <c r="Z892" s="196"/>
    </row>
    <row r="893" ht="14.25" customHeight="1">
      <c r="A893" s="196"/>
      <c r="B893" s="196"/>
      <c r="C893" s="196"/>
      <c r="D893" s="196"/>
      <c r="E893" s="196"/>
      <c r="F893" s="196"/>
      <c r="G893" s="196"/>
      <c r="H893" s="196"/>
      <c r="I893" s="196"/>
      <c r="J893" s="196"/>
      <c r="K893" s="196"/>
      <c r="L893" s="196"/>
      <c r="M893" s="196"/>
      <c r="N893" s="196"/>
      <c r="O893" s="196"/>
      <c r="P893" s="196"/>
      <c r="Q893" s="196"/>
      <c r="R893" s="196"/>
      <c r="S893" s="196"/>
      <c r="T893" s="196"/>
      <c r="U893" s="196"/>
      <c r="V893" s="196"/>
      <c r="W893" s="196"/>
      <c r="X893" s="196"/>
      <c r="Y893" s="196"/>
      <c r="Z893" s="196"/>
    </row>
    <row r="894" ht="14.25" customHeight="1">
      <c r="A894" s="196"/>
      <c r="B894" s="196"/>
      <c r="C894" s="196"/>
      <c r="D894" s="196"/>
      <c r="E894" s="196"/>
      <c r="F894" s="196"/>
      <c r="G894" s="196"/>
      <c r="H894" s="196"/>
      <c r="I894" s="196"/>
      <c r="J894" s="196"/>
      <c r="K894" s="196"/>
      <c r="L894" s="196"/>
      <c r="M894" s="196"/>
      <c r="N894" s="196"/>
      <c r="O894" s="196"/>
      <c r="P894" s="196"/>
      <c r="Q894" s="196"/>
      <c r="R894" s="196"/>
      <c r="S894" s="196"/>
      <c r="T894" s="196"/>
      <c r="U894" s="196"/>
      <c r="V894" s="196"/>
      <c r="W894" s="196"/>
      <c r="X894" s="196"/>
      <c r="Y894" s="196"/>
      <c r="Z894" s="196"/>
    </row>
    <row r="895" ht="14.25" customHeight="1">
      <c r="A895" s="196"/>
      <c r="B895" s="196"/>
      <c r="C895" s="196"/>
      <c r="D895" s="196"/>
      <c r="E895" s="196"/>
      <c r="F895" s="196"/>
      <c r="G895" s="196"/>
      <c r="H895" s="196"/>
      <c r="I895" s="196"/>
      <c r="J895" s="196"/>
      <c r="K895" s="196"/>
      <c r="L895" s="196"/>
      <c r="M895" s="196"/>
      <c r="N895" s="196"/>
      <c r="O895" s="196"/>
      <c r="P895" s="196"/>
      <c r="Q895" s="196"/>
      <c r="R895" s="196"/>
      <c r="S895" s="196"/>
      <c r="T895" s="196"/>
      <c r="U895" s="196"/>
      <c r="V895" s="196"/>
      <c r="W895" s="196"/>
      <c r="X895" s="196"/>
      <c r="Y895" s="196"/>
      <c r="Z895" s="196"/>
    </row>
    <row r="896" ht="14.25" customHeight="1">
      <c r="A896" s="196"/>
      <c r="B896" s="196"/>
      <c r="C896" s="196"/>
      <c r="D896" s="196"/>
      <c r="E896" s="196"/>
      <c r="F896" s="196"/>
      <c r="G896" s="196"/>
      <c r="H896" s="196"/>
      <c r="I896" s="196"/>
      <c r="J896" s="196"/>
      <c r="K896" s="196"/>
      <c r="L896" s="196"/>
      <c r="M896" s="196"/>
      <c r="N896" s="196"/>
      <c r="O896" s="196"/>
      <c r="P896" s="196"/>
      <c r="Q896" s="196"/>
      <c r="R896" s="196"/>
      <c r="S896" s="196"/>
      <c r="T896" s="196"/>
      <c r="U896" s="196"/>
      <c r="V896" s="196"/>
      <c r="W896" s="196"/>
      <c r="X896" s="196"/>
      <c r="Y896" s="196"/>
      <c r="Z896" s="196"/>
    </row>
    <row r="897" ht="14.25" customHeight="1">
      <c r="A897" s="196"/>
      <c r="B897" s="196"/>
      <c r="C897" s="196"/>
      <c r="D897" s="196"/>
      <c r="E897" s="196"/>
      <c r="F897" s="196"/>
      <c r="G897" s="196"/>
      <c r="H897" s="196"/>
      <c r="I897" s="196"/>
      <c r="J897" s="196"/>
      <c r="K897" s="196"/>
      <c r="L897" s="196"/>
      <c r="M897" s="196"/>
      <c r="N897" s="196"/>
      <c r="O897" s="196"/>
      <c r="P897" s="196"/>
      <c r="Q897" s="196"/>
      <c r="R897" s="196"/>
      <c r="S897" s="196"/>
      <c r="T897" s="196"/>
      <c r="U897" s="196"/>
      <c r="V897" s="196"/>
      <c r="W897" s="196"/>
      <c r="X897" s="196"/>
      <c r="Y897" s="196"/>
      <c r="Z897" s="196"/>
    </row>
    <row r="898" ht="14.25" customHeight="1">
      <c r="A898" s="196"/>
      <c r="B898" s="196"/>
      <c r="C898" s="196"/>
      <c r="D898" s="196"/>
      <c r="E898" s="196"/>
      <c r="F898" s="196"/>
      <c r="G898" s="196"/>
      <c r="H898" s="196"/>
      <c r="I898" s="196"/>
      <c r="J898" s="196"/>
      <c r="K898" s="196"/>
      <c r="L898" s="196"/>
      <c r="M898" s="196"/>
      <c r="N898" s="196"/>
      <c r="O898" s="196"/>
      <c r="P898" s="196"/>
      <c r="Q898" s="196"/>
      <c r="R898" s="196"/>
      <c r="S898" s="196"/>
      <c r="T898" s="196"/>
      <c r="U898" s="196"/>
      <c r="V898" s="196"/>
      <c r="W898" s="196"/>
      <c r="X898" s="196"/>
      <c r="Y898" s="196"/>
      <c r="Z898" s="196"/>
    </row>
    <row r="899" ht="14.25" customHeight="1">
      <c r="A899" s="196"/>
      <c r="B899" s="196"/>
      <c r="C899" s="196"/>
      <c r="D899" s="196"/>
      <c r="E899" s="196"/>
      <c r="F899" s="196"/>
      <c r="G899" s="196"/>
      <c r="H899" s="196"/>
      <c r="I899" s="196"/>
      <c r="J899" s="196"/>
      <c r="K899" s="196"/>
      <c r="L899" s="196"/>
      <c r="M899" s="196"/>
      <c r="N899" s="196"/>
      <c r="O899" s="196"/>
      <c r="P899" s="196"/>
      <c r="Q899" s="196"/>
      <c r="R899" s="196"/>
      <c r="S899" s="196"/>
      <c r="T899" s="196"/>
      <c r="U899" s="196"/>
      <c r="V899" s="196"/>
      <c r="W899" s="196"/>
      <c r="X899" s="196"/>
      <c r="Y899" s="196"/>
      <c r="Z899" s="196"/>
    </row>
    <row r="900" ht="14.25" customHeight="1">
      <c r="A900" s="196"/>
      <c r="B900" s="196"/>
      <c r="C900" s="196"/>
      <c r="D900" s="196"/>
      <c r="E900" s="196"/>
      <c r="F900" s="196"/>
      <c r="G900" s="196"/>
      <c r="H900" s="196"/>
      <c r="I900" s="196"/>
      <c r="J900" s="196"/>
      <c r="K900" s="196"/>
      <c r="L900" s="196"/>
      <c r="M900" s="196"/>
      <c r="N900" s="196"/>
      <c r="O900" s="196"/>
      <c r="P900" s="196"/>
      <c r="Q900" s="196"/>
      <c r="R900" s="196"/>
      <c r="S900" s="196"/>
      <c r="T900" s="196"/>
      <c r="U900" s="196"/>
      <c r="V900" s="196"/>
      <c r="W900" s="196"/>
      <c r="X900" s="196"/>
      <c r="Y900" s="196"/>
      <c r="Z900" s="196"/>
    </row>
    <row r="901" ht="14.25" customHeight="1">
      <c r="A901" s="196"/>
      <c r="B901" s="196"/>
      <c r="C901" s="196"/>
      <c r="D901" s="196"/>
      <c r="E901" s="196"/>
      <c r="F901" s="196"/>
      <c r="G901" s="196"/>
      <c r="H901" s="196"/>
      <c r="I901" s="196"/>
      <c r="J901" s="196"/>
      <c r="K901" s="196"/>
      <c r="L901" s="196"/>
      <c r="M901" s="196"/>
      <c r="N901" s="196"/>
      <c r="O901" s="196"/>
      <c r="P901" s="196"/>
      <c r="Q901" s="196"/>
      <c r="R901" s="196"/>
      <c r="S901" s="196"/>
      <c r="T901" s="196"/>
      <c r="U901" s="196"/>
      <c r="V901" s="196"/>
      <c r="W901" s="196"/>
      <c r="X901" s="196"/>
      <c r="Y901" s="196"/>
      <c r="Z901" s="196"/>
    </row>
    <row r="902" ht="14.25" customHeight="1">
      <c r="A902" s="196"/>
      <c r="B902" s="196"/>
      <c r="C902" s="196"/>
      <c r="D902" s="196"/>
      <c r="E902" s="196"/>
      <c r="F902" s="196"/>
      <c r="G902" s="196"/>
      <c r="H902" s="196"/>
      <c r="I902" s="196"/>
      <c r="J902" s="196"/>
      <c r="K902" s="196"/>
      <c r="L902" s="196"/>
      <c r="M902" s="196"/>
      <c r="N902" s="196"/>
      <c r="O902" s="196"/>
      <c r="P902" s="196"/>
      <c r="Q902" s="196"/>
      <c r="R902" s="196"/>
      <c r="S902" s="196"/>
      <c r="T902" s="196"/>
      <c r="U902" s="196"/>
      <c r="V902" s="196"/>
      <c r="W902" s="196"/>
      <c r="X902" s="196"/>
      <c r="Y902" s="196"/>
      <c r="Z902" s="196"/>
    </row>
    <row r="903" ht="14.25" customHeight="1">
      <c r="A903" s="196"/>
      <c r="B903" s="196"/>
      <c r="C903" s="196"/>
      <c r="D903" s="196"/>
      <c r="E903" s="196"/>
      <c r="F903" s="196"/>
      <c r="G903" s="196"/>
      <c r="H903" s="196"/>
      <c r="I903" s="196"/>
      <c r="J903" s="196"/>
      <c r="K903" s="196"/>
      <c r="L903" s="196"/>
      <c r="M903" s="196"/>
      <c r="N903" s="196"/>
      <c r="O903" s="196"/>
      <c r="P903" s="196"/>
      <c r="Q903" s="196"/>
      <c r="R903" s="196"/>
      <c r="S903" s="196"/>
      <c r="T903" s="196"/>
      <c r="U903" s="196"/>
      <c r="V903" s="196"/>
      <c r="W903" s="196"/>
      <c r="X903" s="196"/>
      <c r="Y903" s="196"/>
      <c r="Z903" s="196"/>
    </row>
    <row r="904" ht="14.25" customHeight="1">
      <c r="A904" s="196"/>
      <c r="B904" s="196"/>
      <c r="C904" s="196"/>
      <c r="D904" s="196"/>
      <c r="E904" s="196"/>
      <c r="F904" s="196"/>
      <c r="G904" s="196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96"/>
      <c r="S904" s="196"/>
      <c r="T904" s="196"/>
      <c r="U904" s="196"/>
      <c r="V904" s="196"/>
      <c r="W904" s="196"/>
      <c r="X904" s="196"/>
      <c r="Y904" s="196"/>
      <c r="Z904" s="196"/>
    </row>
    <row r="905" ht="14.25" customHeight="1">
      <c r="A905" s="196"/>
      <c r="B905" s="196"/>
      <c r="C905" s="196"/>
      <c r="D905" s="196"/>
      <c r="E905" s="196"/>
      <c r="F905" s="196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</row>
    <row r="906" ht="14.25" customHeight="1">
      <c r="A906" s="196"/>
      <c r="B906" s="196"/>
      <c r="C906" s="196"/>
      <c r="D906" s="196"/>
      <c r="E906" s="196"/>
      <c r="F906" s="196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</row>
    <row r="907" ht="14.25" customHeight="1">
      <c r="A907" s="196"/>
      <c r="B907" s="196"/>
      <c r="C907" s="196"/>
      <c r="D907" s="196"/>
      <c r="E907" s="196"/>
      <c r="F907" s="196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</row>
    <row r="908" ht="14.25" customHeight="1">
      <c r="A908" s="196"/>
      <c r="B908" s="196"/>
      <c r="C908" s="196"/>
      <c r="D908" s="196"/>
      <c r="E908" s="196"/>
      <c r="F908" s="196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</row>
    <row r="909" ht="14.25" customHeight="1">
      <c r="A909" s="196"/>
      <c r="B909" s="196"/>
      <c r="C909" s="196"/>
      <c r="D909" s="196"/>
      <c r="E909" s="196"/>
      <c r="F909" s="196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</row>
    <row r="910" ht="14.25" customHeight="1">
      <c r="A910" s="196"/>
      <c r="B910" s="196"/>
      <c r="C910" s="196"/>
      <c r="D910" s="196"/>
      <c r="E910" s="196"/>
      <c r="F910" s="196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</row>
    <row r="911" ht="14.25" customHeight="1">
      <c r="A911" s="196"/>
      <c r="B911" s="196"/>
      <c r="C911" s="196"/>
      <c r="D911" s="196"/>
      <c r="E911" s="196"/>
      <c r="F911" s="196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</row>
    <row r="912" ht="14.25" customHeight="1">
      <c r="A912" s="196"/>
      <c r="B912" s="196"/>
      <c r="C912" s="196"/>
      <c r="D912" s="196"/>
      <c r="E912" s="196"/>
      <c r="F912" s="196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</row>
    <row r="913" ht="14.25" customHeight="1">
      <c r="A913" s="196"/>
      <c r="B913" s="196"/>
      <c r="C913" s="196"/>
      <c r="D913" s="196"/>
      <c r="E913" s="196"/>
      <c r="F913" s="196"/>
      <c r="G913" s="196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96"/>
      <c r="S913" s="196"/>
      <c r="T913" s="196"/>
      <c r="U913" s="196"/>
      <c r="V913" s="196"/>
      <c r="W913" s="196"/>
      <c r="X913" s="196"/>
      <c r="Y913" s="196"/>
      <c r="Z913" s="196"/>
    </row>
    <row r="914" ht="14.25" customHeight="1">
      <c r="A914" s="196"/>
      <c r="B914" s="196"/>
      <c r="C914" s="196"/>
      <c r="D914" s="196"/>
      <c r="E914" s="196"/>
      <c r="F914" s="196"/>
      <c r="G914" s="196"/>
      <c r="H914" s="196"/>
      <c r="I914" s="196"/>
      <c r="J914" s="196"/>
      <c r="K914" s="196"/>
      <c r="L914" s="196"/>
      <c r="M914" s="196"/>
      <c r="N914" s="196"/>
      <c r="O914" s="196"/>
      <c r="P914" s="196"/>
      <c r="Q914" s="196"/>
      <c r="R914" s="196"/>
      <c r="S914" s="196"/>
      <c r="T914" s="196"/>
      <c r="U914" s="196"/>
      <c r="V914" s="196"/>
      <c r="W914" s="196"/>
      <c r="X914" s="196"/>
      <c r="Y914" s="196"/>
      <c r="Z914" s="196"/>
    </row>
    <row r="915" ht="14.25" customHeight="1">
      <c r="A915" s="196"/>
      <c r="B915" s="196"/>
      <c r="C915" s="196"/>
      <c r="D915" s="196"/>
      <c r="E915" s="196"/>
      <c r="F915" s="196"/>
      <c r="G915" s="196"/>
      <c r="H915" s="196"/>
      <c r="I915" s="196"/>
      <c r="J915" s="196"/>
      <c r="K915" s="196"/>
      <c r="L915" s="196"/>
      <c r="M915" s="196"/>
      <c r="N915" s="196"/>
      <c r="O915" s="196"/>
      <c r="P915" s="196"/>
      <c r="Q915" s="196"/>
      <c r="R915" s="196"/>
      <c r="S915" s="196"/>
      <c r="T915" s="196"/>
      <c r="U915" s="196"/>
      <c r="V915" s="196"/>
      <c r="W915" s="196"/>
      <c r="X915" s="196"/>
      <c r="Y915" s="196"/>
      <c r="Z915" s="196"/>
    </row>
    <row r="916" ht="14.25" customHeight="1">
      <c r="A916" s="196"/>
      <c r="B916" s="196"/>
      <c r="C916" s="196"/>
      <c r="D916" s="196"/>
      <c r="E916" s="196"/>
      <c r="F916" s="196"/>
      <c r="G916" s="196"/>
      <c r="H916" s="196"/>
      <c r="I916" s="196"/>
      <c r="J916" s="196"/>
      <c r="K916" s="196"/>
      <c r="L916" s="196"/>
      <c r="M916" s="196"/>
      <c r="N916" s="196"/>
      <c r="O916" s="196"/>
      <c r="P916" s="196"/>
      <c r="Q916" s="196"/>
      <c r="R916" s="196"/>
      <c r="S916" s="196"/>
      <c r="T916" s="196"/>
      <c r="U916" s="196"/>
      <c r="V916" s="196"/>
      <c r="W916" s="196"/>
      <c r="X916" s="196"/>
      <c r="Y916" s="196"/>
      <c r="Z916" s="196"/>
    </row>
    <row r="917" ht="14.25" customHeight="1">
      <c r="A917" s="196"/>
      <c r="B917" s="196"/>
      <c r="C917" s="196"/>
      <c r="D917" s="196"/>
      <c r="E917" s="196"/>
      <c r="F917" s="196"/>
      <c r="G917" s="196"/>
      <c r="H917" s="196"/>
      <c r="I917" s="196"/>
      <c r="J917" s="196"/>
      <c r="K917" s="196"/>
      <c r="L917" s="196"/>
      <c r="M917" s="196"/>
      <c r="N917" s="196"/>
      <c r="O917" s="196"/>
      <c r="P917" s="196"/>
      <c r="Q917" s="196"/>
      <c r="R917" s="196"/>
      <c r="S917" s="196"/>
      <c r="T917" s="196"/>
      <c r="U917" s="196"/>
      <c r="V917" s="196"/>
      <c r="W917" s="196"/>
      <c r="X917" s="196"/>
      <c r="Y917" s="196"/>
      <c r="Z917" s="196"/>
    </row>
    <row r="918" ht="14.25" customHeight="1">
      <c r="A918" s="196"/>
      <c r="B918" s="196"/>
      <c r="C918" s="196"/>
      <c r="D918" s="196"/>
      <c r="E918" s="196"/>
      <c r="F918" s="196"/>
      <c r="G918" s="196"/>
      <c r="H918" s="196"/>
      <c r="I918" s="196"/>
      <c r="J918" s="196"/>
      <c r="K918" s="196"/>
      <c r="L918" s="196"/>
      <c r="M918" s="196"/>
      <c r="N918" s="196"/>
      <c r="O918" s="196"/>
      <c r="P918" s="196"/>
      <c r="Q918" s="196"/>
      <c r="R918" s="196"/>
      <c r="S918" s="196"/>
      <c r="T918" s="196"/>
      <c r="U918" s="196"/>
      <c r="V918" s="196"/>
      <c r="W918" s="196"/>
      <c r="X918" s="196"/>
      <c r="Y918" s="196"/>
      <c r="Z918" s="196"/>
    </row>
    <row r="919" ht="14.25" customHeight="1">
      <c r="A919" s="196"/>
      <c r="B919" s="196"/>
      <c r="C919" s="196"/>
      <c r="D919" s="196"/>
      <c r="E919" s="196"/>
      <c r="F919" s="196"/>
      <c r="G919" s="196"/>
      <c r="H919" s="196"/>
      <c r="I919" s="196"/>
      <c r="J919" s="196"/>
      <c r="K919" s="196"/>
      <c r="L919" s="196"/>
      <c r="M919" s="196"/>
      <c r="N919" s="196"/>
      <c r="O919" s="196"/>
      <c r="P919" s="196"/>
      <c r="Q919" s="196"/>
      <c r="R919" s="196"/>
      <c r="S919" s="196"/>
      <c r="T919" s="196"/>
      <c r="U919" s="196"/>
      <c r="V919" s="196"/>
      <c r="W919" s="196"/>
      <c r="X919" s="196"/>
      <c r="Y919" s="196"/>
      <c r="Z919" s="196"/>
    </row>
    <row r="920" ht="14.25" customHeight="1">
      <c r="A920" s="196"/>
      <c r="B920" s="196"/>
      <c r="C920" s="196"/>
      <c r="D920" s="196"/>
      <c r="E920" s="196"/>
      <c r="F920" s="196"/>
      <c r="G920" s="196"/>
      <c r="H920" s="196"/>
      <c r="I920" s="196"/>
      <c r="J920" s="196"/>
      <c r="K920" s="196"/>
      <c r="L920" s="196"/>
      <c r="M920" s="196"/>
      <c r="N920" s="196"/>
      <c r="O920" s="196"/>
      <c r="P920" s="196"/>
      <c r="Q920" s="196"/>
      <c r="R920" s="196"/>
      <c r="S920" s="196"/>
      <c r="T920" s="196"/>
      <c r="U920" s="196"/>
      <c r="V920" s="196"/>
      <c r="W920" s="196"/>
      <c r="X920" s="196"/>
      <c r="Y920" s="196"/>
      <c r="Z920" s="196"/>
    </row>
    <row r="921" ht="14.25" customHeight="1">
      <c r="A921" s="196"/>
      <c r="B921" s="196"/>
      <c r="C921" s="196"/>
      <c r="D921" s="196"/>
      <c r="E921" s="196"/>
      <c r="F921" s="196"/>
      <c r="G921" s="196"/>
      <c r="H921" s="196"/>
      <c r="I921" s="196"/>
      <c r="J921" s="196"/>
      <c r="K921" s="196"/>
      <c r="L921" s="196"/>
      <c r="M921" s="196"/>
      <c r="N921" s="196"/>
      <c r="O921" s="196"/>
      <c r="P921" s="196"/>
      <c r="Q921" s="196"/>
      <c r="R921" s="196"/>
      <c r="S921" s="196"/>
      <c r="T921" s="196"/>
      <c r="U921" s="196"/>
      <c r="V921" s="196"/>
      <c r="W921" s="196"/>
      <c r="X921" s="196"/>
      <c r="Y921" s="196"/>
      <c r="Z921" s="196"/>
    </row>
    <row r="922" ht="14.25" customHeight="1">
      <c r="A922" s="196"/>
      <c r="B922" s="196"/>
      <c r="C922" s="196"/>
      <c r="D922" s="196"/>
      <c r="E922" s="196"/>
      <c r="F922" s="196"/>
      <c r="G922" s="196"/>
      <c r="H922" s="196"/>
      <c r="I922" s="196"/>
      <c r="J922" s="196"/>
      <c r="K922" s="196"/>
      <c r="L922" s="196"/>
      <c r="M922" s="196"/>
      <c r="N922" s="196"/>
      <c r="O922" s="196"/>
      <c r="P922" s="196"/>
      <c r="Q922" s="196"/>
      <c r="R922" s="196"/>
      <c r="S922" s="196"/>
      <c r="T922" s="196"/>
      <c r="U922" s="196"/>
      <c r="V922" s="196"/>
      <c r="W922" s="196"/>
      <c r="X922" s="196"/>
      <c r="Y922" s="196"/>
      <c r="Z922" s="196"/>
    </row>
    <row r="923" ht="14.25" customHeight="1">
      <c r="A923" s="196"/>
      <c r="B923" s="196"/>
      <c r="C923" s="196"/>
      <c r="D923" s="196"/>
      <c r="E923" s="196"/>
      <c r="F923" s="196"/>
      <c r="G923" s="196"/>
      <c r="H923" s="196"/>
      <c r="I923" s="196"/>
      <c r="J923" s="196"/>
      <c r="K923" s="196"/>
      <c r="L923" s="196"/>
      <c r="M923" s="196"/>
      <c r="N923" s="196"/>
      <c r="O923" s="196"/>
      <c r="P923" s="196"/>
      <c r="Q923" s="196"/>
      <c r="R923" s="196"/>
      <c r="S923" s="196"/>
      <c r="T923" s="196"/>
      <c r="U923" s="196"/>
      <c r="V923" s="196"/>
      <c r="W923" s="196"/>
      <c r="X923" s="196"/>
      <c r="Y923" s="196"/>
      <c r="Z923" s="196"/>
    </row>
    <row r="924" ht="14.25" customHeight="1">
      <c r="A924" s="196"/>
      <c r="B924" s="196"/>
      <c r="C924" s="196"/>
      <c r="D924" s="196"/>
      <c r="E924" s="196"/>
      <c r="F924" s="196"/>
      <c r="G924" s="196"/>
      <c r="H924" s="196"/>
      <c r="I924" s="196"/>
      <c r="J924" s="196"/>
      <c r="K924" s="196"/>
      <c r="L924" s="196"/>
      <c r="M924" s="196"/>
      <c r="N924" s="196"/>
      <c r="O924" s="196"/>
      <c r="P924" s="196"/>
      <c r="Q924" s="196"/>
      <c r="R924" s="196"/>
      <c r="S924" s="196"/>
      <c r="T924" s="196"/>
      <c r="U924" s="196"/>
      <c r="V924" s="196"/>
      <c r="W924" s="196"/>
      <c r="X924" s="196"/>
      <c r="Y924" s="196"/>
      <c r="Z924" s="196"/>
    </row>
    <row r="925" ht="14.25" customHeight="1">
      <c r="A925" s="196"/>
      <c r="B925" s="196"/>
      <c r="C925" s="196"/>
      <c r="D925" s="196"/>
      <c r="E925" s="196"/>
      <c r="F925" s="196"/>
      <c r="G925" s="196"/>
      <c r="H925" s="196"/>
      <c r="I925" s="196"/>
      <c r="J925" s="196"/>
      <c r="K925" s="196"/>
      <c r="L925" s="196"/>
      <c r="M925" s="196"/>
      <c r="N925" s="196"/>
      <c r="O925" s="196"/>
      <c r="P925" s="196"/>
      <c r="Q925" s="196"/>
      <c r="R925" s="196"/>
      <c r="S925" s="196"/>
      <c r="T925" s="196"/>
      <c r="U925" s="196"/>
      <c r="V925" s="196"/>
      <c r="W925" s="196"/>
      <c r="X925" s="196"/>
      <c r="Y925" s="196"/>
      <c r="Z925" s="196"/>
    </row>
    <row r="926" ht="14.25" customHeight="1">
      <c r="A926" s="196"/>
      <c r="B926" s="196"/>
      <c r="C926" s="196"/>
      <c r="D926" s="196"/>
      <c r="E926" s="196"/>
      <c r="F926" s="196"/>
      <c r="G926" s="196"/>
      <c r="H926" s="196"/>
      <c r="I926" s="196"/>
      <c r="J926" s="196"/>
      <c r="K926" s="196"/>
      <c r="L926" s="196"/>
      <c r="M926" s="196"/>
      <c r="N926" s="196"/>
      <c r="O926" s="196"/>
      <c r="P926" s="196"/>
      <c r="Q926" s="196"/>
      <c r="R926" s="196"/>
      <c r="S926" s="196"/>
      <c r="T926" s="196"/>
      <c r="U926" s="196"/>
      <c r="V926" s="196"/>
      <c r="W926" s="196"/>
      <c r="X926" s="196"/>
      <c r="Y926" s="196"/>
      <c r="Z926" s="196"/>
    </row>
    <row r="927" ht="14.25" customHeight="1">
      <c r="A927" s="196"/>
      <c r="B927" s="196"/>
      <c r="C927" s="196"/>
      <c r="D927" s="196"/>
      <c r="E927" s="196"/>
      <c r="F927" s="196"/>
      <c r="G927" s="196"/>
      <c r="H927" s="196"/>
      <c r="I927" s="196"/>
      <c r="J927" s="196"/>
      <c r="K927" s="196"/>
      <c r="L927" s="196"/>
      <c r="M927" s="196"/>
      <c r="N927" s="196"/>
      <c r="O927" s="196"/>
      <c r="P927" s="196"/>
      <c r="Q927" s="196"/>
      <c r="R927" s="196"/>
      <c r="S927" s="196"/>
      <c r="T927" s="196"/>
      <c r="U927" s="196"/>
      <c r="V927" s="196"/>
      <c r="W927" s="196"/>
      <c r="X927" s="196"/>
      <c r="Y927" s="196"/>
      <c r="Z927" s="196"/>
    </row>
    <row r="928" ht="14.25" customHeight="1">
      <c r="A928" s="196"/>
      <c r="B928" s="196"/>
      <c r="C928" s="196"/>
      <c r="D928" s="196"/>
      <c r="E928" s="196"/>
      <c r="F928" s="196"/>
      <c r="G928" s="196"/>
      <c r="H928" s="196"/>
      <c r="I928" s="196"/>
      <c r="J928" s="196"/>
      <c r="K928" s="196"/>
      <c r="L928" s="196"/>
      <c r="M928" s="196"/>
      <c r="N928" s="196"/>
      <c r="O928" s="196"/>
      <c r="P928" s="196"/>
      <c r="Q928" s="196"/>
      <c r="R928" s="196"/>
      <c r="S928" s="196"/>
      <c r="T928" s="196"/>
      <c r="U928" s="196"/>
      <c r="V928" s="196"/>
      <c r="W928" s="196"/>
      <c r="X928" s="196"/>
      <c r="Y928" s="196"/>
      <c r="Z928" s="196"/>
    </row>
    <row r="929" ht="14.25" customHeight="1">
      <c r="A929" s="196"/>
      <c r="B929" s="196"/>
      <c r="C929" s="196"/>
      <c r="D929" s="196"/>
      <c r="E929" s="196"/>
      <c r="F929" s="196"/>
      <c r="G929" s="196"/>
      <c r="H929" s="196"/>
      <c r="I929" s="196"/>
      <c r="J929" s="196"/>
      <c r="K929" s="196"/>
      <c r="L929" s="196"/>
      <c r="M929" s="196"/>
      <c r="N929" s="196"/>
      <c r="O929" s="196"/>
      <c r="P929" s="196"/>
      <c r="Q929" s="196"/>
      <c r="R929" s="196"/>
      <c r="S929" s="196"/>
      <c r="T929" s="196"/>
      <c r="U929" s="196"/>
      <c r="V929" s="196"/>
      <c r="W929" s="196"/>
      <c r="X929" s="196"/>
      <c r="Y929" s="196"/>
      <c r="Z929" s="196"/>
    </row>
    <row r="930" ht="14.25" customHeight="1">
      <c r="A930" s="196"/>
      <c r="B930" s="196"/>
      <c r="C930" s="196"/>
      <c r="D930" s="196"/>
      <c r="E930" s="196"/>
      <c r="F930" s="196"/>
      <c r="G930" s="196"/>
      <c r="H930" s="196"/>
      <c r="I930" s="196"/>
      <c r="J930" s="196"/>
      <c r="K930" s="196"/>
      <c r="L930" s="196"/>
      <c r="M930" s="196"/>
      <c r="N930" s="196"/>
      <c r="O930" s="196"/>
      <c r="P930" s="196"/>
      <c r="Q930" s="196"/>
      <c r="R930" s="196"/>
      <c r="S930" s="196"/>
      <c r="T930" s="196"/>
      <c r="U930" s="196"/>
      <c r="V930" s="196"/>
      <c r="W930" s="196"/>
      <c r="X930" s="196"/>
      <c r="Y930" s="196"/>
      <c r="Z930" s="196"/>
    </row>
    <row r="931" ht="14.25" customHeight="1">
      <c r="A931" s="196"/>
      <c r="B931" s="196"/>
      <c r="C931" s="196"/>
      <c r="D931" s="196"/>
      <c r="E931" s="196"/>
      <c r="F931" s="196"/>
      <c r="G931" s="196"/>
      <c r="H931" s="196"/>
      <c r="I931" s="196"/>
      <c r="J931" s="196"/>
      <c r="K931" s="196"/>
      <c r="L931" s="196"/>
      <c r="M931" s="196"/>
      <c r="N931" s="196"/>
      <c r="O931" s="196"/>
      <c r="P931" s="196"/>
      <c r="Q931" s="196"/>
      <c r="R931" s="196"/>
      <c r="S931" s="196"/>
      <c r="T931" s="196"/>
      <c r="U931" s="196"/>
      <c r="V931" s="196"/>
      <c r="W931" s="196"/>
      <c r="X931" s="196"/>
      <c r="Y931" s="196"/>
      <c r="Z931" s="196"/>
    </row>
    <row r="932" ht="14.25" customHeight="1">
      <c r="A932" s="196"/>
      <c r="B932" s="196"/>
      <c r="C932" s="196"/>
      <c r="D932" s="196"/>
      <c r="E932" s="196"/>
      <c r="F932" s="196"/>
      <c r="G932" s="196"/>
      <c r="H932" s="196"/>
      <c r="I932" s="196"/>
      <c r="J932" s="196"/>
      <c r="K932" s="196"/>
      <c r="L932" s="196"/>
      <c r="M932" s="196"/>
      <c r="N932" s="196"/>
      <c r="O932" s="196"/>
      <c r="P932" s="196"/>
      <c r="Q932" s="196"/>
      <c r="R932" s="196"/>
      <c r="S932" s="196"/>
      <c r="T932" s="196"/>
      <c r="U932" s="196"/>
      <c r="V932" s="196"/>
      <c r="W932" s="196"/>
      <c r="X932" s="196"/>
      <c r="Y932" s="196"/>
      <c r="Z932" s="196"/>
    </row>
    <row r="933" ht="14.25" customHeight="1">
      <c r="A933" s="196"/>
      <c r="B933" s="196"/>
      <c r="C933" s="196"/>
      <c r="D933" s="196"/>
      <c r="E933" s="196"/>
      <c r="F933" s="196"/>
      <c r="G933" s="196"/>
      <c r="H933" s="196"/>
      <c r="I933" s="196"/>
      <c r="J933" s="196"/>
      <c r="K933" s="196"/>
      <c r="L933" s="196"/>
      <c r="M933" s="196"/>
      <c r="N933" s="196"/>
      <c r="O933" s="196"/>
      <c r="P933" s="196"/>
      <c r="Q933" s="196"/>
      <c r="R933" s="196"/>
      <c r="S933" s="196"/>
      <c r="T933" s="196"/>
      <c r="U933" s="196"/>
      <c r="V933" s="196"/>
      <c r="W933" s="196"/>
      <c r="X933" s="196"/>
      <c r="Y933" s="196"/>
      <c r="Z933" s="196"/>
    </row>
    <row r="934" ht="14.25" customHeight="1">
      <c r="A934" s="196"/>
      <c r="B934" s="196"/>
      <c r="C934" s="196"/>
      <c r="D934" s="196"/>
      <c r="E934" s="196"/>
      <c r="F934" s="196"/>
      <c r="G934" s="196"/>
      <c r="H934" s="196"/>
      <c r="I934" s="196"/>
      <c r="J934" s="196"/>
      <c r="K934" s="196"/>
      <c r="L934" s="196"/>
      <c r="M934" s="196"/>
      <c r="N934" s="196"/>
      <c r="O934" s="196"/>
      <c r="P934" s="196"/>
      <c r="Q934" s="196"/>
      <c r="R934" s="196"/>
      <c r="S934" s="196"/>
      <c r="T934" s="196"/>
      <c r="U934" s="196"/>
      <c r="V934" s="196"/>
      <c r="W934" s="196"/>
      <c r="X934" s="196"/>
      <c r="Y934" s="196"/>
      <c r="Z934" s="196"/>
    </row>
    <row r="935" ht="14.25" customHeight="1">
      <c r="A935" s="196"/>
      <c r="B935" s="196"/>
      <c r="C935" s="196"/>
      <c r="D935" s="196"/>
      <c r="E935" s="196"/>
      <c r="F935" s="196"/>
      <c r="G935" s="196"/>
      <c r="H935" s="196"/>
      <c r="I935" s="196"/>
      <c r="J935" s="196"/>
      <c r="K935" s="196"/>
      <c r="L935" s="196"/>
      <c r="M935" s="196"/>
      <c r="N935" s="196"/>
      <c r="O935" s="196"/>
      <c r="P935" s="196"/>
      <c r="Q935" s="196"/>
      <c r="R935" s="196"/>
      <c r="S935" s="196"/>
      <c r="T935" s="196"/>
      <c r="U935" s="196"/>
      <c r="V935" s="196"/>
      <c r="W935" s="196"/>
      <c r="X935" s="196"/>
      <c r="Y935" s="196"/>
      <c r="Z935" s="196"/>
    </row>
    <row r="936" ht="14.25" customHeight="1">
      <c r="A936" s="196"/>
      <c r="B936" s="196"/>
      <c r="C936" s="196"/>
      <c r="D936" s="196"/>
      <c r="E936" s="196"/>
      <c r="F936" s="196"/>
      <c r="G936" s="196"/>
      <c r="H936" s="196"/>
      <c r="I936" s="196"/>
      <c r="J936" s="196"/>
      <c r="K936" s="196"/>
      <c r="L936" s="196"/>
      <c r="M936" s="196"/>
      <c r="N936" s="196"/>
      <c r="O936" s="196"/>
      <c r="P936" s="196"/>
      <c r="Q936" s="196"/>
      <c r="R936" s="196"/>
      <c r="S936" s="196"/>
      <c r="T936" s="196"/>
      <c r="U936" s="196"/>
      <c r="V936" s="196"/>
      <c r="W936" s="196"/>
      <c r="X936" s="196"/>
      <c r="Y936" s="196"/>
      <c r="Z936" s="196"/>
    </row>
    <row r="937" ht="14.25" customHeight="1">
      <c r="A937" s="196"/>
      <c r="B937" s="196"/>
      <c r="C937" s="196"/>
      <c r="D937" s="196"/>
      <c r="E937" s="196"/>
      <c r="F937" s="196"/>
      <c r="G937" s="196"/>
      <c r="H937" s="196"/>
      <c r="I937" s="196"/>
      <c r="J937" s="196"/>
      <c r="K937" s="196"/>
      <c r="L937" s="196"/>
      <c r="M937" s="196"/>
      <c r="N937" s="196"/>
      <c r="O937" s="196"/>
      <c r="P937" s="196"/>
      <c r="Q937" s="196"/>
      <c r="R937" s="196"/>
      <c r="S937" s="196"/>
      <c r="T937" s="196"/>
      <c r="U937" s="196"/>
      <c r="V937" s="196"/>
      <c r="W937" s="196"/>
      <c r="X937" s="196"/>
      <c r="Y937" s="196"/>
      <c r="Z937" s="196"/>
    </row>
    <row r="938" ht="14.25" customHeight="1">
      <c r="A938" s="196"/>
      <c r="B938" s="196"/>
      <c r="C938" s="196"/>
      <c r="D938" s="196"/>
      <c r="E938" s="196"/>
      <c r="F938" s="196"/>
      <c r="G938" s="196"/>
      <c r="H938" s="196"/>
      <c r="I938" s="196"/>
      <c r="J938" s="196"/>
      <c r="K938" s="196"/>
      <c r="L938" s="196"/>
      <c r="M938" s="196"/>
      <c r="N938" s="196"/>
      <c r="O938" s="196"/>
      <c r="P938" s="196"/>
      <c r="Q938" s="196"/>
      <c r="R938" s="196"/>
      <c r="S938" s="196"/>
      <c r="T938" s="196"/>
      <c r="U938" s="196"/>
      <c r="V938" s="196"/>
      <c r="W938" s="196"/>
      <c r="X938" s="196"/>
      <c r="Y938" s="196"/>
      <c r="Z938" s="196"/>
    </row>
    <row r="939" ht="14.25" customHeight="1">
      <c r="A939" s="196"/>
      <c r="B939" s="196"/>
      <c r="C939" s="196"/>
      <c r="D939" s="196"/>
      <c r="E939" s="196"/>
      <c r="F939" s="196"/>
      <c r="G939" s="196"/>
      <c r="H939" s="196"/>
      <c r="I939" s="196"/>
      <c r="J939" s="196"/>
      <c r="K939" s="196"/>
      <c r="L939" s="196"/>
      <c r="M939" s="196"/>
      <c r="N939" s="196"/>
      <c r="O939" s="196"/>
      <c r="P939" s="196"/>
      <c r="Q939" s="196"/>
      <c r="R939" s="196"/>
      <c r="S939" s="196"/>
      <c r="T939" s="196"/>
      <c r="U939" s="196"/>
      <c r="V939" s="196"/>
      <c r="W939" s="196"/>
      <c r="X939" s="196"/>
      <c r="Y939" s="196"/>
      <c r="Z939" s="196"/>
    </row>
    <row r="940" ht="14.25" customHeight="1">
      <c r="A940" s="196"/>
      <c r="B940" s="196"/>
      <c r="C940" s="196"/>
      <c r="D940" s="196"/>
      <c r="E940" s="196"/>
      <c r="F940" s="196"/>
      <c r="G940" s="196"/>
      <c r="H940" s="196"/>
      <c r="I940" s="196"/>
      <c r="J940" s="196"/>
      <c r="K940" s="196"/>
      <c r="L940" s="196"/>
      <c r="M940" s="196"/>
      <c r="N940" s="196"/>
      <c r="O940" s="196"/>
      <c r="P940" s="196"/>
      <c r="Q940" s="196"/>
      <c r="R940" s="196"/>
      <c r="S940" s="196"/>
      <c r="T940" s="196"/>
      <c r="U940" s="196"/>
      <c r="V940" s="196"/>
      <c r="W940" s="196"/>
      <c r="X940" s="196"/>
      <c r="Y940" s="196"/>
      <c r="Z940" s="196"/>
    </row>
    <row r="941" ht="14.25" customHeight="1">
      <c r="A941" s="196"/>
      <c r="B941" s="196"/>
      <c r="C941" s="196"/>
      <c r="D941" s="196"/>
      <c r="E941" s="196"/>
      <c r="F941" s="196"/>
      <c r="G941" s="196"/>
      <c r="H941" s="196"/>
      <c r="I941" s="196"/>
      <c r="J941" s="196"/>
      <c r="K941" s="196"/>
      <c r="L941" s="196"/>
      <c r="M941" s="196"/>
      <c r="N941" s="196"/>
      <c r="O941" s="196"/>
      <c r="P941" s="196"/>
      <c r="Q941" s="196"/>
      <c r="R941" s="196"/>
      <c r="S941" s="196"/>
      <c r="T941" s="196"/>
      <c r="U941" s="196"/>
      <c r="V941" s="196"/>
      <c r="W941" s="196"/>
      <c r="X941" s="196"/>
      <c r="Y941" s="196"/>
      <c r="Z941" s="196"/>
    </row>
    <row r="942" ht="14.25" customHeight="1">
      <c r="A942" s="196"/>
      <c r="B942" s="196"/>
      <c r="C942" s="196"/>
      <c r="D942" s="196"/>
      <c r="E942" s="196"/>
      <c r="F942" s="196"/>
      <c r="G942" s="196"/>
      <c r="H942" s="196"/>
      <c r="I942" s="196"/>
      <c r="J942" s="196"/>
      <c r="K942" s="196"/>
      <c r="L942" s="196"/>
      <c r="M942" s="196"/>
      <c r="N942" s="196"/>
      <c r="O942" s="196"/>
      <c r="P942" s="196"/>
      <c r="Q942" s="196"/>
      <c r="R942" s="196"/>
      <c r="S942" s="196"/>
      <c r="T942" s="196"/>
      <c r="U942" s="196"/>
      <c r="V942" s="196"/>
      <c r="W942" s="196"/>
      <c r="X942" s="196"/>
      <c r="Y942" s="196"/>
      <c r="Z942" s="196"/>
    </row>
    <row r="943" ht="14.25" customHeight="1">
      <c r="A943" s="196"/>
      <c r="B943" s="196"/>
      <c r="C943" s="196"/>
      <c r="D943" s="196"/>
      <c r="E943" s="196"/>
      <c r="F943" s="196"/>
      <c r="G943" s="196"/>
      <c r="H943" s="196"/>
      <c r="I943" s="196"/>
      <c r="J943" s="196"/>
      <c r="K943" s="196"/>
      <c r="L943" s="196"/>
      <c r="M943" s="196"/>
      <c r="N943" s="196"/>
      <c r="O943" s="196"/>
      <c r="P943" s="196"/>
      <c r="Q943" s="196"/>
      <c r="R943" s="196"/>
      <c r="S943" s="196"/>
      <c r="T943" s="196"/>
      <c r="U943" s="196"/>
      <c r="V943" s="196"/>
      <c r="W943" s="196"/>
      <c r="X943" s="196"/>
      <c r="Y943" s="196"/>
      <c r="Z943" s="196"/>
    </row>
    <row r="944" ht="14.25" customHeight="1">
      <c r="A944" s="196"/>
      <c r="B944" s="196"/>
      <c r="C944" s="196"/>
      <c r="D944" s="196"/>
      <c r="E944" s="196"/>
      <c r="F944" s="196"/>
      <c r="G944" s="196"/>
      <c r="H944" s="196"/>
      <c r="I944" s="196"/>
      <c r="J944" s="196"/>
      <c r="K944" s="196"/>
      <c r="L944" s="196"/>
      <c r="M944" s="196"/>
      <c r="N944" s="196"/>
      <c r="O944" s="196"/>
      <c r="P944" s="196"/>
      <c r="Q944" s="196"/>
      <c r="R944" s="196"/>
      <c r="S944" s="196"/>
      <c r="T944" s="196"/>
      <c r="U944" s="196"/>
      <c r="V944" s="196"/>
      <c r="W944" s="196"/>
      <c r="X944" s="196"/>
      <c r="Y944" s="196"/>
      <c r="Z944" s="196"/>
    </row>
    <row r="945" ht="14.25" customHeight="1">
      <c r="A945" s="196"/>
      <c r="B945" s="196"/>
      <c r="C945" s="196"/>
      <c r="D945" s="196"/>
      <c r="E945" s="196"/>
      <c r="F945" s="196"/>
      <c r="G945" s="196"/>
      <c r="H945" s="196"/>
      <c r="I945" s="196"/>
      <c r="J945" s="196"/>
      <c r="K945" s="196"/>
      <c r="L945" s="196"/>
      <c r="M945" s="196"/>
      <c r="N945" s="196"/>
      <c r="O945" s="196"/>
      <c r="P945" s="196"/>
      <c r="Q945" s="196"/>
      <c r="R945" s="196"/>
      <c r="S945" s="196"/>
      <c r="T945" s="196"/>
      <c r="U945" s="196"/>
      <c r="V945" s="196"/>
      <c r="W945" s="196"/>
      <c r="X945" s="196"/>
      <c r="Y945" s="196"/>
      <c r="Z945" s="196"/>
    </row>
    <row r="946" ht="14.25" customHeight="1">
      <c r="A946" s="196"/>
      <c r="B946" s="196"/>
      <c r="C946" s="196"/>
      <c r="D946" s="196"/>
      <c r="E946" s="196"/>
      <c r="F946" s="196"/>
      <c r="G946" s="196"/>
      <c r="H946" s="196"/>
      <c r="I946" s="196"/>
      <c r="J946" s="196"/>
      <c r="K946" s="196"/>
      <c r="L946" s="196"/>
      <c r="M946" s="196"/>
      <c r="N946" s="196"/>
      <c r="O946" s="196"/>
      <c r="P946" s="196"/>
      <c r="Q946" s="196"/>
      <c r="R946" s="196"/>
      <c r="S946" s="196"/>
      <c r="T946" s="196"/>
      <c r="U946" s="196"/>
      <c r="V946" s="196"/>
      <c r="W946" s="196"/>
      <c r="X946" s="196"/>
      <c r="Y946" s="196"/>
      <c r="Z946" s="196"/>
    </row>
    <row r="947" ht="14.25" customHeight="1">
      <c r="A947" s="196"/>
      <c r="B947" s="196"/>
      <c r="C947" s="196"/>
      <c r="D947" s="196"/>
      <c r="E947" s="196"/>
      <c r="F947" s="196"/>
      <c r="G947" s="196"/>
      <c r="H947" s="196"/>
      <c r="I947" s="196"/>
      <c r="J947" s="196"/>
      <c r="K947" s="196"/>
      <c r="L947" s="196"/>
      <c r="M947" s="196"/>
      <c r="N947" s="196"/>
      <c r="O947" s="196"/>
      <c r="P947" s="196"/>
      <c r="Q947" s="196"/>
      <c r="R947" s="196"/>
      <c r="S947" s="196"/>
      <c r="T947" s="196"/>
      <c r="U947" s="196"/>
      <c r="V947" s="196"/>
      <c r="W947" s="196"/>
      <c r="X947" s="196"/>
      <c r="Y947" s="196"/>
      <c r="Z947" s="196"/>
    </row>
    <row r="948" ht="14.25" customHeight="1">
      <c r="A948" s="196"/>
      <c r="B948" s="196"/>
      <c r="C948" s="196"/>
      <c r="D948" s="196"/>
      <c r="E948" s="196"/>
      <c r="F948" s="196"/>
      <c r="G948" s="196"/>
      <c r="H948" s="196"/>
      <c r="I948" s="196"/>
      <c r="J948" s="196"/>
      <c r="K948" s="196"/>
      <c r="L948" s="196"/>
      <c r="M948" s="196"/>
      <c r="N948" s="196"/>
      <c r="O948" s="196"/>
      <c r="P948" s="196"/>
      <c r="Q948" s="196"/>
      <c r="R948" s="196"/>
      <c r="S948" s="196"/>
      <c r="T948" s="196"/>
      <c r="U948" s="196"/>
      <c r="V948" s="196"/>
      <c r="W948" s="196"/>
      <c r="X948" s="196"/>
      <c r="Y948" s="196"/>
      <c r="Z948" s="196"/>
    </row>
    <row r="949" ht="14.25" customHeight="1">
      <c r="A949" s="196"/>
      <c r="B949" s="196"/>
      <c r="C949" s="196"/>
      <c r="D949" s="196"/>
      <c r="E949" s="196"/>
      <c r="F949" s="196"/>
      <c r="G949" s="196"/>
      <c r="H949" s="196"/>
      <c r="I949" s="196"/>
      <c r="J949" s="196"/>
      <c r="K949" s="196"/>
      <c r="L949" s="196"/>
      <c r="M949" s="196"/>
      <c r="N949" s="196"/>
      <c r="O949" s="196"/>
      <c r="P949" s="196"/>
      <c r="Q949" s="196"/>
      <c r="R949" s="196"/>
      <c r="S949" s="196"/>
      <c r="T949" s="196"/>
      <c r="U949" s="196"/>
      <c r="V949" s="196"/>
      <c r="W949" s="196"/>
      <c r="X949" s="196"/>
      <c r="Y949" s="196"/>
      <c r="Z949" s="196"/>
    </row>
    <row r="950" ht="14.25" customHeight="1">
      <c r="A950" s="196"/>
      <c r="B950" s="196"/>
      <c r="C950" s="196"/>
      <c r="D950" s="196"/>
      <c r="E950" s="196"/>
      <c r="F950" s="196"/>
      <c r="G950" s="196"/>
      <c r="H950" s="196"/>
      <c r="I950" s="196"/>
      <c r="J950" s="196"/>
      <c r="K950" s="196"/>
      <c r="L950" s="196"/>
      <c r="M950" s="196"/>
      <c r="N950" s="196"/>
      <c r="O950" s="196"/>
      <c r="P950" s="196"/>
      <c r="Q950" s="196"/>
      <c r="R950" s="196"/>
      <c r="S950" s="196"/>
      <c r="T950" s="196"/>
      <c r="U950" s="196"/>
      <c r="V950" s="196"/>
      <c r="W950" s="196"/>
      <c r="X950" s="196"/>
      <c r="Y950" s="196"/>
      <c r="Z950" s="196"/>
    </row>
    <row r="951" ht="14.25" customHeight="1">
      <c r="A951" s="196"/>
      <c r="B951" s="196"/>
      <c r="C951" s="196"/>
      <c r="D951" s="196"/>
      <c r="E951" s="196"/>
      <c r="F951" s="196"/>
      <c r="G951" s="196"/>
      <c r="H951" s="196"/>
      <c r="I951" s="196"/>
      <c r="J951" s="196"/>
      <c r="K951" s="196"/>
      <c r="L951" s="196"/>
      <c r="M951" s="196"/>
      <c r="N951" s="196"/>
      <c r="O951" s="196"/>
      <c r="P951" s="196"/>
      <c r="Q951" s="196"/>
      <c r="R951" s="196"/>
      <c r="S951" s="196"/>
      <c r="T951" s="196"/>
      <c r="U951" s="196"/>
      <c r="V951" s="196"/>
      <c r="W951" s="196"/>
      <c r="X951" s="196"/>
      <c r="Y951" s="196"/>
      <c r="Z951" s="196"/>
    </row>
    <row r="952" ht="14.25" customHeight="1">
      <c r="A952" s="196"/>
      <c r="B952" s="196"/>
      <c r="C952" s="196"/>
      <c r="D952" s="196"/>
      <c r="E952" s="196"/>
      <c r="F952" s="196"/>
      <c r="G952" s="196"/>
      <c r="H952" s="196"/>
      <c r="I952" s="196"/>
      <c r="J952" s="196"/>
      <c r="K952" s="196"/>
      <c r="L952" s="196"/>
      <c r="M952" s="196"/>
      <c r="N952" s="196"/>
      <c r="O952" s="196"/>
      <c r="P952" s="196"/>
      <c r="Q952" s="196"/>
      <c r="R952" s="196"/>
      <c r="S952" s="196"/>
      <c r="T952" s="196"/>
      <c r="U952" s="196"/>
      <c r="V952" s="196"/>
      <c r="W952" s="196"/>
      <c r="X952" s="196"/>
      <c r="Y952" s="196"/>
      <c r="Z952" s="196"/>
    </row>
    <row r="953" ht="14.25" customHeight="1">
      <c r="A953" s="196"/>
      <c r="B953" s="196"/>
      <c r="C953" s="196"/>
      <c r="D953" s="196"/>
      <c r="E953" s="196"/>
      <c r="F953" s="196"/>
      <c r="G953" s="196"/>
      <c r="H953" s="196"/>
      <c r="I953" s="196"/>
      <c r="J953" s="196"/>
      <c r="K953" s="196"/>
      <c r="L953" s="196"/>
      <c r="M953" s="196"/>
      <c r="N953" s="196"/>
      <c r="O953" s="196"/>
      <c r="P953" s="196"/>
      <c r="Q953" s="196"/>
      <c r="R953" s="196"/>
      <c r="S953" s="196"/>
      <c r="T953" s="196"/>
      <c r="U953" s="196"/>
      <c r="V953" s="196"/>
      <c r="W953" s="196"/>
      <c r="X953" s="196"/>
      <c r="Y953" s="196"/>
      <c r="Z953" s="196"/>
    </row>
    <row r="954" ht="14.25" customHeight="1">
      <c r="A954" s="196"/>
      <c r="B954" s="196"/>
      <c r="C954" s="196"/>
      <c r="D954" s="196"/>
      <c r="E954" s="196"/>
      <c r="F954" s="196"/>
      <c r="G954" s="196"/>
      <c r="H954" s="196"/>
      <c r="I954" s="196"/>
      <c r="J954" s="196"/>
      <c r="K954" s="196"/>
      <c r="L954" s="196"/>
      <c r="M954" s="196"/>
      <c r="N954" s="196"/>
      <c r="O954" s="196"/>
      <c r="P954" s="196"/>
      <c r="Q954" s="196"/>
      <c r="R954" s="196"/>
      <c r="S954" s="196"/>
      <c r="T954" s="196"/>
      <c r="U954" s="196"/>
      <c r="V954" s="196"/>
      <c r="W954" s="196"/>
      <c r="X954" s="196"/>
      <c r="Y954" s="196"/>
      <c r="Z954" s="196"/>
    </row>
    <row r="955" ht="14.25" customHeight="1">
      <c r="A955" s="196"/>
      <c r="B955" s="196"/>
      <c r="C955" s="196"/>
      <c r="D955" s="196"/>
      <c r="E955" s="196"/>
      <c r="F955" s="196"/>
      <c r="G955" s="196"/>
      <c r="H955" s="196"/>
      <c r="I955" s="196"/>
      <c r="J955" s="196"/>
      <c r="K955" s="196"/>
      <c r="L955" s="196"/>
      <c r="M955" s="196"/>
      <c r="N955" s="196"/>
      <c r="O955" s="196"/>
      <c r="P955" s="196"/>
      <c r="Q955" s="196"/>
      <c r="R955" s="196"/>
      <c r="S955" s="196"/>
      <c r="T955" s="196"/>
      <c r="U955" s="196"/>
      <c r="V955" s="196"/>
      <c r="W955" s="196"/>
      <c r="X955" s="196"/>
      <c r="Y955" s="196"/>
      <c r="Z955" s="196"/>
    </row>
    <row r="956" ht="14.25" customHeight="1">
      <c r="A956" s="196"/>
      <c r="B956" s="196"/>
      <c r="C956" s="196"/>
      <c r="D956" s="196"/>
      <c r="E956" s="196"/>
      <c r="F956" s="196"/>
      <c r="G956" s="196"/>
      <c r="H956" s="196"/>
      <c r="I956" s="196"/>
      <c r="J956" s="196"/>
      <c r="K956" s="196"/>
      <c r="L956" s="196"/>
      <c r="M956" s="196"/>
      <c r="N956" s="196"/>
      <c r="O956" s="196"/>
      <c r="P956" s="196"/>
      <c r="Q956" s="196"/>
      <c r="R956" s="196"/>
      <c r="S956" s="196"/>
      <c r="T956" s="196"/>
      <c r="U956" s="196"/>
      <c r="V956" s="196"/>
      <c r="W956" s="196"/>
      <c r="X956" s="196"/>
      <c r="Y956" s="196"/>
      <c r="Z956" s="196"/>
    </row>
    <row r="957" ht="14.25" customHeight="1">
      <c r="A957" s="196"/>
      <c r="B957" s="196"/>
      <c r="C957" s="196"/>
      <c r="D957" s="196"/>
      <c r="E957" s="196"/>
      <c r="F957" s="196"/>
      <c r="G957" s="196"/>
      <c r="H957" s="196"/>
      <c r="I957" s="196"/>
      <c r="J957" s="196"/>
      <c r="K957" s="196"/>
      <c r="L957" s="196"/>
      <c r="M957" s="196"/>
      <c r="N957" s="196"/>
      <c r="O957" s="196"/>
      <c r="P957" s="196"/>
      <c r="Q957" s="196"/>
      <c r="R957" s="196"/>
      <c r="S957" s="196"/>
      <c r="T957" s="196"/>
      <c r="U957" s="196"/>
      <c r="V957" s="196"/>
      <c r="W957" s="196"/>
      <c r="X957" s="196"/>
      <c r="Y957" s="196"/>
      <c r="Z957" s="196"/>
    </row>
    <row r="958" ht="14.25" customHeight="1">
      <c r="A958" s="196"/>
      <c r="B958" s="196"/>
      <c r="C958" s="196"/>
      <c r="D958" s="196"/>
      <c r="E958" s="196"/>
      <c r="F958" s="196"/>
      <c r="G958" s="196"/>
      <c r="H958" s="196"/>
      <c r="I958" s="196"/>
      <c r="J958" s="196"/>
      <c r="K958" s="196"/>
      <c r="L958" s="196"/>
      <c r="M958" s="196"/>
      <c r="N958" s="196"/>
      <c r="O958" s="196"/>
      <c r="P958" s="196"/>
      <c r="Q958" s="196"/>
      <c r="R958" s="196"/>
      <c r="S958" s="196"/>
      <c r="T958" s="196"/>
      <c r="U958" s="196"/>
      <c r="V958" s="196"/>
      <c r="W958" s="196"/>
      <c r="X958" s="196"/>
      <c r="Y958" s="196"/>
      <c r="Z958" s="196"/>
    </row>
    <row r="959" ht="14.25" customHeight="1">
      <c r="A959" s="196"/>
      <c r="B959" s="196"/>
      <c r="C959" s="196"/>
      <c r="D959" s="196"/>
      <c r="E959" s="196"/>
      <c r="F959" s="196"/>
      <c r="G959" s="196"/>
      <c r="H959" s="196"/>
      <c r="I959" s="196"/>
      <c r="J959" s="196"/>
      <c r="K959" s="196"/>
      <c r="L959" s="196"/>
      <c r="M959" s="196"/>
      <c r="N959" s="196"/>
      <c r="O959" s="196"/>
      <c r="P959" s="196"/>
      <c r="Q959" s="196"/>
      <c r="R959" s="196"/>
      <c r="S959" s="196"/>
      <c r="T959" s="196"/>
      <c r="U959" s="196"/>
      <c r="V959" s="196"/>
      <c r="W959" s="196"/>
      <c r="X959" s="196"/>
      <c r="Y959" s="196"/>
      <c r="Z959" s="196"/>
    </row>
    <row r="960" ht="14.25" customHeight="1">
      <c r="A960" s="196"/>
      <c r="B960" s="196"/>
      <c r="C960" s="196"/>
      <c r="D960" s="196"/>
      <c r="E960" s="196"/>
      <c r="F960" s="196"/>
      <c r="G960" s="196"/>
      <c r="H960" s="196"/>
      <c r="I960" s="196"/>
      <c r="J960" s="196"/>
      <c r="K960" s="196"/>
      <c r="L960" s="196"/>
      <c r="M960" s="196"/>
      <c r="N960" s="196"/>
      <c r="O960" s="196"/>
      <c r="P960" s="196"/>
      <c r="Q960" s="196"/>
      <c r="R960" s="196"/>
      <c r="S960" s="196"/>
      <c r="T960" s="196"/>
      <c r="U960" s="196"/>
      <c r="V960" s="196"/>
      <c r="W960" s="196"/>
      <c r="X960" s="196"/>
      <c r="Y960" s="196"/>
      <c r="Z960" s="196"/>
    </row>
    <row r="961" ht="14.25" customHeight="1">
      <c r="A961" s="196"/>
      <c r="B961" s="196"/>
      <c r="C961" s="196"/>
      <c r="D961" s="196"/>
      <c r="E961" s="196"/>
      <c r="F961" s="196"/>
      <c r="G961" s="196"/>
      <c r="H961" s="196"/>
      <c r="I961" s="196"/>
      <c r="J961" s="196"/>
      <c r="K961" s="196"/>
      <c r="L961" s="196"/>
      <c r="M961" s="196"/>
      <c r="N961" s="196"/>
      <c r="O961" s="196"/>
      <c r="P961" s="196"/>
      <c r="Q961" s="196"/>
      <c r="R961" s="196"/>
      <c r="S961" s="196"/>
      <c r="T961" s="196"/>
      <c r="U961" s="196"/>
      <c r="V961" s="196"/>
      <c r="W961" s="196"/>
      <c r="X961" s="196"/>
      <c r="Y961" s="196"/>
      <c r="Z961" s="196"/>
    </row>
    <row r="962" ht="14.25" customHeight="1">
      <c r="A962" s="196"/>
      <c r="B962" s="196"/>
      <c r="C962" s="196"/>
      <c r="D962" s="196"/>
      <c r="E962" s="196"/>
      <c r="F962" s="196"/>
      <c r="G962" s="196"/>
      <c r="H962" s="196"/>
      <c r="I962" s="196"/>
      <c r="J962" s="196"/>
      <c r="K962" s="196"/>
      <c r="L962" s="196"/>
      <c r="M962" s="196"/>
      <c r="N962" s="196"/>
      <c r="O962" s="196"/>
      <c r="P962" s="196"/>
      <c r="Q962" s="196"/>
      <c r="R962" s="196"/>
      <c r="S962" s="196"/>
      <c r="T962" s="196"/>
      <c r="U962" s="196"/>
      <c r="V962" s="196"/>
      <c r="W962" s="196"/>
      <c r="X962" s="196"/>
      <c r="Y962" s="196"/>
      <c r="Z962" s="196"/>
    </row>
    <row r="963" ht="14.25" customHeight="1">
      <c r="A963" s="196"/>
      <c r="B963" s="196"/>
      <c r="C963" s="196"/>
      <c r="D963" s="196"/>
      <c r="E963" s="196"/>
      <c r="F963" s="196"/>
      <c r="G963" s="196"/>
      <c r="H963" s="196"/>
      <c r="I963" s="196"/>
      <c r="J963" s="196"/>
      <c r="K963" s="196"/>
      <c r="L963" s="196"/>
      <c r="M963" s="196"/>
      <c r="N963" s="196"/>
      <c r="O963" s="196"/>
      <c r="P963" s="196"/>
      <c r="Q963" s="196"/>
      <c r="R963" s="196"/>
      <c r="S963" s="196"/>
      <c r="T963" s="196"/>
      <c r="U963" s="196"/>
      <c r="V963" s="196"/>
      <c r="W963" s="196"/>
      <c r="X963" s="196"/>
      <c r="Y963" s="196"/>
      <c r="Z963" s="196"/>
    </row>
    <row r="964" ht="14.25" customHeight="1">
      <c r="A964" s="196"/>
      <c r="B964" s="196"/>
      <c r="C964" s="196"/>
      <c r="D964" s="196"/>
      <c r="E964" s="196"/>
      <c r="F964" s="196"/>
      <c r="G964" s="196"/>
      <c r="H964" s="196"/>
      <c r="I964" s="196"/>
      <c r="J964" s="196"/>
      <c r="K964" s="196"/>
      <c r="L964" s="196"/>
      <c r="M964" s="196"/>
      <c r="N964" s="196"/>
      <c r="O964" s="196"/>
      <c r="P964" s="196"/>
      <c r="Q964" s="196"/>
      <c r="R964" s="196"/>
      <c r="S964" s="196"/>
      <c r="T964" s="196"/>
      <c r="U964" s="196"/>
      <c r="V964" s="196"/>
      <c r="W964" s="196"/>
      <c r="X964" s="196"/>
      <c r="Y964" s="196"/>
      <c r="Z964" s="196"/>
    </row>
    <row r="965" ht="14.25" customHeight="1">
      <c r="A965" s="196"/>
      <c r="B965" s="196"/>
      <c r="C965" s="196"/>
      <c r="D965" s="196"/>
      <c r="E965" s="196"/>
      <c r="F965" s="196"/>
      <c r="G965" s="196"/>
      <c r="H965" s="196"/>
      <c r="I965" s="196"/>
      <c r="J965" s="196"/>
      <c r="K965" s="196"/>
      <c r="L965" s="196"/>
      <c r="M965" s="196"/>
      <c r="N965" s="196"/>
      <c r="O965" s="196"/>
      <c r="P965" s="196"/>
      <c r="Q965" s="196"/>
      <c r="R965" s="196"/>
      <c r="S965" s="196"/>
      <c r="T965" s="196"/>
      <c r="U965" s="196"/>
      <c r="V965" s="196"/>
      <c r="W965" s="196"/>
      <c r="X965" s="196"/>
      <c r="Y965" s="196"/>
      <c r="Z965" s="196"/>
    </row>
    <row r="966" ht="14.25" customHeight="1">
      <c r="A966" s="196"/>
      <c r="B966" s="196"/>
      <c r="C966" s="196"/>
      <c r="D966" s="196"/>
      <c r="E966" s="196"/>
      <c r="F966" s="196"/>
      <c r="G966" s="196"/>
      <c r="H966" s="196"/>
      <c r="I966" s="196"/>
      <c r="J966" s="196"/>
      <c r="K966" s="196"/>
      <c r="L966" s="196"/>
      <c r="M966" s="196"/>
      <c r="N966" s="196"/>
      <c r="O966" s="196"/>
      <c r="P966" s="196"/>
      <c r="Q966" s="196"/>
      <c r="R966" s="196"/>
      <c r="S966" s="196"/>
      <c r="T966" s="196"/>
      <c r="U966" s="196"/>
      <c r="V966" s="196"/>
      <c r="W966" s="196"/>
      <c r="X966" s="196"/>
      <c r="Y966" s="196"/>
      <c r="Z966" s="196"/>
    </row>
    <row r="967" ht="14.25" customHeight="1">
      <c r="A967" s="196"/>
      <c r="B967" s="196"/>
      <c r="C967" s="196"/>
      <c r="D967" s="196"/>
      <c r="E967" s="196"/>
      <c r="F967" s="196"/>
      <c r="G967" s="196"/>
      <c r="H967" s="196"/>
      <c r="I967" s="196"/>
      <c r="J967" s="196"/>
      <c r="K967" s="196"/>
      <c r="L967" s="196"/>
      <c r="M967" s="196"/>
      <c r="N967" s="196"/>
      <c r="O967" s="196"/>
      <c r="P967" s="196"/>
      <c r="Q967" s="196"/>
      <c r="R967" s="196"/>
      <c r="S967" s="196"/>
      <c r="T967" s="196"/>
      <c r="U967" s="196"/>
      <c r="V967" s="196"/>
      <c r="W967" s="196"/>
      <c r="X967" s="196"/>
      <c r="Y967" s="196"/>
      <c r="Z967" s="196"/>
    </row>
    <row r="968" ht="14.25" customHeight="1">
      <c r="A968" s="196"/>
      <c r="B968" s="196"/>
      <c r="C968" s="196"/>
      <c r="D968" s="196"/>
      <c r="E968" s="196"/>
      <c r="F968" s="196"/>
      <c r="G968" s="196"/>
      <c r="H968" s="196"/>
      <c r="I968" s="196"/>
      <c r="J968" s="196"/>
      <c r="K968" s="196"/>
      <c r="L968" s="196"/>
      <c r="M968" s="196"/>
      <c r="N968" s="196"/>
      <c r="O968" s="196"/>
      <c r="P968" s="196"/>
      <c r="Q968" s="196"/>
      <c r="R968" s="196"/>
      <c r="S968" s="196"/>
      <c r="T968" s="196"/>
      <c r="U968" s="196"/>
      <c r="V968" s="196"/>
      <c r="W968" s="196"/>
      <c r="X968" s="196"/>
      <c r="Y968" s="196"/>
      <c r="Z968" s="196"/>
    </row>
    <row r="969" ht="14.25" customHeight="1">
      <c r="A969" s="196"/>
      <c r="B969" s="196"/>
      <c r="C969" s="196"/>
      <c r="D969" s="196"/>
      <c r="E969" s="196"/>
      <c r="F969" s="196"/>
      <c r="G969" s="196"/>
      <c r="H969" s="196"/>
      <c r="I969" s="196"/>
      <c r="J969" s="196"/>
      <c r="K969" s="196"/>
      <c r="L969" s="196"/>
      <c r="M969" s="196"/>
      <c r="N969" s="196"/>
      <c r="O969" s="196"/>
      <c r="P969" s="196"/>
      <c r="Q969" s="196"/>
      <c r="R969" s="196"/>
      <c r="S969" s="196"/>
      <c r="T969" s="196"/>
      <c r="U969" s="196"/>
      <c r="V969" s="196"/>
      <c r="W969" s="196"/>
      <c r="X969" s="196"/>
      <c r="Y969" s="196"/>
      <c r="Z969" s="196"/>
    </row>
    <row r="970" ht="14.25" customHeight="1">
      <c r="A970" s="196"/>
      <c r="B970" s="196"/>
      <c r="C970" s="196"/>
      <c r="D970" s="196"/>
      <c r="E970" s="196"/>
      <c r="F970" s="196"/>
      <c r="G970" s="196"/>
      <c r="H970" s="196"/>
      <c r="I970" s="196"/>
      <c r="J970" s="196"/>
      <c r="K970" s="196"/>
      <c r="L970" s="196"/>
      <c r="M970" s="196"/>
      <c r="N970" s="196"/>
      <c r="O970" s="196"/>
      <c r="P970" s="196"/>
      <c r="Q970" s="196"/>
      <c r="R970" s="196"/>
      <c r="S970" s="196"/>
      <c r="T970" s="196"/>
      <c r="U970" s="196"/>
      <c r="V970" s="196"/>
      <c r="W970" s="196"/>
      <c r="X970" s="196"/>
      <c r="Y970" s="196"/>
      <c r="Z970" s="196"/>
    </row>
    <row r="971" ht="14.25" customHeight="1">
      <c r="A971" s="196"/>
      <c r="B971" s="196"/>
      <c r="C971" s="196"/>
      <c r="D971" s="196"/>
      <c r="E971" s="196"/>
      <c r="F971" s="196"/>
      <c r="G971" s="196"/>
      <c r="H971" s="196"/>
      <c r="I971" s="196"/>
      <c r="J971" s="196"/>
      <c r="K971" s="196"/>
      <c r="L971" s="196"/>
      <c r="M971" s="196"/>
      <c r="N971" s="196"/>
      <c r="O971" s="196"/>
      <c r="P971" s="196"/>
      <c r="Q971" s="196"/>
      <c r="R971" s="196"/>
      <c r="S971" s="196"/>
      <c r="T971" s="196"/>
      <c r="U971" s="196"/>
      <c r="V971" s="196"/>
      <c r="W971" s="196"/>
      <c r="X971" s="196"/>
      <c r="Y971" s="196"/>
      <c r="Z971" s="196"/>
    </row>
    <row r="972" ht="14.25" customHeight="1">
      <c r="A972" s="196"/>
      <c r="B972" s="196"/>
      <c r="C972" s="196"/>
      <c r="D972" s="196"/>
      <c r="E972" s="196"/>
      <c r="F972" s="196"/>
      <c r="G972" s="196"/>
      <c r="H972" s="196"/>
      <c r="I972" s="196"/>
      <c r="J972" s="196"/>
      <c r="K972" s="196"/>
      <c r="L972" s="196"/>
      <c r="M972" s="196"/>
      <c r="N972" s="196"/>
      <c r="O972" s="196"/>
      <c r="P972" s="196"/>
      <c r="Q972" s="196"/>
      <c r="R972" s="196"/>
      <c r="S972" s="196"/>
      <c r="T972" s="196"/>
      <c r="U972" s="196"/>
      <c r="V972" s="196"/>
      <c r="W972" s="196"/>
      <c r="X972" s="196"/>
      <c r="Y972" s="196"/>
      <c r="Z972" s="196"/>
    </row>
    <row r="973" ht="14.25" customHeight="1">
      <c r="A973" s="196"/>
      <c r="B973" s="196"/>
      <c r="C973" s="196"/>
      <c r="D973" s="196"/>
      <c r="E973" s="196"/>
      <c r="F973" s="196"/>
      <c r="G973" s="196"/>
      <c r="H973" s="196"/>
      <c r="I973" s="196"/>
      <c r="J973" s="196"/>
      <c r="K973" s="196"/>
      <c r="L973" s="196"/>
      <c r="M973" s="196"/>
      <c r="N973" s="196"/>
      <c r="O973" s="196"/>
      <c r="P973" s="196"/>
      <c r="Q973" s="196"/>
      <c r="R973" s="196"/>
      <c r="S973" s="196"/>
      <c r="T973" s="196"/>
      <c r="U973" s="196"/>
      <c r="V973" s="196"/>
      <c r="W973" s="196"/>
      <c r="X973" s="196"/>
      <c r="Y973" s="196"/>
      <c r="Z973" s="196"/>
    </row>
    <row r="974" ht="14.25" customHeight="1">
      <c r="A974" s="196"/>
      <c r="B974" s="196"/>
      <c r="C974" s="196"/>
      <c r="D974" s="196"/>
      <c r="E974" s="196"/>
      <c r="F974" s="196"/>
      <c r="G974" s="196"/>
      <c r="H974" s="196"/>
      <c r="I974" s="196"/>
      <c r="J974" s="196"/>
      <c r="K974" s="196"/>
      <c r="L974" s="196"/>
      <c r="M974" s="196"/>
      <c r="N974" s="196"/>
      <c r="O974" s="196"/>
      <c r="P974" s="196"/>
      <c r="Q974" s="196"/>
      <c r="R974" s="196"/>
      <c r="S974" s="196"/>
      <c r="T974" s="196"/>
      <c r="U974" s="196"/>
      <c r="V974" s="196"/>
      <c r="W974" s="196"/>
      <c r="X974" s="196"/>
      <c r="Y974" s="196"/>
      <c r="Z974" s="196"/>
    </row>
    <row r="975" ht="14.25" customHeight="1">
      <c r="A975" s="196"/>
      <c r="B975" s="196"/>
      <c r="C975" s="196"/>
      <c r="D975" s="196"/>
      <c r="E975" s="196"/>
      <c r="F975" s="196"/>
      <c r="G975" s="196"/>
      <c r="H975" s="196"/>
      <c r="I975" s="196"/>
      <c r="J975" s="196"/>
      <c r="K975" s="196"/>
      <c r="L975" s="196"/>
      <c r="M975" s="196"/>
      <c r="N975" s="196"/>
      <c r="O975" s="196"/>
      <c r="P975" s="196"/>
      <c r="Q975" s="196"/>
      <c r="R975" s="196"/>
      <c r="S975" s="196"/>
      <c r="T975" s="196"/>
      <c r="U975" s="196"/>
      <c r="V975" s="196"/>
      <c r="W975" s="196"/>
      <c r="X975" s="196"/>
      <c r="Y975" s="196"/>
      <c r="Z975" s="196"/>
    </row>
    <row r="976" ht="14.25" customHeight="1">
      <c r="A976" s="196"/>
      <c r="B976" s="196"/>
      <c r="C976" s="196"/>
      <c r="D976" s="196"/>
      <c r="E976" s="196"/>
      <c r="F976" s="196"/>
      <c r="G976" s="196"/>
      <c r="H976" s="196"/>
      <c r="I976" s="196"/>
      <c r="J976" s="196"/>
      <c r="K976" s="196"/>
      <c r="L976" s="196"/>
      <c r="M976" s="196"/>
      <c r="N976" s="196"/>
      <c r="O976" s="196"/>
      <c r="P976" s="196"/>
      <c r="Q976" s="196"/>
      <c r="R976" s="196"/>
      <c r="S976" s="196"/>
      <c r="T976" s="196"/>
      <c r="U976" s="196"/>
      <c r="V976" s="196"/>
      <c r="W976" s="196"/>
      <c r="X976" s="196"/>
      <c r="Y976" s="196"/>
      <c r="Z976" s="196"/>
    </row>
    <row r="977" ht="14.25" customHeight="1">
      <c r="A977" s="196"/>
      <c r="B977" s="196"/>
      <c r="C977" s="196"/>
      <c r="D977" s="196"/>
      <c r="E977" s="196"/>
      <c r="F977" s="196"/>
      <c r="G977" s="196"/>
      <c r="H977" s="196"/>
      <c r="I977" s="196"/>
      <c r="J977" s="196"/>
      <c r="K977" s="196"/>
      <c r="L977" s="196"/>
      <c r="M977" s="196"/>
      <c r="N977" s="196"/>
      <c r="O977" s="196"/>
      <c r="P977" s="196"/>
      <c r="Q977" s="196"/>
      <c r="R977" s="196"/>
      <c r="S977" s="196"/>
      <c r="T977" s="196"/>
      <c r="U977" s="196"/>
      <c r="V977" s="196"/>
      <c r="W977" s="196"/>
      <c r="X977" s="196"/>
      <c r="Y977" s="196"/>
      <c r="Z977" s="196"/>
    </row>
    <row r="978" ht="14.25" customHeight="1">
      <c r="A978" s="196"/>
      <c r="B978" s="196"/>
      <c r="C978" s="196"/>
      <c r="D978" s="196"/>
      <c r="E978" s="196"/>
      <c r="F978" s="196"/>
      <c r="G978" s="196"/>
      <c r="H978" s="196"/>
      <c r="I978" s="196"/>
      <c r="J978" s="196"/>
      <c r="K978" s="196"/>
      <c r="L978" s="196"/>
      <c r="M978" s="196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</row>
    <row r="979" ht="14.25" customHeight="1">
      <c r="A979" s="196"/>
      <c r="B979" s="196"/>
      <c r="C979" s="196"/>
      <c r="D979" s="196"/>
      <c r="E979" s="196"/>
      <c r="F979" s="196"/>
      <c r="G979" s="196"/>
      <c r="H979" s="196"/>
      <c r="I979" s="196"/>
      <c r="J979" s="196"/>
      <c r="K979" s="196"/>
      <c r="L979" s="196"/>
      <c r="M979" s="196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</row>
    <row r="980" ht="14.25" customHeight="1">
      <c r="A980" s="196"/>
      <c r="B980" s="196"/>
      <c r="C980" s="196"/>
      <c r="D980" s="196"/>
      <c r="E980" s="196"/>
      <c r="F980" s="196"/>
      <c r="G980" s="196"/>
      <c r="H980" s="196"/>
      <c r="I980" s="196"/>
      <c r="J980" s="196"/>
      <c r="K980" s="196"/>
      <c r="L980" s="196"/>
      <c r="M980" s="196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</row>
    <row r="981" ht="14.25" customHeight="1">
      <c r="A981" s="196"/>
      <c r="B981" s="196"/>
      <c r="C981" s="196"/>
      <c r="D981" s="196"/>
      <c r="E981" s="196"/>
      <c r="F981" s="196"/>
      <c r="G981" s="196"/>
      <c r="H981" s="196"/>
      <c r="I981" s="196"/>
      <c r="J981" s="196"/>
      <c r="K981" s="196"/>
      <c r="L981" s="196"/>
      <c r="M981" s="196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</row>
    <row r="982" ht="14.25" customHeight="1">
      <c r="A982" s="196"/>
      <c r="B982" s="196"/>
      <c r="C982" s="196"/>
      <c r="D982" s="196"/>
      <c r="E982" s="196"/>
      <c r="F982" s="196"/>
      <c r="G982" s="196"/>
      <c r="H982" s="196"/>
      <c r="I982" s="196"/>
      <c r="J982" s="196"/>
      <c r="K982" s="196"/>
      <c r="L982" s="196"/>
      <c r="M982" s="196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</row>
    <row r="983" ht="14.25" customHeight="1">
      <c r="A983" s="196"/>
      <c r="B983" s="196"/>
      <c r="C983" s="196"/>
      <c r="D983" s="196"/>
      <c r="E983" s="196"/>
      <c r="F983" s="196"/>
      <c r="G983" s="196"/>
      <c r="H983" s="196"/>
      <c r="I983" s="196"/>
      <c r="J983" s="196"/>
      <c r="K983" s="196"/>
      <c r="L983" s="196"/>
      <c r="M983" s="196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</row>
    <row r="984" ht="14.25" customHeight="1">
      <c r="A984" s="196"/>
      <c r="B984" s="196"/>
      <c r="C984" s="196"/>
      <c r="D984" s="196"/>
      <c r="E984" s="196"/>
      <c r="F984" s="196"/>
      <c r="G984" s="196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</row>
    <row r="985" ht="14.25" customHeight="1">
      <c r="A985" s="196"/>
      <c r="B985" s="196"/>
      <c r="C985" s="196"/>
      <c r="D985" s="196"/>
      <c r="E985" s="196"/>
      <c r="F985" s="196"/>
      <c r="G985" s="196"/>
      <c r="H985" s="196"/>
      <c r="I985" s="196"/>
      <c r="J985" s="196"/>
      <c r="K985" s="196"/>
      <c r="L985" s="196"/>
      <c r="M985" s="196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</row>
    <row r="986" ht="14.25" customHeight="1">
      <c r="A986" s="196"/>
      <c r="B986" s="196"/>
      <c r="C986" s="196"/>
      <c r="D986" s="196"/>
      <c r="E986" s="196"/>
      <c r="F986" s="196"/>
      <c r="G986" s="196"/>
      <c r="H986" s="196"/>
      <c r="I986" s="196"/>
      <c r="J986" s="196"/>
      <c r="K986" s="196"/>
      <c r="L986" s="196"/>
      <c r="M986" s="196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</row>
    <row r="987" ht="14.25" customHeight="1">
      <c r="A987" s="196"/>
      <c r="B987" s="196"/>
      <c r="C987" s="196"/>
      <c r="D987" s="196"/>
      <c r="E987" s="196"/>
      <c r="F987" s="196"/>
      <c r="G987" s="196"/>
      <c r="H987" s="196"/>
      <c r="I987" s="196"/>
      <c r="J987" s="196"/>
      <c r="K987" s="196"/>
      <c r="L987" s="196"/>
      <c r="M987" s="196"/>
      <c r="N987" s="196"/>
      <c r="O987" s="196"/>
      <c r="P987" s="196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</row>
    <row r="988" ht="14.25" customHeight="1">
      <c r="A988" s="196"/>
      <c r="B988" s="196"/>
      <c r="C988" s="196"/>
      <c r="D988" s="196"/>
      <c r="E988" s="196"/>
      <c r="F988" s="196"/>
      <c r="G988" s="196"/>
      <c r="H988" s="196"/>
      <c r="I988" s="196"/>
      <c r="J988" s="196"/>
      <c r="K988" s="196"/>
      <c r="L988" s="196"/>
      <c r="M988" s="196"/>
      <c r="N988" s="196"/>
      <c r="O988" s="196"/>
      <c r="P988" s="196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</row>
    <row r="989" ht="14.25" customHeight="1">
      <c r="A989" s="196"/>
      <c r="B989" s="196"/>
      <c r="C989" s="196"/>
      <c r="D989" s="196"/>
      <c r="E989" s="196"/>
      <c r="F989" s="196"/>
      <c r="G989" s="196"/>
      <c r="H989" s="196"/>
      <c r="I989" s="196"/>
      <c r="J989" s="196"/>
      <c r="K989" s="196"/>
      <c r="L989" s="196"/>
      <c r="M989" s="196"/>
      <c r="N989" s="196"/>
      <c r="O989" s="196"/>
      <c r="P989" s="196"/>
      <c r="Q989" s="196"/>
      <c r="R989" s="196"/>
      <c r="S989" s="196"/>
      <c r="T989" s="196"/>
      <c r="U989" s="196"/>
      <c r="V989" s="196"/>
      <c r="W989" s="196"/>
      <c r="X989" s="196"/>
      <c r="Y989" s="196"/>
      <c r="Z989" s="196"/>
    </row>
    <row r="990" ht="14.25" customHeight="1">
      <c r="A990" s="196"/>
      <c r="B990" s="196"/>
      <c r="C990" s="196"/>
      <c r="D990" s="196"/>
      <c r="E990" s="196"/>
      <c r="F990" s="196"/>
      <c r="G990" s="196"/>
      <c r="H990" s="196"/>
      <c r="I990" s="196"/>
      <c r="J990" s="196"/>
      <c r="K990" s="196"/>
      <c r="L990" s="196"/>
      <c r="M990" s="196"/>
      <c r="N990" s="196"/>
      <c r="O990" s="196"/>
      <c r="P990" s="196"/>
      <c r="Q990" s="196"/>
      <c r="R990" s="196"/>
      <c r="S990" s="196"/>
      <c r="T990" s="196"/>
      <c r="U990" s="196"/>
      <c r="V990" s="196"/>
      <c r="W990" s="196"/>
      <c r="X990" s="196"/>
      <c r="Y990" s="196"/>
      <c r="Z990" s="196"/>
    </row>
    <row r="991" ht="14.25" customHeight="1">
      <c r="A991" s="196"/>
      <c r="B991" s="196"/>
      <c r="C991" s="196"/>
      <c r="D991" s="196"/>
      <c r="E991" s="196"/>
      <c r="F991" s="196"/>
      <c r="G991" s="196"/>
      <c r="H991" s="196"/>
      <c r="I991" s="196"/>
      <c r="J991" s="196"/>
      <c r="K991" s="196"/>
      <c r="L991" s="196"/>
      <c r="M991" s="196"/>
      <c r="N991" s="196"/>
      <c r="O991" s="196"/>
      <c r="P991" s="196"/>
      <c r="Q991" s="196"/>
      <c r="R991" s="196"/>
      <c r="S991" s="196"/>
      <c r="T991" s="196"/>
      <c r="U991" s="196"/>
      <c r="V991" s="196"/>
      <c r="W991" s="196"/>
      <c r="X991" s="196"/>
      <c r="Y991" s="196"/>
      <c r="Z991" s="196"/>
    </row>
    <row r="992" ht="14.25" customHeight="1">
      <c r="A992" s="196"/>
      <c r="B992" s="196"/>
      <c r="C992" s="196"/>
      <c r="D992" s="196"/>
      <c r="E992" s="196"/>
      <c r="F992" s="196"/>
      <c r="G992" s="196"/>
      <c r="H992" s="196"/>
      <c r="I992" s="196"/>
      <c r="J992" s="196"/>
      <c r="K992" s="196"/>
      <c r="L992" s="196"/>
      <c r="M992" s="196"/>
      <c r="N992" s="196"/>
      <c r="O992" s="196"/>
      <c r="P992" s="196"/>
      <c r="Q992" s="196"/>
      <c r="R992" s="196"/>
      <c r="S992" s="196"/>
      <c r="T992" s="196"/>
      <c r="U992" s="196"/>
      <c r="V992" s="196"/>
      <c r="W992" s="196"/>
      <c r="X992" s="196"/>
      <c r="Y992" s="196"/>
      <c r="Z992" s="196"/>
    </row>
    <row r="993" ht="14.25" customHeight="1">
      <c r="A993" s="196"/>
      <c r="B993" s="196"/>
      <c r="C993" s="196"/>
      <c r="D993" s="196"/>
      <c r="E993" s="196"/>
      <c r="F993" s="196"/>
      <c r="G993" s="196"/>
      <c r="H993" s="196"/>
      <c r="I993" s="196"/>
      <c r="J993" s="196"/>
      <c r="K993" s="196"/>
      <c r="L993" s="196"/>
      <c r="M993" s="196"/>
      <c r="N993" s="196"/>
      <c r="O993" s="196"/>
      <c r="P993" s="196"/>
      <c r="Q993" s="196"/>
      <c r="R993" s="196"/>
      <c r="S993" s="196"/>
      <c r="T993" s="196"/>
      <c r="U993" s="196"/>
      <c r="V993" s="196"/>
      <c r="W993" s="196"/>
      <c r="X993" s="196"/>
      <c r="Y993" s="196"/>
      <c r="Z993" s="196"/>
    </row>
    <row r="994" ht="14.25" customHeight="1">
      <c r="A994" s="196"/>
      <c r="B994" s="196"/>
      <c r="C994" s="196"/>
      <c r="D994" s="196"/>
      <c r="E994" s="196"/>
      <c r="F994" s="196"/>
      <c r="G994" s="196"/>
      <c r="H994" s="196"/>
      <c r="I994" s="196"/>
      <c r="J994" s="196"/>
      <c r="K994" s="196"/>
      <c r="L994" s="196"/>
      <c r="M994" s="196"/>
      <c r="N994" s="196"/>
      <c r="O994" s="196"/>
      <c r="P994" s="196"/>
      <c r="Q994" s="196"/>
      <c r="R994" s="196"/>
      <c r="S994" s="196"/>
      <c r="T994" s="196"/>
      <c r="U994" s="196"/>
      <c r="V994" s="196"/>
      <c r="W994" s="196"/>
      <c r="X994" s="196"/>
      <c r="Y994" s="196"/>
      <c r="Z994" s="196"/>
    </row>
    <row r="995" ht="14.25" customHeight="1">
      <c r="A995" s="196"/>
      <c r="B995" s="196"/>
      <c r="C995" s="196"/>
      <c r="D995" s="196"/>
      <c r="E995" s="196"/>
      <c r="F995" s="196"/>
      <c r="G995" s="196"/>
      <c r="H995" s="196"/>
      <c r="I995" s="196"/>
      <c r="J995" s="196"/>
      <c r="K995" s="196"/>
      <c r="L995" s="196"/>
      <c r="M995" s="196"/>
      <c r="N995" s="196"/>
      <c r="O995" s="196"/>
      <c r="P995" s="196"/>
      <c r="Q995" s="196"/>
      <c r="R995" s="196"/>
      <c r="S995" s="196"/>
      <c r="T995" s="196"/>
      <c r="U995" s="196"/>
      <c r="V995" s="196"/>
      <c r="W995" s="196"/>
      <c r="X995" s="196"/>
      <c r="Y995" s="196"/>
      <c r="Z995" s="196"/>
    </row>
    <row r="996" ht="14.25" customHeight="1">
      <c r="A996" s="196"/>
      <c r="B996" s="196"/>
      <c r="C996" s="196"/>
      <c r="D996" s="196"/>
      <c r="E996" s="196"/>
      <c r="F996" s="196"/>
      <c r="G996" s="196"/>
      <c r="H996" s="196"/>
      <c r="I996" s="196"/>
      <c r="J996" s="196"/>
      <c r="K996" s="196"/>
      <c r="L996" s="196"/>
      <c r="M996" s="196"/>
      <c r="N996" s="196"/>
      <c r="O996" s="196"/>
      <c r="P996" s="196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</row>
    <row r="997" ht="14.25" customHeight="1">
      <c r="A997" s="196"/>
      <c r="B997" s="196"/>
      <c r="C997" s="196"/>
      <c r="D997" s="196"/>
      <c r="E997" s="196"/>
      <c r="F997" s="196"/>
      <c r="G997" s="196"/>
      <c r="H997" s="196"/>
      <c r="I997" s="196"/>
      <c r="J997" s="196"/>
      <c r="K997" s="196"/>
      <c r="L997" s="196"/>
      <c r="M997" s="196"/>
      <c r="N997" s="196"/>
      <c r="O997" s="196"/>
      <c r="P997" s="196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</row>
    <row r="998" ht="14.25" customHeight="1">
      <c r="A998" s="196"/>
      <c r="B998" s="196"/>
      <c r="C998" s="196"/>
      <c r="D998" s="196"/>
      <c r="E998" s="196"/>
      <c r="F998" s="196"/>
      <c r="G998" s="196"/>
      <c r="H998" s="196"/>
      <c r="I998" s="196"/>
      <c r="J998" s="196"/>
      <c r="K998" s="196"/>
      <c r="L998" s="196"/>
      <c r="M998" s="196"/>
      <c r="N998" s="196"/>
      <c r="O998" s="196"/>
      <c r="P998" s="196"/>
      <c r="Q998" s="196"/>
      <c r="R998" s="196"/>
      <c r="S998" s="196"/>
      <c r="T998" s="196"/>
      <c r="U998" s="196"/>
      <c r="V998" s="196"/>
      <c r="W998" s="196"/>
      <c r="X998" s="196"/>
      <c r="Y998" s="196"/>
      <c r="Z998" s="196"/>
    </row>
    <row r="999" ht="14.25" customHeight="1">
      <c r="A999" s="196"/>
      <c r="B999" s="196"/>
      <c r="C999" s="196"/>
      <c r="D999" s="196"/>
      <c r="E999" s="196"/>
      <c r="F999" s="196"/>
      <c r="G999" s="196"/>
      <c r="H999" s="196"/>
      <c r="I999" s="196"/>
      <c r="J999" s="196"/>
      <c r="K999" s="196"/>
      <c r="L999" s="196"/>
      <c r="M999" s="196"/>
      <c r="N999" s="196"/>
      <c r="O999" s="196"/>
      <c r="P999" s="196"/>
      <c r="Q999" s="196"/>
      <c r="R999" s="196"/>
      <c r="S999" s="196"/>
      <c r="T999" s="196"/>
      <c r="U999" s="196"/>
      <c r="V999" s="196"/>
      <c r="W999" s="196"/>
      <c r="X999" s="196"/>
      <c r="Y999" s="196"/>
      <c r="Z999" s="196"/>
    </row>
    <row r="1000" ht="14.25" customHeight="1">
      <c r="A1000" s="196"/>
      <c r="B1000" s="196"/>
      <c r="C1000" s="196"/>
      <c r="D1000" s="196"/>
      <c r="E1000" s="196"/>
      <c r="F1000" s="196"/>
      <c r="G1000" s="196"/>
      <c r="H1000" s="196"/>
      <c r="I1000" s="196"/>
      <c r="J1000" s="196"/>
      <c r="K1000" s="196"/>
      <c r="L1000" s="196"/>
      <c r="M1000" s="196"/>
      <c r="N1000" s="196"/>
      <c r="O1000" s="196"/>
      <c r="P1000" s="196"/>
      <c r="Q1000" s="196"/>
      <c r="R1000" s="196"/>
      <c r="S1000" s="196"/>
      <c r="T1000" s="196"/>
      <c r="U1000" s="196"/>
      <c r="V1000" s="196"/>
      <c r="W1000" s="196"/>
      <c r="X1000" s="196"/>
      <c r="Y1000" s="196"/>
      <c r="Z1000" s="196"/>
    </row>
  </sheetData>
  <mergeCells count="98">
    <mergeCell ref="C2:E2"/>
    <mergeCell ref="F2:L2"/>
    <mergeCell ref="C3:E3"/>
    <mergeCell ref="E9:K9"/>
    <mergeCell ref="B11:C11"/>
    <mergeCell ref="D11:H11"/>
    <mergeCell ref="M11:N11"/>
    <mergeCell ref="I13:I14"/>
    <mergeCell ref="J13:J14"/>
    <mergeCell ref="I15:I16"/>
    <mergeCell ref="J15:J16"/>
    <mergeCell ref="K13:K14"/>
    <mergeCell ref="L13:L14"/>
    <mergeCell ref="K15:K16"/>
    <mergeCell ref="L15:L16"/>
    <mergeCell ref="M15:N16"/>
    <mergeCell ref="B12:E12"/>
    <mergeCell ref="F12:H12"/>
    <mergeCell ref="I12:K12"/>
    <mergeCell ref="L12:N12"/>
    <mergeCell ref="B13:C14"/>
    <mergeCell ref="D13:E14"/>
    <mergeCell ref="F13:F14"/>
    <mergeCell ref="M13:N14"/>
    <mergeCell ref="D17:E18"/>
    <mergeCell ref="F17:F18"/>
    <mergeCell ref="G17:G18"/>
    <mergeCell ref="H17:H18"/>
    <mergeCell ref="I17:I18"/>
    <mergeCell ref="J17:J18"/>
    <mergeCell ref="K17:K18"/>
    <mergeCell ref="L17:L18"/>
    <mergeCell ref="M17:N18"/>
    <mergeCell ref="G19:G20"/>
    <mergeCell ref="H19:H20"/>
    <mergeCell ref="I19:I20"/>
    <mergeCell ref="J19:J20"/>
    <mergeCell ref="K19:K20"/>
    <mergeCell ref="L19:L20"/>
    <mergeCell ref="M19:N20"/>
    <mergeCell ref="G13:G14"/>
    <mergeCell ref="H13:H14"/>
    <mergeCell ref="B15:C22"/>
    <mergeCell ref="D15:E16"/>
    <mergeCell ref="F15:F16"/>
    <mergeCell ref="G15:G16"/>
    <mergeCell ref="H15:H16"/>
    <mergeCell ref="D29:E30"/>
    <mergeCell ref="F29:F30"/>
    <mergeCell ref="B31:E34"/>
    <mergeCell ref="G29:G30"/>
    <mergeCell ref="H29:H30"/>
    <mergeCell ref="I29:I30"/>
    <mergeCell ref="J29:J30"/>
    <mergeCell ref="K29:K30"/>
    <mergeCell ref="L29:L30"/>
    <mergeCell ref="F31:N34"/>
    <mergeCell ref="D21:E22"/>
    <mergeCell ref="F21:F22"/>
    <mergeCell ref="B25:C30"/>
    <mergeCell ref="D25:E26"/>
    <mergeCell ref="F25:F26"/>
    <mergeCell ref="G25:G26"/>
    <mergeCell ref="H25:H26"/>
    <mergeCell ref="D19:E20"/>
    <mergeCell ref="F19:F20"/>
    <mergeCell ref="G21:G22"/>
    <mergeCell ref="H21:H22"/>
    <mergeCell ref="I21:I22"/>
    <mergeCell ref="J21:J22"/>
    <mergeCell ref="K21:K22"/>
    <mergeCell ref="L21:L22"/>
    <mergeCell ref="M21:N22"/>
    <mergeCell ref="K23:K24"/>
    <mergeCell ref="L23:L24"/>
    <mergeCell ref="M23:N24"/>
    <mergeCell ref="B23:C24"/>
    <mergeCell ref="D23:E24"/>
    <mergeCell ref="F23:F24"/>
    <mergeCell ref="G23:G24"/>
    <mergeCell ref="H23:H24"/>
    <mergeCell ref="I23:I24"/>
    <mergeCell ref="J23:J24"/>
    <mergeCell ref="I25:I26"/>
    <mergeCell ref="J25:J26"/>
    <mergeCell ref="K25:K26"/>
    <mergeCell ref="L25:L26"/>
    <mergeCell ref="M25:N26"/>
    <mergeCell ref="D27:E28"/>
    <mergeCell ref="F27:F28"/>
    <mergeCell ref="G27:G28"/>
    <mergeCell ref="H27:H28"/>
    <mergeCell ref="I27:I28"/>
    <mergeCell ref="J27:J28"/>
    <mergeCell ref="K27:K28"/>
    <mergeCell ref="L27:L28"/>
    <mergeCell ref="M27:N28"/>
    <mergeCell ref="M29:N30"/>
  </mergeCells>
  <dataValidations>
    <dataValidation type="list" allowBlank="1" showErrorMessage="1" sqref="F2">
      <formula1>Chamada!$B$5:$B$34</formula1>
    </dataValidation>
  </dataValidations>
  <printOptions/>
  <pageMargins bottom="0.787401575" footer="0.0" header="0.0" left="0.511811024" right="0.511811024" top="0.787401575"/>
  <pageSetup paperSize="9" scale="73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3.25"/>
    <col customWidth="1" min="3" max="3" width="18.75"/>
    <col customWidth="1" min="4" max="26" width="8.63"/>
  </cols>
  <sheetData>
    <row r="1" ht="14.25" customHeight="1"/>
    <row r="2" ht="14.25" customHeight="1">
      <c r="B2" s="251" t="s">
        <v>647</v>
      </c>
    </row>
    <row r="3" ht="14.25" customHeight="1">
      <c r="B3" s="44" t="s">
        <v>411</v>
      </c>
      <c r="C3" s="44" t="s">
        <v>648</v>
      </c>
    </row>
    <row r="4" ht="14.25" customHeight="1">
      <c r="B4" s="44" t="s">
        <v>410</v>
      </c>
      <c r="C4" s="44" t="s">
        <v>649</v>
      </c>
    </row>
    <row r="5" ht="14.25" customHeight="1">
      <c r="B5" s="44" t="s">
        <v>412</v>
      </c>
      <c r="C5" s="44" t="s">
        <v>650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4" width="8.75"/>
    <col customWidth="1" min="7" max="26" width="8.63"/>
  </cols>
  <sheetData>
    <row r="2" ht="29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9.13"/>
    <col customWidth="1" min="2" max="2" width="42.63"/>
    <col customWidth="1" min="3" max="66" width="9.75"/>
    <col customWidth="1" min="67" max="77" width="8.75"/>
    <col customWidth="1" min="78" max="132" width="7.75"/>
    <col customWidth="1" min="133" max="133" width="8.13"/>
    <col customWidth="1" min="134" max="143" width="8.75"/>
    <col customWidth="1" min="144" max="206" width="7.75"/>
    <col customWidth="1" min="207" max="207" width="8.13"/>
  </cols>
  <sheetData>
    <row r="1">
      <c r="A1" s="1"/>
    </row>
    <row r="2">
      <c r="A2" s="2" t="s">
        <v>0</v>
      </c>
      <c r="B2" s="3"/>
      <c r="C2" s="4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 t="s">
        <v>2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6" t="s">
        <v>2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8" t="s">
        <v>2</v>
      </c>
      <c r="BF2" s="5"/>
      <c r="BG2" s="5"/>
      <c r="BH2" s="5"/>
      <c r="BI2" s="5"/>
      <c r="BJ2" s="5"/>
      <c r="BK2" s="5"/>
      <c r="BL2" s="5"/>
      <c r="BM2" s="5"/>
      <c r="BN2" s="9"/>
      <c r="BO2" s="10" t="s">
        <v>3</v>
      </c>
      <c r="BP2" s="11" t="s">
        <v>4</v>
      </c>
      <c r="BQ2" s="5"/>
      <c r="BR2" s="5"/>
      <c r="BS2" s="5"/>
      <c r="BT2" s="5"/>
      <c r="BU2" s="5"/>
      <c r="BV2" s="5"/>
      <c r="BW2" s="5"/>
      <c r="BX2" s="5"/>
      <c r="BY2" s="5"/>
      <c r="BZ2" s="12" t="s">
        <v>4</v>
      </c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12" t="s">
        <v>4</v>
      </c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13" t="s">
        <v>4</v>
      </c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5"/>
      <c r="EC2" s="16" t="s">
        <v>3</v>
      </c>
      <c r="ED2" s="17" t="s">
        <v>1</v>
      </c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5"/>
      <c r="EY2" s="17" t="s">
        <v>1</v>
      </c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8" t="s">
        <v>1</v>
      </c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8" t="s">
        <v>1</v>
      </c>
      <c r="GP2" s="14"/>
      <c r="GQ2" s="14"/>
      <c r="GR2" s="14"/>
      <c r="GS2" s="14"/>
      <c r="GT2" s="14"/>
      <c r="GU2" s="14"/>
      <c r="GV2" s="14"/>
      <c r="GW2" s="14"/>
      <c r="GX2" s="14"/>
      <c r="GY2" s="16" t="s">
        <v>3</v>
      </c>
    </row>
    <row r="3">
      <c r="A3" s="19"/>
      <c r="B3" s="20"/>
      <c r="C3" s="21" t="s">
        <v>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2" t="s">
        <v>6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23" t="s">
        <v>7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24" t="s">
        <v>8</v>
      </c>
      <c r="BF3" s="5"/>
      <c r="BG3" s="5"/>
      <c r="BH3" s="5"/>
      <c r="BI3" s="5"/>
      <c r="BJ3" s="5"/>
      <c r="BK3" s="5"/>
      <c r="BL3" s="5"/>
      <c r="BM3" s="5"/>
      <c r="BN3" s="9"/>
      <c r="BO3" s="25"/>
      <c r="BP3" s="21" t="s">
        <v>8</v>
      </c>
      <c r="BQ3" s="5"/>
      <c r="BR3" s="5"/>
      <c r="BS3" s="5"/>
      <c r="BT3" s="5"/>
      <c r="BU3" s="5"/>
      <c r="BV3" s="5"/>
      <c r="BW3" s="5"/>
      <c r="BX3" s="5"/>
      <c r="BY3" s="5"/>
      <c r="BZ3" s="22" t="s">
        <v>9</v>
      </c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23" t="s">
        <v>10</v>
      </c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26" t="s">
        <v>11</v>
      </c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25"/>
      <c r="ED3" s="27" t="s">
        <v>12</v>
      </c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28"/>
      <c r="EY3" s="29" t="s">
        <v>13</v>
      </c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30" t="s">
        <v>14</v>
      </c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31" t="s">
        <v>15</v>
      </c>
      <c r="GP3" s="7"/>
      <c r="GQ3" s="7"/>
      <c r="GR3" s="7"/>
      <c r="GS3" s="7"/>
      <c r="GT3" s="7"/>
      <c r="GU3" s="7"/>
      <c r="GV3" s="7"/>
      <c r="GW3" s="7"/>
      <c r="GX3" s="7"/>
      <c r="GY3" s="25"/>
    </row>
    <row r="4">
      <c r="A4" s="1"/>
      <c r="C4" s="32">
        <v>45698.0</v>
      </c>
      <c r="D4" s="32">
        <v>45699.0</v>
      </c>
      <c r="E4" s="32">
        <v>45700.0</v>
      </c>
      <c r="F4" s="32">
        <v>45701.0</v>
      </c>
      <c r="G4" s="32">
        <v>45702.0</v>
      </c>
      <c r="H4" s="32">
        <v>45705.0</v>
      </c>
      <c r="I4" s="32">
        <v>45706.0</v>
      </c>
      <c r="J4" s="32">
        <v>45707.0</v>
      </c>
      <c r="K4" s="32">
        <v>45708.0</v>
      </c>
      <c r="L4" s="32">
        <v>45709.0</v>
      </c>
      <c r="M4" s="32">
        <v>45712.0</v>
      </c>
      <c r="N4" s="32">
        <v>45713.0</v>
      </c>
      <c r="O4" s="32">
        <v>45714.0</v>
      </c>
      <c r="P4" s="32">
        <v>45715.0</v>
      </c>
      <c r="Q4" s="32">
        <v>45716.0</v>
      </c>
      <c r="R4" s="33">
        <v>45722.0</v>
      </c>
      <c r="S4" s="33">
        <v>45723.0</v>
      </c>
      <c r="T4" s="33">
        <v>45726.0</v>
      </c>
      <c r="U4" s="33">
        <v>45727.0</v>
      </c>
      <c r="V4" s="33">
        <v>45728.0</v>
      </c>
      <c r="W4" s="33">
        <v>45729.0</v>
      </c>
      <c r="X4" s="33">
        <v>45730.0</v>
      </c>
      <c r="Y4" s="33">
        <v>45733.0</v>
      </c>
      <c r="Z4" s="33">
        <v>45734.0</v>
      </c>
      <c r="AA4" s="33">
        <v>45735.0</v>
      </c>
      <c r="AB4" s="33">
        <v>45736.0</v>
      </c>
      <c r="AC4" s="33">
        <v>45737.0</v>
      </c>
      <c r="AD4" s="33">
        <v>45740.0</v>
      </c>
      <c r="AE4" s="33">
        <v>45741.0</v>
      </c>
      <c r="AF4" s="33">
        <v>45742.0</v>
      </c>
      <c r="AG4" s="33">
        <v>45743.0</v>
      </c>
      <c r="AH4" s="33">
        <v>45744.0</v>
      </c>
      <c r="AI4" s="33">
        <v>45747.0</v>
      </c>
      <c r="AJ4" s="34">
        <v>45748.0</v>
      </c>
      <c r="AK4" s="34">
        <v>45749.0</v>
      </c>
      <c r="AL4" s="34">
        <v>45750.0</v>
      </c>
      <c r="AM4" s="34">
        <v>45751.0</v>
      </c>
      <c r="AN4" s="34">
        <v>45754.0</v>
      </c>
      <c r="AO4" s="34">
        <v>45755.0</v>
      </c>
      <c r="AP4" s="34">
        <v>45756.0</v>
      </c>
      <c r="AQ4" s="34">
        <v>45757.0</v>
      </c>
      <c r="AR4" s="34">
        <v>45758.0</v>
      </c>
      <c r="AS4" s="34">
        <v>45761.0</v>
      </c>
      <c r="AT4" s="34">
        <v>45762.0</v>
      </c>
      <c r="AU4" s="34">
        <v>45763.0</v>
      </c>
      <c r="AV4" s="34">
        <v>45764.0</v>
      </c>
      <c r="AW4" s="34">
        <v>45769.0</v>
      </c>
      <c r="AX4" s="34">
        <v>45770.0</v>
      </c>
      <c r="AY4" s="34">
        <v>45771.0</v>
      </c>
      <c r="AZ4" s="34">
        <v>45772.0</v>
      </c>
      <c r="BA4" s="34">
        <v>45773.0</v>
      </c>
      <c r="BB4" s="34">
        <v>45775.0</v>
      </c>
      <c r="BC4" s="34">
        <v>45776.0</v>
      </c>
      <c r="BD4" s="34">
        <v>45777.0</v>
      </c>
      <c r="BE4" s="35">
        <v>45782.0</v>
      </c>
      <c r="BF4" s="35">
        <v>45783.0</v>
      </c>
      <c r="BG4" s="35">
        <v>45784.0</v>
      </c>
      <c r="BH4" s="35">
        <v>45785.0</v>
      </c>
      <c r="BI4" s="35">
        <v>45786.0</v>
      </c>
      <c r="BJ4" s="35">
        <v>45789.0</v>
      </c>
      <c r="BK4" s="35">
        <v>45790.0</v>
      </c>
      <c r="BL4" s="35">
        <v>45791.0</v>
      </c>
      <c r="BM4" s="35">
        <v>45792.0</v>
      </c>
      <c r="BN4" s="35">
        <v>45793.0</v>
      </c>
      <c r="BO4" s="36" t="s">
        <v>16</v>
      </c>
      <c r="BP4" s="32">
        <v>45796.0</v>
      </c>
      <c r="BQ4" s="32">
        <v>45797.0</v>
      </c>
      <c r="BR4" s="32">
        <v>45798.0</v>
      </c>
      <c r="BS4" s="32">
        <v>45799.0</v>
      </c>
      <c r="BT4" s="32">
        <v>45800.0</v>
      </c>
      <c r="BU4" s="32">
        <v>45803.0</v>
      </c>
      <c r="BV4" s="32">
        <v>45804.0</v>
      </c>
      <c r="BW4" s="32">
        <v>45805.0</v>
      </c>
      <c r="BX4" s="32">
        <v>45806.0</v>
      </c>
      <c r="BY4" s="32">
        <v>45807.0</v>
      </c>
      <c r="BZ4" s="33">
        <v>45810.0</v>
      </c>
      <c r="CA4" s="33">
        <v>45811.0</v>
      </c>
      <c r="CB4" s="33">
        <v>45812.0</v>
      </c>
      <c r="CC4" s="33">
        <v>45813.0</v>
      </c>
      <c r="CD4" s="33">
        <v>45814.0</v>
      </c>
      <c r="CE4" s="33">
        <v>45815.0</v>
      </c>
      <c r="CF4" s="33">
        <v>45817.0</v>
      </c>
      <c r="CG4" s="33">
        <v>45818.0</v>
      </c>
      <c r="CH4" s="33">
        <v>45819.0</v>
      </c>
      <c r="CI4" s="33">
        <v>45820.0</v>
      </c>
      <c r="CJ4" s="33">
        <v>45821.0</v>
      </c>
      <c r="CK4" s="33">
        <v>45824.0</v>
      </c>
      <c r="CL4" s="33">
        <v>45825.0</v>
      </c>
      <c r="CM4" s="33">
        <v>45826.0</v>
      </c>
      <c r="CN4" s="33">
        <v>45831.0</v>
      </c>
      <c r="CO4" s="33">
        <v>45832.0</v>
      </c>
      <c r="CP4" s="33">
        <v>45833.0</v>
      </c>
      <c r="CQ4" s="33">
        <v>45834.0</v>
      </c>
      <c r="CR4" s="33">
        <v>45835.0</v>
      </c>
      <c r="CS4" s="33">
        <v>45838.0</v>
      </c>
      <c r="CT4" s="34">
        <v>45839.0</v>
      </c>
      <c r="CU4" s="34">
        <v>45840.0</v>
      </c>
      <c r="CV4" s="34">
        <v>45841.0</v>
      </c>
      <c r="CW4" s="34">
        <v>45842.0</v>
      </c>
      <c r="CX4" s="34">
        <v>45859.0</v>
      </c>
      <c r="CY4" s="34">
        <v>45860.0</v>
      </c>
      <c r="CZ4" s="34">
        <v>45861.0</v>
      </c>
      <c r="DA4" s="34">
        <v>45862.0</v>
      </c>
      <c r="DB4" s="34">
        <v>45863.0</v>
      </c>
      <c r="DC4" s="34">
        <v>45866.0</v>
      </c>
      <c r="DD4" s="34">
        <v>45867.0</v>
      </c>
      <c r="DE4" s="34">
        <v>45868.0</v>
      </c>
      <c r="DF4" s="34">
        <v>45869.0</v>
      </c>
      <c r="DG4" s="35">
        <v>45870.0</v>
      </c>
      <c r="DH4" s="35">
        <v>45873.0</v>
      </c>
      <c r="DI4" s="35">
        <v>45874.0</v>
      </c>
      <c r="DJ4" s="35">
        <v>45875.0</v>
      </c>
      <c r="DK4" s="35">
        <v>45876.0</v>
      </c>
      <c r="DL4" s="35">
        <v>45877.0</v>
      </c>
      <c r="DM4" s="35">
        <v>45880.0</v>
      </c>
      <c r="DN4" s="35">
        <v>45881.0</v>
      </c>
      <c r="DO4" s="35">
        <v>45882.0</v>
      </c>
      <c r="DP4" s="35">
        <v>45883.0</v>
      </c>
      <c r="DQ4" s="35">
        <v>45884.0</v>
      </c>
      <c r="DR4" s="35">
        <v>45887.0</v>
      </c>
      <c r="DS4" s="35">
        <v>45888.0</v>
      </c>
      <c r="DT4" s="35">
        <v>45889.0</v>
      </c>
      <c r="DU4" s="35">
        <v>45890.0</v>
      </c>
      <c r="DV4" s="35">
        <v>45891.0</v>
      </c>
      <c r="DW4" s="35">
        <v>45894.0</v>
      </c>
      <c r="DX4" s="35">
        <v>45895.0</v>
      </c>
      <c r="DY4" s="35">
        <v>45896.0</v>
      </c>
      <c r="DZ4" s="35">
        <v>45897.0</v>
      </c>
      <c r="EA4" s="35">
        <v>45898.0</v>
      </c>
      <c r="EB4" s="35">
        <v>45899.0</v>
      </c>
      <c r="EC4" s="36" t="s">
        <v>17</v>
      </c>
      <c r="ED4" s="32">
        <v>45901.0</v>
      </c>
      <c r="EE4" s="32">
        <v>45902.0</v>
      </c>
      <c r="EF4" s="32">
        <v>45903.0</v>
      </c>
      <c r="EG4" s="32">
        <v>45904.0</v>
      </c>
      <c r="EH4" s="32">
        <v>45905.0</v>
      </c>
      <c r="EI4" s="32">
        <v>45909.0</v>
      </c>
      <c r="EJ4" s="32">
        <v>45910.0</v>
      </c>
      <c r="EK4" s="32">
        <v>45911.0</v>
      </c>
      <c r="EL4" s="32">
        <v>45912.0</v>
      </c>
      <c r="EM4" s="32">
        <v>45915.0</v>
      </c>
      <c r="EN4" s="32">
        <v>45916.0</v>
      </c>
      <c r="EO4" s="32">
        <v>45917.0</v>
      </c>
      <c r="EP4" s="32">
        <v>45918.0</v>
      </c>
      <c r="EQ4" s="32">
        <v>45919.0</v>
      </c>
      <c r="ER4" s="32">
        <v>45922.0</v>
      </c>
      <c r="ES4" s="32">
        <v>45923.0</v>
      </c>
      <c r="ET4" s="32">
        <v>45924.0</v>
      </c>
      <c r="EU4" s="32">
        <v>45925.0</v>
      </c>
      <c r="EV4" s="32">
        <v>45926.0</v>
      </c>
      <c r="EW4" s="32">
        <v>45929.0</v>
      </c>
      <c r="EX4" s="32">
        <v>45930.0</v>
      </c>
      <c r="EY4" s="34">
        <v>45931.0</v>
      </c>
      <c r="EZ4" s="34">
        <v>45932.0</v>
      </c>
      <c r="FA4" s="34">
        <v>45933.0</v>
      </c>
      <c r="FB4" s="34">
        <v>45936.0</v>
      </c>
      <c r="FC4" s="34">
        <v>45937.0</v>
      </c>
      <c r="FD4" s="34">
        <v>45938.0</v>
      </c>
      <c r="FE4" s="34">
        <v>45939.0</v>
      </c>
      <c r="FF4" s="34">
        <v>45940.0</v>
      </c>
      <c r="FG4" s="34">
        <v>45943.0</v>
      </c>
      <c r="FH4" s="34">
        <v>45944.0</v>
      </c>
      <c r="FI4" s="34">
        <v>45946.0</v>
      </c>
      <c r="FJ4" s="34">
        <v>45947.0</v>
      </c>
      <c r="FK4" s="34">
        <v>45950.0</v>
      </c>
      <c r="FL4" s="34">
        <v>45951.0</v>
      </c>
      <c r="FM4" s="34">
        <v>45952.0</v>
      </c>
      <c r="FN4" s="34">
        <v>45953.0</v>
      </c>
      <c r="FO4" s="34">
        <v>45954.0</v>
      </c>
      <c r="FP4" s="34">
        <v>45955.0</v>
      </c>
      <c r="FQ4" s="34">
        <v>45957.0</v>
      </c>
      <c r="FR4" s="34">
        <v>45958.0</v>
      </c>
      <c r="FS4" s="34">
        <v>45959.0</v>
      </c>
      <c r="FT4" s="34">
        <v>45960.0</v>
      </c>
      <c r="FU4" s="34">
        <v>45961.0</v>
      </c>
      <c r="FV4" s="35">
        <v>45964.0</v>
      </c>
      <c r="FW4" s="35">
        <v>45965.0</v>
      </c>
      <c r="FX4" s="35">
        <v>45966.0</v>
      </c>
      <c r="FY4" s="35">
        <v>45967.0</v>
      </c>
      <c r="FZ4" s="35">
        <v>45968.0</v>
      </c>
      <c r="GA4" s="35">
        <v>45971.0</v>
      </c>
      <c r="GB4" s="35">
        <v>45972.0</v>
      </c>
      <c r="GC4" s="35">
        <v>45973.0</v>
      </c>
      <c r="GD4" s="35">
        <v>45974.0</v>
      </c>
      <c r="GE4" s="35">
        <v>45975.0</v>
      </c>
      <c r="GF4" s="35">
        <v>45978.0</v>
      </c>
      <c r="GG4" s="35">
        <v>45979.0</v>
      </c>
      <c r="GH4" s="35">
        <v>45980.0</v>
      </c>
      <c r="GI4" s="35">
        <v>45985.0</v>
      </c>
      <c r="GJ4" s="35">
        <v>45986.0</v>
      </c>
      <c r="GK4" s="35">
        <v>45987.0</v>
      </c>
      <c r="GL4" s="35">
        <v>45988.0</v>
      </c>
      <c r="GM4" s="35">
        <v>45989.0</v>
      </c>
      <c r="GN4" s="35">
        <v>45990.0</v>
      </c>
      <c r="GO4" s="37">
        <v>45992.0</v>
      </c>
      <c r="GP4" s="37">
        <v>45993.0</v>
      </c>
      <c r="GQ4" s="37">
        <v>45994.0</v>
      </c>
      <c r="GR4" s="37">
        <v>45995.0</v>
      </c>
      <c r="GS4" s="37">
        <v>45996.0</v>
      </c>
      <c r="GT4" s="37">
        <v>45999.0</v>
      </c>
      <c r="GU4" s="37">
        <v>46000.0</v>
      </c>
      <c r="GV4" s="37">
        <v>46001.0</v>
      </c>
      <c r="GW4" s="37">
        <v>46002.0</v>
      </c>
      <c r="GX4" s="37">
        <v>46003.0</v>
      </c>
      <c r="GY4" s="36" t="s">
        <v>18</v>
      </c>
    </row>
    <row r="5" ht="27.0" customHeight="1">
      <c r="A5" s="38">
        <v>1.0</v>
      </c>
      <c r="B5" s="39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 t="s">
        <v>20</v>
      </c>
      <c r="X5" s="40" t="s">
        <v>20</v>
      </c>
      <c r="Y5" s="40" t="s">
        <v>20</v>
      </c>
      <c r="Z5" s="40" t="s">
        <v>20</v>
      </c>
      <c r="AA5" s="40" t="s">
        <v>20</v>
      </c>
      <c r="AB5" s="40" t="s">
        <v>20</v>
      </c>
      <c r="AC5" s="40" t="s">
        <v>20</v>
      </c>
      <c r="AD5" s="40" t="s">
        <v>20</v>
      </c>
      <c r="AE5" s="40" t="s">
        <v>20</v>
      </c>
      <c r="AF5" s="40" t="s">
        <v>20</v>
      </c>
      <c r="AG5" s="40" t="s">
        <v>20</v>
      </c>
      <c r="AH5" s="40" t="s">
        <v>20</v>
      </c>
      <c r="AI5" s="40" t="s">
        <v>20</v>
      </c>
      <c r="AJ5" s="40" t="s">
        <v>20</v>
      </c>
      <c r="AK5" s="40" t="s">
        <v>20</v>
      </c>
      <c r="AL5" s="40" t="s">
        <v>20</v>
      </c>
      <c r="AM5" s="40" t="s">
        <v>20</v>
      </c>
      <c r="AN5" s="40" t="s">
        <v>20</v>
      </c>
      <c r="AO5" s="40" t="s">
        <v>20</v>
      </c>
      <c r="AP5" s="40" t="s">
        <v>20</v>
      </c>
      <c r="AQ5" s="40" t="s">
        <v>20</v>
      </c>
      <c r="AR5" s="40" t="s">
        <v>20</v>
      </c>
      <c r="AS5" s="40" t="s">
        <v>20</v>
      </c>
      <c r="AT5" s="40" t="s">
        <v>20</v>
      </c>
      <c r="AU5" s="40" t="s">
        <v>20</v>
      </c>
      <c r="AV5" s="40" t="s">
        <v>20</v>
      </c>
      <c r="AW5" s="40" t="s">
        <v>20</v>
      </c>
      <c r="AX5" s="40" t="s">
        <v>20</v>
      </c>
      <c r="AY5" s="40" t="s">
        <v>20</v>
      </c>
      <c r="AZ5" s="40" t="s">
        <v>20</v>
      </c>
      <c r="BA5" s="40" t="s">
        <v>21</v>
      </c>
      <c r="BB5" s="40" t="s">
        <v>20</v>
      </c>
      <c r="BC5" s="40" t="s">
        <v>20</v>
      </c>
      <c r="BD5" s="40" t="s">
        <v>20</v>
      </c>
      <c r="BE5" s="40" t="s">
        <v>20</v>
      </c>
      <c r="BF5" s="40" t="s">
        <v>20</v>
      </c>
      <c r="BG5" s="40" t="s">
        <v>20</v>
      </c>
      <c r="BH5" s="40" t="s">
        <v>20</v>
      </c>
      <c r="BI5" s="40" t="s">
        <v>20</v>
      </c>
      <c r="BJ5" s="40" t="s">
        <v>20</v>
      </c>
      <c r="BK5" s="40" t="s">
        <v>22</v>
      </c>
      <c r="BL5" s="40"/>
      <c r="BM5" s="40"/>
      <c r="BN5" s="40"/>
      <c r="BO5" s="41">
        <f t="shared" ref="BO5:BO34" si="1">COUNTIF(A5:BN5,"F")</f>
        <v>1</v>
      </c>
      <c r="BP5" s="40" t="s">
        <v>20</v>
      </c>
      <c r="BQ5" s="40" t="s">
        <v>20</v>
      </c>
      <c r="BR5" s="40" t="s">
        <v>20</v>
      </c>
      <c r="BS5" s="40" t="s">
        <v>20</v>
      </c>
      <c r="BT5" s="40" t="s">
        <v>20</v>
      </c>
      <c r="BU5" s="40" t="s">
        <v>20</v>
      </c>
      <c r="BV5" s="40" t="s">
        <v>20</v>
      </c>
      <c r="BW5" s="40" t="s">
        <v>20</v>
      </c>
      <c r="BX5" s="40" t="s">
        <v>20</v>
      </c>
      <c r="BY5" s="40" t="s">
        <v>20</v>
      </c>
      <c r="BZ5" s="40" t="s">
        <v>20</v>
      </c>
      <c r="CA5" s="40" t="s">
        <v>20</v>
      </c>
      <c r="CB5" s="40" t="s">
        <v>20</v>
      </c>
      <c r="CC5" s="40" t="s">
        <v>20</v>
      </c>
      <c r="CD5" s="40" t="s">
        <v>20</v>
      </c>
      <c r="CE5" s="40" t="s">
        <v>20</v>
      </c>
      <c r="CF5" s="40" t="s">
        <v>20</v>
      </c>
      <c r="CG5" s="40" t="s">
        <v>20</v>
      </c>
      <c r="CH5" s="40" t="s">
        <v>20</v>
      </c>
      <c r="CI5" s="40" t="s">
        <v>20</v>
      </c>
      <c r="CJ5" s="40" t="s">
        <v>20</v>
      </c>
      <c r="CK5" s="40" t="s">
        <v>20</v>
      </c>
      <c r="CL5" s="40" t="s">
        <v>20</v>
      </c>
      <c r="CM5" s="40" t="s">
        <v>20</v>
      </c>
      <c r="CN5" s="40" t="s">
        <v>20</v>
      </c>
      <c r="CO5" s="40" t="s">
        <v>20</v>
      </c>
      <c r="CP5" s="40" t="s">
        <v>20</v>
      </c>
      <c r="CQ5" s="40" t="s">
        <v>20</v>
      </c>
      <c r="CR5" s="40" t="s">
        <v>20</v>
      </c>
      <c r="CS5" s="40" t="s">
        <v>20</v>
      </c>
      <c r="CT5" s="40" t="s">
        <v>20</v>
      </c>
      <c r="CU5" s="40" t="s">
        <v>20</v>
      </c>
      <c r="CV5" s="40" t="s">
        <v>20</v>
      </c>
      <c r="CW5" s="40" t="s">
        <v>20</v>
      </c>
      <c r="CX5" s="40" t="s">
        <v>20</v>
      </c>
      <c r="CY5" s="40" t="s">
        <v>20</v>
      </c>
      <c r="CZ5" s="40" t="s">
        <v>20</v>
      </c>
      <c r="DA5" s="40" t="s">
        <v>20</v>
      </c>
      <c r="DB5" s="40" t="s">
        <v>20</v>
      </c>
      <c r="DC5" s="40" t="s">
        <v>20</v>
      </c>
      <c r="DD5" s="40" t="s">
        <v>20</v>
      </c>
      <c r="DE5" s="40" t="s">
        <v>20</v>
      </c>
      <c r="DF5" s="40" t="s">
        <v>20</v>
      </c>
      <c r="DG5" s="40" t="s">
        <v>20</v>
      </c>
      <c r="DH5" s="40" t="s">
        <v>20</v>
      </c>
      <c r="DI5" s="40" t="s">
        <v>20</v>
      </c>
      <c r="DJ5" s="40" t="s">
        <v>20</v>
      </c>
      <c r="DK5" s="40" t="s">
        <v>20</v>
      </c>
      <c r="DL5" s="40" t="s">
        <v>20</v>
      </c>
      <c r="DM5" s="40" t="s">
        <v>23</v>
      </c>
      <c r="DN5" s="40" t="s">
        <v>20</v>
      </c>
      <c r="DO5" s="40" t="s">
        <v>20</v>
      </c>
      <c r="DP5" s="40" t="s">
        <v>22</v>
      </c>
      <c r="DQ5" s="40" t="s">
        <v>20</v>
      </c>
      <c r="DR5" s="40" t="s">
        <v>20</v>
      </c>
      <c r="DS5" s="40" t="s">
        <v>20</v>
      </c>
      <c r="DT5" s="40" t="s">
        <v>20</v>
      </c>
      <c r="DU5" s="40" t="s">
        <v>20</v>
      </c>
      <c r="DV5" s="40" t="s">
        <v>22</v>
      </c>
      <c r="DW5" s="40" t="s">
        <v>20</v>
      </c>
      <c r="DX5" s="40"/>
      <c r="DY5" s="40"/>
      <c r="DZ5" s="40"/>
      <c r="EA5" s="40"/>
      <c r="EB5" s="40"/>
      <c r="EC5" s="41">
        <f t="shared" ref="EC5:EC34" si="2">COUNTIF(BP5:EB5,"F")</f>
        <v>2</v>
      </c>
      <c r="ED5" s="40" t="s">
        <v>20</v>
      </c>
      <c r="EE5" s="40" t="s">
        <v>20</v>
      </c>
      <c r="EF5" s="40" t="s">
        <v>22</v>
      </c>
      <c r="EG5" s="40" t="s">
        <v>20</v>
      </c>
      <c r="EH5" s="40" t="s">
        <v>20</v>
      </c>
      <c r="EI5" s="40" t="s">
        <v>20</v>
      </c>
      <c r="EJ5" s="40" t="s">
        <v>20</v>
      </c>
      <c r="EK5" s="40" t="s">
        <v>20</v>
      </c>
      <c r="EL5" s="40" t="s">
        <v>23</v>
      </c>
      <c r="EM5" s="40" t="s">
        <v>20</v>
      </c>
      <c r="EN5" s="40" t="s">
        <v>20</v>
      </c>
      <c r="EO5" s="40" t="s">
        <v>20</v>
      </c>
      <c r="EP5" s="40" t="s">
        <v>20</v>
      </c>
      <c r="EQ5" s="40" t="s">
        <v>20</v>
      </c>
      <c r="ER5" s="40" t="s">
        <v>20</v>
      </c>
      <c r="ES5" s="40" t="s">
        <v>20</v>
      </c>
      <c r="ET5" s="40" t="s">
        <v>20</v>
      </c>
      <c r="EU5" s="40" t="s">
        <v>20</v>
      </c>
      <c r="EV5" s="40" t="s">
        <v>20</v>
      </c>
      <c r="EW5" s="40" t="s">
        <v>20</v>
      </c>
      <c r="EX5" s="40" t="s">
        <v>20</v>
      </c>
      <c r="EY5" s="40" t="s">
        <v>20</v>
      </c>
      <c r="EZ5" s="40" t="s">
        <v>20</v>
      </c>
      <c r="FA5" s="40" t="s">
        <v>20</v>
      </c>
      <c r="FB5" s="40" t="s">
        <v>20</v>
      </c>
      <c r="FC5" s="40" t="s">
        <v>20</v>
      </c>
      <c r="FD5" s="40" t="s">
        <v>20</v>
      </c>
      <c r="FE5" s="40" t="s">
        <v>20</v>
      </c>
      <c r="FF5" s="40" t="s">
        <v>20</v>
      </c>
      <c r="FG5" s="40" t="s">
        <v>20</v>
      </c>
      <c r="FH5" s="40" t="s">
        <v>20</v>
      </c>
      <c r="FI5" s="40" t="s">
        <v>20</v>
      </c>
      <c r="FJ5" s="40" t="s">
        <v>20</v>
      </c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1">
        <f t="shared" ref="GY5:GY34" si="3">COUNTIF(ED5:GX5,"F")</f>
        <v>1</v>
      </c>
    </row>
    <row r="6" ht="27.0" customHeight="1">
      <c r="A6" s="38">
        <f t="shared" ref="A6:A34" si="4">A5+1</f>
        <v>2</v>
      </c>
      <c r="B6" s="39" t="s">
        <v>24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 t="s">
        <v>20</v>
      </c>
      <c r="X6" s="40" t="s">
        <v>20</v>
      </c>
      <c r="Y6" s="40" t="s">
        <v>20</v>
      </c>
      <c r="Z6" s="40" t="s">
        <v>20</v>
      </c>
      <c r="AA6" s="40" t="s">
        <v>20</v>
      </c>
      <c r="AB6" s="40" t="s">
        <v>20</v>
      </c>
      <c r="AC6" s="40" t="s">
        <v>20</v>
      </c>
      <c r="AD6" s="40" t="s">
        <v>20</v>
      </c>
      <c r="AE6" s="40" t="s">
        <v>20</v>
      </c>
      <c r="AF6" s="40" t="s">
        <v>20</v>
      </c>
      <c r="AG6" s="40" t="s">
        <v>20</v>
      </c>
      <c r="AH6" s="40" t="s">
        <v>20</v>
      </c>
      <c r="AI6" s="40" t="s">
        <v>20</v>
      </c>
      <c r="AJ6" s="40" t="s">
        <v>20</v>
      </c>
      <c r="AK6" s="40" t="s">
        <v>20</v>
      </c>
      <c r="AL6" s="40" t="s">
        <v>20</v>
      </c>
      <c r="AM6" s="40" t="s">
        <v>20</v>
      </c>
      <c r="AN6" s="40" t="s">
        <v>20</v>
      </c>
      <c r="AO6" s="40" t="s">
        <v>20</v>
      </c>
      <c r="AP6" s="40" t="s">
        <v>20</v>
      </c>
      <c r="AQ6" s="40" t="s">
        <v>20</v>
      </c>
      <c r="AR6" s="40" t="s">
        <v>20</v>
      </c>
      <c r="AS6" s="40" t="s">
        <v>20</v>
      </c>
      <c r="AT6" s="40" t="s">
        <v>20</v>
      </c>
      <c r="AU6" s="40" t="s">
        <v>20</v>
      </c>
      <c r="AV6" s="40" t="s">
        <v>20</v>
      </c>
      <c r="AW6" s="40" t="s">
        <v>22</v>
      </c>
      <c r="AX6" s="40" t="s">
        <v>20</v>
      </c>
      <c r="AY6" s="40" t="s">
        <v>20</v>
      </c>
      <c r="AZ6" s="40" t="s">
        <v>20</v>
      </c>
      <c r="BA6" s="40"/>
      <c r="BB6" s="40" t="s">
        <v>20</v>
      </c>
      <c r="BC6" s="40" t="s">
        <v>20</v>
      </c>
      <c r="BD6" s="40" t="s">
        <v>20</v>
      </c>
      <c r="BE6" s="40" t="s">
        <v>20</v>
      </c>
      <c r="BF6" s="40" t="s">
        <v>20</v>
      </c>
      <c r="BG6" s="40" t="s">
        <v>20</v>
      </c>
      <c r="BH6" s="40" t="s">
        <v>20</v>
      </c>
      <c r="BI6" s="40" t="s">
        <v>20</v>
      </c>
      <c r="BJ6" s="40" t="s">
        <v>20</v>
      </c>
      <c r="BK6" s="40" t="s">
        <v>20</v>
      </c>
      <c r="BL6" s="40"/>
      <c r="BM6" s="40"/>
      <c r="BN6" s="40"/>
      <c r="BO6" s="41">
        <f t="shared" si="1"/>
        <v>1</v>
      </c>
      <c r="BP6" s="40" t="s">
        <v>20</v>
      </c>
      <c r="BQ6" s="40" t="s">
        <v>20</v>
      </c>
      <c r="BR6" s="40" t="s">
        <v>20</v>
      </c>
      <c r="BS6" s="40" t="s">
        <v>20</v>
      </c>
      <c r="BT6" s="40" t="s">
        <v>20</v>
      </c>
      <c r="BU6" s="40" t="s">
        <v>20</v>
      </c>
      <c r="BV6" s="40" t="s">
        <v>20</v>
      </c>
      <c r="BW6" s="40" t="s">
        <v>20</v>
      </c>
      <c r="BX6" s="40" t="s">
        <v>20</v>
      </c>
      <c r="BY6" s="40" t="s">
        <v>20</v>
      </c>
      <c r="BZ6" s="40" t="s">
        <v>20</v>
      </c>
      <c r="CA6" s="40" t="s">
        <v>20</v>
      </c>
      <c r="CB6" s="40" t="s">
        <v>20</v>
      </c>
      <c r="CC6" s="40" t="s">
        <v>20</v>
      </c>
      <c r="CD6" s="40" t="s">
        <v>20</v>
      </c>
      <c r="CE6" s="40" t="s">
        <v>20</v>
      </c>
      <c r="CF6" s="40" t="s">
        <v>20</v>
      </c>
      <c r="CG6" s="40" t="s">
        <v>20</v>
      </c>
      <c r="CH6" s="40" t="s">
        <v>20</v>
      </c>
      <c r="CI6" s="40" t="s">
        <v>20</v>
      </c>
      <c r="CJ6" s="40" t="s">
        <v>20</v>
      </c>
      <c r="CK6" s="40" t="s">
        <v>20</v>
      </c>
      <c r="CL6" s="40" t="s">
        <v>20</v>
      </c>
      <c r="CM6" s="40" t="s">
        <v>20</v>
      </c>
      <c r="CN6" s="40" t="s">
        <v>20</v>
      </c>
      <c r="CO6" s="40" t="s">
        <v>20</v>
      </c>
      <c r="CP6" s="40" t="s">
        <v>20</v>
      </c>
      <c r="CQ6" s="40" t="s">
        <v>20</v>
      </c>
      <c r="CR6" s="40" t="s">
        <v>20</v>
      </c>
      <c r="CS6" s="40" t="s">
        <v>20</v>
      </c>
      <c r="CT6" s="40" t="s">
        <v>20</v>
      </c>
      <c r="CU6" s="40" t="s">
        <v>20</v>
      </c>
      <c r="CV6" s="40" t="s">
        <v>20</v>
      </c>
      <c r="CW6" s="40" t="s">
        <v>20</v>
      </c>
      <c r="CX6" s="40" t="s">
        <v>20</v>
      </c>
      <c r="CY6" s="40" t="s">
        <v>20</v>
      </c>
      <c r="CZ6" s="40" t="s">
        <v>20</v>
      </c>
      <c r="DA6" s="40" t="s">
        <v>20</v>
      </c>
      <c r="DB6" s="40" t="s">
        <v>20</v>
      </c>
      <c r="DC6" s="40" t="s">
        <v>20</v>
      </c>
      <c r="DD6" s="40" t="s">
        <v>20</v>
      </c>
      <c r="DE6" s="40" t="s">
        <v>20</v>
      </c>
      <c r="DF6" s="40" t="s">
        <v>20</v>
      </c>
      <c r="DG6" s="40" t="s">
        <v>20</v>
      </c>
      <c r="DH6" s="40" t="s">
        <v>20</v>
      </c>
      <c r="DI6" s="40" t="s">
        <v>20</v>
      </c>
      <c r="DJ6" s="40" t="s">
        <v>20</v>
      </c>
      <c r="DK6" s="40" t="s">
        <v>20</v>
      </c>
      <c r="DL6" s="40" t="s">
        <v>20</v>
      </c>
      <c r="DM6" s="40" t="s">
        <v>23</v>
      </c>
      <c r="DN6" s="40" t="s">
        <v>20</v>
      </c>
      <c r="DO6" s="40" t="s">
        <v>20</v>
      </c>
      <c r="DP6" s="40" t="s">
        <v>20</v>
      </c>
      <c r="DQ6" s="40" t="s">
        <v>20</v>
      </c>
      <c r="DR6" s="40" t="s">
        <v>20</v>
      </c>
      <c r="DS6" s="40" t="s">
        <v>20</v>
      </c>
      <c r="DT6" s="40" t="s">
        <v>20</v>
      </c>
      <c r="DU6" s="40" t="s">
        <v>20</v>
      </c>
      <c r="DV6" s="40" t="s">
        <v>20</v>
      </c>
      <c r="DW6" s="40" t="s">
        <v>20</v>
      </c>
      <c r="DX6" s="40"/>
      <c r="DY6" s="40"/>
      <c r="DZ6" s="40"/>
      <c r="EA6" s="40"/>
      <c r="EB6" s="40"/>
      <c r="EC6" s="41">
        <f t="shared" si="2"/>
        <v>0</v>
      </c>
      <c r="ED6" s="40" t="s">
        <v>20</v>
      </c>
      <c r="EE6" s="40" t="s">
        <v>20</v>
      </c>
      <c r="EF6" s="40" t="s">
        <v>20</v>
      </c>
      <c r="EG6" s="40" t="s">
        <v>20</v>
      </c>
      <c r="EH6" s="40" t="s">
        <v>20</v>
      </c>
      <c r="EI6" s="40" t="s">
        <v>20</v>
      </c>
      <c r="EJ6" s="40" t="s">
        <v>20</v>
      </c>
      <c r="EK6" s="40" t="s">
        <v>20</v>
      </c>
      <c r="EL6" s="40" t="s">
        <v>20</v>
      </c>
      <c r="EM6" s="40" t="s">
        <v>20</v>
      </c>
      <c r="EN6" s="40" t="s">
        <v>20</v>
      </c>
      <c r="EO6" s="40" t="s">
        <v>20</v>
      </c>
      <c r="EP6" s="40" t="s">
        <v>20</v>
      </c>
      <c r="EQ6" s="40" t="s">
        <v>20</v>
      </c>
      <c r="ER6" s="40" t="s">
        <v>20</v>
      </c>
      <c r="ES6" s="40" t="s">
        <v>20</v>
      </c>
      <c r="ET6" s="40" t="s">
        <v>20</v>
      </c>
      <c r="EU6" s="40" t="s">
        <v>20</v>
      </c>
      <c r="EV6" s="40" t="s">
        <v>20</v>
      </c>
      <c r="EW6" s="40" t="s">
        <v>20</v>
      </c>
      <c r="EX6" s="40" t="s">
        <v>20</v>
      </c>
      <c r="EY6" s="40" t="s">
        <v>20</v>
      </c>
      <c r="EZ6" s="40" t="s">
        <v>20</v>
      </c>
      <c r="FA6" s="40" t="s">
        <v>20</v>
      </c>
      <c r="FB6" s="40" t="s">
        <v>20</v>
      </c>
      <c r="FC6" s="40" t="s">
        <v>20</v>
      </c>
      <c r="FD6" s="40" t="s">
        <v>20</v>
      </c>
      <c r="FE6" s="40" t="s">
        <v>20</v>
      </c>
      <c r="FF6" s="40" t="s">
        <v>20</v>
      </c>
      <c r="FG6" s="40" t="s">
        <v>20</v>
      </c>
      <c r="FH6" s="40" t="s">
        <v>20</v>
      </c>
      <c r="FI6" s="40" t="s">
        <v>20</v>
      </c>
      <c r="FJ6" s="40" t="s">
        <v>20</v>
      </c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1">
        <f t="shared" si="3"/>
        <v>0</v>
      </c>
    </row>
    <row r="7" ht="27.0" customHeight="1">
      <c r="A7" s="38">
        <f t="shared" si="4"/>
        <v>3</v>
      </c>
      <c r="B7" s="39" t="s">
        <v>25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 t="s">
        <v>22</v>
      </c>
      <c r="X7" s="40" t="s">
        <v>22</v>
      </c>
      <c r="Y7" s="40" t="s">
        <v>20</v>
      </c>
      <c r="Z7" s="40" t="s">
        <v>20</v>
      </c>
      <c r="AA7" s="40" t="s">
        <v>20</v>
      </c>
      <c r="AB7" s="40" t="s">
        <v>20</v>
      </c>
      <c r="AC7" s="40" t="s">
        <v>20</v>
      </c>
      <c r="AD7" s="40" t="s">
        <v>20</v>
      </c>
      <c r="AE7" s="40" t="s">
        <v>20</v>
      </c>
      <c r="AF7" s="40" t="s">
        <v>20</v>
      </c>
      <c r="AG7" s="40" t="s">
        <v>20</v>
      </c>
      <c r="AH7" s="40" t="s">
        <v>22</v>
      </c>
      <c r="AI7" s="40" t="s">
        <v>20</v>
      </c>
      <c r="AJ7" s="40" t="s">
        <v>20</v>
      </c>
      <c r="AK7" s="40" t="s">
        <v>20</v>
      </c>
      <c r="AL7" s="40" t="s">
        <v>20</v>
      </c>
      <c r="AM7" s="40" t="s">
        <v>20</v>
      </c>
      <c r="AN7" s="40" t="s">
        <v>22</v>
      </c>
      <c r="AO7" s="40" t="s">
        <v>22</v>
      </c>
      <c r="AP7" s="40" t="s">
        <v>20</v>
      </c>
      <c r="AQ7" s="40" t="s">
        <v>20</v>
      </c>
      <c r="AR7" s="40" t="s">
        <v>20</v>
      </c>
      <c r="AS7" s="40" t="s">
        <v>20</v>
      </c>
      <c r="AT7" s="40" t="s">
        <v>20</v>
      </c>
      <c r="AU7" s="40" t="s">
        <v>20</v>
      </c>
      <c r="AV7" s="40" t="s">
        <v>20</v>
      </c>
      <c r="AW7" s="40" t="s">
        <v>22</v>
      </c>
      <c r="AX7" s="40" t="s">
        <v>22</v>
      </c>
      <c r="AY7" s="40" t="s">
        <v>20</v>
      </c>
      <c r="AZ7" s="40" t="s">
        <v>20</v>
      </c>
      <c r="BA7" s="40"/>
      <c r="BB7" s="40" t="s">
        <v>20</v>
      </c>
      <c r="BC7" s="40" t="s">
        <v>20</v>
      </c>
      <c r="BD7" s="40" t="s">
        <v>20</v>
      </c>
      <c r="BE7" s="40" t="s">
        <v>20</v>
      </c>
      <c r="BF7" s="40" t="s">
        <v>22</v>
      </c>
      <c r="BG7" s="40" t="s">
        <v>20</v>
      </c>
      <c r="BH7" s="40" t="s">
        <v>20</v>
      </c>
      <c r="BI7" s="40" t="s">
        <v>20</v>
      </c>
      <c r="BJ7" s="40" t="s">
        <v>20</v>
      </c>
      <c r="BK7" s="40" t="s">
        <v>20</v>
      </c>
      <c r="BL7" s="40"/>
      <c r="BM7" s="40"/>
      <c r="BN7" s="40"/>
      <c r="BO7" s="41">
        <f t="shared" si="1"/>
        <v>8</v>
      </c>
      <c r="BP7" s="40" t="s">
        <v>20</v>
      </c>
      <c r="BQ7" s="40" t="s">
        <v>22</v>
      </c>
      <c r="BR7" s="40" t="s">
        <v>20</v>
      </c>
      <c r="BS7" s="40" t="s">
        <v>20</v>
      </c>
      <c r="BT7" s="40" t="s">
        <v>20</v>
      </c>
      <c r="BU7" s="40" t="s">
        <v>20</v>
      </c>
      <c r="BV7" s="40" t="s">
        <v>20</v>
      </c>
      <c r="BW7" s="40" t="s">
        <v>20</v>
      </c>
      <c r="BX7" s="40" t="s">
        <v>20</v>
      </c>
      <c r="BY7" s="40" t="s">
        <v>22</v>
      </c>
      <c r="BZ7" s="40" t="s">
        <v>20</v>
      </c>
      <c r="CA7" s="40" t="s">
        <v>20</v>
      </c>
      <c r="CB7" s="40" t="s">
        <v>20</v>
      </c>
      <c r="CC7" s="40" t="s">
        <v>20</v>
      </c>
      <c r="CD7" s="40" t="s">
        <v>20</v>
      </c>
      <c r="CE7" s="40" t="s">
        <v>20</v>
      </c>
      <c r="CF7" s="40" t="s">
        <v>20</v>
      </c>
      <c r="CG7" s="40" t="s">
        <v>20</v>
      </c>
      <c r="CH7" s="40" t="s">
        <v>20</v>
      </c>
      <c r="CI7" s="40" t="s">
        <v>20</v>
      </c>
      <c r="CJ7" s="40" t="s">
        <v>20</v>
      </c>
      <c r="CK7" s="40" t="s">
        <v>20</v>
      </c>
      <c r="CL7" s="40" t="s">
        <v>20</v>
      </c>
      <c r="CM7" s="40" t="s">
        <v>20</v>
      </c>
      <c r="CN7" s="40" t="s">
        <v>20</v>
      </c>
      <c r="CO7" s="40" t="s">
        <v>20</v>
      </c>
      <c r="CP7" s="40" t="s">
        <v>20</v>
      </c>
      <c r="CQ7" s="40" t="s">
        <v>20</v>
      </c>
      <c r="CR7" s="40" t="s">
        <v>20</v>
      </c>
      <c r="CS7" s="40" t="s">
        <v>20</v>
      </c>
      <c r="CT7" s="40" t="s">
        <v>20</v>
      </c>
      <c r="CU7" s="40" t="s">
        <v>20</v>
      </c>
      <c r="CV7" s="40" t="s">
        <v>20</v>
      </c>
      <c r="CW7" s="40" t="s">
        <v>20</v>
      </c>
      <c r="CX7" s="40" t="s">
        <v>20</v>
      </c>
      <c r="CY7" s="40" t="s">
        <v>20</v>
      </c>
      <c r="CZ7" s="40" t="s">
        <v>20</v>
      </c>
      <c r="DA7" s="40" t="s">
        <v>20</v>
      </c>
      <c r="DB7" s="40" t="s">
        <v>20</v>
      </c>
      <c r="DC7" s="40" t="s">
        <v>20</v>
      </c>
      <c r="DD7" s="40" t="s">
        <v>20</v>
      </c>
      <c r="DE7" s="40" t="s">
        <v>20</v>
      </c>
      <c r="DF7" s="40" t="s">
        <v>20</v>
      </c>
      <c r="DG7" s="40" t="s">
        <v>20</v>
      </c>
      <c r="DH7" s="40" t="s">
        <v>20</v>
      </c>
      <c r="DI7" s="40" t="s">
        <v>20</v>
      </c>
      <c r="DJ7" s="40" t="s">
        <v>20</v>
      </c>
      <c r="DK7" s="40" t="s">
        <v>20</v>
      </c>
      <c r="DL7" s="40" t="s">
        <v>20</v>
      </c>
      <c r="DM7" s="40" t="s">
        <v>23</v>
      </c>
      <c r="DN7" s="40" t="s">
        <v>20</v>
      </c>
      <c r="DO7" s="40" t="s">
        <v>20</v>
      </c>
      <c r="DP7" s="40" t="s">
        <v>22</v>
      </c>
      <c r="DQ7" s="40" t="s">
        <v>22</v>
      </c>
      <c r="DR7" s="40" t="s">
        <v>20</v>
      </c>
      <c r="DS7" s="40" t="s">
        <v>20</v>
      </c>
      <c r="DT7" s="40" t="s">
        <v>20</v>
      </c>
      <c r="DU7" s="40" t="s">
        <v>20</v>
      </c>
      <c r="DV7" s="40" t="s">
        <v>20</v>
      </c>
      <c r="DW7" s="40" t="s">
        <v>20</v>
      </c>
      <c r="DX7" s="40"/>
      <c r="DY7" s="40"/>
      <c r="DZ7" s="40"/>
      <c r="EA7" s="40"/>
      <c r="EB7" s="40"/>
      <c r="EC7" s="41">
        <f t="shared" si="2"/>
        <v>4</v>
      </c>
      <c r="ED7" s="40" t="s">
        <v>20</v>
      </c>
      <c r="EE7" s="40" t="s">
        <v>20</v>
      </c>
      <c r="EF7" s="40" t="s">
        <v>20</v>
      </c>
      <c r="EG7" s="40" t="s">
        <v>20</v>
      </c>
      <c r="EH7" s="40" t="s">
        <v>20</v>
      </c>
      <c r="EI7" s="40" t="s">
        <v>20</v>
      </c>
      <c r="EJ7" s="40" t="s">
        <v>20</v>
      </c>
      <c r="EK7" s="40" t="s">
        <v>20</v>
      </c>
      <c r="EL7" s="40" t="s">
        <v>20</v>
      </c>
      <c r="EM7" s="40" t="s">
        <v>20</v>
      </c>
      <c r="EN7" s="40" t="s">
        <v>20</v>
      </c>
      <c r="EO7" s="40" t="s">
        <v>20</v>
      </c>
      <c r="EP7" s="40" t="s">
        <v>20</v>
      </c>
      <c r="EQ7" s="40" t="s">
        <v>20</v>
      </c>
      <c r="ER7" s="40" t="s">
        <v>22</v>
      </c>
      <c r="ES7" s="40" t="s">
        <v>20</v>
      </c>
      <c r="ET7" s="40" t="s">
        <v>20</v>
      </c>
      <c r="EU7" s="40" t="s">
        <v>20</v>
      </c>
      <c r="EV7" s="40" t="s">
        <v>20</v>
      </c>
      <c r="EW7" s="40" t="s">
        <v>20</v>
      </c>
      <c r="EX7" s="40" t="s">
        <v>20</v>
      </c>
      <c r="EY7" s="40" t="s">
        <v>20</v>
      </c>
      <c r="EZ7" s="40" t="s">
        <v>20</v>
      </c>
      <c r="FA7" s="40" t="s">
        <v>20</v>
      </c>
      <c r="FB7" s="40" t="s">
        <v>20</v>
      </c>
      <c r="FC7" s="40" t="s">
        <v>20</v>
      </c>
      <c r="FD7" s="40" t="s">
        <v>20</v>
      </c>
      <c r="FE7" s="40" t="s">
        <v>20</v>
      </c>
      <c r="FF7" s="40" t="s">
        <v>22</v>
      </c>
      <c r="FG7" s="40" t="s">
        <v>22</v>
      </c>
      <c r="FH7" s="40" t="s">
        <v>20</v>
      </c>
      <c r="FI7" s="40" t="s">
        <v>20</v>
      </c>
      <c r="FJ7" s="40" t="s">
        <v>20</v>
      </c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1">
        <f t="shared" si="3"/>
        <v>3</v>
      </c>
    </row>
    <row r="8" ht="27.0" customHeight="1">
      <c r="A8" s="38">
        <f t="shared" si="4"/>
        <v>4</v>
      </c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 t="s">
        <v>20</v>
      </c>
      <c r="X8" s="40" t="s">
        <v>20</v>
      </c>
      <c r="Y8" s="40" t="s">
        <v>20</v>
      </c>
      <c r="Z8" s="40" t="s">
        <v>20</v>
      </c>
      <c r="AA8" s="40" t="s">
        <v>20</v>
      </c>
      <c r="AB8" s="40" t="s">
        <v>20</v>
      </c>
      <c r="AC8" s="40" t="s">
        <v>20</v>
      </c>
      <c r="AD8" s="40" t="s">
        <v>20</v>
      </c>
      <c r="AE8" s="40" t="s">
        <v>20</v>
      </c>
      <c r="AF8" s="40" t="s">
        <v>20</v>
      </c>
      <c r="AG8" s="40" t="s">
        <v>20</v>
      </c>
      <c r="AH8" s="40" t="s">
        <v>20</v>
      </c>
      <c r="AI8" s="40" t="s">
        <v>20</v>
      </c>
      <c r="AJ8" s="40" t="s">
        <v>20</v>
      </c>
      <c r="AK8" s="40" t="s">
        <v>20</v>
      </c>
      <c r="AL8" s="40" t="s">
        <v>20</v>
      </c>
      <c r="AM8" s="40" t="s">
        <v>22</v>
      </c>
      <c r="AN8" s="40" t="s">
        <v>20</v>
      </c>
      <c r="AO8" s="40" t="s">
        <v>20</v>
      </c>
      <c r="AP8" s="40" t="s">
        <v>20</v>
      </c>
      <c r="AQ8" s="40" t="s">
        <v>20</v>
      </c>
      <c r="AR8" s="40" t="s">
        <v>20</v>
      </c>
      <c r="AS8" s="40" t="s">
        <v>20</v>
      </c>
      <c r="AT8" s="40" t="s">
        <v>20</v>
      </c>
      <c r="AU8" s="40" t="s">
        <v>20</v>
      </c>
      <c r="AV8" s="40" t="s">
        <v>20</v>
      </c>
      <c r="AW8" s="40" t="s">
        <v>20</v>
      </c>
      <c r="AX8" s="40" t="s">
        <v>20</v>
      </c>
      <c r="AY8" s="40" t="s">
        <v>20</v>
      </c>
      <c r="AZ8" s="40" t="s">
        <v>20</v>
      </c>
      <c r="BA8" s="40"/>
      <c r="BB8" s="40" t="s">
        <v>20</v>
      </c>
      <c r="BC8" s="40" t="s">
        <v>20</v>
      </c>
      <c r="BD8" s="40" t="s">
        <v>20</v>
      </c>
      <c r="BE8" s="40" t="s">
        <v>22</v>
      </c>
      <c r="BF8" s="40" t="s">
        <v>22</v>
      </c>
      <c r="BG8" s="40" t="s">
        <v>20</v>
      </c>
      <c r="BH8" s="40" t="s">
        <v>20</v>
      </c>
      <c r="BI8" s="40" t="s">
        <v>20</v>
      </c>
      <c r="BJ8" s="40" t="s">
        <v>20</v>
      </c>
      <c r="BK8" s="40" t="s">
        <v>20</v>
      </c>
      <c r="BL8" s="40"/>
      <c r="BM8" s="40"/>
      <c r="BN8" s="40"/>
      <c r="BO8" s="41">
        <f t="shared" si="1"/>
        <v>3</v>
      </c>
      <c r="BP8" s="40" t="s">
        <v>20</v>
      </c>
      <c r="BQ8" s="40" t="s">
        <v>20</v>
      </c>
      <c r="BR8" s="40" t="s">
        <v>20</v>
      </c>
      <c r="BS8" s="40" t="s">
        <v>22</v>
      </c>
      <c r="BT8" s="40" t="s">
        <v>20</v>
      </c>
      <c r="BU8" s="40" t="s">
        <v>20</v>
      </c>
      <c r="BV8" s="40" t="s">
        <v>20</v>
      </c>
      <c r="BW8" s="40" t="s">
        <v>20</v>
      </c>
      <c r="BX8" s="40" t="s">
        <v>20</v>
      </c>
      <c r="BY8" s="40" t="s">
        <v>20</v>
      </c>
      <c r="BZ8" s="40" t="s">
        <v>20</v>
      </c>
      <c r="CA8" s="40" t="s">
        <v>20</v>
      </c>
      <c r="CB8" s="40" t="s">
        <v>20</v>
      </c>
      <c r="CC8" s="40" t="s">
        <v>20</v>
      </c>
      <c r="CD8" s="40" t="s">
        <v>20</v>
      </c>
      <c r="CE8" s="40" t="s">
        <v>20</v>
      </c>
      <c r="CF8" s="40" t="s">
        <v>20</v>
      </c>
      <c r="CG8" s="40" t="s">
        <v>20</v>
      </c>
      <c r="CH8" s="40" t="s">
        <v>20</v>
      </c>
      <c r="CI8" s="40" t="s">
        <v>20</v>
      </c>
      <c r="CJ8" s="40" t="s">
        <v>20</v>
      </c>
      <c r="CK8" s="40" t="s">
        <v>20</v>
      </c>
      <c r="CL8" s="40" t="s">
        <v>20</v>
      </c>
      <c r="CM8" s="40" t="s">
        <v>20</v>
      </c>
      <c r="CN8" s="40" t="s">
        <v>20</v>
      </c>
      <c r="CO8" s="40" t="s">
        <v>20</v>
      </c>
      <c r="CP8" s="40" t="s">
        <v>20</v>
      </c>
      <c r="CQ8" s="40" t="s">
        <v>20</v>
      </c>
      <c r="CR8" s="40" t="s">
        <v>20</v>
      </c>
      <c r="CS8" s="40" t="s">
        <v>20</v>
      </c>
      <c r="CT8" s="40" t="s">
        <v>20</v>
      </c>
      <c r="CU8" s="40" t="s">
        <v>20</v>
      </c>
      <c r="CV8" s="40" t="s">
        <v>20</v>
      </c>
      <c r="CW8" s="40" t="s">
        <v>20</v>
      </c>
      <c r="CX8" s="40" t="s">
        <v>20</v>
      </c>
      <c r="CY8" s="40" t="s">
        <v>20</v>
      </c>
      <c r="CZ8" s="40" t="s">
        <v>20</v>
      </c>
      <c r="DA8" s="40" t="s">
        <v>20</v>
      </c>
      <c r="DB8" s="40" t="s">
        <v>20</v>
      </c>
      <c r="DC8" s="40" t="s">
        <v>20</v>
      </c>
      <c r="DD8" s="40" t="s">
        <v>20</v>
      </c>
      <c r="DE8" s="40" t="s">
        <v>20</v>
      </c>
      <c r="DF8" s="40" t="s">
        <v>20</v>
      </c>
      <c r="DG8" s="40" t="s">
        <v>20</v>
      </c>
      <c r="DH8" s="40" t="s">
        <v>20</v>
      </c>
      <c r="DI8" s="40" t="s">
        <v>20</v>
      </c>
      <c r="DJ8" s="40" t="s">
        <v>20</v>
      </c>
      <c r="DK8" s="40" t="s">
        <v>20</v>
      </c>
      <c r="DL8" s="40" t="s">
        <v>20</v>
      </c>
      <c r="DM8" s="40" t="s">
        <v>23</v>
      </c>
      <c r="DN8" s="40" t="s">
        <v>20</v>
      </c>
      <c r="DO8" s="40" t="s">
        <v>20</v>
      </c>
      <c r="DP8" s="40" t="s">
        <v>20</v>
      </c>
      <c r="DQ8" s="40" t="s">
        <v>22</v>
      </c>
      <c r="DR8" s="40" t="s">
        <v>20</v>
      </c>
      <c r="DS8" s="40" t="s">
        <v>20</v>
      </c>
      <c r="DT8" s="40" t="s">
        <v>20</v>
      </c>
      <c r="DU8" s="40" t="s">
        <v>20</v>
      </c>
      <c r="DV8" s="40" t="s">
        <v>20</v>
      </c>
      <c r="DW8" s="40" t="s">
        <v>20</v>
      </c>
      <c r="DX8" s="40"/>
      <c r="DY8" s="40"/>
      <c r="DZ8" s="40"/>
      <c r="EA8" s="40"/>
      <c r="EB8" s="40"/>
      <c r="EC8" s="41">
        <f t="shared" si="2"/>
        <v>2</v>
      </c>
      <c r="ED8" s="40" t="s">
        <v>20</v>
      </c>
      <c r="EE8" s="40" t="s">
        <v>20</v>
      </c>
      <c r="EF8" s="40" t="s">
        <v>20</v>
      </c>
      <c r="EG8" s="40" t="s">
        <v>20</v>
      </c>
      <c r="EH8" s="40" t="s">
        <v>20</v>
      </c>
      <c r="EI8" s="40" t="s">
        <v>20</v>
      </c>
      <c r="EJ8" s="40" t="s">
        <v>20</v>
      </c>
      <c r="EK8" s="40" t="s">
        <v>20</v>
      </c>
      <c r="EL8" s="40" t="s">
        <v>20</v>
      </c>
      <c r="EM8" s="40" t="s">
        <v>20</v>
      </c>
      <c r="EN8" s="40" t="s">
        <v>20</v>
      </c>
      <c r="EO8" s="40" t="s">
        <v>20</v>
      </c>
      <c r="EP8" s="40" t="s">
        <v>20</v>
      </c>
      <c r="EQ8" s="40" t="s">
        <v>20</v>
      </c>
      <c r="ER8" s="40" t="s">
        <v>20</v>
      </c>
      <c r="ES8" s="40" t="s">
        <v>20</v>
      </c>
      <c r="ET8" s="40" t="s">
        <v>20</v>
      </c>
      <c r="EU8" s="40" t="s">
        <v>20</v>
      </c>
      <c r="EV8" s="40" t="s">
        <v>20</v>
      </c>
      <c r="EW8" s="40" t="s">
        <v>22</v>
      </c>
      <c r="EX8" s="40" t="s">
        <v>20</v>
      </c>
      <c r="EY8" s="40" t="s">
        <v>20</v>
      </c>
      <c r="EZ8" s="40" t="s">
        <v>20</v>
      </c>
      <c r="FA8" s="40" t="s">
        <v>20</v>
      </c>
      <c r="FB8" s="40" t="s">
        <v>20</v>
      </c>
      <c r="FC8" s="40" t="s">
        <v>20</v>
      </c>
      <c r="FD8" s="40" t="s">
        <v>20</v>
      </c>
      <c r="FE8" s="40" t="s">
        <v>20</v>
      </c>
      <c r="FF8" s="40" t="s">
        <v>20</v>
      </c>
      <c r="FG8" s="40" t="s">
        <v>20</v>
      </c>
      <c r="FH8" s="40" t="s">
        <v>20</v>
      </c>
      <c r="FI8" s="40" t="s">
        <v>20</v>
      </c>
      <c r="FJ8" s="40" t="s">
        <v>20</v>
      </c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1">
        <f t="shared" si="3"/>
        <v>1</v>
      </c>
    </row>
    <row r="9" ht="27.0" customHeight="1">
      <c r="A9" s="38">
        <f t="shared" si="4"/>
        <v>5</v>
      </c>
      <c r="B9" s="39" t="s">
        <v>27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 t="s">
        <v>20</v>
      </c>
      <c r="X9" s="40" t="s">
        <v>20</v>
      </c>
      <c r="Y9" s="40" t="s">
        <v>20</v>
      </c>
      <c r="Z9" s="40" t="s">
        <v>20</v>
      </c>
      <c r="AA9" s="40" t="s">
        <v>22</v>
      </c>
      <c r="AB9" s="40" t="s">
        <v>20</v>
      </c>
      <c r="AC9" s="40" t="s">
        <v>20</v>
      </c>
      <c r="AD9" s="40" t="s">
        <v>20</v>
      </c>
      <c r="AE9" s="40" t="s">
        <v>20</v>
      </c>
      <c r="AF9" s="40" t="s">
        <v>20</v>
      </c>
      <c r="AG9" s="40" t="s">
        <v>20</v>
      </c>
      <c r="AH9" s="40" t="s">
        <v>20</v>
      </c>
      <c r="AI9" s="40" t="s">
        <v>20</v>
      </c>
      <c r="AJ9" s="40" t="s">
        <v>20</v>
      </c>
      <c r="AK9" s="40" t="s">
        <v>20</v>
      </c>
      <c r="AL9" s="40" t="s">
        <v>22</v>
      </c>
      <c r="AM9" s="40" t="s">
        <v>20</v>
      </c>
      <c r="AN9" s="40" t="s">
        <v>20</v>
      </c>
      <c r="AO9" s="40" t="s">
        <v>20</v>
      </c>
      <c r="AP9" s="40" t="s">
        <v>20</v>
      </c>
      <c r="AQ9" s="40" t="s">
        <v>20</v>
      </c>
      <c r="AR9" s="40" t="s">
        <v>20</v>
      </c>
      <c r="AS9" s="40" t="s">
        <v>20</v>
      </c>
      <c r="AT9" s="40" t="s">
        <v>20</v>
      </c>
      <c r="AU9" s="40" t="s">
        <v>20</v>
      </c>
      <c r="AV9" s="40" t="s">
        <v>20</v>
      </c>
      <c r="AW9" s="40" t="s">
        <v>20</v>
      </c>
      <c r="AX9" s="40" t="s">
        <v>20</v>
      </c>
      <c r="AY9" s="40" t="s">
        <v>20</v>
      </c>
      <c r="AZ9" s="40" t="s">
        <v>20</v>
      </c>
      <c r="BA9" s="40"/>
      <c r="BB9" s="40" t="s">
        <v>20</v>
      </c>
      <c r="BC9" s="40" t="s">
        <v>20</v>
      </c>
      <c r="BD9" s="40" t="s">
        <v>20</v>
      </c>
      <c r="BE9" s="40" t="s">
        <v>20</v>
      </c>
      <c r="BF9" s="40" t="s">
        <v>20</v>
      </c>
      <c r="BG9" s="40" t="s">
        <v>20</v>
      </c>
      <c r="BH9" s="40" t="s">
        <v>20</v>
      </c>
      <c r="BI9" s="40" t="s">
        <v>20</v>
      </c>
      <c r="BJ9" s="40" t="s">
        <v>20</v>
      </c>
      <c r="BK9" s="40" t="s">
        <v>20</v>
      </c>
      <c r="BL9" s="40"/>
      <c r="BM9" s="40"/>
      <c r="BN9" s="40"/>
      <c r="BO9" s="41">
        <f t="shared" si="1"/>
        <v>2</v>
      </c>
      <c r="BP9" s="40" t="s">
        <v>20</v>
      </c>
      <c r="BQ9" s="40" t="s">
        <v>22</v>
      </c>
      <c r="BR9" s="40" t="s">
        <v>20</v>
      </c>
      <c r="BS9" s="40" t="s">
        <v>20</v>
      </c>
      <c r="BT9" s="40" t="s">
        <v>20</v>
      </c>
      <c r="BU9" s="40" t="s">
        <v>20</v>
      </c>
      <c r="BV9" s="40" t="s">
        <v>20</v>
      </c>
      <c r="BW9" s="40" t="s">
        <v>20</v>
      </c>
      <c r="BX9" s="40" t="s">
        <v>20</v>
      </c>
      <c r="BY9" s="40" t="s">
        <v>20</v>
      </c>
      <c r="BZ9" s="40" t="s">
        <v>20</v>
      </c>
      <c r="CA9" s="40" t="s">
        <v>20</v>
      </c>
      <c r="CB9" s="40" t="s">
        <v>20</v>
      </c>
      <c r="CC9" s="40" t="s">
        <v>20</v>
      </c>
      <c r="CD9" s="40" t="s">
        <v>20</v>
      </c>
      <c r="CE9" s="40" t="s">
        <v>20</v>
      </c>
      <c r="CF9" s="40" t="s">
        <v>20</v>
      </c>
      <c r="CG9" s="40" t="s">
        <v>20</v>
      </c>
      <c r="CH9" s="40" t="s">
        <v>20</v>
      </c>
      <c r="CI9" s="40" t="s">
        <v>20</v>
      </c>
      <c r="CJ9" s="40" t="s">
        <v>20</v>
      </c>
      <c r="CK9" s="40" t="s">
        <v>20</v>
      </c>
      <c r="CL9" s="40" t="s">
        <v>20</v>
      </c>
      <c r="CM9" s="40" t="s">
        <v>20</v>
      </c>
      <c r="CN9" s="40" t="s">
        <v>20</v>
      </c>
      <c r="CO9" s="40" t="s">
        <v>20</v>
      </c>
      <c r="CP9" s="40" t="s">
        <v>20</v>
      </c>
      <c r="CQ9" s="40" t="s">
        <v>20</v>
      </c>
      <c r="CR9" s="40" t="s">
        <v>20</v>
      </c>
      <c r="CS9" s="40" t="s">
        <v>20</v>
      </c>
      <c r="CT9" s="40" t="s">
        <v>20</v>
      </c>
      <c r="CU9" s="40" t="s">
        <v>20</v>
      </c>
      <c r="CV9" s="40" t="s">
        <v>20</v>
      </c>
      <c r="CW9" s="40" t="s">
        <v>20</v>
      </c>
      <c r="CX9" s="40" t="s">
        <v>20</v>
      </c>
      <c r="CY9" s="40" t="s">
        <v>20</v>
      </c>
      <c r="CZ9" s="40" t="s">
        <v>20</v>
      </c>
      <c r="DA9" s="40" t="s">
        <v>20</v>
      </c>
      <c r="DB9" s="40" t="s">
        <v>20</v>
      </c>
      <c r="DC9" s="40" t="s">
        <v>20</v>
      </c>
      <c r="DD9" s="40" t="s">
        <v>20</v>
      </c>
      <c r="DE9" s="40" t="s">
        <v>20</v>
      </c>
      <c r="DF9" s="40" t="s">
        <v>20</v>
      </c>
      <c r="DG9" s="40" t="s">
        <v>20</v>
      </c>
      <c r="DH9" s="40" t="s">
        <v>20</v>
      </c>
      <c r="DI9" s="40" t="s">
        <v>20</v>
      </c>
      <c r="DJ9" s="40" t="s">
        <v>20</v>
      </c>
      <c r="DK9" s="40" t="s">
        <v>20</v>
      </c>
      <c r="DL9" s="40" t="s">
        <v>20</v>
      </c>
      <c r="DM9" s="40" t="s">
        <v>23</v>
      </c>
      <c r="DN9" s="40" t="s">
        <v>20</v>
      </c>
      <c r="DO9" s="40" t="s">
        <v>20</v>
      </c>
      <c r="DP9" s="40" t="s">
        <v>20</v>
      </c>
      <c r="DQ9" s="40" t="s">
        <v>20</v>
      </c>
      <c r="DR9" s="40" t="s">
        <v>20</v>
      </c>
      <c r="DS9" s="40" t="s">
        <v>20</v>
      </c>
      <c r="DT9" s="40" t="s">
        <v>20</v>
      </c>
      <c r="DU9" s="40" t="s">
        <v>20</v>
      </c>
      <c r="DV9" s="40" t="s">
        <v>20</v>
      </c>
      <c r="DW9" s="40"/>
      <c r="DX9" s="40"/>
      <c r="DY9" s="40"/>
      <c r="DZ9" s="40"/>
      <c r="EA9" s="40"/>
      <c r="EB9" s="40"/>
      <c r="EC9" s="41">
        <f t="shared" si="2"/>
        <v>1</v>
      </c>
      <c r="ED9" s="40" t="s">
        <v>20</v>
      </c>
      <c r="EE9" s="40" t="s">
        <v>20</v>
      </c>
      <c r="EF9" s="40" t="s">
        <v>20</v>
      </c>
      <c r="EG9" s="40" t="s">
        <v>20</v>
      </c>
      <c r="EH9" s="40" t="s">
        <v>20</v>
      </c>
      <c r="EI9" s="40" t="s">
        <v>20</v>
      </c>
      <c r="EJ9" s="40" t="s">
        <v>20</v>
      </c>
      <c r="EK9" s="40" t="s">
        <v>20</v>
      </c>
      <c r="EL9" s="40" t="s">
        <v>20</v>
      </c>
      <c r="EM9" s="40" t="s">
        <v>20</v>
      </c>
      <c r="EN9" s="40" t="s">
        <v>20</v>
      </c>
      <c r="EO9" s="40" t="s">
        <v>20</v>
      </c>
      <c r="EP9" s="40" t="s">
        <v>20</v>
      </c>
      <c r="EQ9" s="40" t="s">
        <v>22</v>
      </c>
      <c r="ER9" s="40" t="s">
        <v>20</v>
      </c>
      <c r="ES9" s="40" t="s">
        <v>20</v>
      </c>
      <c r="ET9" s="40" t="s">
        <v>20</v>
      </c>
      <c r="EU9" s="40" t="s">
        <v>20</v>
      </c>
      <c r="EV9" s="40" t="s">
        <v>20</v>
      </c>
      <c r="EW9" s="40" t="s">
        <v>20</v>
      </c>
      <c r="EX9" s="40" t="s">
        <v>20</v>
      </c>
      <c r="EY9" s="40" t="s">
        <v>20</v>
      </c>
      <c r="EZ9" s="40" t="s">
        <v>20</v>
      </c>
      <c r="FA9" s="40" t="s">
        <v>20</v>
      </c>
      <c r="FB9" s="40" t="s">
        <v>20</v>
      </c>
      <c r="FC9" s="40" t="s">
        <v>20</v>
      </c>
      <c r="FD9" s="40" t="s">
        <v>20</v>
      </c>
      <c r="FE9" s="40" t="s">
        <v>20</v>
      </c>
      <c r="FF9" s="40" t="s">
        <v>20</v>
      </c>
      <c r="FG9" s="40" t="s">
        <v>20</v>
      </c>
      <c r="FH9" s="40" t="s">
        <v>20</v>
      </c>
      <c r="FI9" s="40" t="s">
        <v>20</v>
      </c>
      <c r="FJ9" s="40" t="s">
        <v>20</v>
      </c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1">
        <f t="shared" si="3"/>
        <v>1</v>
      </c>
    </row>
    <row r="10" ht="27.0" customHeight="1">
      <c r="A10" s="38">
        <f t="shared" si="4"/>
        <v>6</v>
      </c>
      <c r="B10" s="39" t="s">
        <v>28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 t="s">
        <v>20</v>
      </c>
      <c r="X10" s="40" t="s">
        <v>20</v>
      </c>
      <c r="Y10" s="40" t="s">
        <v>20</v>
      </c>
      <c r="Z10" s="40" t="s">
        <v>20</v>
      </c>
      <c r="AA10" s="40" t="s">
        <v>20</v>
      </c>
      <c r="AB10" s="40" t="s">
        <v>20</v>
      </c>
      <c r="AC10" s="40" t="s">
        <v>20</v>
      </c>
      <c r="AD10" s="40" t="s">
        <v>20</v>
      </c>
      <c r="AE10" s="40" t="s">
        <v>20</v>
      </c>
      <c r="AF10" s="40" t="s">
        <v>20</v>
      </c>
      <c r="AG10" s="40" t="s">
        <v>20</v>
      </c>
      <c r="AH10" s="40" t="s">
        <v>20</v>
      </c>
      <c r="AI10" s="40" t="s">
        <v>20</v>
      </c>
      <c r="AJ10" s="40" t="s">
        <v>20</v>
      </c>
      <c r="AK10" s="40" t="s">
        <v>20</v>
      </c>
      <c r="AL10" s="40" t="s">
        <v>20</v>
      </c>
      <c r="AM10" s="40" t="s">
        <v>20</v>
      </c>
      <c r="AN10" s="40" t="s">
        <v>20</v>
      </c>
      <c r="AO10" s="40" t="s">
        <v>20</v>
      </c>
      <c r="AP10" s="40" t="s">
        <v>20</v>
      </c>
      <c r="AQ10" s="40" t="s">
        <v>20</v>
      </c>
      <c r="AR10" s="40" t="s">
        <v>20</v>
      </c>
      <c r="AS10" s="40" t="s">
        <v>20</v>
      </c>
      <c r="AT10" s="40" t="s">
        <v>20</v>
      </c>
      <c r="AU10" s="40" t="s">
        <v>20</v>
      </c>
      <c r="AV10" s="40" t="s">
        <v>20</v>
      </c>
      <c r="AW10" s="40" t="s">
        <v>20</v>
      </c>
      <c r="AX10" s="40" t="s">
        <v>20</v>
      </c>
      <c r="AY10" s="40" t="s">
        <v>20</v>
      </c>
      <c r="AZ10" s="40" t="s">
        <v>20</v>
      </c>
      <c r="BA10" s="40"/>
      <c r="BB10" s="40" t="s">
        <v>20</v>
      </c>
      <c r="BC10" s="40" t="s">
        <v>20</v>
      </c>
      <c r="BD10" s="40" t="s">
        <v>20</v>
      </c>
      <c r="BE10" s="40" t="s">
        <v>20</v>
      </c>
      <c r="BF10" s="40" t="s">
        <v>20</v>
      </c>
      <c r="BG10" s="40" t="s">
        <v>20</v>
      </c>
      <c r="BH10" s="40" t="s">
        <v>20</v>
      </c>
      <c r="BI10" s="40" t="s">
        <v>20</v>
      </c>
      <c r="BJ10" s="40" t="s">
        <v>20</v>
      </c>
      <c r="BK10" s="40" t="s">
        <v>20</v>
      </c>
      <c r="BL10" s="40"/>
      <c r="BM10" s="40"/>
      <c r="BN10" s="40"/>
      <c r="BO10" s="41">
        <f t="shared" si="1"/>
        <v>0</v>
      </c>
      <c r="BP10" s="40" t="s">
        <v>20</v>
      </c>
      <c r="BQ10" s="40" t="s">
        <v>20</v>
      </c>
      <c r="BR10" s="40" t="s">
        <v>20</v>
      </c>
      <c r="BS10" s="40" t="s">
        <v>20</v>
      </c>
      <c r="BT10" s="40" t="s">
        <v>20</v>
      </c>
      <c r="BU10" s="40" t="s">
        <v>20</v>
      </c>
      <c r="BV10" s="40" t="s">
        <v>20</v>
      </c>
      <c r="BW10" s="40" t="s">
        <v>20</v>
      </c>
      <c r="BX10" s="40" t="s">
        <v>20</v>
      </c>
      <c r="BY10" s="40" t="s">
        <v>20</v>
      </c>
      <c r="BZ10" s="40" t="s">
        <v>20</v>
      </c>
      <c r="CA10" s="40" t="s">
        <v>20</v>
      </c>
      <c r="CB10" s="40" t="s">
        <v>20</v>
      </c>
      <c r="CC10" s="40" t="s">
        <v>20</v>
      </c>
      <c r="CD10" s="40" t="s">
        <v>20</v>
      </c>
      <c r="CE10" s="40" t="s">
        <v>20</v>
      </c>
      <c r="CF10" s="40" t="s">
        <v>20</v>
      </c>
      <c r="CG10" s="40" t="s">
        <v>20</v>
      </c>
      <c r="CH10" s="40" t="s">
        <v>20</v>
      </c>
      <c r="CI10" s="40" t="s">
        <v>20</v>
      </c>
      <c r="CJ10" s="40" t="s">
        <v>20</v>
      </c>
      <c r="CK10" s="40" t="s">
        <v>20</v>
      </c>
      <c r="CL10" s="40" t="s">
        <v>20</v>
      </c>
      <c r="CM10" s="40" t="s">
        <v>20</v>
      </c>
      <c r="CN10" s="40" t="s">
        <v>20</v>
      </c>
      <c r="CO10" s="40" t="s">
        <v>20</v>
      </c>
      <c r="CP10" s="40" t="s">
        <v>20</v>
      </c>
      <c r="CQ10" s="40" t="s">
        <v>20</v>
      </c>
      <c r="CR10" s="40" t="s">
        <v>20</v>
      </c>
      <c r="CS10" s="40" t="s">
        <v>20</v>
      </c>
      <c r="CT10" s="40" t="s">
        <v>20</v>
      </c>
      <c r="CU10" s="40" t="s">
        <v>20</v>
      </c>
      <c r="CV10" s="40" t="s">
        <v>20</v>
      </c>
      <c r="CW10" s="40" t="s">
        <v>20</v>
      </c>
      <c r="CX10" s="40" t="s">
        <v>20</v>
      </c>
      <c r="CY10" s="40" t="s">
        <v>20</v>
      </c>
      <c r="CZ10" s="40" t="s">
        <v>20</v>
      </c>
      <c r="DA10" s="40" t="s">
        <v>20</v>
      </c>
      <c r="DB10" s="40" t="s">
        <v>20</v>
      </c>
      <c r="DC10" s="40" t="s">
        <v>20</v>
      </c>
      <c r="DD10" s="40" t="s">
        <v>20</v>
      </c>
      <c r="DE10" s="40" t="s">
        <v>20</v>
      </c>
      <c r="DF10" s="40" t="s">
        <v>20</v>
      </c>
      <c r="DG10" s="40" t="s">
        <v>20</v>
      </c>
      <c r="DH10" s="40" t="s">
        <v>20</v>
      </c>
      <c r="DI10" s="40" t="s">
        <v>20</v>
      </c>
      <c r="DJ10" s="40" t="s">
        <v>20</v>
      </c>
      <c r="DK10" s="40" t="s">
        <v>20</v>
      </c>
      <c r="DL10" s="40" t="s">
        <v>20</v>
      </c>
      <c r="DM10" s="40" t="s">
        <v>23</v>
      </c>
      <c r="DN10" s="40" t="s">
        <v>20</v>
      </c>
      <c r="DO10" s="40" t="s">
        <v>20</v>
      </c>
      <c r="DP10" s="40" t="s">
        <v>20</v>
      </c>
      <c r="DQ10" s="40" t="s">
        <v>20</v>
      </c>
      <c r="DR10" s="40" t="s">
        <v>20</v>
      </c>
      <c r="DS10" s="40" t="s">
        <v>20</v>
      </c>
      <c r="DT10" s="40" t="s">
        <v>20</v>
      </c>
      <c r="DU10" s="40" t="s">
        <v>20</v>
      </c>
      <c r="DV10" s="40" t="s">
        <v>20</v>
      </c>
      <c r="DW10" s="40"/>
      <c r="DX10" s="40"/>
      <c r="DY10" s="40"/>
      <c r="DZ10" s="40"/>
      <c r="EA10" s="40"/>
      <c r="EB10" s="40"/>
      <c r="EC10" s="41">
        <f t="shared" si="2"/>
        <v>0</v>
      </c>
      <c r="ED10" s="40" t="s">
        <v>20</v>
      </c>
      <c r="EE10" s="40" t="s">
        <v>20</v>
      </c>
      <c r="EF10" s="40" t="s">
        <v>20</v>
      </c>
      <c r="EG10" s="40" t="s">
        <v>20</v>
      </c>
      <c r="EH10" s="40" t="s">
        <v>20</v>
      </c>
      <c r="EI10" s="40" t="s">
        <v>20</v>
      </c>
      <c r="EJ10" s="40" t="s">
        <v>20</v>
      </c>
      <c r="EK10" s="40" t="s">
        <v>20</v>
      </c>
      <c r="EL10" s="40" t="s">
        <v>20</v>
      </c>
      <c r="EM10" s="40" t="s">
        <v>20</v>
      </c>
      <c r="EN10" s="40" t="s">
        <v>20</v>
      </c>
      <c r="EO10" s="40" t="s">
        <v>20</v>
      </c>
      <c r="EP10" s="40" t="s">
        <v>20</v>
      </c>
      <c r="EQ10" s="40" t="s">
        <v>20</v>
      </c>
      <c r="ER10" s="40" t="s">
        <v>20</v>
      </c>
      <c r="ES10" s="40" t="s">
        <v>20</v>
      </c>
      <c r="ET10" s="40" t="s">
        <v>20</v>
      </c>
      <c r="EU10" s="40" t="s">
        <v>20</v>
      </c>
      <c r="EV10" s="40" t="s">
        <v>20</v>
      </c>
      <c r="EW10" s="40" t="s">
        <v>20</v>
      </c>
      <c r="EX10" s="40" t="s">
        <v>20</v>
      </c>
      <c r="EY10" s="40" t="s">
        <v>20</v>
      </c>
      <c r="EZ10" s="40" t="s">
        <v>20</v>
      </c>
      <c r="FA10" s="40" t="s">
        <v>20</v>
      </c>
      <c r="FB10" s="40" t="s">
        <v>20</v>
      </c>
      <c r="FC10" s="40" t="s">
        <v>20</v>
      </c>
      <c r="FD10" s="40" t="s">
        <v>20</v>
      </c>
      <c r="FE10" s="40" t="s">
        <v>20</v>
      </c>
      <c r="FF10" s="40" t="s">
        <v>20</v>
      </c>
      <c r="FG10" s="40" t="s">
        <v>20</v>
      </c>
      <c r="FH10" s="40" t="s">
        <v>20</v>
      </c>
      <c r="FI10" s="40" t="s">
        <v>22</v>
      </c>
      <c r="FJ10" s="40" t="s">
        <v>20</v>
      </c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1">
        <f t="shared" si="3"/>
        <v>1</v>
      </c>
    </row>
    <row r="11" ht="27.0" customHeight="1">
      <c r="A11" s="38">
        <f t="shared" si="4"/>
        <v>7</v>
      </c>
      <c r="B11" s="39" t="s">
        <v>29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 t="s">
        <v>20</v>
      </c>
      <c r="X11" s="40" t="s">
        <v>20</v>
      </c>
      <c r="Y11" s="40" t="s">
        <v>20</v>
      </c>
      <c r="Z11" s="40" t="s">
        <v>20</v>
      </c>
      <c r="AA11" s="40" t="s">
        <v>20</v>
      </c>
      <c r="AB11" s="40" t="s">
        <v>20</v>
      </c>
      <c r="AC11" s="40" t="s">
        <v>20</v>
      </c>
      <c r="AD11" s="40" t="s">
        <v>20</v>
      </c>
      <c r="AE11" s="40" t="s">
        <v>22</v>
      </c>
      <c r="AF11" s="40" t="s">
        <v>20</v>
      </c>
      <c r="AG11" s="40" t="s">
        <v>20</v>
      </c>
      <c r="AH11" s="40" t="s">
        <v>20</v>
      </c>
      <c r="AI11" s="40" t="s">
        <v>20</v>
      </c>
      <c r="AJ11" s="40" t="s">
        <v>20</v>
      </c>
      <c r="AK11" s="40" t="s">
        <v>20</v>
      </c>
      <c r="AL11" s="40" t="s">
        <v>20</v>
      </c>
      <c r="AM11" s="40" t="s">
        <v>20</v>
      </c>
      <c r="AN11" s="40" t="s">
        <v>20</v>
      </c>
      <c r="AO11" s="40" t="s">
        <v>20</v>
      </c>
      <c r="AP11" s="40" t="s">
        <v>20</v>
      </c>
      <c r="AQ11" s="40" t="s">
        <v>20</v>
      </c>
      <c r="AR11" s="40" t="s">
        <v>20</v>
      </c>
      <c r="AS11" s="40" t="s">
        <v>20</v>
      </c>
      <c r="AT11" s="40" t="s">
        <v>20</v>
      </c>
      <c r="AU11" s="40" t="s">
        <v>20</v>
      </c>
      <c r="AV11" s="40" t="s">
        <v>20</v>
      </c>
      <c r="AW11" s="40" t="s">
        <v>22</v>
      </c>
      <c r="AX11" s="40" t="s">
        <v>20</v>
      </c>
      <c r="AY11" s="40" t="s">
        <v>20</v>
      </c>
      <c r="AZ11" s="40" t="s">
        <v>20</v>
      </c>
      <c r="BA11" s="40"/>
      <c r="BB11" s="40" t="s">
        <v>20</v>
      </c>
      <c r="BC11" s="40" t="s">
        <v>20</v>
      </c>
      <c r="BD11" s="40" t="s">
        <v>20</v>
      </c>
      <c r="BE11" s="40" t="s">
        <v>20</v>
      </c>
      <c r="BF11" s="40" t="s">
        <v>20</v>
      </c>
      <c r="BG11" s="40" t="s">
        <v>20</v>
      </c>
      <c r="BH11" s="40" t="s">
        <v>20</v>
      </c>
      <c r="BI11" s="40" t="s">
        <v>20</v>
      </c>
      <c r="BJ11" s="40" t="s">
        <v>20</v>
      </c>
      <c r="BK11" s="40" t="s">
        <v>20</v>
      </c>
      <c r="BL11" s="40"/>
      <c r="BM11" s="40"/>
      <c r="BN11" s="40"/>
      <c r="BO11" s="41">
        <f t="shared" si="1"/>
        <v>2</v>
      </c>
      <c r="BP11" s="40" t="s">
        <v>20</v>
      </c>
      <c r="BQ11" s="40" t="s">
        <v>20</v>
      </c>
      <c r="BR11" s="40" t="s">
        <v>20</v>
      </c>
      <c r="BS11" s="40" t="s">
        <v>20</v>
      </c>
      <c r="BT11" s="40" t="s">
        <v>22</v>
      </c>
      <c r="BU11" s="40" t="s">
        <v>20</v>
      </c>
      <c r="BV11" s="40" t="s">
        <v>20</v>
      </c>
      <c r="BW11" s="40" t="s">
        <v>20</v>
      </c>
      <c r="BX11" s="40" t="s">
        <v>20</v>
      </c>
      <c r="BY11" s="40" t="s">
        <v>20</v>
      </c>
      <c r="BZ11" s="40" t="s">
        <v>20</v>
      </c>
      <c r="CA11" s="40" t="s">
        <v>20</v>
      </c>
      <c r="CB11" s="40" t="s">
        <v>20</v>
      </c>
      <c r="CC11" s="40" t="s">
        <v>20</v>
      </c>
      <c r="CD11" s="40" t="s">
        <v>20</v>
      </c>
      <c r="CE11" s="40" t="s">
        <v>20</v>
      </c>
      <c r="CF11" s="40" t="s">
        <v>20</v>
      </c>
      <c r="CG11" s="40" t="s">
        <v>20</v>
      </c>
      <c r="CH11" s="40" t="s">
        <v>20</v>
      </c>
      <c r="CI11" s="40" t="s">
        <v>20</v>
      </c>
      <c r="CJ11" s="40" t="s">
        <v>20</v>
      </c>
      <c r="CK11" s="40" t="s">
        <v>20</v>
      </c>
      <c r="CL11" s="40" t="s">
        <v>20</v>
      </c>
      <c r="CM11" s="40" t="s">
        <v>20</v>
      </c>
      <c r="CN11" s="40" t="s">
        <v>20</v>
      </c>
      <c r="CO11" s="40" t="s">
        <v>20</v>
      </c>
      <c r="CP11" s="40" t="s">
        <v>20</v>
      </c>
      <c r="CQ11" s="40" t="s">
        <v>20</v>
      </c>
      <c r="CR11" s="40" t="s">
        <v>20</v>
      </c>
      <c r="CS11" s="40" t="s">
        <v>20</v>
      </c>
      <c r="CT11" s="40" t="s">
        <v>20</v>
      </c>
      <c r="CU11" s="40" t="s">
        <v>20</v>
      </c>
      <c r="CV11" s="40" t="s">
        <v>20</v>
      </c>
      <c r="CW11" s="40" t="s">
        <v>20</v>
      </c>
      <c r="CX11" s="40" t="s">
        <v>20</v>
      </c>
      <c r="CY11" s="40" t="s">
        <v>20</v>
      </c>
      <c r="CZ11" s="40" t="s">
        <v>20</v>
      </c>
      <c r="DA11" s="40" t="s">
        <v>20</v>
      </c>
      <c r="DB11" s="40" t="s">
        <v>20</v>
      </c>
      <c r="DC11" s="40" t="s">
        <v>20</v>
      </c>
      <c r="DD11" s="40" t="s">
        <v>20</v>
      </c>
      <c r="DE11" s="40" t="s">
        <v>20</v>
      </c>
      <c r="DF11" s="40" t="s">
        <v>20</v>
      </c>
      <c r="DG11" s="40" t="s">
        <v>20</v>
      </c>
      <c r="DH11" s="40" t="s">
        <v>20</v>
      </c>
      <c r="DI11" s="40" t="s">
        <v>20</v>
      </c>
      <c r="DJ11" s="40" t="s">
        <v>20</v>
      </c>
      <c r="DK11" s="40" t="s">
        <v>20</v>
      </c>
      <c r="DL11" s="40" t="s">
        <v>20</v>
      </c>
      <c r="DM11" s="40" t="s">
        <v>23</v>
      </c>
      <c r="DN11" s="40" t="s">
        <v>20</v>
      </c>
      <c r="DO11" s="40" t="s">
        <v>20</v>
      </c>
      <c r="DP11" s="40" t="s">
        <v>20</v>
      </c>
      <c r="DQ11" s="40" t="s">
        <v>20</v>
      </c>
      <c r="DR11" s="40" t="s">
        <v>20</v>
      </c>
      <c r="DS11" s="40" t="s">
        <v>20</v>
      </c>
      <c r="DT11" s="40" t="s">
        <v>22</v>
      </c>
      <c r="DU11" s="40" t="s">
        <v>22</v>
      </c>
      <c r="DV11" s="40" t="s">
        <v>20</v>
      </c>
      <c r="DW11" s="40"/>
      <c r="DX11" s="40"/>
      <c r="DY11" s="40"/>
      <c r="DZ11" s="40"/>
      <c r="EA11" s="40"/>
      <c r="EB11" s="40"/>
      <c r="EC11" s="41">
        <f t="shared" si="2"/>
        <v>3</v>
      </c>
      <c r="ED11" s="40" t="s">
        <v>20</v>
      </c>
      <c r="EE11" s="40" t="s">
        <v>20</v>
      </c>
      <c r="EF11" s="40" t="s">
        <v>20</v>
      </c>
      <c r="EG11" s="40" t="s">
        <v>20</v>
      </c>
      <c r="EH11" s="40" t="s">
        <v>20</v>
      </c>
      <c r="EI11" s="40" t="s">
        <v>20</v>
      </c>
      <c r="EJ11" s="40" t="s">
        <v>20</v>
      </c>
      <c r="EK11" s="40" t="s">
        <v>20</v>
      </c>
      <c r="EL11" s="40" t="s">
        <v>20</v>
      </c>
      <c r="EM11" s="40" t="s">
        <v>20</v>
      </c>
      <c r="EN11" s="40" t="s">
        <v>20</v>
      </c>
      <c r="EO11" s="40" t="s">
        <v>20</v>
      </c>
      <c r="EP11" s="40" t="s">
        <v>20</v>
      </c>
      <c r="EQ11" s="40" t="s">
        <v>20</v>
      </c>
      <c r="ER11" s="40" t="s">
        <v>20</v>
      </c>
      <c r="ES11" s="40" t="s">
        <v>20</v>
      </c>
      <c r="ET11" s="40" t="s">
        <v>20</v>
      </c>
      <c r="EU11" s="40" t="s">
        <v>20</v>
      </c>
      <c r="EV11" s="40" t="s">
        <v>20</v>
      </c>
      <c r="EW11" s="40" t="s">
        <v>20</v>
      </c>
      <c r="EX11" s="40" t="s">
        <v>20</v>
      </c>
      <c r="EY11" s="40" t="s">
        <v>20</v>
      </c>
      <c r="EZ11" s="40" t="s">
        <v>20</v>
      </c>
      <c r="FA11" s="40" t="s">
        <v>20</v>
      </c>
      <c r="FB11" s="40" t="s">
        <v>20</v>
      </c>
      <c r="FC11" s="40" t="s">
        <v>20</v>
      </c>
      <c r="FD11" s="40" t="s">
        <v>20</v>
      </c>
      <c r="FE11" s="40" t="s">
        <v>20</v>
      </c>
      <c r="FF11" s="40" t="s">
        <v>20</v>
      </c>
      <c r="FG11" s="40" t="s">
        <v>22</v>
      </c>
      <c r="FH11" s="40" t="s">
        <v>22</v>
      </c>
      <c r="FI11" s="40" t="s">
        <v>20</v>
      </c>
      <c r="FJ11" s="40" t="s">
        <v>20</v>
      </c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1">
        <f t="shared" si="3"/>
        <v>2</v>
      </c>
    </row>
    <row r="12" ht="27.0" customHeight="1">
      <c r="A12" s="38">
        <f t="shared" si="4"/>
        <v>8</v>
      </c>
      <c r="B12" s="39" t="s">
        <v>30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 t="s">
        <v>20</v>
      </c>
      <c r="X12" s="40" t="s">
        <v>22</v>
      </c>
      <c r="Y12" s="40" t="s">
        <v>20</v>
      </c>
      <c r="Z12" s="40" t="s">
        <v>20</v>
      </c>
      <c r="AA12" s="40" t="s">
        <v>20</v>
      </c>
      <c r="AB12" s="40" t="s">
        <v>20</v>
      </c>
      <c r="AC12" s="40" t="s">
        <v>20</v>
      </c>
      <c r="AD12" s="40" t="s">
        <v>20</v>
      </c>
      <c r="AE12" s="40" t="s">
        <v>20</v>
      </c>
      <c r="AF12" s="40" t="s">
        <v>20</v>
      </c>
      <c r="AG12" s="40" t="s">
        <v>20</v>
      </c>
      <c r="AH12" s="40" t="s">
        <v>20</v>
      </c>
      <c r="AI12" s="40" t="s">
        <v>20</v>
      </c>
      <c r="AJ12" s="40" t="s">
        <v>20</v>
      </c>
      <c r="AK12" s="40" t="s">
        <v>20</v>
      </c>
      <c r="AL12" s="40" t="s">
        <v>20</v>
      </c>
      <c r="AM12" s="40" t="s">
        <v>20</v>
      </c>
      <c r="AN12" s="40" t="s">
        <v>20</v>
      </c>
      <c r="AO12" s="40" t="s">
        <v>20</v>
      </c>
      <c r="AP12" s="40" t="s">
        <v>20</v>
      </c>
      <c r="AQ12" s="40" t="s">
        <v>20</v>
      </c>
      <c r="AR12" s="40" t="s">
        <v>20</v>
      </c>
      <c r="AS12" s="40" t="s">
        <v>22</v>
      </c>
      <c r="AT12" s="40" t="s">
        <v>22</v>
      </c>
      <c r="AU12" s="40" t="s">
        <v>22</v>
      </c>
      <c r="AV12" s="40" t="s">
        <v>22</v>
      </c>
      <c r="AW12" s="40" t="s">
        <v>20</v>
      </c>
      <c r="AX12" s="40" t="s">
        <v>20</v>
      </c>
      <c r="AY12" s="40" t="s">
        <v>20</v>
      </c>
      <c r="AZ12" s="40" t="s">
        <v>20</v>
      </c>
      <c r="BA12" s="40"/>
      <c r="BB12" s="40" t="s">
        <v>20</v>
      </c>
      <c r="BC12" s="40" t="s">
        <v>20</v>
      </c>
      <c r="BD12" s="40" t="s">
        <v>20</v>
      </c>
      <c r="BE12" s="40" t="s">
        <v>20</v>
      </c>
      <c r="BF12" s="40" t="s">
        <v>20</v>
      </c>
      <c r="BG12" s="40" t="s">
        <v>20</v>
      </c>
      <c r="BH12" s="40" t="s">
        <v>20</v>
      </c>
      <c r="BI12" s="40" t="s">
        <v>20</v>
      </c>
      <c r="BJ12" s="40" t="s">
        <v>22</v>
      </c>
      <c r="BK12" s="40" t="s">
        <v>20</v>
      </c>
      <c r="BL12" s="40"/>
      <c r="BM12" s="40"/>
      <c r="BN12" s="40"/>
      <c r="BO12" s="41">
        <f t="shared" si="1"/>
        <v>6</v>
      </c>
      <c r="BP12" s="40" t="s">
        <v>20</v>
      </c>
      <c r="BQ12" s="40" t="s">
        <v>20</v>
      </c>
      <c r="BR12" s="40" t="s">
        <v>20</v>
      </c>
      <c r="BS12" s="40" t="s">
        <v>20</v>
      </c>
      <c r="BT12" s="40" t="s">
        <v>20</v>
      </c>
      <c r="BU12" s="40" t="s">
        <v>20</v>
      </c>
      <c r="BV12" s="40" t="s">
        <v>20</v>
      </c>
      <c r="BW12" s="40" t="s">
        <v>20</v>
      </c>
      <c r="BX12" s="40" t="s">
        <v>20</v>
      </c>
      <c r="BY12" s="40" t="s">
        <v>20</v>
      </c>
      <c r="BZ12" s="40" t="s">
        <v>20</v>
      </c>
      <c r="CA12" s="40" t="s">
        <v>20</v>
      </c>
      <c r="CB12" s="40" t="s">
        <v>20</v>
      </c>
      <c r="CC12" s="40" t="s">
        <v>20</v>
      </c>
      <c r="CD12" s="40" t="s">
        <v>20</v>
      </c>
      <c r="CE12" s="40" t="s">
        <v>20</v>
      </c>
      <c r="CF12" s="40" t="s">
        <v>20</v>
      </c>
      <c r="CG12" s="40" t="s">
        <v>20</v>
      </c>
      <c r="CH12" s="40" t="s">
        <v>20</v>
      </c>
      <c r="CI12" s="40" t="s">
        <v>20</v>
      </c>
      <c r="CJ12" s="40" t="s">
        <v>20</v>
      </c>
      <c r="CK12" s="40" t="s">
        <v>20</v>
      </c>
      <c r="CL12" s="40" t="s">
        <v>20</v>
      </c>
      <c r="CM12" s="40" t="s">
        <v>20</v>
      </c>
      <c r="CN12" s="40" t="s">
        <v>20</v>
      </c>
      <c r="CO12" s="40" t="s">
        <v>20</v>
      </c>
      <c r="CP12" s="40" t="s">
        <v>20</v>
      </c>
      <c r="CQ12" s="40" t="s">
        <v>20</v>
      </c>
      <c r="CR12" s="40" t="s">
        <v>20</v>
      </c>
      <c r="CS12" s="40" t="s">
        <v>20</v>
      </c>
      <c r="CT12" s="40" t="s">
        <v>20</v>
      </c>
      <c r="CU12" s="40" t="s">
        <v>20</v>
      </c>
      <c r="CV12" s="40" t="s">
        <v>20</v>
      </c>
      <c r="CW12" s="40" t="s">
        <v>20</v>
      </c>
      <c r="CX12" s="40" t="s">
        <v>20</v>
      </c>
      <c r="CY12" s="40" t="s">
        <v>20</v>
      </c>
      <c r="CZ12" s="40" t="s">
        <v>20</v>
      </c>
      <c r="DA12" s="40" t="s">
        <v>20</v>
      </c>
      <c r="DB12" s="40" t="s">
        <v>20</v>
      </c>
      <c r="DC12" s="40" t="s">
        <v>20</v>
      </c>
      <c r="DD12" s="40" t="s">
        <v>20</v>
      </c>
      <c r="DE12" s="40" t="s">
        <v>20</v>
      </c>
      <c r="DF12" s="40" t="s">
        <v>20</v>
      </c>
      <c r="DG12" s="40" t="s">
        <v>20</v>
      </c>
      <c r="DH12" s="40" t="s">
        <v>20</v>
      </c>
      <c r="DI12" s="40" t="s">
        <v>20</v>
      </c>
      <c r="DJ12" s="40" t="s">
        <v>20</v>
      </c>
      <c r="DK12" s="40" t="s">
        <v>20</v>
      </c>
      <c r="DL12" s="40" t="s">
        <v>20</v>
      </c>
      <c r="DM12" s="40" t="s">
        <v>23</v>
      </c>
      <c r="DN12" s="40" t="s">
        <v>20</v>
      </c>
      <c r="DO12" s="40" t="s">
        <v>22</v>
      </c>
      <c r="DP12" s="40" t="s">
        <v>20</v>
      </c>
      <c r="DQ12" s="40" t="s">
        <v>20</v>
      </c>
      <c r="DR12" s="40" t="s">
        <v>20</v>
      </c>
      <c r="DS12" s="40" t="s">
        <v>20</v>
      </c>
      <c r="DT12" s="40" t="s">
        <v>20</v>
      </c>
      <c r="DU12" s="40" t="s">
        <v>20</v>
      </c>
      <c r="DV12" s="40" t="s">
        <v>20</v>
      </c>
      <c r="DW12" s="40"/>
      <c r="DX12" s="40"/>
      <c r="DY12" s="40"/>
      <c r="DZ12" s="40"/>
      <c r="EA12" s="40"/>
      <c r="EB12" s="40"/>
      <c r="EC12" s="41">
        <f t="shared" si="2"/>
        <v>1</v>
      </c>
      <c r="ED12" s="40" t="s">
        <v>20</v>
      </c>
      <c r="EE12" s="40" t="s">
        <v>20</v>
      </c>
      <c r="EF12" s="40" t="s">
        <v>20</v>
      </c>
      <c r="EG12" s="40" t="s">
        <v>20</v>
      </c>
      <c r="EH12" s="40" t="s">
        <v>20</v>
      </c>
      <c r="EI12" s="40" t="s">
        <v>20</v>
      </c>
      <c r="EJ12" s="40" t="s">
        <v>20</v>
      </c>
      <c r="EK12" s="40" t="s">
        <v>20</v>
      </c>
      <c r="EL12" s="40" t="s">
        <v>20</v>
      </c>
      <c r="EM12" s="40" t="s">
        <v>20</v>
      </c>
      <c r="EN12" s="40" t="s">
        <v>20</v>
      </c>
      <c r="EO12" s="40" t="s">
        <v>20</v>
      </c>
      <c r="EP12" s="40" t="s">
        <v>20</v>
      </c>
      <c r="EQ12" s="40" t="s">
        <v>20</v>
      </c>
      <c r="ER12" s="40" t="s">
        <v>20</v>
      </c>
      <c r="ES12" s="40" t="s">
        <v>20</v>
      </c>
      <c r="ET12" s="40" t="s">
        <v>20</v>
      </c>
      <c r="EU12" s="40" t="s">
        <v>20</v>
      </c>
      <c r="EV12" s="40" t="s">
        <v>20</v>
      </c>
      <c r="EW12" s="40" t="s">
        <v>20</v>
      </c>
      <c r="EX12" s="40" t="s">
        <v>20</v>
      </c>
      <c r="EY12" s="40" t="s">
        <v>20</v>
      </c>
      <c r="EZ12" s="40" t="s">
        <v>20</v>
      </c>
      <c r="FA12" s="40" t="s">
        <v>20</v>
      </c>
      <c r="FB12" s="40" t="s">
        <v>20</v>
      </c>
      <c r="FC12" s="40" t="s">
        <v>20</v>
      </c>
      <c r="FD12" s="40" t="s">
        <v>20</v>
      </c>
      <c r="FE12" s="40" t="s">
        <v>20</v>
      </c>
      <c r="FF12" s="40" t="s">
        <v>20</v>
      </c>
      <c r="FG12" s="40" t="s">
        <v>20</v>
      </c>
      <c r="FH12" s="40" t="s">
        <v>20</v>
      </c>
      <c r="FI12" s="40" t="s">
        <v>20</v>
      </c>
      <c r="FJ12" s="40" t="s">
        <v>20</v>
      </c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1">
        <f t="shared" si="3"/>
        <v>0</v>
      </c>
    </row>
    <row r="13" ht="27.0" customHeight="1">
      <c r="A13" s="38">
        <f t="shared" si="4"/>
        <v>9</v>
      </c>
      <c r="B13" s="39" t="s">
        <v>31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 t="s">
        <v>20</v>
      </c>
      <c r="X13" s="40" t="s">
        <v>20</v>
      </c>
      <c r="Y13" s="40" t="s">
        <v>20</v>
      </c>
      <c r="Z13" s="40" t="s">
        <v>20</v>
      </c>
      <c r="AA13" s="40" t="s">
        <v>20</v>
      </c>
      <c r="AB13" s="40" t="s">
        <v>20</v>
      </c>
      <c r="AC13" s="40" t="s">
        <v>20</v>
      </c>
      <c r="AD13" s="40" t="s">
        <v>20</v>
      </c>
      <c r="AE13" s="40" t="s">
        <v>20</v>
      </c>
      <c r="AF13" s="40" t="s">
        <v>20</v>
      </c>
      <c r="AG13" s="40" t="s">
        <v>20</v>
      </c>
      <c r="AH13" s="40" t="s">
        <v>22</v>
      </c>
      <c r="AI13" s="40" t="s">
        <v>20</v>
      </c>
      <c r="AJ13" s="40" t="s">
        <v>20</v>
      </c>
      <c r="AK13" s="40" t="s">
        <v>22</v>
      </c>
      <c r="AL13" s="40" t="s">
        <v>22</v>
      </c>
      <c r="AM13" s="40" t="s">
        <v>22</v>
      </c>
      <c r="AN13" s="40" t="s">
        <v>20</v>
      </c>
      <c r="AO13" s="40" t="s">
        <v>20</v>
      </c>
      <c r="AP13" s="40" t="s">
        <v>20</v>
      </c>
      <c r="AQ13" s="40" t="s">
        <v>20</v>
      </c>
      <c r="AR13" s="40" t="s">
        <v>20</v>
      </c>
      <c r="AS13" s="40" t="s">
        <v>22</v>
      </c>
      <c r="AT13" s="40" t="s">
        <v>22</v>
      </c>
      <c r="AU13" s="40" t="s">
        <v>20</v>
      </c>
      <c r="AV13" s="40" t="s">
        <v>20</v>
      </c>
      <c r="AW13" s="40" t="s">
        <v>20</v>
      </c>
      <c r="AX13" s="40" t="s">
        <v>20</v>
      </c>
      <c r="AY13" s="40" t="s">
        <v>20</v>
      </c>
      <c r="AZ13" s="40" t="s">
        <v>20</v>
      </c>
      <c r="BA13" s="40"/>
      <c r="BB13" s="40" t="s">
        <v>20</v>
      </c>
      <c r="BC13" s="40" t="s">
        <v>20</v>
      </c>
      <c r="BD13" s="40" t="s">
        <v>20</v>
      </c>
      <c r="BE13" s="40" t="s">
        <v>22</v>
      </c>
      <c r="BF13" s="40" t="s">
        <v>20</v>
      </c>
      <c r="BG13" s="40" t="s">
        <v>20</v>
      </c>
      <c r="BH13" s="40" t="s">
        <v>20</v>
      </c>
      <c r="BI13" s="40" t="s">
        <v>20</v>
      </c>
      <c r="BJ13" s="40" t="s">
        <v>22</v>
      </c>
      <c r="BK13" s="40" t="s">
        <v>20</v>
      </c>
      <c r="BL13" s="40"/>
      <c r="BM13" s="40"/>
      <c r="BN13" s="40"/>
      <c r="BO13" s="41">
        <f t="shared" si="1"/>
        <v>8</v>
      </c>
      <c r="BP13" s="40" t="s">
        <v>20</v>
      </c>
      <c r="BQ13" s="40" t="s">
        <v>20</v>
      </c>
      <c r="BR13" s="40" t="s">
        <v>20</v>
      </c>
      <c r="BS13" s="40" t="s">
        <v>20</v>
      </c>
      <c r="BT13" s="40" t="s">
        <v>20</v>
      </c>
      <c r="BU13" s="40" t="s">
        <v>20</v>
      </c>
      <c r="BV13" s="40" t="s">
        <v>20</v>
      </c>
      <c r="BW13" s="40" t="s">
        <v>20</v>
      </c>
      <c r="BX13" s="40" t="s">
        <v>20</v>
      </c>
      <c r="BY13" s="40" t="s">
        <v>20</v>
      </c>
      <c r="BZ13" s="40" t="s">
        <v>20</v>
      </c>
      <c r="CA13" s="40" t="s">
        <v>20</v>
      </c>
      <c r="CB13" s="40" t="s">
        <v>20</v>
      </c>
      <c r="CC13" s="40" t="s">
        <v>20</v>
      </c>
      <c r="CD13" s="40" t="s">
        <v>20</v>
      </c>
      <c r="CE13" s="40" t="s">
        <v>20</v>
      </c>
      <c r="CF13" s="40" t="s">
        <v>20</v>
      </c>
      <c r="CG13" s="40" t="s">
        <v>20</v>
      </c>
      <c r="CH13" s="40" t="s">
        <v>20</v>
      </c>
      <c r="CI13" s="40" t="s">
        <v>20</v>
      </c>
      <c r="CJ13" s="40" t="s">
        <v>20</v>
      </c>
      <c r="CK13" s="40" t="s">
        <v>20</v>
      </c>
      <c r="CL13" s="40" t="s">
        <v>20</v>
      </c>
      <c r="CM13" s="40" t="s">
        <v>20</v>
      </c>
      <c r="CN13" s="40" t="s">
        <v>20</v>
      </c>
      <c r="CO13" s="40" t="s">
        <v>20</v>
      </c>
      <c r="CP13" s="40" t="s">
        <v>20</v>
      </c>
      <c r="CQ13" s="40" t="s">
        <v>20</v>
      </c>
      <c r="CR13" s="40" t="s">
        <v>20</v>
      </c>
      <c r="CS13" s="40" t="s">
        <v>20</v>
      </c>
      <c r="CT13" s="40" t="s">
        <v>20</v>
      </c>
      <c r="CU13" s="40" t="s">
        <v>20</v>
      </c>
      <c r="CV13" s="40" t="s">
        <v>20</v>
      </c>
      <c r="CW13" s="40" t="s">
        <v>20</v>
      </c>
      <c r="CX13" s="40" t="s">
        <v>20</v>
      </c>
      <c r="CY13" s="40" t="s">
        <v>20</v>
      </c>
      <c r="CZ13" s="40" t="s">
        <v>20</v>
      </c>
      <c r="DA13" s="40" t="s">
        <v>20</v>
      </c>
      <c r="DB13" s="40" t="s">
        <v>20</v>
      </c>
      <c r="DC13" s="40" t="s">
        <v>20</v>
      </c>
      <c r="DD13" s="40" t="s">
        <v>20</v>
      </c>
      <c r="DE13" s="40" t="s">
        <v>20</v>
      </c>
      <c r="DF13" s="40" t="s">
        <v>20</v>
      </c>
      <c r="DG13" s="40" t="s">
        <v>20</v>
      </c>
      <c r="DH13" s="40" t="s">
        <v>20</v>
      </c>
      <c r="DI13" s="40" t="s">
        <v>20</v>
      </c>
      <c r="DJ13" s="40" t="s">
        <v>20</v>
      </c>
      <c r="DK13" s="40" t="s">
        <v>20</v>
      </c>
      <c r="DL13" s="40" t="s">
        <v>20</v>
      </c>
      <c r="DM13" s="40" t="s">
        <v>23</v>
      </c>
      <c r="DN13" s="40" t="s">
        <v>22</v>
      </c>
      <c r="DO13" s="40" t="s">
        <v>22</v>
      </c>
      <c r="DP13" s="40" t="s">
        <v>22</v>
      </c>
      <c r="DQ13" s="40" t="s">
        <v>22</v>
      </c>
      <c r="DR13" s="40" t="s">
        <v>20</v>
      </c>
      <c r="DS13" s="40" t="s">
        <v>22</v>
      </c>
      <c r="DT13" s="40" t="s">
        <v>22</v>
      </c>
      <c r="DU13" s="40" t="s">
        <v>22</v>
      </c>
      <c r="DV13" s="40" t="s">
        <v>22</v>
      </c>
      <c r="DW13" s="40"/>
      <c r="DX13" s="40"/>
      <c r="DY13" s="40"/>
      <c r="DZ13" s="40"/>
      <c r="EA13" s="40"/>
      <c r="EB13" s="40"/>
      <c r="EC13" s="41">
        <f t="shared" si="2"/>
        <v>8</v>
      </c>
      <c r="ED13" s="40" t="s">
        <v>20</v>
      </c>
      <c r="EE13" s="40" t="s">
        <v>22</v>
      </c>
      <c r="EF13" s="40" t="s">
        <v>20</v>
      </c>
      <c r="EG13" s="40" t="s">
        <v>20</v>
      </c>
      <c r="EH13" s="40" t="s">
        <v>20</v>
      </c>
      <c r="EI13" s="40" t="s">
        <v>20</v>
      </c>
      <c r="EJ13" s="40" t="s">
        <v>20</v>
      </c>
      <c r="EK13" s="40" t="s">
        <v>20</v>
      </c>
      <c r="EL13" s="40" t="s">
        <v>20</v>
      </c>
      <c r="EM13" s="40" t="s">
        <v>20</v>
      </c>
      <c r="EN13" s="40" t="s">
        <v>20</v>
      </c>
      <c r="EO13" s="40" t="s">
        <v>20</v>
      </c>
      <c r="EP13" s="40" t="s">
        <v>20</v>
      </c>
      <c r="EQ13" s="40" t="s">
        <v>20</v>
      </c>
      <c r="ER13" s="40" t="s">
        <v>20</v>
      </c>
      <c r="ES13" s="40" t="s">
        <v>20</v>
      </c>
      <c r="ET13" s="40" t="s">
        <v>20</v>
      </c>
      <c r="EU13" s="40" t="s">
        <v>20</v>
      </c>
      <c r="EV13" s="40" t="s">
        <v>20</v>
      </c>
      <c r="EW13" s="40" t="s">
        <v>20</v>
      </c>
      <c r="EX13" s="40" t="s">
        <v>20</v>
      </c>
      <c r="EY13" s="40" t="s">
        <v>20</v>
      </c>
      <c r="EZ13" s="40" t="s">
        <v>20</v>
      </c>
      <c r="FA13" s="40" t="s">
        <v>20</v>
      </c>
      <c r="FB13" s="40" t="s">
        <v>20</v>
      </c>
      <c r="FC13" s="40" t="s">
        <v>20</v>
      </c>
      <c r="FD13" s="40" t="s">
        <v>20</v>
      </c>
      <c r="FE13" s="40" t="s">
        <v>20</v>
      </c>
      <c r="FF13" s="40" t="s">
        <v>20</v>
      </c>
      <c r="FG13" s="40" t="s">
        <v>20</v>
      </c>
      <c r="FH13" s="40" t="s">
        <v>20</v>
      </c>
      <c r="FI13" s="40" t="s">
        <v>20</v>
      </c>
      <c r="FJ13" s="40" t="s">
        <v>20</v>
      </c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1">
        <f t="shared" si="3"/>
        <v>1</v>
      </c>
    </row>
    <row r="14" ht="27.0" customHeight="1">
      <c r="A14" s="38">
        <f t="shared" si="4"/>
        <v>10</v>
      </c>
      <c r="B14" s="39" t="s">
        <v>32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 t="s">
        <v>20</v>
      </c>
      <c r="X14" s="40" t="s">
        <v>20</v>
      </c>
      <c r="Y14" s="40" t="s">
        <v>20</v>
      </c>
      <c r="Z14" s="40" t="s">
        <v>20</v>
      </c>
      <c r="AA14" s="40" t="s">
        <v>20</v>
      </c>
      <c r="AB14" s="40" t="s">
        <v>20</v>
      </c>
      <c r="AC14" s="40" t="s">
        <v>20</v>
      </c>
      <c r="AD14" s="40" t="s">
        <v>20</v>
      </c>
      <c r="AE14" s="40" t="s">
        <v>20</v>
      </c>
      <c r="AF14" s="40" t="s">
        <v>20</v>
      </c>
      <c r="AG14" s="40" t="s">
        <v>20</v>
      </c>
      <c r="AH14" s="40" t="s">
        <v>20</v>
      </c>
      <c r="AI14" s="40" t="s">
        <v>20</v>
      </c>
      <c r="AJ14" s="40" t="s">
        <v>20</v>
      </c>
      <c r="AK14" s="40" t="s">
        <v>20</v>
      </c>
      <c r="AL14" s="40" t="s">
        <v>20</v>
      </c>
      <c r="AM14" s="40" t="s">
        <v>20</v>
      </c>
      <c r="AN14" s="40" t="s">
        <v>20</v>
      </c>
      <c r="AO14" s="40" t="s">
        <v>20</v>
      </c>
      <c r="AP14" s="40" t="s">
        <v>20</v>
      </c>
      <c r="AQ14" s="40" t="s">
        <v>20</v>
      </c>
      <c r="AR14" s="40" t="s">
        <v>20</v>
      </c>
      <c r="AS14" s="40" t="s">
        <v>20</v>
      </c>
      <c r="AT14" s="40" t="s">
        <v>20</v>
      </c>
      <c r="AU14" s="40" t="s">
        <v>20</v>
      </c>
      <c r="AV14" s="40" t="s">
        <v>20</v>
      </c>
      <c r="AW14" s="40" t="s">
        <v>22</v>
      </c>
      <c r="AX14" s="40" t="s">
        <v>22</v>
      </c>
      <c r="AY14" s="40" t="s">
        <v>20</v>
      </c>
      <c r="AZ14" s="40" t="s">
        <v>20</v>
      </c>
      <c r="BA14" s="40"/>
      <c r="BB14" s="40" t="s">
        <v>20</v>
      </c>
      <c r="BC14" s="40" t="s">
        <v>20</v>
      </c>
      <c r="BD14" s="40" t="s">
        <v>20</v>
      </c>
      <c r="BE14" s="40" t="s">
        <v>20</v>
      </c>
      <c r="BF14" s="40" t="s">
        <v>20</v>
      </c>
      <c r="BG14" s="40" t="s">
        <v>20</v>
      </c>
      <c r="BH14" s="40" t="s">
        <v>20</v>
      </c>
      <c r="BI14" s="40" t="s">
        <v>20</v>
      </c>
      <c r="BJ14" s="40" t="s">
        <v>20</v>
      </c>
      <c r="BK14" s="40" t="s">
        <v>20</v>
      </c>
      <c r="BL14" s="40"/>
      <c r="BM14" s="40"/>
      <c r="BN14" s="40"/>
      <c r="BO14" s="41">
        <f t="shared" si="1"/>
        <v>2</v>
      </c>
      <c r="BP14" s="40" t="s">
        <v>20</v>
      </c>
      <c r="BQ14" s="40" t="s">
        <v>20</v>
      </c>
      <c r="BR14" s="40" t="s">
        <v>20</v>
      </c>
      <c r="BS14" s="40" t="s">
        <v>20</v>
      </c>
      <c r="BT14" s="40" t="s">
        <v>20</v>
      </c>
      <c r="BU14" s="40" t="s">
        <v>20</v>
      </c>
      <c r="BV14" s="40" t="s">
        <v>20</v>
      </c>
      <c r="BW14" s="40" t="s">
        <v>20</v>
      </c>
      <c r="BX14" s="40" t="s">
        <v>20</v>
      </c>
      <c r="BY14" s="40" t="s">
        <v>20</v>
      </c>
      <c r="BZ14" s="40" t="s">
        <v>20</v>
      </c>
      <c r="CA14" s="40" t="s">
        <v>20</v>
      </c>
      <c r="CB14" s="40" t="s">
        <v>20</v>
      </c>
      <c r="CC14" s="40" t="s">
        <v>20</v>
      </c>
      <c r="CD14" s="40" t="s">
        <v>20</v>
      </c>
      <c r="CE14" s="40" t="s">
        <v>20</v>
      </c>
      <c r="CF14" s="40" t="s">
        <v>20</v>
      </c>
      <c r="CG14" s="40" t="s">
        <v>20</v>
      </c>
      <c r="CH14" s="40" t="s">
        <v>20</v>
      </c>
      <c r="CI14" s="40" t="s">
        <v>20</v>
      </c>
      <c r="CJ14" s="40" t="s">
        <v>20</v>
      </c>
      <c r="CK14" s="40" t="s">
        <v>20</v>
      </c>
      <c r="CL14" s="40" t="s">
        <v>20</v>
      </c>
      <c r="CM14" s="40" t="s">
        <v>20</v>
      </c>
      <c r="CN14" s="40" t="s">
        <v>20</v>
      </c>
      <c r="CO14" s="40" t="s">
        <v>20</v>
      </c>
      <c r="CP14" s="40" t="s">
        <v>20</v>
      </c>
      <c r="CQ14" s="40" t="s">
        <v>20</v>
      </c>
      <c r="CR14" s="40" t="s">
        <v>20</v>
      </c>
      <c r="CS14" s="40" t="s">
        <v>20</v>
      </c>
      <c r="CT14" s="40" t="s">
        <v>20</v>
      </c>
      <c r="CU14" s="40" t="s">
        <v>20</v>
      </c>
      <c r="CV14" s="40" t="s">
        <v>20</v>
      </c>
      <c r="CW14" s="40" t="s">
        <v>20</v>
      </c>
      <c r="CX14" s="40" t="s">
        <v>20</v>
      </c>
      <c r="CY14" s="40" t="s">
        <v>20</v>
      </c>
      <c r="CZ14" s="40" t="s">
        <v>20</v>
      </c>
      <c r="DA14" s="40" t="s">
        <v>20</v>
      </c>
      <c r="DB14" s="40" t="s">
        <v>20</v>
      </c>
      <c r="DC14" s="40" t="s">
        <v>20</v>
      </c>
      <c r="DD14" s="40" t="s">
        <v>20</v>
      </c>
      <c r="DE14" s="40" t="s">
        <v>20</v>
      </c>
      <c r="DF14" s="40" t="s">
        <v>20</v>
      </c>
      <c r="DG14" s="40" t="s">
        <v>20</v>
      </c>
      <c r="DH14" s="40" t="s">
        <v>20</v>
      </c>
      <c r="DI14" s="40" t="s">
        <v>20</v>
      </c>
      <c r="DJ14" s="40" t="s">
        <v>20</v>
      </c>
      <c r="DK14" s="40" t="s">
        <v>20</v>
      </c>
      <c r="DL14" s="40" t="s">
        <v>20</v>
      </c>
      <c r="DM14" s="40" t="s">
        <v>23</v>
      </c>
      <c r="DN14" s="40" t="s">
        <v>20</v>
      </c>
      <c r="DO14" s="40" t="s">
        <v>20</v>
      </c>
      <c r="DP14" s="40" t="s">
        <v>20</v>
      </c>
      <c r="DQ14" s="40" t="s">
        <v>20</v>
      </c>
      <c r="DR14" s="40" t="s">
        <v>20</v>
      </c>
      <c r="DS14" s="40" t="s">
        <v>20</v>
      </c>
      <c r="DT14" s="40" t="s">
        <v>20</v>
      </c>
      <c r="DU14" s="40" t="s">
        <v>20</v>
      </c>
      <c r="DV14" s="40" t="s">
        <v>20</v>
      </c>
      <c r="DW14" s="40"/>
      <c r="DX14" s="40"/>
      <c r="DY14" s="40"/>
      <c r="DZ14" s="40"/>
      <c r="EA14" s="40"/>
      <c r="EB14" s="40"/>
      <c r="EC14" s="41">
        <f t="shared" si="2"/>
        <v>0</v>
      </c>
      <c r="ED14" s="40" t="s">
        <v>20</v>
      </c>
      <c r="EE14" s="40" t="s">
        <v>20</v>
      </c>
      <c r="EF14" s="40" t="s">
        <v>20</v>
      </c>
      <c r="EG14" s="40" t="s">
        <v>20</v>
      </c>
      <c r="EH14" s="40" t="s">
        <v>20</v>
      </c>
      <c r="EI14" s="40" t="s">
        <v>22</v>
      </c>
      <c r="EJ14" s="40" t="s">
        <v>22</v>
      </c>
      <c r="EK14" s="40" t="s">
        <v>22</v>
      </c>
      <c r="EL14" s="40" t="s">
        <v>22</v>
      </c>
      <c r="EM14" s="40" t="s">
        <v>20</v>
      </c>
      <c r="EN14" s="40" t="s">
        <v>20</v>
      </c>
      <c r="EO14" s="40" t="s">
        <v>20</v>
      </c>
      <c r="EP14" s="40" t="s">
        <v>20</v>
      </c>
      <c r="EQ14" s="40" t="s">
        <v>20</v>
      </c>
      <c r="ER14" s="40" t="s">
        <v>20</v>
      </c>
      <c r="ES14" s="40" t="s">
        <v>20</v>
      </c>
      <c r="ET14" s="40" t="s">
        <v>20</v>
      </c>
      <c r="EU14" s="40" t="s">
        <v>20</v>
      </c>
      <c r="EV14" s="40" t="s">
        <v>20</v>
      </c>
      <c r="EW14" s="40" t="s">
        <v>20</v>
      </c>
      <c r="EX14" s="40" t="s">
        <v>20</v>
      </c>
      <c r="EY14" s="40" t="s">
        <v>20</v>
      </c>
      <c r="EZ14" s="40" t="s">
        <v>20</v>
      </c>
      <c r="FA14" s="40" t="s">
        <v>20</v>
      </c>
      <c r="FB14" s="40" t="s">
        <v>20</v>
      </c>
      <c r="FC14" s="40" t="s">
        <v>20</v>
      </c>
      <c r="FD14" s="40" t="s">
        <v>20</v>
      </c>
      <c r="FE14" s="40" t="s">
        <v>20</v>
      </c>
      <c r="FF14" s="40" t="s">
        <v>20</v>
      </c>
      <c r="FG14" s="40" t="s">
        <v>20</v>
      </c>
      <c r="FH14" s="40" t="s">
        <v>20</v>
      </c>
      <c r="FI14" s="40" t="s">
        <v>20</v>
      </c>
      <c r="FJ14" s="40" t="s">
        <v>20</v>
      </c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1">
        <f t="shared" si="3"/>
        <v>4</v>
      </c>
    </row>
    <row r="15" ht="27.0" customHeight="1">
      <c r="A15" s="38">
        <f t="shared" si="4"/>
        <v>11</v>
      </c>
      <c r="B15" s="39" t="s">
        <v>33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 t="s">
        <v>20</v>
      </c>
      <c r="X15" s="40" t="s">
        <v>20</v>
      </c>
      <c r="Y15" s="40" t="s">
        <v>20</v>
      </c>
      <c r="Z15" s="40" t="s">
        <v>20</v>
      </c>
      <c r="AA15" s="40" t="s">
        <v>20</v>
      </c>
      <c r="AB15" s="40" t="s">
        <v>20</v>
      </c>
      <c r="AC15" s="40" t="s">
        <v>20</v>
      </c>
      <c r="AD15" s="40" t="s">
        <v>20</v>
      </c>
      <c r="AE15" s="40" t="s">
        <v>20</v>
      </c>
      <c r="AF15" s="40" t="s">
        <v>20</v>
      </c>
      <c r="AG15" s="40" t="s">
        <v>20</v>
      </c>
      <c r="AH15" s="40" t="s">
        <v>20</v>
      </c>
      <c r="AI15" s="40" t="s">
        <v>20</v>
      </c>
      <c r="AJ15" s="40" t="s">
        <v>20</v>
      </c>
      <c r="AK15" s="40" t="s">
        <v>20</v>
      </c>
      <c r="AL15" s="40" t="s">
        <v>20</v>
      </c>
      <c r="AM15" s="40" t="s">
        <v>20</v>
      </c>
      <c r="AN15" s="40" t="s">
        <v>20</v>
      </c>
      <c r="AO15" s="40" t="s">
        <v>20</v>
      </c>
      <c r="AP15" s="40" t="s">
        <v>20</v>
      </c>
      <c r="AQ15" s="40" t="s">
        <v>20</v>
      </c>
      <c r="AR15" s="40" t="s">
        <v>20</v>
      </c>
      <c r="AS15" s="40" t="s">
        <v>20</v>
      </c>
      <c r="AT15" s="40" t="s">
        <v>20</v>
      </c>
      <c r="AU15" s="40" t="s">
        <v>20</v>
      </c>
      <c r="AV15" s="40" t="s">
        <v>22</v>
      </c>
      <c r="AW15" s="40" t="s">
        <v>20</v>
      </c>
      <c r="AX15" s="40" t="s">
        <v>22</v>
      </c>
      <c r="AY15" s="40" t="s">
        <v>22</v>
      </c>
      <c r="AZ15" s="40" t="s">
        <v>22</v>
      </c>
      <c r="BA15" s="40"/>
      <c r="BB15" s="40" t="s">
        <v>20</v>
      </c>
      <c r="BC15" s="40" t="s">
        <v>20</v>
      </c>
      <c r="BD15" s="40" t="s">
        <v>20</v>
      </c>
      <c r="BE15" s="40" t="s">
        <v>20</v>
      </c>
      <c r="BF15" s="40" t="s">
        <v>20</v>
      </c>
      <c r="BG15" s="40" t="s">
        <v>20</v>
      </c>
      <c r="BH15" s="40" t="s">
        <v>20</v>
      </c>
      <c r="BI15" s="40" t="s">
        <v>20</v>
      </c>
      <c r="BJ15" s="40" t="s">
        <v>20</v>
      </c>
      <c r="BK15" s="40" t="s">
        <v>20</v>
      </c>
      <c r="BL15" s="40"/>
      <c r="BM15" s="40"/>
      <c r="BN15" s="40"/>
      <c r="BO15" s="41">
        <f t="shared" si="1"/>
        <v>4</v>
      </c>
      <c r="BP15" s="40" t="s">
        <v>20</v>
      </c>
      <c r="BQ15" s="40" t="s">
        <v>20</v>
      </c>
      <c r="BR15" s="40" t="s">
        <v>20</v>
      </c>
      <c r="BS15" s="40" t="s">
        <v>20</v>
      </c>
      <c r="BT15" s="40" t="s">
        <v>20</v>
      </c>
      <c r="BU15" s="40" t="s">
        <v>20</v>
      </c>
      <c r="BV15" s="40" t="s">
        <v>20</v>
      </c>
      <c r="BW15" s="40" t="s">
        <v>20</v>
      </c>
      <c r="BX15" s="40" t="s">
        <v>20</v>
      </c>
      <c r="BY15" s="40" t="s">
        <v>20</v>
      </c>
      <c r="BZ15" s="40" t="s">
        <v>20</v>
      </c>
      <c r="CA15" s="40" t="s">
        <v>20</v>
      </c>
      <c r="CB15" s="40" t="s">
        <v>20</v>
      </c>
      <c r="CC15" s="40" t="s">
        <v>20</v>
      </c>
      <c r="CD15" s="40" t="s">
        <v>20</v>
      </c>
      <c r="CE15" s="40" t="s">
        <v>20</v>
      </c>
      <c r="CF15" s="40" t="s">
        <v>20</v>
      </c>
      <c r="CG15" s="40" t="s">
        <v>20</v>
      </c>
      <c r="CH15" s="40" t="s">
        <v>20</v>
      </c>
      <c r="CI15" s="40" t="s">
        <v>20</v>
      </c>
      <c r="CJ15" s="40" t="s">
        <v>20</v>
      </c>
      <c r="CK15" s="40" t="s">
        <v>20</v>
      </c>
      <c r="CL15" s="40" t="s">
        <v>20</v>
      </c>
      <c r="CM15" s="40" t="s">
        <v>20</v>
      </c>
      <c r="CN15" s="40" t="s">
        <v>20</v>
      </c>
      <c r="CO15" s="40" t="s">
        <v>20</v>
      </c>
      <c r="CP15" s="40" t="s">
        <v>20</v>
      </c>
      <c r="CQ15" s="40" t="s">
        <v>20</v>
      </c>
      <c r="CR15" s="40" t="s">
        <v>20</v>
      </c>
      <c r="CS15" s="40" t="s">
        <v>20</v>
      </c>
      <c r="CT15" s="40" t="s">
        <v>20</v>
      </c>
      <c r="CU15" s="40" t="s">
        <v>20</v>
      </c>
      <c r="CV15" s="40" t="s">
        <v>20</v>
      </c>
      <c r="CW15" s="40" t="s">
        <v>20</v>
      </c>
      <c r="CX15" s="40" t="s">
        <v>20</v>
      </c>
      <c r="CY15" s="40" t="s">
        <v>20</v>
      </c>
      <c r="CZ15" s="40" t="s">
        <v>20</v>
      </c>
      <c r="DA15" s="40" t="s">
        <v>20</v>
      </c>
      <c r="DB15" s="40" t="s">
        <v>20</v>
      </c>
      <c r="DC15" s="40" t="s">
        <v>20</v>
      </c>
      <c r="DD15" s="40" t="s">
        <v>20</v>
      </c>
      <c r="DE15" s="40" t="s">
        <v>20</v>
      </c>
      <c r="DF15" s="40" t="s">
        <v>20</v>
      </c>
      <c r="DG15" s="40" t="s">
        <v>20</v>
      </c>
      <c r="DH15" s="40" t="s">
        <v>20</v>
      </c>
      <c r="DI15" s="40" t="s">
        <v>20</v>
      </c>
      <c r="DJ15" s="40" t="s">
        <v>20</v>
      </c>
      <c r="DK15" s="40" t="s">
        <v>20</v>
      </c>
      <c r="DL15" s="40" t="s">
        <v>20</v>
      </c>
      <c r="DM15" s="40" t="s">
        <v>23</v>
      </c>
      <c r="DN15" s="40" t="s">
        <v>20</v>
      </c>
      <c r="DO15" s="40" t="s">
        <v>20</v>
      </c>
      <c r="DP15" s="40" t="s">
        <v>22</v>
      </c>
      <c r="DQ15" s="40" t="s">
        <v>20</v>
      </c>
      <c r="DR15" s="40" t="s">
        <v>20</v>
      </c>
      <c r="DS15" s="40" t="s">
        <v>20</v>
      </c>
      <c r="DT15" s="40" t="s">
        <v>20</v>
      </c>
      <c r="DU15" s="40" t="s">
        <v>20</v>
      </c>
      <c r="DV15" s="40" t="s">
        <v>22</v>
      </c>
      <c r="DW15" s="40"/>
      <c r="DX15" s="40"/>
      <c r="DY15" s="40"/>
      <c r="DZ15" s="40"/>
      <c r="EA15" s="40"/>
      <c r="EB15" s="40"/>
      <c r="EC15" s="41">
        <f t="shared" si="2"/>
        <v>2</v>
      </c>
      <c r="ED15" s="40" t="s">
        <v>20</v>
      </c>
      <c r="EE15" s="40" t="s">
        <v>20</v>
      </c>
      <c r="EF15" s="40" t="s">
        <v>20</v>
      </c>
      <c r="EG15" s="40" t="s">
        <v>20</v>
      </c>
      <c r="EH15" s="40" t="s">
        <v>20</v>
      </c>
      <c r="EI15" s="40" t="s">
        <v>20</v>
      </c>
      <c r="EJ15" s="40" t="s">
        <v>20</v>
      </c>
      <c r="EK15" s="40" t="s">
        <v>20</v>
      </c>
      <c r="EL15" s="40" t="s">
        <v>20</v>
      </c>
      <c r="EM15" s="40" t="s">
        <v>20</v>
      </c>
      <c r="EN15" s="40" t="s">
        <v>20</v>
      </c>
      <c r="EO15" s="40" t="s">
        <v>20</v>
      </c>
      <c r="EP15" s="40" t="s">
        <v>20</v>
      </c>
      <c r="EQ15" s="40" t="s">
        <v>20</v>
      </c>
      <c r="ER15" s="40" t="s">
        <v>20</v>
      </c>
      <c r="ES15" s="40" t="s">
        <v>20</v>
      </c>
      <c r="ET15" s="40" t="s">
        <v>20</v>
      </c>
      <c r="EU15" s="40" t="s">
        <v>20</v>
      </c>
      <c r="EV15" s="40" t="s">
        <v>20</v>
      </c>
      <c r="EW15" s="40" t="s">
        <v>20</v>
      </c>
      <c r="EX15" s="40" t="s">
        <v>20</v>
      </c>
      <c r="EY15" s="40" t="s">
        <v>20</v>
      </c>
      <c r="EZ15" s="40" t="s">
        <v>20</v>
      </c>
      <c r="FA15" s="40" t="s">
        <v>20</v>
      </c>
      <c r="FB15" s="40" t="s">
        <v>20</v>
      </c>
      <c r="FC15" s="40" t="s">
        <v>20</v>
      </c>
      <c r="FD15" s="40" t="s">
        <v>20</v>
      </c>
      <c r="FE15" s="40" t="s">
        <v>20</v>
      </c>
      <c r="FF15" s="40" t="s">
        <v>20</v>
      </c>
      <c r="FG15" s="40" t="s">
        <v>20</v>
      </c>
      <c r="FH15" s="40" t="s">
        <v>20</v>
      </c>
      <c r="FI15" s="40" t="s">
        <v>22</v>
      </c>
      <c r="FJ15" s="40" t="s">
        <v>22</v>
      </c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1">
        <f t="shared" si="3"/>
        <v>2</v>
      </c>
    </row>
    <row r="16" ht="27.0" customHeight="1">
      <c r="A16" s="38">
        <f t="shared" si="4"/>
        <v>12</v>
      </c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 t="s">
        <v>20</v>
      </c>
      <c r="X16" s="40" t="s">
        <v>20</v>
      </c>
      <c r="Y16" s="40" t="s">
        <v>20</v>
      </c>
      <c r="Z16" s="40" t="s">
        <v>20</v>
      </c>
      <c r="AA16" s="40" t="s">
        <v>20</v>
      </c>
      <c r="AB16" s="40" t="s">
        <v>20</v>
      </c>
      <c r="AC16" s="40" t="s">
        <v>20</v>
      </c>
      <c r="AD16" s="40" t="s">
        <v>20</v>
      </c>
      <c r="AE16" s="40" t="s">
        <v>20</v>
      </c>
      <c r="AF16" s="40" t="s">
        <v>20</v>
      </c>
      <c r="AG16" s="40" t="s">
        <v>20</v>
      </c>
      <c r="AH16" s="40" t="s">
        <v>20</v>
      </c>
      <c r="AI16" s="40" t="s">
        <v>20</v>
      </c>
      <c r="AJ16" s="40" t="s">
        <v>20</v>
      </c>
      <c r="AK16" s="40" t="s">
        <v>20</v>
      </c>
      <c r="AL16" s="40" t="s">
        <v>20</v>
      </c>
      <c r="AM16" s="40" t="s">
        <v>20</v>
      </c>
      <c r="AN16" s="40" t="s">
        <v>20</v>
      </c>
      <c r="AO16" s="40" t="s">
        <v>20</v>
      </c>
      <c r="AP16" s="40" t="s">
        <v>20</v>
      </c>
      <c r="AQ16" s="40" t="s">
        <v>20</v>
      </c>
      <c r="AR16" s="40" t="s">
        <v>20</v>
      </c>
      <c r="AS16" s="40" t="s">
        <v>20</v>
      </c>
      <c r="AT16" s="40" t="s">
        <v>22</v>
      </c>
      <c r="AU16" s="40" t="s">
        <v>20</v>
      </c>
      <c r="AV16" s="40" t="s">
        <v>20</v>
      </c>
      <c r="AW16" s="40" t="s">
        <v>20</v>
      </c>
      <c r="AX16" s="40" t="s">
        <v>20</v>
      </c>
      <c r="AY16" s="40" t="s">
        <v>20</v>
      </c>
      <c r="AZ16" s="40" t="s">
        <v>20</v>
      </c>
      <c r="BA16" s="40"/>
      <c r="BB16" s="40" t="s">
        <v>20</v>
      </c>
      <c r="BC16" s="40" t="s">
        <v>20</v>
      </c>
      <c r="BD16" s="40" t="s">
        <v>20</v>
      </c>
      <c r="BE16" s="40" t="s">
        <v>20</v>
      </c>
      <c r="BF16" s="40" t="s">
        <v>20</v>
      </c>
      <c r="BG16" s="40" t="s">
        <v>20</v>
      </c>
      <c r="BH16" s="40" t="s">
        <v>20</v>
      </c>
      <c r="BI16" s="40" t="s">
        <v>20</v>
      </c>
      <c r="BJ16" s="40" t="s">
        <v>20</v>
      </c>
      <c r="BK16" s="40" t="s">
        <v>20</v>
      </c>
      <c r="BL16" s="40"/>
      <c r="BM16" s="40"/>
      <c r="BN16" s="40"/>
      <c r="BO16" s="41">
        <f t="shared" si="1"/>
        <v>1</v>
      </c>
      <c r="BP16" s="40" t="s">
        <v>20</v>
      </c>
      <c r="BQ16" s="40" t="s">
        <v>20</v>
      </c>
      <c r="BR16" s="40" t="s">
        <v>20</v>
      </c>
      <c r="BS16" s="40" t="s">
        <v>20</v>
      </c>
      <c r="BT16" s="40" t="s">
        <v>20</v>
      </c>
      <c r="BU16" s="40" t="s">
        <v>20</v>
      </c>
      <c r="BV16" s="40" t="s">
        <v>20</v>
      </c>
      <c r="BW16" s="40" t="s">
        <v>20</v>
      </c>
      <c r="BX16" s="40" t="s">
        <v>20</v>
      </c>
      <c r="BY16" s="40" t="s">
        <v>20</v>
      </c>
      <c r="BZ16" s="40" t="s">
        <v>20</v>
      </c>
      <c r="CA16" s="40" t="s">
        <v>20</v>
      </c>
      <c r="CB16" s="40" t="s">
        <v>20</v>
      </c>
      <c r="CC16" s="40" t="s">
        <v>20</v>
      </c>
      <c r="CD16" s="40" t="s">
        <v>20</v>
      </c>
      <c r="CE16" s="40" t="s">
        <v>20</v>
      </c>
      <c r="CF16" s="40" t="s">
        <v>20</v>
      </c>
      <c r="CG16" s="40" t="s">
        <v>20</v>
      </c>
      <c r="CH16" s="40" t="s">
        <v>20</v>
      </c>
      <c r="CI16" s="40" t="s">
        <v>20</v>
      </c>
      <c r="CJ16" s="40" t="s">
        <v>20</v>
      </c>
      <c r="CK16" s="40" t="s">
        <v>20</v>
      </c>
      <c r="CL16" s="40" t="s">
        <v>20</v>
      </c>
      <c r="CM16" s="40" t="s">
        <v>20</v>
      </c>
      <c r="CN16" s="40" t="s">
        <v>20</v>
      </c>
      <c r="CO16" s="40" t="s">
        <v>20</v>
      </c>
      <c r="CP16" s="40" t="s">
        <v>20</v>
      </c>
      <c r="CQ16" s="40" t="s">
        <v>20</v>
      </c>
      <c r="CR16" s="40" t="s">
        <v>20</v>
      </c>
      <c r="CS16" s="40" t="s">
        <v>20</v>
      </c>
      <c r="CT16" s="40" t="s">
        <v>20</v>
      </c>
      <c r="CU16" s="40" t="s">
        <v>20</v>
      </c>
      <c r="CV16" s="40" t="s">
        <v>20</v>
      </c>
      <c r="CW16" s="40" t="s">
        <v>20</v>
      </c>
      <c r="CX16" s="40" t="s">
        <v>20</v>
      </c>
      <c r="CY16" s="40" t="s">
        <v>20</v>
      </c>
      <c r="CZ16" s="40" t="s">
        <v>20</v>
      </c>
      <c r="DA16" s="40" t="s">
        <v>20</v>
      </c>
      <c r="DB16" s="40" t="s">
        <v>20</v>
      </c>
      <c r="DC16" s="40" t="s">
        <v>20</v>
      </c>
      <c r="DD16" s="40" t="s">
        <v>20</v>
      </c>
      <c r="DE16" s="40" t="s">
        <v>20</v>
      </c>
      <c r="DF16" s="40" t="s">
        <v>20</v>
      </c>
      <c r="DG16" s="40" t="s">
        <v>20</v>
      </c>
      <c r="DH16" s="40" t="s">
        <v>20</v>
      </c>
      <c r="DI16" s="40" t="s">
        <v>22</v>
      </c>
      <c r="DJ16" s="40" t="s">
        <v>20</v>
      </c>
      <c r="DK16" s="40" t="s">
        <v>20</v>
      </c>
      <c r="DL16" s="40" t="s">
        <v>20</v>
      </c>
      <c r="DM16" s="40" t="s">
        <v>23</v>
      </c>
      <c r="DN16" s="40" t="s">
        <v>20</v>
      </c>
      <c r="DO16" s="40" t="s">
        <v>20</v>
      </c>
      <c r="DP16" s="40" t="s">
        <v>20</v>
      </c>
      <c r="DQ16" s="40" t="s">
        <v>20</v>
      </c>
      <c r="DR16" s="40" t="s">
        <v>20</v>
      </c>
      <c r="DS16" s="40" t="s">
        <v>20</v>
      </c>
      <c r="DT16" s="40" t="s">
        <v>20</v>
      </c>
      <c r="DU16" s="40" t="s">
        <v>20</v>
      </c>
      <c r="DV16" s="40" t="s">
        <v>20</v>
      </c>
      <c r="DW16" s="40"/>
      <c r="DX16" s="40"/>
      <c r="DY16" s="40"/>
      <c r="DZ16" s="40"/>
      <c r="EA16" s="40"/>
      <c r="EB16" s="40"/>
      <c r="EC16" s="41">
        <f t="shared" si="2"/>
        <v>1</v>
      </c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1">
        <f t="shared" si="3"/>
        <v>0</v>
      </c>
    </row>
    <row r="17" ht="27.0" customHeight="1">
      <c r="A17" s="38">
        <f t="shared" si="4"/>
        <v>13</v>
      </c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 t="s">
        <v>20</v>
      </c>
      <c r="X17" s="40" t="s">
        <v>22</v>
      </c>
      <c r="Y17" s="40" t="s">
        <v>20</v>
      </c>
      <c r="Z17" s="40" t="s">
        <v>20</v>
      </c>
      <c r="AA17" s="40" t="s">
        <v>20</v>
      </c>
      <c r="AB17" s="40" t="s">
        <v>20</v>
      </c>
      <c r="AC17" s="40" t="s">
        <v>20</v>
      </c>
      <c r="AD17" s="40" t="s">
        <v>20</v>
      </c>
      <c r="AE17" s="40" t="s">
        <v>20</v>
      </c>
      <c r="AF17" s="40" t="s">
        <v>20</v>
      </c>
      <c r="AG17" s="40" t="s">
        <v>20</v>
      </c>
      <c r="AH17" s="40" t="s">
        <v>20</v>
      </c>
      <c r="AI17" s="40" t="s">
        <v>20</v>
      </c>
      <c r="AJ17" s="40" t="s">
        <v>20</v>
      </c>
      <c r="AK17" s="40" t="s">
        <v>20</v>
      </c>
      <c r="AL17" s="40" t="s">
        <v>22</v>
      </c>
      <c r="AM17" s="40" t="s">
        <v>22</v>
      </c>
      <c r="AN17" s="40" t="s">
        <v>20</v>
      </c>
      <c r="AO17" s="40" t="s">
        <v>20</v>
      </c>
      <c r="AP17" s="40" t="s">
        <v>20</v>
      </c>
      <c r="AQ17" s="40" t="s">
        <v>20</v>
      </c>
      <c r="AR17" s="40" t="s">
        <v>22</v>
      </c>
      <c r="AS17" s="40" t="s">
        <v>20</v>
      </c>
      <c r="AT17" s="40" t="s">
        <v>20</v>
      </c>
      <c r="AU17" s="40" t="s">
        <v>20</v>
      </c>
      <c r="AV17" s="40" t="s">
        <v>20</v>
      </c>
      <c r="AW17" s="40" t="s">
        <v>20</v>
      </c>
      <c r="AX17" s="40" t="s">
        <v>20</v>
      </c>
      <c r="AY17" s="40" t="s">
        <v>20</v>
      </c>
      <c r="AZ17" s="40" t="s">
        <v>20</v>
      </c>
      <c r="BA17" s="40"/>
      <c r="BB17" s="40" t="s">
        <v>20</v>
      </c>
      <c r="BC17" s="40" t="s">
        <v>20</v>
      </c>
      <c r="BD17" s="40" t="s">
        <v>20</v>
      </c>
      <c r="BE17" s="40" t="s">
        <v>20</v>
      </c>
      <c r="BF17" s="40" t="s">
        <v>20</v>
      </c>
      <c r="BG17" s="40" t="s">
        <v>20</v>
      </c>
      <c r="BH17" s="40" t="s">
        <v>20</v>
      </c>
      <c r="BI17" s="40" t="s">
        <v>20</v>
      </c>
      <c r="BJ17" s="40" t="s">
        <v>20</v>
      </c>
      <c r="BK17" s="40" t="s">
        <v>20</v>
      </c>
      <c r="BL17" s="40"/>
      <c r="BM17" s="40"/>
      <c r="BN17" s="40"/>
      <c r="BO17" s="41">
        <f t="shared" si="1"/>
        <v>4</v>
      </c>
      <c r="BP17" s="40" t="s">
        <v>20</v>
      </c>
      <c r="BQ17" s="40" t="s">
        <v>20</v>
      </c>
      <c r="BR17" s="40" t="s">
        <v>20</v>
      </c>
      <c r="BS17" s="40" t="s">
        <v>20</v>
      </c>
      <c r="BT17" s="40" t="s">
        <v>20</v>
      </c>
      <c r="BU17" s="40" t="s">
        <v>20</v>
      </c>
      <c r="BV17" s="40" t="s">
        <v>20</v>
      </c>
      <c r="BW17" s="40" t="s">
        <v>20</v>
      </c>
      <c r="BX17" s="40" t="s">
        <v>20</v>
      </c>
      <c r="BY17" s="40" t="s">
        <v>20</v>
      </c>
      <c r="BZ17" s="40" t="s">
        <v>20</v>
      </c>
      <c r="CA17" s="40" t="s">
        <v>20</v>
      </c>
      <c r="CB17" s="40" t="s">
        <v>20</v>
      </c>
      <c r="CC17" s="40" t="s">
        <v>20</v>
      </c>
      <c r="CD17" s="40" t="s">
        <v>20</v>
      </c>
      <c r="CE17" s="40" t="s">
        <v>20</v>
      </c>
      <c r="CF17" s="40" t="s">
        <v>20</v>
      </c>
      <c r="CG17" s="40" t="s">
        <v>20</v>
      </c>
      <c r="CH17" s="40" t="s">
        <v>20</v>
      </c>
      <c r="CI17" s="40" t="s">
        <v>20</v>
      </c>
      <c r="CJ17" s="40" t="s">
        <v>20</v>
      </c>
      <c r="CK17" s="40" t="s">
        <v>20</v>
      </c>
      <c r="CL17" s="40" t="s">
        <v>20</v>
      </c>
      <c r="CM17" s="40" t="s">
        <v>20</v>
      </c>
      <c r="CN17" s="40" t="s">
        <v>20</v>
      </c>
      <c r="CO17" s="40" t="s">
        <v>20</v>
      </c>
      <c r="CP17" s="40" t="s">
        <v>20</v>
      </c>
      <c r="CQ17" s="40" t="s">
        <v>20</v>
      </c>
      <c r="CR17" s="40" t="s">
        <v>20</v>
      </c>
      <c r="CS17" s="40" t="s">
        <v>20</v>
      </c>
      <c r="CT17" s="40" t="s">
        <v>20</v>
      </c>
      <c r="CU17" s="40" t="s">
        <v>20</v>
      </c>
      <c r="CV17" s="40" t="s">
        <v>20</v>
      </c>
      <c r="CW17" s="40" t="s">
        <v>20</v>
      </c>
      <c r="CX17" s="40" t="s">
        <v>20</v>
      </c>
      <c r="CY17" s="40" t="s">
        <v>20</v>
      </c>
      <c r="CZ17" s="40" t="s">
        <v>20</v>
      </c>
      <c r="DA17" s="40" t="s">
        <v>20</v>
      </c>
      <c r="DB17" s="40" t="s">
        <v>20</v>
      </c>
      <c r="DC17" s="40" t="s">
        <v>20</v>
      </c>
      <c r="DD17" s="40" t="s">
        <v>20</v>
      </c>
      <c r="DE17" s="40" t="s">
        <v>20</v>
      </c>
      <c r="DF17" s="40" t="s">
        <v>20</v>
      </c>
      <c r="DG17" s="40" t="s">
        <v>20</v>
      </c>
      <c r="DH17" s="40" t="s">
        <v>20</v>
      </c>
      <c r="DI17" s="40" t="s">
        <v>20</v>
      </c>
      <c r="DJ17" s="40" t="s">
        <v>20</v>
      </c>
      <c r="DK17" s="40" t="s">
        <v>20</v>
      </c>
      <c r="DL17" s="40" t="s">
        <v>20</v>
      </c>
      <c r="DM17" s="40" t="s">
        <v>23</v>
      </c>
      <c r="DN17" s="40" t="s">
        <v>20</v>
      </c>
      <c r="DO17" s="40" t="s">
        <v>20</v>
      </c>
      <c r="DP17" s="40" t="s">
        <v>20</v>
      </c>
      <c r="DQ17" s="40" t="s">
        <v>20</v>
      </c>
      <c r="DR17" s="40" t="s">
        <v>20</v>
      </c>
      <c r="DS17" s="40" t="s">
        <v>20</v>
      </c>
      <c r="DT17" s="40" t="s">
        <v>20</v>
      </c>
      <c r="DU17" s="40" t="s">
        <v>20</v>
      </c>
      <c r="DV17" s="40" t="s">
        <v>20</v>
      </c>
      <c r="DW17" s="40"/>
      <c r="DX17" s="40"/>
      <c r="DY17" s="40"/>
      <c r="DZ17" s="40"/>
      <c r="EA17" s="40"/>
      <c r="EB17" s="40"/>
      <c r="EC17" s="41">
        <f t="shared" si="2"/>
        <v>0</v>
      </c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1">
        <f t="shared" si="3"/>
        <v>0</v>
      </c>
    </row>
    <row r="18" ht="27.0" customHeight="1">
      <c r="A18" s="38">
        <f t="shared" si="4"/>
        <v>14</v>
      </c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 t="s">
        <v>20</v>
      </c>
      <c r="X18" s="40" t="s">
        <v>20</v>
      </c>
      <c r="Y18" s="40" t="s">
        <v>20</v>
      </c>
      <c r="Z18" s="40" t="s">
        <v>20</v>
      </c>
      <c r="AA18" s="40" t="s">
        <v>20</v>
      </c>
      <c r="AB18" s="40" t="s">
        <v>20</v>
      </c>
      <c r="AC18" s="40" t="s">
        <v>20</v>
      </c>
      <c r="AD18" s="40" t="s">
        <v>20</v>
      </c>
      <c r="AE18" s="40" t="s">
        <v>20</v>
      </c>
      <c r="AF18" s="40" t="s">
        <v>20</v>
      </c>
      <c r="AG18" s="40" t="s">
        <v>20</v>
      </c>
      <c r="AH18" s="40" t="s">
        <v>22</v>
      </c>
      <c r="AI18" s="40" t="s">
        <v>20</v>
      </c>
      <c r="AJ18" s="40" t="s">
        <v>20</v>
      </c>
      <c r="AK18" s="40" t="s">
        <v>20</v>
      </c>
      <c r="AL18" s="40" t="s">
        <v>20</v>
      </c>
      <c r="AM18" s="40" t="s">
        <v>20</v>
      </c>
      <c r="AN18" s="40" t="s">
        <v>20</v>
      </c>
      <c r="AO18" s="40" t="s">
        <v>20</v>
      </c>
      <c r="AP18" s="40" t="s">
        <v>20</v>
      </c>
      <c r="AQ18" s="40" t="s">
        <v>20</v>
      </c>
      <c r="AR18" s="40" t="s">
        <v>20</v>
      </c>
      <c r="AS18" s="40" t="s">
        <v>20</v>
      </c>
      <c r="AT18" s="40" t="s">
        <v>20</v>
      </c>
      <c r="AU18" s="40" t="s">
        <v>20</v>
      </c>
      <c r="AV18" s="40" t="s">
        <v>20</v>
      </c>
      <c r="AW18" s="40" t="s">
        <v>20</v>
      </c>
      <c r="AX18" s="40" t="s">
        <v>20</v>
      </c>
      <c r="AY18" s="40" t="s">
        <v>20</v>
      </c>
      <c r="AZ18" s="40" t="s">
        <v>20</v>
      </c>
      <c r="BA18" s="40"/>
      <c r="BB18" s="40" t="s">
        <v>20</v>
      </c>
      <c r="BC18" s="40" t="s">
        <v>20</v>
      </c>
      <c r="BD18" s="40" t="s">
        <v>20</v>
      </c>
      <c r="BE18" s="40" t="s">
        <v>20</v>
      </c>
      <c r="BF18" s="40" t="s">
        <v>22</v>
      </c>
      <c r="BG18" s="40" t="s">
        <v>22</v>
      </c>
      <c r="BH18" s="40" t="s">
        <v>22</v>
      </c>
      <c r="BI18" s="40" t="s">
        <v>22</v>
      </c>
      <c r="BJ18" s="40" t="s">
        <v>20</v>
      </c>
      <c r="BK18" s="40" t="s">
        <v>20</v>
      </c>
      <c r="BL18" s="40"/>
      <c r="BM18" s="40"/>
      <c r="BN18" s="40"/>
      <c r="BO18" s="41">
        <f t="shared" si="1"/>
        <v>5</v>
      </c>
      <c r="BP18" s="40" t="s">
        <v>20</v>
      </c>
      <c r="BQ18" s="40" t="s">
        <v>20</v>
      </c>
      <c r="BR18" s="40" t="s">
        <v>20</v>
      </c>
      <c r="BS18" s="40" t="s">
        <v>20</v>
      </c>
      <c r="BT18" s="40" t="s">
        <v>20</v>
      </c>
      <c r="BU18" s="40" t="s">
        <v>20</v>
      </c>
      <c r="BV18" s="40" t="s">
        <v>20</v>
      </c>
      <c r="BW18" s="40" t="s">
        <v>20</v>
      </c>
      <c r="BX18" s="40" t="s">
        <v>20</v>
      </c>
      <c r="BY18" s="40" t="s">
        <v>20</v>
      </c>
      <c r="BZ18" s="40" t="s">
        <v>20</v>
      </c>
      <c r="CA18" s="40" t="s">
        <v>20</v>
      </c>
      <c r="CB18" s="40" t="s">
        <v>20</v>
      </c>
      <c r="CC18" s="40" t="s">
        <v>20</v>
      </c>
      <c r="CD18" s="40" t="s">
        <v>20</v>
      </c>
      <c r="CE18" s="40" t="s">
        <v>20</v>
      </c>
      <c r="CF18" s="40" t="s">
        <v>20</v>
      </c>
      <c r="CG18" s="40" t="s">
        <v>20</v>
      </c>
      <c r="CH18" s="40" t="s">
        <v>20</v>
      </c>
      <c r="CI18" s="40" t="s">
        <v>20</v>
      </c>
      <c r="CJ18" s="40" t="s">
        <v>20</v>
      </c>
      <c r="CK18" s="40" t="s">
        <v>20</v>
      </c>
      <c r="CL18" s="40" t="s">
        <v>20</v>
      </c>
      <c r="CM18" s="40" t="s">
        <v>20</v>
      </c>
      <c r="CN18" s="40" t="s">
        <v>20</v>
      </c>
      <c r="CO18" s="40" t="s">
        <v>20</v>
      </c>
      <c r="CP18" s="40" t="s">
        <v>20</v>
      </c>
      <c r="CQ18" s="40" t="s">
        <v>20</v>
      </c>
      <c r="CR18" s="40" t="s">
        <v>20</v>
      </c>
      <c r="CS18" s="40" t="s">
        <v>20</v>
      </c>
      <c r="CT18" s="40" t="s">
        <v>20</v>
      </c>
      <c r="CU18" s="40" t="s">
        <v>20</v>
      </c>
      <c r="CV18" s="40" t="s">
        <v>20</v>
      </c>
      <c r="CW18" s="40" t="s">
        <v>20</v>
      </c>
      <c r="CX18" s="40" t="s">
        <v>20</v>
      </c>
      <c r="CY18" s="40" t="s">
        <v>20</v>
      </c>
      <c r="CZ18" s="40" t="s">
        <v>20</v>
      </c>
      <c r="DA18" s="40" t="s">
        <v>20</v>
      </c>
      <c r="DB18" s="40" t="s">
        <v>20</v>
      </c>
      <c r="DC18" s="40" t="s">
        <v>20</v>
      </c>
      <c r="DD18" s="40" t="s">
        <v>20</v>
      </c>
      <c r="DE18" s="40" t="s">
        <v>20</v>
      </c>
      <c r="DF18" s="40" t="s">
        <v>20</v>
      </c>
      <c r="DG18" s="40" t="s">
        <v>20</v>
      </c>
      <c r="DH18" s="40" t="s">
        <v>20</v>
      </c>
      <c r="DI18" s="40" t="s">
        <v>20</v>
      </c>
      <c r="DJ18" s="40" t="s">
        <v>20</v>
      </c>
      <c r="DK18" s="40" t="s">
        <v>20</v>
      </c>
      <c r="DL18" s="40" t="s">
        <v>20</v>
      </c>
      <c r="DM18" s="40" t="s">
        <v>23</v>
      </c>
      <c r="DN18" s="40" t="s">
        <v>20</v>
      </c>
      <c r="DO18" s="40" t="s">
        <v>20</v>
      </c>
      <c r="DP18" s="40" t="s">
        <v>20</v>
      </c>
      <c r="DQ18" s="40" t="s">
        <v>20</v>
      </c>
      <c r="DR18" s="40" t="s">
        <v>20</v>
      </c>
      <c r="DS18" s="40" t="s">
        <v>20</v>
      </c>
      <c r="DT18" s="40" t="s">
        <v>20</v>
      </c>
      <c r="DU18" s="40" t="s">
        <v>20</v>
      </c>
      <c r="DV18" s="40" t="s">
        <v>20</v>
      </c>
      <c r="DW18" s="40"/>
      <c r="DX18" s="40"/>
      <c r="DY18" s="40"/>
      <c r="DZ18" s="40"/>
      <c r="EA18" s="40"/>
      <c r="EB18" s="40"/>
      <c r="EC18" s="41">
        <f t="shared" si="2"/>
        <v>0</v>
      </c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1">
        <f t="shared" si="3"/>
        <v>0</v>
      </c>
    </row>
    <row r="19" ht="27.0" customHeight="1">
      <c r="A19" s="38">
        <f t="shared" si="4"/>
        <v>15</v>
      </c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 t="s">
        <v>20</v>
      </c>
      <c r="X19" s="40" t="s">
        <v>20</v>
      </c>
      <c r="Y19" s="40" t="s">
        <v>20</v>
      </c>
      <c r="Z19" s="40" t="s">
        <v>20</v>
      </c>
      <c r="AA19" s="40" t="s">
        <v>20</v>
      </c>
      <c r="AB19" s="40" t="s">
        <v>20</v>
      </c>
      <c r="AC19" s="40" t="s">
        <v>20</v>
      </c>
      <c r="AD19" s="40" t="s">
        <v>20</v>
      </c>
      <c r="AE19" s="40" t="s">
        <v>20</v>
      </c>
      <c r="AF19" s="40" t="s">
        <v>20</v>
      </c>
      <c r="AG19" s="40" t="s">
        <v>20</v>
      </c>
      <c r="AH19" s="40" t="s">
        <v>20</v>
      </c>
      <c r="AI19" s="40" t="s">
        <v>20</v>
      </c>
      <c r="AJ19" s="40" t="s">
        <v>20</v>
      </c>
      <c r="AK19" s="40" t="s">
        <v>20</v>
      </c>
      <c r="AL19" s="40" t="s">
        <v>20</v>
      </c>
      <c r="AM19" s="40" t="s">
        <v>20</v>
      </c>
      <c r="AN19" s="40" t="s">
        <v>20</v>
      </c>
      <c r="AO19" s="40" t="s">
        <v>20</v>
      </c>
      <c r="AP19" s="40" t="s">
        <v>20</v>
      </c>
      <c r="AQ19" s="40" t="s">
        <v>20</v>
      </c>
      <c r="AR19" s="40" t="s">
        <v>20</v>
      </c>
      <c r="AS19" s="40" t="s">
        <v>20</v>
      </c>
      <c r="AT19" s="40" t="s">
        <v>20</v>
      </c>
      <c r="AU19" s="40" t="s">
        <v>20</v>
      </c>
      <c r="AV19" s="40" t="s">
        <v>22</v>
      </c>
      <c r="AW19" s="40" t="s">
        <v>20</v>
      </c>
      <c r="AX19" s="40" t="s">
        <v>20</v>
      </c>
      <c r="AY19" s="40" t="s">
        <v>20</v>
      </c>
      <c r="AZ19" s="40" t="s">
        <v>20</v>
      </c>
      <c r="BA19" s="40"/>
      <c r="BB19" s="40" t="s">
        <v>20</v>
      </c>
      <c r="BC19" s="40" t="s">
        <v>20</v>
      </c>
      <c r="BD19" s="40" t="s">
        <v>20</v>
      </c>
      <c r="BE19" s="40" t="s">
        <v>20</v>
      </c>
      <c r="BF19" s="40" t="s">
        <v>20</v>
      </c>
      <c r="BG19" s="40" t="s">
        <v>20</v>
      </c>
      <c r="BH19" s="40" t="s">
        <v>20</v>
      </c>
      <c r="BI19" s="40" t="s">
        <v>20</v>
      </c>
      <c r="BJ19" s="40" t="s">
        <v>20</v>
      </c>
      <c r="BK19" s="40" t="s">
        <v>20</v>
      </c>
      <c r="BL19" s="40"/>
      <c r="BM19" s="40"/>
      <c r="BN19" s="40"/>
      <c r="BO19" s="41">
        <f t="shared" si="1"/>
        <v>1</v>
      </c>
      <c r="BP19" s="40" t="s">
        <v>20</v>
      </c>
      <c r="BQ19" s="40" t="s">
        <v>20</v>
      </c>
      <c r="BR19" s="40" t="s">
        <v>20</v>
      </c>
      <c r="BS19" s="40" t="s">
        <v>20</v>
      </c>
      <c r="BT19" s="40" t="s">
        <v>20</v>
      </c>
      <c r="BU19" s="40" t="s">
        <v>20</v>
      </c>
      <c r="BV19" s="40" t="s">
        <v>20</v>
      </c>
      <c r="BW19" s="40" t="s">
        <v>20</v>
      </c>
      <c r="BX19" s="40" t="s">
        <v>20</v>
      </c>
      <c r="BY19" s="40" t="s">
        <v>20</v>
      </c>
      <c r="BZ19" s="40" t="s">
        <v>20</v>
      </c>
      <c r="CA19" s="40" t="s">
        <v>20</v>
      </c>
      <c r="CB19" s="40" t="s">
        <v>20</v>
      </c>
      <c r="CC19" s="40" t="s">
        <v>20</v>
      </c>
      <c r="CD19" s="40" t="s">
        <v>20</v>
      </c>
      <c r="CE19" s="40" t="s">
        <v>20</v>
      </c>
      <c r="CF19" s="40" t="s">
        <v>20</v>
      </c>
      <c r="CG19" s="40" t="s">
        <v>20</v>
      </c>
      <c r="CH19" s="40" t="s">
        <v>20</v>
      </c>
      <c r="CI19" s="40" t="s">
        <v>20</v>
      </c>
      <c r="CJ19" s="40" t="s">
        <v>20</v>
      </c>
      <c r="CK19" s="40" t="s">
        <v>20</v>
      </c>
      <c r="CL19" s="40" t="s">
        <v>20</v>
      </c>
      <c r="CM19" s="40" t="s">
        <v>20</v>
      </c>
      <c r="CN19" s="40" t="s">
        <v>20</v>
      </c>
      <c r="CO19" s="40" t="s">
        <v>20</v>
      </c>
      <c r="CP19" s="40" t="s">
        <v>20</v>
      </c>
      <c r="CQ19" s="40" t="s">
        <v>20</v>
      </c>
      <c r="CR19" s="40" t="s">
        <v>20</v>
      </c>
      <c r="CS19" s="40" t="s">
        <v>20</v>
      </c>
      <c r="CT19" s="40" t="s">
        <v>20</v>
      </c>
      <c r="CU19" s="40" t="s">
        <v>20</v>
      </c>
      <c r="CV19" s="40" t="s">
        <v>20</v>
      </c>
      <c r="CW19" s="40" t="s">
        <v>20</v>
      </c>
      <c r="CX19" s="40" t="s">
        <v>20</v>
      </c>
      <c r="CY19" s="40" t="s">
        <v>20</v>
      </c>
      <c r="CZ19" s="40" t="s">
        <v>20</v>
      </c>
      <c r="DA19" s="40" t="s">
        <v>20</v>
      </c>
      <c r="DB19" s="40" t="s">
        <v>20</v>
      </c>
      <c r="DC19" s="40" t="s">
        <v>20</v>
      </c>
      <c r="DD19" s="40" t="s">
        <v>20</v>
      </c>
      <c r="DE19" s="40" t="s">
        <v>20</v>
      </c>
      <c r="DF19" s="40" t="s">
        <v>20</v>
      </c>
      <c r="DG19" s="40" t="s">
        <v>20</v>
      </c>
      <c r="DH19" s="40" t="s">
        <v>20</v>
      </c>
      <c r="DI19" s="40" t="s">
        <v>20</v>
      </c>
      <c r="DJ19" s="40" t="s">
        <v>20</v>
      </c>
      <c r="DK19" s="40" t="s">
        <v>20</v>
      </c>
      <c r="DL19" s="40" t="s">
        <v>20</v>
      </c>
      <c r="DM19" s="40" t="s">
        <v>23</v>
      </c>
      <c r="DN19" s="40" t="s">
        <v>20</v>
      </c>
      <c r="DO19" s="40" t="s">
        <v>22</v>
      </c>
      <c r="DP19" s="40" t="s">
        <v>20</v>
      </c>
      <c r="DQ19" s="40" t="s">
        <v>20</v>
      </c>
      <c r="DR19" s="40" t="s">
        <v>20</v>
      </c>
      <c r="DS19" s="40" t="s">
        <v>20</v>
      </c>
      <c r="DT19" s="40" t="s">
        <v>20</v>
      </c>
      <c r="DU19" s="40" t="s">
        <v>20</v>
      </c>
      <c r="DV19" s="40" t="s">
        <v>20</v>
      </c>
      <c r="DW19" s="40"/>
      <c r="DX19" s="40"/>
      <c r="DY19" s="40"/>
      <c r="DZ19" s="40"/>
      <c r="EA19" s="40"/>
      <c r="EB19" s="40"/>
      <c r="EC19" s="41">
        <f t="shared" si="2"/>
        <v>1</v>
      </c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1">
        <f t="shared" si="3"/>
        <v>0</v>
      </c>
    </row>
    <row r="20" ht="27.0" customHeight="1">
      <c r="A20" s="38">
        <f t="shared" si="4"/>
        <v>16</v>
      </c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 t="s">
        <v>20</v>
      </c>
      <c r="X20" s="40" t="s">
        <v>20</v>
      </c>
      <c r="Y20" s="40" t="s">
        <v>20</v>
      </c>
      <c r="Z20" s="40" t="s">
        <v>20</v>
      </c>
      <c r="AA20" s="40" t="s">
        <v>20</v>
      </c>
      <c r="AB20" s="40" t="s">
        <v>20</v>
      </c>
      <c r="AC20" s="40" t="s">
        <v>22</v>
      </c>
      <c r="AD20" s="40" t="s">
        <v>20</v>
      </c>
      <c r="AE20" s="40" t="s">
        <v>20</v>
      </c>
      <c r="AF20" s="40" t="s">
        <v>20</v>
      </c>
      <c r="AG20" s="40" t="s">
        <v>20</v>
      </c>
      <c r="AH20" s="40" t="s">
        <v>20</v>
      </c>
      <c r="AI20" s="40" t="s">
        <v>20</v>
      </c>
      <c r="AJ20" s="40" t="s">
        <v>20</v>
      </c>
      <c r="AK20" s="40" t="s">
        <v>20</v>
      </c>
      <c r="AL20" s="40" t="s">
        <v>20</v>
      </c>
      <c r="AM20" s="40" t="s">
        <v>20</v>
      </c>
      <c r="AN20" s="40" t="s">
        <v>20</v>
      </c>
      <c r="AO20" s="40" t="s">
        <v>20</v>
      </c>
      <c r="AP20" s="40" t="s">
        <v>20</v>
      </c>
      <c r="AQ20" s="40" t="s">
        <v>20</v>
      </c>
      <c r="AR20" s="40" t="s">
        <v>20</v>
      </c>
      <c r="AS20" s="40" t="s">
        <v>20</v>
      </c>
      <c r="AT20" s="40" t="s">
        <v>20</v>
      </c>
      <c r="AU20" s="40" t="s">
        <v>20</v>
      </c>
      <c r="AV20" s="40" t="s">
        <v>22</v>
      </c>
      <c r="AW20" s="40" t="s">
        <v>20</v>
      </c>
      <c r="AX20" s="40" t="s">
        <v>20</v>
      </c>
      <c r="AY20" s="40" t="s">
        <v>20</v>
      </c>
      <c r="AZ20" s="40" t="s">
        <v>20</v>
      </c>
      <c r="BA20" s="40"/>
      <c r="BB20" s="40" t="s">
        <v>20</v>
      </c>
      <c r="BC20" s="40" t="s">
        <v>20</v>
      </c>
      <c r="BD20" s="40" t="s">
        <v>20</v>
      </c>
      <c r="BE20" s="40" t="s">
        <v>20</v>
      </c>
      <c r="BF20" s="40" t="s">
        <v>20</v>
      </c>
      <c r="BG20" s="40" t="s">
        <v>20</v>
      </c>
      <c r="BH20" s="40" t="s">
        <v>20</v>
      </c>
      <c r="BI20" s="40" t="s">
        <v>20</v>
      </c>
      <c r="BJ20" s="40" t="s">
        <v>20</v>
      </c>
      <c r="BK20" s="40" t="s">
        <v>20</v>
      </c>
      <c r="BL20" s="40"/>
      <c r="BM20" s="40"/>
      <c r="BN20" s="40"/>
      <c r="BO20" s="41">
        <f t="shared" si="1"/>
        <v>2</v>
      </c>
      <c r="BP20" s="40" t="s">
        <v>20</v>
      </c>
      <c r="BQ20" s="40" t="s">
        <v>20</v>
      </c>
      <c r="BR20" s="40" t="s">
        <v>20</v>
      </c>
      <c r="BS20" s="40" t="s">
        <v>20</v>
      </c>
      <c r="BT20" s="40" t="s">
        <v>20</v>
      </c>
      <c r="BU20" s="40" t="s">
        <v>20</v>
      </c>
      <c r="BV20" s="40" t="s">
        <v>20</v>
      </c>
      <c r="BW20" s="40" t="s">
        <v>20</v>
      </c>
      <c r="BX20" s="40" t="s">
        <v>20</v>
      </c>
      <c r="BY20" s="40" t="s">
        <v>20</v>
      </c>
      <c r="BZ20" s="40" t="s">
        <v>20</v>
      </c>
      <c r="CA20" s="40" t="s">
        <v>20</v>
      </c>
      <c r="CB20" s="40" t="s">
        <v>20</v>
      </c>
      <c r="CC20" s="40" t="s">
        <v>20</v>
      </c>
      <c r="CD20" s="40" t="s">
        <v>20</v>
      </c>
      <c r="CE20" s="40" t="s">
        <v>20</v>
      </c>
      <c r="CF20" s="40" t="s">
        <v>20</v>
      </c>
      <c r="CG20" s="40" t="s">
        <v>20</v>
      </c>
      <c r="CH20" s="40" t="s">
        <v>20</v>
      </c>
      <c r="CI20" s="40" t="s">
        <v>20</v>
      </c>
      <c r="CJ20" s="40" t="s">
        <v>20</v>
      </c>
      <c r="CK20" s="40" t="s">
        <v>20</v>
      </c>
      <c r="CL20" s="40" t="s">
        <v>20</v>
      </c>
      <c r="CM20" s="40" t="s">
        <v>20</v>
      </c>
      <c r="CN20" s="40" t="s">
        <v>20</v>
      </c>
      <c r="CO20" s="40" t="s">
        <v>20</v>
      </c>
      <c r="CP20" s="40" t="s">
        <v>20</v>
      </c>
      <c r="CQ20" s="40" t="s">
        <v>20</v>
      </c>
      <c r="CR20" s="40" t="s">
        <v>20</v>
      </c>
      <c r="CS20" s="40" t="s">
        <v>20</v>
      </c>
      <c r="CT20" s="40" t="s">
        <v>20</v>
      </c>
      <c r="CU20" s="40" t="s">
        <v>20</v>
      </c>
      <c r="CV20" s="40" t="s">
        <v>20</v>
      </c>
      <c r="CW20" s="40" t="s">
        <v>20</v>
      </c>
      <c r="CX20" s="40" t="s">
        <v>20</v>
      </c>
      <c r="CY20" s="40" t="s">
        <v>20</v>
      </c>
      <c r="CZ20" s="40" t="s">
        <v>20</v>
      </c>
      <c r="DA20" s="40" t="s">
        <v>20</v>
      </c>
      <c r="DB20" s="40" t="s">
        <v>20</v>
      </c>
      <c r="DC20" s="40" t="s">
        <v>20</v>
      </c>
      <c r="DD20" s="40" t="s">
        <v>20</v>
      </c>
      <c r="DE20" s="40" t="s">
        <v>20</v>
      </c>
      <c r="DF20" s="40" t="s">
        <v>20</v>
      </c>
      <c r="DG20" s="40" t="s">
        <v>20</v>
      </c>
      <c r="DH20" s="40" t="s">
        <v>20</v>
      </c>
      <c r="DI20" s="40" t="s">
        <v>20</v>
      </c>
      <c r="DJ20" s="40" t="s">
        <v>20</v>
      </c>
      <c r="DK20" s="40" t="s">
        <v>20</v>
      </c>
      <c r="DL20" s="40" t="s">
        <v>20</v>
      </c>
      <c r="DM20" s="40" t="s">
        <v>23</v>
      </c>
      <c r="DN20" s="40" t="s">
        <v>22</v>
      </c>
      <c r="DO20" s="40" t="s">
        <v>20</v>
      </c>
      <c r="DP20" s="40" t="s">
        <v>20</v>
      </c>
      <c r="DQ20" s="40" t="s">
        <v>20</v>
      </c>
      <c r="DR20" s="40" t="s">
        <v>20</v>
      </c>
      <c r="DS20" s="40" t="s">
        <v>20</v>
      </c>
      <c r="DT20" s="40" t="s">
        <v>20</v>
      </c>
      <c r="DU20" s="40" t="s">
        <v>20</v>
      </c>
      <c r="DV20" s="40" t="s">
        <v>20</v>
      </c>
      <c r="DW20" s="40"/>
      <c r="DX20" s="40"/>
      <c r="DY20" s="40"/>
      <c r="DZ20" s="40"/>
      <c r="EA20" s="40"/>
      <c r="EB20" s="40"/>
      <c r="EC20" s="41">
        <f t="shared" si="2"/>
        <v>1</v>
      </c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1">
        <f t="shared" si="3"/>
        <v>0</v>
      </c>
    </row>
    <row r="21" ht="27.0" customHeight="1">
      <c r="A21" s="38">
        <f t="shared" si="4"/>
        <v>17</v>
      </c>
      <c r="B21" s="42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 t="s">
        <v>20</v>
      </c>
      <c r="X21" s="40" t="s">
        <v>20</v>
      </c>
      <c r="Y21" s="40" t="s">
        <v>20</v>
      </c>
      <c r="Z21" s="40" t="s">
        <v>20</v>
      </c>
      <c r="AA21" s="40" t="s">
        <v>20</v>
      </c>
      <c r="AB21" s="40" t="s">
        <v>20</v>
      </c>
      <c r="AC21" s="40" t="s">
        <v>20</v>
      </c>
      <c r="AD21" s="40" t="s">
        <v>22</v>
      </c>
      <c r="AE21" s="40" t="s">
        <v>20</v>
      </c>
      <c r="AF21" s="40" t="s">
        <v>20</v>
      </c>
      <c r="AG21" s="40" t="s">
        <v>20</v>
      </c>
      <c r="AH21" s="40" t="s">
        <v>20</v>
      </c>
      <c r="AI21" s="40" t="s">
        <v>20</v>
      </c>
      <c r="AJ21" s="40" t="s">
        <v>20</v>
      </c>
      <c r="AK21" s="40" t="s">
        <v>22</v>
      </c>
      <c r="AL21" s="40" t="s">
        <v>22</v>
      </c>
      <c r="AM21" s="40" t="s">
        <v>20</v>
      </c>
      <c r="AN21" s="40" t="s">
        <v>22</v>
      </c>
      <c r="AO21" s="40" t="s">
        <v>20</v>
      </c>
      <c r="AP21" s="40" t="s">
        <v>20</v>
      </c>
      <c r="AQ21" s="40" t="s">
        <v>20</v>
      </c>
      <c r="AR21" s="40" t="s">
        <v>20</v>
      </c>
      <c r="AS21" s="40" t="s">
        <v>20</v>
      </c>
      <c r="AT21" s="40" t="s">
        <v>20</v>
      </c>
      <c r="AU21" s="40" t="s">
        <v>20</v>
      </c>
      <c r="AV21" s="40" t="s">
        <v>20</v>
      </c>
      <c r="AW21" s="40" t="s">
        <v>20</v>
      </c>
      <c r="AX21" s="40" t="s">
        <v>20</v>
      </c>
      <c r="AY21" s="40" t="s">
        <v>20</v>
      </c>
      <c r="AZ21" s="40" t="s">
        <v>20</v>
      </c>
      <c r="BA21" s="40"/>
      <c r="BB21" s="40" t="s">
        <v>22</v>
      </c>
      <c r="BC21" s="40" t="s">
        <v>22</v>
      </c>
      <c r="BD21" s="40" t="s">
        <v>22</v>
      </c>
      <c r="BE21" s="40" t="s">
        <v>20</v>
      </c>
      <c r="BF21" s="40" t="s">
        <v>20</v>
      </c>
      <c r="BG21" s="40" t="s">
        <v>20</v>
      </c>
      <c r="BH21" s="40" t="s">
        <v>20</v>
      </c>
      <c r="BI21" s="40" t="s">
        <v>20</v>
      </c>
      <c r="BJ21" s="40" t="s">
        <v>20</v>
      </c>
      <c r="BK21" s="40" t="s">
        <v>20</v>
      </c>
      <c r="BL21" s="40"/>
      <c r="BM21" s="40"/>
      <c r="BN21" s="40"/>
      <c r="BO21" s="41">
        <f t="shared" si="1"/>
        <v>7</v>
      </c>
      <c r="BP21" s="40" t="s">
        <v>20</v>
      </c>
      <c r="BQ21" s="40" t="s">
        <v>20</v>
      </c>
      <c r="BR21" s="40" t="s">
        <v>20</v>
      </c>
      <c r="BS21" s="40" t="s">
        <v>20</v>
      </c>
      <c r="BT21" s="40" t="s">
        <v>20</v>
      </c>
      <c r="BU21" s="40" t="s">
        <v>20</v>
      </c>
      <c r="BV21" s="40" t="s">
        <v>20</v>
      </c>
      <c r="BW21" s="40" t="s">
        <v>20</v>
      </c>
      <c r="BX21" s="40" t="s">
        <v>20</v>
      </c>
      <c r="BY21" s="40" t="s">
        <v>20</v>
      </c>
      <c r="BZ21" s="40" t="s">
        <v>20</v>
      </c>
      <c r="CA21" s="40" t="s">
        <v>20</v>
      </c>
      <c r="CB21" s="40" t="s">
        <v>20</v>
      </c>
      <c r="CC21" s="40" t="s">
        <v>20</v>
      </c>
      <c r="CD21" s="40" t="s">
        <v>20</v>
      </c>
      <c r="CE21" s="40" t="s">
        <v>20</v>
      </c>
      <c r="CF21" s="40" t="s">
        <v>20</v>
      </c>
      <c r="CG21" s="40" t="s">
        <v>20</v>
      </c>
      <c r="CH21" s="40" t="s">
        <v>20</v>
      </c>
      <c r="CI21" s="40" t="s">
        <v>20</v>
      </c>
      <c r="CJ21" s="40" t="s">
        <v>20</v>
      </c>
      <c r="CK21" s="40" t="s">
        <v>20</v>
      </c>
      <c r="CL21" s="40" t="s">
        <v>20</v>
      </c>
      <c r="CM21" s="40" t="s">
        <v>20</v>
      </c>
      <c r="CN21" s="40" t="s">
        <v>20</v>
      </c>
      <c r="CO21" s="40" t="s">
        <v>20</v>
      </c>
      <c r="CP21" s="40" t="s">
        <v>20</v>
      </c>
      <c r="CQ21" s="40" t="s">
        <v>20</v>
      </c>
      <c r="CR21" s="40" t="s">
        <v>20</v>
      </c>
      <c r="CS21" s="40" t="s">
        <v>20</v>
      </c>
      <c r="CT21" s="40" t="s">
        <v>20</v>
      </c>
      <c r="CU21" s="40" t="s">
        <v>20</v>
      </c>
      <c r="CV21" s="40" t="s">
        <v>20</v>
      </c>
      <c r="CW21" s="40" t="s">
        <v>20</v>
      </c>
      <c r="CX21" s="40" t="s">
        <v>20</v>
      </c>
      <c r="CY21" s="40" t="s">
        <v>20</v>
      </c>
      <c r="CZ21" s="40" t="s">
        <v>20</v>
      </c>
      <c r="DA21" s="40" t="s">
        <v>20</v>
      </c>
      <c r="DB21" s="40" t="s">
        <v>20</v>
      </c>
      <c r="DC21" s="40" t="s">
        <v>20</v>
      </c>
      <c r="DD21" s="40" t="s">
        <v>20</v>
      </c>
      <c r="DE21" s="40" t="s">
        <v>20</v>
      </c>
      <c r="DF21" s="40" t="s">
        <v>20</v>
      </c>
      <c r="DG21" s="40" t="s">
        <v>20</v>
      </c>
      <c r="DH21" s="40" t="s">
        <v>20</v>
      </c>
      <c r="DI21" s="40" t="s">
        <v>20</v>
      </c>
      <c r="DJ21" s="40" t="s">
        <v>20</v>
      </c>
      <c r="DK21" s="40" t="s">
        <v>22</v>
      </c>
      <c r="DL21" s="40" t="s">
        <v>22</v>
      </c>
      <c r="DM21" s="40" t="s">
        <v>22</v>
      </c>
      <c r="DN21" s="40" t="s">
        <v>20</v>
      </c>
      <c r="DO21" s="40" t="s">
        <v>20</v>
      </c>
      <c r="DP21" s="40" t="s">
        <v>20</v>
      </c>
      <c r="DQ21" s="40" t="s">
        <v>20</v>
      </c>
      <c r="DR21" s="40" t="s">
        <v>20</v>
      </c>
      <c r="DS21" s="40" t="s">
        <v>20</v>
      </c>
      <c r="DT21" s="40" t="s">
        <v>20</v>
      </c>
      <c r="DU21" s="40" t="s">
        <v>20</v>
      </c>
      <c r="DV21" s="40" t="s">
        <v>20</v>
      </c>
      <c r="DW21" s="40"/>
      <c r="DX21" s="40"/>
      <c r="DY21" s="40"/>
      <c r="DZ21" s="40"/>
      <c r="EA21" s="40"/>
      <c r="EB21" s="40"/>
      <c r="EC21" s="41">
        <f t="shared" si="2"/>
        <v>3</v>
      </c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1">
        <f t="shared" si="3"/>
        <v>0</v>
      </c>
    </row>
    <row r="22" ht="27.0" customHeight="1">
      <c r="A22" s="38">
        <f t="shared" si="4"/>
        <v>18</v>
      </c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 t="s">
        <v>20</v>
      </c>
      <c r="X22" s="40" t="s">
        <v>20</v>
      </c>
      <c r="Y22" s="40" t="s">
        <v>20</v>
      </c>
      <c r="Z22" s="40" t="s">
        <v>20</v>
      </c>
      <c r="AA22" s="40" t="s">
        <v>20</v>
      </c>
      <c r="AB22" s="40" t="s">
        <v>20</v>
      </c>
      <c r="AC22" s="40" t="s">
        <v>22</v>
      </c>
      <c r="AD22" s="40" t="s">
        <v>20</v>
      </c>
      <c r="AE22" s="40" t="s">
        <v>20</v>
      </c>
      <c r="AF22" s="40" t="s">
        <v>20</v>
      </c>
      <c r="AG22" s="40" t="s">
        <v>20</v>
      </c>
      <c r="AH22" s="40" t="s">
        <v>20</v>
      </c>
      <c r="AI22" s="40" t="s">
        <v>20</v>
      </c>
      <c r="AJ22" s="40" t="s">
        <v>20</v>
      </c>
      <c r="AK22" s="40" t="s">
        <v>22</v>
      </c>
      <c r="AL22" s="40" t="s">
        <v>20</v>
      </c>
      <c r="AM22" s="40" t="s">
        <v>20</v>
      </c>
      <c r="AN22" s="40" t="s">
        <v>20</v>
      </c>
      <c r="AO22" s="40" t="s">
        <v>20</v>
      </c>
      <c r="AP22" s="40" t="s">
        <v>20</v>
      </c>
      <c r="AQ22" s="40" t="s">
        <v>20</v>
      </c>
      <c r="AR22" s="40" t="s">
        <v>20</v>
      </c>
      <c r="AS22" s="40" t="s">
        <v>20</v>
      </c>
      <c r="AT22" s="40" t="s">
        <v>20</v>
      </c>
      <c r="AU22" s="40" t="s">
        <v>20</v>
      </c>
      <c r="AV22" s="40" t="s">
        <v>20</v>
      </c>
      <c r="AW22" s="40" t="s">
        <v>20</v>
      </c>
      <c r="AX22" s="40" t="s">
        <v>20</v>
      </c>
      <c r="AY22" s="40" t="s">
        <v>20</v>
      </c>
      <c r="AZ22" s="40" t="s">
        <v>20</v>
      </c>
      <c r="BA22" s="40"/>
      <c r="BB22" s="40" t="s">
        <v>20</v>
      </c>
      <c r="BC22" s="40" t="s">
        <v>20</v>
      </c>
      <c r="BD22" s="40" t="s">
        <v>20</v>
      </c>
      <c r="BE22" s="40" t="s">
        <v>20</v>
      </c>
      <c r="BF22" s="40" t="s">
        <v>20</v>
      </c>
      <c r="BG22" s="40" t="s">
        <v>20</v>
      </c>
      <c r="BH22" s="40" t="s">
        <v>20</v>
      </c>
      <c r="BI22" s="40" t="s">
        <v>20</v>
      </c>
      <c r="BJ22" s="40" t="s">
        <v>20</v>
      </c>
      <c r="BK22" s="40" t="s">
        <v>20</v>
      </c>
      <c r="BL22" s="40"/>
      <c r="BM22" s="40"/>
      <c r="BN22" s="40"/>
      <c r="BO22" s="41">
        <f t="shared" si="1"/>
        <v>2</v>
      </c>
      <c r="BP22" s="40" t="s">
        <v>20</v>
      </c>
      <c r="BQ22" s="40" t="s">
        <v>20</v>
      </c>
      <c r="BR22" s="40" t="s">
        <v>20</v>
      </c>
      <c r="BS22" s="40" t="s">
        <v>20</v>
      </c>
      <c r="BT22" s="40" t="s">
        <v>20</v>
      </c>
      <c r="BU22" s="40" t="s">
        <v>20</v>
      </c>
      <c r="BV22" s="40" t="s">
        <v>20</v>
      </c>
      <c r="BW22" s="40" t="s">
        <v>20</v>
      </c>
      <c r="BX22" s="40" t="s">
        <v>20</v>
      </c>
      <c r="BY22" s="40" t="s">
        <v>20</v>
      </c>
      <c r="BZ22" s="40" t="s">
        <v>20</v>
      </c>
      <c r="CA22" s="40" t="s">
        <v>20</v>
      </c>
      <c r="CB22" s="40" t="s">
        <v>20</v>
      </c>
      <c r="CC22" s="40" t="s">
        <v>20</v>
      </c>
      <c r="CD22" s="40" t="s">
        <v>20</v>
      </c>
      <c r="CE22" s="40" t="s">
        <v>20</v>
      </c>
      <c r="CF22" s="40" t="s">
        <v>20</v>
      </c>
      <c r="CG22" s="40" t="s">
        <v>20</v>
      </c>
      <c r="CH22" s="40" t="s">
        <v>20</v>
      </c>
      <c r="CI22" s="40" t="s">
        <v>20</v>
      </c>
      <c r="CJ22" s="40" t="s">
        <v>20</v>
      </c>
      <c r="CK22" s="40" t="s">
        <v>20</v>
      </c>
      <c r="CL22" s="40" t="s">
        <v>20</v>
      </c>
      <c r="CM22" s="40" t="s">
        <v>20</v>
      </c>
      <c r="CN22" s="40" t="s">
        <v>20</v>
      </c>
      <c r="CO22" s="40" t="s">
        <v>20</v>
      </c>
      <c r="CP22" s="40" t="s">
        <v>20</v>
      </c>
      <c r="CQ22" s="40" t="s">
        <v>20</v>
      </c>
      <c r="CR22" s="40" t="s">
        <v>20</v>
      </c>
      <c r="CS22" s="40" t="s">
        <v>20</v>
      </c>
      <c r="CT22" s="40" t="s">
        <v>20</v>
      </c>
      <c r="CU22" s="40" t="s">
        <v>20</v>
      </c>
      <c r="CV22" s="40" t="s">
        <v>20</v>
      </c>
      <c r="CW22" s="40" t="s">
        <v>20</v>
      </c>
      <c r="CX22" s="40" t="s">
        <v>20</v>
      </c>
      <c r="CY22" s="40" t="s">
        <v>20</v>
      </c>
      <c r="CZ22" s="40" t="s">
        <v>20</v>
      </c>
      <c r="DA22" s="40" t="s">
        <v>20</v>
      </c>
      <c r="DB22" s="40" t="s">
        <v>20</v>
      </c>
      <c r="DC22" s="40" t="s">
        <v>20</v>
      </c>
      <c r="DD22" s="40" t="s">
        <v>20</v>
      </c>
      <c r="DE22" s="40" t="s">
        <v>20</v>
      </c>
      <c r="DF22" s="40" t="s">
        <v>20</v>
      </c>
      <c r="DG22" s="40" t="s">
        <v>20</v>
      </c>
      <c r="DH22" s="40" t="s">
        <v>20</v>
      </c>
      <c r="DI22" s="40" t="s">
        <v>20</v>
      </c>
      <c r="DJ22" s="40" t="s">
        <v>20</v>
      </c>
      <c r="DK22" s="40" t="s">
        <v>20</v>
      </c>
      <c r="DL22" s="40" t="s">
        <v>22</v>
      </c>
      <c r="DM22" s="40" t="s">
        <v>23</v>
      </c>
      <c r="DN22" s="40" t="s">
        <v>20</v>
      </c>
      <c r="DO22" s="40" t="s">
        <v>20</v>
      </c>
      <c r="DP22" s="40" t="s">
        <v>20</v>
      </c>
      <c r="DQ22" s="40" t="s">
        <v>20</v>
      </c>
      <c r="DR22" s="40" t="s">
        <v>20</v>
      </c>
      <c r="DS22" s="40" t="s">
        <v>20</v>
      </c>
      <c r="DT22" s="40" t="s">
        <v>20</v>
      </c>
      <c r="DU22" s="40" t="s">
        <v>20</v>
      </c>
      <c r="DV22" s="40" t="s">
        <v>20</v>
      </c>
      <c r="DW22" s="40"/>
      <c r="DX22" s="40"/>
      <c r="DY22" s="40"/>
      <c r="DZ22" s="40"/>
      <c r="EA22" s="40"/>
      <c r="EB22" s="40"/>
      <c r="EC22" s="41">
        <f t="shared" si="2"/>
        <v>1</v>
      </c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1">
        <f t="shared" si="3"/>
        <v>0</v>
      </c>
    </row>
    <row r="23" ht="27.0" customHeight="1">
      <c r="A23" s="38">
        <f t="shared" si="4"/>
        <v>19</v>
      </c>
      <c r="B23" s="43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1">
        <f t="shared" si="1"/>
        <v>0</v>
      </c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1">
        <f t="shared" si="2"/>
        <v>0</v>
      </c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1">
        <f t="shared" si="3"/>
        <v>0</v>
      </c>
    </row>
    <row r="24" ht="27.0" customHeight="1">
      <c r="A24" s="38">
        <f t="shared" si="4"/>
        <v>20</v>
      </c>
      <c r="B24" s="43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1">
        <f t="shared" si="1"/>
        <v>0</v>
      </c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1">
        <f t="shared" si="2"/>
        <v>0</v>
      </c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1">
        <f t="shared" si="3"/>
        <v>0</v>
      </c>
    </row>
    <row r="25" ht="27.0" customHeight="1">
      <c r="A25" s="38">
        <f t="shared" si="4"/>
        <v>21</v>
      </c>
      <c r="B25" s="43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1">
        <f t="shared" si="1"/>
        <v>0</v>
      </c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1">
        <f t="shared" si="2"/>
        <v>0</v>
      </c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1">
        <f t="shared" si="3"/>
        <v>0</v>
      </c>
    </row>
    <row r="26" ht="27.0" customHeight="1">
      <c r="A26" s="38">
        <f t="shared" si="4"/>
        <v>22</v>
      </c>
      <c r="B26" s="43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1">
        <f t="shared" si="1"/>
        <v>0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1">
        <f t="shared" si="2"/>
        <v>0</v>
      </c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1">
        <f t="shared" si="3"/>
        <v>0</v>
      </c>
    </row>
    <row r="27" ht="27.0" customHeight="1">
      <c r="A27" s="38">
        <f t="shared" si="4"/>
        <v>23</v>
      </c>
      <c r="B27" s="4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1">
        <f t="shared" si="1"/>
        <v>0</v>
      </c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1">
        <f t="shared" si="2"/>
        <v>0</v>
      </c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1">
        <f t="shared" si="3"/>
        <v>0</v>
      </c>
    </row>
    <row r="28" ht="27.0" customHeight="1">
      <c r="A28" s="38">
        <f t="shared" si="4"/>
        <v>24</v>
      </c>
      <c r="B28" s="43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1">
        <f t="shared" si="1"/>
        <v>0</v>
      </c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1">
        <f t="shared" si="2"/>
        <v>0</v>
      </c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1">
        <f t="shared" si="3"/>
        <v>0</v>
      </c>
    </row>
    <row r="29" ht="27.0" customHeight="1">
      <c r="A29" s="38">
        <f t="shared" si="4"/>
        <v>25</v>
      </c>
      <c r="B29" s="43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1">
        <f t="shared" si="1"/>
        <v>0</v>
      </c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1">
        <f t="shared" si="2"/>
        <v>0</v>
      </c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1">
        <f t="shared" si="3"/>
        <v>0</v>
      </c>
    </row>
    <row r="30" ht="27.0" customHeight="1">
      <c r="A30" s="38">
        <f t="shared" si="4"/>
        <v>26</v>
      </c>
      <c r="B30" s="43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1">
        <f t="shared" si="1"/>
        <v>0</v>
      </c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1">
        <f t="shared" si="2"/>
        <v>0</v>
      </c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1">
        <f t="shared" si="3"/>
        <v>0</v>
      </c>
    </row>
    <row r="31" ht="27.0" customHeight="1">
      <c r="A31" s="38">
        <f t="shared" si="4"/>
        <v>27</v>
      </c>
      <c r="B31" s="43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1">
        <f t="shared" si="1"/>
        <v>0</v>
      </c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1">
        <f t="shared" si="2"/>
        <v>0</v>
      </c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1">
        <f t="shared" si="3"/>
        <v>0</v>
      </c>
    </row>
    <row r="32" ht="27.0" customHeight="1">
      <c r="A32" s="38">
        <f t="shared" si="4"/>
        <v>28</v>
      </c>
      <c r="B32" s="43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1">
        <f t="shared" si="1"/>
        <v>0</v>
      </c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1">
        <f t="shared" si="2"/>
        <v>0</v>
      </c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1">
        <f t="shared" si="3"/>
        <v>0</v>
      </c>
    </row>
    <row r="33" ht="27.0" customHeight="1">
      <c r="A33" s="38">
        <f t="shared" si="4"/>
        <v>29</v>
      </c>
      <c r="B33" s="43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1">
        <f t="shared" si="1"/>
        <v>0</v>
      </c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1">
        <f t="shared" si="2"/>
        <v>0</v>
      </c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1">
        <f t="shared" si="3"/>
        <v>0</v>
      </c>
    </row>
    <row r="34" ht="27.0" customHeight="1">
      <c r="A34" s="38">
        <f t="shared" si="4"/>
        <v>30</v>
      </c>
      <c r="B34" s="4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1">
        <f t="shared" si="1"/>
        <v>0</v>
      </c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1">
        <f t="shared" si="2"/>
        <v>0</v>
      </c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1">
        <f t="shared" si="3"/>
        <v>0</v>
      </c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hidden="1" customHeight="1">
      <c r="A41" s="1"/>
    </row>
    <row r="42" ht="15.75" hidden="1" customHeight="1">
      <c r="A42" s="1"/>
    </row>
    <row r="43" ht="15.75" hidden="1" customHeight="1">
      <c r="A43" s="1"/>
    </row>
    <row r="44" ht="15.75" hidden="1" customHeight="1">
      <c r="A44" s="1"/>
    </row>
    <row r="45" ht="15.75" hidden="1" customHeight="1">
      <c r="A45" s="1"/>
    </row>
    <row r="46" ht="15.75" hidden="1" customHeight="1">
      <c r="A46" s="1"/>
    </row>
    <row r="47" ht="15.75" hidden="1" customHeight="1">
      <c r="A47" s="1"/>
    </row>
    <row r="48" ht="15.75" hidden="1" customHeight="1">
      <c r="A48" s="1"/>
    </row>
    <row r="49" ht="15.75" hidden="1" customHeight="1">
      <c r="A49" s="1"/>
    </row>
    <row r="50" ht="15.75" hidden="1" customHeight="1">
      <c r="A50" s="1"/>
    </row>
    <row r="51" ht="15.75" hidden="1" customHeight="1">
      <c r="A51" s="1"/>
    </row>
    <row r="52" ht="15.75" hidden="1" customHeight="1">
      <c r="A52" s="1"/>
    </row>
    <row r="53" ht="15.75" hidden="1" customHeight="1">
      <c r="A53" s="1"/>
    </row>
    <row r="54" ht="15.75" hidden="1" customHeight="1">
      <c r="A54" s="1"/>
    </row>
    <row r="55" ht="15.75" hidden="1" customHeight="1">
      <c r="A55" s="1"/>
    </row>
    <row r="56" ht="15.75" hidden="1" customHeight="1">
      <c r="A56" s="1"/>
    </row>
    <row r="57" ht="15.75" hidden="1" customHeight="1">
      <c r="A57" s="1"/>
    </row>
    <row r="58" ht="15.75" hidden="1" customHeight="1">
      <c r="A58" s="1"/>
    </row>
    <row r="59" ht="15.75" hidden="1" customHeight="1">
      <c r="A59" s="1"/>
    </row>
    <row r="60" ht="15.75" hidden="1" customHeight="1">
      <c r="A60" s="1"/>
    </row>
    <row r="61" ht="15.75" hidden="1" customHeight="1">
      <c r="A61" s="1"/>
    </row>
    <row r="62" ht="15.75" hidden="1" customHeight="1">
      <c r="A62" s="1"/>
    </row>
    <row r="63" ht="15.75" hidden="1" customHeight="1">
      <c r="A63" s="1"/>
    </row>
    <row r="64" ht="15.75" hidden="1" customHeight="1">
      <c r="A64" s="1"/>
    </row>
    <row r="65" ht="15.75" hidden="1" customHeight="1">
      <c r="A65" s="1"/>
    </row>
    <row r="66" ht="15.75" hidden="1" customHeight="1">
      <c r="A66" s="1"/>
    </row>
    <row r="67" ht="15.75" hidden="1" customHeight="1">
      <c r="A67" s="1"/>
    </row>
    <row r="68" ht="15.75" hidden="1" customHeight="1">
      <c r="A68" s="1"/>
    </row>
    <row r="69" ht="15.75" hidden="1" customHeight="1">
      <c r="A69" s="1"/>
    </row>
    <row r="70" ht="15.75" hidden="1" customHeight="1">
      <c r="A70" s="1"/>
    </row>
    <row r="71" ht="15.75" hidden="1" customHeight="1">
      <c r="A71" s="1"/>
    </row>
    <row r="72" ht="15.75" hidden="1" customHeight="1">
      <c r="A72" s="1"/>
    </row>
    <row r="73" ht="15.75" hidden="1" customHeight="1">
      <c r="A73" s="1"/>
    </row>
    <row r="74" ht="15.75" hidden="1" customHeight="1">
      <c r="A74" s="1"/>
    </row>
    <row r="75" ht="15.75" hidden="1" customHeight="1">
      <c r="A75" s="1"/>
    </row>
    <row r="76" ht="15.75" hidden="1" customHeight="1">
      <c r="A76" s="1"/>
    </row>
    <row r="77" ht="15.75" hidden="1" customHeight="1">
      <c r="A77" s="1"/>
    </row>
    <row r="78" ht="15.75" hidden="1" customHeight="1">
      <c r="A78" s="1"/>
    </row>
    <row r="79" ht="15.75" hidden="1" customHeight="1">
      <c r="A79" s="1"/>
    </row>
    <row r="80" ht="15.75" hidden="1" customHeight="1">
      <c r="A80" s="1"/>
    </row>
    <row r="81" ht="15.75" hidden="1" customHeight="1">
      <c r="A81" s="1"/>
    </row>
    <row r="82" ht="15.75" hidden="1" customHeight="1">
      <c r="A82" s="1"/>
    </row>
    <row r="83" ht="15.75" hidden="1" customHeight="1">
      <c r="A83" s="1"/>
    </row>
    <row r="84" ht="15.75" hidden="1" customHeight="1">
      <c r="A84" s="1"/>
    </row>
    <row r="85" ht="15.75" hidden="1" customHeight="1">
      <c r="A85" s="1"/>
    </row>
    <row r="86" ht="15.75" hidden="1" customHeight="1">
      <c r="A86" s="1"/>
    </row>
    <row r="87" ht="15.75" hidden="1" customHeight="1">
      <c r="A87" s="1"/>
    </row>
    <row r="88" ht="15.75" hidden="1" customHeight="1">
      <c r="A88" s="1"/>
    </row>
    <row r="89" ht="15.75" hidden="1" customHeight="1">
      <c r="A89" s="1"/>
    </row>
    <row r="90" ht="15.75" hidden="1" customHeight="1">
      <c r="A90" s="1"/>
    </row>
    <row r="91" ht="15.75" hidden="1" customHeight="1">
      <c r="A91" s="1"/>
    </row>
    <row r="92" ht="15.75" hidden="1" customHeight="1">
      <c r="A92" s="1"/>
    </row>
    <row r="93" ht="15.75" hidden="1" customHeight="1">
      <c r="A93" s="1"/>
    </row>
    <row r="94" ht="15.75" hidden="1" customHeight="1">
      <c r="A94" s="1"/>
    </row>
    <row r="95" ht="15.75" hidden="1" customHeight="1">
      <c r="A95" s="1"/>
    </row>
    <row r="96" ht="15.75" hidden="1" customHeight="1">
      <c r="A96" s="1"/>
    </row>
    <row r="97" ht="15.75" hidden="1" customHeight="1">
      <c r="A97" s="1"/>
    </row>
    <row r="98" ht="15.75" hidden="1" customHeight="1">
      <c r="A98" s="1"/>
    </row>
    <row r="99" ht="15.75" hidden="1" customHeight="1">
      <c r="A99" s="1"/>
    </row>
    <row r="100" ht="15.75" hidden="1" customHeight="1">
      <c r="A100" s="1"/>
    </row>
    <row r="101" ht="15.75" hidden="1" customHeight="1">
      <c r="A101" s="1"/>
    </row>
    <row r="102" ht="15.75" hidden="1" customHeight="1">
      <c r="A102" s="1"/>
    </row>
    <row r="103" ht="15.75" hidden="1" customHeight="1">
      <c r="A103" s="1"/>
    </row>
    <row r="104" ht="15.75" hidden="1" customHeight="1">
      <c r="A104" s="1"/>
    </row>
    <row r="105" ht="15.75" hidden="1" customHeight="1">
      <c r="A105" s="1"/>
    </row>
    <row r="106" ht="15.75" hidden="1" customHeight="1">
      <c r="A106" s="1"/>
    </row>
    <row r="107" ht="15.75" hidden="1" customHeight="1">
      <c r="A107" s="1"/>
    </row>
    <row r="108" ht="15.75" hidden="1" customHeight="1">
      <c r="A108" s="1"/>
    </row>
    <row r="109" ht="15.75" hidden="1" customHeight="1">
      <c r="A109" s="1"/>
    </row>
    <row r="110" ht="15.75" hidden="1" customHeight="1">
      <c r="A110" s="1"/>
    </row>
    <row r="111" ht="15.75" hidden="1" customHeight="1">
      <c r="A111" s="1"/>
    </row>
    <row r="112" ht="15.75" hidden="1" customHeight="1">
      <c r="A112" s="1"/>
    </row>
    <row r="113" ht="15.75" hidden="1" customHeight="1">
      <c r="A113" s="1"/>
    </row>
    <row r="114" ht="15.75" hidden="1" customHeight="1">
      <c r="A114" s="1"/>
    </row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</sheetData>
  <mergeCells count="28">
    <mergeCell ref="GO2:GX2"/>
    <mergeCell ref="GY2:GY3"/>
    <mergeCell ref="GO3:GX3"/>
    <mergeCell ref="C3:Q3"/>
    <mergeCell ref="R3:AI3"/>
    <mergeCell ref="AJ3:BD3"/>
    <mergeCell ref="BE3:BN3"/>
    <mergeCell ref="A2:B3"/>
    <mergeCell ref="C2:Q2"/>
    <mergeCell ref="R2:AI2"/>
    <mergeCell ref="AJ2:BD2"/>
    <mergeCell ref="BE2:BN2"/>
    <mergeCell ref="BO2:BO3"/>
    <mergeCell ref="BP2:BY2"/>
    <mergeCell ref="BP3:BY3"/>
    <mergeCell ref="BZ3:CS3"/>
    <mergeCell ref="CT3:DF3"/>
    <mergeCell ref="ED2:EX2"/>
    <mergeCell ref="ED3:EX3"/>
    <mergeCell ref="EY3:FU3"/>
    <mergeCell ref="FV3:GN3"/>
    <mergeCell ref="BZ2:CS2"/>
    <mergeCell ref="CT2:DF2"/>
    <mergeCell ref="DG2:EB2"/>
    <mergeCell ref="EC2:EC3"/>
    <mergeCell ref="EY2:FU2"/>
    <mergeCell ref="FV2:GN2"/>
    <mergeCell ref="DG3:EB3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>
      <c r="C2" s="44" t="s">
        <v>34</v>
      </c>
      <c r="G2" s="44" t="s">
        <v>34</v>
      </c>
      <c r="K2" s="44" t="s">
        <v>34</v>
      </c>
    </row>
    <row r="3" ht="14.25" customHeight="1">
      <c r="C3" s="45">
        <v>10.0</v>
      </c>
      <c r="D3" s="45" t="str">
        <f t="shared" ref="D3:D17" si="1">C3&amp;"/02"</f>
        <v>10/02</v>
      </c>
      <c r="E3" s="46">
        <f t="shared" ref="E3:E66" si="2">VALUE(D3)</f>
        <v>45698</v>
      </c>
      <c r="G3" s="45">
        <v>19.0</v>
      </c>
      <c r="H3" s="45" t="str">
        <f t="shared" ref="H3:H12" si="3">G3&amp;"/05"</f>
        <v>19/05</v>
      </c>
      <c r="I3" s="46">
        <f t="shared" ref="I3:I67" si="4">VALUE(H3)</f>
        <v>45796</v>
      </c>
      <c r="K3" s="45">
        <v>1.0</v>
      </c>
      <c r="L3" s="45" t="str">
        <f t="shared" ref="L3:L23" si="5">K3&amp;"/09"</f>
        <v>1/09</v>
      </c>
      <c r="M3" s="46">
        <f t="shared" ref="M3:M75" si="6">VALUE(L3)</f>
        <v>45901</v>
      </c>
    </row>
    <row r="4" ht="14.25" customHeight="1">
      <c r="C4" s="45">
        <v>11.0</v>
      </c>
      <c r="D4" s="45" t="str">
        <f t="shared" si="1"/>
        <v>11/02</v>
      </c>
      <c r="E4" s="46">
        <f t="shared" si="2"/>
        <v>45699</v>
      </c>
      <c r="G4" s="45">
        <v>20.0</v>
      </c>
      <c r="H4" s="45" t="str">
        <f t="shared" si="3"/>
        <v>20/05</v>
      </c>
      <c r="I4" s="46">
        <f t="shared" si="4"/>
        <v>45797</v>
      </c>
      <c r="K4" s="45">
        <v>2.0</v>
      </c>
      <c r="L4" s="45" t="str">
        <f t="shared" si="5"/>
        <v>2/09</v>
      </c>
      <c r="M4" s="46">
        <f t="shared" si="6"/>
        <v>45902</v>
      </c>
    </row>
    <row r="5" ht="14.25" customHeight="1">
      <c r="C5" s="45">
        <v>12.0</v>
      </c>
      <c r="D5" s="45" t="str">
        <f t="shared" si="1"/>
        <v>12/02</v>
      </c>
      <c r="E5" s="46">
        <f t="shared" si="2"/>
        <v>45700</v>
      </c>
      <c r="G5" s="45">
        <v>21.0</v>
      </c>
      <c r="H5" s="45" t="str">
        <f t="shared" si="3"/>
        <v>21/05</v>
      </c>
      <c r="I5" s="46">
        <f t="shared" si="4"/>
        <v>45798</v>
      </c>
      <c r="K5" s="45">
        <v>3.0</v>
      </c>
      <c r="L5" s="45" t="str">
        <f t="shared" si="5"/>
        <v>3/09</v>
      </c>
      <c r="M5" s="46">
        <f t="shared" si="6"/>
        <v>45903</v>
      </c>
    </row>
    <row r="6" ht="14.25" customHeight="1">
      <c r="C6" s="45">
        <v>13.0</v>
      </c>
      <c r="D6" s="45" t="str">
        <f t="shared" si="1"/>
        <v>13/02</v>
      </c>
      <c r="E6" s="46">
        <f t="shared" si="2"/>
        <v>45701</v>
      </c>
      <c r="G6" s="45">
        <v>22.0</v>
      </c>
      <c r="H6" s="45" t="str">
        <f t="shared" si="3"/>
        <v>22/05</v>
      </c>
      <c r="I6" s="46">
        <f t="shared" si="4"/>
        <v>45799</v>
      </c>
      <c r="K6" s="45">
        <v>4.0</v>
      </c>
      <c r="L6" s="45" t="str">
        <f t="shared" si="5"/>
        <v>4/09</v>
      </c>
      <c r="M6" s="46">
        <f t="shared" si="6"/>
        <v>45904</v>
      </c>
    </row>
    <row r="7" ht="14.25" customHeight="1">
      <c r="C7" s="45">
        <v>14.0</v>
      </c>
      <c r="D7" s="45" t="str">
        <f t="shared" si="1"/>
        <v>14/02</v>
      </c>
      <c r="E7" s="46">
        <f t="shared" si="2"/>
        <v>45702</v>
      </c>
      <c r="G7" s="45">
        <v>23.0</v>
      </c>
      <c r="H7" s="45" t="str">
        <f t="shared" si="3"/>
        <v>23/05</v>
      </c>
      <c r="I7" s="46">
        <f t="shared" si="4"/>
        <v>45800</v>
      </c>
      <c r="K7" s="45">
        <v>5.0</v>
      </c>
      <c r="L7" s="45" t="str">
        <f t="shared" si="5"/>
        <v>5/09</v>
      </c>
      <c r="M7" s="46">
        <f t="shared" si="6"/>
        <v>45905</v>
      </c>
    </row>
    <row r="8" ht="14.25" customHeight="1">
      <c r="C8" s="45">
        <v>17.0</v>
      </c>
      <c r="D8" s="45" t="str">
        <f t="shared" si="1"/>
        <v>17/02</v>
      </c>
      <c r="E8" s="46">
        <f t="shared" si="2"/>
        <v>45705</v>
      </c>
      <c r="G8" s="45">
        <v>26.0</v>
      </c>
      <c r="H8" s="45" t="str">
        <f t="shared" si="3"/>
        <v>26/05</v>
      </c>
      <c r="I8" s="46">
        <f t="shared" si="4"/>
        <v>45803</v>
      </c>
      <c r="K8" s="45">
        <v>9.0</v>
      </c>
      <c r="L8" s="45" t="str">
        <f t="shared" si="5"/>
        <v>9/09</v>
      </c>
      <c r="M8" s="46">
        <f t="shared" si="6"/>
        <v>45909</v>
      </c>
    </row>
    <row r="9" ht="14.25" customHeight="1">
      <c r="C9" s="45">
        <v>18.0</v>
      </c>
      <c r="D9" s="45" t="str">
        <f t="shared" si="1"/>
        <v>18/02</v>
      </c>
      <c r="E9" s="46">
        <f t="shared" si="2"/>
        <v>45706</v>
      </c>
      <c r="G9" s="45">
        <v>27.0</v>
      </c>
      <c r="H9" s="45" t="str">
        <f t="shared" si="3"/>
        <v>27/05</v>
      </c>
      <c r="I9" s="46">
        <f t="shared" si="4"/>
        <v>45804</v>
      </c>
      <c r="K9" s="45">
        <v>10.0</v>
      </c>
      <c r="L9" s="45" t="str">
        <f t="shared" si="5"/>
        <v>10/09</v>
      </c>
      <c r="M9" s="46">
        <f t="shared" si="6"/>
        <v>45910</v>
      </c>
    </row>
    <row r="10" ht="14.25" customHeight="1">
      <c r="C10" s="45">
        <v>19.0</v>
      </c>
      <c r="D10" s="45" t="str">
        <f t="shared" si="1"/>
        <v>19/02</v>
      </c>
      <c r="E10" s="46">
        <f t="shared" si="2"/>
        <v>45707</v>
      </c>
      <c r="G10" s="45">
        <v>28.0</v>
      </c>
      <c r="H10" s="45" t="str">
        <f t="shared" si="3"/>
        <v>28/05</v>
      </c>
      <c r="I10" s="46">
        <f t="shared" si="4"/>
        <v>45805</v>
      </c>
      <c r="K10" s="45">
        <v>11.0</v>
      </c>
      <c r="L10" s="45" t="str">
        <f t="shared" si="5"/>
        <v>11/09</v>
      </c>
      <c r="M10" s="46">
        <f t="shared" si="6"/>
        <v>45911</v>
      </c>
    </row>
    <row r="11" ht="14.25" customHeight="1">
      <c r="C11" s="45">
        <v>20.0</v>
      </c>
      <c r="D11" s="45" t="str">
        <f t="shared" si="1"/>
        <v>20/02</v>
      </c>
      <c r="E11" s="46">
        <f t="shared" si="2"/>
        <v>45708</v>
      </c>
      <c r="G11" s="45">
        <v>29.0</v>
      </c>
      <c r="H11" s="45" t="str">
        <f t="shared" si="3"/>
        <v>29/05</v>
      </c>
      <c r="I11" s="46">
        <f t="shared" si="4"/>
        <v>45806</v>
      </c>
      <c r="K11" s="45">
        <v>12.0</v>
      </c>
      <c r="L11" s="45" t="str">
        <f t="shared" si="5"/>
        <v>12/09</v>
      </c>
      <c r="M11" s="46">
        <f t="shared" si="6"/>
        <v>45912</v>
      </c>
    </row>
    <row r="12" ht="14.25" customHeight="1">
      <c r="C12" s="45">
        <v>21.0</v>
      </c>
      <c r="D12" s="45" t="str">
        <f t="shared" si="1"/>
        <v>21/02</v>
      </c>
      <c r="E12" s="46">
        <f t="shared" si="2"/>
        <v>45709</v>
      </c>
      <c r="G12" s="45">
        <v>30.0</v>
      </c>
      <c r="H12" s="45" t="str">
        <f t="shared" si="3"/>
        <v>30/05</v>
      </c>
      <c r="I12" s="46">
        <f t="shared" si="4"/>
        <v>45807</v>
      </c>
      <c r="K12" s="45">
        <v>15.0</v>
      </c>
      <c r="L12" s="45" t="str">
        <f t="shared" si="5"/>
        <v>15/09</v>
      </c>
      <c r="M12" s="46">
        <f t="shared" si="6"/>
        <v>45915</v>
      </c>
    </row>
    <row r="13" ht="14.25" customHeight="1">
      <c r="C13" s="45">
        <v>24.0</v>
      </c>
      <c r="D13" s="45" t="str">
        <f t="shared" si="1"/>
        <v>24/02</v>
      </c>
      <c r="E13" s="46">
        <f t="shared" si="2"/>
        <v>45712</v>
      </c>
      <c r="G13" s="45">
        <v>2.0</v>
      </c>
      <c r="H13" s="45" t="str">
        <f t="shared" ref="H13:H32" si="7">G13&amp;"/06"</f>
        <v>2/06</v>
      </c>
      <c r="I13" s="46">
        <f t="shared" si="4"/>
        <v>45810</v>
      </c>
      <c r="K13" s="45">
        <v>16.0</v>
      </c>
      <c r="L13" s="45" t="str">
        <f t="shared" si="5"/>
        <v>16/09</v>
      </c>
      <c r="M13" s="46">
        <f t="shared" si="6"/>
        <v>45916</v>
      </c>
    </row>
    <row r="14" ht="14.25" customHeight="1">
      <c r="C14" s="45">
        <v>25.0</v>
      </c>
      <c r="D14" s="45" t="str">
        <f t="shared" si="1"/>
        <v>25/02</v>
      </c>
      <c r="E14" s="46">
        <f t="shared" si="2"/>
        <v>45713</v>
      </c>
      <c r="G14" s="45">
        <v>3.0</v>
      </c>
      <c r="H14" s="45" t="str">
        <f t="shared" si="7"/>
        <v>3/06</v>
      </c>
      <c r="I14" s="46">
        <f t="shared" si="4"/>
        <v>45811</v>
      </c>
      <c r="K14" s="45">
        <v>17.0</v>
      </c>
      <c r="L14" s="45" t="str">
        <f t="shared" si="5"/>
        <v>17/09</v>
      </c>
      <c r="M14" s="46">
        <f t="shared" si="6"/>
        <v>45917</v>
      </c>
    </row>
    <row r="15" ht="14.25" customHeight="1">
      <c r="C15" s="45">
        <v>26.0</v>
      </c>
      <c r="D15" s="45" t="str">
        <f t="shared" si="1"/>
        <v>26/02</v>
      </c>
      <c r="E15" s="46">
        <f t="shared" si="2"/>
        <v>45714</v>
      </c>
      <c r="G15" s="45">
        <v>4.0</v>
      </c>
      <c r="H15" s="45" t="str">
        <f t="shared" si="7"/>
        <v>4/06</v>
      </c>
      <c r="I15" s="46">
        <f t="shared" si="4"/>
        <v>45812</v>
      </c>
      <c r="K15" s="45">
        <v>18.0</v>
      </c>
      <c r="L15" s="45" t="str">
        <f t="shared" si="5"/>
        <v>18/09</v>
      </c>
      <c r="M15" s="46">
        <f t="shared" si="6"/>
        <v>45918</v>
      </c>
    </row>
    <row r="16" ht="14.25" customHeight="1">
      <c r="C16" s="45">
        <v>27.0</v>
      </c>
      <c r="D16" s="45" t="str">
        <f t="shared" si="1"/>
        <v>27/02</v>
      </c>
      <c r="E16" s="46">
        <f t="shared" si="2"/>
        <v>45715</v>
      </c>
      <c r="G16" s="45">
        <v>5.0</v>
      </c>
      <c r="H16" s="45" t="str">
        <f t="shared" si="7"/>
        <v>5/06</v>
      </c>
      <c r="I16" s="46">
        <f t="shared" si="4"/>
        <v>45813</v>
      </c>
      <c r="K16" s="45">
        <v>19.0</v>
      </c>
      <c r="L16" s="45" t="str">
        <f t="shared" si="5"/>
        <v>19/09</v>
      </c>
      <c r="M16" s="46">
        <f t="shared" si="6"/>
        <v>45919</v>
      </c>
    </row>
    <row r="17" ht="14.25" customHeight="1">
      <c r="C17" s="45">
        <v>28.0</v>
      </c>
      <c r="D17" s="45" t="str">
        <f t="shared" si="1"/>
        <v>28/02</v>
      </c>
      <c r="E17" s="46">
        <f t="shared" si="2"/>
        <v>45716</v>
      </c>
      <c r="G17" s="45">
        <v>6.0</v>
      </c>
      <c r="H17" s="45" t="str">
        <f t="shared" si="7"/>
        <v>6/06</v>
      </c>
      <c r="I17" s="46">
        <f t="shared" si="4"/>
        <v>45814</v>
      </c>
      <c r="K17" s="45">
        <v>22.0</v>
      </c>
      <c r="L17" s="45" t="str">
        <f t="shared" si="5"/>
        <v>22/09</v>
      </c>
      <c r="M17" s="46">
        <f t="shared" si="6"/>
        <v>45922</v>
      </c>
    </row>
    <row r="18" ht="14.25" customHeight="1">
      <c r="C18" s="45">
        <v>6.0</v>
      </c>
      <c r="D18" s="45" t="str">
        <f t="shared" ref="D18:D35" si="8">C18&amp;"/03"</f>
        <v>6/03</v>
      </c>
      <c r="E18" s="46">
        <f t="shared" si="2"/>
        <v>45722</v>
      </c>
      <c r="G18" s="45">
        <v>7.0</v>
      </c>
      <c r="H18" s="45" t="str">
        <f t="shared" si="7"/>
        <v>7/06</v>
      </c>
      <c r="I18" s="46">
        <f t="shared" si="4"/>
        <v>45815</v>
      </c>
      <c r="K18" s="45">
        <v>23.0</v>
      </c>
      <c r="L18" s="45" t="str">
        <f t="shared" si="5"/>
        <v>23/09</v>
      </c>
      <c r="M18" s="46">
        <f t="shared" si="6"/>
        <v>45923</v>
      </c>
    </row>
    <row r="19" ht="14.25" customHeight="1">
      <c r="C19" s="45">
        <v>7.0</v>
      </c>
      <c r="D19" s="45" t="str">
        <f t="shared" si="8"/>
        <v>7/03</v>
      </c>
      <c r="E19" s="46">
        <f t="shared" si="2"/>
        <v>45723</v>
      </c>
      <c r="G19" s="45">
        <v>9.0</v>
      </c>
      <c r="H19" s="45" t="str">
        <f t="shared" si="7"/>
        <v>9/06</v>
      </c>
      <c r="I19" s="46">
        <f t="shared" si="4"/>
        <v>45817</v>
      </c>
      <c r="K19" s="45">
        <v>24.0</v>
      </c>
      <c r="L19" s="45" t="str">
        <f t="shared" si="5"/>
        <v>24/09</v>
      </c>
      <c r="M19" s="46">
        <f t="shared" si="6"/>
        <v>45924</v>
      </c>
    </row>
    <row r="20" ht="14.25" customHeight="1">
      <c r="C20" s="45">
        <v>10.0</v>
      </c>
      <c r="D20" s="45" t="str">
        <f t="shared" si="8"/>
        <v>10/03</v>
      </c>
      <c r="E20" s="46">
        <f t="shared" si="2"/>
        <v>45726</v>
      </c>
      <c r="G20" s="45">
        <v>10.0</v>
      </c>
      <c r="H20" s="45" t="str">
        <f t="shared" si="7"/>
        <v>10/06</v>
      </c>
      <c r="I20" s="46">
        <f t="shared" si="4"/>
        <v>45818</v>
      </c>
      <c r="K20" s="45">
        <v>25.0</v>
      </c>
      <c r="L20" s="45" t="str">
        <f t="shared" si="5"/>
        <v>25/09</v>
      </c>
      <c r="M20" s="46">
        <f t="shared" si="6"/>
        <v>45925</v>
      </c>
    </row>
    <row r="21" ht="14.25" customHeight="1">
      <c r="C21" s="45">
        <v>11.0</v>
      </c>
      <c r="D21" s="45" t="str">
        <f t="shared" si="8"/>
        <v>11/03</v>
      </c>
      <c r="E21" s="46">
        <f t="shared" si="2"/>
        <v>45727</v>
      </c>
      <c r="G21" s="45">
        <v>11.0</v>
      </c>
      <c r="H21" s="45" t="str">
        <f t="shared" si="7"/>
        <v>11/06</v>
      </c>
      <c r="I21" s="46">
        <f t="shared" si="4"/>
        <v>45819</v>
      </c>
      <c r="K21" s="45">
        <v>26.0</v>
      </c>
      <c r="L21" s="45" t="str">
        <f t="shared" si="5"/>
        <v>26/09</v>
      </c>
      <c r="M21" s="46">
        <f t="shared" si="6"/>
        <v>45926</v>
      </c>
    </row>
    <row r="22" ht="14.25" customHeight="1">
      <c r="C22" s="45">
        <v>12.0</v>
      </c>
      <c r="D22" s="45" t="str">
        <f t="shared" si="8"/>
        <v>12/03</v>
      </c>
      <c r="E22" s="46">
        <f t="shared" si="2"/>
        <v>45728</v>
      </c>
      <c r="G22" s="45">
        <v>12.0</v>
      </c>
      <c r="H22" s="45" t="str">
        <f t="shared" si="7"/>
        <v>12/06</v>
      </c>
      <c r="I22" s="46">
        <f t="shared" si="4"/>
        <v>45820</v>
      </c>
      <c r="K22" s="45">
        <v>29.0</v>
      </c>
      <c r="L22" s="45" t="str">
        <f t="shared" si="5"/>
        <v>29/09</v>
      </c>
      <c r="M22" s="46">
        <f t="shared" si="6"/>
        <v>45929</v>
      </c>
    </row>
    <row r="23" ht="14.25" customHeight="1">
      <c r="C23" s="45">
        <v>13.0</v>
      </c>
      <c r="D23" s="45" t="str">
        <f t="shared" si="8"/>
        <v>13/03</v>
      </c>
      <c r="E23" s="46">
        <f t="shared" si="2"/>
        <v>45729</v>
      </c>
      <c r="G23" s="45">
        <v>13.0</v>
      </c>
      <c r="H23" s="45" t="str">
        <f t="shared" si="7"/>
        <v>13/06</v>
      </c>
      <c r="I23" s="46">
        <f t="shared" si="4"/>
        <v>45821</v>
      </c>
      <c r="K23" s="45">
        <v>30.0</v>
      </c>
      <c r="L23" s="45" t="str">
        <f t="shared" si="5"/>
        <v>30/09</v>
      </c>
      <c r="M23" s="46">
        <f t="shared" si="6"/>
        <v>45930</v>
      </c>
    </row>
    <row r="24" ht="14.25" customHeight="1">
      <c r="C24" s="45">
        <v>14.0</v>
      </c>
      <c r="D24" s="45" t="str">
        <f t="shared" si="8"/>
        <v>14/03</v>
      </c>
      <c r="E24" s="46">
        <f t="shared" si="2"/>
        <v>45730</v>
      </c>
      <c r="G24" s="45">
        <v>16.0</v>
      </c>
      <c r="H24" s="45" t="str">
        <f t="shared" si="7"/>
        <v>16/06</v>
      </c>
      <c r="I24" s="46">
        <f t="shared" si="4"/>
        <v>45824</v>
      </c>
      <c r="K24" s="45">
        <v>1.0</v>
      </c>
      <c r="L24" s="45" t="str">
        <f t="shared" ref="L24:L46" si="9">K24&amp;"/10"</f>
        <v>1/10</v>
      </c>
      <c r="M24" s="46">
        <f t="shared" si="6"/>
        <v>45931</v>
      </c>
    </row>
    <row r="25" ht="14.25" customHeight="1">
      <c r="C25" s="45">
        <v>17.0</v>
      </c>
      <c r="D25" s="45" t="str">
        <f t="shared" si="8"/>
        <v>17/03</v>
      </c>
      <c r="E25" s="46">
        <f t="shared" si="2"/>
        <v>45733</v>
      </c>
      <c r="G25" s="45">
        <v>17.0</v>
      </c>
      <c r="H25" s="45" t="str">
        <f t="shared" si="7"/>
        <v>17/06</v>
      </c>
      <c r="I25" s="46">
        <f t="shared" si="4"/>
        <v>45825</v>
      </c>
      <c r="K25" s="45">
        <v>2.0</v>
      </c>
      <c r="L25" s="45" t="str">
        <f t="shared" si="9"/>
        <v>2/10</v>
      </c>
      <c r="M25" s="46">
        <f t="shared" si="6"/>
        <v>45932</v>
      </c>
    </row>
    <row r="26" ht="14.25" customHeight="1">
      <c r="C26" s="45">
        <v>18.0</v>
      </c>
      <c r="D26" s="45" t="str">
        <f t="shared" si="8"/>
        <v>18/03</v>
      </c>
      <c r="E26" s="46">
        <f t="shared" si="2"/>
        <v>45734</v>
      </c>
      <c r="G26" s="45">
        <v>18.0</v>
      </c>
      <c r="H26" s="45" t="str">
        <f t="shared" si="7"/>
        <v>18/06</v>
      </c>
      <c r="I26" s="46">
        <f t="shared" si="4"/>
        <v>45826</v>
      </c>
      <c r="K26" s="45">
        <v>3.0</v>
      </c>
      <c r="L26" s="45" t="str">
        <f t="shared" si="9"/>
        <v>3/10</v>
      </c>
      <c r="M26" s="46">
        <f t="shared" si="6"/>
        <v>45933</v>
      </c>
    </row>
    <row r="27" ht="14.25" customHeight="1">
      <c r="C27" s="45">
        <v>19.0</v>
      </c>
      <c r="D27" s="45" t="str">
        <f t="shared" si="8"/>
        <v>19/03</v>
      </c>
      <c r="E27" s="46">
        <f t="shared" si="2"/>
        <v>45735</v>
      </c>
      <c r="G27" s="45">
        <v>23.0</v>
      </c>
      <c r="H27" s="45" t="str">
        <f t="shared" si="7"/>
        <v>23/06</v>
      </c>
      <c r="I27" s="46">
        <f t="shared" si="4"/>
        <v>45831</v>
      </c>
      <c r="K27" s="45">
        <v>6.0</v>
      </c>
      <c r="L27" s="45" t="str">
        <f t="shared" si="9"/>
        <v>6/10</v>
      </c>
      <c r="M27" s="46">
        <f t="shared" si="6"/>
        <v>45936</v>
      </c>
    </row>
    <row r="28" ht="14.25" customHeight="1">
      <c r="C28" s="45">
        <v>20.0</v>
      </c>
      <c r="D28" s="45" t="str">
        <f t="shared" si="8"/>
        <v>20/03</v>
      </c>
      <c r="E28" s="46">
        <f t="shared" si="2"/>
        <v>45736</v>
      </c>
      <c r="G28" s="45">
        <v>24.0</v>
      </c>
      <c r="H28" s="45" t="str">
        <f t="shared" si="7"/>
        <v>24/06</v>
      </c>
      <c r="I28" s="46">
        <f t="shared" si="4"/>
        <v>45832</v>
      </c>
      <c r="K28" s="45">
        <v>7.0</v>
      </c>
      <c r="L28" s="45" t="str">
        <f t="shared" si="9"/>
        <v>7/10</v>
      </c>
      <c r="M28" s="46">
        <f t="shared" si="6"/>
        <v>45937</v>
      </c>
    </row>
    <row r="29" ht="14.25" customHeight="1">
      <c r="C29" s="45">
        <v>21.0</v>
      </c>
      <c r="D29" s="45" t="str">
        <f t="shared" si="8"/>
        <v>21/03</v>
      </c>
      <c r="E29" s="46">
        <f t="shared" si="2"/>
        <v>45737</v>
      </c>
      <c r="G29" s="45">
        <v>25.0</v>
      </c>
      <c r="H29" s="45" t="str">
        <f t="shared" si="7"/>
        <v>25/06</v>
      </c>
      <c r="I29" s="46">
        <f t="shared" si="4"/>
        <v>45833</v>
      </c>
      <c r="K29" s="45">
        <v>8.0</v>
      </c>
      <c r="L29" s="45" t="str">
        <f t="shared" si="9"/>
        <v>8/10</v>
      </c>
      <c r="M29" s="46">
        <f t="shared" si="6"/>
        <v>45938</v>
      </c>
    </row>
    <row r="30" ht="14.25" customHeight="1">
      <c r="C30" s="45">
        <v>24.0</v>
      </c>
      <c r="D30" s="45" t="str">
        <f t="shared" si="8"/>
        <v>24/03</v>
      </c>
      <c r="E30" s="46">
        <f t="shared" si="2"/>
        <v>45740</v>
      </c>
      <c r="G30" s="45">
        <v>26.0</v>
      </c>
      <c r="H30" s="45" t="str">
        <f t="shared" si="7"/>
        <v>26/06</v>
      </c>
      <c r="I30" s="46">
        <f t="shared" si="4"/>
        <v>45834</v>
      </c>
      <c r="K30" s="45">
        <v>9.0</v>
      </c>
      <c r="L30" s="45" t="str">
        <f t="shared" si="9"/>
        <v>9/10</v>
      </c>
      <c r="M30" s="46">
        <f t="shared" si="6"/>
        <v>45939</v>
      </c>
    </row>
    <row r="31" ht="14.25" customHeight="1">
      <c r="C31" s="45">
        <v>25.0</v>
      </c>
      <c r="D31" s="45" t="str">
        <f t="shared" si="8"/>
        <v>25/03</v>
      </c>
      <c r="E31" s="46">
        <f t="shared" si="2"/>
        <v>45741</v>
      </c>
      <c r="G31" s="45">
        <v>27.0</v>
      </c>
      <c r="H31" s="45" t="str">
        <f t="shared" si="7"/>
        <v>27/06</v>
      </c>
      <c r="I31" s="46">
        <f t="shared" si="4"/>
        <v>45835</v>
      </c>
      <c r="K31" s="45">
        <v>10.0</v>
      </c>
      <c r="L31" s="45" t="str">
        <f t="shared" si="9"/>
        <v>10/10</v>
      </c>
      <c r="M31" s="46">
        <f t="shared" si="6"/>
        <v>45940</v>
      </c>
    </row>
    <row r="32" ht="14.25" customHeight="1">
      <c r="C32" s="45">
        <v>26.0</v>
      </c>
      <c r="D32" s="45" t="str">
        <f t="shared" si="8"/>
        <v>26/03</v>
      </c>
      <c r="E32" s="46">
        <f t="shared" si="2"/>
        <v>45742</v>
      </c>
      <c r="G32" s="45">
        <v>30.0</v>
      </c>
      <c r="H32" s="45" t="str">
        <f t="shared" si="7"/>
        <v>30/06</v>
      </c>
      <c r="I32" s="46">
        <f t="shared" si="4"/>
        <v>45838</v>
      </c>
      <c r="K32" s="45">
        <v>13.0</v>
      </c>
      <c r="L32" s="45" t="str">
        <f t="shared" si="9"/>
        <v>13/10</v>
      </c>
      <c r="M32" s="46">
        <f t="shared" si="6"/>
        <v>45943</v>
      </c>
    </row>
    <row r="33" ht="14.25" customHeight="1">
      <c r="C33" s="45">
        <v>27.0</v>
      </c>
      <c r="D33" s="45" t="str">
        <f t="shared" si="8"/>
        <v>27/03</v>
      </c>
      <c r="E33" s="46">
        <f t="shared" si="2"/>
        <v>45743</v>
      </c>
      <c r="G33" s="45">
        <v>1.0</v>
      </c>
      <c r="H33" s="45" t="str">
        <f t="shared" ref="H33:H45" si="10">G33&amp;"/07"</f>
        <v>1/07</v>
      </c>
      <c r="I33" s="46">
        <f t="shared" si="4"/>
        <v>45839</v>
      </c>
      <c r="K33" s="45">
        <v>14.0</v>
      </c>
      <c r="L33" s="45" t="str">
        <f t="shared" si="9"/>
        <v>14/10</v>
      </c>
      <c r="M33" s="46">
        <f t="shared" si="6"/>
        <v>45944</v>
      </c>
    </row>
    <row r="34" ht="14.25" customHeight="1">
      <c r="C34" s="45">
        <v>28.0</v>
      </c>
      <c r="D34" s="45" t="str">
        <f t="shared" si="8"/>
        <v>28/03</v>
      </c>
      <c r="E34" s="46">
        <f t="shared" si="2"/>
        <v>45744</v>
      </c>
      <c r="G34" s="45">
        <v>2.0</v>
      </c>
      <c r="H34" s="45" t="str">
        <f t="shared" si="10"/>
        <v>2/07</v>
      </c>
      <c r="I34" s="46">
        <f t="shared" si="4"/>
        <v>45840</v>
      </c>
      <c r="K34" s="45">
        <v>16.0</v>
      </c>
      <c r="L34" s="45" t="str">
        <f t="shared" si="9"/>
        <v>16/10</v>
      </c>
      <c r="M34" s="46">
        <f t="shared" si="6"/>
        <v>45946</v>
      </c>
    </row>
    <row r="35" ht="14.25" customHeight="1">
      <c r="C35" s="45">
        <v>31.0</v>
      </c>
      <c r="D35" s="45" t="str">
        <f t="shared" si="8"/>
        <v>31/03</v>
      </c>
      <c r="E35" s="46">
        <f t="shared" si="2"/>
        <v>45747</v>
      </c>
      <c r="G35" s="45">
        <v>3.0</v>
      </c>
      <c r="H35" s="45" t="str">
        <f t="shared" si="10"/>
        <v>3/07</v>
      </c>
      <c r="I35" s="46">
        <f t="shared" si="4"/>
        <v>45841</v>
      </c>
      <c r="K35" s="45">
        <v>17.0</v>
      </c>
      <c r="L35" s="45" t="str">
        <f t="shared" si="9"/>
        <v>17/10</v>
      </c>
      <c r="M35" s="46">
        <f t="shared" si="6"/>
        <v>45947</v>
      </c>
    </row>
    <row r="36" ht="14.25" customHeight="1">
      <c r="C36" s="45">
        <v>1.0</v>
      </c>
      <c r="D36" s="45" t="str">
        <f t="shared" ref="D36:D56" si="11">C36&amp;"/04"</f>
        <v>1/04</v>
      </c>
      <c r="E36" s="46">
        <f t="shared" si="2"/>
        <v>45748</v>
      </c>
      <c r="G36" s="45">
        <v>4.0</v>
      </c>
      <c r="H36" s="45" t="str">
        <f t="shared" si="10"/>
        <v>4/07</v>
      </c>
      <c r="I36" s="46">
        <f t="shared" si="4"/>
        <v>45842</v>
      </c>
      <c r="K36" s="45">
        <v>20.0</v>
      </c>
      <c r="L36" s="45" t="str">
        <f t="shared" si="9"/>
        <v>20/10</v>
      </c>
      <c r="M36" s="46">
        <f t="shared" si="6"/>
        <v>45950</v>
      </c>
    </row>
    <row r="37" ht="14.25" customHeight="1">
      <c r="C37" s="45">
        <v>2.0</v>
      </c>
      <c r="D37" s="45" t="str">
        <f t="shared" si="11"/>
        <v>2/04</v>
      </c>
      <c r="E37" s="46">
        <f t="shared" si="2"/>
        <v>45749</v>
      </c>
      <c r="G37" s="45">
        <v>21.0</v>
      </c>
      <c r="H37" s="45" t="str">
        <f t="shared" si="10"/>
        <v>21/07</v>
      </c>
      <c r="I37" s="46">
        <f t="shared" si="4"/>
        <v>45859</v>
      </c>
      <c r="K37" s="45">
        <v>21.0</v>
      </c>
      <c r="L37" s="45" t="str">
        <f t="shared" si="9"/>
        <v>21/10</v>
      </c>
      <c r="M37" s="46">
        <f t="shared" si="6"/>
        <v>45951</v>
      </c>
    </row>
    <row r="38" ht="14.25" customHeight="1">
      <c r="C38" s="45">
        <v>3.0</v>
      </c>
      <c r="D38" s="45" t="str">
        <f t="shared" si="11"/>
        <v>3/04</v>
      </c>
      <c r="E38" s="46">
        <f t="shared" si="2"/>
        <v>45750</v>
      </c>
      <c r="G38" s="45">
        <v>22.0</v>
      </c>
      <c r="H38" s="45" t="str">
        <f t="shared" si="10"/>
        <v>22/07</v>
      </c>
      <c r="I38" s="46">
        <f t="shared" si="4"/>
        <v>45860</v>
      </c>
      <c r="K38" s="45">
        <v>22.0</v>
      </c>
      <c r="L38" s="45" t="str">
        <f t="shared" si="9"/>
        <v>22/10</v>
      </c>
      <c r="M38" s="46">
        <f t="shared" si="6"/>
        <v>45952</v>
      </c>
    </row>
    <row r="39" ht="14.25" customHeight="1">
      <c r="C39" s="45">
        <v>4.0</v>
      </c>
      <c r="D39" s="45" t="str">
        <f t="shared" si="11"/>
        <v>4/04</v>
      </c>
      <c r="E39" s="46">
        <f t="shared" si="2"/>
        <v>45751</v>
      </c>
      <c r="G39" s="45">
        <v>23.0</v>
      </c>
      <c r="H39" s="45" t="str">
        <f t="shared" si="10"/>
        <v>23/07</v>
      </c>
      <c r="I39" s="46">
        <f t="shared" si="4"/>
        <v>45861</v>
      </c>
      <c r="K39" s="45">
        <v>23.0</v>
      </c>
      <c r="L39" s="45" t="str">
        <f t="shared" si="9"/>
        <v>23/10</v>
      </c>
      <c r="M39" s="46">
        <f t="shared" si="6"/>
        <v>45953</v>
      </c>
    </row>
    <row r="40" ht="14.25" customHeight="1">
      <c r="C40" s="45">
        <v>7.0</v>
      </c>
      <c r="D40" s="45" t="str">
        <f t="shared" si="11"/>
        <v>7/04</v>
      </c>
      <c r="E40" s="46">
        <f t="shared" si="2"/>
        <v>45754</v>
      </c>
      <c r="G40" s="45">
        <v>24.0</v>
      </c>
      <c r="H40" s="45" t="str">
        <f t="shared" si="10"/>
        <v>24/07</v>
      </c>
      <c r="I40" s="46">
        <f t="shared" si="4"/>
        <v>45862</v>
      </c>
      <c r="K40" s="45">
        <v>24.0</v>
      </c>
      <c r="L40" s="45" t="str">
        <f t="shared" si="9"/>
        <v>24/10</v>
      </c>
      <c r="M40" s="46">
        <f t="shared" si="6"/>
        <v>45954</v>
      </c>
    </row>
    <row r="41" ht="14.25" customHeight="1">
      <c r="C41" s="45">
        <v>8.0</v>
      </c>
      <c r="D41" s="45" t="str">
        <f t="shared" si="11"/>
        <v>8/04</v>
      </c>
      <c r="E41" s="46">
        <f t="shared" si="2"/>
        <v>45755</v>
      </c>
      <c r="G41" s="45">
        <v>25.0</v>
      </c>
      <c r="H41" s="45" t="str">
        <f t="shared" si="10"/>
        <v>25/07</v>
      </c>
      <c r="I41" s="46">
        <f t="shared" si="4"/>
        <v>45863</v>
      </c>
      <c r="K41" s="45">
        <v>25.0</v>
      </c>
      <c r="L41" s="45" t="str">
        <f t="shared" si="9"/>
        <v>25/10</v>
      </c>
      <c r="M41" s="46">
        <f t="shared" si="6"/>
        <v>45955</v>
      </c>
    </row>
    <row r="42" ht="14.25" customHeight="1">
      <c r="C42" s="45">
        <v>9.0</v>
      </c>
      <c r="D42" s="45" t="str">
        <f t="shared" si="11"/>
        <v>9/04</v>
      </c>
      <c r="E42" s="46">
        <f t="shared" si="2"/>
        <v>45756</v>
      </c>
      <c r="G42" s="45">
        <v>28.0</v>
      </c>
      <c r="H42" s="45" t="str">
        <f t="shared" si="10"/>
        <v>28/07</v>
      </c>
      <c r="I42" s="46">
        <f t="shared" si="4"/>
        <v>45866</v>
      </c>
      <c r="K42" s="45">
        <v>27.0</v>
      </c>
      <c r="L42" s="45" t="str">
        <f t="shared" si="9"/>
        <v>27/10</v>
      </c>
      <c r="M42" s="46">
        <f t="shared" si="6"/>
        <v>45957</v>
      </c>
    </row>
    <row r="43" ht="14.25" customHeight="1">
      <c r="C43" s="45">
        <v>10.0</v>
      </c>
      <c r="D43" s="45" t="str">
        <f t="shared" si="11"/>
        <v>10/04</v>
      </c>
      <c r="E43" s="46">
        <f t="shared" si="2"/>
        <v>45757</v>
      </c>
      <c r="G43" s="45">
        <v>29.0</v>
      </c>
      <c r="H43" s="45" t="str">
        <f t="shared" si="10"/>
        <v>29/07</v>
      </c>
      <c r="I43" s="46">
        <f t="shared" si="4"/>
        <v>45867</v>
      </c>
      <c r="K43" s="45">
        <v>28.0</v>
      </c>
      <c r="L43" s="45" t="str">
        <f t="shared" si="9"/>
        <v>28/10</v>
      </c>
      <c r="M43" s="46">
        <f t="shared" si="6"/>
        <v>45958</v>
      </c>
    </row>
    <row r="44" ht="14.25" customHeight="1">
      <c r="C44" s="45">
        <v>11.0</v>
      </c>
      <c r="D44" s="45" t="str">
        <f t="shared" si="11"/>
        <v>11/04</v>
      </c>
      <c r="E44" s="46">
        <f t="shared" si="2"/>
        <v>45758</v>
      </c>
      <c r="G44" s="45">
        <v>30.0</v>
      </c>
      <c r="H44" s="45" t="str">
        <f t="shared" si="10"/>
        <v>30/07</v>
      </c>
      <c r="I44" s="46">
        <f t="shared" si="4"/>
        <v>45868</v>
      </c>
      <c r="K44" s="45">
        <v>29.0</v>
      </c>
      <c r="L44" s="45" t="str">
        <f t="shared" si="9"/>
        <v>29/10</v>
      </c>
      <c r="M44" s="46">
        <f t="shared" si="6"/>
        <v>45959</v>
      </c>
    </row>
    <row r="45" ht="14.25" customHeight="1">
      <c r="C45" s="45">
        <v>14.0</v>
      </c>
      <c r="D45" s="45" t="str">
        <f t="shared" si="11"/>
        <v>14/04</v>
      </c>
      <c r="E45" s="46">
        <f t="shared" si="2"/>
        <v>45761</v>
      </c>
      <c r="G45" s="45">
        <v>31.0</v>
      </c>
      <c r="H45" s="45" t="str">
        <f t="shared" si="10"/>
        <v>31/07</v>
      </c>
      <c r="I45" s="46">
        <f t="shared" si="4"/>
        <v>45869</v>
      </c>
      <c r="K45" s="45">
        <v>30.0</v>
      </c>
      <c r="L45" s="45" t="str">
        <f t="shared" si="9"/>
        <v>30/10</v>
      </c>
      <c r="M45" s="46">
        <f t="shared" si="6"/>
        <v>45960</v>
      </c>
    </row>
    <row r="46" ht="14.25" customHeight="1">
      <c r="C46" s="45">
        <v>15.0</v>
      </c>
      <c r="D46" s="45" t="str">
        <f t="shared" si="11"/>
        <v>15/04</v>
      </c>
      <c r="E46" s="46">
        <f t="shared" si="2"/>
        <v>45762</v>
      </c>
      <c r="G46" s="45">
        <v>1.0</v>
      </c>
      <c r="H46" s="45" t="str">
        <f t="shared" ref="H46:H67" si="12">G46&amp;"/08"</f>
        <v>1/08</v>
      </c>
      <c r="I46" s="46">
        <f t="shared" si="4"/>
        <v>45870</v>
      </c>
      <c r="K46" s="45">
        <v>31.0</v>
      </c>
      <c r="L46" s="45" t="str">
        <f t="shared" si="9"/>
        <v>31/10</v>
      </c>
      <c r="M46" s="46">
        <f t="shared" si="6"/>
        <v>45961</v>
      </c>
    </row>
    <row r="47" ht="14.25" customHeight="1">
      <c r="C47" s="45">
        <v>16.0</v>
      </c>
      <c r="D47" s="45" t="str">
        <f t="shared" si="11"/>
        <v>16/04</v>
      </c>
      <c r="E47" s="46">
        <f t="shared" si="2"/>
        <v>45763</v>
      </c>
      <c r="G47" s="45">
        <v>4.0</v>
      </c>
      <c r="H47" s="45" t="str">
        <f t="shared" si="12"/>
        <v>4/08</v>
      </c>
      <c r="I47" s="46">
        <f t="shared" si="4"/>
        <v>45873</v>
      </c>
      <c r="K47" s="45">
        <v>3.0</v>
      </c>
      <c r="L47" s="45" t="str">
        <f t="shared" ref="L47:L65" si="13">K47&amp;"/11"</f>
        <v>3/11</v>
      </c>
      <c r="M47" s="46">
        <f t="shared" si="6"/>
        <v>45964</v>
      </c>
    </row>
    <row r="48" ht="14.25" customHeight="1">
      <c r="C48" s="45">
        <v>17.0</v>
      </c>
      <c r="D48" s="45" t="str">
        <f t="shared" si="11"/>
        <v>17/04</v>
      </c>
      <c r="E48" s="46">
        <f t="shared" si="2"/>
        <v>45764</v>
      </c>
      <c r="G48" s="45">
        <v>5.0</v>
      </c>
      <c r="H48" s="45" t="str">
        <f t="shared" si="12"/>
        <v>5/08</v>
      </c>
      <c r="I48" s="46">
        <f t="shared" si="4"/>
        <v>45874</v>
      </c>
      <c r="K48" s="45">
        <v>4.0</v>
      </c>
      <c r="L48" s="45" t="str">
        <f t="shared" si="13"/>
        <v>4/11</v>
      </c>
      <c r="M48" s="46">
        <f t="shared" si="6"/>
        <v>45965</v>
      </c>
    </row>
    <row r="49" ht="14.25" customHeight="1">
      <c r="C49" s="45">
        <v>22.0</v>
      </c>
      <c r="D49" s="45" t="str">
        <f t="shared" si="11"/>
        <v>22/04</v>
      </c>
      <c r="E49" s="46">
        <f t="shared" si="2"/>
        <v>45769</v>
      </c>
      <c r="G49" s="45">
        <v>6.0</v>
      </c>
      <c r="H49" s="45" t="str">
        <f t="shared" si="12"/>
        <v>6/08</v>
      </c>
      <c r="I49" s="46">
        <f t="shared" si="4"/>
        <v>45875</v>
      </c>
      <c r="K49" s="45">
        <v>5.0</v>
      </c>
      <c r="L49" s="45" t="str">
        <f t="shared" si="13"/>
        <v>5/11</v>
      </c>
      <c r="M49" s="46">
        <f t="shared" si="6"/>
        <v>45966</v>
      </c>
    </row>
    <row r="50" ht="14.25" customHeight="1">
      <c r="C50" s="45">
        <v>23.0</v>
      </c>
      <c r="D50" s="45" t="str">
        <f t="shared" si="11"/>
        <v>23/04</v>
      </c>
      <c r="E50" s="46">
        <f t="shared" si="2"/>
        <v>45770</v>
      </c>
      <c r="G50" s="45">
        <v>7.0</v>
      </c>
      <c r="H50" s="45" t="str">
        <f t="shared" si="12"/>
        <v>7/08</v>
      </c>
      <c r="I50" s="46">
        <f t="shared" si="4"/>
        <v>45876</v>
      </c>
      <c r="K50" s="45">
        <v>6.0</v>
      </c>
      <c r="L50" s="45" t="str">
        <f t="shared" si="13"/>
        <v>6/11</v>
      </c>
      <c r="M50" s="46">
        <f t="shared" si="6"/>
        <v>45967</v>
      </c>
    </row>
    <row r="51" ht="14.25" customHeight="1">
      <c r="C51" s="45">
        <v>24.0</v>
      </c>
      <c r="D51" s="45" t="str">
        <f t="shared" si="11"/>
        <v>24/04</v>
      </c>
      <c r="E51" s="46">
        <f t="shared" si="2"/>
        <v>45771</v>
      </c>
      <c r="G51" s="45">
        <v>8.0</v>
      </c>
      <c r="H51" s="45" t="str">
        <f t="shared" si="12"/>
        <v>8/08</v>
      </c>
      <c r="I51" s="46">
        <f t="shared" si="4"/>
        <v>45877</v>
      </c>
      <c r="K51" s="45">
        <v>7.0</v>
      </c>
      <c r="L51" s="45" t="str">
        <f t="shared" si="13"/>
        <v>7/11</v>
      </c>
      <c r="M51" s="46">
        <f t="shared" si="6"/>
        <v>45968</v>
      </c>
    </row>
    <row r="52" ht="14.25" customHeight="1">
      <c r="C52" s="45">
        <v>25.0</v>
      </c>
      <c r="D52" s="45" t="str">
        <f t="shared" si="11"/>
        <v>25/04</v>
      </c>
      <c r="E52" s="46">
        <f t="shared" si="2"/>
        <v>45772</v>
      </c>
      <c r="G52" s="45">
        <v>11.0</v>
      </c>
      <c r="H52" s="45" t="str">
        <f t="shared" si="12"/>
        <v>11/08</v>
      </c>
      <c r="I52" s="46">
        <f t="shared" si="4"/>
        <v>45880</v>
      </c>
      <c r="K52" s="45">
        <v>10.0</v>
      </c>
      <c r="L52" s="45" t="str">
        <f t="shared" si="13"/>
        <v>10/11</v>
      </c>
      <c r="M52" s="46">
        <f t="shared" si="6"/>
        <v>45971</v>
      </c>
    </row>
    <row r="53" ht="14.25" customHeight="1">
      <c r="C53" s="45">
        <v>26.0</v>
      </c>
      <c r="D53" s="45" t="str">
        <f t="shared" si="11"/>
        <v>26/04</v>
      </c>
      <c r="E53" s="46">
        <f t="shared" si="2"/>
        <v>45773</v>
      </c>
      <c r="G53" s="45">
        <v>12.0</v>
      </c>
      <c r="H53" s="45" t="str">
        <f t="shared" si="12"/>
        <v>12/08</v>
      </c>
      <c r="I53" s="46">
        <f t="shared" si="4"/>
        <v>45881</v>
      </c>
      <c r="K53" s="45">
        <v>11.0</v>
      </c>
      <c r="L53" s="45" t="str">
        <f t="shared" si="13"/>
        <v>11/11</v>
      </c>
      <c r="M53" s="46">
        <f t="shared" si="6"/>
        <v>45972</v>
      </c>
    </row>
    <row r="54" ht="14.25" customHeight="1">
      <c r="C54" s="45">
        <v>28.0</v>
      </c>
      <c r="D54" s="45" t="str">
        <f t="shared" si="11"/>
        <v>28/04</v>
      </c>
      <c r="E54" s="46">
        <f t="shared" si="2"/>
        <v>45775</v>
      </c>
      <c r="G54" s="45">
        <v>13.0</v>
      </c>
      <c r="H54" s="45" t="str">
        <f t="shared" si="12"/>
        <v>13/08</v>
      </c>
      <c r="I54" s="46">
        <f t="shared" si="4"/>
        <v>45882</v>
      </c>
      <c r="K54" s="45">
        <v>12.0</v>
      </c>
      <c r="L54" s="45" t="str">
        <f t="shared" si="13"/>
        <v>12/11</v>
      </c>
      <c r="M54" s="46">
        <f t="shared" si="6"/>
        <v>45973</v>
      </c>
    </row>
    <row r="55" ht="14.25" customHeight="1">
      <c r="C55" s="45">
        <v>29.0</v>
      </c>
      <c r="D55" s="45" t="str">
        <f t="shared" si="11"/>
        <v>29/04</v>
      </c>
      <c r="E55" s="46">
        <f t="shared" si="2"/>
        <v>45776</v>
      </c>
      <c r="G55" s="45">
        <v>14.0</v>
      </c>
      <c r="H55" s="45" t="str">
        <f t="shared" si="12"/>
        <v>14/08</v>
      </c>
      <c r="I55" s="46">
        <f t="shared" si="4"/>
        <v>45883</v>
      </c>
      <c r="K55" s="45">
        <v>13.0</v>
      </c>
      <c r="L55" s="45" t="str">
        <f t="shared" si="13"/>
        <v>13/11</v>
      </c>
      <c r="M55" s="46">
        <f t="shared" si="6"/>
        <v>45974</v>
      </c>
    </row>
    <row r="56" ht="14.25" customHeight="1">
      <c r="C56" s="45">
        <v>30.0</v>
      </c>
      <c r="D56" s="45" t="str">
        <f t="shared" si="11"/>
        <v>30/04</v>
      </c>
      <c r="E56" s="46">
        <f t="shared" si="2"/>
        <v>45777</v>
      </c>
      <c r="G56" s="45">
        <v>15.0</v>
      </c>
      <c r="H56" s="45" t="str">
        <f t="shared" si="12"/>
        <v>15/08</v>
      </c>
      <c r="I56" s="46">
        <f t="shared" si="4"/>
        <v>45884</v>
      </c>
      <c r="K56" s="45">
        <v>14.0</v>
      </c>
      <c r="L56" s="45" t="str">
        <f t="shared" si="13"/>
        <v>14/11</v>
      </c>
      <c r="M56" s="46">
        <f t="shared" si="6"/>
        <v>45975</v>
      </c>
    </row>
    <row r="57" ht="14.25" customHeight="1">
      <c r="C57" s="45">
        <v>5.0</v>
      </c>
      <c r="D57" s="45" t="str">
        <f t="shared" ref="D57:D66" si="14">C57&amp;"/05"</f>
        <v>5/05</v>
      </c>
      <c r="E57" s="46">
        <f t="shared" si="2"/>
        <v>45782</v>
      </c>
      <c r="G57" s="45">
        <v>18.0</v>
      </c>
      <c r="H57" s="45" t="str">
        <f t="shared" si="12"/>
        <v>18/08</v>
      </c>
      <c r="I57" s="46">
        <f t="shared" si="4"/>
        <v>45887</v>
      </c>
      <c r="K57" s="45">
        <v>17.0</v>
      </c>
      <c r="L57" s="45" t="str">
        <f t="shared" si="13"/>
        <v>17/11</v>
      </c>
      <c r="M57" s="46">
        <f t="shared" si="6"/>
        <v>45978</v>
      </c>
    </row>
    <row r="58" ht="14.25" customHeight="1">
      <c r="C58" s="45">
        <v>6.0</v>
      </c>
      <c r="D58" s="45" t="str">
        <f t="shared" si="14"/>
        <v>6/05</v>
      </c>
      <c r="E58" s="46">
        <f t="shared" si="2"/>
        <v>45783</v>
      </c>
      <c r="G58" s="45">
        <v>19.0</v>
      </c>
      <c r="H58" s="45" t="str">
        <f t="shared" si="12"/>
        <v>19/08</v>
      </c>
      <c r="I58" s="46">
        <f t="shared" si="4"/>
        <v>45888</v>
      </c>
      <c r="K58" s="45">
        <v>18.0</v>
      </c>
      <c r="L58" s="45" t="str">
        <f t="shared" si="13"/>
        <v>18/11</v>
      </c>
      <c r="M58" s="46">
        <f t="shared" si="6"/>
        <v>45979</v>
      </c>
    </row>
    <row r="59" ht="14.25" customHeight="1">
      <c r="C59" s="45">
        <v>7.0</v>
      </c>
      <c r="D59" s="45" t="str">
        <f t="shared" si="14"/>
        <v>7/05</v>
      </c>
      <c r="E59" s="46">
        <f t="shared" si="2"/>
        <v>45784</v>
      </c>
      <c r="G59" s="45">
        <v>20.0</v>
      </c>
      <c r="H59" s="45" t="str">
        <f t="shared" si="12"/>
        <v>20/08</v>
      </c>
      <c r="I59" s="46">
        <f t="shared" si="4"/>
        <v>45889</v>
      </c>
      <c r="K59" s="45">
        <v>19.0</v>
      </c>
      <c r="L59" s="45" t="str">
        <f t="shared" si="13"/>
        <v>19/11</v>
      </c>
      <c r="M59" s="46">
        <f t="shared" si="6"/>
        <v>45980</v>
      </c>
    </row>
    <row r="60" ht="14.25" customHeight="1">
      <c r="C60" s="45">
        <v>8.0</v>
      </c>
      <c r="D60" s="45" t="str">
        <f t="shared" si="14"/>
        <v>8/05</v>
      </c>
      <c r="E60" s="46">
        <f t="shared" si="2"/>
        <v>45785</v>
      </c>
      <c r="G60" s="45">
        <v>21.0</v>
      </c>
      <c r="H60" s="45" t="str">
        <f t="shared" si="12"/>
        <v>21/08</v>
      </c>
      <c r="I60" s="46">
        <f t="shared" si="4"/>
        <v>45890</v>
      </c>
      <c r="K60" s="45">
        <v>24.0</v>
      </c>
      <c r="L60" s="45" t="str">
        <f t="shared" si="13"/>
        <v>24/11</v>
      </c>
      <c r="M60" s="46">
        <f t="shared" si="6"/>
        <v>45985</v>
      </c>
    </row>
    <row r="61" ht="14.25" customHeight="1">
      <c r="C61" s="45">
        <v>9.0</v>
      </c>
      <c r="D61" s="45" t="str">
        <f t="shared" si="14"/>
        <v>9/05</v>
      </c>
      <c r="E61" s="46">
        <f t="shared" si="2"/>
        <v>45786</v>
      </c>
      <c r="G61" s="45">
        <v>22.0</v>
      </c>
      <c r="H61" s="45" t="str">
        <f t="shared" si="12"/>
        <v>22/08</v>
      </c>
      <c r="I61" s="46">
        <f t="shared" si="4"/>
        <v>45891</v>
      </c>
      <c r="K61" s="45">
        <v>25.0</v>
      </c>
      <c r="L61" s="45" t="str">
        <f t="shared" si="13"/>
        <v>25/11</v>
      </c>
      <c r="M61" s="46">
        <f t="shared" si="6"/>
        <v>45986</v>
      </c>
    </row>
    <row r="62" ht="14.25" customHeight="1">
      <c r="C62" s="45">
        <v>12.0</v>
      </c>
      <c r="D62" s="45" t="str">
        <f t="shared" si="14"/>
        <v>12/05</v>
      </c>
      <c r="E62" s="46">
        <f t="shared" si="2"/>
        <v>45789</v>
      </c>
      <c r="G62" s="45">
        <v>25.0</v>
      </c>
      <c r="H62" s="45" t="str">
        <f t="shared" si="12"/>
        <v>25/08</v>
      </c>
      <c r="I62" s="46">
        <f t="shared" si="4"/>
        <v>45894</v>
      </c>
      <c r="K62" s="45">
        <v>26.0</v>
      </c>
      <c r="L62" s="45" t="str">
        <f t="shared" si="13"/>
        <v>26/11</v>
      </c>
      <c r="M62" s="46">
        <f t="shared" si="6"/>
        <v>45987</v>
      </c>
    </row>
    <row r="63" ht="14.25" customHeight="1">
      <c r="C63" s="45">
        <v>13.0</v>
      </c>
      <c r="D63" s="45" t="str">
        <f t="shared" si="14"/>
        <v>13/05</v>
      </c>
      <c r="E63" s="46">
        <f t="shared" si="2"/>
        <v>45790</v>
      </c>
      <c r="G63" s="45">
        <v>26.0</v>
      </c>
      <c r="H63" s="45" t="str">
        <f t="shared" si="12"/>
        <v>26/08</v>
      </c>
      <c r="I63" s="46">
        <f t="shared" si="4"/>
        <v>45895</v>
      </c>
      <c r="K63" s="45">
        <v>27.0</v>
      </c>
      <c r="L63" s="45" t="str">
        <f t="shared" si="13"/>
        <v>27/11</v>
      </c>
      <c r="M63" s="46">
        <f t="shared" si="6"/>
        <v>45988</v>
      </c>
    </row>
    <row r="64" ht="14.25" customHeight="1">
      <c r="C64" s="45">
        <v>14.0</v>
      </c>
      <c r="D64" s="45" t="str">
        <f t="shared" si="14"/>
        <v>14/05</v>
      </c>
      <c r="E64" s="46">
        <f t="shared" si="2"/>
        <v>45791</v>
      </c>
      <c r="G64" s="45">
        <v>27.0</v>
      </c>
      <c r="H64" s="45" t="str">
        <f t="shared" si="12"/>
        <v>27/08</v>
      </c>
      <c r="I64" s="46">
        <f t="shared" si="4"/>
        <v>45896</v>
      </c>
      <c r="K64" s="45">
        <v>28.0</v>
      </c>
      <c r="L64" s="45" t="str">
        <f t="shared" si="13"/>
        <v>28/11</v>
      </c>
      <c r="M64" s="46">
        <f t="shared" si="6"/>
        <v>45989</v>
      </c>
    </row>
    <row r="65" ht="14.25" customHeight="1">
      <c r="C65" s="45">
        <v>15.0</v>
      </c>
      <c r="D65" s="45" t="str">
        <f t="shared" si="14"/>
        <v>15/05</v>
      </c>
      <c r="E65" s="46">
        <f t="shared" si="2"/>
        <v>45792</v>
      </c>
      <c r="G65" s="45">
        <v>28.0</v>
      </c>
      <c r="H65" s="45" t="str">
        <f t="shared" si="12"/>
        <v>28/08</v>
      </c>
      <c r="I65" s="46">
        <f t="shared" si="4"/>
        <v>45897</v>
      </c>
      <c r="K65" s="45">
        <v>29.0</v>
      </c>
      <c r="L65" s="45" t="str">
        <f t="shared" si="13"/>
        <v>29/11</v>
      </c>
      <c r="M65" s="46">
        <f t="shared" si="6"/>
        <v>45990</v>
      </c>
    </row>
    <row r="66" ht="14.25" customHeight="1">
      <c r="C66" s="45">
        <v>16.0</v>
      </c>
      <c r="D66" s="45" t="str">
        <f t="shared" si="14"/>
        <v>16/05</v>
      </c>
      <c r="E66" s="46">
        <f t="shared" si="2"/>
        <v>45793</v>
      </c>
      <c r="G66" s="45">
        <v>29.0</v>
      </c>
      <c r="H66" s="45" t="str">
        <f t="shared" si="12"/>
        <v>29/08</v>
      </c>
      <c r="I66" s="46">
        <f t="shared" si="4"/>
        <v>45898</v>
      </c>
      <c r="K66" s="45">
        <v>1.0</v>
      </c>
      <c r="L66" s="45" t="str">
        <f t="shared" ref="L66:L75" si="15">K66&amp;"/12"</f>
        <v>1/12</v>
      </c>
      <c r="M66" s="46">
        <f t="shared" si="6"/>
        <v>45992</v>
      </c>
    </row>
    <row r="67" ht="14.25" customHeight="1">
      <c r="G67" s="45">
        <v>30.0</v>
      </c>
      <c r="H67" s="45" t="str">
        <f t="shared" si="12"/>
        <v>30/08</v>
      </c>
      <c r="I67" s="46">
        <f t="shared" si="4"/>
        <v>45899</v>
      </c>
      <c r="K67" s="45">
        <v>2.0</v>
      </c>
      <c r="L67" s="45" t="str">
        <f t="shared" si="15"/>
        <v>2/12</v>
      </c>
      <c r="M67" s="46">
        <f t="shared" si="6"/>
        <v>45993</v>
      </c>
    </row>
    <row r="68" ht="14.25" customHeight="1">
      <c r="K68" s="45">
        <v>3.0</v>
      </c>
      <c r="L68" s="45" t="str">
        <f t="shared" si="15"/>
        <v>3/12</v>
      </c>
      <c r="M68" s="46">
        <f t="shared" si="6"/>
        <v>45994</v>
      </c>
    </row>
    <row r="69" ht="14.25" customHeight="1">
      <c r="K69" s="45">
        <v>4.0</v>
      </c>
      <c r="L69" s="45" t="str">
        <f t="shared" si="15"/>
        <v>4/12</v>
      </c>
      <c r="M69" s="46">
        <f t="shared" si="6"/>
        <v>45995</v>
      </c>
    </row>
    <row r="70" ht="14.25" customHeight="1">
      <c r="K70" s="45">
        <v>5.0</v>
      </c>
      <c r="L70" s="45" t="str">
        <f t="shared" si="15"/>
        <v>5/12</v>
      </c>
      <c r="M70" s="46">
        <f t="shared" si="6"/>
        <v>45996</v>
      </c>
    </row>
    <row r="71" ht="14.25" customHeight="1">
      <c r="K71" s="45">
        <v>8.0</v>
      </c>
      <c r="L71" s="45" t="str">
        <f t="shared" si="15"/>
        <v>8/12</v>
      </c>
      <c r="M71" s="46">
        <f t="shared" si="6"/>
        <v>45999</v>
      </c>
    </row>
    <row r="72" ht="14.25" customHeight="1">
      <c r="K72" s="45">
        <v>9.0</v>
      </c>
      <c r="L72" s="45" t="str">
        <f t="shared" si="15"/>
        <v>9/12</v>
      </c>
      <c r="M72" s="46">
        <f t="shared" si="6"/>
        <v>46000</v>
      </c>
    </row>
    <row r="73" ht="14.25" customHeight="1">
      <c r="K73" s="45">
        <v>10.0</v>
      </c>
      <c r="L73" s="45" t="str">
        <f t="shared" si="15"/>
        <v>10/12</v>
      </c>
      <c r="M73" s="46">
        <f t="shared" si="6"/>
        <v>46001</v>
      </c>
    </row>
    <row r="74" ht="14.25" customHeight="1">
      <c r="K74" s="45">
        <v>11.0</v>
      </c>
      <c r="L74" s="45" t="str">
        <f t="shared" si="15"/>
        <v>11/12</v>
      </c>
      <c r="M74" s="46">
        <f t="shared" si="6"/>
        <v>46002</v>
      </c>
    </row>
    <row r="75" ht="14.25" customHeight="1">
      <c r="K75" s="45">
        <v>12.0</v>
      </c>
      <c r="L75" s="45" t="str">
        <f t="shared" si="15"/>
        <v>12/12</v>
      </c>
      <c r="M75" s="46">
        <f t="shared" si="6"/>
        <v>46003</v>
      </c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75"/>
    <col customWidth="1" min="3" max="3" width="89.88"/>
    <col customWidth="1" min="4" max="4" width="8.75"/>
    <col hidden="1" min="5" max="5" width="12.63"/>
    <col customWidth="1" hidden="1" min="6" max="6" width="10.75"/>
    <col customWidth="1" min="7" max="26" width="8.63"/>
  </cols>
  <sheetData>
    <row r="2" ht="31.5" customHeight="1">
      <c r="B2" s="47" t="s">
        <v>35</v>
      </c>
      <c r="C2" s="14"/>
    </row>
    <row r="3" ht="7.5" customHeight="1"/>
    <row r="4" ht="24.75" customHeight="1">
      <c r="B4" s="48" t="s">
        <v>2</v>
      </c>
      <c r="C4" s="9"/>
    </row>
    <row r="5" ht="24.0" customHeight="1">
      <c r="B5" s="41" t="s">
        <v>36</v>
      </c>
      <c r="C5" s="41" t="s">
        <v>37</v>
      </c>
    </row>
    <row r="6">
      <c r="B6" s="49"/>
      <c r="C6" s="50"/>
    </row>
    <row r="7">
      <c r="B7" s="49"/>
      <c r="C7" s="50"/>
    </row>
    <row r="8">
      <c r="B8" s="49"/>
      <c r="C8" s="50"/>
    </row>
    <row r="9">
      <c r="B9" s="49"/>
      <c r="C9" s="50"/>
    </row>
    <row r="10">
      <c r="B10" s="49"/>
      <c r="C10" s="50"/>
    </row>
    <row r="11">
      <c r="B11" s="49"/>
      <c r="C11" s="50"/>
    </row>
    <row r="12">
      <c r="B12" s="49"/>
      <c r="C12" s="50"/>
    </row>
    <row r="13">
      <c r="B13" s="49"/>
      <c r="C13" s="50"/>
    </row>
    <row r="14">
      <c r="B14" s="49"/>
      <c r="C14" s="50"/>
    </row>
    <row r="15">
      <c r="B15" s="49"/>
      <c r="C15" s="50"/>
    </row>
    <row r="16">
      <c r="B16" s="49"/>
      <c r="C16" s="50"/>
    </row>
    <row r="17">
      <c r="B17" s="49"/>
      <c r="C17" s="50"/>
    </row>
    <row r="18">
      <c r="B18" s="49"/>
      <c r="C18" s="50"/>
    </row>
    <row r="19">
      <c r="B19" s="49"/>
      <c r="C19" s="50"/>
    </row>
    <row r="20">
      <c r="B20" s="49"/>
      <c r="C20" s="50"/>
    </row>
    <row r="21" ht="15.75" customHeight="1">
      <c r="B21" s="49"/>
      <c r="C21" s="50"/>
    </row>
    <row r="22" ht="15.75" customHeight="1">
      <c r="B22" s="49"/>
      <c r="C22" s="50"/>
    </row>
    <row r="23" ht="15.75" customHeight="1">
      <c r="B23" s="49"/>
      <c r="C23" s="50"/>
    </row>
    <row r="24" ht="15.75" customHeight="1">
      <c r="B24" s="49"/>
      <c r="C24" s="50"/>
    </row>
    <row r="25" ht="15.75" customHeight="1">
      <c r="B25" s="49"/>
      <c r="C25" s="50"/>
    </row>
    <row r="26" ht="15.75" customHeight="1">
      <c r="B26" s="49"/>
      <c r="C26" s="50"/>
    </row>
    <row r="27" ht="15.75" customHeight="1">
      <c r="B27" s="49"/>
      <c r="C27" s="50"/>
    </row>
    <row r="28" ht="15.75" customHeight="1">
      <c r="B28" s="49"/>
      <c r="C28" s="50"/>
    </row>
    <row r="29" ht="15.75" customHeight="1">
      <c r="B29" s="49"/>
      <c r="C29" s="50"/>
    </row>
    <row r="30" ht="15.75" customHeight="1">
      <c r="B30" s="49"/>
      <c r="C30" s="50"/>
    </row>
    <row r="31" ht="15.75" customHeight="1">
      <c r="B31" s="49"/>
      <c r="C31" s="50"/>
    </row>
    <row r="32" ht="15.75" customHeight="1">
      <c r="B32" s="49"/>
      <c r="C32" s="50"/>
    </row>
    <row r="33" ht="15.75" customHeight="1">
      <c r="B33" s="49"/>
      <c r="C33" s="50"/>
    </row>
    <row r="34" ht="15.75" customHeight="1">
      <c r="B34" s="49"/>
      <c r="C34" s="50"/>
    </row>
    <row r="35" ht="15.75" customHeight="1">
      <c r="B35" s="49"/>
      <c r="C35" s="50"/>
    </row>
    <row r="36" ht="15.75" customHeight="1">
      <c r="B36" s="49"/>
      <c r="C36" s="50"/>
    </row>
    <row r="37" ht="15.75" customHeight="1">
      <c r="B37" s="49"/>
      <c r="C37" s="50"/>
    </row>
    <row r="38" ht="15.75" customHeight="1">
      <c r="B38" s="49"/>
      <c r="C38" s="50"/>
    </row>
    <row r="39" ht="15.75" customHeight="1">
      <c r="B39" s="49"/>
      <c r="C39" s="50"/>
    </row>
    <row r="40" ht="15.75" customHeight="1">
      <c r="B40" s="49"/>
      <c r="C40" s="50"/>
    </row>
    <row r="41" ht="15.75" customHeight="1">
      <c r="B41" s="49"/>
      <c r="C41" s="50"/>
    </row>
    <row r="42" ht="15.75" customHeight="1">
      <c r="B42" s="49"/>
      <c r="C42" s="50"/>
    </row>
    <row r="43" ht="15.75" customHeight="1">
      <c r="B43" s="49"/>
      <c r="C43" s="50"/>
    </row>
    <row r="44" ht="15.75" customHeight="1">
      <c r="B44" s="49"/>
      <c r="C44" s="50"/>
    </row>
    <row r="45" ht="15.75" customHeight="1">
      <c r="B45" s="49"/>
      <c r="C45" s="50"/>
    </row>
    <row r="46" ht="15.75" customHeight="1">
      <c r="B46" s="49"/>
      <c r="C46" s="50"/>
    </row>
    <row r="47" ht="15.75" customHeight="1">
      <c r="B47" s="49"/>
      <c r="C47" s="50"/>
    </row>
    <row r="48" ht="15.75" customHeight="1">
      <c r="B48" s="49"/>
      <c r="C48" s="50"/>
    </row>
    <row r="49" ht="15.75" customHeight="1">
      <c r="B49" s="49"/>
      <c r="C49" s="50"/>
    </row>
    <row r="50" ht="15.75" customHeight="1">
      <c r="B50" s="49"/>
      <c r="C50" s="50"/>
    </row>
    <row r="51" ht="15.75" customHeight="1">
      <c r="B51" s="49"/>
      <c r="C51" s="50"/>
    </row>
    <row r="52" ht="15.75" customHeight="1">
      <c r="B52" s="49"/>
      <c r="C52" s="50"/>
    </row>
    <row r="53" ht="15.75" customHeight="1">
      <c r="B53" s="49"/>
      <c r="C53" s="50"/>
    </row>
    <row r="54" ht="15.75" customHeight="1">
      <c r="B54" s="49"/>
      <c r="C54" s="50"/>
    </row>
    <row r="55" ht="15.75" customHeight="1">
      <c r="B55" s="49"/>
      <c r="C55" s="50"/>
    </row>
    <row r="56" ht="15.75" customHeight="1">
      <c r="B56" s="49"/>
      <c r="C56" s="50"/>
    </row>
    <row r="57" ht="15.75" customHeight="1">
      <c r="B57" s="49"/>
      <c r="C57" s="50"/>
    </row>
    <row r="58" ht="15.75" customHeight="1">
      <c r="B58" s="49"/>
      <c r="C58" s="50"/>
    </row>
    <row r="59" ht="15.75" customHeight="1">
      <c r="B59" s="49"/>
      <c r="C59" s="50"/>
    </row>
    <row r="60" ht="15.75" customHeight="1">
      <c r="B60" s="49"/>
      <c r="C60" s="50"/>
    </row>
    <row r="61" ht="15.75" customHeight="1">
      <c r="B61" s="49"/>
      <c r="C61" s="50"/>
    </row>
    <row r="62" ht="15.75" customHeight="1">
      <c r="B62" s="49"/>
      <c r="C62" s="50"/>
    </row>
    <row r="63" ht="15.75" customHeight="1">
      <c r="B63" s="49"/>
      <c r="C63" s="50"/>
    </row>
    <row r="64" ht="15.75" customHeight="1">
      <c r="B64" s="49"/>
      <c r="C64" s="50"/>
    </row>
    <row r="65" ht="15.75" customHeight="1">
      <c r="B65" s="49"/>
      <c r="C65" s="50"/>
    </row>
    <row r="66" ht="15.75" customHeight="1">
      <c r="B66" s="49"/>
      <c r="C66" s="50"/>
    </row>
    <row r="67" ht="15.75" customHeight="1">
      <c r="B67" s="49"/>
      <c r="C67" s="50"/>
    </row>
    <row r="68" ht="15.75" customHeight="1">
      <c r="B68" s="49"/>
      <c r="C68" s="50"/>
    </row>
    <row r="69" ht="15.75" customHeight="1">
      <c r="B69" s="49"/>
      <c r="C69" s="50"/>
    </row>
    <row r="70" ht="15.75" customHeight="1">
      <c r="B70" s="49"/>
      <c r="C70" s="50"/>
    </row>
    <row r="71" ht="15.75" customHeight="1">
      <c r="B71" s="49"/>
      <c r="C71" s="50"/>
    </row>
    <row r="72" ht="15.75" customHeight="1">
      <c r="B72" s="49"/>
      <c r="C72" s="50"/>
    </row>
    <row r="73" ht="15.75" customHeight="1">
      <c r="B73" s="49"/>
      <c r="C73" s="50"/>
    </row>
    <row r="74" ht="15.75" customHeight="1">
      <c r="B74" s="49"/>
      <c r="C74" s="50"/>
    </row>
    <row r="75" ht="15.75" customHeight="1">
      <c r="B75" s="49"/>
      <c r="C75" s="50"/>
    </row>
    <row r="76" ht="15.75" customHeight="1">
      <c r="B76" s="49"/>
      <c r="C76" s="50"/>
    </row>
    <row r="77" ht="15.75" customHeight="1">
      <c r="B77" s="49"/>
      <c r="C77" s="50"/>
    </row>
    <row r="78" ht="15.75" customHeight="1">
      <c r="B78" s="49"/>
      <c r="C78" s="50"/>
    </row>
    <row r="79" ht="15.75" customHeight="1">
      <c r="B79" s="49"/>
      <c r="C79" s="50"/>
    </row>
    <row r="80" ht="15.75" customHeight="1">
      <c r="B80" s="49"/>
      <c r="C80" s="50"/>
    </row>
    <row r="81" ht="15.75" customHeight="1"/>
    <row r="82" ht="15.75" customHeight="1">
      <c r="B82" s="51" t="s">
        <v>4</v>
      </c>
      <c r="C82" s="9"/>
    </row>
    <row r="83" ht="15.75" customHeight="1">
      <c r="B83" s="41" t="s">
        <v>36</v>
      </c>
      <c r="C83" s="41" t="s">
        <v>37</v>
      </c>
    </row>
    <row r="84" ht="15.75" customHeight="1">
      <c r="B84" s="49"/>
      <c r="C84" s="50"/>
    </row>
    <row r="85" ht="15.75" customHeight="1">
      <c r="B85" s="49"/>
      <c r="C85" s="50"/>
    </row>
    <row r="86" ht="15.75" customHeight="1">
      <c r="B86" s="49"/>
      <c r="C86" s="50"/>
    </row>
    <row r="87" ht="15.75" customHeight="1">
      <c r="B87" s="49"/>
      <c r="C87" s="50"/>
    </row>
    <row r="88" ht="15.75" customHeight="1">
      <c r="B88" s="49"/>
      <c r="C88" s="50"/>
    </row>
    <row r="89" ht="15.75" customHeight="1">
      <c r="B89" s="49"/>
      <c r="C89" s="50"/>
    </row>
    <row r="90" ht="15.75" customHeight="1">
      <c r="B90" s="49"/>
      <c r="C90" s="50"/>
    </row>
    <row r="91" ht="15.75" customHeight="1">
      <c r="B91" s="49"/>
      <c r="C91" s="50"/>
    </row>
    <row r="92" ht="15.75" customHeight="1">
      <c r="B92" s="49"/>
      <c r="C92" s="50"/>
    </row>
    <row r="93" ht="15.75" customHeight="1">
      <c r="B93" s="49"/>
      <c r="C93" s="50"/>
    </row>
    <row r="94" ht="15.75" customHeight="1">
      <c r="B94" s="49"/>
      <c r="C94" s="50"/>
    </row>
    <row r="95" ht="15.75" customHeight="1">
      <c r="B95" s="49"/>
      <c r="C95" s="50"/>
    </row>
    <row r="96" ht="15.75" customHeight="1">
      <c r="B96" s="49"/>
      <c r="C96" s="50"/>
    </row>
    <row r="97" ht="15.75" customHeight="1">
      <c r="B97" s="49"/>
      <c r="C97" s="50"/>
    </row>
    <row r="98" ht="15.75" customHeight="1">
      <c r="B98" s="49"/>
      <c r="C98" s="50"/>
    </row>
    <row r="99" ht="15.75" customHeight="1">
      <c r="B99" s="49"/>
      <c r="C99" s="50"/>
    </row>
    <row r="100" ht="15.75" customHeight="1">
      <c r="B100" s="49"/>
      <c r="C100" s="50"/>
    </row>
    <row r="101" ht="15.75" customHeight="1">
      <c r="B101" s="49"/>
      <c r="C101" s="50"/>
    </row>
    <row r="102" ht="15.75" customHeight="1">
      <c r="B102" s="49"/>
      <c r="C102" s="50"/>
    </row>
    <row r="103" ht="15.75" customHeight="1">
      <c r="B103" s="49"/>
      <c r="C103" s="50"/>
    </row>
    <row r="104" ht="15.75" customHeight="1">
      <c r="B104" s="49"/>
      <c r="C104" s="50"/>
    </row>
    <row r="105" ht="15.75" customHeight="1">
      <c r="B105" s="49"/>
      <c r="C105" s="50"/>
    </row>
    <row r="106" ht="15.75" customHeight="1">
      <c r="B106" s="49"/>
      <c r="C106" s="50"/>
    </row>
    <row r="107" ht="15.75" customHeight="1">
      <c r="B107" s="49"/>
      <c r="C107" s="50"/>
    </row>
    <row r="108" ht="15.75" customHeight="1">
      <c r="B108" s="49"/>
      <c r="C108" s="50"/>
    </row>
    <row r="109" ht="15.75" customHeight="1">
      <c r="B109" s="49"/>
      <c r="C109" s="50"/>
    </row>
    <row r="110" ht="15.75" customHeight="1">
      <c r="B110" s="49"/>
      <c r="C110" s="50"/>
    </row>
    <row r="111" ht="15.75" customHeight="1">
      <c r="B111" s="49"/>
      <c r="C111" s="50"/>
    </row>
    <row r="112" ht="15.75" customHeight="1">
      <c r="B112" s="49"/>
      <c r="C112" s="50"/>
    </row>
    <row r="113" ht="15.75" customHeight="1">
      <c r="B113" s="49"/>
      <c r="C113" s="50"/>
    </row>
    <row r="114" ht="15.75" customHeight="1">
      <c r="B114" s="49"/>
      <c r="C114" s="50"/>
    </row>
    <row r="115" ht="15.75" customHeight="1">
      <c r="B115" s="49"/>
      <c r="C115" s="50"/>
    </row>
    <row r="116" ht="15.75" customHeight="1">
      <c r="B116" s="49"/>
      <c r="C116" s="50"/>
    </row>
    <row r="117" ht="15.75" customHeight="1">
      <c r="B117" s="49"/>
      <c r="C117" s="50"/>
    </row>
    <row r="118" ht="15.75" customHeight="1">
      <c r="B118" s="49"/>
      <c r="C118" s="50"/>
    </row>
    <row r="119" ht="15.75" customHeight="1">
      <c r="B119" s="49"/>
      <c r="C119" s="50"/>
    </row>
    <row r="120" ht="15.75" customHeight="1">
      <c r="B120" s="49"/>
      <c r="C120" s="50"/>
    </row>
    <row r="121" ht="15.75" customHeight="1">
      <c r="B121" s="49"/>
      <c r="C121" s="50"/>
    </row>
    <row r="122" ht="15.75" customHeight="1">
      <c r="B122" s="49"/>
      <c r="C122" s="50"/>
    </row>
    <row r="123" ht="15.75" customHeight="1">
      <c r="B123" s="49"/>
      <c r="C123" s="50"/>
    </row>
    <row r="124" ht="15.75" customHeight="1">
      <c r="B124" s="49"/>
      <c r="C124" s="50"/>
    </row>
    <row r="125" ht="15.75" customHeight="1">
      <c r="B125" s="49"/>
      <c r="C125" s="50"/>
    </row>
    <row r="126" ht="15.75" customHeight="1">
      <c r="B126" s="49"/>
      <c r="C126" s="50"/>
    </row>
    <row r="127" ht="15.75" customHeight="1">
      <c r="B127" s="49"/>
      <c r="C127" s="50"/>
    </row>
    <row r="128" ht="15.75" customHeight="1">
      <c r="B128" s="49"/>
      <c r="C128" s="50"/>
    </row>
    <row r="129" ht="15.75" customHeight="1">
      <c r="B129" s="49"/>
      <c r="C129" s="50"/>
    </row>
    <row r="130" ht="15.75" customHeight="1">
      <c r="B130" s="49"/>
      <c r="C130" s="50"/>
    </row>
    <row r="131" ht="15.75" customHeight="1">
      <c r="B131" s="49"/>
      <c r="C131" s="50"/>
    </row>
    <row r="132" ht="15.75" customHeight="1">
      <c r="B132" s="49"/>
      <c r="C132" s="50"/>
    </row>
    <row r="133" ht="15.75" customHeight="1">
      <c r="B133" s="49"/>
      <c r="C133" s="50"/>
    </row>
    <row r="134" ht="15.75" customHeight="1">
      <c r="B134" s="49"/>
      <c r="C134" s="50"/>
    </row>
    <row r="135" ht="15.75" customHeight="1">
      <c r="B135" s="49"/>
      <c r="C135" s="50"/>
    </row>
    <row r="136" ht="15.75" customHeight="1">
      <c r="B136" s="49"/>
      <c r="C136" s="50"/>
    </row>
    <row r="137" ht="15.75" customHeight="1">
      <c r="B137" s="49"/>
      <c r="C137" s="50"/>
    </row>
    <row r="138" ht="15.75" customHeight="1">
      <c r="B138" s="49"/>
      <c r="C138" s="50"/>
    </row>
    <row r="139" ht="15.75" customHeight="1">
      <c r="B139" s="49"/>
      <c r="C139" s="50"/>
    </row>
    <row r="140" ht="15.75" customHeight="1">
      <c r="B140" s="49"/>
      <c r="C140" s="50"/>
    </row>
    <row r="141" ht="15.75" customHeight="1">
      <c r="B141" s="49"/>
      <c r="C141" s="50"/>
    </row>
    <row r="142" ht="15.75" customHeight="1">
      <c r="B142" s="49"/>
      <c r="C142" s="50"/>
    </row>
    <row r="143" ht="15.75" customHeight="1">
      <c r="B143" s="49"/>
      <c r="C143" s="50"/>
    </row>
    <row r="144" ht="15.75" customHeight="1">
      <c r="B144" s="49"/>
      <c r="C144" s="50"/>
    </row>
    <row r="145" ht="15.75" customHeight="1">
      <c r="B145" s="49"/>
      <c r="C145" s="50"/>
    </row>
    <row r="146" ht="15.75" customHeight="1">
      <c r="B146" s="49"/>
      <c r="C146" s="50"/>
    </row>
    <row r="147" ht="15.75" customHeight="1">
      <c r="B147" s="49"/>
      <c r="C147" s="50"/>
    </row>
    <row r="148" ht="15.75" customHeight="1">
      <c r="B148" s="49"/>
      <c r="C148" s="50"/>
    </row>
    <row r="149" ht="15.75" customHeight="1">
      <c r="B149" s="49"/>
      <c r="C149" s="50"/>
    </row>
    <row r="150" ht="15.75" customHeight="1">
      <c r="B150" s="49"/>
      <c r="C150" s="50"/>
    </row>
    <row r="151" ht="15.75" customHeight="1">
      <c r="B151" s="49"/>
      <c r="C151" s="50"/>
    </row>
    <row r="152" ht="15.75" customHeight="1">
      <c r="B152" s="49"/>
      <c r="C152" s="50"/>
    </row>
    <row r="153" ht="15.75" customHeight="1">
      <c r="B153" s="49"/>
      <c r="C153" s="50"/>
    </row>
    <row r="154" ht="15.75" customHeight="1">
      <c r="B154" s="49"/>
      <c r="C154" s="50"/>
    </row>
    <row r="155" ht="15.75" customHeight="1">
      <c r="B155" s="49"/>
      <c r="C155" s="50"/>
    </row>
    <row r="156" ht="15.75" customHeight="1">
      <c r="B156" s="49"/>
      <c r="C156" s="50"/>
    </row>
    <row r="157" ht="15.75" customHeight="1">
      <c r="B157" s="49"/>
      <c r="C157" s="50"/>
    </row>
    <row r="158" ht="15.75" customHeight="1">
      <c r="B158" s="49"/>
      <c r="C158" s="50"/>
    </row>
    <row r="159" ht="15.75" customHeight="1"/>
    <row r="160" ht="15.75" customHeight="1">
      <c r="B160" s="52" t="s">
        <v>1</v>
      </c>
      <c r="C160" s="9"/>
    </row>
    <row r="161" ht="15.75" customHeight="1">
      <c r="B161" s="41" t="s">
        <v>36</v>
      </c>
      <c r="C161" s="41" t="s">
        <v>37</v>
      </c>
    </row>
    <row r="162" ht="15.75" customHeight="1">
      <c r="B162" s="49"/>
      <c r="C162" s="50"/>
    </row>
    <row r="163" ht="15.75" customHeight="1">
      <c r="B163" s="49"/>
      <c r="C163" s="50"/>
    </row>
    <row r="164" ht="15.75" customHeight="1">
      <c r="B164" s="49"/>
      <c r="C164" s="50"/>
    </row>
    <row r="165" ht="15.75" customHeight="1">
      <c r="B165" s="49"/>
      <c r="C165" s="50"/>
    </row>
    <row r="166" ht="15.75" customHeight="1">
      <c r="B166" s="49"/>
      <c r="C166" s="50"/>
    </row>
    <row r="167" ht="15.75" customHeight="1">
      <c r="B167" s="49"/>
      <c r="C167" s="50"/>
    </row>
    <row r="168" ht="15.75" customHeight="1">
      <c r="B168" s="49"/>
      <c r="C168" s="50"/>
    </row>
    <row r="169" ht="15.75" customHeight="1">
      <c r="B169" s="49"/>
      <c r="C169" s="50"/>
    </row>
    <row r="170" ht="15.75" customHeight="1">
      <c r="B170" s="49"/>
      <c r="C170" s="50"/>
    </row>
    <row r="171" ht="15.75" customHeight="1">
      <c r="B171" s="49"/>
      <c r="C171" s="50"/>
    </row>
    <row r="172" ht="15.75" customHeight="1">
      <c r="B172" s="49"/>
      <c r="C172" s="50"/>
    </row>
    <row r="173" ht="15.75" customHeight="1">
      <c r="B173" s="49"/>
      <c r="C173" s="50"/>
    </row>
    <row r="174" ht="15.75" customHeight="1">
      <c r="B174" s="49"/>
      <c r="C174" s="50"/>
    </row>
    <row r="175" ht="15.75" customHeight="1">
      <c r="B175" s="49"/>
      <c r="C175" s="50"/>
    </row>
    <row r="176" ht="15.75" customHeight="1">
      <c r="B176" s="49"/>
      <c r="C176" s="50"/>
    </row>
    <row r="177" ht="15.75" customHeight="1">
      <c r="B177" s="49"/>
      <c r="C177" s="50"/>
    </row>
    <row r="178" ht="15.75" customHeight="1">
      <c r="B178" s="49"/>
      <c r="C178" s="50"/>
    </row>
    <row r="179" ht="15.75" customHeight="1">
      <c r="B179" s="49"/>
      <c r="C179" s="50"/>
    </row>
    <row r="180" ht="15.75" customHeight="1">
      <c r="B180" s="49"/>
      <c r="C180" s="50"/>
    </row>
    <row r="181" ht="15.75" customHeight="1">
      <c r="B181" s="49"/>
      <c r="C181" s="50"/>
    </row>
    <row r="182" ht="15.75" customHeight="1">
      <c r="B182" s="49"/>
      <c r="C182" s="50"/>
    </row>
    <row r="183" ht="15.75" customHeight="1">
      <c r="B183" s="49"/>
      <c r="C183" s="50"/>
    </row>
    <row r="184" ht="15.75" customHeight="1">
      <c r="B184" s="49"/>
      <c r="C184" s="50"/>
    </row>
    <row r="185" ht="15.75" customHeight="1">
      <c r="B185" s="49"/>
      <c r="C185" s="50"/>
    </row>
    <row r="186" ht="15.75" customHeight="1">
      <c r="B186" s="49"/>
      <c r="C186" s="50"/>
    </row>
    <row r="187" ht="15.75" customHeight="1">
      <c r="B187" s="49"/>
      <c r="C187" s="50"/>
    </row>
    <row r="188" ht="15.75" customHeight="1">
      <c r="B188" s="49"/>
      <c r="C188" s="50"/>
    </row>
    <row r="189" ht="15.75" customHeight="1">
      <c r="B189" s="49"/>
      <c r="C189" s="50"/>
    </row>
    <row r="190" ht="15.75" customHeight="1">
      <c r="B190" s="49"/>
      <c r="C190" s="50"/>
    </row>
    <row r="191" ht="15.75" customHeight="1">
      <c r="B191" s="49"/>
      <c r="C191" s="50"/>
    </row>
    <row r="192" ht="15.75" customHeight="1">
      <c r="B192" s="49"/>
      <c r="C192" s="50"/>
    </row>
    <row r="193" ht="15.75" customHeight="1">
      <c r="B193" s="49"/>
      <c r="C193" s="50"/>
    </row>
    <row r="194" ht="15.75" customHeight="1">
      <c r="B194" s="49"/>
      <c r="C194" s="50"/>
    </row>
    <row r="195" ht="15.75" customHeight="1">
      <c r="B195" s="49"/>
      <c r="C195" s="50"/>
    </row>
    <row r="196" ht="15.75" customHeight="1">
      <c r="B196" s="49"/>
      <c r="C196" s="50"/>
    </row>
    <row r="197" ht="15.75" customHeight="1">
      <c r="B197" s="49"/>
      <c r="C197" s="50"/>
    </row>
    <row r="198" ht="15.75" customHeight="1">
      <c r="B198" s="49"/>
      <c r="C198" s="50"/>
    </row>
    <row r="199" ht="15.75" customHeight="1">
      <c r="B199" s="49"/>
      <c r="C199" s="50"/>
    </row>
    <row r="200" ht="15.75" customHeight="1">
      <c r="B200" s="49"/>
      <c r="C200" s="50"/>
    </row>
    <row r="201" ht="15.75" customHeight="1">
      <c r="B201" s="49"/>
      <c r="C201" s="50"/>
    </row>
    <row r="202" ht="15.75" customHeight="1">
      <c r="B202" s="49"/>
      <c r="C202" s="50"/>
    </row>
    <row r="203" ht="15.75" customHeight="1">
      <c r="B203" s="49"/>
      <c r="C203" s="50"/>
    </row>
    <row r="204" ht="15.75" customHeight="1">
      <c r="B204" s="49"/>
      <c r="C204" s="50"/>
    </row>
    <row r="205" ht="15.75" customHeight="1">
      <c r="B205" s="49"/>
      <c r="C205" s="50"/>
    </row>
    <row r="206" ht="15.75" customHeight="1">
      <c r="B206" s="49"/>
      <c r="C206" s="50"/>
    </row>
    <row r="207" ht="15.75" customHeight="1">
      <c r="B207" s="49"/>
      <c r="C207" s="50"/>
    </row>
    <row r="208" ht="15.75" customHeight="1">
      <c r="B208" s="49"/>
      <c r="C208" s="50"/>
    </row>
    <row r="209" ht="15.75" customHeight="1">
      <c r="B209" s="49"/>
      <c r="C209" s="50"/>
    </row>
    <row r="210" ht="15.75" customHeight="1">
      <c r="B210" s="49"/>
      <c r="C210" s="50"/>
    </row>
    <row r="211" ht="15.75" customHeight="1">
      <c r="B211" s="49"/>
      <c r="C211" s="50"/>
    </row>
    <row r="212" ht="15.75" customHeight="1">
      <c r="B212" s="49"/>
      <c r="C212" s="50"/>
    </row>
    <row r="213" ht="15.75" customHeight="1">
      <c r="B213" s="49"/>
      <c r="C213" s="50"/>
    </row>
    <row r="214" ht="15.75" customHeight="1">
      <c r="B214" s="49"/>
      <c r="C214" s="50"/>
    </row>
    <row r="215" ht="15.75" customHeight="1">
      <c r="B215" s="49"/>
      <c r="C215" s="50"/>
    </row>
    <row r="216" ht="15.75" customHeight="1">
      <c r="B216" s="49"/>
      <c r="C216" s="50"/>
    </row>
    <row r="217" ht="15.75" customHeight="1">
      <c r="B217" s="49"/>
      <c r="C217" s="50"/>
    </row>
    <row r="218" ht="15.75" customHeight="1">
      <c r="B218" s="49"/>
      <c r="C218" s="50"/>
    </row>
    <row r="219" ht="15.75" customHeight="1">
      <c r="B219" s="49"/>
      <c r="C219" s="50"/>
    </row>
    <row r="220" ht="15.75" customHeight="1">
      <c r="B220" s="49"/>
      <c r="C220" s="50"/>
    </row>
    <row r="221" ht="15.75" customHeight="1">
      <c r="B221" s="49"/>
      <c r="C221" s="50"/>
    </row>
    <row r="222" ht="15.75" customHeight="1">
      <c r="B222" s="49"/>
      <c r="C222" s="50"/>
    </row>
    <row r="223" ht="15.75" customHeight="1">
      <c r="B223" s="49"/>
      <c r="C223" s="50"/>
    </row>
    <row r="224" ht="15.75" customHeight="1">
      <c r="B224" s="49"/>
      <c r="C224" s="50"/>
    </row>
    <row r="225" ht="15.75" customHeight="1">
      <c r="B225" s="49"/>
      <c r="C225" s="50"/>
    </row>
    <row r="226" ht="15.75" customHeight="1">
      <c r="B226" s="49"/>
      <c r="C226" s="50"/>
    </row>
    <row r="227" ht="15.75" customHeight="1">
      <c r="B227" s="49"/>
      <c r="C227" s="50"/>
    </row>
    <row r="228" ht="15.75" customHeight="1">
      <c r="B228" s="49"/>
      <c r="C228" s="50"/>
    </row>
    <row r="229" ht="15.75" customHeight="1">
      <c r="B229" s="49"/>
      <c r="C229" s="50"/>
    </row>
    <row r="230" ht="15.75" customHeight="1">
      <c r="B230" s="49"/>
      <c r="C230" s="50"/>
    </row>
    <row r="231" ht="15.75" customHeight="1">
      <c r="B231" s="49"/>
      <c r="C231" s="50"/>
    </row>
    <row r="232" ht="15.75" customHeight="1">
      <c r="B232" s="49"/>
      <c r="C232" s="50"/>
    </row>
    <row r="233" ht="15.75" customHeight="1">
      <c r="B233" s="49"/>
      <c r="C233" s="50"/>
    </row>
    <row r="234" ht="15.75" customHeight="1">
      <c r="B234" s="49"/>
      <c r="C234" s="50"/>
    </row>
    <row r="235" ht="15.75" customHeight="1">
      <c r="B235" s="49"/>
      <c r="C235" s="50"/>
    </row>
    <row r="236" ht="15.75" customHeight="1">
      <c r="B236" s="49"/>
      <c r="C236" s="5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C2"/>
    <mergeCell ref="B4:C4"/>
    <mergeCell ref="B82:C82"/>
    <mergeCell ref="B160:C160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1.13"/>
    <col customWidth="1" min="3" max="3" width="114.0"/>
    <col customWidth="1" min="4" max="33" width="6.0"/>
  </cols>
  <sheetData>
    <row r="2" ht="24.0" customHeight="1">
      <c r="B2" s="53" t="s">
        <v>38</v>
      </c>
      <c r="C2" s="54"/>
      <c r="D2" s="55" t="s">
        <v>39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9"/>
    </row>
    <row r="3" ht="197.25" customHeight="1">
      <c r="B3" s="56"/>
      <c r="C3" s="57"/>
      <c r="D3" s="58" t="str">
        <f>IF(Chamada!$B5="","",Chamada!$B5)</f>
        <v>ARTHUR ROLIM VAZ PINTO</v>
      </c>
      <c r="E3" s="58" t="str">
        <f>IF(Chamada!$B6="","",Chamada!$B6)</f>
        <v>GABRIEL SILVA DE CASTRO</v>
      </c>
      <c r="F3" s="58" t="str">
        <f>IF(Chamada!$B7="","",Chamada!$B7)</f>
        <v>ISADORA SUCHLA RIBAS DE ANDRADE</v>
      </c>
      <c r="G3" s="58" t="str">
        <f>IF(Chamada!$B8="","",Chamada!$B8)</f>
        <v>LAURA BOLLIS MAIA</v>
      </c>
      <c r="H3" s="58" t="str">
        <f>IF(Chamada!$B9="","",Chamada!$B9)</f>
        <v>LAURA GALL FARIAS</v>
      </c>
      <c r="I3" s="58" t="str">
        <f>IF(Chamada!$B10="","",Chamada!$B10)</f>
        <v>MARIA VITÓRIA DE LIMA DIAS</v>
      </c>
      <c r="J3" s="58" t="str">
        <f>IF(Chamada!$B11="","",Chamada!$B11)</f>
        <v>MATHEUS CERVELLO ANTÔNIO</v>
      </c>
      <c r="K3" s="58" t="str">
        <f>IF(Chamada!$B12="","",Chamada!$B12)</f>
        <v>PEDRO HENRIQUE FLORIANO</v>
      </c>
      <c r="L3" s="58" t="str">
        <f>IF(Chamada!$B13="","",Chamada!$B13)</f>
        <v>SOPHIE DA SILVA PAIVA</v>
      </c>
      <c r="M3" s="58" t="str">
        <f>IF(Chamada!$B14="","",Chamada!$B14)</f>
        <v>THOR CURUPANA ALVES CORREA</v>
      </c>
      <c r="N3" s="58" t="str">
        <f>IF(Chamada!$B15="","",Chamada!$B15)</f>
        <v>VIVIAN DIAS COELHO SCIPIONI</v>
      </c>
      <c r="O3" s="58" t="str">
        <f>IF(Chamada!$B16="","",Chamada!$B16)</f>
        <v/>
      </c>
      <c r="P3" s="58" t="str">
        <f>IF(Chamada!$B17="","",Chamada!$B17)</f>
        <v/>
      </c>
      <c r="Q3" s="58" t="str">
        <f>IF(Chamada!$B18="","",Chamada!$B18)</f>
        <v/>
      </c>
      <c r="R3" s="58" t="str">
        <f>IF(Chamada!$B19="","",Chamada!$B19)</f>
        <v/>
      </c>
      <c r="S3" s="58" t="str">
        <f>IF(Chamada!$B20="","",Chamada!$B20)</f>
        <v/>
      </c>
      <c r="T3" s="58" t="str">
        <f>IF(Chamada!$B21="","",Chamada!$B21)</f>
        <v/>
      </c>
      <c r="U3" s="59" t="str">
        <f>IF(Chamada!$B22="","",Chamada!$B22)</f>
        <v/>
      </c>
      <c r="V3" s="60" t="str">
        <f>IF(Chamada!$B23="","",Chamada!$B23)</f>
        <v/>
      </c>
      <c r="W3" s="61" t="str">
        <f>IF(Chamada!$B24="","",Chamada!$B24)</f>
        <v/>
      </c>
      <c r="X3" s="61" t="str">
        <f>IF(Chamada!$B25="","",Chamada!$B25)</f>
        <v/>
      </c>
      <c r="Y3" s="61" t="str">
        <f>IF(Chamada!$B26="","",Chamada!$B26)</f>
        <v/>
      </c>
      <c r="Z3" s="61" t="str">
        <f>IF(Chamada!$B27="","",Chamada!$B27)</f>
        <v/>
      </c>
      <c r="AA3" s="61" t="str">
        <f>IF(Chamada!$B28="","",Chamada!$B28)</f>
        <v/>
      </c>
      <c r="AB3" s="61" t="str">
        <f>IF(Chamada!$B29="","",Chamada!$B29)</f>
        <v/>
      </c>
      <c r="AC3" s="61" t="str">
        <f>IF(Chamada!$B30="","",Chamada!$B30)</f>
        <v/>
      </c>
      <c r="AD3" s="61" t="str">
        <f>IF(Chamada!$B31="","",Chamada!$B31)</f>
        <v/>
      </c>
      <c r="AE3" s="61" t="str">
        <f>IF(Chamada!$B32="","",Chamada!$B32)</f>
        <v/>
      </c>
      <c r="AF3" s="61" t="str">
        <f>IF(Chamada!$B33="","",Chamada!$B33)</f>
        <v/>
      </c>
      <c r="AG3" s="61" t="str">
        <f>IF(Chamada!$B34="","",Chamada!$B34)</f>
        <v/>
      </c>
    </row>
    <row r="4">
      <c r="B4" s="62" t="s">
        <v>40</v>
      </c>
      <c r="C4" s="63" t="s">
        <v>41</v>
      </c>
      <c r="D4" s="64"/>
      <c r="E4" s="65"/>
      <c r="F4" s="66"/>
      <c r="G4" s="66"/>
      <c r="H4" s="66"/>
      <c r="I4" s="66"/>
      <c r="J4" s="66"/>
      <c r="K4" s="66"/>
      <c r="L4" s="66"/>
      <c r="M4" s="66"/>
      <c r="N4" s="64"/>
      <c r="O4" s="64"/>
      <c r="P4" s="64"/>
      <c r="Q4" s="64"/>
      <c r="R4" s="64"/>
      <c r="S4" s="64"/>
      <c r="T4" s="64"/>
      <c r="U4" s="67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9"/>
    </row>
    <row r="5">
      <c r="B5" s="70"/>
      <c r="C5" s="71" t="s">
        <v>42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3"/>
      <c r="V5" s="74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</row>
    <row r="6">
      <c r="B6" s="70"/>
      <c r="C6" s="75" t="s">
        <v>43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76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</row>
    <row r="7">
      <c r="B7" s="70"/>
      <c r="C7" s="75" t="s">
        <v>44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3"/>
      <c r="V7" s="76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>
      <c r="B8" s="70"/>
      <c r="C8" s="75" t="s">
        <v>45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3"/>
      <c r="V8" s="76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>
      <c r="B9" s="70"/>
      <c r="C9" s="75" t="s">
        <v>46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3"/>
      <c r="V9" s="76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 ht="15.75" customHeight="1">
      <c r="B10" s="70"/>
      <c r="C10" s="71" t="s">
        <v>47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3"/>
      <c r="V10" s="76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 ht="15.75" customHeight="1">
      <c r="B11" s="70"/>
      <c r="C11" s="75" t="s">
        <v>48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3"/>
      <c r="V11" s="76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 ht="15.75" customHeight="1">
      <c r="B12" s="70"/>
      <c r="C12" s="71" t="s">
        <v>49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3"/>
      <c r="V12" s="76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</row>
    <row r="13" ht="15.75" customHeight="1">
      <c r="B13" s="70"/>
      <c r="C13" s="75" t="s">
        <v>50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3"/>
      <c r="V13" s="76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</row>
    <row r="14" ht="15.75" customHeight="1">
      <c r="B14" s="70"/>
      <c r="C14" s="75" t="s">
        <v>51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3"/>
      <c r="V14" s="76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</row>
    <row r="15" ht="15.75" customHeight="1">
      <c r="B15" s="70"/>
      <c r="C15" s="71" t="s">
        <v>47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3"/>
      <c r="V15" s="76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</row>
    <row r="16" ht="15.75" customHeight="1">
      <c r="B16" s="70"/>
      <c r="C16" s="75" t="s">
        <v>52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3"/>
      <c r="V16" s="76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</row>
    <row r="17" ht="15.75" customHeight="1">
      <c r="B17" s="70"/>
      <c r="C17" s="75" t="s">
        <v>48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3"/>
      <c r="V17" s="76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</row>
    <row r="18" ht="15.75" customHeight="1">
      <c r="B18" s="70"/>
      <c r="C18" s="75" t="s">
        <v>53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3"/>
      <c r="V18" s="76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</row>
    <row r="19" ht="15.75" customHeight="1">
      <c r="B19" s="70"/>
      <c r="C19" s="71" t="s">
        <v>54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3"/>
      <c r="V19" s="76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</row>
    <row r="20" ht="15.75" customHeight="1">
      <c r="B20" s="70"/>
      <c r="C20" s="75" t="s">
        <v>55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3"/>
      <c r="V20" s="76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ht="15.75" customHeight="1">
      <c r="B21" s="70"/>
      <c r="C21" s="75" t="s">
        <v>56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6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</row>
    <row r="22" ht="15.75" customHeight="1">
      <c r="B22" s="70"/>
      <c r="C22" s="71" t="s">
        <v>57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3"/>
      <c r="V22" s="76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</row>
    <row r="23" ht="15.75" customHeight="1">
      <c r="B23" s="70"/>
      <c r="C23" s="75" t="s">
        <v>58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3"/>
      <c r="V23" s="76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</row>
    <row r="24" ht="15.75" customHeight="1">
      <c r="B24" s="70"/>
      <c r="C24" s="75" t="s">
        <v>59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3"/>
      <c r="V24" s="76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ht="15.75" customHeight="1">
      <c r="B25" s="70"/>
      <c r="C25" s="75" t="s">
        <v>60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3"/>
      <c r="V25" s="76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</row>
    <row r="26" ht="15.75" customHeight="1">
      <c r="B26" s="70"/>
      <c r="C26" s="75" t="s">
        <v>61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3"/>
      <c r="V26" s="76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</row>
    <row r="27" ht="15.75" customHeight="1">
      <c r="B27" s="70"/>
      <c r="C27" s="71" t="s">
        <v>47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3"/>
      <c r="V27" s="76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 ht="15.75" customHeight="1">
      <c r="B28" s="70"/>
      <c r="C28" s="75" t="s">
        <v>48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3"/>
      <c r="V28" s="76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 ht="15.75" customHeight="1">
      <c r="B29" s="70"/>
      <c r="C29" s="75" t="s">
        <v>62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3"/>
      <c r="V29" s="76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 ht="15.75" customHeight="1">
      <c r="B30" s="70"/>
      <c r="C30" s="71" t="s">
        <v>63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3"/>
      <c r="V30" s="76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 ht="15.75" customHeight="1">
      <c r="B31" s="70"/>
      <c r="C31" s="75" t="s">
        <v>64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6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 ht="15.75" customHeight="1">
      <c r="B32" s="70"/>
      <c r="C32" s="77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3"/>
      <c r="V32" s="76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ht="15.75" customHeight="1">
      <c r="B33" s="70"/>
      <c r="C33" s="77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3"/>
      <c r="V33" s="76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ht="15.75" customHeight="1">
      <c r="B34" s="70"/>
      <c r="C34" s="77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3"/>
      <c r="V34" s="76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</row>
    <row r="35" ht="15.75" customHeight="1">
      <c r="B35" s="70"/>
      <c r="C35" s="77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3"/>
      <c r="V35" s="76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</row>
    <row r="36" ht="15.75" customHeight="1">
      <c r="B36" s="70"/>
      <c r="C36" s="77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76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</row>
    <row r="37" ht="15.75" customHeight="1">
      <c r="B37" s="70"/>
      <c r="C37" s="77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76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</row>
    <row r="38" ht="15.75" customHeight="1">
      <c r="B38" s="70"/>
      <c r="C38" s="77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76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</row>
    <row r="39" ht="15.75" customHeight="1">
      <c r="B39" s="70"/>
      <c r="C39" s="77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3"/>
      <c r="V39" s="76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</row>
    <row r="40" ht="15.75" customHeight="1">
      <c r="B40" s="70"/>
      <c r="C40" s="77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3"/>
      <c r="V40" s="76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</row>
    <row r="41" ht="15.75" customHeight="1">
      <c r="B41" s="70"/>
      <c r="C41" s="77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76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ht="15.75" customHeight="1">
      <c r="B42" s="78"/>
      <c r="C42" s="79" t="s">
        <v>65</v>
      </c>
      <c r="D42" s="80">
        <f t="shared" ref="D42:AG42" si="1">IFERROR(COUNTIF(D5:D41,"A")/COUNTA($C$5:$C$41)*10,0)</f>
        <v>0</v>
      </c>
      <c r="E42" s="80">
        <f t="shared" si="1"/>
        <v>0</v>
      </c>
      <c r="F42" s="80">
        <f t="shared" si="1"/>
        <v>0</v>
      </c>
      <c r="G42" s="80">
        <f t="shared" si="1"/>
        <v>0</v>
      </c>
      <c r="H42" s="80">
        <f t="shared" si="1"/>
        <v>0</v>
      </c>
      <c r="I42" s="80">
        <f t="shared" si="1"/>
        <v>0</v>
      </c>
      <c r="J42" s="80">
        <f t="shared" si="1"/>
        <v>0</v>
      </c>
      <c r="K42" s="80">
        <f t="shared" si="1"/>
        <v>0</v>
      </c>
      <c r="L42" s="80">
        <f t="shared" si="1"/>
        <v>0</v>
      </c>
      <c r="M42" s="80">
        <f t="shared" si="1"/>
        <v>0</v>
      </c>
      <c r="N42" s="80">
        <f t="shared" si="1"/>
        <v>0</v>
      </c>
      <c r="O42" s="80">
        <f t="shared" si="1"/>
        <v>0</v>
      </c>
      <c r="P42" s="80">
        <f t="shared" si="1"/>
        <v>0</v>
      </c>
      <c r="Q42" s="80">
        <f t="shared" si="1"/>
        <v>0</v>
      </c>
      <c r="R42" s="80">
        <f t="shared" si="1"/>
        <v>0</v>
      </c>
      <c r="S42" s="80">
        <f t="shared" si="1"/>
        <v>0</v>
      </c>
      <c r="T42" s="80">
        <f t="shared" si="1"/>
        <v>0</v>
      </c>
      <c r="U42" s="81">
        <f t="shared" si="1"/>
        <v>0</v>
      </c>
      <c r="V42" s="82">
        <f t="shared" si="1"/>
        <v>0</v>
      </c>
      <c r="W42" s="83">
        <f t="shared" si="1"/>
        <v>0</v>
      </c>
      <c r="X42" s="83">
        <f t="shared" si="1"/>
        <v>0</v>
      </c>
      <c r="Y42" s="83">
        <f t="shared" si="1"/>
        <v>0</v>
      </c>
      <c r="Z42" s="83">
        <f t="shared" si="1"/>
        <v>0</v>
      </c>
      <c r="AA42" s="83">
        <f t="shared" si="1"/>
        <v>0</v>
      </c>
      <c r="AB42" s="83">
        <f t="shared" si="1"/>
        <v>0</v>
      </c>
      <c r="AC42" s="83">
        <f t="shared" si="1"/>
        <v>0</v>
      </c>
      <c r="AD42" s="83">
        <f t="shared" si="1"/>
        <v>0</v>
      </c>
      <c r="AE42" s="83">
        <f t="shared" si="1"/>
        <v>0</v>
      </c>
      <c r="AF42" s="83">
        <f t="shared" si="1"/>
        <v>0</v>
      </c>
      <c r="AG42" s="83">
        <f t="shared" si="1"/>
        <v>0</v>
      </c>
    </row>
    <row r="43" ht="15.75" customHeight="1">
      <c r="B43" s="44"/>
      <c r="C43" s="44"/>
    </row>
    <row r="44" ht="15.75" customHeight="1">
      <c r="B44" s="44"/>
      <c r="C44" s="44"/>
    </row>
    <row r="45" ht="24.0" customHeight="1">
      <c r="B45" s="53" t="s">
        <v>66</v>
      </c>
      <c r="C45" s="54"/>
      <c r="D45" s="55" t="s">
        <v>39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9"/>
    </row>
    <row r="46" ht="197.25" customHeight="1">
      <c r="B46" s="56"/>
      <c r="C46" s="57"/>
      <c r="D46" s="58" t="str">
        <f>IF(Chamada!$B5="","",Chamada!$B5)</f>
        <v>ARTHUR ROLIM VAZ PINTO</v>
      </c>
      <c r="E46" s="58" t="str">
        <f>IF(Chamada!$B6="","",Chamada!$B6)</f>
        <v>GABRIEL SILVA DE CASTRO</v>
      </c>
      <c r="F46" s="58" t="str">
        <f>IF(Chamada!$B7="","",Chamada!$B7)</f>
        <v>ISADORA SUCHLA RIBAS DE ANDRADE</v>
      </c>
      <c r="G46" s="58" t="str">
        <f>IF(Chamada!$B8="","",Chamada!$B8)</f>
        <v>LAURA BOLLIS MAIA</v>
      </c>
      <c r="H46" s="58" t="str">
        <f>IF(Chamada!$B9="","",Chamada!$B9)</f>
        <v>LAURA GALL FARIAS</v>
      </c>
      <c r="I46" s="58" t="str">
        <f>IF(Chamada!$B10="","",Chamada!$B10)</f>
        <v>MARIA VITÓRIA DE LIMA DIAS</v>
      </c>
      <c r="J46" s="58" t="str">
        <f>IF(Chamada!$B11="","",Chamada!$B11)</f>
        <v>MATHEUS CERVELLO ANTÔNIO</v>
      </c>
      <c r="K46" s="58" t="str">
        <f>IF(Chamada!$B12="","",Chamada!$B12)</f>
        <v>PEDRO HENRIQUE FLORIANO</v>
      </c>
      <c r="L46" s="58" t="str">
        <f>IF(Chamada!$B13="","",Chamada!$B13)</f>
        <v>SOPHIE DA SILVA PAIVA</v>
      </c>
      <c r="M46" s="58" t="str">
        <f>IF(Chamada!$B14="","",Chamada!$B14)</f>
        <v>THOR CURUPANA ALVES CORREA</v>
      </c>
      <c r="N46" s="58" t="str">
        <f>IF(Chamada!$B15="","",Chamada!$B15)</f>
        <v>VIVIAN DIAS COELHO SCIPIONI</v>
      </c>
      <c r="O46" s="58" t="str">
        <f>IF(Chamada!$B16="","",Chamada!$B16)</f>
        <v/>
      </c>
      <c r="P46" s="58" t="str">
        <f>IF(Chamada!$B17="","",Chamada!$B17)</f>
        <v/>
      </c>
      <c r="Q46" s="58" t="str">
        <f>IF(Chamada!$B18="","",Chamada!$B18)</f>
        <v/>
      </c>
      <c r="R46" s="58" t="str">
        <f>IF(Chamada!$B19="","",Chamada!$B19)</f>
        <v/>
      </c>
      <c r="S46" s="58" t="str">
        <f>IF(Chamada!$B20="","",Chamada!$B20)</f>
        <v/>
      </c>
      <c r="T46" s="58" t="str">
        <f>IF(Chamada!$B21="","",Chamada!$B21)</f>
        <v/>
      </c>
      <c r="U46" s="59" t="str">
        <f>IF(Chamada!$B22="","",Chamada!$B22)</f>
        <v/>
      </c>
      <c r="V46" s="84" t="str">
        <f>IF(Chamada!$B23="","",Chamada!$B23)</f>
        <v/>
      </c>
      <c r="W46" s="85" t="str">
        <f>IF(Chamada!$B24="","",Chamada!$B24)</f>
        <v/>
      </c>
      <c r="X46" s="85" t="str">
        <f>IF(Chamada!$B25="","",Chamada!$B25)</f>
        <v/>
      </c>
      <c r="Y46" s="85" t="str">
        <f>IF(Chamada!$B26="","",Chamada!$B26)</f>
        <v/>
      </c>
      <c r="Z46" s="85" t="str">
        <f>IF(Chamada!$B27="","",Chamada!$B27)</f>
        <v/>
      </c>
      <c r="AA46" s="85" t="str">
        <f>IF(Chamada!$B28="","",Chamada!$B28)</f>
        <v/>
      </c>
      <c r="AB46" s="85" t="str">
        <f>IF(Chamada!$B29="","",Chamada!$B29)</f>
        <v/>
      </c>
      <c r="AC46" s="85" t="str">
        <f>IF(Chamada!$B30="","",Chamada!$B30)</f>
        <v/>
      </c>
      <c r="AD46" s="85" t="str">
        <f>IF(Chamada!$B31="","",Chamada!$B31)</f>
        <v/>
      </c>
      <c r="AE46" s="85" t="str">
        <f>IF(Chamada!$B32="","",Chamada!$B32)</f>
        <v/>
      </c>
      <c r="AF46" s="85" t="str">
        <f>IF(Chamada!$B33="","",Chamada!$B33)</f>
        <v/>
      </c>
      <c r="AG46" s="85" t="str">
        <f>IF(Chamada!$B34="","",Chamada!$B34)</f>
        <v/>
      </c>
    </row>
    <row r="47" ht="15.75" customHeight="1">
      <c r="B47" s="62" t="s">
        <v>40</v>
      </c>
      <c r="C47" s="63" t="s">
        <v>41</v>
      </c>
      <c r="D47" s="64"/>
      <c r="E47" s="65"/>
      <c r="F47" s="66"/>
      <c r="G47" s="66"/>
      <c r="H47" s="66"/>
      <c r="I47" s="66"/>
      <c r="J47" s="66"/>
      <c r="K47" s="66"/>
      <c r="L47" s="66"/>
      <c r="M47" s="66"/>
      <c r="N47" s="64"/>
      <c r="O47" s="64"/>
      <c r="P47" s="64"/>
      <c r="Q47" s="64"/>
      <c r="R47" s="64"/>
      <c r="S47" s="64"/>
      <c r="T47" s="64"/>
      <c r="U47" s="67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9"/>
    </row>
    <row r="48" ht="15.75" customHeight="1">
      <c r="B48" s="70"/>
      <c r="C48" s="50" t="s">
        <v>67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3"/>
      <c r="V48" s="76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</row>
    <row r="49" ht="15.75" customHeight="1">
      <c r="B49" s="70"/>
      <c r="C49" s="50" t="s">
        <v>68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3"/>
      <c r="V49" s="76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ht="15.75" customHeight="1">
      <c r="B50" s="70"/>
      <c r="C50" s="50" t="s">
        <v>69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3"/>
      <c r="V50" s="76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</row>
    <row r="51" ht="15.75" customHeight="1">
      <c r="B51" s="70"/>
      <c r="C51" s="50" t="s">
        <v>70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3"/>
      <c r="V51" s="76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</row>
    <row r="52" ht="15.75" customHeight="1">
      <c r="B52" s="70"/>
      <c r="C52" s="50" t="s">
        <v>71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3"/>
      <c r="V52" s="76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</row>
    <row r="53" ht="15.75" customHeight="1">
      <c r="B53" s="70"/>
      <c r="C53" s="50" t="s">
        <v>72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3"/>
      <c r="V53" s="76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</row>
    <row r="54" ht="15.75" customHeight="1">
      <c r="B54" s="70"/>
      <c r="C54" s="50" t="s">
        <v>73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3"/>
      <c r="V54" s="76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</row>
    <row r="55" ht="15.75" customHeight="1">
      <c r="B55" s="70"/>
      <c r="C55" s="50" t="s">
        <v>74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3"/>
      <c r="V55" s="76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</row>
    <row r="56" ht="15.75" customHeight="1">
      <c r="B56" s="70"/>
      <c r="C56" s="50" t="s">
        <v>75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3"/>
      <c r="V56" s="76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</row>
    <row r="57" ht="15.75" customHeight="1">
      <c r="B57" s="70"/>
      <c r="C57" s="50" t="s">
        <v>76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3"/>
      <c r="V57" s="76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</row>
    <row r="58" ht="15.75" customHeight="1">
      <c r="B58" s="70"/>
      <c r="C58" s="50" t="s">
        <v>77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3"/>
      <c r="V58" s="76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</row>
    <row r="59" ht="15.75" customHeight="1">
      <c r="B59" s="70"/>
      <c r="C59" s="50" t="s">
        <v>78</v>
      </c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3"/>
      <c r="V59" s="76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</row>
    <row r="60" ht="15.75" customHeight="1">
      <c r="B60" s="70"/>
      <c r="C60" s="50" t="s">
        <v>79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3"/>
      <c r="V60" s="76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</row>
    <row r="61" ht="15.75" customHeight="1">
      <c r="B61" s="70"/>
      <c r="C61" s="50" t="s">
        <v>80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3"/>
      <c r="V61" s="76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</row>
    <row r="62" ht="15.75" customHeight="1">
      <c r="B62" s="70"/>
      <c r="C62" s="50" t="s">
        <v>81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3"/>
      <c r="V62" s="76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</row>
    <row r="63" ht="15.75" customHeight="1">
      <c r="B63" s="70"/>
      <c r="C63" s="50" t="s">
        <v>79</v>
      </c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3"/>
      <c r="V63" s="76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</row>
    <row r="64" ht="15.75" customHeight="1">
      <c r="B64" s="70"/>
      <c r="C64" s="50" t="s">
        <v>74</v>
      </c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3"/>
      <c r="V64" s="76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</row>
    <row r="65" ht="15.75" customHeight="1">
      <c r="B65" s="70"/>
      <c r="C65" s="50" t="s">
        <v>82</v>
      </c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3"/>
      <c r="V65" s="76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</row>
    <row r="66" ht="15.75" customHeight="1">
      <c r="B66" s="70"/>
      <c r="C66" s="50" t="s">
        <v>83</v>
      </c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3"/>
      <c r="V66" s="76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</row>
    <row r="67" ht="15.75" customHeight="1">
      <c r="B67" s="70"/>
      <c r="C67" s="50" t="s">
        <v>84</v>
      </c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3"/>
      <c r="V67" s="76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</row>
    <row r="68" ht="15.75" customHeight="1">
      <c r="B68" s="70"/>
      <c r="C68" s="50" t="s">
        <v>85</v>
      </c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3"/>
      <c r="V68" s="76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</row>
    <row r="69" ht="15.75" customHeight="1">
      <c r="B69" s="70"/>
      <c r="C69" s="50" t="s">
        <v>86</v>
      </c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3"/>
      <c r="V69" s="76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</row>
    <row r="70" ht="15.75" customHeight="1">
      <c r="B70" s="70"/>
      <c r="C70" s="50" t="s">
        <v>87</v>
      </c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3"/>
      <c r="V70" s="76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</row>
    <row r="71" ht="15.75" customHeight="1">
      <c r="B71" s="70"/>
      <c r="C71" s="50" t="s">
        <v>88</v>
      </c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3"/>
      <c r="V71" s="76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</row>
    <row r="72" ht="15.75" customHeight="1">
      <c r="B72" s="70"/>
      <c r="C72" s="50" t="s">
        <v>89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3"/>
      <c r="V72" s="76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</row>
    <row r="73" ht="15.75" customHeight="1">
      <c r="B73" s="70"/>
      <c r="C73" s="50" t="s">
        <v>90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3"/>
      <c r="V73" s="76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</row>
    <row r="74" ht="15.75" customHeight="1">
      <c r="B74" s="70"/>
      <c r="C74" s="50" t="s">
        <v>91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3"/>
      <c r="V74" s="76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</row>
    <row r="75" ht="15.75" customHeight="1">
      <c r="B75" s="70"/>
      <c r="C75" s="50" t="s">
        <v>92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3"/>
      <c r="V75" s="76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</row>
    <row r="76" ht="15.75" customHeight="1">
      <c r="B76" s="70"/>
      <c r="C76" s="50" t="s">
        <v>93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3"/>
      <c r="V76" s="76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</row>
    <row r="77" ht="15.75" customHeight="1">
      <c r="B77" s="70"/>
      <c r="C77" s="50" t="s">
        <v>94</v>
      </c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3"/>
      <c r="V77" s="76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</row>
    <row r="78" ht="15.75" customHeight="1">
      <c r="B78" s="70"/>
      <c r="C78" s="50" t="s">
        <v>95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3"/>
      <c r="V78" s="76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</row>
    <row r="79" ht="15.75" customHeight="1">
      <c r="B79" s="70"/>
      <c r="C79" s="50" t="s">
        <v>96</v>
      </c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3"/>
      <c r="V79" s="76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</row>
    <row r="80" ht="15.75" customHeight="1">
      <c r="B80" s="70"/>
      <c r="C80" s="50" t="s">
        <v>97</v>
      </c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3"/>
      <c r="V80" s="76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</row>
    <row r="81" ht="15.75" customHeight="1">
      <c r="B81" s="70"/>
      <c r="C81" s="50" t="s">
        <v>98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3"/>
      <c r="V81" s="76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</row>
    <row r="82" ht="15.75" customHeight="1">
      <c r="B82" s="70"/>
      <c r="C82" s="50" t="s">
        <v>48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3"/>
      <c r="V82" s="76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</row>
    <row r="83" ht="15.75" customHeight="1">
      <c r="B83" s="70"/>
      <c r="C83" s="50" t="s">
        <v>62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3"/>
      <c r="V83" s="76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</row>
    <row r="84" ht="15.75" customHeight="1">
      <c r="B84" s="70"/>
      <c r="C84" s="50" t="s">
        <v>63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3"/>
      <c r="V84" s="76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</row>
    <row r="85" ht="15.75" customHeight="1">
      <c r="B85" s="70"/>
      <c r="C85" s="50" t="s">
        <v>64</v>
      </c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3"/>
      <c r="V85" s="76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</row>
    <row r="86" ht="15.75" customHeight="1">
      <c r="B86" s="70"/>
      <c r="C86" s="77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3"/>
      <c r="V86" s="76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</row>
    <row r="87" ht="15.75" customHeight="1">
      <c r="B87" s="78"/>
      <c r="C87" s="79" t="s">
        <v>65</v>
      </c>
      <c r="D87" s="80">
        <f t="shared" ref="D87:AG87" si="2">IFERROR(COUNTIF(D48:D86,"A")/COUNTA($C$48:$C$86)*10,0)</f>
        <v>0</v>
      </c>
      <c r="E87" s="80">
        <f t="shared" si="2"/>
        <v>0</v>
      </c>
      <c r="F87" s="80">
        <f t="shared" si="2"/>
        <v>0</v>
      </c>
      <c r="G87" s="80">
        <f t="shared" si="2"/>
        <v>0</v>
      </c>
      <c r="H87" s="80">
        <f t="shared" si="2"/>
        <v>0</v>
      </c>
      <c r="I87" s="80">
        <f t="shared" si="2"/>
        <v>0</v>
      </c>
      <c r="J87" s="80">
        <f t="shared" si="2"/>
        <v>0</v>
      </c>
      <c r="K87" s="80">
        <f t="shared" si="2"/>
        <v>0</v>
      </c>
      <c r="L87" s="80">
        <f t="shared" si="2"/>
        <v>0</v>
      </c>
      <c r="M87" s="80">
        <f t="shared" si="2"/>
        <v>0</v>
      </c>
      <c r="N87" s="80">
        <f t="shared" si="2"/>
        <v>0</v>
      </c>
      <c r="O87" s="80">
        <f t="shared" si="2"/>
        <v>0</v>
      </c>
      <c r="P87" s="80">
        <f t="shared" si="2"/>
        <v>0</v>
      </c>
      <c r="Q87" s="80">
        <f t="shared" si="2"/>
        <v>0</v>
      </c>
      <c r="R87" s="80">
        <f t="shared" si="2"/>
        <v>0</v>
      </c>
      <c r="S87" s="80">
        <f t="shared" si="2"/>
        <v>0</v>
      </c>
      <c r="T87" s="80">
        <f t="shared" si="2"/>
        <v>0</v>
      </c>
      <c r="U87" s="81">
        <f t="shared" si="2"/>
        <v>0</v>
      </c>
      <c r="V87" s="82">
        <f t="shared" si="2"/>
        <v>0</v>
      </c>
      <c r="W87" s="83">
        <f t="shared" si="2"/>
        <v>0</v>
      </c>
      <c r="X87" s="83">
        <f t="shared" si="2"/>
        <v>0</v>
      </c>
      <c r="Y87" s="83">
        <f t="shared" si="2"/>
        <v>0</v>
      </c>
      <c r="Z87" s="83">
        <f t="shared" si="2"/>
        <v>0</v>
      </c>
      <c r="AA87" s="83">
        <f t="shared" si="2"/>
        <v>0</v>
      </c>
      <c r="AB87" s="83">
        <f t="shared" si="2"/>
        <v>0</v>
      </c>
      <c r="AC87" s="83">
        <f t="shared" si="2"/>
        <v>0</v>
      </c>
      <c r="AD87" s="83">
        <f t="shared" si="2"/>
        <v>0</v>
      </c>
      <c r="AE87" s="83">
        <f t="shared" si="2"/>
        <v>0</v>
      </c>
      <c r="AF87" s="83">
        <f t="shared" si="2"/>
        <v>0</v>
      </c>
      <c r="AG87" s="83">
        <f t="shared" si="2"/>
        <v>0</v>
      </c>
    </row>
    <row r="88" ht="15.75" customHeight="1"/>
    <row r="89" ht="15.75" customHeight="1"/>
    <row r="90" ht="23.25" customHeight="1">
      <c r="B90" s="53" t="s">
        <v>99</v>
      </c>
      <c r="C90" s="54"/>
      <c r="D90" s="55" t="s">
        <v>39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9"/>
    </row>
    <row r="91" ht="197.25" customHeight="1">
      <c r="B91" s="86"/>
      <c r="C91" s="87"/>
      <c r="D91" s="88" t="str">
        <f>IF(Chamada!$B5="","",Chamada!$B5)</f>
        <v>ARTHUR ROLIM VAZ PINTO</v>
      </c>
      <c r="E91" s="88" t="str">
        <f>IF(Chamada!$B6="","",Chamada!$B6)</f>
        <v>GABRIEL SILVA DE CASTRO</v>
      </c>
      <c r="F91" s="88" t="str">
        <f>IF(Chamada!$B7="","",Chamada!$B7)</f>
        <v>ISADORA SUCHLA RIBAS DE ANDRADE</v>
      </c>
      <c r="G91" s="88" t="str">
        <f>IF(Chamada!$B8="","",Chamada!$B8)</f>
        <v>LAURA BOLLIS MAIA</v>
      </c>
      <c r="H91" s="88" t="str">
        <f>IF(Chamada!$B9="","",Chamada!$B9)</f>
        <v>LAURA GALL FARIAS</v>
      </c>
      <c r="I91" s="88" t="str">
        <f>IF(Chamada!$B10="","",Chamada!$B10)</f>
        <v>MARIA VITÓRIA DE LIMA DIAS</v>
      </c>
      <c r="J91" s="88" t="str">
        <f>IF(Chamada!$B11="","",Chamada!$B11)</f>
        <v>MATHEUS CERVELLO ANTÔNIO</v>
      </c>
      <c r="K91" s="88" t="str">
        <f>IF(Chamada!$B12="","",Chamada!$B12)</f>
        <v>PEDRO HENRIQUE FLORIANO</v>
      </c>
      <c r="L91" s="88" t="str">
        <f>IF(Chamada!$B13="","",Chamada!$B13)</f>
        <v>SOPHIE DA SILVA PAIVA</v>
      </c>
      <c r="M91" s="88" t="str">
        <f>IF(Chamada!$B14="","",Chamada!$B14)</f>
        <v>THOR CURUPANA ALVES CORREA</v>
      </c>
      <c r="N91" s="88" t="str">
        <f>IF(Chamada!$B15="","",Chamada!$B15)</f>
        <v>VIVIAN DIAS COELHO SCIPIONI</v>
      </c>
      <c r="O91" s="88" t="str">
        <f>IF(Chamada!$B16="","",Chamada!$B16)</f>
        <v/>
      </c>
      <c r="P91" s="88" t="str">
        <f>IF(Chamada!$B17="","",Chamada!$B17)</f>
        <v/>
      </c>
      <c r="Q91" s="88" t="str">
        <f>IF(Chamada!$B18="","",Chamada!$B18)</f>
        <v/>
      </c>
      <c r="R91" s="88" t="str">
        <f>IF(Chamada!$B19="","",Chamada!$B19)</f>
        <v/>
      </c>
      <c r="S91" s="88" t="str">
        <f>IF(Chamada!$B20="","",Chamada!$B20)</f>
        <v/>
      </c>
      <c r="T91" s="88" t="str">
        <f>IF(Chamada!$B21="","",Chamada!$B21)</f>
        <v/>
      </c>
      <c r="U91" s="89" t="str">
        <f>IF(Chamada!$B22="","",Chamada!$B22)</f>
        <v/>
      </c>
      <c r="V91" s="84" t="str">
        <f>IF(Chamada!$B23="","",Chamada!$B23)</f>
        <v/>
      </c>
      <c r="W91" s="85" t="str">
        <f>IF(Chamada!$B24="","",Chamada!$B24)</f>
        <v/>
      </c>
      <c r="X91" s="85" t="str">
        <f>IF(Chamada!$B25="","",Chamada!$B25)</f>
        <v/>
      </c>
      <c r="Y91" s="85" t="str">
        <f>IF(Chamada!$B26="","",Chamada!$B26)</f>
        <v/>
      </c>
      <c r="Z91" s="85" t="str">
        <f>IF(Chamada!$B27="","",Chamada!$B27)</f>
        <v/>
      </c>
      <c r="AA91" s="85" t="str">
        <f>IF(Chamada!$B28="","",Chamada!$B28)</f>
        <v/>
      </c>
      <c r="AB91" s="85" t="str">
        <f>IF(Chamada!$B29="","",Chamada!$B29)</f>
        <v/>
      </c>
      <c r="AC91" s="85" t="str">
        <f>IF(Chamada!$B30="","",Chamada!$B30)</f>
        <v/>
      </c>
      <c r="AD91" s="85" t="str">
        <f>IF(Chamada!$B31="","",Chamada!$B31)</f>
        <v/>
      </c>
      <c r="AE91" s="85" t="str">
        <f>IF(Chamada!$B32="","",Chamada!$B32)</f>
        <v/>
      </c>
      <c r="AF91" s="85" t="str">
        <f>IF(Chamada!$B33="","",Chamada!$B33)</f>
        <v/>
      </c>
      <c r="AG91" s="85" t="str">
        <f>IF(Chamada!$B34="","",Chamada!$B34)</f>
        <v/>
      </c>
    </row>
    <row r="92" ht="15.75" customHeight="1">
      <c r="B92" s="90" t="s">
        <v>40</v>
      </c>
      <c r="C92" s="91" t="s">
        <v>41</v>
      </c>
      <c r="D92" s="92"/>
      <c r="E92" s="93"/>
      <c r="F92" s="94"/>
      <c r="G92" s="94"/>
      <c r="H92" s="94"/>
      <c r="I92" s="94"/>
      <c r="J92" s="94"/>
      <c r="K92" s="94"/>
      <c r="L92" s="94"/>
      <c r="M92" s="94"/>
      <c r="N92" s="92"/>
      <c r="O92" s="92"/>
      <c r="P92" s="92"/>
      <c r="Q92" s="92"/>
      <c r="R92" s="92"/>
      <c r="S92" s="92"/>
      <c r="T92" s="92"/>
      <c r="U92" s="95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9"/>
    </row>
    <row r="93" ht="15.75" customHeight="1">
      <c r="B93" s="96"/>
      <c r="C93" s="97" t="s">
        <v>100</v>
      </c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9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</row>
    <row r="94" ht="15.75" customHeight="1">
      <c r="B94" s="96"/>
      <c r="C94" s="101" t="s">
        <v>101</v>
      </c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9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</row>
    <row r="95" ht="15.75" customHeight="1">
      <c r="B95" s="96"/>
      <c r="C95" s="97" t="s">
        <v>102</v>
      </c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9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</row>
    <row r="96" ht="15.75" customHeight="1">
      <c r="B96" s="96"/>
      <c r="C96" s="97" t="s">
        <v>103</v>
      </c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9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</row>
    <row r="97" ht="15.75" customHeight="1">
      <c r="B97" s="96"/>
      <c r="C97" s="97" t="s">
        <v>104</v>
      </c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9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</row>
    <row r="98" ht="15.75" customHeight="1">
      <c r="B98" s="96"/>
      <c r="C98" s="97" t="s">
        <v>105</v>
      </c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9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</row>
    <row r="99" ht="15.75" customHeight="1">
      <c r="B99" s="96"/>
      <c r="C99" s="97" t="s">
        <v>106</v>
      </c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9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</row>
    <row r="100" ht="15.75" customHeight="1">
      <c r="B100" s="96"/>
      <c r="C100" s="97" t="s">
        <v>107</v>
      </c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9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</row>
    <row r="101" ht="15.75" customHeight="1">
      <c r="B101" s="96"/>
      <c r="C101" s="97" t="s">
        <v>108</v>
      </c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9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</row>
    <row r="102" ht="15.75" customHeight="1">
      <c r="B102" s="96"/>
      <c r="C102" s="97" t="s">
        <v>109</v>
      </c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9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</row>
    <row r="103" ht="15.75" customHeight="1">
      <c r="B103" s="96"/>
      <c r="C103" s="97" t="s">
        <v>110</v>
      </c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9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</row>
    <row r="104" ht="15.75" customHeight="1">
      <c r="B104" s="96"/>
      <c r="C104" s="97" t="s">
        <v>111</v>
      </c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9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</row>
    <row r="105" ht="15.75" customHeight="1">
      <c r="B105" s="96"/>
      <c r="C105" s="97" t="s">
        <v>112</v>
      </c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9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</row>
    <row r="106" ht="15.75" customHeight="1">
      <c r="B106" s="96"/>
      <c r="C106" s="97" t="s">
        <v>113</v>
      </c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9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</row>
    <row r="107" ht="15.75" customHeight="1">
      <c r="B107" s="96"/>
      <c r="C107" s="97" t="s">
        <v>114</v>
      </c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9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</row>
    <row r="108" ht="15.75" customHeight="1">
      <c r="B108" s="96"/>
      <c r="C108" s="97" t="s">
        <v>115</v>
      </c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9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</row>
    <row r="109" ht="15.75" customHeight="1">
      <c r="B109" s="96"/>
      <c r="C109" s="97" t="s">
        <v>116</v>
      </c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9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</row>
    <row r="110" ht="15.75" customHeight="1">
      <c r="B110" s="96"/>
      <c r="C110" s="101" t="s">
        <v>117</v>
      </c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9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</row>
    <row r="111" ht="15.75" customHeight="1">
      <c r="B111" s="96"/>
      <c r="C111" s="97" t="s">
        <v>118</v>
      </c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9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</row>
    <row r="112" ht="15.75" customHeight="1">
      <c r="B112" s="96"/>
      <c r="C112" s="97" t="s">
        <v>119</v>
      </c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9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</row>
    <row r="113" ht="15.75" customHeight="1">
      <c r="B113" s="96"/>
      <c r="C113" s="97" t="s">
        <v>120</v>
      </c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9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</row>
    <row r="114" ht="15.75" customHeight="1">
      <c r="B114" s="96"/>
      <c r="C114" s="97" t="s">
        <v>121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9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</row>
    <row r="115" ht="15.75" customHeight="1">
      <c r="B115" s="96"/>
      <c r="C115" s="97" t="s">
        <v>122</v>
      </c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9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</row>
    <row r="116" ht="15.75" customHeight="1">
      <c r="B116" s="96"/>
      <c r="C116" s="101" t="s">
        <v>123</v>
      </c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9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</row>
    <row r="117" ht="15.75" customHeight="1">
      <c r="B117" s="96"/>
      <c r="C117" s="97" t="s">
        <v>124</v>
      </c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9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</row>
    <row r="118" ht="15.75" customHeight="1">
      <c r="B118" s="96"/>
      <c r="C118" s="101" t="s">
        <v>125</v>
      </c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9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</row>
    <row r="119" ht="15.75" customHeight="1">
      <c r="B119" s="96"/>
      <c r="C119" s="101" t="s">
        <v>126</v>
      </c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9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</row>
    <row r="120" ht="15.75" customHeight="1">
      <c r="B120" s="96"/>
      <c r="C120" s="97" t="s">
        <v>127</v>
      </c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9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</row>
    <row r="121" ht="15.75" customHeight="1">
      <c r="B121" s="96"/>
      <c r="C121" s="97" t="s">
        <v>48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9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</row>
    <row r="122" ht="15.75" customHeight="1">
      <c r="B122" s="96"/>
      <c r="C122" s="97" t="s">
        <v>62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9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</row>
    <row r="123" ht="15.75" customHeight="1">
      <c r="B123" s="96"/>
      <c r="C123" s="101" t="s">
        <v>63</v>
      </c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9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</row>
    <row r="124" ht="15.75" customHeight="1">
      <c r="B124" s="96"/>
      <c r="C124" s="97" t="s">
        <v>64</v>
      </c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9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</row>
    <row r="125" ht="15.75" customHeight="1">
      <c r="B125" s="96"/>
      <c r="C125" s="10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9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</row>
    <row r="126" ht="15.0" customHeight="1">
      <c r="B126" s="96"/>
      <c r="C126" s="102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9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</row>
    <row r="127" ht="15.75" customHeight="1">
      <c r="B127" s="96"/>
      <c r="C127" s="102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9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</row>
    <row r="128" ht="15.75" customHeight="1">
      <c r="B128" s="96"/>
      <c r="C128" s="10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9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</row>
    <row r="129" ht="15.75" customHeight="1">
      <c r="B129" s="96"/>
      <c r="C129" s="10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9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</row>
    <row r="130" ht="15.75" customHeight="1">
      <c r="B130" s="96"/>
      <c r="C130" s="102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9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</row>
    <row r="131" ht="15.75" customHeight="1">
      <c r="B131" s="96"/>
      <c r="C131" s="102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9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</row>
    <row r="132" ht="15.75" customHeight="1">
      <c r="B132" s="96"/>
      <c r="C132" s="10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9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</row>
    <row r="133" ht="15.75" customHeight="1">
      <c r="B133" s="103"/>
      <c r="C133" s="104" t="s">
        <v>65</v>
      </c>
      <c r="D133" s="105">
        <f t="shared" ref="D133:AG133" si="3">IFERROR(COUNTIF(D93:D132,"A")/COUNTA($C$93:$C$132)*10,0)</f>
        <v>0</v>
      </c>
      <c r="E133" s="105">
        <f t="shared" si="3"/>
        <v>0</v>
      </c>
      <c r="F133" s="105">
        <f t="shared" si="3"/>
        <v>0</v>
      </c>
      <c r="G133" s="105">
        <f t="shared" si="3"/>
        <v>0</v>
      </c>
      <c r="H133" s="105">
        <f t="shared" si="3"/>
        <v>0</v>
      </c>
      <c r="I133" s="105">
        <f t="shared" si="3"/>
        <v>0</v>
      </c>
      <c r="J133" s="105">
        <f t="shared" si="3"/>
        <v>0</v>
      </c>
      <c r="K133" s="105">
        <f t="shared" si="3"/>
        <v>0</v>
      </c>
      <c r="L133" s="105">
        <f t="shared" si="3"/>
        <v>0</v>
      </c>
      <c r="M133" s="105">
        <f t="shared" si="3"/>
        <v>0</v>
      </c>
      <c r="N133" s="105">
        <f t="shared" si="3"/>
        <v>0</v>
      </c>
      <c r="O133" s="105">
        <f t="shared" si="3"/>
        <v>0</v>
      </c>
      <c r="P133" s="105">
        <f t="shared" si="3"/>
        <v>0</v>
      </c>
      <c r="Q133" s="105">
        <f t="shared" si="3"/>
        <v>0</v>
      </c>
      <c r="R133" s="105">
        <f t="shared" si="3"/>
        <v>0</v>
      </c>
      <c r="S133" s="105">
        <f t="shared" si="3"/>
        <v>0</v>
      </c>
      <c r="T133" s="105">
        <f t="shared" si="3"/>
        <v>0</v>
      </c>
      <c r="U133" s="106">
        <f t="shared" si="3"/>
        <v>0</v>
      </c>
      <c r="V133" s="82">
        <f t="shared" si="3"/>
        <v>0</v>
      </c>
      <c r="W133" s="83">
        <f t="shared" si="3"/>
        <v>0</v>
      </c>
      <c r="X133" s="83">
        <f t="shared" si="3"/>
        <v>0</v>
      </c>
      <c r="Y133" s="83">
        <f t="shared" si="3"/>
        <v>0</v>
      </c>
      <c r="Z133" s="83">
        <f t="shared" si="3"/>
        <v>0</v>
      </c>
      <c r="AA133" s="83">
        <f t="shared" si="3"/>
        <v>0</v>
      </c>
      <c r="AB133" s="83">
        <f t="shared" si="3"/>
        <v>0</v>
      </c>
      <c r="AC133" s="83">
        <f t="shared" si="3"/>
        <v>0</v>
      </c>
      <c r="AD133" s="83">
        <f t="shared" si="3"/>
        <v>0</v>
      </c>
      <c r="AE133" s="83">
        <f t="shared" si="3"/>
        <v>0</v>
      </c>
      <c r="AF133" s="83">
        <f t="shared" si="3"/>
        <v>0</v>
      </c>
      <c r="AG133" s="83">
        <f t="shared" si="3"/>
        <v>0</v>
      </c>
    </row>
    <row r="134" ht="15.75" customHeight="1"/>
    <row r="135" ht="15.75" customHeight="1"/>
    <row r="136" ht="21.75" customHeight="1">
      <c r="B136" s="53" t="s">
        <v>128</v>
      </c>
      <c r="C136" s="54"/>
      <c r="D136" s="55" t="s">
        <v>39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9"/>
    </row>
    <row r="137" ht="197.25" customHeight="1">
      <c r="B137" s="92"/>
      <c r="C137" s="107"/>
      <c r="D137" s="108" t="str">
        <f>IF(Chamada!$B5="","",Chamada!$B5)</f>
        <v>ARTHUR ROLIM VAZ PINTO</v>
      </c>
      <c r="E137" s="108" t="str">
        <f>IF(Chamada!$B6="","",Chamada!$B6)</f>
        <v>GABRIEL SILVA DE CASTRO</v>
      </c>
      <c r="F137" s="108" t="str">
        <f>IF(Chamada!$B7="","",Chamada!$B7)</f>
        <v>ISADORA SUCHLA RIBAS DE ANDRADE</v>
      </c>
      <c r="G137" s="108" t="str">
        <f>IF(Chamada!$B8="","",Chamada!$B8)</f>
        <v>LAURA BOLLIS MAIA</v>
      </c>
      <c r="H137" s="108" t="str">
        <f>IF(Chamada!$B9="","",Chamada!$B9)</f>
        <v>LAURA GALL FARIAS</v>
      </c>
      <c r="I137" s="108" t="str">
        <f>IF(Chamada!$B10="","",Chamada!$B10)</f>
        <v>MARIA VITÓRIA DE LIMA DIAS</v>
      </c>
      <c r="J137" s="108" t="str">
        <f>IF(Chamada!$B11="","",Chamada!$B11)</f>
        <v>MATHEUS CERVELLO ANTÔNIO</v>
      </c>
      <c r="K137" s="108" t="str">
        <f>IF(Chamada!$B12="","",Chamada!$B12)</f>
        <v>PEDRO HENRIQUE FLORIANO</v>
      </c>
      <c r="L137" s="108" t="str">
        <f>IF(Chamada!$B13="","",Chamada!$B13)</f>
        <v>SOPHIE DA SILVA PAIVA</v>
      </c>
      <c r="M137" s="108" t="str">
        <f>IF(Chamada!$B14="","",Chamada!$B14)</f>
        <v>THOR CURUPANA ALVES CORREA</v>
      </c>
      <c r="N137" s="108" t="str">
        <f>IF(Chamada!$B15="","",Chamada!$B15)</f>
        <v>VIVIAN DIAS COELHO SCIPIONI</v>
      </c>
      <c r="O137" s="108" t="str">
        <f>IF(Chamada!$B16="","",Chamada!$B16)</f>
        <v/>
      </c>
      <c r="P137" s="108" t="str">
        <f>IF(Chamada!$B17="","",Chamada!$B17)</f>
        <v/>
      </c>
      <c r="Q137" s="108" t="str">
        <f>IF(Chamada!$B18="","",Chamada!$B18)</f>
        <v/>
      </c>
      <c r="R137" s="108" t="str">
        <f>IF(Chamada!$B19="","",Chamada!$B19)</f>
        <v/>
      </c>
      <c r="S137" s="108" t="str">
        <f>IF(Chamada!$B20="","",Chamada!$B20)</f>
        <v/>
      </c>
      <c r="T137" s="108" t="str">
        <f>IF(Chamada!$B21="","",Chamada!$B21)</f>
        <v/>
      </c>
      <c r="U137" s="108" t="str">
        <f>IF(Chamada!$B22="","",Chamada!$B22)</f>
        <v/>
      </c>
      <c r="V137" s="84" t="str">
        <f>IF(Chamada!$B23="","",Chamada!$B23)</f>
        <v/>
      </c>
      <c r="W137" s="85" t="str">
        <f>IF(Chamada!$B24="","",Chamada!$B24)</f>
        <v/>
      </c>
      <c r="X137" s="85" t="str">
        <f>IF(Chamada!$B25="","",Chamada!$B25)</f>
        <v/>
      </c>
      <c r="Y137" s="85" t="str">
        <f>IF(Chamada!$B26="","",Chamada!$B26)</f>
        <v/>
      </c>
      <c r="Z137" s="85" t="str">
        <f>IF(Chamada!$B27="","",Chamada!$B27)</f>
        <v/>
      </c>
      <c r="AA137" s="85" t="str">
        <f>IF(Chamada!$B28="","",Chamada!$B28)</f>
        <v/>
      </c>
      <c r="AB137" s="85" t="str">
        <f>IF(Chamada!$B29="","",Chamada!$B29)</f>
        <v/>
      </c>
      <c r="AC137" s="85" t="str">
        <f>IF(Chamada!$B30="","",Chamada!$B30)</f>
        <v/>
      </c>
      <c r="AD137" s="85" t="str">
        <f>IF(Chamada!$B31="","",Chamada!$B31)</f>
        <v/>
      </c>
      <c r="AE137" s="85" t="str">
        <f>IF(Chamada!$B32="","",Chamada!$B32)</f>
        <v/>
      </c>
      <c r="AF137" s="85" t="str">
        <f>IF(Chamada!$B33="","",Chamada!$B33)</f>
        <v/>
      </c>
      <c r="AG137" s="85" t="str">
        <f>IF(Chamada!$B34="","",Chamada!$B34)</f>
        <v/>
      </c>
    </row>
    <row r="138" ht="15.75" customHeight="1">
      <c r="B138" s="109" t="s">
        <v>40</v>
      </c>
      <c r="C138" s="91" t="s">
        <v>41</v>
      </c>
      <c r="D138" s="92"/>
      <c r="E138" s="93"/>
      <c r="F138" s="94"/>
      <c r="G138" s="94"/>
      <c r="H138" s="94"/>
      <c r="I138" s="94"/>
      <c r="J138" s="94"/>
      <c r="K138" s="94"/>
      <c r="L138" s="94"/>
      <c r="M138" s="94"/>
      <c r="N138" s="92"/>
      <c r="O138" s="92"/>
      <c r="P138" s="92"/>
      <c r="Q138" s="92"/>
      <c r="R138" s="92"/>
      <c r="S138" s="92"/>
      <c r="T138" s="92"/>
      <c r="U138" s="92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9"/>
    </row>
    <row r="139" ht="15.75" customHeight="1">
      <c r="B139" s="110"/>
      <c r="C139" s="111" t="s">
        <v>129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</row>
    <row r="140" ht="15.75" customHeight="1">
      <c r="B140" s="110"/>
      <c r="C140" s="111" t="s">
        <v>130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</row>
    <row r="141" ht="15.75" customHeight="1">
      <c r="B141" s="110"/>
      <c r="C141" s="111" t="s">
        <v>131</v>
      </c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</row>
    <row r="142" ht="15.75" customHeight="1">
      <c r="B142" s="110"/>
      <c r="C142" s="111" t="s">
        <v>132</v>
      </c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</row>
    <row r="143" ht="15.75" customHeight="1">
      <c r="B143" s="110"/>
      <c r="C143" s="111" t="s">
        <v>133</v>
      </c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</row>
    <row r="144" ht="15.75" customHeight="1">
      <c r="B144" s="110"/>
      <c r="C144" s="111" t="s">
        <v>134</v>
      </c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</row>
    <row r="145" ht="15.75" customHeight="1">
      <c r="B145" s="110"/>
      <c r="C145" s="111" t="s">
        <v>135</v>
      </c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</row>
    <row r="146" ht="15.75" customHeight="1">
      <c r="B146" s="110"/>
      <c r="C146" s="111" t="s">
        <v>136</v>
      </c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</row>
    <row r="147" ht="15.75" customHeight="1">
      <c r="B147" s="110"/>
      <c r="C147" s="111" t="s">
        <v>137</v>
      </c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</row>
    <row r="148" ht="15.75" customHeight="1">
      <c r="B148" s="110"/>
      <c r="C148" s="112" t="s">
        <v>138</v>
      </c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</row>
    <row r="149" ht="15.75" customHeight="1">
      <c r="B149" s="110"/>
      <c r="C149" s="111" t="s">
        <v>139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</row>
    <row r="150" ht="15.75" customHeight="1">
      <c r="B150" s="110"/>
      <c r="C150" s="111" t="s">
        <v>140</v>
      </c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</row>
    <row r="151" ht="15.75" customHeight="1">
      <c r="B151" s="110"/>
      <c r="C151" s="111" t="s">
        <v>141</v>
      </c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</row>
    <row r="152" ht="15.75" customHeight="1">
      <c r="B152" s="110"/>
      <c r="C152" s="111" t="s">
        <v>142</v>
      </c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</row>
    <row r="153" ht="15.75" customHeight="1">
      <c r="B153" s="110"/>
      <c r="C153" s="111" t="s">
        <v>143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</row>
    <row r="154" ht="15.75" customHeight="1">
      <c r="B154" s="110"/>
      <c r="C154" s="111" t="s">
        <v>144</v>
      </c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</row>
    <row r="155" ht="15.75" customHeight="1">
      <c r="B155" s="110"/>
      <c r="C155" s="111" t="s">
        <v>145</v>
      </c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</row>
    <row r="156" ht="15.75" customHeight="1">
      <c r="B156" s="110"/>
      <c r="C156" s="111" t="s">
        <v>146</v>
      </c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</row>
    <row r="157" ht="15.75" customHeight="1">
      <c r="B157" s="110"/>
      <c r="C157" s="111" t="s">
        <v>147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</row>
    <row r="158" ht="15.75" customHeight="1">
      <c r="B158" s="110"/>
      <c r="C158" s="111" t="s">
        <v>148</v>
      </c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</row>
    <row r="159" ht="15.75" customHeight="1">
      <c r="B159" s="110"/>
      <c r="C159" s="111" t="s">
        <v>149</v>
      </c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</row>
    <row r="160" ht="15.75" customHeight="1">
      <c r="B160" s="110"/>
      <c r="C160" s="111" t="s">
        <v>150</v>
      </c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</row>
    <row r="161" ht="15.75" customHeight="1">
      <c r="B161" s="110"/>
      <c r="C161" s="111" t="s">
        <v>151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</row>
    <row r="162" ht="15.75" customHeight="1">
      <c r="B162" s="110"/>
      <c r="C162" s="111" t="s">
        <v>152</v>
      </c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</row>
    <row r="163" ht="15.75" customHeight="1">
      <c r="B163" s="110"/>
      <c r="C163" s="111" t="s">
        <v>153</v>
      </c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</row>
    <row r="164" ht="15.75" customHeight="1">
      <c r="B164" s="110"/>
      <c r="C164" s="112" t="s">
        <v>154</v>
      </c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</row>
    <row r="165" ht="15.75" customHeight="1">
      <c r="B165" s="110"/>
      <c r="C165" s="111" t="s">
        <v>155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</row>
    <row r="166" ht="15.75" customHeight="1">
      <c r="B166" s="110"/>
      <c r="C166" s="111" t="s">
        <v>156</v>
      </c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</row>
    <row r="167" ht="15.0" customHeight="1">
      <c r="B167" s="110"/>
      <c r="C167" s="111" t="s">
        <v>157</v>
      </c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</row>
    <row r="168" ht="15.75" customHeight="1">
      <c r="B168" s="110"/>
      <c r="C168" s="112" t="s">
        <v>158</v>
      </c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</row>
    <row r="169" ht="15.75" customHeight="1">
      <c r="B169" s="110"/>
      <c r="C169" s="112" t="s">
        <v>159</v>
      </c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</row>
    <row r="170" ht="15.75" customHeight="1">
      <c r="B170" s="110"/>
      <c r="C170" s="111" t="s">
        <v>160</v>
      </c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</row>
    <row r="171" ht="15.75" customHeight="1">
      <c r="B171" s="110"/>
      <c r="C171" s="113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</row>
    <row r="172" ht="15.75" customHeight="1">
      <c r="B172" s="110"/>
      <c r="C172" s="114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</row>
    <row r="173" ht="15.75" customHeight="1">
      <c r="B173" s="110"/>
      <c r="C173" s="114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</row>
    <row r="174" ht="15.75" customHeight="1">
      <c r="B174" s="110"/>
      <c r="C174" s="114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</row>
    <row r="175" ht="15.75" customHeight="1">
      <c r="B175" s="110"/>
      <c r="C175" s="114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</row>
    <row r="176" ht="15.75" customHeight="1">
      <c r="B176" s="110"/>
      <c r="C176" s="113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</row>
    <row r="177" ht="15.75" customHeight="1">
      <c r="B177" s="107"/>
      <c r="C177" s="115" t="s">
        <v>65</v>
      </c>
      <c r="D177" s="116">
        <f t="shared" ref="D177:AG177" si="4">IFERROR(COUNTIF(D139:D176,"A")/COUNTA($C$93:$C$132)*10,0)</f>
        <v>0</v>
      </c>
      <c r="E177" s="116">
        <f t="shared" si="4"/>
        <v>0</v>
      </c>
      <c r="F177" s="116">
        <f t="shared" si="4"/>
        <v>0</v>
      </c>
      <c r="G177" s="116">
        <f t="shared" si="4"/>
        <v>0</v>
      </c>
      <c r="H177" s="116">
        <f t="shared" si="4"/>
        <v>0</v>
      </c>
      <c r="I177" s="116">
        <f t="shared" si="4"/>
        <v>0</v>
      </c>
      <c r="J177" s="116">
        <f t="shared" si="4"/>
        <v>0</v>
      </c>
      <c r="K177" s="116">
        <f t="shared" si="4"/>
        <v>0</v>
      </c>
      <c r="L177" s="116">
        <f t="shared" si="4"/>
        <v>0</v>
      </c>
      <c r="M177" s="116">
        <f t="shared" si="4"/>
        <v>0</v>
      </c>
      <c r="N177" s="116">
        <f t="shared" si="4"/>
        <v>0</v>
      </c>
      <c r="O177" s="116">
        <f t="shared" si="4"/>
        <v>0</v>
      </c>
      <c r="P177" s="116">
        <f t="shared" si="4"/>
        <v>0</v>
      </c>
      <c r="Q177" s="116">
        <f t="shared" si="4"/>
        <v>0</v>
      </c>
      <c r="R177" s="116">
        <f t="shared" si="4"/>
        <v>0</v>
      </c>
      <c r="S177" s="116">
        <f t="shared" si="4"/>
        <v>0</v>
      </c>
      <c r="T177" s="116">
        <f t="shared" si="4"/>
        <v>0</v>
      </c>
      <c r="U177" s="116">
        <f t="shared" si="4"/>
        <v>0</v>
      </c>
      <c r="V177" s="82">
        <f t="shared" si="4"/>
        <v>0</v>
      </c>
      <c r="W177" s="83">
        <f t="shared" si="4"/>
        <v>0</v>
      </c>
      <c r="X177" s="83">
        <f t="shared" si="4"/>
        <v>0</v>
      </c>
      <c r="Y177" s="83">
        <f t="shared" si="4"/>
        <v>0</v>
      </c>
      <c r="Z177" s="83">
        <f t="shared" si="4"/>
        <v>0</v>
      </c>
      <c r="AA177" s="83">
        <f t="shared" si="4"/>
        <v>0</v>
      </c>
      <c r="AB177" s="83">
        <f t="shared" si="4"/>
        <v>0</v>
      </c>
      <c r="AC177" s="83">
        <f t="shared" si="4"/>
        <v>0</v>
      </c>
      <c r="AD177" s="83">
        <f t="shared" si="4"/>
        <v>0</v>
      </c>
      <c r="AE177" s="83">
        <f t="shared" si="4"/>
        <v>0</v>
      </c>
      <c r="AF177" s="83">
        <f t="shared" si="4"/>
        <v>0</v>
      </c>
      <c r="AG177" s="83">
        <f t="shared" si="4"/>
        <v>0</v>
      </c>
    </row>
    <row r="178" ht="15.75" customHeight="1"/>
    <row r="179" ht="15.75" customHeight="1"/>
    <row r="180" ht="21.75" customHeight="1">
      <c r="B180" s="53" t="s">
        <v>161</v>
      </c>
      <c r="C180" s="54"/>
      <c r="D180" s="55" t="s">
        <v>39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9"/>
    </row>
    <row r="181" ht="197.25" customHeight="1">
      <c r="B181" s="56"/>
      <c r="C181" s="57"/>
      <c r="D181" s="58" t="str">
        <f>IF(Chamada!$B5="","",Chamada!$B5)</f>
        <v>ARTHUR ROLIM VAZ PINTO</v>
      </c>
      <c r="E181" s="58" t="str">
        <f>IF(Chamada!$B6="","",Chamada!$B6)</f>
        <v>GABRIEL SILVA DE CASTRO</v>
      </c>
      <c r="F181" s="58" t="str">
        <f>IF(Chamada!$B7="","",Chamada!$B7)</f>
        <v>ISADORA SUCHLA RIBAS DE ANDRADE</v>
      </c>
      <c r="G181" s="58" t="str">
        <f>IF(Chamada!$B8="","",Chamada!$B8)</f>
        <v>LAURA BOLLIS MAIA</v>
      </c>
      <c r="H181" s="58" t="str">
        <f>IF(Chamada!$B9="","",Chamada!$B9)</f>
        <v>LAURA GALL FARIAS</v>
      </c>
      <c r="I181" s="58" t="str">
        <f>IF(Chamada!$B10="","",Chamada!$B10)</f>
        <v>MARIA VITÓRIA DE LIMA DIAS</v>
      </c>
      <c r="J181" s="58" t="str">
        <f>IF(Chamada!$B11="","",Chamada!$B11)</f>
        <v>MATHEUS CERVELLO ANTÔNIO</v>
      </c>
      <c r="K181" s="58" t="str">
        <f>IF(Chamada!$B12="","",Chamada!$B12)</f>
        <v>PEDRO HENRIQUE FLORIANO</v>
      </c>
      <c r="L181" s="58" t="str">
        <f>IF(Chamada!$B13="","",Chamada!$B13)</f>
        <v>SOPHIE DA SILVA PAIVA</v>
      </c>
      <c r="M181" s="58" t="str">
        <f>IF(Chamada!$B14="","",Chamada!$B14)</f>
        <v>THOR CURUPANA ALVES CORREA</v>
      </c>
      <c r="N181" s="58" t="str">
        <f>IF(Chamada!$B15="","",Chamada!$B15)</f>
        <v>VIVIAN DIAS COELHO SCIPIONI</v>
      </c>
      <c r="O181" s="58" t="str">
        <f>IF(Chamada!$B16="","",Chamada!$B16)</f>
        <v/>
      </c>
      <c r="P181" s="58" t="str">
        <f>IF(Chamada!$B17="","",Chamada!$B17)</f>
        <v/>
      </c>
      <c r="Q181" s="58" t="str">
        <f>IF(Chamada!$B18="","",Chamada!$B18)</f>
        <v/>
      </c>
      <c r="R181" s="58" t="str">
        <f>IF(Chamada!$B19="","",Chamada!$B19)</f>
        <v/>
      </c>
      <c r="S181" s="58" t="str">
        <f>IF(Chamada!$B20="","",Chamada!$B20)</f>
        <v/>
      </c>
      <c r="T181" s="58" t="str">
        <f>IF(Chamada!$B21="","",Chamada!$B21)</f>
        <v/>
      </c>
      <c r="U181" s="59" t="str">
        <f>IF(Chamada!$B22="","",Chamada!$B22)</f>
        <v/>
      </c>
      <c r="V181" s="84" t="str">
        <f>IF(Chamada!$B23="","",Chamada!$B23)</f>
        <v/>
      </c>
      <c r="W181" s="85" t="str">
        <f>IF(Chamada!$B24="","",Chamada!$B24)</f>
        <v/>
      </c>
      <c r="X181" s="85" t="str">
        <f>IF(Chamada!$B25="","",Chamada!$B25)</f>
        <v/>
      </c>
      <c r="Y181" s="85" t="str">
        <f>IF(Chamada!$B26="","",Chamada!$B26)</f>
        <v/>
      </c>
      <c r="Z181" s="85" t="str">
        <f>IF(Chamada!$B27="","",Chamada!$B27)</f>
        <v/>
      </c>
      <c r="AA181" s="85" t="str">
        <f>IF(Chamada!$B28="","",Chamada!$B28)</f>
        <v/>
      </c>
      <c r="AB181" s="85" t="str">
        <f>IF(Chamada!$B29="","",Chamada!$B29)</f>
        <v/>
      </c>
      <c r="AC181" s="85" t="str">
        <f>IF(Chamada!$B30="","",Chamada!$B30)</f>
        <v/>
      </c>
      <c r="AD181" s="85" t="str">
        <f>IF(Chamada!$B31="","",Chamada!$B31)</f>
        <v/>
      </c>
      <c r="AE181" s="85" t="str">
        <f>IF(Chamada!$B32="","",Chamada!$B32)</f>
        <v/>
      </c>
      <c r="AF181" s="85" t="str">
        <f>IF(Chamada!$B33="","",Chamada!$B33)</f>
        <v/>
      </c>
      <c r="AG181" s="85" t="str">
        <f>IF(Chamada!$B34="","",Chamada!$B34)</f>
        <v/>
      </c>
    </row>
    <row r="182" ht="15.75" customHeight="1">
      <c r="B182" s="62" t="s">
        <v>40</v>
      </c>
      <c r="C182" s="63" t="s">
        <v>41</v>
      </c>
      <c r="D182" s="64"/>
      <c r="E182" s="65"/>
      <c r="F182" s="66"/>
      <c r="G182" s="66"/>
      <c r="H182" s="66"/>
      <c r="I182" s="66"/>
      <c r="J182" s="66"/>
      <c r="K182" s="66"/>
      <c r="L182" s="66"/>
      <c r="M182" s="66"/>
      <c r="N182" s="64"/>
      <c r="O182" s="64"/>
      <c r="P182" s="64"/>
      <c r="Q182" s="64"/>
      <c r="R182" s="64"/>
      <c r="S182" s="64"/>
      <c r="T182" s="64"/>
      <c r="U182" s="67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9"/>
    </row>
    <row r="183" ht="15.75" customHeight="1">
      <c r="B183" s="70"/>
      <c r="C183" s="117" t="s">
        <v>162</v>
      </c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118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</row>
    <row r="184" ht="15.75" customHeight="1">
      <c r="B184" s="70"/>
      <c r="C184" s="119" t="s">
        <v>163</v>
      </c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118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</row>
    <row r="185" ht="15.75" customHeight="1">
      <c r="B185" s="70"/>
      <c r="C185" s="117" t="s">
        <v>164</v>
      </c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118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</row>
    <row r="186" ht="15.75" customHeight="1">
      <c r="B186" s="70"/>
      <c r="C186" s="117" t="s">
        <v>165</v>
      </c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118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</row>
    <row r="187" ht="15.75" customHeight="1">
      <c r="B187" s="70"/>
      <c r="C187" s="117" t="s">
        <v>166</v>
      </c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118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</row>
    <row r="188" ht="15.75" customHeight="1">
      <c r="B188" s="70"/>
      <c r="C188" s="117" t="s">
        <v>167</v>
      </c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118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</row>
    <row r="189" ht="15.75" customHeight="1">
      <c r="B189" s="70"/>
      <c r="C189" s="117" t="s">
        <v>168</v>
      </c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118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</row>
    <row r="190" ht="15.75" customHeight="1">
      <c r="B190" s="70"/>
      <c r="C190" s="117" t="s">
        <v>169</v>
      </c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118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</row>
    <row r="191" ht="15.75" customHeight="1">
      <c r="B191" s="70"/>
      <c r="C191" s="117" t="s">
        <v>170</v>
      </c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118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</row>
    <row r="192" ht="15.75" customHeight="1">
      <c r="B192" s="70"/>
      <c r="C192" s="117" t="s">
        <v>171</v>
      </c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118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</row>
    <row r="193" ht="15.75" customHeight="1">
      <c r="B193" s="70"/>
      <c r="C193" s="117" t="s">
        <v>172</v>
      </c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118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</row>
    <row r="194" ht="15.75" customHeight="1">
      <c r="B194" s="70"/>
      <c r="C194" s="117" t="s">
        <v>173</v>
      </c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118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</row>
    <row r="195" ht="15.75" customHeight="1">
      <c r="B195" s="70"/>
      <c r="C195" s="117" t="s">
        <v>174</v>
      </c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118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</row>
    <row r="196" ht="15.75" customHeight="1">
      <c r="B196" s="70"/>
      <c r="C196" s="117" t="s">
        <v>175</v>
      </c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118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</row>
    <row r="197" ht="15.75" customHeight="1">
      <c r="B197" s="70"/>
      <c r="C197" s="117" t="s">
        <v>176</v>
      </c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118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</row>
    <row r="198" ht="15.75" customHeight="1">
      <c r="B198" s="70"/>
      <c r="C198" s="117" t="s">
        <v>177</v>
      </c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118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</row>
    <row r="199" ht="15.75" customHeight="1">
      <c r="B199" s="70"/>
      <c r="C199" s="117" t="s">
        <v>178</v>
      </c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118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</row>
    <row r="200" ht="15.75" customHeight="1">
      <c r="B200" s="70"/>
      <c r="C200" s="117" t="s">
        <v>179</v>
      </c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118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</row>
    <row r="201" ht="15.75" customHeight="1">
      <c r="B201" s="70"/>
      <c r="C201" s="117" t="s">
        <v>180</v>
      </c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118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</row>
    <row r="202" ht="15.75" customHeight="1">
      <c r="B202" s="70"/>
      <c r="C202" s="117" t="s">
        <v>181</v>
      </c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118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</row>
    <row r="203" ht="15.75" customHeight="1">
      <c r="B203" s="70"/>
      <c r="C203" s="117" t="s">
        <v>182</v>
      </c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118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</row>
    <row r="204" ht="15.75" customHeight="1">
      <c r="B204" s="70"/>
      <c r="C204" s="117" t="s">
        <v>183</v>
      </c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118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</row>
    <row r="205" ht="15.75" customHeight="1">
      <c r="B205" s="70"/>
      <c r="C205" s="117" t="s">
        <v>184</v>
      </c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118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</row>
    <row r="206" ht="15.75" customHeight="1">
      <c r="B206" s="70"/>
      <c r="C206" s="117" t="s">
        <v>185</v>
      </c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118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</row>
    <row r="207" ht="15.75" customHeight="1">
      <c r="B207" s="70"/>
      <c r="C207" s="119" t="s">
        <v>186</v>
      </c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118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</row>
    <row r="208" ht="15.75" customHeight="1">
      <c r="B208" s="70"/>
      <c r="C208" s="117" t="s">
        <v>48</v>
      </c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118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</row>
    <row r="209" ht="15.75" customHeight="1">
      <c r="B209" s="70"/>
      <c r="C209" s="117" t="s">
        <v>62</v>
      </c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118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</row>
    <row r="210" ht="15.75" customHeight="1">
      <c r="B210" s="70"/>
      <c r="C210" s="119" t="s">
        <v>63</v>
      </c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118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</row>
    <row r="211" ht="15.75" customHeight="1">
      <c r="B211" s="70"/>
      <c r="C211" s="117" t="s">
        <v>64</v>
      </c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118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</row>
    <row r="212" ht="15.75" customHeight="1">
      <c r="B212" s="70"/>
      <c r="C212" s="120" t="s">
        <v>187</v>
      </c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118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</row>
    <row r="213" ht="15.75" customHeight="1">
      <c r="B213" s="70"/>
      <c r="C213" s="120" t="s">
        <v>188</v>
      </c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118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</row>
    <row r="214" ht="15.75" customHeight="1">
      <c r="B214" s="70"/>
      <c r="C214" s="120" t="s">
        <v>189</v>
      </c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118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</row>
    <row r="215" ht="15.0" customHeight="1">
      <c r="B215" s="70"/>
      <c r="C215" s="5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118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</row>
    <row r="216" ht="15.75" customHeight="1">
      <c r="B216" s="70"/>
      <c r="C216" s="121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118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</row>
    <row r="217" ht="15.75" customHeight="1">
      <c r="B217" s="70"/>
      <c r="C217" s="12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118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</row>
    <row r="218" ht="15.75" customHeight="1">
      <c r="B218" s="70"/>
      <c r="C218" s="102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118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</row>
    <row r="219" ht="15.75" customHeight="1">
      <c r="B219" s="70"/>
      <c r="C219" s="102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118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</row>
    <row r="220" ht="15.75" customHeight="1">
      <c r="B220" s="70"/>
      <c r="C220" s="102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118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</row>
    <row r="221" ht="15.75" customHeight="1">
      <c r="B221" s="70"/>
      <c r="C221" s="102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118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</row>
    <row r="222" ht="15.75" customHeight="1">
      <c r="B222" s="78"/>
      <c r="C222" s="79" t="s">
        <v>65</v>
      </c>
      <c r="D222" s="80">
        <f t="shared" ref="D222:AG222" si="5">IFERROR(COUNTIF(D183:D221,"A")/COUNTA($C$93:$C$132)*10,0)</f>
        <v>0</v>
      </c>
      <c r="E222" s="80">
        <f t="shared" si="5"/>
        <v>0</v>
      </c>
      <c r="F222" s="80">
        <f t="shared" si="5"/>
        <v>0</v>
      </c>
      <c r="G222" s="80">
        <f t="shared" si="5"/>
        <v>0</v>
      </c>
      <c r="H222" s="80">
        <f t="shared" si="5"/>
        <v>0</v>
      </c>
      <c r="I222" s="80">
        <f t="shared" si="5"/>
        <v>0</v>
      </c>
      <c r="J222" s="80">
        <f t="shared" si="5"/>
        <v>0</v>
      </c>
      <c r="K222" s="80">
        <f t="shared" si="5"/>
        <v>0</v>
      </c>
      <c r="L222" s="80">
        <f t="shared" si="5"/>
        <v>0</v>
      </c>
      <c r="M222" s="80">
        <f t="shared" si="5"/>
        <v>0</v>
      </c>
      <c r="N222" s="80">
        <f t="shared" si="5"/>
        <v>0</v>
      </c>
      <c r="O222" s="80">
        <f t="shared" si="5"/>
        <v>0</v>
      </c>
      <c r="P222" s="80">
        <f t="shared" si="5"/>
        <v>0</v>
      </c>
      <c r="Q222" s="80">
        <f t="shared" si="5"/>
        <v>0</v>
      </c>
      <c r="R222" s="80">
        <f t="shared" si="5"/>
        <v>0</v>
      </c>
      <c r="S222" s="80">
        <f t="shared" si="5"/>
        <v>0</v>
      </c>
      <c r="T222" s="80">
        <f t="shared" si="5"/>
        <v>0</v>
      </c>
      <c r="U222" s="81">
        <f t="shared" si="5"/>
        <v>0</v>
      </c>
      <c r="V222" s="82">
        <f t="shared" si="5"/>
        <v>0</v>
      </c>
      <c r="W222" s="83">
        <f t="shared" si="5"/>
        <v>0</v>
      </c>
      <c r="X222" s="83">
        <f t="shared" si="5"/>
        <v>0</v>
      </c>
      <c r="Y222" s="83">
        <f t="shared" si="5"/>
        <v>0</v>
      </c>
      <c r="Z222" s="83">
        <f t="shared" si="5"/>
        <v>0</v>
      </c>
      <c r="AA222" s="83">
        <f t="shared" si="5"/>
        <v>0</v>
      </c>
      <c r="AB222" s="83">
        <f t="shared" si="5"/>
        <v>0</v>
      </c>
      <c r="AC222" s="83">
        <f t="shared" si="5"/>
        <v>0</v>
      </c>
      <c r="AD222" s="83">
        <f t="shared" si="5"/>
        <v>0</v>
      </c>
      <c r="AE222" s="83">
        <f t="shared" si="5"/>
        <v>0</v>
      </c>
      <c r="AF222" s="83">
        <f t="shared" si="5"/>
        <v>0</v>
      </c>
      <c r="AG222" s="83">
        <f t="shared" si="5"/>
        <v>0</v>
      </c>
    </row>
    <row r="223" ht="15.75" customHeight="1"/>
    <row r="224" ht="15.75" customHeight="1"/>
    <row r="225" ht="20.25" customHeight="1">
      <c r="B225" s="53" t="s">
        <v>190</v>
      </c>
      <c r="C225" s="54"/>
      <c r="D225" s="55" t="s">
        <v>39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9"/>
    </row>
    <row r="226" ht="197.25" customHeight="1">
      <c r="B226" s="86"/>
      <c r="C226" s="122"/>
      <c r="D226" s="88" t="str">
        <f>IF(Chamada!$B5="","",Chamada!$B5)</f>
        <v>ARTHUR ROLIM VAZ PINTO</v>
      </c>
      <c r="E226" s="88" t="str">
        <f>IF(Chamada!$B6="","",Chamada!$B6)</f>
        <v>GABRIEL SILVA DE CASTRO</v>
      </c>
      <c r="F226" s="88" t="str">
        <f>IF(Chamada!$B7="","",Chamada!$B7)</f>
        <v>ISADORA SUCHLA RIBAS DE ANDRADE</v>
      </c>
      <c r="G226" s="88" t="str">
        <f>IF(Chamada!$B8="","",Chamada!$B8)</f>
        <v>LAURA BOLLIS MAIA</v>
      </c>
      <c r="H226" s="88" t="str">
        <f>IF(Chamada!$B9="","",Chamada!$B9)</f>
        <v>LAURA GALL FARIAS</v>
      </c>
      <c r="I226" s="88" t="str">
        <f>IF(Chamada!$B10="","",Chamada!$B10)</f>
        <v>MARIA VITÓRIA DE LIMA DIAS</v>
      </c>
      <c r="J226" s="88" t="str">
        <f>IF(Chamada!$B11="","",Chamada!$B11)</f>
        <v>MATHEUS CERVELLO ANTÔNIO</v>
      </c>
      <c r="K226" s="88" t="str">
        <f>IF(Chamada!$B12="","",Chamada!$B12)</f>
        <v>PEDRO HENRIQUE FLORIANO</v>
      </c>
      <c r="L226" s="88" t="str">
        <f>IF(Chamada!$B13="","",Chamada!$B13)</f>
        <v>SOPHIE DA SILVA PAIVA</v>
      </c>
      <c r="M226" s="88" t="str">
        <f>IF(Chamada!$B14="","",Chamada!$B14)</f>
        <v>THOR CURUPANA ALVES CORREA</v>
      </c>
      <c r="N226" s="88" t="str">
        <f>IF(Chamada!$B15="","",Chamada!$B15)</f>
        <v>VIVIAN DIAS COELHO SCIPIONI</v>
      </c>
      <c r="O226" s="88" t="str">
        <f>IF(Chamada!$B16="","",Chamada!$B16)</f>
        <v/>
      </c>
      <c r="P226" s="88" t="str">
        <f>IF(Chamada!$B17="","",Chamada!$B17)</f>
        <v/>
      </c>
      <c r="Q226" s="88" t="str">
        <f>IF(Chamada!$B18="","",Chamada!$B18)</f>
        <v/>
      </c>
      <c r="R226" s="88" t="str">
        <f>IF(Chamada!$B19="","",Chamada!$B19)</f>
        <v/>
      </c>
      <c r="S226" s="88" t="str">
        <f>IF(Chamada!$B20="","",Chamada!$B20)</f>
        <v/>
      </c>
      <c r="T226" s="88" t="str">
        <f>IF(Chamada!$B21="","",Chamada!$B21)</f>
        <v/>
      </c>
      <c r="U226" s="89" t="str">
        <f>IF(Chamada!$B22="","",Chamada!$B22)</f>
        <v/>
      </c>
      <c r="V226" s="84" t="str">
        <f>IF(Chamada!$B23="","",Chamada!$B23)</f>
        <v/>
      </c>
      <c r="W226" s="85" t="str">
        <f>IF(Chamada!$B24="","",Chamada!$B24)</f>
        <v/>
      </c>
      <c r="X226" s="85" t="str">
        <f>IF(Chamada!$B25="","",Chamada!$B25)</f>
        <v/>
      </c>
      <c r="Y226" s="85" t="str">
        <f>IF(Chamada!$B26="","",Chamada!$B26)</f>
        <v/>
      </c>
      <c r="Z226" s="85" t="str">
        <f>IF(Chamada!$B27="","",Chamada!$B27)</f>
        <v/>
      </c>
      <c r="AA226" s="85" t="str">
        <f>IF(Chamada!$B28="","",Chamada!$B28)</f>
        <v/>
      </c>
      <c r="AB226" s="85" t="str">
        <f>IF(Chamada!$B29="","",Chamada!$B29)</f>
        <v/>
      </c>
      <c r="AC226" s="85" t="str">
        <f>IF(Chamada!$B30="","",Chamada!$B30)</f>
        <v/>
      </c>
      <c r="AD226" s="85" t="str">
        <f>IF(Chamada!$B31="","",Chamada!$B31)</f>
        <v/>
      </c>
      <c r="AE226" s="85" t="str">
        <f>IF(Chamada!$B32="","",Chamada!$B32)</f>
        <v/>
      </c>
      <c r="AF226" s="85" t="str">
        <f>IF(Chamada!$B33="","",Chamada!$B33)</f>
        <v/>
      </c>
      <c r="AG226" s="85" t="str">
        <f>IF(Chamada!$B34="","",Chamada!$B34)</f>
        <v/>
      </c>
    </row>
    <row r="227" ht="15.75" customHeight="1">
      <c r="B227" s="90" t="s">
        <v>40</v>
      </c>
      <c r="C227" s="91" t="s">
        <v>41</v>
      </c>
      <c r="D227" s="92"/>
      <c r="E227" s="93"/>
      <c r="F227" s="94"/>
      <c r="G227" s="94"/>
      <c r="H227" s="94"/>
      <c r="I227" s="94"/>
      <c r="J227" s="94"/>
      <c r="K227" s="94"/>
      <c r="L227" s="94"/>
      <c r="M227" s="94"/>
      <c r="N227" s="92"/>
      <c r="O227" s="92"/>
      <c r="P227" s="92"/>
      <c r="Q227" s="92"/>
      <c r="R227" s="92"/>
      <c r="S227" s="92"/>
      <c r="T227" s="92"/>
      <c r="U227" s="95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9"/>
    </row>
    <row r="228" ht="15.75" customHeight="1">
      <c r="B228" s="96"/>
      <c r="C228" s="123" t="s">
        <v>191</v>
      </c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9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</row>
    <row r="229" ht="15.75" customHeight="1">
      <c r="B229" s="96"/>
      <c r="C229" s="123" t="s">
        <v>192</v>
      </c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9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</row>
    <row r="230" ht="15.75" customHeight="1">
      <c r="B230" s="96"/>
      <c r="C230" s="123" t="s">
        <v>193</v>
      </c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9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</row>
    <row r="231" ht="15.75" customHeight="1">
      <c r="B231" s="96"/>
      <c r="C231" s="123" t="s">
        <v>194</v>
      </c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9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</row>
    <row r="232" ht="15.75" customHeight="1">
      <c r="B232" s="96"/>
      <c r="C232" s="123" t="s">
        <v>195</v>
      </c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9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</row>
    <row r="233" ht="15.75" customHeight="1">
      <c r="B233" s="96"/>
      <c r="C233" s="123" t="s">
        <v>196</v>
      </c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9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</row>
    <row r="234" ht="15.75" customHeight="1">
      <c r="B234" s="96"/>
      <c r="C234" s="123" t="s">
        <v>197</v>
      </c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9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</row>
    <row r="235" ht="15.75" customHeight="1">
      <c r="B235" s="96"/>
      <c r="C235" s="123" t="s">
        <v>198</v>
      </c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9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</row>
    <row r="236" ht="15.75" customHeight="1">
      <c r="B236" s="96"/>
      <c r="C236" s="123" t="s">
        <v>199</v>
      </c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9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</row>
    <row r="237" ht="15.75" customHeight="1">
      <c r="B237" s="96"/>
      <c r="C237" s="123" t="s">
        <v>200</v>
      </c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9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</row>
    <row r="238" ht="15.75" customHeight="1">
      <c r="B238" s="96"/>
      <c r="C238" s="123" t="s">
        <v>201</v>
      </c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9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</row>
    <row r="239" ht="15.75" customHeight="1">
      <c r="B239" s="96"/>
      <c r="C239" s="123" t="s">
        <v>202</v>
      </c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9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</row>
    <row r="240" ht="15.75" customHeight="1">
      <c r="B240" s="96"/>
      <c r="C240" s="123" t="s">
        <v>203</v>
      </c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9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</row>
    <row r="241" ht="15.75" customHeight="1">
      <c r="B241" s="96"/>
      <c r="C241" s="123" t="s">
        <v>204</v>
      </c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9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</row>
    <row r="242" ht="15.75" customHeight="1">
      <c r="B242" s="96"/>
      <c r="C242" s="123" t="s">
        <v>205</v>
      </c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9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</row>
    <row r="243" ht="15.75" customHeight="1">
      <c r="B243" s="96"/>
      <c r="C243" s="123" t="s">
        <v>206</v>
      </c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9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</row>
    <row r="244" ht="15.75" customHeight="1">
      <c r="B244" s="96"/>
      <c r="C244" s="123" t="s">
        <v>207</v>
      </c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9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</row>
    <row r="245" ht="15.75" customHeight="1">
      <c r="B245" s="96"/>
      <c r="C245" s="123" t="s">
        <v>208</v>
      </c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9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</row>
    <row r="246" ht="15.75" customHeight="1">
      <c r="B246" s="96"/>
      <c r="C246" s="123" t="s">
        <v>209</v>
      </c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9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</row>
    <row r="247" ht="15.75" customHeight="1">
      <c r="B247" s="96"/>
      <c r="C247" s="123" t="s">
        <v>210</v>
      </c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9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</row>
    <row r="248" ht="15.75" customHeight="1">
      <c r="B248" s="96"/>
      <c r="C248" s="123" t="s">
        <v>48</v>
      </c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9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</row>
    <row r="249" ht="15.75" customHeight="1">
      <c r="B249" s="96"/>
      <c r="C249" s="123" t="s">
        <v>62</v>
      </c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9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</row>
    <row r="250" ht="15.75" customHeight="1">
      <c r="B250" s="96"/>
      <c r="C250" s="113" t="s">
        <v>63</v>
      </c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9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</row>
    <row r="251" ht="15.75" customHeight="1">
      <c r="B251" s="96"/>
      <c r="C251" s="123" t="s">
        <v>64</v>
      </c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9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</row>
    <row r="252" ht="15.75" customHeight="1">
      <c r="B252" s="96"/>
      <c r="C252" s="102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9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</row>
    <row r="253" ht="15.75" customHeight="1">
      <c r="B253" s="96"/>
      <c r="C253" s="102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9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</row>
    <row r="254" ht="15.75" customHeight="1">
      <c r="B254" s="96"/>
      <c r="C254" s="102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9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</row>
    <row r="255" ht="15.75" customHeight="1">
      <c r="B255" s="96"/>
      <c r="C255" s="102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9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</row>
    <row r="256" ht="15.75" customHeight="1">
      <c r="B256" s="96"/>
      <c r="C256" s="102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9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</row>
    <row r="257" ht="15.75" customHeight="1">
      <c r="B257" s="96"/>
      <c r="C257" s="102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9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</row>
    <row r="258" ht="15.75" customHeight="1">
      <c r="B258" s="96"/>
      <c r="C258" s="102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9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</row>
    <row r="259" ht="15.75" customHeight="1">
      <c r="B259" s="96"/>
      <c r="C259" s="102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9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</row>
    <row r="260" ht="15.75" customHeight="1">
      <c r="B260" s="96"/>
      <c r="C260" s="102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9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</row>
    <row r="261" ht="15.75" customHeight="1">
      <c r="B261" s="96"/>
      <c r="C261" s="102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9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</row>
    <row r="262" ht="15.75" customHeight="1">
      <c r="B262" s="96"/>
      <c r="C262" s="102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9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</row>
    <row r="263" ht="15.75" customHeight="1">
      <c r="B263" s="96"/>
      <c r="C263" s="102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9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</row>
    <row r="264" ht="15.75" customHeight="1">
      <c r="B264" s="96"/>
      <c r="C264" s="102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9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</row>
    <row r="265" ht="15.75" customHeight="1">
      <c r="B265" s="96"/>
      <c r="C265" s="102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9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</row>
    <row r="266" ht="15.75" customHeight="1">
      <c r="B266" s="96"/>
      <c r="C266" s="102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9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</row>
    <row r="267" ht="15.75" customHeight="1">
      <c r="B267" s="96"/>
      <c r="C267" s="102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9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</row>
    <row r="268" ht="15.75" customHeight="1">
      <c r="B268" s="124"/>
      <c r="C268" s="104" t="s">
        <v>65</v>
      </c>
      <c r="D268" s="105">
        <f t="shared" ref="D268:AG268" si="6">IFERROR(COUNTIF(D228:D267,"A")/COUNTA($C$228:$C$267)*10,0)</f>
        <v>0</v>
      </c>
      <c r="E268" s="105">
        <f t="shared" si="6"/>
        <v>0</v>
      </c>
      <c r="F268" s="105">
        <f t="shared" si="6"/>
        <v>0</v>
      </c>
      <c r="G268" s="105">
        <f t="shared" si="6"/>
        <v>0</v>
      </c>
      <c r="H268" s="105">
        <f t="shared" si="6"/>
        <v>0</v>
      </c>
      <c r="I268" s="105">
        <f t="shared" si="6"/>
        <v>0</v>
      </c>
      <c r="J268" s="105">
        <f t="shared" si="6"/>
        <v>0</v>
      </c>
      <c r="K268" s="105">
        <f t="shared" si="6"/>
        <v>0</v>
      </c>
      <c r="L268" s="105">
        <f t="shared" si="6"/>
        <v>0</v>
      </c>
      <c r="M268" s="105">
        <f t="shared" si="6"/>
        <v>0</v>
      </c>
      <c r="N268" s="105">
        <f t="shared" si="6"/>
        <v>0</v>
      </c>
      <c r="O268" s="105">
        <f t="shared" si="6"/>
        <v>0</v>
      </c>
      <c r="P268" s="105">
        <f t="shared" si="6"/>
        <v>0</v>
      </c>
      <c r="Q268" s="105">
        <f t="shared" si="6"/>
        <v>0</v>
      </c>
      <c r="R268" s="105">
        <f t="shared" si="6"/>
        <v>0</v>
      </c>
      <c r="S268" s="105">
        <f t="shared" si="6"/>
        <v>0</v>
      </c>
      <c r="T268" s="105">
        <f t="shared" si="6"/>
        <v>0</v>
      </c>
      <c r="U268" s="106">
        <f t="shared" si="6"/>
        <v>0</v>
      </c>
      <c r="V268" s="82">
        <f t="shared" si="6"/>
        <v>0</v>
      </c>
      <c r="W268" s="83">
        <f t="shared" si="6"/>
        <v>0</v>
      </c>
      <c r="X268" s="83">
        <f t="shared" si="6"/>
        <v>0</v>
      </c>
      <c r="Y268" s="83">
        <f t="shared" si="6"/>
        <v>0</v>
      </c>
      <c r="Z268" s="83">
        <f t="shared" si="6"/>
        <v>0</v>
      </c>
      <c r="AA268" s="83">
        <f t="shared" si="6"/>
        <v>0</v>
      </c>
      <c r="AB268" s="83">
        <f t="shared" si="6"/>
        <v>0</v>
      </c>
      <c r="AC268" s="83">
        <f t="shared" si="6"/>
        <v>0</v>
      </c>
      <c r="AD268" s="83">
        <f t="shared" si="6"/>
        <v>0</v>
      </c>
      <c r="AE268" s="83">
        <f t="shared" si="6"/>
        <v>0</v>
      </c>
      <c r="AF268" s="83">
        <f t="shared" si="6"/>
        <v>0</v>
      </c>
      <c r="AG268" s="83">
        <f t="shared" si="6"/>
        <v>0</v>
      </c>
    </row>
    <row r="269" ht="15.75" customHeight="1"/>
    <row r="270" ht="15.75" customHeight="1"/>
    <row r="271" ht="15.75" customHeight="1"/>
    <row r="272" ht="15.75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2">
    <mergeCell ref="B136:C136"/>
    <mergeCell ref="B180:C180"/>
    <mergeCell ref="D180:AG180"/>
    <mergeCell ref="B225:C225"/>
    <mergeCell ref="D225:AG225"/>
    <mergeCell ref="B2:C2"/>
    <mergeCell ref="D2:AG2"/>
    <mergeCell ref="B45:C45"/>
    <mergeCell ref="D45:AG45"/>
    <mergeCell ref="B90:C90"/>
    <mergeCell ref="D90:AG90"/>
    <mergeCell ref="D136:AG136"/>
  </mergeCells>
  <dataValidations>
    <dataValidation type="list" allowBlank="1" showErrorMessage="1" sqref="D5:AG41 D48:AG86 D93:AG132 D139:AG176 D183:AG221 D228:AG267">
      <formula1>'Parâmetros'!$B$3:$B$5</formula1>
    </dataValidation>
  </dataValidations>
  <printOptions horizontalCentered="1" verticalCentered="1"/>
  <pageMargins bottom="0.0" footer="0.0" header="0.0" left="0.0" right="0.0" top="0.0"/>
  <pageSetup paperSize="9" orientation="landscape"/>
  <rowBreaks count="3" manualBreakCount="3">
    <brk id="134" man="1"/>
    <brk id="88" man="1"/>
    <brk id="4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90.13"/>
    <col customWidth="1" min="3" max="32" width="6.0"/>
  </cols>
  <sheetData>
    <row r="2" ht="24.0" customHeight="1">
      <c r="B2" s="125"/>
      <c r="C2" s="55" t="s">
        <v>39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9"/>
    </row>
    <row r="3" ht="197.25" customHeight="1">
      <c r="B3" s="126"/>
      <c r="C3" s="127" t="str">
        <f>IF(Chamada!$B5="","",Chamada!$B5)</f>
        <v>ARTHUR ROLIM VAZ PINTO</v>
      </c>
      <c r="D3" s="127" t="str">
        <f>IF(Chamada!$B6="","",Chamada!$B6)</f>
        <v>GABRIEL SILVA DE CASTRO</v>
      </c>
      <c r="E3" s="127" t="str">
        <f>IF(Chamada!$B7="","",Chamada!$B7)</f>
        <v>ISADORA SUCHLA RIBAS DE ANDRADE</v>
      </c>
      <c r="F3" s="127" t="str">
        <f>IF(Chamada!$B8="","",Chamada!$B8)</f>
        <v>LAURA BOLLIS MAIA</v>
      </c>
      <c r="G3" s="127" t="str">
        <f>IF(Chamada!$B9="","",Chamada!$B9)</f>
        <v>LAURA GALL FARIAS</v>
      </c>
      <c r="H3" s="127" t="str">
        <f>IF(Chamada!$B10="","",Chamada!$B10)</f>
        <v>MARIA VITÓRIA DE LIMA DIAS</v>
      </c>
      <c r="I3" s="127" t="str">
        <f>IF(Chamada!$B11="","",Chamada!$B11)</f>
        <v>MATHEUS CERVELLO ANTÔNIO</v>
      </c>
      <c r="J3" s="127" t="str">
        <f>IF(Chamada!$B12="","",Chamada!$B12)</f>
        <v>PEDRO HENRIQUE FLORIANO</v>
      </c>
      <c r="K3" s="127" t="str">
        <f>IF(Chamada!$B13="","",Chamada!$B13)</f>
        <v>SOPHIE DA SILVA PAIVA</v>
      </c>
      <c r="L3" s="127" t="str">
        <f>IF(Chamada!$B14="","",Chamada!$B14)</f>
        <v>THOR CURUPANA ALVES CORREA</v>
      </c>
      <c r="M3" s="127" t="str">
        <f>IF(Chamada!$B15="","",Chamada!$B15)</f>
        <v>VIVIAN DIAS COELHO SCIPIONI</v>
      </c>
      <c r="N3" s="127" t="str">
        <f>IF(Chamada!$B16="","",Chamada!$B16)</f>
        <v/>
      </c>
      <c r="O3" s="127" t="str">
        <f>IF(Chamada!$B17="","",Chamada!$B17)</f>
        <v/>
      </c>
      <c r="P3" s="127" t="str">
        <f>IF(Chamada!$B18="","",Chamada!$B18)</f>
        <v/>
      </c>
      <c r="Q3" s="127" t="str">
        <f>IF(Chamada!$B19="","",Chamada!$B19)</f>
        <v/>
      </c>
      <c r="R3" s="127" t="str">
        <f>IF(Chamada!$B20="","",Chamada!$B20)</f>
        <v/>
      </c>
      <c r="S3" s="127" t="str">
        <f>IF(Chamada!$B21="","",Chamada!$B21)</f>
        <v/>
      </c>
      <c r="T3" s="128" t="str">
        <f>IF(Chamada!$B22="","",Chamada!$B22)</f>
        <v/>
      </c>
      <c r="U3" s="84" t="str">
        <f>IF(Chamada!$B23="","",Chamada!$B23)</f>
        <v/>
      </c>
      <c r="V3" s="85" t="str">
        <f>IF(Chamada!$B24="","",Chamada!$B24)</f>
        <v/>
      </c>
      <c r="W3" s="85" t="str">
        <f>IF(Chamada!$B25="","",Chamada!$B25)</f>
        <v/>
      </c>
      <c r="X3" s="85" t="str">
        <f>IF(Chamada!$B26="","",Chamada!$B26)</f>
        <v/>
      </c>
      <c r="Y3" s="85" t="str">
        <f>IF(Chamada!$B27="","",Chamada!$B27)</f>
        <v/>
      </c>
      <c r="Z3" s="85" t="str">
        <f>IF(Chamada!$B28="","",Chamada!$B28)</f>
        <v/>
      </c>
      <c r="AA3" s="85" t="str">
        <f>IF(Chamada!$B29="","",Chamada!$B29)</f>
        <v/>
      </c>
      <c r="AB3" s="85" t="str">
        <f>IF(Chamada!$B30="","",Chamada!$B30)</f>
        <v/>
      </c>
      <c r="AC3" s="85" t="str">
        <f>IF(Chamada!$B31="","",Chamada!$B31)</f>
        <v/>
      </c>
      <c r="AD3" s="85" t="str">
        <f>IF(Chamada!$B32="","",Chamada!$B32)</f>
        <v/>
      </c>
      <c r="AE3" s="85" t="str">
        <f>IF(Chamada!$B33="","",Chamada!$B33)</f>
        <v/>
      </c>
      <c r="AF3" s="85" t="str">
        <f>IF(Chamada!$B34="","",Chamada!$B34)</f>
        <v/>
      </c>
    </row>
    <row r="4">
      <c r="B4" s="129" t="s">
        <v>41</v>
      </c>
      <c r="C4" s="130"/>
      <c r="D4" s="131"/>
      <c r="E4" s="132"/>
      <c r="F4" s="132"/>
      <c r="G4" s="132"/>
      <c r="H4" s="132"/>
      <c r="I4" s="132"/>
      <c r="J4" s="132"/>
      <c r="K4" s="132"/>
      <c r="L4" s="132"/>
      <c r="M4" s="68"/>
      <c r="N4" s="68"/>
      <c r="O4" s="68"/>
      <c r="P4" s="68"/>
      <c r="Q4" s="68"/>
      <c r="R4" s="68"/>
      <c r="S4" s="68"/>
      <c r="T4" s="133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9"/>
    </row>
    <row r="5">
      <c r="B5" s="134" t="s">
        <v>211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135"/>
      <c r="U5" s="76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</row>
    <row r="6">
      <c r="B6" s="134" t="s">
        <v>212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135"/>
      <c r="U6" s="76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</row>
    <row r="7">
      <c r="B7" s="134" t="s">
        <v>213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135"/>
      <c r="U7" s="76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</row>
    <row r="8">
      <c r="B8" s="134" t="s">
        <v>214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135"/>
      <c r="U8" s="76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</row>
    <row r="9">
      <c r="B9" s="134" t="s">
        <v>215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135"/>
      <c r="U9" s="76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</row>
    <row r="10" ht="15.75" customHeight="1">
      <c r="B10" s="134" t="s">
        <v>216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135"/>
      <c r="U10" s="76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</row>
    <row r="11" ht="15.75" customHeight="1">
      <c r="B11" s="134" t="s">
        <v>217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135"/>
      <c r="U11" s="76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</row>
    <row r="12" ht="15.75" customHeight="1">
      <c r="B12" s="134" t="s">
        <v>218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135"/>
      <c r="U12" s="76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</row>
    <row r="13" ht="15.75" customHeight="1">
      <c r="B13" s="134" t="s">
        <v>219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135"/>
      <c r="U13" s="76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</row>
    <row r="14" ht="15.75" customHeight="1">
      <c r="B14" s="134" t="s">
        <v>220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135"/>
      <c r="U14" s="76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</row>
    <row r="15" ht="15.75" customHeight="1">
      <c r="B15" s="134" t="s">
        <v>221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135"/>
      <c r="U15" s="76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</row>
    <row r="16" ht="15.75" customHeight="1">
      <c r="B16" s="134" t="s">
        <v>222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135"/>
      <c r="U16" s="76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</row>
    <row r="17" ht="15.75" customHeight="1">
      <c r="B17" s="134" t="s">
        <v>223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135"/>
      <c r="U17" s="76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</row>
    <row r="18" ht="15.75" customHeight="1">
      <c r="B18" s="134" t="s">
        <v>224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135"/>
      <c r="U18" s="76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</row>
    <row r="19" ht="15.75" customHeight="1">
      <c r="B19" s="134" t="s">
        <v>225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135"/>
      <c r="U19" s="76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</row>
    <row r="20" ht="15.75" customHeight="1">
      <c r="B20" s="134" t="s">
        <v>226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135"/>
      <c r="U20" s="76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</row>
    <row r="21" ht="15.75" customHeight="1">
      <c r="B21" s="134" t="s">
        <v>227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135"/>
      <c r="U21" s="76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</row>
    <row r="22" ht="15.75" customHeight="1">
      <c r="B22" s="134" t="s">
        <v>228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135"/>
      <c r="U22" s="76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</row>
    <row r="23" ht="15.75" customHeight="1">
      <c r="B23" s="134" t="s">
        <v>229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135"/>
      <c r="U23" s="76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</row>
    <row r="24" ht="15.75" customHeight="1">
      <c r="B24" s="134" t="s">
        <v>230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135"/>
      <c r="U24" s="76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</row>
    <row r="25" ht="15.75" customHeight="1">
      <c r="B25" s="134" t="s">
        <v>231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135"/>
      <c r="U25" s="76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</row>
    <row r="26" ht="15.75" customHeight="1">
      <c r="B26" s="134" t="s">
        <v>232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135"/>
      <c r="U26" s="76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</row>
    <row r="27" ht="15.75" customHeight="1">
      <c r="B27" s="134" t="s">
        <v>233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135"/>
      <c r="U27" s="76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</row>
    <row r="28" ht="15.75" customHeight="1">
      <c r="B28" s="134" t="s">
        <v>234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135"/>
      <c r="U28" s="76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</row>
    <row r="29" ht="15.75" customHeight="1">
      <c r="B29" s="134" t="s">
        <v>235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135"/>
      <c r="U29" s="76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</row>
    <row r="30" ht="15.75" customHeight="1">
      <c r="B30" s="134" t="s">
        <v>236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135"/>
      <c r="U30" s="76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</row>
    <row r="31" ht="15.75" customHeight="1">
      <c r="B31" s="134" t="s">
        <v>237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135"/>
      <c r="U31" s="76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</row>
    <row r="32" ht="15.75" customHeight="1">
      <c r="B32" s="134" t="s">
        <v>238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135"/>
      <c r="U32" s="76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</row>
    <row r="33" ht="15.75" customHeight="1">
      <c r="B33" s="134" t="s">
        <v>239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135"/>
      <c r="U33" s="76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</row>
    <row r="34" ht="15.75" customHeight="1">
      <c r="B34" s="134" t="s">
        <v>240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135"/>
      <c r="U34" s="76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</row>
    <row r="35" ht="15.75" customHeight="1">
      <c r="B35" s="136" t="s">
        <v>241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3"/>
      <c r="U35" s="76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</row>
    <row r="36" ht="15.75" customHeight="1">
      <c r="B36" s="136" t="s">
        <v>242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3"/>
      <c r="U36" s="76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</row>
    <row r="37" ht="15.75" customHeight="1">
      <c r="B37" s="137" t="s">
        <v>243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3"/>
      <c r="U37" s="76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</row>
    <row r="38" ht="15.75" customHeight="1">
      <c r="B38" s="136" t="s">
        <v>244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3"/>
      <c r="U38" s="76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</row>
    <row r="39" ht="15.75" customHeight="1">
      <c r="B39" s="138" t="s">
        <v>245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3"/>
      <c r="U39" s="76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</row>
    <row r="40" ht="15.75" customHeight="1">
      <c r="B40" s="138" t="s">
        <v>246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3"/>
      <c r="U40" s="76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</row>
    <row r="41" ht="15.75" customHeight="1">
      <c r="B41" s="138" t="s">
        <v>247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3"/>
      <c r="U41" s="76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</row>
    <row r="42" ht="15.75" customHeight="1">
      <c r="B42" s="138" t="s">
        <v>248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3"/>
      <c r="U42" s="76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</row>
    <row r="43" ht="15.75" customHeight="1">
      <c r="B43" s="138" t="s">
        <v>249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3"/>
      <c r="U43" s="76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</row>
    <row r="44" ht="15.75" customHeight="1">
      <c r="B44" s="138" t="s">
        <v>250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3"/>
      <c r="U44" s="76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</row>
    <row r="45" ht="15.75" customHeight="1">
      <c r="B45" s="138" t="s">
        <v>251</v>
      </c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3"/>
      <c r="U45" s="76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</row>
    <row r="46" ht="15.75" customHeight="1">
      <c r="B46" s="138" t="s">
        <v>252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3"/>
      <c r="U46" s="76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</row>
    <row r="47" ht="15.75" customHeight="1">
      <c r="B47" s="139" t="s">
        <v>253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3"/>
      <c r="U47" s="76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</row>
    <row r="48" ht="15.75" customHeight="1">
      <c r="B48" s="140" t="s">
        <v>254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3"/>
      <c r="U48" s="76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</row>
    <row r="49" ht="15.75" customHeight="1">
      <c r="B49" s="141" t="s">
        <v>255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3"/>
      <c r="U49" s="76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</row>
    <row r="50" ht="15.75" customHeight="1">
      <c r="B50" s="142" t="s">
        <v>256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3"/>
      <c r="U50" s="76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</row>
    <row r="51" ht="15.75" customHeight="1">
      <c r="B51" s="138" t="s">
        <v>257</v>
      </c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3"/>
      <c r="U51" s="76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</row>
    <row r="52" ht="15.75" customHeight="1">
      <c r="B52" s="143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3"/>
      <c r="U52" s="76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</row>
    <row r="53" ht="15.75" customHeight="1">
      <c r="B53" s="144"/>
      <c r="C53" s="76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  <c r="U53" s="76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</row>
    <row r="54" ht="15.75" customHeight="1">
      <c r="B54" s="145"/>
      <c r="C54" s="80">
        <f t="shared" ref="C54:AF54" si="1">IFERROR(COUNTIF(C5:C53,"A")/COUNTA($B$5:$B$53)*10,0)</f>
        <v>0</v>
      </c>
      <c r="D54" s="80">
        <f t="shared" si="1"/>
        <v>0</v>
      </c>
      <c r="E54" s="80">
        <f t="shared" si="1"/>
        <v>0</v>
      </c>
      <c r="F54" s="80">
        <f t="shared" si="1"/>
        <v>0</v>
      </c>
      <c r="G54" s="80">
        <f t="shared" si="1"/>
        <v>0</v>
      </c>
      <c r="H54" s="80">
        <f t="shared" si="1"/>
        <v>0</v>
      </c>
      <c r="I54" s="80">
        <f t="shared" si="1"/>
        <v>0</v>
      </c>
      <c r="J54" s="80">
        <f t="shared" si="1"/>
        <v>0</v>
      </c>
      <c r="K54" s="80">
        <f t="shared" si="1"/>
        <v>0</v>
      </c>
      <c r="L54" s="80">
        <f t="shared" si="1"/>
        <v>0</v>
      </c>
      <c r="M54" s="80">
        <f t="shared" si="1"/>
        <v>0</v>
      </c>
      <c r="N54" s="80">
        <f t="shared" si="1"/>
        <v>0</v>
      </c>
      <c r="O54" s="80">
        <f t="shared" si="1"/>
        <v>0</v>
      </c>
      <c r="P54" s="80">
        <f t="shared" si="1"/>
        <v>0</v>
      </c>
      <c r="Q54" s="80">
        <f t="shared" si="1"/>
        <v>0</v>
      </c>
      <c r="R54" s="80">
        <f t="shared" si="1"/>
        <v>0</v>
      </c>
      <c r="S54" s="80">
        <f t="shared" si="1"/>
        <v>0</v>
      </c>
      <c r="T54" s="81">
        <f t="shared" si="1"/>
        <v>0</v>
      </c>
      <c r="U54" s="82">
        <f t="shared" si="1"/>
        <v>0</v>
      </c>
      <c r="V54" s="83">
        <f t="shared" si="1"/>
        <v>0</v>
      </c>
      <c r="W54" s="83">
        <f t="shared" si="1"/>
        <v>0</v>
      </c>
      <c r="X54" s="83">
        <f t="shared" si="1"/>
        <v>0</v>
      </c>
      <c r="Y54" s="83">
        <f t="shared" si="1"/>
        <v>0</v>
      </c>
      <c r="Z54" s="83">
        <f t="shared" si="1"/>
        <v>0</v>
      </c>
      <c r="AA54" s="83">
        <f t="shared" si="1"/>
        <v>0</v>
      </c>
      <c r="AB54" s="83">
        <f t="shared" si="1"/>
        <v>0</v>
      </c>
      <c r="AC54" s="83">
        <f t="shared" si="1"/>
        <v>0</v>
      </c>
      <c r="AD54" s="83">
        <f t="shared" si="1"/>
        <v>0</v>
      </c>
      <c r="AE54" s="83">
        <f t="shared" si="1"/>
        <v>0</v>
      </c>
      <c r="AF54" s="83">
        <f t="shared" si="1"/>
        <v>0</v>
      </c>
    </row>
    <row r="55" ht="15.75" customHeight="1"/>
    <row r="56" ht="15.75" customHeight="1"/>
    <row r="57" ht="24.0" customHeight="1">
      <c r="B57" s="125"/>
      <c r="C57" s="55" t="s">
        <v>39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9"/>
    </row>
    <row r="58" ht="197.25" customHeight="1">
      <c r="B58" s="126"/>
      <c r="C58" s="127" t="str">
        <f>IF(Chamada!$B5="","",Chamada!$B5)</f>
        <v>ARTHUR ROLIM VAZ PINTO</v>
      </c>
      <c r="D58" s="127" t="str">
        <f>IF(Chamada!$B6="","",Chamada!$B6)</f>
        <v>GABRIEL SILVA DE CASTRO</v>
      </c>
      <c r="E58" s="127" t="str">
        <f>IF(Chamada!$B7="","",Chamada!$B7)</f>
        <v>ISADORA SUCHLA RIBAS DE ANDRADE</v>
      </c>
      <c r="F58" s="127" t="str">
        <f>IF(Chamada!$B8="","",Chamada!$B8)</f>
        <v>LAURA BOLLIS MAIA</v>
      </c>
      <c r="G58" s="127" t="str">
        <f>IF(Chamada!$B9="","",Chamada!$B9)</f>
        <v>LAURA GALL FARIAS</v>
      </c>
      <c r="H58" s="127" t="str">
        <f>IF(Chamada!$B10="","",Chamada!$B10)</f>
        <v>MARIA VITÓRIA DE LIMA DIAS</v>
      </c>
      <c r="I58" s="127" t="str">
        <f>IF(Chamada!$B11="","",Chamada!$B11)</f>
        <v>MATHEUS CERVELLO ANTÔNIO</v>
      </c>
      <c r="J58" s="127" t="str">
        <f>IF(Chamada!$B12="","",Chamada!$B12)</f>
        <v>PEDRO HENRIQUE FLORIANO</v>
      </c>
      <c r="K58" s="127" t="str">
        <f>IF(Chamada!$B13="","",Chamada!$B13)</f>
        <v>SOPHIE DA SILVA PAIVA</v>
      </c>
      <c r="L58" s="127" t="str">
        <f>IF(Chamada!$B14="","",Chamada!$B14)</f>
        <v>THOR CURUPANA ALVES CORREA</v>
      </c>
      <c r="M58" s="127" t="str">
        <f>IF(Chamada!$B15="","",Chamada!$B15)</f>
        <v>VIVIAN DIAS COELHO SCIPIONI</v>
      </c>
      <c r="N58" s="127" t="str">
        <f>IF(Chamada!$B16="","",Chamada!$B16)</f>
        <v/>
      </c>
      <c r="O58" s="127" t="str">
        <f>IF(Chamada!$B17="","",Chamada!$B17)</f>
        <v/>
      </c>
      <c r="P58" s="127" t="str">
        <f>IF(Chamada!$B18="","",Chamada!$B18)</f>
        <v/>
      </c>
      <c r="Q58" s="127" t="str">
        <f>IF(Chamada!$B19="","",Chamada!$B19)</f>
        <v/>
      </c>
      <c r="R58" s="127" t="str">
        <f>IF(Chamada!$B20="","",Chamada!$B20)</f>
        <v/>
      </c>
      <c r="S58" s="127" t="str">
        <f>IF(Chamada!$B21="","",Chamada!$B21)</f>
        <v/>
      </c>
      <c r="T58" s="128" t="str">
        <f>IF(Chamada!$B22="","",Chamada!$B22)</f>
        <v/>
      </c>
      <c r="U58" s="84" t="str">
        <f>IF(Chamada!$B23="","",Chamada!$B23)</f>
        <v/>
      </c>
      <c r="V58" s="85" t="str">
        <f>IF(Chamada!$B24="","",Chamada!$B24)</f>
        <v/>
      </c>
      <c r="W58" s="85" t="str">
        <f>IF(Chamada!$B25="","",Chamada!$B25)</f>
        <v/>
      </c>
      <c r="X58" s="85" t="str">
        <f>IF(Chamada!$B26="","",Chamada!$B26)</f>
        <v/>
      </c>
      <c r="Y58" s="85" t="str">
        <f>IF(Chamada!$B27="","",Chamada!$B27)</f>
        <v/>
      </c>
      <c r="Z58" s="85" t="str">
        <f>IF(Chamada!$B28="","",Chamada!$B28)</f>
        <v/>
      </c>
      <c r="AA58" s="85" t="str">
        <f>IF(Chamada!$B29="","",Chamada!$B29)</f>
        <v/>
      </c>
      <c r="AB58" s="85" t="str">
        <f>IF(Chamada!$B30="","",Chamada!$B30)</f>
        <v/>
      </c>
      <c r="AC58" s="85" t="str">
        <f>IF(Chamada!$B31="","",Chamada!$B31)</f>
        <v/>
      </c>
      <c r="AD58" s="85" t="str">
        <f>IF(Chamada!$B32="","",Chamada!$B32)</f>
        <v/>
      </c>
      <c r="AE58" s="85" t="str">
        <f>IF(Chamada!$B33="","",Chamada!$B33)</f>
        <v/>
      </c>
      <c r="AF58" s="85" t="str">
        <f>IF(Chamada!$B34="","",Chamada!$B34)</f>
        <v/>
      </c>
    </row>
    <row r="59" ht="15.75" customHeight="1">
      <c r="B59" s="129" t="s">
        <v>41</v>
      </c>
      <c r="C59" s="130"/>
      <c r="D59" s="131"/>
      <c r="E59" s="132"/>
      <c r="F59" s="132"/>
      <c r="G59" s="132"/>
      <c r="H59" s="132"/>
      <c r="I59" s="132"/>
      <c r="J59" s="132"/>
      <c r="K59" s="132"/>
      <c r="L59" s="132"/>
      <c r="M59" s="68"/>
      <c r="N59" s="68"/>
      <c r="O59" s="68"/>
      <c r="P59" s="68"/>
      <c r="Q59" s="68"/>
      <c r="R59" s="68"/>
      <c r="S59" s="68"/>
      <c r="T59" s="133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9"/>
    </row>
    <row r="60" ht="15.75" customHeight="1">
      <c r="B60" s="146" t="s">
        <v>258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135"/>
      <c r="U60" s="76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</row>
    <row r="61" ht="15.75" customHeight="1">
      <c r="B61" s="146" t="s">
        <v>259</v>
      </c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135"/>
      <c r="U61" s="76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</row>
    <row r="62" ht="15.75" customHeight="1">
      <c r="B62" s="146" t="s">
        <v>260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135"/>
      <c r="U62" s="76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</row>
    <row r="63" ht="15.75" customHeight="1">
      <c r="B63" s="146" t="s">
        <v>261</v>
      </c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135"/>
      <c r="U63" s="76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</row>
    <row r="64" ht="15.75" customHeight="1">
      <c r="B64" s="146" t="s">
        <v>262</v>
      </c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135"/>
      <c r="U64" s="76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</row>
    <row r="65" ht="15.75" customHeight="1">
      <c r="B65" s="146" t="s">
        <v>263</v>
      </c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135"/>
      <c r="U65" s="76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</row>
    <row r="66" ht="15.75" customHeight="1">
      <c r="B66" s="146" t="s">
        <v>264</v>
      </c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135"/>
      <c r="U66" s="76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</row>
    <row r="67" ht="15.75" customHeight="1">
      <c r="B67" s="146" t="s">
        <v>265</v>
      </c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135"/>
      <c r="U67" s="76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</row>
    <row r="68" ht="15.75" customHeight="1">
      <c r="B68" s="146" t="s">
        <v>266</v>
      </c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135"/>
      <c r="U68" s="76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</row>
    <row r="69" ht="15.75" customHeight="1">
      <c r="B69" s="146" t="s">
        <v>267</v>
      </c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135"/>
      <c r="U69" s="76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</row>
    <row r="70" ht="15.75" customHeight="1">
      <c r="B70" s="146" t="s">
        <v>268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135"/>
      <c r="U70" s="76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</row>
    <row r="71" ht="15.75" customHeight="1">
      <c r="B71" s="146" t="s">
        <v>269</v>
      </c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135"/>
      <c r="U71" s="76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</row>
    <row r="72" ht="15.75" customHeight="1">
      <c r="B72" s="146" t="s">
        <v>270</v>
      </c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135"/>
      <c r="U72" s="76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</row>
    <row r="73" ht="15.75" customHeight="1">
      <c r="B73" s="146" t="s">
        <v>271</v>
      </c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135"/>
      <c r="U73" s="76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</row>
    <row r="74" ht="15.75" customHeight="1">
      <c r="B74" s="146" t="s">
        <v>272</v>
      </c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135"/>
      <c r="U74" s="76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</row>
    <row r="75" ht="15.75" customHeight="1">
      <c r="B75" s="146" t="s">
        <v>273</v>
      </c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135"/>
      <c r="U75" s="76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</row>
    <row r="76" ht="15.75" customHeight="1">
      <c r="B76" s="146" t="s">
        <v>274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135"/>
      <c r="U76" s="76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</row>
    <row r="77" ht="15.75" customHeight="1">
      <c r="B77" s="146" t="s">
        <v>275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135"/>
      <c r="U77" s="76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</row>
    <row r="78" ht="15.75" customHeight="1">
      <c r="B78" s="146" t="s">
        <v>276</v>
      </c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135"/>
      <c r="U78" s="76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</row>
    <row r="79" ht="15.75" customHeight="1">
      <c r="B79" s="146" t="s">
        <v>277</v>
      </c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135"/>
      <c r="U79" s="76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</row>
    <row r="80" ht="15.75" customHeight="1">
      <c r="B80" s="146" t="s">
        <v>278</v>
      </c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135"/>
      <c r="U80" s="76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</row>
    <row r="81" ht="15.75" customHeight="1">
      <c r="B81" s="146" t="s">
        <v>279</v>
      </c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135"/>
      <c r="U81" s="76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</row>
    <row r="82" ht="15.75" customHeight="1">
      <c r="B82" s="146" t="s">
        <v>280</v>
      </c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135"/>
      <c r="U82" s="76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</row>
    <row r="83" ht="15.75" customHeight="1">
      <c r="B83" s="146" t="s">
        <v>281</v>
      </c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135"/>
      <c r="U83" s="76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</row>
    <row r="84" ht="15.75" customHeight="1">
      <c r="B84" s="147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9"/>
      <c r="U84" s="150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</row>
    <row r="85" ht="15.75" customHeight="1">
      <c r="B85" s="147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9"/>
      <c r="U85" s="150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</row>
    <row r="86" ht="15.75" customHeight="1">
      <c r="B86" s="147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9"/>
      <c r="U86" s="150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</row>
    <row r="87" ht="15.75" customHeight="1">
      <c r="B87" s="147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9"/>
      <c r="U87" s="150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</row>
    <row r="88" ht="15.75" customHeight="1">
      <c r="B88" s="147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9"/>
      <c r="U88" s="150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</row>
    <row r="89" ht="15.75" customHeight="1">
      <c r="B89" s="151"/>
      <c r="C89" s="152">
        <f t="shared" ref="C89:AF89" si="2">IFERROR(COUNTIF(C60:C83,"A")/COUNTA($B$60:$B$83)*10,0)</f>
        <v>0</v>
      </c>
      <c r="D89" s="80">
        <f t="shared" si="2"/>
        <v>0</v>
      </c>
      <c r="E89" s="80">
        <f t="shared" si="2"/>
        <v>0</v>
      </c>
      <c r="F89" s="80">
        <f t="shared" si="2"/>
        <v>0</v>
      </c>
      <c r="G89" s="80">
        <f t="shared" si="2"/>
        <v>0</v>
      </c>
      <c r="H89" s="80">
        <f t="shared" si="2"/>
        <v>0</v>
      </c>
      <c r="I89" s="80">
        <f t="shared" si="2"/>
        <v>0</v>
      </c>
      <c r="J89" s="80">
        <f t="shared" si="2"/>
        <v>0</v>
      </c>
      <c r="K89" s="80">
        <f t="shared" si="2"/>
        <v>0</v>
      </c>
      <c r="L89" s="80">
        <f t="shared" si="2"/>
        <v>0</v>
      </c>
      <c r="M89" s="80">
        <f t="shared" si="2"/>
        <v>0</v>
      </c>
      <c r="N89" s="80">
        <f t="shared" si="2"/>
        <v>0</v>
      </c>
      <c r="O89" s="80">
        <f t="shared" si="2"/>
        <v>0</v>
      </c>
      <c r="P89" s="80">
        <f t="shared" si="2"/>
        <v>0</v>
      </c>
      <c r="Q89" s="80">
        <f t="shared" si="2"/>
        <v>0</v>
      </c>
      <c r="R89" s="80">
        <f t="shared" si="2"/>
        <v>0</v>
      </c>
      <c r="S89" s="80">
        <f t="shared" si="2"/>
        <v>0</v>
      </c>
      <c r="T89" s="81">
        <f t="shared" si="2"/>
        <v>0</v>
      </c>
      <c r="U89" s="82">
        <f t="shared" si="2"/>
        <v>0</v>
      </c>
      <c r="V89" s="83">
        <f t="shared" si="2"/>
        <v>0</v>
      </c>
      <c r="W89" s="83">
        <f t="shared" si="2"/>
        <v>0</v>
      </c>
      <c r="X89" s="83">
        <f t="shared" si="2"/>
        <v>0</v>
      </c>
      <c r="Y89" s="83">
        <f t="shared" si="2"/>
        <v>0</v>
      </c>
      <c r="Z89" s="83">
        <f t="shared" si="2"/>
        <v>0</v>
      </c>
      <c r="AA89" s="83">
        <f t="shared" si="2"/>
        <v>0</v>
      </c>
      <c r="AB89" s="83">
        <f t="shared" si="2"/>
        <v>0</v>
      </c>
      <c r="AC89" s="83">
        <f t="shared" si="2"/>
        <v>0</v>
      </c>
      <c r="AD89" s="83">
        <f t="shared" si="2"/>
        <v>0</v>
      </c>
      <c r="AE89" s="83">
        <f t="shared" si="2"/>
        <v>0</v>
      </c>
      <c r="AF89" s="83">
        <f t="shared" si="2"/>
        <v>0</v>
      </c>
    </row>
    <row r="90" ht="15.75" customHeight="1"/>
    <row r="91" ht="15.75" customHeight="1">
      <c r="B91" s="125"/>
      <c r="C91" s="55" t="s">
        <v>39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9"/>
    </row>
    <row r="92" ht="197.25" customHeight="1">
      <c r="B92" s="126"/>
      <c r="C92" s="127" t="str">
        <f>IF(Chamada!$B5="","",Chamada!$B5)</f>
        <v>ARTHUR ROLIM VAZ PINTO</v>
      </c>
      <c r="D92" s="127" t="str">
        <f>IF(Chamada!$B6="","",Chamada!$B6)</f>
        <v>GABRIEL SILVA DE CASTRO</v>
      </c>
      <c r="E92" s="127" t="str">
        <f>IF(Chamada!$B7="","",Chamada!$B7)</f>
        <v>ISADORA SUCHLA RIBAS DE ANDRADE</v>
      </c>
      <c r="F92" s="127" t="str">
        <f>IF(Chamada!$B8="","",Chamada!$B8)</f>
        <v>LAURA BOLLIS MAIA</v>
      </c>
      <c r="G92" s="127" t="str">
        <f>IF(Chamada!$B9="","",Chamada!$B9)</f>
        <v>LAURA GALL FARIAS</v>
      </c>
      <c r="H92" s="127" t="str">
        <f>IF(Chamada!$B10="","",Chamada!$B10)</f>
        <v>MARIA VITÓRIA DE LIMA DIAS</v>
      </c>
      <c r="I92" s="127" t="str">
        <f>IF(Chamada!$B11="","",Chamada!$B11)</f>
        <v>MATHEUS CERVELLO ANTÔNIO</v>
      </c>
      <c r="J92" s="127" t="str">
        <f>IF(Chamada!$B12="","",Chamada!$B12)</f>
        <v>PEDRO HENRIQUE FLORIANO</v>
      </c>
      <c r="K92" s="127" t="str">
        <f>IF(Chamada!$B13="","",Chamada!$B13)</f>
        <v>SOPHIE DA SILVA PAIVA</v>
      </c>
      <c r="L92" s="127" t="str">
        <f>IF(Chamada!$B14="","",Chamada!$B14)</f>
        <v>THOR CURUPANA ALVES CORREA</v>
      </c>
      <c r="M92" s="127" t="str">
        <f>IF(Chamada!$B15="","",Chamada!$B15)</f>
        <v>VIVIAN DIAS COELHO SCIPIONI</v>
      </c>
      <c r="N92" s="127" t="str">
        <f>IF(Chamada!$B16="","",Chamada!$B16)</f>
        <v/>
      </c>
      <c r="O92" s="127" t="str">
        <f>IF(Chamada!$B17="","",Chamada!$B17)</f>
        <v/>
      </c>
      <c r="P92" s="127" t="str">
        <f>IF(Chamada!$B18="","",Chamada!$B18)</f>
        <v/>
      </c>
      <c r="Q92" s="127" t="str">
        <f>IF(Chamada!$B19="","",Chamada!$B19)</f>
        <v/>
      </c>
      <c r="R92" s="127" t="str">
        <f>IF(Chamada!$B20="","",Chamada!$B20)</f>
        <v/>
      </c>
      <c r="S92" s="127" t="str">
        <f>IF(Chamada!$B21="","",Chamada!$B21)</f>
        <v/>
      </c>
      <c r="T92" s="128" t="str">
        <f>IF(Chamada!$B22="","",Chamada!$B22)</f>
        <v/>
      </c>
      <c r="U92" s="84" t="str">
        <f>IF(Chamada!$B23="","",Chamada!$B23)</f>
        <v/>
      </c>
      <c r="V92" s="85" t="str">
        <f>IF(Chamada!$B24="","",Chamada!$B24)</f>
        <v/>
      </c>
      <c r="W92" s="85" t="str">
        <f>IF(Chamada!$B25="","",Chamada!$B25)</f>
        <v/>
      </c>
      <c r="X92" s="85" t="str">
        <f>IF(Chamada!$B26="","",Chamada!$B26)</f>
        <v/>
      </c>
      <c r="Y92" s="85" t="str">
        <f>IF(Chamada!$B27="","",Chamada!$B27)</f>
        <v/>
      </c>
      <c r="Z92" s="85" t="str">
        <f>IF(Chamada!$B28="","",Chamada!$B28)</f>
        <v/>
      </c>
      <c r="AA92" s="85" t="str">
        <f>IF(Chamada!$B29="","",Chamada!$B29)</f>
        <v/>
      </c>
      <c r="AB92" s="85" t="str">
        <f>IF(Chamada!$B30="","",Chamada!$B30)</f>
        <v/>
      </c>
      <c r="AC92" s="85" t="str">
        <f>IF(Chamada!$B31="","",Chamada!$B31)</f>
        <v/>
      </c>
      <c r="AD92" s="85" t="str">
        <f>IF(Chamada!$B32="","",Chamada!$B32)</f>
        <v/>
      </c>
      <c r="AE92" s="85" t="str">
        <f>IF(Chamada!$B33="","",Chamada!$B33)</f>
        <v/>
      </c>
      <c r="AF92" s="85" t="str">
        <f>IF(Chamada!$B34="","",Chamada!$B34)</f>
        <v/>
      </c>
    </row>
    <row r="93" ht="15.75" customHeight="1">
      <c r="B93" s="129" t="s">
        <v>41</v>
      </c>
      <c r="C93" s="130"/>
      <c r="D93" s="131"/>
      <c r="E93" s="132"/>
      <c r="F93" s="132"/>
      <c r="G93" s="132"/>
      <c r="H93" s="132"/>
      <c r="I93" s="132"/>
      <c r="J93" s="132"/>
      <c r="K93" s="132"/>
      <c r="L93" s="132"/>
      <c r="M93" s="68"/>
      <c r="N93" s="68"/>
      <c r="O93" s="68"/>
      <c r="P93" s="68"/>
      <c r="Q93" s="68"/>
      <c r="R93" s="68"/>
      <c r="S93" s="68"/>
      <c r="T93" s="133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9"/>
    </row>
    <row r="94" ht="15.75" customHeight="1">
      <c r="B94" s="153" t="s">
        <v>282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54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</row>
    <row r="95" ht="15.75" customHeight="1">
      <c r="B95" s="153" t="s">
        <v>283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54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</row>
    <row r="96" ht="15.75" customHeight="1">
      <c r="B96" s="153" t="s">
        <v>284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54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</row>
    <row r="97" ht="15.75" customHeight="1">
      <c r="B97" s="153" t="s">
        <v>285</v>
      </c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54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</row>
    <row r="98" ht="15.75" customHeight="1">
      <c r="B98" s="153" t="s">
        <v>286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54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</row>
    <row r="99" ht="15.75" customHeight="1">
      <c r="B99" s="153" t="s">
        <v>287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54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</row>
    <row r="100" ht="15.75" customHeight="1">
      <c r="B100" s="153" t="s">
        <v>288</v>
      </c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54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</row>
    <row r="101" ht="15.75" customHeight="1">
      <c r="B101" s="153" t="s">
        <v>289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54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</row>
    <row r="102" ht="15.75" customHeight="1">
      <c r="B102" s="153" t="s">
        <v>290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54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</row>
    <row r="103" ht="15.75" customHeight="1">
      <c r="B103" s="153" t="s">
        <v>291</v>
      </c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54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</row>
    <row r="104" ht="15.75" customHeight="1">
      <c r="B104" s="153" t="s">
        <v>292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54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</row>
    <row r="105" ht="15.75" customHeight="1">
      <c r="B105" s="153" t="s">
        <v>293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54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</row>
    <row r="106" ht="15.75" customHeight="1">
      <c r="B106" s="153" t="s">
        <v>294</v>
      </c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54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</row>
    <row r="107" ht="15.75" customHeight="1">
      <c r="B107" s="153" t="s">
        <v>295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54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</row>
    <row r="108" ht="15.75" customHeight="1">
      <c r="B108" s="153" t="s">
        <v>296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54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</row>
    <row r="109" ht="15.75" customHeight="1">
      <c r="B109" s="153" t="s">
        <v>297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54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</row>
    <row r="110" ht="15.75" customHeight="1">
      <c r="B110" s="153" t="s">
        <v>298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54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</row>
    <row r="111" ht="15.75" customHeight="1">
      <c r="B111" s="153" t="s">
        <v>299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54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</row>
    <row r="112" ht="15.75" customHeight="1">
      <c r="B112" s="153" t="s">
        <v>300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54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</row>
    <row r="113" ht="15.75" customHeight="1">
      <c r="B113" s="153" t="s">
        <v>301</v>
      </c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54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</row>
    <row r="114" ht="15.75" customHeight="1">
      <c r="B114" s="153" t="s">
        <v>302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54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</row>
    <row r="115" ht="15.75" customHeight="1">
      <c r="B115" s="153" t="s">
        <v>303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54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</row>
    <row r="116" ht="15.75" customHeight="1">
      <c r="B116" s="153" t="s">
        <v>304</v>
      </c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54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</row>
    <row r="117" ht="15.75" customHeight="1">
      <c r="B117" s="155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54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</row>
    <row r="118" ht="15.75" customHeight="1">
      <c r="B118" s="155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54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</row>
    <row r="119" ht="15.75" customHeight="1">
      <c r="B119" s="155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54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</row>
    <row r="120" ht="15.75" customHeight="1">
      <c r="B120" s="156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54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</row>
    <row r="121" ht="15.75" customHeight="1">
      <c r="B121" s="155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54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</row>
    <row r="122" ht="15.75" customHeight="1">
      <c r="B122" s="155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54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</row>
    <row r="123" ht="15.75" customHeight="1">
      <c r="B123" s="155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54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</row>
    <row r="124" ht="15.75" customHeight="1">
      <c r="B124" s="156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54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</row>
    <row r="125" ht="15.0" customHeight="1">
      <c r="B125" s="155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54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</row>
    <row r="126" ht="15.75" customHeight="1">
      <c r="B126" s="155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54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</row>
    <row r="127" ht="15.75" customHeight="1">
      <c r="B127" s="155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54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</row>
    <row r="128" ht="15.75" customHeight="1">
      <c r="B128" s="156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54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</row>
    <row r="129" ht="15.75" customHeight="1">
      <c r="B129" s="155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54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</row>
    <row r="130" ht="15.75" customHeight="1">
      <c r="B130" s="155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54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</row>
    <row r="131" ht="15.75" customHeight="1">
      <c r="B131" s="155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54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</row>
    <row r="132" ht="15.75" customHeight="1">
      <c r="B132" s="157" t="s">
        <v>65</v>
      </c>
      <c r="C132" s="80">
        <f t="shared" ref="C132:AF132" si="3">IFERROR(COUNTIF(C94:C131,"A")/COUNTA($B$94:$B$131)*10,0)</f>
        <v>0</v>
      </c>
      <c r="D132" s="80">
        <f t="shared" si="3"/>
        <v>0</v>
      </c>
      <c r="E132" s="80">
        <f t="shared" si="3"/>
        <v>0</v>
      </c>
      <c r="F132" s="80">
        <f t="shared" si="3"/>
        <v>0</v>
      </c>
      <c r="G132" s="80">
        <f t="shared" si="3"/>
        <v>0</v>
      </c>
      <c r="H132" s="80">
        <f t="shared" si="3"/>
        <v>0</v>
      </c>
      <c r="I132" s="80">
        <f t="shared" si="3"/>
        <v>0</v>
      </c>
      <c r="J132" s="80">
        <f t="shared" si="3"/>
        <v>0</v>
      </c>
      <c r="K132" s="80">
        <f t="shared" si="3"/>
        <v>0</v>
      </c>
      <c r="L132" s="80">
        <f t="shared" si="3"/>
        <v>0</v>
      </c>
      <c r="M132" s="80">
        <f t="shared" si="3"/>
        <v>0</v>
      </c>
      <c r="N132" s="80">
        <f t="shared" si="3"/>
        <v>0</v>
      </c>
      <c r="O132" s="80">
        <f t="shared" si="3"/>
        <v>0</v>
      </c>
      <c r="P132" s="80">
        <f t="shared" si="3"/>
        <v>0</v>
      </c>
      <c r="Q132" s="80">
        <f t="shared" si="3"/>
        <v>0</v>
      </c>
      <c r="R132" s="80">
        <f t="shared" si="3"/>
        <v>0</v>
      </c>
      <c r="S132" s="80">
        <f t="shared" si="3"/>
        <v>0</v>
      </c>
      <c r="T132" s="81">
        <f t="shared" si="3"/>
        <v>0</v>
      </c>
      <c r="U132" s="82">
        <f t="shared" si="3"/>
        <v>0</v>
      </c>
      <c r="V132" s="83">
        <f t="shared" si="3"/>
        <v>0</v>
      </c>
      <c r="W132" s="83">
        <f t="shared" si="3"/>
        <v>0</v>
      </c>
      <c r="X132" s="83">
        <f t="shared" si="3"/>
        <v>0</v>
      </c>
      <c r="Y132" s="83">
        <f t="shared" si="3"/>
        <v>0</v>
      </c>
      <c r="Z132" s="83">
        <f t="shared" si="3"/>
        <v>0</v>
      </c>
      <c r="AA132" s="83">
        <f t="shared" si="3"/>
        <v>0</v>
      </c>
      <c r="AB132" s="83">
        <f t="shared" si="3"/>
        <v>0</v>
      </c>
      <c r="AC132" s="83">
        <f t="shared" si="3"/>
        <v>0</v>
      </c>
      <c r="AD132" s="83">
        <f t="shared" si="3"/>
        <v>0</v>
      </c>
      <c r="AE132" s="83">
        <f t="shared" si="3"/>
        <v>0</v>
      </c>
      <c r="AF132" s="83">
        <f t="shared" si="3"/>
        <v>0</v>
      </c>
    </row>
    <row r="133" ht="15.75" customHeight="1"/>
    <row r="134" ht="15.75" customHeight="1"/>
    <row r="135" ht="15.75" customHeight="1">
      <c r="B135" s="125"/>
      <c r="C135" s="55" t="s">
        <v>39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9"/>
    </row>
    <row r="136" ht="197.25" customHeight="1">
      <c r="B136" s="126"/>
      <c r="C136" s="127" t="str">
        <f>IF(Chamada!$B5="","",Chamada!$B5)</f>
        <v>ARTHUR ROLIM VAZ PINTO</v>
      </c>
      <c r="D136" s="127" t="str">
        <f>IF(Chamada!$B6="","",Chamada!$B6)</f>
        <v>GABRIEL SILVA DE CASTRO</v>
      </c>
      <c r="E136" s="127" t="str">
        <f>IF(Chamada!$B7="","",Chamada!$B7)</f>
        <v>ISADORA SUCHLA RIBAS DE ANDRADE</v>
      </c>
      <c r="F136" s="127" t="str">
        <f>IF(Chamada!$B8="","",Chamada!$B8)</f>
        <v>LAURA BOLLIS MAIA</v>
      </c>
      <c r="G136" s="127" t="str">
        <f>IF(Chamada!$B9="","",Chamada!$B9)</f>
        <v>LAURA GALL FARIAS</v>
      </c>
      <c r="H136" s="127" t="str">
        <f>IF(Chamada!$B10="","",Chamada!$B10)</f>
        <v>MARIA VITÓRIA DE LIMA DIAS</v>
      </c>
      <c r="I136" s="127" t="str">
        <f>IF(Chamada!$B11="","",Chamada!$B11)</f>
        <v>MATHEUS CERVELLO ANTÔNIO</v>
      </c>
      <c r="J136" s="127" t="str">
        <f>IF(Chamada!$B12="","",Chamada!$B12)</f>
        <v>PEDRO HENRIQUE FLORIANO</v>
      </c>
      <c r="K136" s="127" t="str">
        <f>IF(Chamada!$B13="","",Chamada!$B13)</f>
        <v>SOPHIE DA SILVA PAIVA</v>
      </c>
      <c r="L136" s="127" t="str">
        <f>IF(Chamada!$B14="","",Chamada!$B14)</f>
        <v>THOR CURUPANA ALVES CORREA</v>
      </c>
      <c r="M136" s="127" t="str">
        <f>IF(Chamada!$B15="","",Chamada!$B15)</f>
        <v>VIVIAN DIAS COELHO SCIPIONI</v>
      </c>
      <c r="N136" s="127" t="str">
        <f>IF(Chamada!$B16="","",Chamada!$B16)</f>
        <v/>
      </c>
      <c r="O136" s="127" t="str">
        <f>IF(Chamada!$B17="","",Chamada!$B17)</f>
        <v/>
      </c>
      <c r="P136" s="127" t="str">
        <f>IF(Chamada!$B18="","",Chamada!$B18)</f>
        <v/>
      </c>
      <c r="Q136" s="127" t="str">
        <f>IF(Chamada!$B19="","",Chamada!$B19)</f>
        <v/>
      </c>
      <c r="R136" s="127" t="str">
        <f>IF(Chamada!$B20="","",Chamada!$B20)</f>
        <v/>
      </c>
      <c r="S136" s="127" t="str">
        <f>IF(Chamada!$B21="","",Chamada!$B21)</f>
        <v/>
      </c>
      <c r="T136" s="128" t="str">
        <f>IF(Chamada!$B22="","",Chamada!$B22)</f>
        <v/>
      </c>
      <c r="U136" s="84" t="str">
        <f>IF(Chamada!$B23="","",Chamada!$B23)</f>
        <v/>
      </c>
      <c r="V136" s="85" t="str">
        <f>IF(Chamada!$B24="","",Chamada!$B24)</f>
        <v/>
      </c>
      <c r="W136" s="85" t="str">
        <f>IF(Chamada!$B25="","",Chamada!$B25)</f>
        <v/>
      </c>
      <c r="X136" s="85" t="str">
        <f>IF(Chamada!$B26="","",Chamada!$B26)</f>
        <v/>
      </c>
      <c r="Y136" s="85" t="str">
        <f>IF(Chamada!$B27="","",Chamada!$B27)</f>
        <v/>
      </c>
      <c r="Z136" s="85" t="str">
        <f>IF(Chamada!$B28="","",Chamada!$B28)</f>
        <v/>
      </c>
      <c r="AA136" s="85" t="str">
        <f>IF(Chamada!$B29="","",Chamada!$B29)</f>
        <v/>
      </c>
      <c r="AB136" s="85" t="str">
        <f>IF(Chamada!$B30="","",Chamada!$B30)</f>
        <v/>
      </c>
      <c r="AC136" s="85" t="str">
        <f>IF(Chamada!$B31="","",Chamada!$B31)</f>
        <v/>
      </c>
      <c r="AD136" s="85" t="str">
        <f>IF(Chamada!$B32="","",Chamada!$B32)</f>
        <v/>
      </c>
      <c r="AE136" s="85" t="str">
        <f>IF(Chamada!$B33="","",Chamada!$B33)</f>
        <v/>
      </c>
      <c r="AF136" s="85" t="str">
        <f>IF(Chamada!$B34="","",Chamada!$B34)</f>
        <v/>
      </c>
    </row>
    <row r="137" ht="15.75" customHeight="1">
      <c r="B137" s="129" t="s">
        <v>41</v>
      </c>
      <c r="C137" s="130"/>
      <c r="D137" s="131"/>
      <c r="E137" s="132"/>
      <c r="F137" s="132"/>
      <c r="G137" s="132"/>
      <c r="H137" s="132"/>
      <c r="I137" s="132"/>
      <c r="J137" s="132"/>
      <c r="K137" s="132"/>
      <c r="L137" s="132"/>
      <c r="M137" s="68"/>
      <c r="N137" s="68"/>
      <c r="O137" s="68"/>
      <c r="P137" s="68"/>
      <c r="Q137" s="68"/>
      <c r="R137" s="68"/>
      <c r="S137" s="68"/>
      <c r="T137" s="133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9"/>
    </row>
    <row r="138" ht="15.75" customHeight="1">
      <c r="B138" s="134" t="s">
        <v>305</v>
      </c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54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</row>
    <row r="139" ht="15.75" customHeight="1">
      <c r="B139" s="134" t="s">
        <v>306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54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</row>
    <row r="140" ht="15.75" customHeight="1">
      <c r="B140" s="134" t="s">
        <v>307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54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</row>
    <row r="141" ht="15.75" customHeight="1">
      <c r="B141" s="134" t="s">
        <v>308</v>
      </c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54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</row>
    <row r="142" ht="15.75" customHeight="1">
      <c r="B142" s="134" t="s">
        <v>309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54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</row>
    <row r="143" ht="15.75" customHeight="1">
      <c r="B143" s="134" t="s">
        <v>310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54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</row>
    <row r="144" ht="15.75" customHeight="1">
      <c r="B144" s="134" t="s">
        <v>311</v>
      </c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54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</row>
    <row r="145" ht="15.75" customHeight="1">
      <c r="B145" s="134" t="s">
        <v>312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54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</row>
    <row r="146" ht="15.75" customHeight="1">
      <c r="B146" s="134" t="s">
        <v>313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54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</row>
    <row r="147" ht="15.75" customHeight="1">
      <c r="B147" s="134" t="s">
        <v>314</v>
      </c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54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</row>
    <row r="148" ht="15.75" customHeight="1">
      <c r="B148" s="134" t="s">
        <v>315</v>
      </c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54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</row>
    <row r="149" ht="15.75" customHeight="1">
      <c r="B149" s="134" t="s">
        <v>316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54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</row>
    <row r="150" ht="15.75" customHeight="1">
      <c r="B150" s="134" t="s">
        <v>317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54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</row>
    <row r="151" ht="15.75" customHeight="1">
      <c r="B151" s="134" t="s">
        <v>318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54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</row>
    <row r="152" ht="15.75" customHeight="1">
      <c r="B152" s="134" t="s">
        <v>319</v>
      </c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54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</row>
    <row r="153" ht="15.75" customHeight="1">
      <c r="B153" s="134" t="s">
        <v>320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54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</row>
    <row r="154" ht="15.75" customHeight="1">
      <c r="B154" s="134" t="s">
        <v>321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54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</row>
    <row r="155" ht="15.75" customHeight="1">
      <c r="B155" s="134" t="s">
        <v>322</v>
      </c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54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</row>
    <row r="156" ht="15.75" customHeight="1">
      <c r="B156" s="134" t="s">
        <v>323</v>
      </c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54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</row>
    <row r="157" ht="15.75" customHeight="1">
      <c r="B157" s="134" t="s">
        <v>324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54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</row>
    <row r="158" ht="15.75" customHeight="1">
      <c r="B158" s="134" t="s">
        <v>325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54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</row>
    <row r="159" ht="15.75" customHeight="1">
      <c r="B159" s="134" t="s">
        <v>326</v>
      </c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54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</row>
    <row r="160" ht="15.75" customHeight="1">
      <c r="B160" s="134" t="s">
        <v>327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54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</row>
    <row r="161" ht="15.75" customHeight="1">
      <c r="B161" s="134" t="s">
        <v>328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54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</row>
    <row r="162" ht="15.75" customHeight="1">
      <c r="B162" s="134" t="s">
        <v>329</v>
      </c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54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</row>
    <row r="163" ht="15.75" customHeight="1">
      <c r="B163" s="134" t="s">
        <v>330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54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</row>
    <row r="164" ht="15.75" customHeight="1">
      <c r="B164" s="134" t="s">
        <v>331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54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</row>
    <row r="165" ht="15.75" customHeight="1">
      <c r="B165" s="134" t="s">
        <v>332</v>
      </c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54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</row>
    <row r="166" ht="15.75" customHeight="1">
      <c r="B166" s="134" t="s">
        <v>333</v>
      </c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54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</row>
    <row r="167" ht="15.75" customHeight="1">
      <c r="B167" s="134" t="s">
        <v>334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54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</row>
    <row r="168" ht="15.75" customHeight="1">
      <c r="B168" s="158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54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</row>
    <row r="169" ht="15.0" customHeight="1">
      <c r="B169" s="159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54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</row>
    <row r="170" ht="15.75" customHeight="1">
      <c r="B170" s="159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54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</row>
    <row r="171" ht="15.75" customHeight="1">
      <c r="B171" s="159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54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</row>
    <row r="172" ht="15.75" customHeight="1">
      <c r="B172" s="159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54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</row>
    <row r="173" ht="15.75" customHeight="1">
      <c r="B173" s="159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54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</row>
    <row r="174" ht="15.75" customHeight="1">
      <c r="B174" s="159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54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</row>
    <row r="175" ht="15.75" customHeight="1">
      <c r="B175" s="159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54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</row>
    <row r="176" ht="15.75" customHeight="1">
      <c r="B176" s="145" t="s">
        <v>65</v>
      </c>
      <c r="C176" s="80">
        <f t="shared" ref="C176:M176" si="4">IFERROR(COUNTIF(C138:C175,"A")/COUNTA($B$138:$B$175)*10,0)</f>
        <v>0</v>
      </c>
      <c r="D176" s="80">
        <f t="shared" si="4"/>
        <v>0</v>
      </c>
      <c r="E176" s="80">
        <f t="shared" si="4"/>
        <v>0</v>
      </c>
      <c r="F176" s="80">
        <f t="shared" si="4"/>
        <v>0</v>
      </c>
      <c r="G176" s="80">
        <f t="shared" si="4"/>
        <v>0</v>
      </c>
      <c r="H176" s="80">
        <f t="shared" si="4"/>
        <v>0</v>
      </c>
      <c r="I176" s="80">
        <f t="shared" si="4"/>
        <v>0</v>
      </c>
      <c r="J176" s="80">
        <f t="shared" si="4"/>
        <v>0</v>
      </c>
      <c r="K176" s="80">
        <f t="shared" si="4"/>
        <v>0</v>
      </c>
      <c r="L176" s="80">
        <f t="shared" si="4"/>
        <v>0</v>
      </c>
      <c r="M176" s="80">
        <f t="shared" si="4"/>
        <v>0</v>
      </c>
      <c r="N176" s="80">
        <f>IFERROR(COUNTIF(N138:N175,"A")/COUNTA($B$94:$B$131)*10,0)</f>
        <v>0</v>
      </c>
      <c r="O176" s="80">
        <f t="shared" ref="O176:T176" si="5">IFERROR(COUNTIF(O138:O175,"A")/COUNTA($B$138:$B$175)*10,0)</f>
        <v>0</v>
      </c>
      <c r="P176" s="80">
        <f t="shared" si="5"/>
        <v>0</v>
      </c>
      <c r="Q176" s="80">
        <f t="shared" si="5"/>
        <v>0</v>
      </c>
      <c r="R176" s="80">
        <f t="shared" si="5"/>
        <v>0</v>
      </c>
      <c r="S176" s="80">
        <f t="shared" si="5"/>
        <v>0</v>
      </c>
      <c r="T176" s="81">
        <f t="shared" si="5"/>
        <v>0</v>
      </c>
      <c r="U176" s="82">
        <f t="shared" ref="U176:AF176" si="6">IFERROR(COUNTIF(U138:U175,"A")/COUNTA($B$94:$B$131)*10,0)</f>
        <v>0</v>
      </c>
      <c r="V176" s="83">
        <f t="shared" si="6"/>
        <v>0</v>
      </c>
      <c r="W176" s="83">
        <f t="shared" si="6"/>
        <v>0</v>
      </c>
      <c r="X176" s="83">
        <f t="shared" si="6"/>
        <v>0</v>
      </c>
      <c r="Y176" s="83">
        <f t="shared" si="6"/>
        <v>0</v>
      </c>
      <c r="Z176" s="83">
        <f t="shared" si="6"/>
        <v>0</v>
      </c>
      <c r="AA176" s="83">
        <f t="shared" si="6"/>
        <v>0</v>
      </c>
      <c r="AB176" s="83">
        <f t="shared" si="6"/>
        <v>0</v>
      </c>
      <c r="AC176" s="83">
        <f t="shared" si="6"/>
        <v>0</v>
      </c>
      <c r="AD176" s="83">
        <f t="shared" si="6"/>
        <v>0</v>
      </c>
      <c r="AE176" s="83">
        <f t="shared" si="6"/>
        <v>0</v>
      </c>
      <c r="AF176" s="83">
        <f t="shared" si="6"/>
        <v>0</v>
      </c>
    </row>
    <row r="177" ht="15.75" customHeight="1"/>
    <row r="178" ht="15.75" customHeight="1"/>
    <row r="179" ht="15.75" customHeight="1">
      <c r="B179" s="125"/>
      <c r="C179" s="55" t="s">
        <v>39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9"/>
    </row>
    <row r="180" ht="197.25" customHeight="1">
      <c r="B180" s="126"/>
      <c r="C180" s="127" t="str">
        <f>IF(Chamada!$B5="","",Chamada!$B5)</f>
        <v>ARTHUR ROLIM VAZ PINTO</v>
      </c>
      <c r="D180" s="127" t="str">
        <f>IF(Chamada!$B6="","",Chamada!$B6)</f>
        <v>GABRIEL SILVA DE CASTRO</v>
      </c>
      <c r="E180" s="127" t="str">
        <f>IF(Chamada!$B7="","",Chamada!$B7)</f>
        <v>ISADORA SUCHLA RIBAS DE ANDRADE</v>
      </c>
      <c r="F180" s="127" t="str">
        <f>IF(Chamada!$B8="","",Chamada!$B8)</f>
        <v>LAURA BOLLIS MAIA</v>
      </c>
      <c r="G180" s="127" t="str">
        <f>IF(Chamada!$B9="","",Chamada!$B9)</f>
        <v>LAURA GALL FARIAS</v>
      </c>
      <c r="H180" s="127" t="str">
        <f>IF(Chamada!$B10="","",Chamada!$B10)</f>
        <v>MARIA VITÓRIA DE LIMA DIAS</v>
      </c>
      <c r="I180" s="127" t="str">
        <f>IF(Chamada!$B11="","",Chamada!$B11)</f>
        <v>MATHEUS CERVELLO ANTÔNIO</v>
      </c>
      <c r="J180" s="127" t="str">
        <f>IF(Chamada!$B12="","",Chamada!$B12)</f>
        <v>PEDRO HENRIQUE FLORIANO</v>
      </c>
      <c r="K180" s="127" t="str">
        <f>IF(Chamada!$B13="","",Chamada!$B13)</f>
        <v>SOPHIE DA SILVA PAIVA</v>
      </c>
      <c r="L180" s="127" t="str">
        <f>IF(Chamada!$B14="","",Chamada!$B14)</f>
        <v>THOR CURUPANA ALVES CORREA</v>
      </c>
      <c r="M180" s="127" t="str">
        <f>IF(Chamada!$B15="","",Chamada!$B15)</f>
        <v>VIVIAN DIAS COELHO SCIPIONI</v>
      </c>
      <c r="N180" s="127" t="str">
        <f>IF(Chamada!$B16="","",Chamada!$B16)</f>
        <v/>
      </c>
      <c r="O180" s="127" t="str">
        <f>IF(Chamada!$B17="","",Chamada!$B17)</f>
        <v/>
      </c>
      <c r="P180" s="127" t="str">
        <f>IF(Chamada!$B18="","",Chamada!$B18)</f>
        <v/>
      </c>
      <c r="Q180" s="127" t="str">
        <f>IF(Chamada!$B19="","",Chamada!$B19)</f>
        <v/>
      </c>
      <c r="R180" s="127" t="str">
        <f>IF(Chamada!$B20="","",Chamada!$B20)</f>
        <v/>
      </c>
      <c r="S180" s="127" t="str">
        <f>IF(Chamada!$B21="","",Chamada!$B21)</f>
        <v/>
      </c>
      <c r="T180" s="128" t="str">
        <f>IF(Chamada!$B22="","",Chamada!$B22)</f>
        <v/>
      </c>
      <c r="U180" s="84" t="str">
        <f>IF(Chamada!$B23="","",Chamada!$B23)</f>
        <v/>
      </c>
      <c r="V180" s="85" t="str">
        <f>IF(Chamada!$B24="","",Chamada!$B24)</f>
        <v/>
      </c>
      <c r="W180" s="85" t="str">
        <f>IF(Chamada!$B25="","",Chamada!$B25)</f>
        <v/>
      </c>
      <c r="X180" s="85" t="str">
        <f>IF(Chamada!$B26="","",Chamada!$B26)</f>
        <v/>
      </c>
      <c r="Y180" s="85" t="str">
        <f>IF(Chamada!$B27="","",Chamada!$B27)</f>
        <v/>
      </c>
      <c r="Z180" s="85" t="str">
        <f>IF(Chamada!$B28="","",Chamada!$B28)</f>
        <v/>
      </c>
      <c r="AA180" s="85" t="str">
        <f>IF(Chamada!$B29="","",Chamada!$B29)</f>
        <v/>
      </c>
      <c r="AB180" s="85" t="str">
        <f>IF(Chamada!$B30="","",Chamada!$B30)</f>
        <v/>
      </c>
      <c r="AC180" s="85" t="str">
        <f>IF(Chamada!$B31="","",Chamada!$B31)</f>
        <v/>
      </c>
      <c r="AD180" s="85" t="str">
        <f>IF(Chamada!$B32="","",Chamada!$B32)</f>
        <v/>
      </c>
      <c r="AE180" s="85" t="str">
        <f>IF(Chamada!$B33="","",Chamada!$B33)</f>
        <v/>
      </c>
      <c r="AF180" s="85" t="str">
        <f>IF(Chamada!$B34="","",Chamada!$B34)</f>
        <v/>
      </c>
    </row>
    <row r="181" ht="15.75" customHeight="1">
      <c r="B181" s="129" t="s">
        <v>41</v>
      </c>
      <c r="C181" s="130"/>
      <c r="D181" s="131"/>
      <c r="E181" s="132"/>
      <c r="F181" s="132"/>
      <c r="G181" s="132"/>
      <c r="H181" s="132"/>
      <c r="I181" s="132"/>
      <c r="J181" s="132"/>
      <c r="K181" s="132"/>
      <c r="L181" s="132"/>
      <c r="M181" s="68"/>
      <c r="N181" s="68"/>
      <c r="O181" s="68"/>
      <c r="P181" s="68"/>
      <c r="Q181" s="68"/>
      <c r="R181" s="68"/>
      <c r="S181" s="68"/>
      <c r="T181" s="133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9"/>
    </row>
    <row r="182" ht="15.75" customHeight="1">
      <c r="B182" s="155" t="s">
        <v>335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54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</row>
    <row r="183" ht="15.75" customHeight="1">
      <c r="B183" s="155" t="s">
        <v>336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54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</row>
    <row r="184" ht="15.75" customHeight="1">
      <c r="B184" s="155" t="s">
        <v>337</v>
      </c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54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</row>
    <row r="185" ht="15.75" customHeight="1">
      <c r="B185" s="155" t="s">
        <v>338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54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</row>
    <row r="186" ht="15.75" customHeight="1">
      <c r="B186" s="155" t="s">
        <v>339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54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</row>
    <row r="187" ht="15.75" customHeight="1">
      <c r="B187" s="155" t="s">
        <v>340</v>
      </c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54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</row>
    <row r="188" ht="15.75" customHeight="1">
      <c r="B188" s="155" t="s">
        <v>341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54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</row>
    <row r="189" ht="15.75" customHeight="1">
      <c r="B189" s="155" t="s">
        <v>342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54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</row>
    <row r="190" ht="15.75" customHeight="1">
      <c r="B190" s="155" t="s">
        <v>343</v>
      </c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54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</row>
    <row r="191" ht="15.75" customHeight="1">
      <c r="B191" s="155" t="s">
        <v>344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54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</row>
    <row r="192" ht="15.75" customHeight="1">
      <c r="B192" s="134" t="s">
        <v>345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54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</row>
    <row r="193" ht="15.75" customHeight="1">
      <c r="B193" s="134" t="s">
        <v>346</v>
      </c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54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</row>
    <row r="194" ht="15.75" customHeight="1">
      <c r="B194" s="134" t="s">
        <v>347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54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</row>
    <row r="195" ht="15.75" customHeight="1">
      <c r="B195" s="134" t="s">
        <v>348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54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</row>
    <row r="196" ht="15.75" customHeight="1">
      <c r="B196" s="134" t="s">
        <v>349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54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</row>
    <row r="197" ht="15.75" customHeight="1">
      <c r="B197" s="134" t="s">
        <v>350</v>
      </c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54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</row>
    <row r="198" ht="15.75" customHeight="1">
      <c r="B198" s="134" t="s">
        <v>351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54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</row>
    <row r="199" ht="15.75" customHeight="1">
      <c r="B199" s="134" t="s">
        <v>352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54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</row>
    <row r="200" ht="15.75" customHeight="1">
      <c r="B200" s="134" t="s">
        <v>353</v>
      </c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54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</row>
    <row r="201" ht="15.75" customHeight="1">
      <c r="B201" s="134" t="s">
        <v>354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54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</row>
    <row r="202" ht="15.75" customHeight="1">
      <c r="B202" s="134" t="s">
        <v>355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54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</row>
    <row r="203" ht="15.75" customHeight="1">
      <c r="B203" s="134" t="s">
        <v>356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54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</row>
    <row r="204" ht="15.75" customHeight="1">
      <c r="B204" s="134" t="s">
        <v>357</v>
      </c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54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</row>
    <row r="205" ht="15.75" customHeight="1">
      <c r="B205" s="134" t="s">
        <v>358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54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</row>
    <row r="206" ht="15.75" customHeight="1">
      <c r="B206" s="134" t="s">
        <v>359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54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</row>
    <row r="207" ht="15.75" customHeight="1">
      <c r="B207" s="134" t="s">
        <v>360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54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</row>
    <row r="208" ht="15.75" customHeight="1">
      <c r="B208" s="134" t="s">
        <v>361</v>
      </c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54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</row>
    <row r="209" ht="15.75" customHeight="1">
      <c r="B209" s="134" t="s">
        <v>362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54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</row>
    <row r="210" ht="15.75" customHeight="1">
      <c r="B210" s="158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54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</row>
    <row r="211" ht="15.75" customHeight="1">
      <c r="B211" s="159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54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</row>
    <row r="212" ht="15.75" customHeight="1">
      <c r="B212" s="159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54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</row>
    <row r="213" ht="15.75" customHeight="1">
      <c r="B213" s="159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54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</row>
    <row r="214" ht="15.0" customHeight="1">
      <c r="B214" s="159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54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</row>
    <row r="215" ht="15.75" customHeight="1">
      <c r="B215" s="159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54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</row>
    <row r="216" ht="15.75" customHeight="1">
      <c r="B216" s="159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54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</row>
    <row r="217" ht="15.75" customHeight="1">
      <c r="B217" s="159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54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</row>
    <row r="218" ht="15.75" customHeight="1">
      <c r="B218" s="159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54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</row>
    <row r="219" ht="15.75" customHeight="1">
      <c r="B219" s="159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54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</row>
    <row r="220" ht="15.75" customHeight="1">
      <c r="B220" s="159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54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</row>
    <row r="221" ht="15.75" customHeight="1">
      <c r="B221" s="145" t="s">
        <v>65</v>
      </c>
      <c r="C221" s="80">
        <f t="shared" ref="C221:T221" si="7">IFERROR(COUNTIF(C182:C220,"A")/COUNTA($B$182:$B$220)*10,0)</f>
        <v>0</v>
      </c>
      <c r="D221" s="80">
        <f t="shared" si="7"/>
        <v>0</v>
      </c>
      <c r="E221" s="80">
        <f t="shared" si="7"/>
        <v>0</v>
      </c>
      <c r="F221" s="80">
        <f t="shared" si="7"/>
        <v>0</v>
      </c>
      <c r="G221" s="80">
        <f t="shared" si="7"/>
        <v>0</v>
      </c>
      <c r="H221" s="80">
        <f t="shared" si="7"/>
        <v>0</v>
      </c>
      <c r="I221" s="80">
        <f t="shared" si="7"/>
        <v>0</v>
      </c>
      <c r="J221" s="80">
        <f t="shared" si="7"/>
        <v>0</v>
      </c>
      <c r="K221" s="80">
        <f t="shared" si="7"/>
        <v>0</v>
      </c>
      <c r="L221" s="80">
        <f t="shared" si="7"/>
        <v>0</v>
      </c>
      <c r="M221" s="80">
        <f t="shared" si="7"/>
        <v>0</v>
      </c>
      <c r="N221" s="80">
        <f t="shared" si="7"/>
        <v>0</v>
      </c>
      <c r="O221" s="80">
        <f t="shared" si="7"/>
        <v>0</v>
      </c>
      <c r="P221" s="80">
        <f t="shared" si="7"/>
        <v>0</v>
      </c>
      <c r="Q221" s="80">
        <f t="shared" si="7"/>
        <v>0</v>
      </c>
      <c r="R221" s="80">
        <f t="shared" si="7"/>
        <v>0</v>
      </c>
      <c r="S221" s="80">
        <f t="shared" si="7"/>
        <v>0</v>
      </c>
      <c r="T221" s="81">
        <f t="shared" si="7"/>
        <v>0</v>
      </c>
      <c r="U221" s="82">
        <f t="shared" ref="U221:AF221" si="8">IFERROR(COUNTIF(U182:U220,"A")/COUNTA($B$94:$B$131)*10,0)</f>
        <v>0</v>
      </c>
      <c r="V221" s="83">
        <f t="shared" si="8"/>
        <v>0</v>
      </c>
      <c r="W221" s="83">
        <f t="shared" si="8"/>
        <v>0</v>
      </c>
      <c r="X221" s="83">
        <f t="shared" si="8"/>
        <v>0</v>
      </c>
      <c r="Y221" s="83">
        <f t="shared" si="8"/>
        <v>0</v>
      </c>
      <c r="Z221" s="83">
        <f t="shared" si="8"/>
        <v>0</v>
      </c>
      <c r="AA221" s="83">
        <f t="shared" si="8"/>
        <v>0</v>
      </c>
      <c r="AB221" s="83">
        <f t="shared" si="8"/>
        <v>0</v>
      </c>
      <c r="AC221" s="83">
        <f t="shared" si="8"/>
        <v>0</v>
      </c>
      <c r="AD221" s="83">
        <f t="shared" si="8"/>
        <v>0</v>
      </c>
      <c r="AE221" s="83">
        <f t="shared" si="8"/>
        <v>0</v>
      </c>
      <c r="AF221" s="83">
        <f t="shared" si="8"/>
        <v>0</v>
      </c>
    </row>
    <row r="222" ht="15.75" customHeight="1"/>
    <row r="223" ht="15.75" customHeight="1"/>
    <row r="224" ht="23.25" customHeight="1">
      <c r="B224" s="160"/>
      <c r="C224" s="55" t="s">
        <v>39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9"/>
    </row>
    <row r="225" ht="197.25" customHeight="1">
      <c r="B225" s="161" t="s">
        <v>190</v>
      </c>
      <c r="C225" s="54"/>
      <c r="D225" s="127" t="str">
        <f>IF(Chamada!$B6="","",Chamada!$B6)</f>
        <v>GABRIEL SILVA DE CASTRO</v>
      </c>
      <c r="E225" s="127" t="str">
        <f>IF(Chamada!$B7="","",Chamada!$B7)</f>
        <v>ISADORA SUCHLA RIBAS DE ANDRADE</v>
      </c>
      <c r="F225" s="127" t="str">
        <f>IF(Chamada!$B8="","",Chamada!$B8)</f>
        <v>LAURA BOLLIS MAIA</v>
      </c>
      <c r="G225" s="127" t="str">
        <f>IF(Chamada!$B9="","",Chamada!$B9)</f>
        <v>LAURA GALL FARIAS</v>
      </c>
      <c r="H225" s="127" t="str">
        <f>IF(Chamada!$B10="","",Chamada!$B10)</f>
        <v>MARIA VITÓRIA DE LIMA DIAS</v>
      </c>
      <c r="I225" s="127" t="str">
        <f>IF(Chamada!$B11="","",Chamada!$B11)</f>
        <v>MATHEUS CERVELLO ANTÔNIO</v>
      </c>
      <c r="J225" s="127" t="str">
        <f>IF(Chamada!$B12="","",Chamada!$B12)</f>
        <v>PEDRO HENRIQUE FLORIANO</v>
      </c>
      <c r="K225" s="127" t="str">
        <f>IF(Chamada!$B13="","",Chamada!$B13)</f>
        <v>SOPHIE DA SILVA PAIVA</v>
      </c>
      <c r="L225" s="127" t="str">
        <f>IF(Chamada!$B14="","",Chamada!$B14)</f>
        <v>THOR CURUPANA ALVES CORREA</v>
      </c>
      <c r="M225" s="127" t="str">
        <f>IF(Chamada!$B15="","",Chamada!$B15)</f>
        <v>VIVIAN DIAS COELHO SCIPIONI</v>
      </c>
      <c r="N225" s="127" t="str">
        <f>IF(Chamada!$B16="","",Chamada!$B16)</f>
        <v/>
      </c>
      <c r="O225" s="127" t="str">
        <f>IF(Chamada!$B17="","",Chamada!$B17)</f>
        <v/>
      </c>
      <c r="P225" s="127" t="str">
        <f>IF(Chamada!$B18="","",Chamada!$B18)</f>
        <v/>
      </c>
      <c r="Q225" s="127" t="str">
        <f>IF(Chamada!$B19="","",Chamada!$B19)</f>
        <v/>
      </c>
      <c r="R225" s="127" t="str">
        <f>IF(Chamada!$B20="","",Chamada!$B20)</f>
        <v/>
      </c>
      <c r="S225" s="127" t="str">
        <f>IF(Chamada!$B21="","",Chamada!$B21)</f>
        <v/>
      </c>
      <c r="T225" s="128" t="str">
        <f>IF(Chamada!$B22="","",Chamada!$B22)</f>
        <v/>
      </c>
      <c r="U225" s="84" t="str">
        <f>IF(Chamada!$B23="","",Chamada!$B23)</f>
        <v/>
      </c>
      <c r="V225" s="85" t="str">
        <f>IF(Chamada!$B24="","",Chamada!$B24)</f>
        <v/>
      </c>
      <c r="W225" s="85" t="str">
        <f>IF(Chamada!$B25="","",Chamada!$B25)</f>
        <v/>
      </c>
      <c r="X225" s="85" t="str">
        <f>IF(Chamada!$B26="","",Chamada!$B26)</f>
        <v/>
      </c>
      <c r="Y225" s="85" t="str">
        <f>IF(Chamada!$B27="","",Chamada!$B27)</f>
        <v/>
      </c>
      <c r="Z225" s="85" t="str">
        <f>IF(Chamada!$B28="","",Chamada!$B28)</f>
        <v/>
      </c>
      <c r="AA225" s="85" t="str">
        <f>IF(Chamada!$B29="","",Chamada!$B29)</f>
        <v/>
      </c>
      <c r="AB225" s="85" t="str">
        <f>IF(Chamada!$B30="","",Chamada!$B30)</f>
        <v/>
      </c>
      <c r="AC225" s="85" t="str">
        <f>IF(Chamada!$B31="","",Chamada!$B31)</f>
        <v/>
      </c>
      <c r="AD225" s="85" t="str">
        <f>IF(Chamada!$B32="","",Chamada!$B32)</f>
        <v/>
      </c>
      <c r="AE225" s="85" t="str">
        <f>IF(Chamada!$B33="","",Chamada!$B33)</f>
        <v/>
      </c>
      <c r="AF225" s="85" t="str">
        <f>IF(Chamada!$B34="","",Chamada!$B34)</f>
        <v/>
      </c>
    </row>
    <row r="226" ht="15.75" customHeight="1">
      <c r="B226" s="162" t="s">
        <v>41</v>
      </c>
      <c r="C226" s="130"/>
      <c r="D226" s="131"/>
      <c r="E226" s="132"/>
      <c r="F226" s="132"/>
      <c r="G226" s="132"/>
      <c r="H226" s="132"/>
      <c r="I226" s="132"/>
      <c r="J226" s="132"/>
      <c r="K226" s="132"/>
      <c r="L226" s="132"/>
      <c r="M226" s="68"/>
      <c r="N226" s="68"/>
      <c r="O226" s="68"/>
      <c r="P226" s="68"/>
      <c r="Q226" s="68"/>
      <c r="R226" s="68"/>
      <c r="S226" s="68"/>
      <c r="T226" s="133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9"/>
    </row>
    <row r="227" ht="15.75" customHeight="1">
      <c r="B227" s="163" t="s">
        <v>363</v>
      </c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54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</row>
    <row r="228" ht="15.75" customHeight="1">
      <c r="B228" s="164" t="s">
        <v>364</v>
      </c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54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</row>
    <row r="229" ht="15.75" customHeight="1">
      <c r="B229" s="164" t="s">
        <v>365</v>
      </c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54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</row>
    <row r="230" ht="15.75" customHeight="1">
      <c r="B230" s="164" t="s">
        <v>366</v>
      </c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54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</row>
    <row r="231" ht="15.75" customHeight="1">
      <c r="B231" s="164" t="s">
        <v>367</v>
      </c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54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</row>
    <row r="232" ht="15.75" customHeight="1">
      <c r="B232" s="165" t="s">
        <v>368</v>
      </c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54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</row>
    <row r="233" ht="15.75" customHeight="1">
      <c r="B233" s="165" t="s">
        <v>369</v>
      </c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54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</row>
    <row r="234" ht="15.75" customHeight="1">
      <c r="B234" s="165" t="s">
        <v>370</v>
      </c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54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</row>
    <row r="235" ht="15.75" customHeight="1">
      <c r="B235" s="165" t="s">
        <v>371</v>
      </c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54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</row>
    <row r="236" ht="15.75" customHeight="1">
      <c r="B236" s="165" t="s">
        <v>372</v>
      </c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54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</row>
    <row r="237" ht="15.75" customHeight="1">
      <c r="B237" s="165" t="s">
        <v>373</v>
      </c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54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</row>
    <row r="238" ht="15.75" customHeight="1">
      <c r="B238" s="165" t="s">
        <v>374</v>
      </c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54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</row>
    <row r="239" ht="15.75" customHeight="1">
      <c r="B239" s="165" t="s">
        <v>375</v>
      </c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54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</row>
    <row r="240" ht="15.75" customHeight="1">
      <c r="B240" s="166" t="s">
        <v>376</v>
      </c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54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</row>
    <row r="241" ht="15.75" customHeight="1">
      <c r="B241" s="165" t="s">
        <v>377</v>
      </c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54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</row>
    <row r="242" ht="15.75" customHeight="1">
      <c r="B242" s="167" t="s">
        <v>378</v>
      </c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54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</row>
    <row r="243" ht="15.75" customHeight="1">
      <c r="B243" s="165" t="s">
        <v>379</v>
      </c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54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</row>
    <row r="244" ht="15.75" customHeight="1">
      <c r="B244" s="167" t="s">
        <v>380</v>
      </c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54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</row>
    <row r="245" ht="15.75" customHeight="1">
      <c r="B245" s="167" t="s">
        <v>381</v>
      </c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54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</row>
    <row r="246" ht="15.75" customHeight="1">
      <c r="B246" s="167" t="s">
        <v>382</v>
      </c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54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</row>
    <row r="247" ht="15.75" customHeight="1">
      <c r="B247" s="159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54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</row>
    <row r="248" ht="15.75" customHeight="1">
      <c r="B248" s="159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54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</row>
    <row r="249" ht="15.75" customHeight="1">
      <c r="B249" s="159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54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</row>
    <row r="250" ht="15.75" customHeight="1">
      <c r="B250" s="159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54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</row>
    <row r="251" ht="15.75" customHeight="1">
      <c r="B251" s="159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54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</row>
    <row r="252" ht="15.75" customHeight="1">
      <c r="B252" s="159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54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</row>
    <row r="253" ht="15.75" customHeight="1">
      <c r="B253" s="159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54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</row>
    <row r="254" ht="15.75" customHeight="1">
      <c r="B254" s="159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54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</row>
    <row r="255" ht="15.75" customHeight="1">
      <c r="B255" s="159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54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</row>
    <row r="256" ht="15.75" customHeight="1">
      <c r="B256" s="159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54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</row>
    <row r="257" ht="15.75" customHeight="1">
      <c r="B257" s="159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54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</row>
    <row r="258" ht="15.75" customHeight="1">
      <c r="B258" s="159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54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</row>
    <row r="259" ht="15.75" customHeight="1">
      <c r="B259" s="159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54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</row>
    <row r="260" ht="15.75" customHeight="1">
      <c r="B260" s="159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54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</row>
    <row r="261" ht="15.75" customHeight="1">
      <c r="B261" s="159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54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</row>
    <row r="262" ht="15.75" customHeight="1">
      <c r="B262" s="159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54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</row>
    <row r="263" ht="15.75" customHeight="1">
      <c r="B263" s="159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54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</row>
    <row r="264" ht="15.75" customHeight="1">
      <c r="B264" s="159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54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</row>
    <row r="265" ht="15.75" customHeight="1">
      <c r="B265" s="159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54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</row>
    <row r="266" ht="15.75" customHeight="1">
      <c r="B266" s="159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54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</row>
    <row r="267" ht="15.75" customHeight="1">
      <c r="B267" s="145" t="s">
        <v>65</v>
      </c>
      <c r="C267" s="80">
        <f t="shared" ref="C267:AF267" si="9">IFERROR(COUNTIF(C227:C266,"A")/COUNTA($B$227:$B$266)*10,0)</f>
        <v>0</v>
      </c>
      <c r="D267" s="80">
        <f t="shared" si="9"/>
        <v>0</v>
      </c>
      <c r="E267" s="80">
        <f t="shared" si="9"/>
        <v>0</v>
      </c>
      <c r="F267" s="80">
        <f t="shared" si="9"/>
        <v>0</v>
      </c>
      <c r="G267" s="80">
        <f t="shared" si="9"/>
        <v>0</v>
      </c>
      <c r="H267" s="80">
        <f t="shared" si="9"/>
        <v>0</v>
      </c>
      <c r="I267" s="80">
        <f t="shared" si="9"/>
        <v>0</v>
      </c>
      <c r="J267" s="80">
        <f t="shared" si="9"/>
        <v>0</v>
      </c>
      <c r="K267" s="80">
        <f t="shared" si="9"/>
        <v>0</v>
      </c>
      <c r="L267" s="80">
        <f t="shared" si="9"/>
        <v>0</v>
      </c>
      <c r="M267" s="80">
        <f t="shared" si="9"/>
        <v>0</v>
      </c>
      <c r="N267" s="80">
        <f t="shared" si="9"/>
        <v>0</v>
      </c>
      <c r="O267" s="80">
        <f t="shared" si="9"/>
        <v>0</v>
      </c>
      <c r="P267" s="80">
        <f t="shared" si="9"/>
        <v>0</v>
      </c>
      <c r="Q267" s="80">
        <f t="shared" si="9"/>
        <v>0</v>
      </c>
      <c r="R267" s="80">
        <f t="shared" si="9"/>
        <v>0</v>
      </c>
      <c r="S267" s="80">
        <f t="shared" si="9"/>
        <v>0</v>
      </c>
      <c r="T267" s="81">
        <f t="shared" si="9"/>
        <v>0</v>
      </c>
      <c r="U267" s="82">
        <f t="shared" si="9"/>
        <v>0</v>
      </c>
      <c r="V267" s="83">
        <f t="shared" si="9"/>
        <v>0</v>
      </c>
      <c r="W267" s="83">
        <f t="shared" si="9"/>
        <v>0</v>
      </c>
      <c r="X267" s="83">
        <f t="shared" si="9"/>
        <v>0</v>
      </c>
      <c r="Y267" s="83">
        <f t="shared" si="9"/>
        <v>0</v>
      </c>
      <c r="Z267" s="83">
        <f t="shared" si="9"/>
        <v>0</v>
      </c>
      <c r="AA267" s="83">
        <f t="shared" si="9"/>
        <v>0</v>
      </c>
      <c r="AB267" s="83">
        <f t="shared" si="9"/>
        <v>0</v>
      </c>
      <c r="AC267" s="83">
        <f t="shared" si="9"/>
        <v>0</v>
      </c>
      <c r="AD267" s="83">
        <f t="shared" si="9"/>
        <v>0</v>
      </c>
      <c r="AE267" s="83">
        <f t="shared" si="9"/>
        <v>0</v>
      </c>
      <c r="AF267" s="83">
        <f t="shared" si="9"/>
        <v>0</v>
      </c>
    </row>
    <row r="268" ht="15.75" customHeight="1"/>
    <row r="269" ht="15.75" customHeight="1"/>
    <row r="270" ht="15.75" customHeight="1"/>
    <row r="271" ht="15.75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7">
    <mergeCell ref="C2:AF2"/>
    <mergeCell ref="C57:AF57"/>
    <mergeCell ref="C91:AF91"/>
    <mergeCell ref="C135:AF135"/>
    <mergeCell ref="C179:AF179"/>
    <mergeCell ref="C224:AF224"/>
    <mergeCell ref="B225:C225"/>
  </mergeCells>
  <dataValidations>
    <dataValidation type="list" allowBlank="1" showErrorMessage="1" sqref="C5:AF53 C60:AF83 C94:AF131 C138:AF175 C182:AF220 C227:AF266">
      <formula1>'Parâmetros'!$B$3:$B$5</formula1>
    </dataValidation>
  </dataValidations>
  <printOptions horizontalCentered="1" verticalCentered="1"/>
  <pageMargins bottom="0.0" footer="0.0" header="0.0" left="0.0" right="0.0" top="0.0"/>
  <pageSetup paperSize="9" orientation="landscape"/>
  <rowBreaks count="3" manualBreakCount="3">
    <brk id="133" man="1"/>
    <brk id="55" man="1"/>
    <brk id="89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9.13"/>
    <col customWidth="1" min="2" max="2" width="42.63"/>
    <col customWidth="1" min="3" max="5" width="5.13"/>
    <col customWidth="1" min="6" max="6" width="8.38"/>
    <col customWidth="1" min="7" max="7" width="1.13"/>
    <col customWidth="1" min="8" max="10" width="5.13"/>
    <col customWidth="1" min="11" max="11" width="8.38"/>
    <col customWidth="1" min="12" max="12" width="1.13"/>
    <col customWidth="1" min="13" max="15" width="5.13"/>
    <col customWidth="1" min="16" max="16" width="8.38"/>
    <col customWidth="1" min="17" max="17" width="1.13"/>
    <col customWidth="1" min="18" max="20" width="5.13"/>
    <col customWidth="1" min="21" max="21" width="8.38"/>
    <col customWidth="1" min="22" max="22" width="1.13"/>
    <col customWidth="1" min="23" max="25" width="5.13"/>
    <col customWidth="1" min="26" max="26" width="8.38"/>
    <col customWidth="1" min="27" max="27" width="1.13"/>
    <col customWidth="1" min="28" max="30" width="5.13"/>
    <col customWidth="1" min="31" max="31" width="8.38"/>
    <col customWidth="1" min="32" max="32" width="1.13"/>
    <col customWidth="1" min="33" max="35" width="5.13"/>
    <col customWidth="1" min="36" max="36" width="9.38"/>
  </cols>
  <sheetData>
    <row r="1">
      <c r="A1" s="1"/>
    </row>
    <row r="2">
      <c r="A2" s="168" t="s">
        <v>383</v>
      </c>
      <c r="B2" s="3"/>
      <c r="C2" s="4"/>
      <c r="D2" s="5"/>
      <c r="E2" s="5"/>
      <c r="F2" s="9"/>
      <c r="G2" s="169"/>
      <c r="H2" s="4"/>
      <c r="I2" s="5"/>
      <c r="J2" s="5"/>
      <c r="K2" s="9"/>
      <c r="L2" s="169"/>
      <c r="M2" s="4"/>
      <c r="N2" s="5"/>
      <c r="O2" s="5"/>
      <c r="P2" s="9"/>
      <c r="Q2" s="169"/>
      <c r="R2" s="4"/>
      <c r="S2" s="5"/>
      <c r="T2" s="5"/>
      <c r="U2" s="9"/>
      <c r="V2" s="169"/>
      <c r="W2" s="4"/>
      <c r="X2" s="5"/>
      <c r="Y2" s="5"/>
      <c r="Z2" s="9"/>
      <c r="AA2" s="169"/>
      <c r="AB2" s="4"/>
      <c r="AC2" s="5"/>
      <c r="AD2" s="5"/>
      <c r="AE2" s="9"/>
      <c r="AG2" s="170" t="s">
        <v>384</v>
      </c>
      <c r="AH2" s="171"/>
      <c r="AI2" s="171"/>
      <c r="AJ2" s="54"/>
    </row>
    <row r="3">
      <c r="A3" s="19"/>
      <c r="B3" s="20"/>
      <c r="C3" s="172" t="s">
        <v>38</v>
      </c>
      <c r="D3" s="171"/>
      <c r="E3" s="171"/>
      <c r="F3" s="54"/>
      <c r="H3" s="172" t="s">
        <v>66</v>
      </c>
      <c r="I3" s="171"/>
      <c r="J3" s="171"/>
      <c r="K3" s="54"/>
      <c r="M3" s="172" t="s">
        <v>99</v>
      </c>
      <c r="N3" s="171"/>
      <c r="O3" s="171"/>
      <c r="P3" s="54"/>
      <c r="R3" s="172" t="s">
        <v>128</v>
      </c>
      <c r="S3" s="171"/>
      <c r="T3" s="171"/>
      <c r="U3" s="54"/>
      <c r="W3" s="172" t="s">
        <v>161</v>
      </c>
      <c r="X3" s="171"/>
      <c r="Y3" s="171"/>
      <c r="Z3" s="54"/>
      <c r="AB3" s="172" t="s">
        <v>190</v>
      </c>
      <c r="AC3" s="171"/>
      <c r="AD3" s="171"/>
      <c r="AE3" s="54"/>
      <c r="AG3" s="173">
        <v>64.0</v>
      </c>
      <c r="AH3" s="173">
        <v>65.0</v>
      </c>
      <c r="AI3" s="174">
        <v>73.0</v>
      </c>
      <c r="AJ3" s="175" t="s">
        <v>385</v>
      </c>
    </row>
    <row r="4">
      <c r="A4" s="1"/>
      <c r="B4" s="44"/>
      <c r="C4" s="176" t="s">
        <v>386</v>
      </c>
      <c r="D4" s="176" t="s">
        <v>387</v>
      </c>
      <c r="E4" s="176" t="s">
        <v>388</v>
      </c>
      <c r="F4" s="176" t="s">
        <v>389</v>
      </c>
      <c r="H4" s="176" t="s">
        <v>386</v>
      </c>
      <c r="I4" s="176" t="s">
        <v>387</v>
      </c>
      <c r="J4" s="176" t="s">
        <v>388</v>
      </c>
      <c r="K4" s="176" t="s">
        <v>389</v>
      </c>
      <c r="M4" s="176" t="s">
        <v>386</v>
      </c>
      <c r="N4" s="176" t="s">
        <v>387</v>
      </c>
      <c r="O4" s="176" t="s">
        <v>388</v>
      </c>
      <c r="P4" s="176" t="s">
        <v>389</v>
      </c>
      <c r="R4" s="176" t="s">
        <v>386</v>
      </c>
      <c r="S4" s="176" t="s">
        <v>387</v>
      </c>
      <c r="T4" s="176" t="s">
        <v>388</v>
      </c>
      <c r="U4" s="176" t="s">
        <v>389</v>
      </c>
      <c r="W4" s="176" t="s">
        <v>386</v>
      </c>
      <c r="X4" s="176" t="s">
        <v>387</v>
      </c>
      <c r="Y4" s="176" t="s">
        <v>388</v>
      </c>
      <c r="Z4" s="176" t="s">
        <v>389</v>
      </c>
      <c r="AB4" s="176" t="s">
        <v>386</v>
      </c>
      <c r="AC4" s="176" t="s">
        <v>387</v>
      </c>
      <c r="AD4" s="176" t="s">
        <v>388</v>
      </c>
      <c r="AE4" s="176" t="s">
        <v>389</v>
      </c>
      <c r="AG4" s="176" t="s">
        <v>386</v>
      </c>
      <c r="AH4" s="176" t="s">
        <v>387</v>
      </c>
      <c r="AI4" s="176" t="s">
        <v>388</v>
      </c>
      <c r="AJ4" s="177" t="s">
        <v>390</v>
      </c>
    </row>
    <row r="5" ht="27.0" customHeight="1">
      <c r="A5" s="38">
        <v>1.0</v>
      </c>
      <c r="B5" s="178" t="str">
        <f>IF(Chamada!$B5="","",Chamada!$B5)</f>
        <v>ARTHUR ROLIM VAZ PINTO</v>
      </c>
      <c r="C5" s="179" t="str">
        <f>IF(B5="","",IFERROR(HLOOKUP($B5,'OBJETIVOS 1ºTRI'!$D$3:$AG$42,43,0),"Verificar nome"))</f>
        <v>Verificar nome</v>
      </c>
      <c r="D5" s="179" t="str">
        <f>IF(B5="","",IFERROR(HLOOKUP($B5,'OBJETIVOS 2ºTRI'!$C$3:$AF$54,43,0),"Verificar nome"))</f>
        <v/>
      </c>
      <c r="E5" s="179" t="str">
        <f>IF(B5="","",IFERROR(HLOOKUP($B5,'OBJETIVOS 3ºTRI'!$D$3:$AG$42,43,0),"Verificar nome"))</f>
        <v>Verificar nome</v>
      </c>
      <c r="F5" s="180" t="str">
        <f t="shared" ref="F5:F34" si="1">IFERROR(AVERAGE(C5:E5),"")</f>
        <v/>
      </c>
      <c r="G5" s="181"/>
      <c r="H5" s="179" t="str">
        <f>IF(B5="","",IFERROR(HLOOKUP($B5,'OBJETIVOS 1ºTRI'!$D$46:$AG$87,43,0),"Verificar nome"))</f>
        <v>Verificar nome</v>
      </c>
      <c r="I5" s="179" t="str">
        <f>IF(B5="","",IFERROR(HLOOKUP($B5,'OBJETIVOS 2ºTRI'!$C$58:$AF$89,43,0),"Verificar nome"))</f>
        <v>Verificar nome</v>
      </c>
      <c r="J5" s="179" t="str">
        <f>IF(B5="","",IFERROR(HLOOKUP($B5,'OBJETIVOS 3ºTRI'!$D$46:$AG$96,43,0),"Verificar nome"))</f>
        <v>Verificar nome</v>
      </c>
      <c r="K5" s="180" t="str">
        <f t="shared" ref="K5:K34" si="2">IFERROR(AVERAGE(H5:J5),"")</f>
        <v/>
      </c>
      <c r="L5" s="181"/>
      <c r="M5" s="179">
        <f>IF(B5="","",IFERROR(HLOOKUP($B5,'OBJETIVOS 1ºTRI'!$D$91:$AG$133,43,0),"Verificar nome"))</f>
        <v>0</v>
      </c>
      <c r="N5" s="179" t="str">
        <f>IF(B5="","",IFERROR(HLOOKUP($B5,'OBJETIVOS 2ºTRI'!$C$92:$AF$132,43,0),"Verificar nome"))</f>
        <v>Verificar nome</v>
      </c>
      <c r="O5" s="179" t="str">
        <f>IF(B5="","",IFERROR(HLOOKUP($B5,'OBJETIVOS 3ºTRI'!$D$100:$AG$138,43,0),"Verificar nome"))</f>
        <v>Verificar nome</v>
      </c>
      <c r="P5" s="180">
        <f t="shared" ref="P5:P34" si="3">IFERROR(AVERAGE(M5:O5),"")</f>
        <v>0</v>
      </c>
      <c r="Q5" s="181"/>
      <c r="R5" s="179" t="str">
        <f>IF(B5="","",IFERROR(HLOOKUP($B5,'OBJETIVOS 1ºTRI'!$D$137:$AG$177,43,0),"Verificar nome"))</f>
        <v>Verificar nome</v>
      </c>
      <c r="S5" s="179" t="str">
        <f>IF(B5="","",IFERROR(HLOOKUP($B5,'OBJETIVOS 2ºTRI'!$C$136:$AF$176,43,0),"Verificar nome"))</f>
        <v>Verificar nome</v>
      </c>
      <c r="T5" s="179" t="str">
        <f>IF(B5="","",IFERROR(HLOOKUP($B5,'OBJETIVOS 2ºTRI'!$C$136:$AF$176,43,0),"Verificar nome"))</f>
        <v>Verificar nome</v>
      </c>
      <c r="U5" s="180" t="str">
        <f t="shared" ref="U5:U34" si="4">IFERROR(AVERAGE(R5:T5),"")</f>
        <v/>
      </c>
      <c r="V5" s="181"/>
      <c r="W5" s="179" t="str">
        <f>IF(B5="","",IFERROR(HLOOKUP($B5,'OBJETIVOS 1ºTRI'!$D$181:$AG$222,43,0),"Verificar nome"))</f>
        <v>Verificar nome</v>
      </c>
      <c r="X5" s="179" t="str">
        <f>IF(B5="","",IFERROR(HLOOKUP($B5,'OBJETIVOS 2ºTRI'!$C$180:$AF$221,43,0),"Verificar nome"))</f>
        <v>Verificar nome</v>
      </c>
      <c r="Y5" s="179" t="str">
        <f>IF(B5="","",IFERROR(HLOOKUP($B5,'OBJETIVOS 3ºTRI'!$D$183:$AG$226,43,0),"Verificar nome"))</f>
        <v>Verificar nome</v>
      </c>
      <c r="Z5" s="180" t="str">
        <f t="shared" ref="Z5:Z34" si="5">IFERROR(AVERAGE(W5:Y5),"")</f>
        <v/>
      </c>
      <c r="AA5" s="181"/>
      <c r="AB5" s="179">
        <v>10.0</v>
      </c>
      <c r="AC5" s="179">
        <v>10.0</v>
      </c>
      <c r="AD5" s="179" t="str">
        <f>IF(B5="","",IFERROR(HLOOKUP($B5,'OBJETIVOS 3ºTRI'!$D$230:$AG$300,43,0),"Verificar nome"))</f>
        <v>Verificar nome</v>
      </c>
      <c r="AE5" s="180">
        <f t="shared" ref="AE5:AE34" si="6">IFERROR(AVERAGE(AB5:AD5),"")</f>
        <v>10</v>
      </c>
      <c r="AG5" s="182">
        <f>IFERROR(VLOOKUP(B5,Chamada!$B$5:$BO$34,66,0),0)</f>
        <v>1</v>
      </c>
      <c r="AH5" s="182">
        <f>IFERROR(VLOOKUP(B5,Chamada!$B$5:$EC$34,132,0),0)</f>
        <v>2</v>
      </c>
      <c r="AI5" s="182">
        <f>IFERROR(VLOOKUP(B5,Chamada!$B$5:$GY$34,206,0),0)</f>
        <v>1</v>
      </c>
      <c r="AJ5" s="183">
        <f t="shared" ref="AJ5:AJ34" si="7">SUM(AG5:AI5)</f>
        <v>4</v>
      </c>
    </row>
    <row r="6" ht="27.0" customHeight="1">
      <c r="A6" s="38">
        <f t="shared" ref="A6:A34" si="8">A5+1</f>
        <v>2</v>
      </c>
      <c r="B6" s="178" t="str">
        <f>IF(Chamada!$B6="","",Chamada!$B6)</f>
        <v>GABRIEL SILVA DE CASTRO</v>
      </c>
      <c r="C6" s="179" t="str">
        <f>IF(B6="","",IFERROR(HLOOKUP($B6,'OBJETIVOS 1ºTRI'!$D$3:$AG$42,43,0),"Verificar nome"))</f>
        <v>Verificar nome</v>
      </c>
      <c r="D6" s="179" t="str">
        <f>IF(B6="","",IFERROR(HLOOKUP($B6,'OBJETIVOS 2ºTRI'!$C$3:$AF$54,43,0),"Verificar nome"))</f>
        <v/>
      </c>
      <c r="E6" s="179" t="str">
        <f>IF(B6="","",IFERROR(HLOOKUP($B6,'OBJETIVOS 3ºTRI'!$D$3:$AG$42,43,0),"Verificar nome"))</f>
        <v>Verificar nome</v>
      </c>
      <c r="F6" s="180" t="str">
        <f t="shared" si="1"/>
        <v/>
      </c>
      <c r="G6" s="181"/>
      <c r="H6" s="179" t="str">
        <f>IF(B6="","",IFERROR(HLOOKUP($B6,'OBJETIVOS 1ºTRI'!$D$46:$AG$87,43,0),"Verificar nome"))</f>
        <v>Verificar nome</v>
      </c>
      <c r="I6" s="179" t="str">
        <f>IF(B6="","",IFERROR(HLOOKUP($B6,'OBJETIVOS 2ºTRI'!$C$58:$AF$89,43,0),"Verificar nome"))</f>
        <v>Verificar nome</v>
      </c>
      <c r="J6" s="179" t="str">
        <f>IF(B6="","",IFERROR(HLOOKUP($B6,'OBJETIVOS 3ºTRI'!$D$46:$AG$96,43,0),"Verificar nome"))</f>
        <v>Verificar nome</v>
      </c>
      <c r="K6" s="180" t="str">
        <f t="shared" si="2"/>
        <v/>
      </c>
      <c r="L6" s="181"/>
      <c r="M6" s="179">
        <f>IF(B6="","",IFERROR(HLOOKUP($B6,'OBJETIVOS 1ºTRI'!$D$91:$AG$133,43,0),"Verificar nome"))</f>
        <v>0</v>
      </c>
      <c r="N6" s="179" t="str">
        <f>IF(B6="","",IFERROR(HLOOKUP($B6,'OBJETIVOS 2ºTRI'!$C$92:$AF$132,43,0),"Verificar nome"))</f>
        <v>Verificar nome</v>
      </c>
      <c r="O6" s="179" t="str">
        <f>IF(B6="","",IFERROR(HLOOKUP($B6,'OBJETIVOS 3ºTRI'!$D$100:$AG$138,43,0),"Verificar nome"))</f>
        <v>Verificar nome</v>
      </c>
      <c r="P6" s="180">
        <f t="shared" si="3"/>
        <v>0</v>
      </c>
      <c r="Q6" s="181"/>
      <c r="R6" s="179" t="str">
        <f>IF(B6="","",IFERROR(HLOOKUP($B6,'OBJETIVOS 1ºTRI'!$D$137:$AG$177,43,0),"Verificar nome"))</f>
        <v>Verificar nome</v>
      </c>
      <c r="S6" s="179" t="str">
        <f>IF(B6="","",IFERROR(HLOOKUP($B6,'OBJETIVOS 2ºTRI'!$C$136:$AF$176,43,0),"Verificar nome"))</f>
        <v>Verificar nome</v>
      </c>
      <c r="T6" s="179" t="str">
        <f>IF(B6="","",IFERROR(HLOOKUP($B6,'OBJETIVOS 2ºTRI'!$C$136:$AF$176,43,0),"Verificar nome"))</f>
        <v>Verificar nome</v>
      </c>
      <c r="U6" s="180" t="str">
        <f t="shared" si="4"/>
        <v/>
      </c>
      <c r="V6" s="181"/>
      <c r="W6" s="179" t="str">
        <f>IF(B6="","",IFERROR(HLOOKUP($B6,'OBJETIVOS 1ºTRI'!$D$181:$AG$222,43,0),"Verificar nome"))</f>
        <v>Verificar nome</v>
      </c>
      <c r="X6" s="179" t="str">
        <f>IF(B6="","",IFERROR(HLOOKUP($B6,'OBJETIVOS 2ºTRI'!$C$180:$AF$221,43,0),"Verificar nome"))</f>
        <v>Verificar nome</v>
      </c>
      <c r="Y6" s="179" t="str">
        <f>IF(B6="","",IFERROR(HLOOKUP($B6,'OBJETIVOS 3ºTRI'!$D$183:$AG$226,43,0),"Verificar nome"))</f>
        <v>Verificar nome</v>
      </c>
      <c r="Z6" s="180" t="str">
        <f t="shared" si="5"/>
        <v/>
      </c>
      <c r="AA6" s="181"/>
      <c r="AB6" s="179">
        <v>10.0</v>
      </c>
      <c r="AC6" s="179">
        <v>10.0</v>
      </c>
      <c r="AD6" s="179" t="str">
        <f>IF(B6="","",IFERROR(HLOOKUP($B6,'OBJETIVOS 3ºTRI'!$D$230:$AG$300,43,0),"Verificar nome"))</f>
        <v>Verificar nome</v>
      </c>
      <c r="AE6" s="180">
        <f t="shared" si="6"/>
        <v>10</v>
      </c>
      <c r="AG6" s="182">
        <f>IFERROR(VLOOKUP(B6,Chamada!$B$5:$BO$34,66,0),0)</f>
        <v>1</v>
      </c>
      <c r="AH6" s="182">
        <f>IFERROR(VLOOKUP(B6,Chamada!$B$5:$EC$34,132,0),0)</f>
        <v>0</v>
      </c>
      <c r="AI6" s="182">
        <f>IFERROR(VLOOKUP(B6,Chamada!$B$5:$GY$34,206,0),0)</f>
        <v>0</v>
      </c>
      <c r="AJ6" s="183">
        <f t="shared" si="7"/>
        <v>1</v>
      </c>
    </row>
    <row r="7" ht="27.0" customHeight="1">
      <c r="A7" s="38">
        <f t="shared" si="8"/>
        <v>3</v>
      </c>
      <c r="B7" s="178" t="str">
        <f>IF(Chamada!$B7="","",Chamada!$B7)</f>
        <v>ISADORA SUCHLA RIBAS DE ANDRADE</v>
      </c>
      <c r="C7" s="179" t="str">
        <f>IF(B7="","",IFERROR(HLOOKUP($B7,'OBJETIVOS 1ºTRI'!$D$3:$AG$42,43,0),"Verificar nome"))</f>
        <v>Verificar nome</v>
      </c>
      <c r="D7" s="179" t="str">
        <f>IF(B7="","",IFERROR(HLOOKUP($B7,'OBJETIVOS 2ºTRI'!$C$3:$AF$54,43,0),"Verificar nome"))</f>
        <v/>
      </c>
      <c r="E7" s="179" t="str">
        <f>IF(B7="","",IFERROR(HLOOKUP($B7,'OBJETIVOS 3ºTRI'!$D$3:$AG$42,43,0),"Verificar nome"))</f>
        <v>Verificar nome</v>
      </c>
      <c r="F7" s="180" t="str">
        <f t="shared" si="1"/>
        <v/>
      </c>
      <c r="G7" s="181"/>
      <c r="H7" s="179" t="str">
        <f>IF(B7="","",IFERROR(HLOOKUP($B7,'OBJETIVOS 1ºTRI'!$D$46:$AG$87,43,0),"Verificar nome"))</f>
        <v>Verificar nome</v>
      </c>
      <c r="I7" s="179" t="str">
        <f>IF(B7="","",IFERROR(HLOOKUP($B7,'OBJETIVOS 2ºTRI'!$C$58:$AF$89,43,0),"Verificar nome"))</f>
        <v>Verificar nome</v>
      </c>
      <c r="J7" s="179" t="str">
        <f>IF(B7="","",IFERROR(HLOOKUP($B7,'OBJETIVOS 3ºTRI'!$D$46:$AG$96,43,0),"Verificar nome"))</f>
        <v>Verificar nome</v>
      </c>
      <c r="K7" s="180" t="str">
        <f t="shared" si="2"/>
        <v/>
      </c>
      <c r="L7" s="181"/>
      <c r="M7" s="179">
        <f>IF(B7="","",IFERROR(HLOOKUP($B7,'OBJETIVOS 1ºTRI'!$D$91:$AG$133,43,0),"Verificar nome"))</f>
        <v>0</v>
      </c>
      <c r="N7" s="179" t="str">
        <f>IF(B7="","",IFERROR(HLOOKUP($B7,'OBJETIVOS 2ºTRI'!$C$92:$AF$132,43,0),"Verificar nome"))</f>
        <v>Verificar nome</v>
      </c>
      <c r="O7" s="179" t="str">
        <f>IF(B7="","",IFERROR(HLOOKUP($B7,'OBJETIVOS 3ºTRI'!$D$100:$AG$138,43,0),"Verificar nome"))</f>
        <v>Verificar nome</v>
      </c>
      <c r="P7" s="180">
        <f t="shared" si="3"/>
        <v>0</v>
      </c>
      <c r="Q7" s="181"/>
      <c r="R7" s="179" t="str">
        <f>IF(B7="","",IFERROR(HLOOKUP($B7,'OBJETIVOS 1ºTRI'!$D$137:$AG$177,43,0),"Verificar nome"))</f>
        <v>Verificar nome</v>
      </c>
      <c r="S7" s="179" t="str">
        <f>IF(B7="","",IFERROR(HLOOKUP($B7,'OBJETIVOS 2ºTRI'!$C$136:$AF$176,43,0),"Verificar nome"))</f>
        <v>Verificar nome</v>
      </c>
      <c r="T7" s="179" t="str">
        <f>IF(B7="","",IFERROR(HLOOKUP($B7,'OBJETIVOS 2ºTRI'!$C$136:$AF$176,43,0),"Verificar nome"))</f>
        <v>Verificar nome</v>
      </c>
      <c r="U7" s="180" t="str">
        <f t="shared" si="4"/>
        <v/>
      </c>
      <c r="V7" s="181"/>
      <c r="W7" s="179" t="str">
        <f>IF(B7="","",IFERROR(HLOOKUP($B7,'OBJETIVOS 1ºTRI'!$D$181:$AG$222,43,0),"Verificar nome"))</f>
        <v>Verificar nome</v>
      </c>
      <c r="X7" s="179" t="str">
        <f>IF(B7="","",IFERROR(HLOOKUP($B7,'OBJETIVOS 2ºTRI'!$C$180:$AF$221,43,0),"Verificar nome"))</f>
        <v>Verificar nome</v>
      </c>
      <c r="Y7" s="179" t="str">
        <f>IF(B7="","",IFERROR(HLOOKUP($B7,'OBJETIVOS 3ºTRI'!$D$183:$AG$226,43,0),"Verificar nome"))</f>
        <v>Verificar nome</v>
      </c>
      <c r="Z7" s="180" t="str">
        <f t="shared" si="5"/>
        <v/>
      </c>
      <c r="AA7" s="181"/>
      <c r="AB7" s="179">
        <v>10.0</v>
      </c>
      <c r="AC7" s="179">
        <v>10.0</v>
      </c>
      <c r="AD7" s="179" t="str">
        <f>IF(B7="","",IFERROR(HLOOKUP($B7,'OBJETIVOS 3ºTRI'!$D$230:$AG$300,43,0),"Verificar nome"))</f>
        <v>Verificar nome</v>
      </c>
      <c r="AE7" s="180">
        <f t="shared" si="6"/>
        <v>10</v>
      </c>
      <c r="AG7" s="182">
        <f>IFERROR(VLOOKUP(B7,Chamada!$B$5:$BO$34,66,0),0)</f>
        <v>8</v>
      </c>
      <c r="AH7" s="182">
        <f>IFERROR(VLOOKUP(B7,Chamada!$B$5:$EC$34,132,0),0)</f>
        <v>4</v>
      </c>
      <c r="AI7" s="182">
        <f>IFERROR(VLOOKUP(B7,Chamada!$B$5:$GY$34,206,0),0)</f>
        <v>3</v>
      </c>
      <c r="AJ7" s="183">
        <f t="shared" si="7"/>
        <v>15</v>
      </c>
    </row>
    <row r="8" ht="27.0" customHeight="1">
      <c r="A8" s="38">
        <f t="shared" si="8"/>
        <v>4</v>
      </c>
      <c r="B8" s="178" t="str">
        <f>IF(Chamada!$B8="","",Chamada!$B8)</f>
        <v>LAURA BOLLIS MAIA</v>
      </c>
      <c r="C8" s="179" t="str">
        <f>IF(B8="","",IFERROR(HLOOKUP($B8,'OBJETIVOS 1ºTRI'!$D$3:$AG$42,43,0),"Verificar nome"))</f>
        <v>Verificar nome</v>
      </c>
      <c r="D8" s="179" t="str">
        <f>IF(B8="","",IFERROR(HLOOKUP($B8,'OBJETIVOS 2ºTRI'!$C$3:$AF$54,43,0),"Verificar nome"))</f>
        <v/>
      </c>
      <c r="E8" s="179" t="str">
        <f>IF(B8="","",IFERROR(HLOOKUP($B8,'OBJETIVOS 3ºTRI'!$D$3:$AG$42,43,0),"Verificar nome"))</f>
        <v>Verificar nome</v>
      </c>
      <c r="F8" s="180" t="str">
        <f t="shared" si="1"/>
        <v/>
      </c>
      <c r="G8" s="181"/>
      <c r="H8" s="179" t="str">
        <f>IF(B8="","",IFERROR(HLOOKUP($B8,'OBJETIVOS 1ºTRI'!$D$46:$AG$87,43,0),"Verificar nome"))</f>
        <v>Verificar nome</v>
      </c>
      <c r="I8" s="179" t="str">
        <f>IF(B8="","",IFERROR(HLOOKUP($B8,'OBJETIVOS 2ºTRI'!$C$58:$AF$89,43,0),"Verificar nome"))</f>
        <v>Verificar nome</v>
      </c>
      <c r="J8" s="179" t="str">
        <f>IF(B8="","",IFERROR(HLOOKUP($B8,'OBJETIVOS 3ºTRI'!$D$46:$AG$96,43,0),"Verificar nome"))</f>
        <v>Verificar nome</v>
      </c>
      <c r="K8" s="180" t="str">
        <f t="shared" si="2"/>
        <v/>
      </c>
      <c r="L8" s="181"/>
      <c r="M8" s="179">
        <f>IF(B8="","",IFERROR(HLOOKUP($B8,'OBJETIVOS 1ºTRI'!$D$91:$AG$133,43,0),"Verificar nome"))</f>
        <v>0</v>
      </c>
      <c r="N8" s="179" t="str">
        <f>IF(B8="","",IFERROR(HLOOKUP($B8,'OBJETIVOS 2ºTRI'!$C$92:$AF$132,43,0),"Verificar nome"))</f>
        <v>Verificar nome</v>
      </c>
      <c r="O8" s="179" t="str">
        <f>IF(B8="","",IFERROR(HLOOKUP($B8,'OBJETIVOS 3ºTRI'!$D$100:$AG$138,43,0),"Verificar nome"))</f>
        <v>Verificar nome</v>
      </c>
      <c r="P8" s="180">
        <f t="shared" si="3"/>
        <v>0</v>
      </c>
      <c r="Q8" s="181"/>
      <c r="R8" s="179" t="str">
        <f>IF(B8="","",IFERROR(HLOOKUP($B8,'OBJETIVOS 1ºTRI'!$D$137:$AG$177,43,0),"Verificar nome"))</f>
        <v>Verificar nome</v>
      </c>
      <c r="S8" s="179" t="str">
        <f>IF(B8="","",IFERROR(HLOOKUP($B8,'OBJETIVOS 2ºTRI'!$C$136:$AF$176,43,0),"Verificar nome"))</f>
        <v>Verificar nome</v>
      </c>
      <c r="T8" s="179" t="str">
        <f>IF(B8="","",IFERROR(HLOOKUP($B8,'OBJETIVOS 2ºTRI'!$C$136:$AF$176,43,0),"Verificar nome"))</f>
        <v>Verificar nome</v>
      </c>
      <c r="U8" s="180" t="str">
        <f t="shared" si="4"/>
        <v/>
      </c>
      <c r="V8" s="181"/>
      <c r="W8" s="179" t="str">
        <f>IF(B8="","",IFERROR(HLOOKUP($B8,'OBJETIVOS 1ºTRI'!$D$181:$AG$222,43,0),"Verificar nome"))</f>
        <v>Verificar nome</v>
      </c>
      <c r="X8" s="179" t="str">
        <f>IF(B8="","",IFERROR(HLOOKUP($B8,'OBJETIVOS 2ºTRI'!$C$180:$AF$221,43,0),"Verificar nome"))</f>
        <v>Verificar nome</v>
      </c>
      <c r="Y8" s="179" t="str">
        <f>IF(B8="","",IFERROR(HLOOKUP($B8,'OBJETIVOS 3ºTRI'!$D$183:$AG$226,43,0),"Verificar nome"))</f>
        <v>Verificar nome</v>
      </c>
      <c r="Z8" s="180" t="str">
        <f t="shared" si="5"/>
        <v/>
      </c>
      <c r="AA8" s="181"/>
      <c r="AB8" s="179">
        <v>10.0</v>
      </c>
      <c r="AC8" s="179">
        <v>10.0</v>
      </c>
      <c r="AD8" s="179" t="str">
        <f>IF(B8="","",IFERROR(HLOOKUP($B8,'OBJETIVOS 3ºTRI'!$D$230:$AG$300,43,0),"Verificar nome"))</f>
        <v>Verificar nome</v>
      </c>
      <c r="AE8" s="180">
        <f t="shared" si="6"/>
        <v>10</v>
      </c>
      <c r="AG8" s="182">
        <f>IFERROR(VLOOKUP(B8,Chamada!$B$5:$BO$34,66,0),0)</f>
        <v>3</v>
      </c>
      <c r="AH8" s="182">
        <f>IFERROR(VLOOKUP(B8,Chamada!$B$5:$EC$34,132,0),0)</f>
        <v>2</v>
      </c>
      <c r="AI8" s="182">
        <f>IFERROR(VLOOKUP(B8,Chamada!$B$5:$GY$34,206,0),0)</f>
        <v>1</v>
      </c>
      <c r="AJ8" s="183">
        <f t="shared" si="7"/>
        <v>6</v>
      </c>
    </row>
    <row r="9" ht="27.0" customHeight="1">
      <c r="A9" s="38">
        <f t="shared" si="8"/>
        <v>5</v>
      </c>
      <c r="B9" s="178" t="str">
        <f>IF(Chamada!$B9="","",Chamada!$B9)</f>
        <v>LAURA GALL FARIAS</v>
      </c>
      <c r="C9" s="179" t="str">
        <f>IF(B9="","",IFERROR(HLOOKUP($B9,'OBJETIVOS 1ºTRI'!$D$3:$AG$42,43,0),"Verificar nome"))</f>
        <v>Verificar nome</v>
      </c>
      <c r="D9" s="179" t="str">
        <f>IF(B9="","",IFERROR(HLOOKUP($B9,'OBJETIVOS 2ºTRI'!$C$3:$AF$54,43,0),"Verificar nome"))</f>
        <v/>
      </c>
      <c r="E9" s="179" t="str">
        <f>IF(B9="","",IFERROR(HLOOKUP($B9,'OBJETIVOS 3ºTRI'!$D$3:$AG$42,43,0),"Verificar nome"))</f>
        <v>Verificar nome</v>
      </c>
      <c r="F9" s="180" t="str">
        <f t="shared" si="1"/>
        <v/>
      </c>
      <c r="G9" s="181"/>
      <c r="H9" s="179" t="str">
        <f>IF(B9="","",IFERROR(HLOOKUP($B9,'OBJETIVOS 1ºTRI'!$D$46:$AG$87,43,0),"Verificar nome"))</f>
        <v>Verificar nome</v>
      </c>
      <c r="I9" s="179" t="str">
        <f>IF(B9="","",IFERROR(HLOOKUP($B9,'OBJETIVOS 2ºTRI'!$C$58:$AF$89,43,0),"Verificar nome"))</f>
        <v>Verificar nome</v>
      </c>
      <c r="J9" s="179" t="str">
        <f>IF(B9="","",IFERROR(HLOOKUP($B9,'OBJETIVOS 3ºTRI'!$D$46:$AG$96,43,0),"Verificar nome"))</f>
        <v>Verificar nome</v>
      </c>
      <c r="K9" s="180" t="str">
        <f t="shared" si="2"/>
        <v/>
      </c>
      <c r="L9" s="181"/>
      <c r="M9" s="179">
        <f>IF(B9="","",IFERROR(HLOOKUP($B9,'OBJETIVOS 1ºTRI'!$D$91:$AG$133,43,0),"Verificar nome"))</f>
        <v>0</v>
      </c>
      <c r="N9" s="179" t="str">
        <f>IF(B9="","",IFERROR(HLOOKUP($B9,'OBJETIVOS 2ºTRI'!$C$92:$AF$132,43,0),"Verificar nome"))</f>
        <v>Verificar nome</v>
      </c>
      <c r="O9" s="179" t="str">
        <f>IF(B9="","",IFERROR(HLOOKUP($B9,'OBJETIVOS 3ºTRI'!$D$100:$AG$138,43,0),"Verificar nome"))</f>
        <v>Verificar nome</v>
      </c>
      <c r="P9" s="180">
        <f t="shared" si="3"/>
        <v>0</v>
      </c>
      <c r="Q9" s="181"/>
      <c r="R9" s="179" t="str">
        <f>IF(B9="","",IFERROR(HLOOKUP($B9,'OBJETIVOS 1ºTRI'!$D$137:$AG$177,43,0),"Verificar nome"))</f>
        <v>Verificar nome</v>
      </c>
      <c r="S9" s="179" t="str">
        <f>IF(B9="","",IFERROR(HLOOKUP($B9,'OBJETIVOS 2ºTRI'!$C$136:$AF$176,43,0),"Verificar nome"))</f>
        <v>Verificar nome</v>
      </c>
      <c r="T9" s="179" t="str">
        <f>IF(B9="","",IFERROR(HLOOKUP($B9,'OBJETIVOS 2ºTRI'!$C$136:$AF$176,43,0),"Verificar nome"))</f>
        <v>Verificar nome</v>
      </c>
      <c r="U9" s="180" t="str">
        <f t="shared" si="4"/>
        <v/>
      </c>
      <c r="V9" s="181"/>
      <c r="W9" s="179" t="str">
        <f>IF(B9="","",IFERROR(HLOOKUP($B9,'OBJETIVOS 1ºTRI'!$D$181:$AG$222,43,0),"Verificar nome"))</f>
        <v>Verificar nome</v>
      </c>
      <c r="X9" s="179" t="str">
        <f>IF(B9="","",IFERROR(HLOOKUP($B9,'OBJETIVOS 2ºTRI'!$C$180:$AF$221,43,0),"Verificar nome"))</f>
        <v>Verificar nome</v>
      </c>
      <c r="Y9" s="179" t="str">
        <f>IF(B9="","",IFERROR(HLOOKUP($B9,'OBJETIVOS 3ºTRI'!$D$183:$AG$226,43,0),"Verificar nome"))</f>
        <v>Verificar nome</v>
      </c>
      <c r="Z9" s="180" t="str">
        <f t="shared" si="5"/>
        <v/>
      </c>
      <c r="AA9" s="181"/>
      <c r="AB9" s="179">
        <v>10.0</v>
      </c>
      <c r="AC9" s="179">
        <v>10.0</v>
      </c>
      <c r="AD9" s="179" t="str">
        <f>IF(B9="","",IFERROR(HLOOKUP($B9,'OBJETIVOS 3ºTRI'!$D$230:$AG$300,43,0),"Verificar nome"))</f>
        <v>Verificar nome</v>
      </c>
      <c r="AE9" s="180">
        <f t="shared" si="6"/>
        <v>10</v>
      </c>
      <c r="AG9" s="182">
        <f>IFERROR(VLOOKUP(B9,Chamada!$B$5:$BO$34,66,0),0)</f>
        <v>2</v>
      </c>
      <c r="AH9" s="182">
        <f>IFERROR(VLOOKUP(B9,Chamada!$B$5:$EC$34,132,0),0)</f>
        <v>1</v>
      </c>
      <c r="AI9" s="182">
        <f>IFERROR(VLOOKUP(B9,Chamada!$B$5:$GY$34,206,0),0)</f>
        <v>1</v>
      </c>
      <c r="AJ9" s="183">
        <f t="shared" si="7"/>
        <v>4</v>
      </c>
    </row>
    <row r="10" ht="27.0" customHeight="1">
      <c r="A10" s="38">
        <f t="shared" si="8"/>
        <v>6</v>
      </c>
      <c r="B10" s="178" t="str">
        <f>IF(Chamada!$B10="","",Chamada!$B10)</f>
        <v>MARIA VITÓRIA DE LIMA DIAS</v>
      </c>
      <c r="C10" s="179" t="str">
        <f>IF(B10="","",IFERROR(HLOOKUP($B10,'OBJETIVOS 1ºTRI'!$D$3:$AG$42,43,0),"Verificar nome"))</f>
        <v>Verificar nome</v>
      </c>
      <c r="D10" s="179" t="str">
        <f>IF(B10="","",IFERROR(HLOOKUP($B10,'OBJETIVOS 2ºTRI'!$C$3:$AF$54,43,0),"Verificar nome"))</f>
        <v/>
      </c>
      <c r="E10" s="179" t="str">
        <f>IF(B10="","",IFERROR(HLOOKUP($B10,'OBJETIVOS 3ºTRI'!$D$3:$AG$42,43,0),"Verificar nome"))</f>
        <v>Verificar nome</v>
      </c>
      <c r="F10" s="180" t="str">
        <f t="shared" si="1"/>
        <v/>
      </c>
      <c r="G10" s="181"/>
      <c r="H10" s="179" t="str">
        <f>IF(B10="","",IFERROR(HLOOKUP($B10,'OBJETIVOS 1ºTRI'!$D$46:$AG$87,43,0),"Verificar nome"))</f>
        <v>Verificar nome</v>
      </c>
      <c r="I10" s="179" t="str">
        <f>IF(B10="","",IFERROR(HLOOKUP($B10,'OBJETIVOS 2ºTRI'!$C$58:$AF$89,43,0),"Verificar nome"))</f>
        <v>Verificar nome</v>
      </c>
      <c r="J10" s="179" t="str">
        <f>IF(B10="","",IFERROR(HLOOKUP($B10,'OBJETIVOS 3ºTRI'!$D$46:$AG$96,43,0),"Verificar nome"))</f>
        <v>Verificar nome</v>
      </c>
      <c r="K10" s="180" t="str">
        <f t="shared" si="2"/>
        <v/>
      </c>
      <c r="L10" s="181"/>
      <c r="M10" s="179">
        <f>IF(B10="","",IFERROR(HLOOKUP($B10,'OBJETIVOS 1ºTRI'!$D$91:$AG$133,43,0),"Verificar nome"))</f>
        <v>0</v>
      </c>
      <c r="N10" s="179" t="str">
        <f>IF(B10="","",IFERROR(HLOOKUP($B10,'OBJETIVOS 2ºTRI'!$C$92:$AF$132,43,0),"Verificar nome"))</f>
        <v>Verificar nome</v>
      </c>
      <c r="O10" s="179" t="str">
        <f>IF(B10="","",IFERROR(HLOOKUP($B10,'OBJETIVOS 3ºTRI'!$D$100:$AG$138,43,0),"Verificar nome"))</f>
        <v>Verificar nome</v>
      </c>
      <c r="P10" s="180">
        <f t="shared" si="3"/>
        <v>0</v>
      </c>
      <c r="Q10" s="181"/>
      <c r="R10" s="179" t="str">
        <f>IF(B10="","",IFERROR(HLOOKUP($B10,'OBJETIVOS 1ºTRI'!$D$137:$AG$177,43,0),"Verificar nome"))</f>
        <v>Verificar nome</v>
      </c>
      <c r="S10" s="179" t="str">
        <f>IF(B10="","",IFERROR(HLOOKUP($B10,'OBJETIVOS 2ºTRI'!$C$136:$AF$176,43,0),"Verificar nome"))</f>
        <v>Verificar nome</v>
      </c>
      <c r="T10" s="179" t="str">
        <f>IF(B10="","",IFERROR(HLOOKUP($B10,'OBJETIVOS 2ºTRI'!$C$136:$AF$176,43,0),"Verificar nome"))</f>
        <v>Verificar nome</v>
      </c>
      <c r="U10" s="180" t="str">
        <f t="shared" si="4"/>
        <v/>
      </c>
      <c r="V10" s="181"/>
      <c r="W10" s="179" t="str">
        <f>IF(B10="","",IFERROR(HLOOKUP($B10,'OBJETIVOS 1ºTRI'!$D$181:$AG$222,43,0),"Verificar nome"))</f>
        <v>Verificar nome</v>
      </c>
      <c r="X10" s="179" t="str">
        <f>IF(B10="","",IFERROR(HLOOKUP($B10,'OBJETIVOS 2ºTRI'!$C$180:$AF$221,43,0),"Verificar nome"))</f>
        <v>Verificar nome</v>
      </c>
      <c r="Y10" s="179" t="str">
        <f>IF(B10="","",IFERROR(HLOOKUP($B10,'OBJETIVOS 3ºTRI'!$D$183:$AG$226,43,0),"Verificar nome"))</f>
        <v>Verificar nome</v>
      </c>
      <c r="Z10" s="180" t="str">
        <f t="shared" si="5"/>
        <v/>
      </c>
      <c r="AA10" s="181"/>
      <c r="AB10" s="179">
        <v>10.0</v>
      </c>
      <c r="AC10" s="179">
        <v>10.0</v>
      </c>
      <c r="AD10" s="179" t="str">
        <f>IF(B10="","",IFERROR(HLOOKUP($B10,'OBJETIVOS 3ºTRI'!$D$230:$AG$300,43,0),"Verificar nome"))</f>
        <v>Verificar nome</v>
      </c>
      <c r="AE10" s="180">
        <f t="shared" si="6"/>
        <v>10</v>
      </c>
      <c r="AG10" s="182">
        <f>IFERROR(VLOOKUP(B10,Chamada!$B$5:$BO$34,66,0),0)</f>
        <v>0</v>
      </c>
      <c r="AH10" s="182">
        <f>IFERROR(VLOOKUP(B10,Chamada!$B$5:$EC$34,132,0),0)</f>
        <v>0</v>
      </c>
      <c r="AI10" s="182">
        <f>IFERROR(VLOOKUP(B10,Chamada!$B$5:$GY$34,206,0),0)</f>
        <v>1</v>
      </c>
      <c r="AJ10" s="183">
        <f t="shared" si="7"/>
        <v>1</v>
      </c>
    </row>
    <row r="11" ht="27.0" customHeight="1">
      <c r="A11" s="38">
        <f t="shared" si="8"/>
        <v>7</v>
      </c>
      <c r="B11" s="178" t="str">
        <f>IF(Chamada!$B11="","",Chamada!$B11)</f>
        <v>MATHEUS CERVELLO ANTÔNIO</v>
      </c>
      <c r="C11" s="179" t="str">
        <f>IF(B11="","",IFERROR(HLOOKUP($B11,'OBJETIVOS 1ºTRI'!$D$3:$AG$42,43,0),"Verificar nome"))</f>
        <v>Verificar nome</v>
      </c>
      <c r="D11" s="179" t="str">
        <f>IF(B11="","",IFERROR(HLOOKUP($B11,'OBJETIVOS 2ºTRI'!$C$3:$AF$54,43,0),"Verificar nome"))</f>
        <v/>
      </c>
      <c r="E11" s="179" t="str">
        <f>IF(B11="","",IFERROR(HLOOKUP($B11,'OBJETIVOS 3ºTRI'!$D$3:$AG$42,43,0),"Verificar nome"))</f>
        <v>Verificar nome</v>
      </c>
      <c r="F11" s="180" t="str">
        <f t="shared" si="1"/>
        <v/>
      </c>
      <c r="G11" s="181"/>
      <c r="H11" s="179" t="str">
        <f>IF(B11="","",IFERROR(HLOOKUP($B11,'OBJETIVOS 1ºTRI'!$D$46:$AG$87,43,0),"Verificar nome"))</f>
        <v>Verificar nome</v>
      </c>
      <c r="I11" s="179" t="str">
        <f>IF(B11="","",IFERROR(HLOOKUP($B11,'OBJETIVOS 2ºTRI'!$C$58:$AF$89,43,0),"Verificar nome"))</f>
        <v>Verificar nome</v>
      </c>
      <c r="J11" s="179" t="str">
        <f>IF(B11="","",IFERROR(HLOOKUP($B11,'OBJETIVOS 3ºTRI'!$D$46:$AG$96,43,0),"Verificar nome"))</f>
        <v>Verificar nome</v>
      </c>
      <c r="K11" s="180" t="str">
        <f t="shared" si="2"/>
        <v/>
      </c>
      <c r="L11" s="181"/>
      <c r="M11" s="179">
        <f>IF(B11="","",IFERROR(HLOOKUP($B11,'OBJETIVOS 1ºTRI'!$D$91:$AG$133,43,0),"Verificar nome"))</f>
        <v>0</v>
      </c>
      <c r="N11" s="179" t="str">
        <f>IF(B11="","",IFERROR(HLOOKUP($B11,'OBJETIVOS 2ºTRI'!$C$92:$AF$132,43,0),"Verificar nome"))</f>
        <v>Verificar nome</v>
      </c>
      <c r="O11" s="179" t="str">
        <f>IF(B11="","",IFERROR(HLOOKUP($B11,'OBJETIVOS 3ºTRI'!$D$100:$AG$138,43,0),"Verificar nome"))</f>
        <v>Verificar nome</v>
      </c>
      <c r="P11" s="180">
        <f t="shared" si="3"/>
        <v>0</v>
      </c>
      <c r="Q11" s="181"/>
      <c r="R11" s="179" t="str">
        <f>IF(B11="","",IFERROR(HLOOKUP($B11,'OBJETIVOS 1ºTRI'!$D$137:$AG$177,43,0),"Verificar nome"))</f>
        <v>Verificar nome</v>
      </c>
      <c r="S11" s="179" t="str">
        <f>IF(B11="","",IFERROR(HLOOKUP($B11,'OBJETIVOS 2ºTRI'!$C$136:$AF$176,43,0),"Verificar nome"))</f>
        <v>Verificar nome</v>
      </c>
      <c r="T11" s="179" t="str">
        <f>IF(B11="","",IFERROR(HLOOKUP($B11,'OBJETIVOS 2ºTRI'!$C$136:$AF$176,43,0),"Verificar nome"))</f>
        <v>Verificar nome</v>
      </c>
      <c r="U11" s="180" t="str">
        <f t="shared" si="4"/>
        <v/>
      </c>
      <c r="V11" s="181"/>
      <c r="W11" s="179" t="str">
        <f>IF(B11="","",IFERROR(HLOOKUP($B11,'OBJETIVOS 1ºTRI'!$D$181:$AG$222,43,0),"Verificar nome"))</f>
        <v>Verificar nome</v>
      </c>
      <c r="X11" s="179" t="str">
        <f>IF(B11="","",IFERROR(HLOOKUP($B11,'OBJETIVOS 2ºTRI'!$C$180:$AF$221,43,0),"Verificar nome"))</f>
        <v>Verificar nome</v>
      </c>
      <c r="Y11" s="179" t="str">
        <f>IF(B11="","",IFERROR(HLOOKUP($B11,'OBJETIVOS 3ºTRI'!$D$183:$AG$226,43,0),"Verificar nome"))</f>
        <v>Verificar nome</v>
      </c>
      <c r="Z11" s="180" t="str">
        <f t="shared" si="5"/>
        <v/>
      </c>
      <c r="AA11" s="181"/>
      <c r="AB11" s="179">
        <v>10.0</v>
      </c>
      <c r="AC11" s="179">
        <v>10.0</v>
      </c>
      <c r="AD11" s="179" t="str">
        <f>IF(B11="","",IFERROR(HLOOKUP($B11,'OBJETIVOS 3ºTRI'!$D$230:$AG$300,43,0),"Verificar nome"))</f>
        <v>Verificar nome</v>
      </c>
      <c r="AE11" s="180">
        <f t="shared" si="6"/>
        <v>10</v>
      </c>
      <c r="AG11" s="182">
        <f>IFERROR(VLOOKUP(B11,Chamada!$B$5:$BO$34,66,0),0)</f>
        <v>2</v>
      </c>
      <c r="AH11" s="182">
        <f>IFERROR(VLOOKUP(B11,Chamada!$B$5:$EC$34,132,0),0)</f>
        <v>3</v>
      </c>
      <c r="AI11" s="182">
        <f>IFERROR(VLOOKUP(B11,Chamada!$B$5:$GY$34,206,0),0)</f>
        <v>2</v>
      </c>
      <c r="AJ11" s="183">
        <f t="shared" si="7"/>
        <v>7</v>
      </c>
    </row>
    <row r="12" ht="27.0" customHeight="1">
      <c r="A12" s="38">
        <f t="shared" si="8"/>
        <v>8</v>
      </c>
      <c r="B12" s="178" t="str">
        <f>IF(Chamada!$B12="","",Chamada!$B12)</f>
        <v>PEDRO HENRIQUE FLORIANO</v>
      </c>
      <c r="C12" s="179" t="str">
        <f>IF(B12="","",IFERROR(HLOOKUP($B12,'OBJETIVOS 1ºTRI'!$D$3:$AG$42,43,0),"Verificar nome"))</f>
        <v>Verificar nome</v>
      </c>
      <c r="D12" s="179" t="str">
        <f>IF(B12="","",IFERROR(HLOOKUP($B12,'OBJETIVOS 2ºTRI'!$C$3:$AF$54,43,0),"Verificar nome"))</f>
        <v/>
      </c>
      <c r="E12" s="179" t="str">
        <f>IF(B12="","",IFERROR(HLOOKUP($B12,'OBJETIVOS 3ºTRI'!$D$3:$AG$42,43,0),"Verificar nome"))</f>
        <v>Verificar nome</v>
      </c>
      <c r="F12" s="180" t="str">
        <f t="shared" si="1"/>
        <v/>
      </c>
      <c r="G12" s="181"/>
      <c r="H12" s="179" t="str">
        <f>IF(B12="","",IFERROR(HLOOKUP($B12,'OBJETIVOS 1ºTRI'!$D$46:$AG$87,43,0),"Verificar nome"))</f>
        <v>Verificar nome</v>
      </c>
      <c r="I12" s="179" t="str">
        <f>IF(B12="","",IFERROR(HLOOKUP($B12,'OBJETIVOS 2ºTRI'!$C$58:$AF$89,43,0),"Verificar nome"))</f>
        <v>Verificar nome</v>
      </c>
      <c r="J12" s="179" t="str">
        <f>IF(B12="","",IFERROR(HLOOKUP($B12,'OBJETIVOS 3ºTRI'!$D$46:$AG$96,43,0),"Verificar nome"))</f>
        <v>Verificar nome</v>
      </c>
      <c r="K12" s="180" t="str">
        <f t="shared" si="2"/>
        <v/>
      </c>
      <c r="L12" s="181"/>
      <c r="M12" s="179">
        <f>IF(B12="","",IFERROR(HLOOKUP($B12,'OBJETIVOS 1ºTRI'!$D$91:$AG$133,43,0),"Verificar nome"))</f>
        <v>0</v>
      </c>
      <c r="N12" s="179" t="str">
        <f>IF(B12="","",IFERROR(HLOOKUP($B12,'OBJETIVOS 2ºTRI'!$C$92:$AF$132,43,0),"Verificar nome"))</f>
        <v>Verificar nome</v>
      </c>
      <c r="O12" s="179" t="str">
        <f>IF(B12="","",IFERROR(HLOOKUP($B12,'OBJETIVOS 3ºTRI'!$D$100:$AG$138,43,0),"Verificar nome"))</f>
        <v>Verificar nome</v>
      </c>
      <c r="P12" s="180">
        <f t="shared" si="3"/>
        <v>0</v>
      </c>
      <c r="Q12" s="181"/>
      <c r="R12" s="179" t="str">
        <f>IF(B12="","",IFERROR(HLOOKUP($B12,'OBJETIVOS 1ºTRI'!$D$137:$AG$177,43,0),"Verificar nome"))</f>
        <v>Verificar nome</v>
      </c>
      <c r="S12" s="179" t="str">
        <f>IF(B12="","",IFERROR(HLOOKUP($B12,'OBJETIVOS 2ºTRI'!$C$136:$AF$176,43,0),"Verificar nome"))</f>
        <v>Verificar nome</v>
      </c>
      <c r="T12" s="179" t="str">
        <f>IF(B12="","",IFERROR(HLOOKUP($B12,'OBJETIVOS 2ºTRI'!$C$136:$AF$176,43,0),"Verificar nome"))</f>
        <v>Verificar nome</v>
      </c>
      <c r="U12" s="180" t="str">
        <f t="shared" si="4"/>
        <v/>
      </c>
      <c r="V12" s="181"/>
      <c r="W12" s="179" t="str">
        <f>IF(B12="","",IFERROR(HLOOKUP($B12,'OBJETIVOS 1ºTRI'!$D$181:$AG$222,43,0),"Verificar nome"))</f>
        <v>Verificar nome</v>
      </c>
      <c r="X12" s="179" t="str">
        <f>IF(B12="","",IFERROR(HLOOKUP($B12,'OBJETIVOS 2ºTRI'!$C$180:$AF$221,43,0),"Verificar nome"))</f>
        <v>Verificar nome</v>
      </c>
      <c r="Y12" s="179" t="str">
        <f>IF(B12="","",IFERROR(HLOOKUP($B12,'OBJETIVOS 3ºTRI'!$D$183:$AG$226,43,0),"Verificar nome"))</f>
        <v>Verificar nome</v>
      </c>
      <c r="Z12" s="180" t="str">
        <f t="shared" si="5"/>
        <v/>
      </c>
      <c r="AA12" s="181"/>
      <c r="AB12" s="179">
        <v>10.0</v>
      </c>
      <c r="AC12" s="179">
        <v>10.0</v>
      </c>
      <c r="AD12" s="179" t="str">
        <f>IF(B12="","",IFERROR(HLOOKUP($B12,'OBJETIVOS 3ºTRI'!$D$230:$AG$300,43,0),"Verificar nome"))</f>
        <v>Verificar nome</v>
      </c>
      <c r="AE12" s="180">
        <f t="shared" si="6"/>
        <v>10</v>
      </c>
      <c r="AG12" s="182">
        <f>IFERROR(VLOOKUP(B12,Chamada!$B$5:$BO$34,66,0),0)</f>
        <v>6</v>
      </c>
      <c r="AH12" s="182">
        <f>IFERROR(VLOOKUP(B12,Chamada!$B$5:$EC$34,132,0),0)</f>
        <v>1</v>
      </c>
      <c r="AI12" s="182">
        <f>IFERROR(VLOOKUP(B12,Chamada!$B$5:$GY$34,206,0),0)</f>
        <v>0</v>
      </c>
      <c r="AJ12" s="183">
        <f t="shared" si="7"/>
        <v>7</v>
      </c>
    </row>
    <row r="13" ht="27.0" customHeight="1">
      <c r="A13" s="38">
        <f t="shared" si="8"/>
        <v>9</v>
      </c>
      <c r="B13" s="178" t="str">
        <f>IF(Chamada!$B13="","",Chamada!$B13)</f>
        <v>SOPHIE DA SILVA PAIVA</v>
      </c>
      <c r="C13" s="179" t="str">
        <f>IF(B13="","",IFERROR(HLOOKUP($B13,'OBJETIVOS 1ºTRI'!$D$3:$AG$42,43,0),"Verificar nome"))</f>
        <v>Verificar nome</v>
      </c>
      <c r="D13" s="179" t="str">
        <f>IF(B13="","",IFERROR(HLOOKUP($B13,'OBJETIVOS 2ºTRI'!$C$3:$AF$54,43,0),"Verificar nome"))</f>
        <v/>
      </c>
      <c r="E13" s="179" t="str">
        <f>IF(B13="","",IFERROR(HLOOKUP($B13,'OBJETIVOS 3ºTRI'!$D$3:$AG$42,43,0),"Verificar nome"))</f>
        <v>Verificar nome</v>
      </c>
      <c r="F13" s="180" t="str">
        <f t="shared" si="1"/>
        <v/>
      </c>
      <c r="G13" s="181"/>
      <c r="H13" s="179" t="str">
        <f>IF(B13="","",IFERROR(HLOOKUP($B13,'OBJETIVOS 1ºTRI'!$D$46:$AG$87,43,0),"Verificar nome"))</f>
        <v>Verificar nome</v>
      </c>
      <c r="I13" s="179" t="str">
        <f>IF(B13="","",IFERROR(HLOOKUP($B13,'OBJETIVOS 2ºTRI'!$C$58:$AF$89,43,0),"Verificar nome"))</f>
        <v>Verificar nome</v>
      </c>
      <c r="J13" s="179" t="str">
        <f>IF(B13="","",IFERROR(HLOOKUP($B13,'OBJETIVOS 3ºTRI'!$D$46:$AG$96,43,0),"Verificar nome"))</f>
        <v>Verificar nome</v>
      </c>
      <c r="K13" s="180" t="str">
        <f t="shared" si="2"/>
        <v/>
      </c>
      <c r="L13" s="181"/>
      <c r="M13" s="179">
        <f>IF(B13="","",IFERROR(HLOOKUP($B13,'OBJETIVOS 1ºTRI'!$D$91:$AG$133,43,0),"Verificar nome"))</f>
        <v>0</v>
      </c>
      <c r="N13" s="179" t="str">
        <f>IF(B13="","",IFERROR(HLOOKUP($B13,'OBJETIVOS 2ºTRI'!$C$92:$AF$132,43,0),"Verificar nome"))</f>
        <v>Verificar nome</v>
      </c>
      <c r="O13" s="179" t="str">
        <f>IF(B13="","",IFERROR(HLOOKUP($B13,'OBJETIVOS 3ºTRI'!$D$100:$AG$138,43,0),"Verificar nome"))</f>
        <v>Verificar nome</v>
      </c>
      <c r="P13" s="180">
        <f t="shared" si="3"/>
        <v>0</v>
      </c>
      <c r="Q13" s="181"/>
      <c r="R13" s="179" t="str">
        <f>IF(B13="","",IFERROR(HLOOKUP($B13,'OBJETIVOS 1ºTRI'!$D$137:$AG$177,43,0),"Verificar nome"))</f>
        <v>Verificar nome</v>
      </c>
      <c r="S13" s="179" t="str">
        <f>IF(B13="","",IFERROR(HLOOKUP($B13,'OBJETIVOS 2ºTRI'!$C$136:$AF$176,43,0),"Verificar nome"))</f>
        <v>Verificar nome</v>
      </c>
      <c r="T13" s="179" t="str">
        <f>IF(B13="","",IFERROR(HLOOKUP($B13,'OBJETIVOS 2ºTRI'!$C$136:$AF$176,43,0),"Verificar nome"))</f>
        <v>Verificar nome</v>
      </c>
      <c r="U13" s="180" t="str">
        <f t="shared" si="4"/>
        <v/>
      </c>
      <c r="V13" s="181"/>
      <c r="W13" s="179" t="str">
        <f>IF(B13="","",IFERROR(HLOOKUP($B13,'OBJETIVOS 1ºTRI'!$D$181:$AG$222,43,0),"Verificar nome"))</f>
        <v>Verificar nome</v>
      </c>
      <c r="X13" s="179" t="str">
        <f>IF(B13="","",IFERROR(HLOOKUP($B13,'OBJETIVOS 2ºTRI'!$C$180:$AF$221,43,0),"Verificar nome"))</f>
        <v>Verificar nome</v>
      </c>
      <c r="Y13" s="179" t="str">
        <f>IF(B13="","",IFERROR(HLOOKUP($B13,'OBJETIVOS 3ºTRI'!$D$183:$AG$226,43,0),"Verificar nome"))</f>
        <v>Verificar nome</v>
      </c>
      <c r="Z13" s="180" t="str">
        <f t="shared" si="5"/>
        <v/>
      </c>
      <c r="AA13" s="181"/>
      <c r="AB13" s="179">
        <v>10.0</v>
      </c>
      <c r="AC13" s="179">
        <v>10.0</v>
      </c>
      <c r="AD13" s="179" t="str">
        <f>IF(B13="","",IFERROR(HLOOKUP($B13,'OBJETIVOS 3ºTRI'!$D$230:$AG$300,43,0),"Verificar nome"))</f>
        <v>Verificar nome</v>
      </c>
      <c r="AE13" s="180">
        <f t="shared" si="6"/>
        <v>10</v>
      </c>
      <c r="AG13" s="182">
        <f>IFERROR(VLOOKUP(B13,Chamada!$B$5:$BO$34,66,0),0)</f>
        <v>8</v>
      </c>
      <c r="AH13" s="182">
        <f>IFERROR(VLOOKUP(B13,Chamada!$B$5:$EC$34,132,0),0)</f>
        <v>8</v>
      </c>
      <c r="AI13" s="182">
        <f>IFERROR(VLOOKUP(B13,Chamada!$B$5:$GY$34,206,0),0)</f>
        <v>1</v>
      </c>
      <c r="AJ13" s="183">
        <f t="shared" si="7"/>
        <v>17</v>
      </c>
    </row>
    <row r="14" ht="27.0" customHeight="1">
      <c r="A14" s="38">
        <f t="shared" si="8"/>
        <v>10</v>
      </c>
      <c r="B14" s="178" t="str">
        <f>IF(Chamada!$B14="","",Chamada!$B14)</f>
        <v>THOR CURUPANA ALVES CORREA</v>
      </c>
      <c r="C14" s="179" t="str">
        <f>IF(B14="","",IFERROR(HLOOKUP($B14,'OBJETIVOS 1ºTRI'!$D$3:$AG$42,43,0),"Verificar nome"))</f>
        <v>Verificar nome</v>
      </c>
      <c r="D14" s="179" t="str">
        <f>IF(B14="","",IFERROR(HLOOKUP($B14,'OBJETIVOS 2ºTRI'!$C$3:$AF$54,43,0),"Verificar nome"))</f>
        <v/>
      </c>
      <c r="E14" s="179" t="str">
        <f>IF(B14="","",IFERROR(HLOOKUP($B14,'OBJETIVOS 3ºTRI'!$D$3:$AG$42,43,0),"Verificar nome"))</f>
        <v>Verificar nome</v>
      </c>
      <c r="F14" s="180" t="str">
        <f t="shared" si="1"/>
        <v/>
      </c>
      <c r="G14" s="181"/>
      <c r="H14" s="179" t="str">
        <f>IF(B14="","",IFERROR(HLOOKUP($B14,'OBJETIVOS 1ºTRI'!$D$46:$AG$87,43,0),"Verificar nome"))</f>
        <v>Verificar nome</v>
      </c>
      <c r="I14" s="179" t="str">
        <f>IF(B14="","",IFERROR(HLOOKUP($B14,'OBJETIVOS 2ºTRI'!$C$58:$AF$89,43,0),"Verificar nome"))</f>
        <v>Verificar nome</v>
      </c>
      <c r="J14" s="179" t="str">
        <f>IF(B14="","",IFERROR(HLOOKUP($B14,'OBJETIVOS 3ºTRI'!$D$46:$AG$96,43,0),"Verificar nome"))</f>
        <v>Verificar nome</v>
      </c>
      <c r="K14" s="180" t="str">
        <f t="shared" si="2"/>
        <v/>
      </c>
      <c r="L14" s="181"/>
      <c r="M14" s="179">
        <f>IF(B14="","",IFERROR(HLOOKUP($B14,'OBJETIVOS 1ºTRI'!$D$91:$AG$133,43,0),"Verificar nome"))</f>
        <v>0</v>
      </c>
      <c r="N14" s="179" t="str">
        <f>IF(B14="","",IFERROR(HLOOKUP($B14,'OBJETIVOS 2ºTRI'!$C$92:$AF$132,43,0),"Verificar nome"))</f>
        <v>Verificar nome</v>
      </c>
      <c r="O14" s="179" t="str">
        <f>IF(B14="","",IFERROR(HLOOKUP($B14,'OBJETIVOS 3ºTRI'!$D$100:$AG$138,43,0),"Verificar nome"))</f>
        <v>Verificar nome</v>
      </c>
      <c r="P14" s="180">
        <f t="shared" si="3"/>
        <v>0</v>
      </c>
      <c r="Q14" s="181"/>
      <c r="R14" s="179" t="str">
        <f>IF(B14="","",IFERROR(HLOOKUP($B14,'OBJETIVOS 1ºTRI'!$D$137:$AG$177,43,0),"Verificar nome"))</f>
        <v>Verificar nome</v>
      </c>
      <c r="S14" s="179" t="str">
        <f>IF(B14="","",IFERROR(HLOOKUP($B14,'OBJETIVOS 2ºTRI'!$C$136:$AF$176,43,0),"Verificar nome"))</f>
        <v>Verificar nome</v>
      </c>
      <c r="T14" s="179" t="str">
        <f>IF(B14="","",IFERROR(HLOOKUP($B14,'OBJETIVOS 2ºTRI'!$C$136:$AF$176,43,0),"Verificar nome"))</f>
        <v>Verificar nome</v>
      </c>
      <c r="U14" s="180" t="str">
        <f t="shared" si="4"/>
        <v/>
      </c>
      <c r="V14" s="181"/>
      <c r="W14" s="179" t="str">
        <f>IF(B14="","",IFERROR(HLOOKUP($B14,'OBJETIVOS 1ºTRI'!$D$181:$AG$222,43,0),"Verificar nome"))</f>
        <v>Verificar nome</v>
      </c>
      <c r="X14" s="179" t="str">
        <f>IF(B14="","",IFERROR(HLOOKUP($B14,'OBJETIVOS 2ºTRI'!$C$180:$AF$221,43,0),"Verificar nome"))</f>
        <v>Verificar nome</v>
      </c>
      <c r="Y14" s="179" t="str">
        <f>IF(B14="","",IFERROR(HLOOKUP($B14,'OBJETIVOS 3ºTRI'!$D$183:$AG$226,43,0),"Verificar nome"))</f>
        <v>Verificar nome</v>
      </c>
      <c r="Z14" s="180" t="str">
        <f t="shared" si="5"/>
        <v/>
      </c>
      <c r="AA14" s="181"/>
      <c r="AB14" s="179">
        <v>10.0</v>
      </c>
      <c r="AC14" s="179">
        <v>10.0</v>
      </c>
      <c r="AD14" s="179" t="str">
        <f>IF(B14="","",IFERROR(HLOOKUP($B14,'OBJETIVOS 3ºTRI'!$D$230:$AG$300,43,0),"Verificar nome"))</f>
        <v>Verificar nome</v>
      </c>
      <c r="AE14" s="180">
        <f t="shared" si="6"/>
        <v>10</v>
      </c>
      <c r="AG14" s="182">
        <f>IFERROR(VLOOKUP(B14,Chamada!$B$5:$BO$34,66,0),0)</f>
        <v>2</v>
      </c>
      <c r="AH14" s="182">
        <f>IFERROR(VLOOKUP(B14,Chamada!$B$5:$EC$34,132,0),0)</f>
        <v>0</v>
      </c>
      <c r="AI14" s="182">
        <f>IFERROR(VLOOKUP(B14,Chamada!$B$5:$GY$34,206,0),0)</f>
        <v>4</v>
      </c>
      <c r="AJ14" s="183">
        <f t="shared" si="7"/>
        <v>6</v>
      </c>
    </row>
    <row r="15" ht="27.0" customHeight="1">
      <c r="A15" s="38">
        <f t="shared" si="8"/>
        <v>11</v>
      </c>
      <c r="B15" s="178" t="str">
        <f>IF(Chamada!$B15="","",Chamada!$B15)</f>
        <v>VIVIAN DIAS COELHO SCIPIONI</v>
      </c>
      <c r="C15" s="179" t="str">
        <f>IF(B15="","",IFERROR(HLOOKUP($B15,'OBJETIVOS 1ºTRI'!$D$3:$AG$42,43,0),"Verificar nome"))</f>
        <v>Verificar nome</v>
      </c>
      <c r="D15" s="179" t="str">
        <f>IF(B15="","",IFERROR(HLOOKUP($B15,'OBJETIVOS 2ºTRI'!$C$3:$AF$54,43,0),"Verificar nome"))</f>
        <v/>
      </c>
      <c r="E15" s="179" t="str">
        <f>IF(B15="","",IFERROR(HLOOKUP($B15,'OBJETIVOS 3ºTRI'!$D$3:$AG$42,43,0),"Verificar nome"))</f>
        <v>Verificar nome</v>
      </c>
      <c r="F15" s="180" t="str">
        <f t="shared" si="1"/>
        <v/>
      </c>
      <c r="G15" s="181"/>
      <c r="H15" s="179" t="str">
        <f>IF(B15="","",IFERROR(HLOOKUP($B15,'OBJETIVOS 1ºTRI'!$D$46:$AG$87,43,0),"Verificar nome"))</f>
        <v>Verificar nome</v>
      </c>
      <c r="I15" s="179" t="str">
        <f>IF(B15="","",IFERROR(HLOOKUP($B15,'OBJETIVOS 2ºTRI'!$C$58:$AF$89,43,0),"Verificar nome"))</f>
        <v>Verificar nome</v>
      </c>
      <c r="J15" s="179" t="str">
        <f>IF(B15="","",IFERROR(HLOOKUP($B15,'OBJETIVOS 3ºTRI'!$D$46:$AG$96,43,0),"Verificar nome"))</f>
        <v>Verificar nome</v>
      </c>
      <c r="K15" s="180" t="str">
        <f t="shared" si="2"/>
        <v/>
      </c>
      <c r="L15" s="181"/>
      <c r="M15" s="179">
        <f>IF(B15="","",IFERROR(HLOOKUP($B15,'OBJETIVOS 1ºTRI'!$D$91:$AG$133,43,0),"Verificar nome"))</f>
        <v>0</v>
      </c>
      <c r="N15" s="179" t="str">
        <f>IF(B15="","",IFERROR(HLOOKUP($B15,'OBJETIVOS 2ºTRI'!$C$92:$AF$132,43,0),"Verificar nome"))</f>
        <v>Verificar nome</v>
      </c>
      <c r="O15" s="179" t="str">
        <f>IF(B15="","",IFERROR(HLOOKUP($B15,'OBJETIVOS 3ºTRI'!$D$100:$AG$138,43,0),"Verificar nome"))</f>
        <v>Verificar nome</v>
      </c>
      <c r="P15" s="180">
        <f t="shared" si="3"/>
        <v>0</v>
      </c>
      <c r="Q15" s="181"/>
      <c r="R15" s="179" t="str">
        <f>IF(B15="","",IFERROR(HLOOKUP($B15,'OBJETIVOS 1ºTRI'!$D$137:$AG$177,43,0),"Verificar nome"))</f>
        <v>Verificar nome</v>
      </c>
      <c r="S15" s="179" t="str">
        <f>IF(B15="","",IFERROR(HLOOKUP($B15,'OBJETIVOS 2ºTRI'!$C$136:$AF$176,43,0),"Verificar nome"))</f>
        <v>Verificar nome</v>
      </c>
      <c r="T15" s="179" t="str">
        <f>IF(B15="","",IFERROR(HLOOKUP($B15,'OBJETIVOS 2ºTRI'!$C$136:$AF$176,43,0),"Verificar nome"))</f>
        <v>Verificar nome</v>
      </c>
      <c r="U15" s="180" t="str">
        <f t="shared" si="4"/>
        <v/>
      </c>
      <c r="V15" s="181"/>
      <c r="W15" s="179" t="str">
        <f>IF(B15="","",IFERROR(HLOOKUP($B15,'OBJETIVOS 1ºTRI'!$D$181:$AG$222,43,0),"Verificar nome"))</f>
        <v>Verificar nome</v>
      </c>
      <c r="X15" s="179" t="str">
        <f>IF(B15="","",IFERROR(HLOOKUP($B15,'OBJETIVOS 2ºTRI'!$C$180:$AF$221,43,0),"Verificar nome"))</f>
        <v>Verificar nome</v>
      </c>
      <c r="Y15" s="179" t="str">
        <f>IF(B15="","",IFERROR(HLOOKUP($B15,'OBJETIVOS 3ºTRI'!$D$183:$AG$226,43,0),"Verificar nome"))</f>
        <v>Verificar nome</v>
      </c>
      <c r="Z15" s="180" t="str">
        <f t="shared" si="5"/>
        <v/>
      </c>
      <c r="AA15" s="181"/>
      <c r="AB15" s="179">
        <v>10.0</v>
      </c>
      <c r="AC15" s="179">
        <v>10.0</v>
      </c>
      <c r="AD15" s="179" t="str">
        <f>IF(B15="","",IFERROR(HLOOKUP($B15,'OBJETIVOS 3ºTRI'!$D$230:$AG$300,43,0),"Verificar nome"))</f>
        <v>Verificar nome</v>
      </c>
      <c r="AE15" s="180">
        <f t="shared" si="6"/>
        <v>10</v>
      </c>
      <c r="AG15" s="182">
        <f>IFERROR(VLOOKUP(B15,Chamada!$B$5:$BO$34,66,0),0)</f>
        <v>4</v>
      </c>
      <c r="AH15" s="182">
        <f>IFERROR(VLOOKUP(B15,Chamada!$B$5:$EC$34,132,0),0)</f>
        <v>2</v>
      </c>
      <c r="AI15" s="182">
        <f>IFERROR(VLOOKUP(B15,Chamada!$B$5:$GY$34,206,0),0)</f>
        <v>2</v>
      </c>
      <c r="AJ15" s="183">
        <f t="shared" si="7"/>
        <v>8</v>
      </c>
    </row>
    <row r="16" ht="27.0" customHeight="1">
      <c r="A16" s="38">
        <f t="shared" si="8"/>
        <v>12</v>
      </c>
      <c r="B16" s="178" t="str">
        <f>IF(Chamada!$B16="","",Chamada!$B16)</f>
        <v/>
      </c>
      <c r="C16" s="179" t="str">
        <f>IF(B16="","",IFERROR(HLOOKUP($B16,'OBJETIVOS 1ºTRI'!$D$3:$AG$42,43,0),"Verificar nome"))</f>
        <v/>
      </c>
      <c r="D16" s="179" t="str">
        <f>IF(B16="","",IFERROR(HLOOKUP($B16,'OBJETIVOS 2ºTRI'!$C$3:$AF$54,43,0),"Verificar nome"))</f>
        <v/>
      </c>
      <c r="E16" s="179" t="str">
        <f>IF(B16="","",IFERROR(HLOOKUP($B16,'OBJETIVOS 3ºTRI'!$D$3:$AG$42,43,0),"Verificar nome"))</f>
        <v/>
      </c>
      <c r="F16" s="180" t="str">
        <f t="shared" si="1"/>
        <v/>
      </c>
      <c r="G16" s="181"/>
      <c r="H16" s="179" t="str">
        <f>IF(B16="","",IFERROR(HLOOKUP($B16,'OBJETIVOS 1ºTRI'!$D$46:$AG$87,43,0),"Verificar nome"))</f>
        <v/>
      </c>
      <c r="I16" s="179" t="str">
        <f>IF(B16="","",IFERROR(HLOOKUP($B16,'OBJETIVOS 2ºTRI'!$C$58:$AF$89,43,0),"Verificar nome"))</f>
        <v/>
      </c>
      <c r="J16" s="179" t="str">
        <f>IF(B16="","",IFERROR(HLOOKUP($B16,'OBJETIVOS 3ºTRI'!$D$46:$AG$96,43,0),"Verificar nome"))</f>
        <v/>
      </c>
      <c r="K16" s="180" t="str">
        <f t="shared" si="2"/>
        <v/>
      </c>
      <c r="L16" s="181"/>
      <c r="M16" s="179" t="str">
        <f>IF(B16="","",IFERROR(HLOOKUP($B16,'OBJETIVOS 1ºTRI'!$D$91:$AG$133,43,0),"Verificar nome"))</f>
        <v/>
      </c>
      <c r="N16" s="179" t="str">
        <f>IF(B16="","",IFERROR(HLOOKUP($B16,'OBJETIVOS 2ºTRI'!$C$92:$AF$132,43,0),"Verificar nome"))</f>
        <v/>
      </c>
      <c r="O16" s="179" t="str">
        <f>IF(B16="","",IFERROR(HLOOKUP($B16,'OBJETIVOS 3ºTRI'!$D$100:$AG$138,43,0),"Verificar nome"))</f>
        <v/>
      </c>
      <c r="P16" s="180" t="str">
        <f t="shared" si="3"/>
        <v/>
      </c>
      <c r="Q16" s="181"/>
      <c r="R16" s="179" t="str">
        <f>IF(B16="","",IFERROR(HLOOKUP($B16,'OBJETIVOS 1ºTRI'!$D$137:$AG$177,43,0),"Verificar nome"))</f>
        <v/>
      </c>
      <c r="S16" s="179" t="str">
        <f>IF(B16="","",IFERROR(HLOOKUP($B16,'OBJETIVOS 2ºTRI'!$C$136:$AF$176,43,0),"Verificar nome"))</f>
        <v/>
      </c>
      <c r="T16" s="179" t="str">
        <f>IF(B16="","",IFERROR(HLOOKUP($B16,'OBJETIVOS 2ºTRI'!$C$136:$AF$176,43,0),"Verificar nome"))</f>
        <v/>
      </c>
      <c r="U16" s="180" t="str">
        <f t="shared" si="4"/>
        <v/>
      </c>
      <c r="V16" s="181"/>
      <c r="W16" s="179" t="str">
        <f>IF(B16="","",IFERROR(HLOOKUP($B16,'OBJETIVOS 1ºTRI'!$D$181:$AG$222,43,0),"Verificar nome"))</f>
        <v/>
      </c>
      <c r="X16" s="179" t="str">
        <f>IF(B16="","",IFERROR(HLOOKUP($B16,'OBJETIVOS 2ºTRI'!$C$180:$AF$221,43,0),"Verificar nome"))</f>
        <v/>
      </c>
      <c r="Y16" s="179" t="str">
        <f>IF(B16="","",IFERROR(HLOOKUP($B16,'OBJETIVOS 3ºTRI'!$D$183:$AG$226,43,0),"Verificar nome"))</f>
        <v/>
      </c>
      <c r="Z16" s="180" t="str">
        <f t="shared" si="5"/>
        <v/>
      </c>
      <c r="AA16" s="181"/>
      <c r="AB16" s="179" t="str">
        <f>IF(B16="","",IFERROR(HLOOKUP($B16,'OBJETIVOS 1ºTRI'!$D$226:$AG$268,43,0),"Verificar nome"))</f>
        <v/>
      </c>
      <c r="AC16" s="179" t="str">
        <f>IF(B16="","",IFERROR(HLOOKUP($B16,'OBJETIVOS 2ºTRI'!$C$225:$AF$267,43,0),"Verificar nome"))</f>
        <v/>
      </c>
      <c r="AD16" s="179" t="str">
        <f>IF(B16="","",IFERROR(HLOOKUP($B16,'OBJETIVOS 3ºTRI'!$D$230:$AG$300,43,0),"Verificar nome"))</f>
        <v/>
      </c>
      <c r="AE16" s="180" t="str">
        <f t="shared" si="6"/>
        <v/>
      </c>
      <c r="AG16" s="182">
        <f>IFERROR(VLOOKUP(B16,Chamada!$B$5:$BO$34,66,0),0)</f>
        <v>0</v>
      </c>
      <c r="AH16" s="182">
        <f>IFERROR(VLOOKUP(B16,Chamada!$B$5:$EC$34,132,0),0)</f>
        <v>0</v>
      </c>
      <c r="AI16" s="182">
        <f>IFERROR(VLOOKUP(B16,Chamada!$B$5:$GY$34,206,0),0)</f>
        <v>0</v>
      </c>
      <c r="AJ16" s="183">
        <f t="shared" si="7"/>
        <v>0</v>
      </c>
    </row>
    <row r="17" ht="27.0" customHeight="1">
      <c r="A17" s="38">
        <f t="shared" si="8"/>
        <v>13</v>
      </c>
      <c r="B17" s="178" t="str">
        <f>IF(Chamada!$B17="","",Chamada!$B17)</f>
        <v/>
      </c>
      <c r="C17" s="179" t="str">
        <f>IF(B17="","",IFERROR(HLOOKUP($B17,'OBJETIVOS 1ºTRI'!$D$3:$AG$42,43,0),"Verificar nome"))</f>
        <v/>
      </c>
      <c r="D17" s="179" t="str">
        <f>IF(B17="","",IFERROR(HLOOKUP($B17,'OBJETIVOS 2ºTRI'!$C$3:$AF$54,43,0),"Verificar nome"))</f>
        <v/>
      </c>
      <c r="E17" s="179" t="str">
        <f>IF(B17="","",IFERROR(HLOOKUP($B17,'OBJETIVOS 3ºTRI'!$D$3:$AG$42,43,0),"Verificar nome"))</f>
        <v/>
      </c>
      <c r="F17" s="180" t="str">
        <f t="shared" si="1"/>
        <v/>
      </c>
      <c r="G17" s="181"/>
      <c r="H17" s="179" t="str">
        <f>IF(B17="","",IFERROR(HLOOKUP($B17,'OBJETIVOS 1ºTRI'!$D$46:$AG$87,43,0),"Verificar nome"))</f>
        <v/>
      </c>
      <c r="I17" s="179" t="str">
        <f>IF(B17="","",IFERROR(HLOOKUP($B17,'OBJETIVOS 2ºTRI'!$C$58:$AF$89,43,0),"Verificar nome"))</f>
        <v/>
      </c>
      <c r="J17" s="179" t="str">
        <f>IF(B17="","",IFERROR(HLOOKUP($B17,'OBJETIVOS 3ºTRI'!$D$46:$AG$96,43,0),"Verificar nome"))</f>
        <v/>
      </c>
      <c r="K17" s="180" t="str">
        <f t="shared" si="2"/>
        <v/>
      </c>
      <c r="L17" s="181"/>
      <c r="M17" s="179" t="str">
        <f>IF(B17="","",IFERROR(HLOOKUP($B17,'OBJETIVOS 1ºTRI'!$D$91:$AG$133,43,0),"Verificar nome"))</f>
        <v/>
      </c>
      <c r="N17" s="179" t="str">
        <f>IF(B17="","",IFERROR(HLOOKUP($B17,'OBJETIVOS 2ºTRI'!$C$92:$AF$132,43,0),"Verificar nome"))</f>
        <v/>
      </c>
      <c r="O17" s="179" t="str">
        <f>IF(B17="","",IFERROR(HLOOKUP($B17,'OBJETIVOS 3ºTRI'!$D$100:$AG$138,43,0),"Verificar nome"))</f>
        <v/>
      </c>
      <c r="P17" s="180" t="str">
        <f t="shared" si="3"/>
        <v/>
      </c>
      <c r="Q17" s="181"/>
      <c r="R17" s="179" t="str">
        <f>IF(B17="","",IFERROR(HLOOKUP($B17,'OBJETIVOS 1ºTRI'!$D$137:$AG$177,43,0),"Verificar nome"))</f>
        <v/>
      </c>
      <c r="S17" s="179" t="str">
        <f>IF(B17="","",IFERROR(HLOOKUP($B17,'OBJETIVOS 2ºTRI'!$C$136:$AF$176,43,0),"Verificar nome"))</f>
        <v/>
      </c>
      <c r="T17" s="179" t="str">
        <f>IF(B17="","",IFERROR(HLOOKUP($B17,'OBJETIVOS 2ºTRI'!$C$136:$AF$176,43,0),"Verificar nome"))</f>
        <v/>
      </c>
      <c r="U17" s="180" t="str">
        <f t="shared" si="4"/>
        <v/>
      </c>
      <c r="V17" s="181"/>
      <c r="W17" s="179" t="str">
        <f>IF(B17="","",IFERROR(HLOOKUP($B17,'OBJETIVOS 1ºTRI'!$D$181:$AG$222,43,0),"Verificar nome"))</f>
        <v/>
      </c>
      <c r="X17" s="179" t="str">
        <f>IF(B17="","",IFERROR(HLOOKUP($B17,'OBJETIVOS 2ºTRI'!$C$180:$AF$221,43,0),"Verificar nome"))</f>
        <v/>
      </c>
      <c r="Y17" s="179" t="str">
        <f>IF(B17="","",IFERROR(HLOOKUP($B17,'OBJETIVOS 3ºTRI'!$D$183:$AG$226,43,0),"Verificar nome"))</f>
        <v/>
      </c>
      <c r="Z17" s="180" t="str">
        <f t="shared" si="5"/>
        <v/>
      </c>
      <c r="AA17" s="181"/>
      <c r="AB17" s="179" t="str">
        <f>IF(B17="","",IFERROR(HLOOKUP($B17,'OBJETIVOS 1ºTRI'!$D$226:$AG$268,43,0),"Verificar nome"))</f>
        <v/>
      </c>
      <c r="AC17" s="179" t="str">
        <f>IF(B17="","",IFERROR(HLOOKUP($B17,'OBJETIVOS 2ºTRI'!$C$225:$AF$267,43,0),"Verificar nome"))</f>
        <v/>
      </c>
      <c r="AD17" s="179" t="str">
        <f>IF(B17="","",IFERROR(HLOOKUP($B17,'OBJETIVOS 3ºTRI'!$D$230:$AG$300,43,0),"Verificar nome"))</f>
        <v/>
      </c>
      <c r="AE17" s="180" t="str">
        <f t="shared" si="6"/>
        <v/>
      </c>
      <c r="AG17" s="182">
        <f>IFERROR(VLOOKUP(B17,Chamada!$B$5:$BO$34,66,0),0)</f>
        <v>0</v>
      </c>
      <c r="AH17" s="182">
        <f>IFERROR(VLOOKUP(B17,Chamada!$B$5:$EC$34,132,0),0)</f>
        <v>0</v>
      </c>
      <c r="AI17" s="182">
        <f>IFERROR(VLOOKUP(B17,Chamada!$B$5:$GY$34,206,0),0)</f>
        <v>0</v>
      </c>
      <c r="AJ17" s="183">
        <f t="shared" si="7"/>
        <v>0</v>
      </c>
    </row>
    <row r="18" ht="27.0" customHeight="1">
      <c r="A18" s="38">
        <f t="shared" si="8"/>
        <v>14</v>
      </c>
      <c r="B18" s="178" t="str">
        <f>IF(Chamada!$B18="","",Chamada!$B18)</f>
        <v/>
      </c>
      <c r="C18" s="179" t="str">
        <f>IF(B18="","",IFERROR(HLOOKUP($B18,'OBJETIVOS 1ºTRI'!$D$3:$AG$42,43,0),"Verificar nome"))</f>
        <v/>
      </c>
      <c r="D18" s="179" t="str">
        <f>IF(B18="","",IFERROR(HLOOKUP($B18,'OBJETIVOS 2ºTRI'!$C$3:$AF$54,43,0),"Verificar nome"))</f>
        <v/>
      </c>
      <c r="E18" s="179" t="str">
        <f>IF(B18="","",IFERROR(HLOOKUP($B18,'OBJETIVOS 3ºTRI'!$D$3:$AG$42,43,0),"Verificar nome"))</f>
        <v/>
      </c>
      <c r="F18" s="180" t="str">
        <f t="shared" si="1"/>
        <v/>
      </c>
      <c r="G18" s="181"/>
      <c r="H18" s="179" t="str">
        <f>IF(B18="","",IFERROR(HLOOKUP($B18,'OBJETIVOS 1ºTRI'!$D$46:$AG$87,43,0),"Verificar nome"))</f>
        <v/>
      </c>
      <c r="I18" s="179" t="str">
        <f>IF(B18="","",IFERROR(HLOOKUP($B18,'OBJETIVOS 2ºTRI'!$C$58:$AF$89,43,0),"Verificar nome"))</f>
        <v/>
      </c>
      <c r="J18" s="179" t="str">
        <f>IF(B18="","",IFERROR(HLOOKUP($B18,'OBJETIVOS 3ºTRI'!$D$46:$AG$96,43,0),"Verificar nome"))</f>
        <v/>
      </c>
      <c r="K18" s="180" t="str">
        <f t="shared" si="2"/>
        <v/>
      </c>
      <c r="L18" s="181"/>
      <c r="M18" s="179" t="str">
        <f>IF(B18="","",IFERROR(HLOOKUP($B18,'OBJETIVOS 1ºTRI'!$D$91:$AG$133,43,0),"Verificar nome"))</f>
        <v/>
      </c>
      <c r="N18" s="179" t="str">
        <f>IF(B18="","",IFERROR(HLOOKUP($B18,'OBJETIVOS 2ºTRI'!$C$92:$AF$132,43,0),"Verificar nome"))</f>
        <v/>
      </c>
      <c r="O18" s="179" t="str">
        <f>IF(B18="","",IFERROR(HLOOKUP($B18,'OBJETIVOS 3ºTRI'!$D$100:$AG$138,43,0),"Verificar nome"))</f>
        <v/>
      </c>
      <c r="P18" s="180" t="str">
        <f t="shared" si="3"/>
        <v/>
      </c>
      <c r="Q18" s="181"/>
      <c r="R18" s="179" t="str">
        <f>IF(B18="","",IFERROR(HLOOKUP($B18,'OBJETIVOS 1ºTRI'!$D$137:$AG$177,43,0),"Verificar nome"))</f>
        <v/>
      </c>
      <c r="S18" s="179" t="str">
        <f>IF(B18="","",IFERROR(HLOOKUP($B18,'OBJETIVOS 2ºTRI'!$C$136:$AF$176,43,0),"Verificar nome"))</f>
        <v/>
      </c>
      <c r="T18" s="179" t="str">
        <f>IF(B18="","",IFERROR(HLOOKUP($B18,'OBJETIVOS 2ºTRI'!$C$136:$AF$176,43,0),"Verificar nome"))</f>
        <v/>
      </c>
      <c r="U18" s="180" t="str">
        <f t="shared" si="4"/>
        <v/>
      </c>
      <c r="V18" s="181"/>
      <c r="W18" s="179" t="str">
        <f>IF(B18="","",IFERROR(HLOOKUP($B18,'OBJETIVOS 1ºTRI'!$D$181:$AG$222,43,0),"Verificar nome"))</f>
        <v/>
      </c>
      <c r="X18" s="179" t="str">
        <f>IF(B18="","",IFERROR(HLOOKUP($B18,'OBJETIVOS 2ºTRI'!$C$180:$AF$221,43,0),"Verificar nome"))</f>
        <v/>
      </c>
      <c r="Y18" s="179" t="str">
        <f>IF(B18="","",IFERROR(HLOOKUP($B18,'OBJETIVOS 3ºTRI'!$D$183:$AG$226,43,0),"Verificar nome"))</f>
        <v/>
      </c>
      <c r="Z18" s="180" t="str">
        <f t="shared" si="5"/>
        <v/>
      </c>
      <c r="AA18" s="181"/>
      <c r="AB18" s="179" t="str">
        <f>IF(B18="","",IFERROR(HLOOKUP($B18,'OBJETIVOS 1ºTRI'!$D$226:$AG$268,43,0),"Verificar nome"))</f>
        <v/>
      </c>
      <c r="AC18" s="179" t="str">
        <f>IF(B18="","",IFERROR(HLOOKUP($B18,'OBJETIVOS 2ºTRI'!$C$225:$AF$267,43,0),"Verificar nome"))</f>
        <v/>
      </c>
      <c r="AD18" s="179" t="str">
        <f>IF(B18="","",IFERROR(HLOOKUP($B18,'OBJETIVOS 3ºTRI'!$D$230:$AG$300,43,0),"Verificar nome"))</f>
        <v/>
      </c>
      <c r="AE18" s="180" t="str">
        <f t="shared" si="6"/>
        <v/>
      </c>
      <c r="AG18" s="182">
        <f>IFERROR(VLOOKUP(B18,Chamada!$B$5:$BO$34,66,0),0)</f>
        <v>0</v>
      </c>
      <c r="AH18" s="182">
        <f>IFERROR(VLOOKUP(B18,Chamada!$B$5:$EC$34,132,0),0)</f>
        <v>0</v>
      </c>
      <c r="AI18" s="182">
        <f>IFERROR(VLOOKUP(B18,Chamada!$B$5:$GY$34,206,0),0)</f>
        <v>0</v>
      </c>
      <c r="AJ18" s="183">
        <f t="shared" si="7"/>
        <v>0</v>
      </c>
    </row>
    <row r="19" ht="27.0" customHeight="1">
      <c r="A19" s="38">
        <f t="shared" si="8"/>
        <v>15</v>
      </c>
      <c r="B19" s="178" t="str">
        <f>IF(Chamada!$B19="","",Chamada!$B19)</f>
        <v/>
      </c>
      <c r="C19" s="179" t="str">
        <f>IF(B19="","",IFERROR(HLOOKUP($B19,'OBJETIVOS 1ºTRI'!$D$3:$AG$42,43,0),"Verificar nome"))</f>
        <v/>
      </c>
      <c r="D19" s="179" t="str">
        <f>IF(B19="","",IFERROR(HLOOKUP($B19,'OBJETIVOS 2ºTRI'!$C$3:$AF$54,43,0),"Verificar nome"))</f>
        <v/>
      </c>
      <c r="E19" s="179" t="str">
        <f>IF(B19="","",IFERROR(HLOOKUP($B19,'OBJETIVOS 3ºTRI'!$D$3:$AG$42,43,0),"Verificar nome"))</f>
        <v/>
      </c>
      <c r="F19" s="180" t="str">
        <f t="shared" si="1"/>
        <v/>
      </c>
      <c r="G19" s="181"/>
      <c r="H19" s="179" t="str">
        <f>IF(B19="","",IFERROR(HLOOKUP($B19,'OBJETIVOS 1ºTRI'!$D$46:$AG$87,43,0),"Verificar nome"))</f>
        <v/>
      </c>
      <c r="I19" s="179" t="str">
        <f>IF(B19="","",IFERROR(HLOOKUP($B19,'OBJETIVOS 2ºTRI'!$C$58:$AF$89,43,0),"Verificar nome"))</f>
        <v/>
      </c>
      <c r="J19" s="179" t="str">
        <f>IF(B19="","",IFERROR(HLOOKUP($B19,'OBJETIVOS 3ºTRI'!$D$46:$AG$96,43,0),"Verificar nome"))</f>
        <v/>
      </c>
      <c r="K19" s="180" t="str">
        <f t="shared" si="2"/>
        <v/>
      </c>
      <c r="L19" s="181"/>
      <c r="M19" s="179" t="str">
        <f>IF(B19="","",IFERROR(HLOOKUP($B19,'OBJETIVOS 1ºTRI'!$D$91:$AG$133,43,0),"Verificar nome"))</f>
        <v/>
      </c>
      <c r="N19" s="179" t="str">
        <f>IF(B19="","",IFERROR(HLOOKUP($B19,'OBJETIVOS 2ºTRI'!$C$92:$AF$132,43,0),"Verificar nome"))</f>
        <v/>
      </c>
      <c r="O19" s="179" t="str">
        <f>IF(B19="","",IFERROR(HLOOKUP($B19,'OBJETIVOS 3ºTRI'!$D$100:$AG$138,43,0),"Verificar nome"))</f>
        <v/>
      </c>
      <c r="P19" s="180" t="str">
        <f t="shared" si="3"/>
        <v/>
      </c>
      <c r="Q19" s="181"/>
      <c r="R19" s="179" t="str">
        <f>IF(B19="","",IFERROR(HLOOKUP($B19,'OBJETIVOS 1ºTRI'!$D$137:$AG$177,43,0),"Verificar nome"))</f>
        <v/>
      </c>
      <c r="S19" s="179" t="str">
        <f>IF(B19="","",IFERROR(HLOOKUP($B19,'OBJETIVOS 2ºTRI'!$C$136:$AF$176,43,0),"Verificar nome"))</f>
        <v/>
      </c>
      <c r="T19" s="179" t="str">
        <f>IF(B19="","",IFERROR(HLOOKUP($B19,'OBJETIVOS 2ºTRI'!$C$136:$AF$176,43,0),"Verificar nome"))</f>
        <v/>
      </c>
      <c r="U19" s="180" t="str">
        <f t="shared" si="4"/>
        <v/>
      </c>
      <c r="V19" s="181"/>
      <c r="W19" s="179" t="str">
        <f>IF(B19="","",IFERROR(HLOOKUP($B19,'OBJETIVOS 1ºTRI'!$D$181:$AG$222,43,0),"Verificar nome"))</f>
        <v/>
      </c>
      <c r="X19" s="179" t="str">
        <f>IF(B19="","",IFERROR(HLOOKUP($B19,'OBJETIVOS 2ºTRI'!$C$180:$AF$221,43,0),"Verificar nome"))</f>
        <v/>
      </c>
      <c r="Y19" s="179" t="str">
        <f>IF(B19="","",IFERROR(HLOOKUP($B19,'OBJETIVOS 3ºTRI'!$D$183:$AG$226,43,0),"Verificar nome"))</f>
        <v/>
      </c>
      <c r="Z19" s="180" t="str">
        <f t="shared" si="5"/>
        <v/>
      </c>
      <c r="AA19" s="181"/>
      <c r="AB19" s="179" t="str">
        <f>IF(B19="","",IFERROR(HLOOKUP($B19,'OBJETIVOS 1ºTRI'!$D$226:$AG$268,43,0),"Verificar nome"))</f>
        <v/>
      </c>
      <c r="AC19" s="179" t="str">
        <f>IF(B19="","",IFERROR(HLOOKUP($B19,'OBJETIVOS 2ºTRI'!$C$225:$AF$267,43,0),"Verificar nome"))</f>
        <v/>
      </c>
      <c r="AD19" s="179" t="str">
        <f>IF(B19="","",IFERROR(HLOOKUP($B19,'OBJETIVOS 3ºTRI'!$D$230:$AG$300,43,0),"Verificar nome"))</f>
        <v/>
      </c>
      <c r="AE19" s="180" t="str">
        <f t="shared" si="6"/>
        <v/>
      </c>
      <c r="AG19" s="182">
        <f>IFERROR(VLOOKUP(B19,Chamada!$B$5:$BO$34,66,0),0)</f>
        <v>0</v>
      </c>
      <c r="AH19" s="182">
        <f>IFERROR(VLOOKUP(B19,Chamada!$B$5:$EC$34,132,0),0)</f>
        <v>0</v>
      </c>
      <c r="AI19" s="182">
        <f>IFERROR(VLOOKUP(B19,Chamada!$B$5:$GY$34,206,0),0)</f>
        <v>0</v>
      </c>
      <c r="AJ19" s="183">
        <f t="shared" si="7"/>
        <v>0</v>
      </c>
    </row>
    <row r="20" ht="27.0" customHeight="1">
      <c r="A20" s="38">
        <f t="shared" si="8"/>
        <v>16</v>
      </c>
      <c r="B20" s="178" t="str">
        <f>IF(Chamada!$B20="","",Chamada!$B20)</f>
        <v/>
      </c>
      <c r="C20" s="179" t="str">
        <f>IF(B20="","",IFERROR(HLOOKUP($B20,'OBJETIVOS 1ºTRI'!$D$3:$AG$42,43,0),"Verificar nome"))</f>
        <v/>
      </c>
      <c r="D20" s="179" t="str">
        <f>IF(B20="","",IFERROR(HLOOKUP($B20,'OBJETIVOS 2ºTRI'!$C$3:$AF$54,43,0),"Verificar nome"))</f>
        <v/>
      </c>
      <c r="E20" s="179" t="str">
        <f>IF(B20="","",IFERROR(HLOOKUP($B20,'OBJETIVOS 3ºTRI'!$D$3:$AG$42,43,0),"Verificar nome"))</f>
        <v/>
      </c>
      <c r="F20" s="180" t="str">
        <f t="shared" si="1"/>
        <v/>
      </c>
      <c r="G20" s="181"/>
      <c r="H20" s="179" t="str">
        <f>IF(B20="","",IFERROR(HLOOKUP($B20,'OBJETIVOS 1ºTRI'!$D$46:$AG$87,43,0),"Verificar nome"))</f>
        <v/>
      </c>
      <c r="I20" s="179" t="str">
        <f>IF(B20="","",IFERROR(HLOOKUP($B20,'OBJETIVOS 2ºTRI'!$C$58:$AF$89,43,0),"Verificar nome"))</f>
        <v/>
      </c>
      <c r="J20" s="179" t="str">
        <f>IF(B20="","",IFERROR(HLOOKUP($B20,'OBJETIVOS 3ºTRI'!$D$46:$AG$96,43,0),"Verificar nome"))</f>
        <v/>
      </c>
      <c r="K20" s="180" t="str">
        <f t="shared" si="2"/>
        <v/>
      </c>
      <c r="L20" s="181"/>
      <c r="M20" s="179" t="str">
        <f>IF(B20="","",IFERROR(HLOOKUP($B20,'OBJETIVOS 1ºTRI'!$D$91:$AG$133,43,0),"Verificar nome"))</f>
        <v/>
      </c>
      <c r="N20" s="179" t="str">
        <f>IF(B20="","",IFERROR(HLOOKUP($B20,'OBJETIVOS 2ºTRI'!$C$92:$AF$132,43,0),"Verificar nome"))</f>
        <v/>
      </c>
      <c r="O20" s="179" t="str">
        <f>IF(B20="","",IFERROR(HLOOKUP($B20,'OBJETIVOS 3ºTRI'!$D$100:$AG$138,43,0),"Verificar nome"))</f>
        <v/>
      </c>
      <c r="P20" s="180" t="str">
        <f t="shared" si="3"/>
        <v/>
      </c>
      <c r="Q20" s="181"/>
      <c r="R20" s="179" t="str">
        <f>IF(B20="","",IFERROR(HLOOKUP($B20,'OBJETIVOS 1ºTRI'!$D$137:$AG$177,43,0),"Verificar nome"))</f>
        <v/>
      </c>
      <c r="S20" s="179" t="str">
        <f>IF(B20="","",IFERROR(HLOOKUP($B20,'OBJETIVOS 2ºTRI'!$C$136:$AF$176,43,0),"Verificar nome"))</f>
        <v/>
      </c>
      <c r="T20" s="179" t="str">
        <f>IF(B20="","",IFERROR(HLOOKUP($B20,'OBJETIVOS 2ºTRI'!$C$136:$AF$176,43,0),"Verificar nome"))</f>
        <v/>
      </c>
      <c r="U20" s="180" t="str">
        <f t="shared" si="4"/>
        <v/>
      </c>
      <c r="V20" s="181"/>
      <c r="W20" s="179" t="str">
        <f>IF(B20="","",IFERROR(HLOOKUP($B20,'OBJETIVOS 1ºTRI'!$D$181:$AG$222,43,0),"Verificar nome"))</f>
        <v/>
      </c>
      <c r="X20" s="179" t="str">
        <f>IF(B20="","",IFERROR(HLOOKUP($B20,'OBJETIVOS 2ºTRI'!$C$180:$AF$221,43,0),"Verificar nome"))</f>
        <v/>
      </c>
      <c r="Y20" s="179" t="str">
        <f>IF(B20="","",IFERROR(HLOOKUP($B20,'OBJETIVOS 3ºTRI'!$D$183:$AG$226,43,0),"Verificar nome"))</f>
        <v/>
      </c>
      <c r="Z20" s="180" t="str">
        <f t="shared" si="5"/>
        <v/>
      </c>
      <c r="AA20" s="181"/>
      <c r="AB20" s="179" t="str">
        <f>IF(B20="","",IFERROR(HLOOKUP($B20,'OBJETIVOS 1ºTRI'!$D$226:$AG$268,43,0),"Verificar nome"))</f>
        <v/>
      </c>
      <c r="AC20" s="179" t="str">
        <f>IF(B20="","",IFERROR(HLOOKUP($B20,'OBJETIVOS 2ºTRI'!$C$225:$AF$267,43,0),"Verificar nome"))</f>
        <v/>
      </c>
      <c r="AD20" s="179" t="str">
        <f>IF(B20="","",IFERROR(HLOOKUP($B20,'OBJETIVOS 3ºTRI'!$D$230:$AG$300,43,0),"Verificar nome"))</f>
        <v/>
      </c>
      <c r="AE20" s="180" t="str">
        <f t="shared" si="6"/>
        <v/>
      </c>
      <c r="AG20" s="182">
        <f>IFERROR(VLOOKUP(B20,Chamada!$B$5:$BO$34,66,0),0)</f>
        <v>0</v>
      </c>
      <c r="AH20" s="182">
        <f>IFERROR(VLOOKUP(B20,Chamada!$B$5:$EC$34,132,0),0)</f>
        <v>0</v>
      </c>
      <c r="AI20" s="182">
        <f>IFERROR(VLOOKUP(B20,Chamada!$B$5:$GY$34,206,0),0)</f>
        <v>0</v>
      </c>
      <c r="AJ20" s="183">
        <f t="shared" si="7"/>
        <v>0</v>
      </c>
    </row>
    <row r="21" ht="27.0" customHeight="1">
      <c r="A21" s="38">
        <f t="shared" si="8"/>
        <v>17</v>
      </c>
      <c r="B21" s="178" t="str">
        <f>IF(Chamada!$B21="","",Chamada!$B21)</f>
        <v/>
      </c>
      <c r="C21" s="179" t="str">
        <f>IF(B21="","",IFERROR(HLOOKUP($B21,'OBJETIVOS 1ºTRI'!$D$3:$AG$42,43,0),"Verificar nome"))</f>
        <v/>
      </c>
      <c r="D21" s="179" t="str">
        <f>IF(B21="","",IFERROR(HLOOKUP($B21,'OBJETIVOS 2ºTRI'!$C$3:$AF$54,43,0),"Verificar nome"))</f>
        <v/>
      </c>
      <c r="E21" s="179" t="str">
        <f>IF(B21="","",IFERROR(HLOOKUP($B21,'OBJETIVOS 3ºTRI'!$D$3:$AG$42,43,0),"Verificar nome"))</f>
        <v/>
      </c>
      <c r="F21" s="180" t="str">
        <f t="shared" si="1"/>
        <v/>
      </c>
      <c r="G21" s="181"/>
      <c r="H21" s="179" t="str">
        <f>IF(B21="","",IFERROR(HLOOKUP($B21,'OBJETIVOS 1ºTRI'!$D$46:$AG$87,43,0),"Verificar nome"))</f>
        <v/>
      </c>
      <c r="I21" s="179" t="str">
        <f>IF(B21="","",IFERROR(HLOOKUP($B21,'OBJETIVOS 2ºTRI'!$C$58:$AF$89,43,0),"Verificar nome"))</f>
        <v/>
      </c>
      <c r="J21" s="179" t="str">
        <f>IF(B21="","",IFERROR(HLOOKUP($B21,'OBJETIVOS 3ºTRI'!$D$46:$AG$96,43,0),"Verificar nome"))</f>
        <v/>
      </c>
      <c r="K21" s="180" t="str">
        <f t="shared" si="2"/>
        <v/>
      </c>
      <c r="L21" s="181"/>
      <c r="M21" s="179" t="str">
        <f>IF(B21="","",IFERROR(HLOOKUP($B21,'OBJETIVOS 1ºTRI'!$D$91:$AG$133,43,0),"Verificar nome"))</f>
        <v/>
      </c>
      <c r="N21" s="179" t="str">
        <f>IF(B21="","",IFERROR(HLOOKUP($B21,'OBJETIVOS 2ºTRI'!$C$92:$AF$132,43,0),"Verificar nome"))</f>
        <v/>
      </c>
      <c r="O21" s="179" t="str">
        <f>IF(B21="","",IFERROR(HLOOKUP($B21,'OBJETIVOS 3ºTRI'!$D$100:$AG$138,43,0),"Verificar nome"))</f>
        <v/>
      </c>
      <c r="P21" s="180" t="str">
        <f t="shared" si="3"/>
        <v/>
      </c>
      <c r="Q21" s="181"/>
      <c r="R21" s="179" t="str">
        <f>IF(B21="","",IFERROR(HLOOKUP($B21,'OBJETIVOS 1ºTRI'!$D$137:$AG$177,43,0),"Verificar nome"))</f>
        <v/>
      </c>
      <c r="S21" s="179" t="str">
        <f>IF(B21="","",IFERROR(HLOOKUP($B21,'OBJETIVOS 2ºTRI'!$C$136:$AF$176,43,0),"Verificar nome"))</f>
        <v/>
      </c>
      <c r="T21" s="179" t="str">
        <f>IF(B21="","",IFERROR(HLOOKUP($B21,'OBJETIVOS 2ºTRI'!$C$136:$AF$176,43,0),"Verificar nome"))</f>
        <v/>
      </c>
      <c r="U21" s="180" t="str">
        <f t="shared" si="4"/>
        <v/>
      </c>
      <c r="V21" s="181"/>
      <c r="W21" s="179" t="str">
        <f>IF(B21="","",IFERROR(HLOOKUP($B21,'OBJETIVOS 1ºTRI'!$D$181:$AG$222,43,0),"Verificar nome"))</f>
        <v/>
      </c>
      <c r="X21" s="179" t="str">
        <f>IF(B21="","",IFERROR(HLOOKUP($B21,'OBJETIVOS 2ºTRI'!$C$180:$AF$221,43,0),"Verificar nome"))</f>
        <v/>
      </c>
      <c r="Y21" s="179" t="str">
        <f>IF(B21="","",IFERROR(HLOOKUP($B21,'OBJETIVOS 3ºTRI'!$D$183:$AG$226,43,0),"Verificar nome"))</f>
        <v/>
      </c>
      <c r="Z21" s="180" t="str">
        <f t="shared" si="5"/>
        <v/>
      </c>
      <c r="AA21" s="181"/>
      <c r="AB21" s="179" t="str">
        <f>IF(B21="","",IFERROR(HLOOKUP($B21,'OBJETIVOS 1ºTRI'!$D$226:$AG$268,43,0),"Verificar nome"))</f>
        <v/>
      </c>
      <c r="AC21" s="179" t="str">
        <f>IF(B21="","",IFERROR(HLOOKUP($B21,'OBJETIVOS 2ºTRI'!$C$225:$AF$267,43,0),"Verificar nome"))</f>
        <v/>
      </c>
      <c r="AD21" s="179" t="str">
        <f>IF(B21="","",IFERROR(HLOOKUP($B21,'OBJETIVOS 3ºTRI'!$D$230:$AG$300,43,0),"Verificar nome"))</f>
        <v/>
      </c>
      <c r="AE21" s="180" t="str">
        <f t="shared" si="6"/>
        <v/>
      </c>
      <c r="AG21" s="182">
        <f>IFERROR(VLOOKUP(B21,Chamada!$B$5:$BO$34,66,0),0)</f>
        <v>0</v>
      </c>
      <c r="AH21" s="182">
        <f>IFERROR(VLOOKUP(B21,Chamada!$B$5:$EC$34,132,0),0)</f>
        <v>0</v>
      </c>
      <c r="AI21" s="182">
        <f>IFERROR(VLOOKUP(B21,Chamada!$B$5:$GY$34,206,0),0)</f>
        <v>0</v>
      </c>
      <c r="AJ21" s="183">
        <f t="shared" si="7"/>
        <v>0</v>
      </c>
    </row>
    <row r="22" ht="27.0" customHeight="1">
      <c r="A22" s="38">
        <f t="shared" si="8"/>
        <v>18</v>
      </c>
      <c r="B22" s="178" t="str">
        <f>IF(Chamada!$B22="","",Chamada!$B22)</f>
        <v/>
      </c>
      <c r="C22" s="179" t="str">
        <f>IF(B22="","",IFERROR(HLOOKUP($B22,'OBJETIVOS 1ºTRI'!$D$3:$AG$42,43,0),"Verificar nome"))</f>
        <v/>
      </c>
      <c r="D22" s="179" t="str">
        <f>IF(B22="","",IFERROR(HLOOKUP($B22,'OBJETIVOS 2ºTRI'!$C$3:$AF$54,43,0),"Verificar nome"))</f>
        <v/>
      </c>
      <c r="E22" s="179" t="str">
        <f>IF(B22="","",IFERROR(HLOOKUP($B22,'OBJETIVOS 3ºTRI'!$D$3:$AG$42,43,0),"Verificar nome"))</f>
        <v/>
      </c>
      <c r="F22" s="180" t="str">
        <f t="shared" si="1"/>
        <v/>
      </c>
      <c r="G22" s="181"/>
      <c r="H22" s="179" t="str">
        <f>IF(B22="","",IFERROR(HLOOKUP($B22,'OBJETIVOS 1ºTRI'!$D$46:$AG$87,43,0),"Verificar nome"))</f>
        <v/>
      </c>
      <c r="I22" s="179" t="str">
        <f>IF(B22="","",IFERROR(HLOOKUP($B22,'OBJETIVOS 2ºTRI'!$C$58:$AF$89,43,0),"Verificar nome"))</f>
        <v/>
      </c>
      <c r="J22" s="179" t="str">
        <f>IF(B22="","",IFERROR(HLOOKUP($B22,'OBJETIVOS 3ºTRI'!$D$46:$AG$96,43,0),"Verificar nome"))</f>
        <v/>
      </c>
      <c r="K22" s="180" t="str">
        <f t="shared" si="2"/>
        <v/>
      </c>
      <c r="L22" s="181"/>
      <c r="M22" s="179" t="str">
        <f>IF(B22="","",IFERROR(HLOOKUP($B22,'OBJETIVOS 1ºTRI'!$D$91:$AG$133,43,0),"Verificar nome"))</f>
        <v/>
      </c>
      <c r="N22" s="179" t="str">
        <f>IF(B22="","",IFERROR(HLOOKUP($B22,'OBJETIVOS 2ºTRI'!$C$92:$AF$132,43,0),"Verificar nome"))</f>
        <v/>
      </c>
      <c r="O22" s="179" t="str">
        <f>IF(B22="","",IFERROR(HLOOKUP($B22,'OBJETIVOS 3ºTRI'!$D$100:$AG$138,43,0),"Verificar nome"))</f>
        <v/>
      </c>
      <c r="P22" s="180" t="str">
        <f t="shared" si="3"/>
        <v/>
      </c>
      <c r="Q22" s="181"/>
      <c r="R22" s="179" t="str">
        <f>IF(B22="","",IFERROR(HLOOKUP($B22,'OBJETIVOS 1ºTRI'!$D$137:$AG$177,43,0),"Verificar nome"))</f>
        <v/>
      </c>
      <c r="S22" s="179" t="str">
        <f>IF(B22="","",IFERROR(HLOOKUP($B22,'OBJETIVOS 2ºTRI'!$C$136:$AF$176,43,0),"Verificar nome"))</f>
        <v/>
      </c>
      <c r="T22" s="179" t="str">
        <f>IF(B22="","",IFERROR(HLOOKUP($B22,'OBJETIVOS 2ºTRI'!$C$136:$AF$176,43,0),"Verificar nome"))</f>
        <v/>
      </c>
      <c r="U22" s="180" t="str">
        <f t="shared" si="4"/>
        <v/>
      </c>
      <c r="V22" s="181"/>
      <c r="W22" s="179" t="str">
        <f>IF(B22="","",IFERROR(HLOOKUP($B22,'OBJETIVOS 1ºTRI'!$D$181:$AG$222,43,0),"Verificar nome"))</f>
        <v/>
      </c>
      <c r="X22" s="179" t="str">
        <f>IF(B22="","",IFERROR(HLOOKUP($B22,'OBJETIVOS 2ºTRI'!$C$180:$AF$221,43,0),"Verificar nome"))</f>
        <v/>
      </c>
      <c r="Y22" s="179" t="str">
        <f>IF(B22="","",IFERROR(HLOOKUP($B22,'OBJETIVOS 3ºTRI'!$D$183:$AG$226,43,0),"Verificar nome"))</f>
        <v/>
      </c>
      <c r="Z22" s="180" t="str">
        <f t="shared" si="5"/>
        <v/>
      </c>
      <c r="AA22" s="181"/>
      <c r="AB22" s="179" t="str">
        <f>IF(B22="","",IFERROR(HLOOKUP($B22,'OBJETIVOS 1ºTRI'!$D$226:$AG$268,43,0),"Verificar nome"))</f>
        <v/>
      </c>
      <c r="AC22" s="179" t="str">
        <f>IF(B22="","",IFERROR(HLOOKUP($B22,'OBJETIVOS 2ºTRI'!$C$225:$AF$267,43,0),"Verificar nome"))</f>
        <v/>
      </c>
      <c r="AD22" s="179" t="str">
        <f>IF(B22="","",IFERROR(HLOOKUP($B22,'OBJETIVOS 3ºTRI'!$D$230:$AG$300,43,0),"Verificar nome"))</f>
        <v/>
      </c>
      <c r="AE22" s="180" t="str">
        <f t="shared" si="6"/>
        <v/>
      </c>
      <c r="AG22" s="182">
        <f>IFERROR(VLOOKUP(B22,Chamada!$B$5:$BO$34,66,0),0)</f>
        <v>0</v>
      </c>
      <c r="AH22" s="182">
        <f>IFERROR(VLOOKUP(B22,Chamada!$B$5:$EC$34,132,0),0)</f>
        <v>0</v>
      </c>
      <c r="AI22" s="182">
        <f>IFERROR(VLOOKUP(B22,Chamada!$B$5:$GY$34,206,0),0)</f>
        <v>0</v>
      </c>
      <c r="AJ22" s="183">
        <f t="shared" si="7"/>
        <v>0</v>
      </c>
    </row>
    <row r="23" ht="27.0" customHeight="1">
      <c r="A23" s="38">
        <f t="shared" si="8"/>
        <v>19</v>
      </c>
      <c r="B23" s="184" t="str">
        <f>IF(Chamada!$B23="","",Chamada!$B23)</f>
        <v/>
      </c>
      <c r="C23" s="179" t="str">
        <f>IF(B23="","",IFERROR(HLOOKUP($B23,'OBJETIVOS 1ºTRI'!$D$3:$AG$42,43,0),"Verificar nome"))</f>
        <v/>
      </c>
      <c r="D23" s="179" t="str">
        <f>IF(B23="","",IFERROR(HLOOKUP($B23,'OBJETIVOS 2ºTRI'!$C$3:$AF$54,43,0),"Verificar nome"))</f>
        <v/>
      </c>
      <c r="E23" s="179" t="str">
        <f>IF(B23="","",IFERROR(HLOOKUP($B23,'OBJETIVOS 3ºTRI'!$D$3:$AG$42,43,0),"Verificar nome"))</f>
        <v/>
      </c>
      <c r="F23" s="180" t="str">
        <f t="shared" si="1"/>
        <v/>
      </c>
      <c r="G23" s="181"/>
      <c r="H23" s="179" t="str">
        <f>IF(B23="","",IFERROR(HLOOKUP($B23,'OBJETIVOS 1ºTRI'!$D$46:$AG$87,43,0),"Verificar nome"))</f>
        <v/>
      </c>
      <c r="I23" s="179" t="str">
        <f>IF(B23="","",IFERROR(HLOOKUP($B23,'OBJETIVOS 2ºTRI'!$C$58:$AF$89,43,0),"Verificar nome"))</f>
        <v/>
      </c>
      <c r="J23" s="179" t="str">
        <f>IF(B23="","",IFERROR(HLOOKUP($B23,'OBJETIVOS 3ºTRI'!$D$46:$AG$96,43,0),"Verificar nome"))</f>
        <v/>
      </c>
      <c r="K23" s="180" t="str">
        <f t="shared" si="2"/>
        <v/>
      </c>
      <c r="L23" s="181"/>
      <c r="M23" s="179" t="str">
        <f>IF(B23="","",IFERROR(HLOOKUP($B23,'OBJETIVOS 1ºTRI'!$D$91:$AG$133,43,0),"Verificar nome"))</f>
        <v/>
      </c>
      <c r="N23" s="179" t="str">
        <f>IF(B23="","",IFERROR(HLOOKUP($B23,'OBJETIVOS 2ºTRI'!$C$92:$AF$132,43,0),"Verificar nome"))</f>
        <v/>
      </c>
      <c r="O23" s="179" t="str">
        <f>IF(B23="","",IFERROR(HLOOKUP($B23,'OBJETIVOS 3ºTRI'!$D$100:$AG$138,43,0),"Verificar nome"))</f>
        <v/>
      </c>
      <c r="P23" s="180" t="str">
        <f t="shared" si="3"/>
        <v/>
      </c>
      <c r="Q23" s="181"/>
      <c r="R23" s="179" t="str">
        <f>IF(B23="","",IFERROR(HLOOKUP($B23,'OBJETIVOS 1ºTRI'!$D$137:$AG$177,43,0),"Verificar nome"))</f>
        <v/>
      </c>
      <c r="S23" s="179" t="str">
        <f>IF(B23="","",IFERROR(HLOOKUP($B23,'OBJETIVOS 2ºTRI'!$C$136:$AF$176,43,0),"Verificar nome"))</f>
        <v/>
      </c>
      <c r="T23" s="179" t="str">
        <f>IF(B23="","",IFERROR(HLOOKUP($B23,'OBJETIVOS 2ºTRI'!$C$136:$AF$176,43,0),"Verificar nome"))</f>
        <v/>
      </c>
      <c r="U23" s="180" t="str">
        <f t="shared" si="4"/>
        <v/>
      </c>
      <c r="V23" s="181"/>
      <c r="W23" s="179" t="str">
        <f>IF(B23="","",IFERROR(HLOOKUP($B23,'OBJETIVOS 1ºTRI'!$D$181:$AG$222,43,0),"Verificar nome"))</f>
        <v/>
      </c>
      <c r="X23" s="179" t="str">
        <f>IF(B23="","",IFERROR(HLOOKUP($B23,'OBJETIVOS 2ºTRI'!$C$180:$AF$221,43,0),"Verificar nome"))</f>
        <v/>
      </c>
      <c r="Y23" s="179" t="str">
        <f>IF(B23="","",IFERROR(HLOOKUP($B23,'OBJETIVOS 3ºTRI'!$D$183:$AG$226,43,0),"Verificar nome"))</f>
        <v/>
      </c>
      <c r="Z23" s="180" t="str">
        <f t="shared" si="5"/>
        <v/>
      </c>
      <c r="AA23" s="181"/>
      <c r="AB23" s="179" t="str">
        <f>IF(B23="","",IFERROR(HLOOKUP($B23,'OBJETIVOS 1ºTRI'!$D$226:$AG$268,43,0),"Verificar nome"))</f>
        <v/>
      </c>
      <c r="AC23" s="179" t="str">
        <f>IF(B23="","",IFERROR(HLOOKUP($B23,'OBJETIVOS 2ºTRI'!$C$225:$AF$267,43,0),"Verificar nome"))</f>
        <v/>
      </c>
      <c r="AD23" s="179" t="str">
        <f>IF(B23="","",IFERROR(HLOOKUP($B23,'OBJETIVOS 3ºTRI'!$D$230:$AG$300,43,0),"Verificar nome"))</f>
        <v/>
      </c>
      <c r="AE23" s="180" t="str">
        <f t="shared" si="6"/>
        <v/>
      </c>
      <c r="AG23" s="182">
        <f>IFERROR(VLOOKUP(B23,Chamada!$B$5:$BO$34,66,0),0)</f>
        <v>0</v>
      </c>
      <c r="AH23" s="182">
        <f>IFERROR(VLOOKUP(B23,Chamada!$B$5:$EC$34,132,0),0)</f>
        <v>0</v>
      </c>
      <c r="AI23" s="182">
        <f>IFERROR(VLOOKUP(B23,Chamada!$B$5:$GY$34,206,0),0)</f>
        <v>0</v>
      </c>
      <c r="AJ23" s="183">
        <f t="shared" si="7"/>
        <v>0</v>
      </c>
    </row>
    <row r="24" ht="27.0" customHeight="1">
      <c r="A24" s="38">
        <f t="shared" si="8"/>
        <v>20</v>
      </c>
      <c r="B24" s="184" t="str">
        <f>IF(Chamada!$B24="","",Chamada!$B24)</f>
        <v/>
      </c>
      <c r="C24" s="179" t="str">
        <f>IF(B24="","",IFERROR(HLOOKUP($B24,'OBJETIVOS 1ºTRI'!$D$3:$AG$42,43,0),"Verificar nome"))</f>
        <v/>
      </c>
      <c r="D24" s="179" t="str">
        <f>IF(B24="","",IFERROR(HLOOKUP($B24,'OBJETIVOS 2ºTRI'!$C$3:$AF$54,43,0),"Verificar nome"))</f>
        <v/>
      </c>
      <c r="E24" s="179" t="str">
        <f>IF(B24="","",IFERROR(HLOOKUP($B24,'OBJETIVOS 3ºTRI'!$D$3:$AG$42,43,0),"Verificar nome"))</f>
        <v/>
      </c>
      <c r="F24" s="180" t="str">
        <f t="shared" si="1"/>
        <v/>
      </c>
      <c r="G24" s="181"/>
      <c r="H24" s="179" t="str">
        <f>IF(B24="","",IFERROR(HLOOKUP($B24,'OBJETIVOS 1ºTRI'!$D$46:$AG$87,43,0),"Verificar nome"))</f>
        <v/>
      </c>
      <c r="I24" s="179" t="str">
        <f>IF(B24="","",IFERROR(HLOOKUP($B24,'OBJETIVOS 2ºTRI'!$C$58:$AF$89,43,0),"Verificar nome"))</f>
        <v/>
      </c>
      <c r="J24" s="179" t="str">
        <f>IF(B24="","",IFERROR(HLOOKUP($B24,'OBJETIVOS 3ºTRI'!$D$46:$AG$96,43,0),"Verificar nome"))</f>
        <v/>
      </c>
      <c r="K24" s="180" t="str">
        <f t="shared" si="2"/>
        <v/>
      </c>
      <c r="L24" s="181"/>
      <c r="M24" s="179" t="str">
        <f>IF(B24="","",IFERROR(HLOOKUP($B24,'OBJETIVOS 1ºTRI'!$D$91:$AG$133,43,0),"Verificar nome"))</f>
        <v/>
      </c>
      <c r="N24" s="179" t="str">
        <f>IF(B24="","",IFERROR(HLOOKUP($B24,'OBJETIVOS 2ºTRI'!$C$92:$AF$132,43,0),"Verificar nome"))</f>
        <v/>
      </c>
      <c r="O24" s="179" t="str">
        <f>IF(B24="","",IFERROR(HLOOKUP($B24,'OBJETIVOS 3ºTRI'!$D$100:$AG$138,43,0),"Verificar nome"))</f>
        <v/>
      </c>
      <c r="P24" s="180" t="str">
        <f t="shared" si="3"/>
        <v/>
      </c>
      <c r="Q24" s="181"/>
      <c r="R24" s="179" t="str">
        <f>IF(B24="","",IFERROR(HLOOKUP($B24,'OBJETIVOS 1ºTRI'!$D$137:$AG$177,43,0),"Verificar nome"))</f>
        <v/>
      </c>
      <c r="S24" s="179" t="str">
        <f>IF(B24="","",IFERROR(HLOOKUP($B24,'OBJETIVOS 2ºTRI'!$C$136:$AF$176,43,0),"Verificar nome"))</f>
        <v/>
      </c>
      <c r="T24" s="179" t="str">
        <f>IF(B24="","",IFERROR(HLOOKUP($B24,'OBJETIVOS 2ºTRI'!$C$136:$AF$176,43,0),"Verificar nome"))</f>
        <v/>
      </c>
      <c r="U24" s="180" t="str">
        <f t="shared" si="4"/>
        <v/>
      </c>
      <c r="V24" s="181"/>
      <c r="W24" s="179" t="str">
        <f>IF(B24="","",IFERROR(HLOOKUP($B24,'OBJETIVOS 1ºTRI'!$D$181:$AG$222,43,0),"Verificar nome"))</f>
        <v/>
      </c>
      <c r="X24" s="179" t="str">
        <f>IF(B24="","",IFERROR(HLOOKUP($B24,'OBJETIVOS 2ºTRI'!$C$180:$AF$221,43,0),"Verificar nome"))</f>
        <v/>
      </c>
      <c r="Y24" s="179" t="str">
        <f>IF(B24="","",IFERROR(HLOOKUP($B24,'OBJETIVOS 3ºTRI'!$D$183:$AG$226,43,0),"Verificar nome"))</f>
        <v/>
      </c>
      <c r="Z24" s="180" t="str">
        <f t="shared" si="5"/>
        <v/>
      </c>
      <c r="AA24" s="181"/>
      <c r="AB24" s="179" t="str">
        <f>IF(B24="","",IFERROR(HLOOKUP($B24,'OBJETIVOS 1ºTRI'!$D$226:$AG$268,43,0),"Verificar nome"))</f>
        <v/>
      </c>
      <c r="AC24" s="179" t="str">
        <f>IF(B24="","",IFERROR(HLOOKUP($B24,'OBJETIVOS 2ºTRI'!$C$225:$AF$267,43,0),"Verificar nome"))</f>
        <v/>
      </c>
      <c r="AD24" s="179" t="str">
        <f>IF(B24="","",IFERROR(HLOOKUP($B24,'OBJETIVOS 3ºTRI'!$D$230:$AG$300,43,0),"Verificar nome"))</f>
        <v/>
      </c>
      <c r="AE24" s="180" t="str">
        <f t="shared" si="6"/>
        <v/>
      </c>
      <c r="AG24" s="182">
        <f>IFERROR(VLOOKUP(B24,Chamada!$B$5:$BO$34,66,0),0)</f>
        <v>0</v>
      </c>
      <c r="AH24" s="182">
        <f>IFERROR(VLOOKUP(B24,Chamada!$B$5:$EC$34,132,0),0)</f>
        <v>0</v>
      </c>
      <c r="AI24" s="182">
        <f>IFERROR(VLOOKUP(B24,Chamada!$B$5:$GY$34,206,0),0)</f>
        <v>0</v>
      </c>
      <c r="AJ24" s="183">
        <f t="shared" si="7"/>
        <v>0</v>
      </c>
    </row>
    <row r="25" ht="27.0" customHeight="1">
      <c r="A25" s="38">
        <f t="shared" si="8"/>
        <v>21</v>
      </c>
      <c r="B25" s="184" t="str">
        <f>IF(Chamada!$B25="","",Chamada!$B25)</f>
        <v/>
      </c>
      <c r="C25" s="179" t="str">
        <f>IF(B25="","",IFERROR(HLOOKUP($B25,'OBJETIVOS 1ºTRI'!$D$3:$AG$42,43,0),"Verificar nome"))</f>
        <v/>
      </c>
      <c r="D25" s="179" t="str">
        <f>IF(B25="","",IFERROR(HLOOKUP($B25,'OBJETIVOS 2ºTRI'!$C$3:$AF$54,43,0),"Verificar nome"))</f>
        <v/>
      </c>
      <c r="E25" s="179" t="str">
        <f>IF(B25="","",IFERROR(HLOOKUP($B25,'OBJETIVOS 3ºTRI'!$D$3:$AG$42,43,0),"Verificar nome"))</f>
        <v/>
      </c>
      <c r="F25" s="180" t="str">
        <f t="shared" si="1"/>
        <v/>
      </c>
      <c r="G25" s="181"/>
      <c r="H25" s="179" t="str">
        <f>IF(B25="","",IFERROR(HLOOKUP($B25,'OBJETIVOS 1ºTRI'!$D$46:$AG$87,43,0),"Verificar nome"))</f>
        <v/>
      </c>
      <c r="I25" s="179" t="str">
        <f>IF(B25="","",IFERROR(HLOOKUP($B25,'OBJETIVOS 2ºTRI'!$C$58:$AF$89,43,0),"Verificar nome"))</f>
        <v/>
      </c>
      <c r="J25" s="179" t="str">
        <f>IF(B25="","",IFERROR(HLOOKUP($B25,'OBJETIVOS 3ºTRI'!$D$46:$AG$96,43,0),"Verificar nome"))</f>
        <v/>
      </c>
      <c r="K25" s="180" t="str">
        <f t="shared" si="2"/>
        <v/>
      </c>
      <c r="L25" s="181"/>
      <c r="M25" s="179" t="str">
        <f>IF(B25="","",IFERROR(HLOOKUP($B25,'OBJETIVOS 1ºTRI'!$D$91:$AG$133,43,0),"Verificar nome"))</f>
        <v/>
      </c>
      <c r="N25" s="179" t="str">
        <f>IF(B25="","",IFERROR(HLOOKUP($B25,'OBJETIVOS 2ºTRI'!$C$92:$AF$132,43,0),"Verificar nome"))</f>
        <v/>
      </c>
      <c r="O25" s="179" t="str">
        <f>IF(B25="","",IFERROR(HLOOKUP($B25,'OBJETIVOS 3ºTRI'!$D$100:$AG$138,43,0),"Verificar nome"))</f>
        <v/>
      </c>
      <c r="P25" s="180" t="str">
        <f t="shared" si="3"/>
        <v/>
      </c>
      <c r="Q25" s="181"/>
      <c r="R25" s="179" t="str">
        <f>IF(B25="","",IFERROR(HLOOKUP($B25,'OBJETIVOS 1ºTRI'!$D$137:$AG$177,43,0),"Verificar nome"))</f>
        <v/>
      </c>
      <c r="S25" s="179" t="str">
        <f>IF(B25="","",IFERROR(HLOOKUP($B25,'OBJETIVOS 2ºTRI'!$C$136:$AF$176,43,0),"Verificar nome"))</f>
        <v/>
      </c>
      <c r="T25" s="179" t="str">
        <f>IF(B25="","",IFERROR(HLOOKUP($B25,'OBJETIVOS 2ºTRI'!$C$136:$AF$176,43,0),"Verificar nome"))</f>
        <v/>
      </c>
      <c r="U25" s="180" t="str">
        <f t="shared" si="4"/>
        <v/>
      </c>
      <c r="V25" s="181"/>
      <c r="W25" s="179" t="str">
        <f>IF(B25="","",IFERROR(HLOOKUP($B25,'OBJETIVOS 1ºTRI'!$D$181:$AG$222,43,0),"Verificar nome"))</f>
        <v/>
      </c>
      <c r="X25" s="179" t="str">
        <f>IF(B25="","",IFERROR(HLOOKUP($B25,'OBJETIVOS 2ºTRI'!$C$180:$AF$221,43,0),"Verificar nome"))</f>
        <v/>
      </c>
      <c r="Y25" s="179" t="str">
        <f>IF(B25="","",IFERROR(HLOOKUP($B25,'OBJETIVOS 3ºTRI'!$D$183:$AG$226,43,0),"Verificar nome"))</f>
        <v/>
      </c>
      <c r="Z25" s="180" t="str">
        <f t="shared" si="5"/>
        <v/>
      </c>
      <c r="AA25" s="181"/>
      <c r="AB25" s="179" t="str">
        <f>IF(B25="","",IFERROR(HLOOKUP($B25,'OBJETIVOS 1ºTRI'!$D$226:$AG$268,43,0),"Verificar nome"))</f>
        <v/>
      </c>
      <c r="AC25" s="179" t="str">
        <f>IF(B25="","",IFERROR(HLOOKUP($B25,'OBJETIVOS 2ºTRI'!$C$225:$AF$267,43,0),"Verificar nome"))</f>
        <v/>
      </c>
      <c r="AD25" s="179" t="str">
        <f>IF(B25="","",IFERROR(HLOOKUP($B25,'OBJETIVOS 3ºTRI'!$D$230:$AG$300,43,0),"Verificar nome"))</f>
        <v/>
      </c>
      <c r="AE25" s="180" t="str">
        <f t="shared" si="6"/>
        <v/>
      </c>
      <c r="AG25" s="182">
        <f>IFERROR(VLOOKUP(B25,Chamada!$B$5:$BO$34,66,0),0)</f>
        <v>0</v>
      </c>
      <c r="AH25" s="182">
        <f>IFERROR(VLOOKUP(B25,Chamada!$B$5:$EC$34,132,0),0)</f>
        <v>0</v>
      </c>
      <c r="AI25" s="182">
        <f>IFERROR(VLOOKUP(B25,Chamada!$B$5:$GY$34,206,0),0)</f>
        <v>0</v>
      </c>
      <c r="AJ25" s="183">
        <f t="shared" si="7"/>
        <v>0</v>
      </c>
    </row>
    <row r="26" ht="27.0" customHeight="1">
      <c r="A26" s="38">
        <f t="shared" si="8"/>
        <v>22</v>
      </c>
      <c r="B26" s="184" t="str">
        <f>IF(Chamada!$B26="","",Chamada!$B26)</f>
        <v/>
      </c>
      <c r="C26" s="179" t="str">
        <f>IF(B26="","",IFERROR(HLOOKUP($B26,'OBJETIVOS 1ºTRI'!$D$3:$AG$42,43,0),"Verificar nome"))</f>
        <v/>
      </c>
      <c r="D26" s="179" t="str">
        <f>IF(B26="","",IFERROR(HLOOKUP($B26,'OBJETIVOS 2ºTRI'!$C$3:$AF$54,43,0),"Verificar nome"))</f>
        <v/>
      </c>
      <c r="E26" s="179" t="str">
        <f>IF(B26="","",IFERROR(HLOOKUP($B26,'OBJETIVOS 3ºTRI'!$D$3:$AG$42,43,0),"Verificar nome"))</f>
        <v/>
      </c>
      <c r="F26" s="180" t="str">
        <f t="shared" si="1"/>
        <v/>
      </c>
      <c r="G26" s="181"/>
      <c r="H26" s="179" t="str">
        <f>IF(B26="","",IFERROR(HLOOKUP($B26,'OBJETIVOS 1ºTRI'!$D$46:$AG$87,43,0),"Verificar nome"))</f>
        <v/>
      </c>
      <c r="I26" s="179" t="str">
        <f>IF(B26="","",IFERROR(HLOOKUP($B26,'OBJETIVOS 2ºTRI'!$C$58:$AF$89,43,0),"Verificar nome"))</f>
        <v/>
      </c>
      <c r="J26" s="179" t="str">
        <f>IF(B26="","",IFERROR(HLOOKUP($B26,'OBJETIVOS 3ºTRI'!$D$46:$AG$96,43,0),"Verificar nome"))</f>
        <v/>
      </c>
      <c r="K26" s="180" t="str">
        <f t="shared" si="2"/>
        <v/>
      </c>
      <c r="L26" s="181"/>
      <c r="M26" s="179" t="str">
        <f>IF(B26="","",IFERROR(HLOOKUP($B26,'OBJETIVOS 1ºTRI'!$D$91:$AG$133,43,0),"Verificar nome"))</f>
        <v/>
      </c>
      <c r="N26" s="179" t="str">
        <f>IF(B26="","",IFERROR(HLOOKUP($B26,'OBJETIVOS 2ºTRI'!$C$92:$AF$132,43,0),"Verificar nome"))</f>
        <v/>
      </c>
      <c r="O26" s="179" t="str">
        <f>IF(B26="","",IFERROR(HLOOKUP($B26,'OBJETIVOS 3ºTRI'!$D$100:$AG$138,43,0),"Verificar nome"))</f>
        <v/>
      </c>
      <c r="P26" s="180" t="str">
        <f t="shared" si="3"/>
        <v/>
      </c>
      <c r="Q26" s="181"/>
      <c r="R26" s="179" t="str">
        <f>IF(B26="","",IFERROR(HLOOKUP($B26,'OBJETIVOS 1ºTRI'!$D$137:$AG$177,43,0),"Verificar nome"))</f>
        <v/>
      </c>
      <c r="S26" s="179" t="str">
        <f>IF(B26="","",IFERROR(HLOOKUP($B26,'OBJETIVOS 2ºTRI'!$C$136:$AF$176,43,0),"Verificar nome"))</f>
        <v/>
      </c>
      <c r="T26" s="179" t="str">
        <f>IF(B26="","",IFERROR(HLOOKUP($B26,'OBJETIVOS 2ºTRI'!$C$136:$AF$176,43,0),"Verificar nome"))</f>
        <v/>
      </c>
      <c r="U26" s="180" t="str">
        <f t="shared" si="4"/>
        <v/>
      </c>
      <c r="V26" s="181"/>
      <c r="W26" s="179" t="str">
        <f>IF(B26="","",IFERROR(HLOOKUP($B26,'OBJETIVOS 1ºTRI'!$D$181:$AG$222,43,0),"Verificar nome"))</f>
        <v/>
      </c>
      <c r="X26" s="179" t="str">
        <f>IF(B26="","",IFERROR(HLOOKUP($B26,'OBJETIVOS 2ºTRI'!$C$180:$AF$221,43,0),"Verificar nome"))</f>
        <v/>
      </c>
      <c r="Y26" s="179" t="str">
        <f>IF(B26="","",IFERROR(HLOOKUP($B26,'OBJETIVOS 3ºTRI'!$D$183:$AG$226,43,0),"Verificar nome"))</f>
        <v/>
      </c>
      <c r="Z26" s="180" t="str">
        <f t="shared" si="5"/>
        <v/>
      </c>
      <c r="AA26" s="181"/>
      <c r="AB26" s="179" t="str">
        <f>IF(B26="","",IFERROR(HLOOKUP($B26,'OBJETIVOS 1ºTRI'!$D$226:$AG$268,43,0),"Verificar nome"))</f>
        <v/>
      </c>
      <c r="AC26" s="179" t="str">
        <f>IF(B26="","",IFERROR(HLOOKUP($B26,'OBJETIVOS 2ºTRI'!$C$225:$AF$267,43,0),"Verificar nome"))</f>
        <v/>
      </c>
      <c r="AD26" s="179" t="str">
        <f>IF(B26="","",IFERROR(HLOOKUP($B26,'OBJETIVOS 3ºTRI'!$D$230:$AG$300,43,0),"Verificar nome"))</f>
        <v/>
      </c>
      <c r="AE26" s="180" t="str">
        <f t="shared" si="6"/>
        <v/>
      </c>
      <c r="AG26" s="182">
        <f>IFERROR(VLOOKUP(B26,Chamada!$B$5:$BO$34,66,0),0)</f>
        <v>0</v>
      </c>
      <c r="AH26" s="182">
        <f>IFERROR(VLOOKUP(B26,Chamada!$B$5:$EC$34,132,0),0)</f>
        <v>0</v>
      </c>
      <c r="AI26" s="182">
        <f>IFERROR(VLOOKUP(B26,Chamada!$B$5:$GY$34,206,0),0)</f>
        <v>0</v>
      </c>
      <c r="AJ26" s="183">
        <f t="shared" si="7"/>
        <v>0</v>
      </c>
    </row>
    <row r="27" ht="27.0" customHeight="1">
      <c r="A27" s="38">
        <f t="shared" si="8"/>
        <v>23</v>
      </c>
      <c r="B27" s="184" t="str">
        <f>IF(Chamada!$B27="","",Chamada!$B27)</f>
        <v/>
      </c>
      <c r="C27" s="179" t="str">
        <f>IF(B27="","",IFERROR(HLOOKUP($B27,'OBJETIVOS 1ºTRI'!$D$3:$AG$42,43,0),"Verificar nome"))</f>
        <v/>
      </c>
      <c r="D27" s="179" t="str">
        <f>IF(B27="","",IFERROR(HLOOKUP($B27,'OBJETIVOS 2ºTRI'!$C$3:$AF$54,43,0),"Verificar nome"))</f>
        <v/>
      </c>
      <c r="E27" s="179" t="str">
        <f>IF(B27="","",IFERROR(HLOOKUP($B27,'OBJETIVOS 3ºTRI'!$D$3:$AG$42,43,0),"Verificar nome"))</f>
        <v/>
      </c>
      <c r="F27" s="180" t="str">
        <f t="shared" si="1"/>
        <v/>
      </c>
      <c r="G27" s="181"/>
      <c r="H27" s="179" t="str">
        <f>IF(B27="","",IFERROR(HLOOKUP($B27,'OBJETIVOS 1ºTRI'!$D$46:$AG$87,43,0),"Verificar nome"))</f>
        <v/>
      </c>
      <c r="I27" s="179" t="str">
        <f>IF(B27="","",IFERROR(HLOOKUP($B27,'OBJETIVOS 2ºTRI'!$C$58:$AF$89,43,0),"Verificar nome"))</f>
        <v/>
      </c>
      <c r="J27" s="179" t="str">
        <f>IF(B27="","",IFERROR(HLOOKUP($B27,'OBJETIVOS 3ºTRI'!$D$46:$AG$96,43,0),"Verificar nome"))</f>
        <v/>
      </c>
      <c r="K27" s="180" t="str">
        <f t="shared" si="2"/>
        <v/>
      </c>
      <c r="L27" s="181"/>
      <c r="M27" s="179" t="str">
        <f>IF(B27="","",IFERROR(HLOOKUP($B27,'OBJETIVOS 1ºTRI'!$D$91:$AG$133,43,0),"Verificar nome"))</f>
        <v/>
      </c>
      <c r="N27" s="179" t="str">
        <f>IF(B27="","",IFERROR(HLOOKUP($B27,'OBJETIVOS 2ºTRI'!$C$92:$AF$132,43,0),"Verificar nome"))</f>
        <v/>
      </c>
      <c r="O27" s="179" t="str">
        <f>IF(B27="","",IFERROR(HLOOKUP($B27,'OBJETIVOS 3ºTRI'!$D$100:$AG$138,43,0),"Verificar nome"))</f>
        <v/>
      </c>
      <c r="P27" s="180" t="str">
        <f t="shared" si="3"/>
        <v/>
      </c>
      <c r="Q27" s="181"/>
      <c r="R27" s="179" t="str">
        <f>IF(B27="","",IFERROR(HLOOKUP($B27,'OBJETIVOS 1ºTRI'!$D$137:$AG$177,43,0),"Verificar nome"))</f>
        <v/>
      </c>
      <c r="S27" s="179" t="str">
        <f>IF(B27="","",IFERROR(HLOOKUP($B27,'OBJETIVOS 2ºTRI'!$C$136:$AF$176,43,0),"Verificar nome"))</f>
        <v/>
      </c>
      <c r="T27" s="179" t="str">
        <f>IF(B27="","",IFERROR(HLOOKUP($B27,'OBJETIVOS 2ºTRI'!$C$136:$AF$176,43,0),"Verificar nome"))</f>
        <v/>
      </c>
      <c r="U27" s="180" t="str">
        <f t="shared" si="4"/>
        <v/>
      </c>
      <c r="V27" s="181"/>
      <c r="W27" s="179" t="str">
        <f>IF(B27="","",IFERROR(HLOOKUP($B27,'OBJETIVOS 1ºTRI'!$D$181:$AG$222,43,0),"Verificar nome"))</f>
        <v/>
      </c>
      <c r="X27" s="179" t="str">
        <f>IF(B27="","",IFERROR(HLOOKUP($B27,'OBJETIVOS 2ºTRI'!$C$180:$AF$221,43,0),"Verificar nome"))</f>
        <v/>
      </c>
      <c r="Y27" s="179" t="str">
        <f>IF(B27="","",IFERROR(HLOOKUP($B27,'OBJETIVOS 3ºTRI'!$D$183:$AG$226,43,0),"Verificar nome"))</f>
        <v/>
      </c>
      <c r="Z27" s="180" t="str">
        <f t="shared" si="5"/>
        <v/>
      </c>
      <c r="AA27" s="181"/>
      <c r="AB27" s="179" t="str">
        <f>IF(B27="","",IFERROR(HLOOKUP($B27,'OBJETIVOS 1ºTRI'!$D$226:$AG$268,43,0),"Verificar nome"))</f>
        <v/>
      </c>
      <c r="AC27" s="179" t="str">
        <f>IF(B27="","",IFERROR(HLOOKUP($B27,'OBJETIVOS 2ºTRI'!$C$225:$AF$267,43,0),"Verificar nome"))</f>
        <v/>
      </c>
      <c r="AD27" s="179" t="str">
        <f>IF(B27="","",IFERROR(HLOOKUP($B27,'OBJETIVOS 3ºTRI'!$D$230:$AG$300,43,0),"Verificar nome"))</f>
        <v/>
      </c>
      <c r="AE27" s="180" t="str">
        <f t="shared" si="6"/>
        <v/>
      </c>
      <c r="AG27" s="182">
        <f>IFERROR(VLOOKUP(B27,Chamada!$B$5:$BO$34,66,0),0)</f>
        <v>0</v>
      </c>
      <c r="AH27" s="182">
        <f>IFERROR(VLOOKUP(B27,Chamada!$B$5:$EC$34,132,0),0)</f>
        <v>0</v>
      </c>
      <c r="AI27" s="182">
        <f>IFERROR(VLOOKUP(B27,Chamada!$B$5:$GY$34,206,0),0)</f>
        <v>0</v>
      </c>
      <c r="AJ27" s="183">
        <f t="shared" si="7"/>
        <v>0</v>
      </c>
    </row>
    <row r="28" ht="27.0" customHeight="1">
      <c r="A28" s="38">
        <f t="shared" si="8"/>
        <v>24</v>
      </c>
      <c r="B28" s="184" t="str">
        <f>IF(Chamada!$B28="","",Chamada!$B28)</f>
        <v/>
      </c>
      <c r="C28" s="179" t="str">
        <f>IF(B28="","",IFERROR(HLOOKUP($B28,'OBJETIVOS 1ºTRI'!$D$3:$AG$42,43,0),"Verificar nome"))</f>
        <v/>
      </c>
      <c r="D28" s="179" t="str">
        <f>IF(B28="","",IFERROR(HLOOKUP($B28,'OBJETIVOS 2ºTRI'!$C$3:$AF$54,43,0),"Verificar nome"))</f>
        <v/>
      </c>
      <c r="E28" s="179" t="str">
        <f>IF(B28="","",IFERROR(HLOOKUP($B28,'OBJETIVOS 3ºTRI'!$D$3:$AG$42,43,0),"Verificar nome"))</f>
        <v/>
      </c>
      <c r="F28" s="180" t="str">
        <f t="shared" si="1"/>
        <v/>
      </c>
      <c r="G28" s="181"/>
      <c r="H28" s="179" t="str">
        <f>IF(B28="","",IFERROR(HLOOKUP($B28,'OBJETIVOS 1ºTRI'!$D$46:$AG$87,43,0),"Verificar nome"))</f>
        <v/>
      </c>
      <c r="I28" s="179" t="str">
        <f>IF(B28="","",IFERROR(HLOOKUP($B28,'OBJETIVOS 2ºTRI'!$C$58:$AF$89,43,0),"Verificar nome"))</f>
        <v/>
      </c>
      <c r="J28" s="179" t="str">
        <f>IF(B28="","",IFERROR(HLOOKUP($B28,'OBJETIVOS 3ºTRI'!$D$46:$AG$96,43,0),"Verificar nome"))</f>
        <v/>
      </c>
      <c r="K28" s="180" t="str">
        <f t="shared" si="2"/>
        <v/>
      </c>
      <c r="L28" s="181"/>
      <c r="M28" s="179" t="str">
        <f>IF(B28="","",IFERROR(HLOOKUP($B28,'OBJETIVOS 1ºTRI'!$D$91:$AG$133,43,0),"Verificar nome"))</f>
        <v/>
      </c>
      <c r="N28" s="179" t="str">
        <f>IF(B28="","",IFERROR(HLOOKUP($B28,'OBJETIVOS 2ºTRI'!$C$92:$AF$132,43,0),"Verificar nome"))</f>
        <v/>
      </c>
      <c r="O28" s="179" t="str">
        <f>IF(B28="","",IFERROR(HLOOKUP($B28,'OBJETIVOS 3ºTRI'!$D$100:$AG$138,43,0),"Verificar nome"))</f>
        <v/>
      </c>
      <c r="P28" s="180" t="str">
        <f t="shared" si="3"/>
        <v/>
      </c>
      <c r="Q28" s="181"/>
      <c r="R28" s="179" t="str">
        <f>IF(B28="","",IFERROR(HLOOKUP($B28,'OBJETIVOS 1ºTRI'!$D$137:$AG$177,43,0),"Verificar nome"))</f>
        <v/>
      </c>
      <c r="S28" s="179" t="str">
        <f>IF(B28="","",IFERROR(HLOOKUP($B28,'OBJETIVOS 2ºTRI'!$C$136:$AF$176,43,0),"Verificar nome"))</f>
        <v/>
      </c>
      <c r="T28" s="179" t="str">
        <f>IF(B28="","",IFERROR(HLOOKUP($B28,'OBJETIVOS 2ºTRI'!$C$136:$AF$176,43,0),"Verificar nome"))</f>
        <v/>
      </c>
      <c r="U28" s="180" t="str">
        <f t="shared" si="4"/>
        <v/>
      </c>
      <c r="V28" s="181"/>
      <c r="W28" s="179" t="str">
        <f>IF(B28="","",IFERROR(HLOOKUP($B28,'OBJETIVOS 1ºTRI'!$D$181:$AG$222,43,0),"Verificar nome"))</f>
        <v/>
      </c>
      <c r="X28" s="179" t="str">
        <f>IF(B28="","",IFERROR(HLOOKUP($B28,'OBJETIVOS 2ºTRI'!$C$180:$AF$221,43,0),"Verificar nome"))</f>
        <v/>
      </c>
      <c r="Y28" s="179" t="str">
        <f>IF(B28="","",IFERROR(HLOOKUP($B28,'OBJETIVOS 3ºTRI'!$D$183:$AG$226,43,0),"Verificar nome"))</f>
        <v/>
      </c>
      <c r="Z28" s="180" t="str">
        <f t="shared" si="5"/>
        <v/>
      </c>
      <c r="AA28" s="181"/>
      <c r="AB28" s="179" t="str">
        <f>IF(B28="","",IFERROR(HLOOKUP($B28,'OBJETIVOS 1ºTRI'!$D$226:$AG$268,43,0),"Verificar nome"))</f>
        <v/>
      </c>
      <c r="AC28" s="179" t="str">
        <f>IF(B28="","",IFERROR(HLOOKUP($B28,'OBJETIVOS 2ºTRI'!$C$225:$AF$267,43,0),"Verificar nome"))</f>
        <v/>
      </c>
      <c r="AD28" s="179" t="str">
        <f>IF(B28="","",IFERROR(HLOOKUP($B28,'OBJETIVOS 3ºTRI'!$D$230:$AG$300,43,0),"Verificar nome"))</f>
        <v/>
      </c>
      <c r="AE28" s="180" t="str">
        <f t="shared" si="6"/>
        <v/>
      </c>
      <c r="AG28" s="182">
        <f>IFERROR(VLOOKUP(B28,Chamada!$B$5:$BO$34,66,0),0)</f>
        <v>0</v>
      </c>
      <c r="AH28" s="182">
        <f>IFERROR(VLOOKUP(B28,Chamada!$B$5:$EC$34,132,0),0)</f>
        <v>0</v>
      </c>
      <c r="AI28" s="182">
        <f>IFERROR(VLOOKUP(B28,Chamada!$B$5:$GY$34,206,0),0)</f>
        <v>0</v>
      </c>
      <c r="AJ28" s="183">
        <f t="shared" si="7"/>
        <v>0</v>
      </c>
    </row>
    <row r="29" ht="27.0" customHeight="1">
      <c r="A29" s="38">
        <f t="shared" si="8"/>
        <v>25</v>
      </c>
      <c r="B29" s="184" t="str">
        <f>IF(Chamada!$B29="","",Chamada!$B29)</f>
        <v/>
      </c>
      <c r="C29" s="179" t="str">
        <f>IF(B29="","",IFERROR(HLOOKUP($B29,'OBJETIVOS 1ºTRI'!$D$3:$AG$42,43,0),"Verificar nome"))</f>
        <v/>
      </c>
      <c r="D29" s="179" t="str">
        <f>IF(B29="","",IFERROR(HLOOKUP($B29,'OBJETIVOS 2ºTRI'!$C$3:$AF$54,43,0),"Verificar nome"))</f>
        <v/>
      </c>
      <c r="E29" s="179" t="str">
        <f>IF(B29="","",IFERROR(HLOOKUP($B29,'OBJETIVOS 3ºTRI'!$D$3:$AG$42,43,0),"Verificar nome"))</f>
        <v/>
      </c>
      <c r="F29" s="180" t="str">
        <f t="shared" si="1"/>
        <v/>
      </c>
      <c r="G29" s="181"/>
      <c r="H29" s="179" t="str">
        <f>IF(B29="","",IFERROR(HLOOKUP($B29,'OBJETIVOS 1ºTRI'!$D$46:$AG$87,43,0),"Verificar nome"))</f>
        <v/>
      </c>
      <c r="I29" s="179" t="str">
        <f>IF(B29="","",IFERROR(HLOOKUP($B29,'OBJETIVOS 2ºTRI'!$C$58:$AF$89,43,0),"Verificar nome"))</f>
        <v/>
      </c>
      <c r="J29" s="179" t="str">
        <f>IF(B29="","",IFERROR(HLOOKUP($B29,'OBJETIVOS 3ºTRI'!$D$46:$AG$96,43,0),"Verificar nome"))</f>
        <v/>
      </c>
      <c r="K29" s="180" t="str">
        <f t="shared" si="2"/>
        <v/>
      </c>
      <c r="L29" s="181"/>
      <c r="M29" s="179" t="str">
        <f>IF(B29="","",IFERROR(HLOOKUP($B29,'OBJETIVOS 1ºTRI'!$D$91:$AG$133,43,0),"Verificar nome"))</f>
        <v/>
      </c>
      <c r="N29" s="179" t="str">
        <f>IF(B29="","",IFERROR(HLOOKUP($B29,'OBJETIVOS 2ºTRI'!$C$92:$AF$132,43,0),"Verificar nome"))</f>
        <v/>
      </c>
      <c r="O29" s="179" t="str">
        <f>IF(B29="","",IFERROR(HLOOKUP($B29,'OBJETIVOS 3ºTRI'!$D$100:$AG$138,43,0),"Verificar nome"))</f>
        <v/>
      </c>
      <c r="P29" s="180" t="str">
        <f t="shared" si="3"/>
        <v/>
      </c>
      <c r="Q29" s="181"/>
      <c r="R29" s="179" t="str">
        <f>IF(B29="","",IFERROR(HLOOKUP($B29,'OBJETIVOS 1ºTRI'!$D$137:$AG$177,43,0),"Verificar nome"))</f>
        <v/>
      </c>
      <c r="S29" s="179" t="str">
        <f>IF(B29="","",IFERROR(HLOOKUP($B29,'OBJETIVOS 2ºTRI'!$C$136:$AF$176,43,0),"Verificar nome"))</f>
        <v/>
      </c>
      <c r="T29" s="179" t="str">
        <f>IF(B29="","",IFERROR(HLOOKUP($B29,'OBJETIVOS 2ºTRI'!$C$136:$AF$176,43,0),"Verificar nome"))</f>
        <v/>
      </c>
      <c r="U29" s="180" t="str">
        <f t="shared" si="4"/>
        <v/>
      </c>
      <c r="V29" s="181"/>
      <c r="W29" s="179" t="str">
        <f>IF(B29="","",IFERROR(HLOOKUP($B29,'OBJETIVOS 1ºTRI'!$D$181:$AG$222,43,0),"Verificar nome"))</f>
        <v/>
      </c>
      <c r="X29" s="179" t="str">
        <f>IF(B29="","",IFERROR(HLOOKUP($B29,'OBJETIVOS 2ºTRI'!$C$180:$AF$221,43,0),"Verificar nome"))</f>
        <v/>
      </c>
      <c r="Y29" s="179" t="str">
        <f>IF(B29="","",IFERROR(HLOOKUP($B29,'OBJETIVOS 3ºTRI'!$D$183:$AG$226,43,0),"Verificar nome"))</f>
        <v/>
      </c>
      <c r="Z29" s="180" t="str">
        <f t="shared" si="5"/>
        <v/>
      </c>
      <c r="AA29" s="181"/>
      <c r="AB29" s="179" t="str">
        <f>IF(B29="","",IFERROR(HLOOKUP($B29,'OBJETIVOS 1ºTRI'!$D$226:$AG$268,43,0),"Verificar nome"))</f>
        <v/>
      </c>
      <c r="AC29" s="179" t="str">
        <f>IF(B29="","",IFERROR(HLOOKUP($B29,'OBJETIVOS 2ºTRI'!$C$225:$AF$267,43,0),"Verificar nome"))</f>
        <v/>
      </c>
      <c r="AD29" s="179" t="str">
        <f>IF(B29="","",IFERROR(HLOOKUP($B29,'OBJETIVOS 3ºTRI'!$D$230:$AG$300,43,0),"Verificar nome"))</f>
        <v/>
      </c>
      <c r="AE29" s="180" t="str">
        <f t="shared" si="6"/>
        <v/>
      </c>
      <c r="AG29" s="182">
        <f>IFERROR(VLOOKUP(B29,Chamada!$B$5:$BO$34,66,0),0)</f>
        <v>0</v>
      </c>
      <c r="AH29" s="182">
        <f>IFERROR(VLOOKUP(B29,Chamada!$B$5:$EC$34,132,0),0)</f>
        <v>0</v>
      </c>
      <c r="AI29" s="182">
        <f>IFERROR(VLOOKUP(B29,Chamada!$B$5:$GY$34,206,0),0)</f>
        <v>0</v>
      </c>
      <c r="AJ29" s="183">
        <f t="shared" si="7"/>
        <v>0</v>
      </c>
    </row>
    <row r="30" ht="27.0" customHeight="1">
      <c r="A30" s="38">
        <f t="shared" si="8"/>
        <v>26</v>
      </c>
      <c r="B30" s="184" t="str">
        <f>IF(Chamada!$B30="","",Chamada!$B30)</f>
        <v/>
      </c>
      <c r="C30" s="179" t="str">
        <f>IF(B30="","",IFERROR(HLOOKUP($B30,'OBJETIVOS 1ºTRI'!$D$3:$AG$42,43,0),"Verificar nome"))</f>
        <v/>
      </c>
      <c r="D30" s="179" t="str">
        <f>IF(B30="","",IFERROR(HLOOKUP($B30,'OBJETIVOS 2ºTRI'!$C$3:$AF$54,43,0),"Verificar nome"))</f>
        <v/>
      </c>
      <c r="E30" s="179" t="str">
        <f>IF(B30="","",IFERROR(HLOOKUP($B30,'OBJETIVOS 3ºTRI'!$D$3:$AG$42,43,0),"Verificar nome"))</f>
        <v/>
      </c>
      <c r="F30" s="180" t="str">
        <f t="shared" si="1"/>
        <v/>
      </c>
      <c r="G30" s="181"/>
      <c r="H30" s="179" t="str">
        <f>IF(B30="","",IFERROR(HLOOKUP($B30,'OBJETIVOS 1ºTRI'!$D$46:$AG$87,43,0),"Verificar nome"))</f>
        <v/>
      </c>
      <c r="I30" s="179" t="str">
        <f>IF(B30="","",IFERROR(HLOOKUP($B30,'OBJETIVOS 2ºTRI'!$C$58:$AF$89,43,0),"Verificar nome"))</f>
        <v/>
      </c>
      <c r="J30" s="179" t="str">
        <f>IF(B30="","",IFERROR(HLOOKUP($B30,'OBJETIVOS 3ºTRI'!$D$46:$AG$96,43,0),"Verificar nome"))</f>
        <v/>
      </c>
      <c r="K30" s="180" t="str">
        <f t="shared" si="2"/>
        <v/>
      </c>
      <c r="L30" s="181"/>
      <c r="M30" s="179" t="str">
        <f>IF(B30="","",IFERROR(HLOOKUP($B30,'OBJETIVOS 1ºTRI'!$D$91:$AG$133,43,0),"Verificar nome"))</f>
        <v/>
      </c>
      <c r="N30" s="179" t="str">
        <f>IF(B30="","",IFERROR(HLOOKUP($B30,'OBJETIVOS 2ºTRI'!$C$92:$AF$132,43,0),"Verificar nome"))</f>
        <v/>
      </c>
      <c r="O30" s="179" t="str">
        <f>IF(B30="","",IFERROR(HLOOKUP($B30,'OBJETIVOS 3ºTRI'!$D$100:$AG$138,43,0),"Verificar nome"))</f>
        <v/>
      </c>
      <c r="P30" s="180" t="str">
        <f t="shared" si="3"/>
        <v/>
      </c>
      <c r="Q30" s="181"/>
      <c r="R30" s="179" t="str">
        <f>IF(B30="","",IFERROR(HLOOKUP($B30,'OBJETIVOS 1ºTRI'!$D$137:$AG$177,43,0),"Verificar nome"))</f>
        <v/>
      </c>
      <c r="S30" s="179" t="str">
        <f>IF(B30="","",IFERROR(HLOOKUP($B30,'OBJETIVOS 2ºTRI'!$C$136:$AF$176,43,0),"Verificar nome"))</f>
        <v/>
      </c>
      <c r="T30" s="179" t="str">
        <f>IF(B30="","",IFERROR(HLOOKUP($B30,'OBJETIVOS 2ºTRI'!$C$136:$AF$176,43,0),"Verificar nome"))</f>
        <v/>
      </c>
      <c r="U30" s="180" t="str">
        <f t="shared" si="4"/>
        <v/>
      </c>
      <c r="V30" s="181"/>
      <c r="W30" s="179" t="str">
        <f>IF(B30="","",IFERROR(HLOOKUP($B30,'OBJETIVOS 1ºTRI'!$D$181:$AG$222,43,0),"Verificar nome"))</f>
        <v/>
      </c>
      <c r="X30" s="179" t="str">
        <f>IF(B30="","",IFERROR(HLOOKUP($B30,'OBJETIVOS 2ºTRI'!$C$180:$AF$221,43,0),"Verificar nome"))</f>
        <v/>
      </c>
      <c r="Y30" s="179" t="str">
        <f>IF(B30="","",IFERROR(HLOOKUP($B30,'OBJETIVOS 3ºTRI'!$D$183:$AG$226,43,0),"Verificar nome"))</f>
        <v/>
      </c>
      <c r="Z30" s="180" t="str">
        <f t="shared" si="5"/>
        <v/>
      </c>
      <c r="AA30" s="181"/>
      <c r="AB30" s="179" t="str">
        <f>IF(B30="","",IFERROR(HLOOKUP($B30,'OBJETIVOS 1ºTRI'!$D$226:$AG$268,43,0),"Verificar nome"))</f>
        <v/>
      </c>
      <c r="AC30" s="179" t="str">
        <f>IF(B30="","",IFERROR(HLOOKUP($B30,'OBJETIVOS 2ºTRI'!$C$225:$AF$267,43,0),"Verificar nome"))</f>
        <v/>
      </c>
      <c r="AD30" s="179" t="str">
        <f>IF(B30="","",IFERROR(HLOOKUP($B30,'OBJETIVOS 3ºTRI'!$D$230:$AG$300,43,0),"Verificar nome"))</f>
        <v/>
      </c>
      <c r="AE30" s="180" t="str">
        <f t="shared" si="6"/>
        <v/>
      </c>
      <c r="AG30" s="182">
        <f>IFERROR(VLOOKUP(B30,Chamada!$B$5:$BO$34,66,0),0)</f>
        <v>0</v>
      </c>
      <c r="AH30" s="182">
        <f>IFERROR(VLOOKUP(B30,Chamada!$B$5:$EC$34,132,0),0)</f>
        <v>0</v>
      </c>
      <c r="AI30" s="182">
        <f>IFERROR(VLOOKUP(B30,Chamada!$B$5:$GY$34,206,0),0)</f>
        <v>0</v>
      </c>
      <c r="AJ30" s="183">
        <f t="shared" si="7"/>
        <v>0</v>
      </c>
    </row>
    <row r="31" ht="27.0" customHeight="1">
      <c r="A31" s="38">
        <f t="shared" si="8"/>
        <v>27</v>
      </c>
      <c r="B31" s="184" t="str">
        <f>IF(Chamada!$B31="","",Chamada!$B31)</f>
        <v/>
      </c>
      <c r="C31" s="179" t="str">
        <f>IF(B31="","",IFERROR(HLOOKUP($B31,'OBJETIVOS 1ºTRI'!$D$3:$AG$42,43,0),"Verificar nome"))</f>
        <v/>
      </c>
      <c r="D31" s="179" t="str">
        <f>IF(B31="","",IFERROR(HLOOKUP($B31,'OBJETIVOS 2ºTRI'!$C$3:$AF$54,43,0),"Verificar nome"))</f>
        <v/>
      </c>
      <c r="E31" s="179" t="str">
        <f>IF(B31="","",IFERROR(HLOOKUP($B31,'OBJETIVOS 3ºTRI'!$D$3:$AG$42,43,0),"Verificar nome"))</f>
        <v/>
      </c>
      <c r="F31" s="180" t="str">
        <f t="shared" si="1"/>
        <v/>
      </c>
      <c r="G31" s="181"/>
      <c r="H31" s="179" t="str">
        <f>IF(B31="","",IFERROR(HLOOKUP($B31,'OBJETIVOS 1ºTRI'!$D$46:$AG$87,43,0),"Verificar nome"))</f>
        <v/>
      </c>
      <c r="I31" s="179" t="str">
        <f>IF(B31="","",IFERROR(HLOOKUP($B31,'OBJETIVOS 2ºTRI'!$C$58:$AF$89,43,0),"Verificar nome"))</f>
        <v/>
      </c>
      <c r="J31" s="179" t="str">
        <f>IF(B31="","",IFERROR(HLOOKUP($B31,'OBJETIVOS 3ºTRI'!$D$46:$AG$96,43,0),"Verificar nome"))</f>
        <v/>
      </c>
      <c r="K31" s="180" t="str">
        <f t="shared" si="2"/>
        <v/>
      </c>
      <c r="L31" s="181"/>
      <c r="M31" s="179" t="str">
        <f>IF(B31="","",IFERROR(HLOOKUP($B31,'OBJETIVOS 1ºTRI'!$D$91:$AG$133,43,0),"Verificar nome"))</f>
        <v/>
      </c>
      <c r="N31" s="179" t="str">
        <f>IF(B31="","",IFERROR(HLOOKUP($B31,'OBJETIVOS 2ºTRI'!$C$92:$AF$132,43,0),"Verificar nome"))</f>
        <v/>
      </c>
      <c r="O31" s="179" t="str">
        <f>IF(B31="","",IFERROR(HLOOKUP($B31,'OBJETIVOS 3ºTRI'!$D$100:$AG$138,43,0),"Verificar nome"))</f>
        <v/>
      </c>
      <c r="P31" s="180" t="str">
        <f t="shared" si="3"/>
        <v/>
      </c>
      <c r="Q31" s="181"/>
      <c r="R31" s="179" t="str">
        <f>IF(B31="","",IFERROR(HLOOKUP($B31,'OBJETIVOS 1ºTRI'!$D$137:$AG$177,43,0),"Verificar nome"))</f>
        <v/>
      </c>
      <c r="S31" s="179" t="str">
        <f>IF(B31="","",IFERROR(HLOOKUP($B31,'OBJETIVOS 2ºTRI'!$C$136:$AF$176,43,0),"Verificar nome"))</f>
        <v/>
      </c>
      <c r="T31" s="179" t="str">
        <f>IF(B31="","",IFERROR(HLOOKUP($B31,'OBJETIVOS 2ºTRI'!$C$136:$AF$176,43,0),"Verificar nome"))</f>
        <v/>
      </c>
      <c r="U31" s="180" t="str">
        <f t="shared" si="4"/>
        <v/>
      </c>
      <c r="V31" s="181"/>
      <c r="W31" s="179" t="str">
        <f>IF(B31="","",IFERROR(HLOOKUP($B31,'OBJETIVOS 1ºTRI'!$D$181:$AG$222,43,0),"Verificar nome"))</f>
        <v/>
      </c>
      <c r="X31" s="179" t="str">
        <f>IF(B31="","",IFERROR(HLOOKUP($B31,'OBJETIVOS 2ºTRI'!$C$180:$AF$221,43,0),"Verificar nome"))</f>
        <v/>
      </c>
      <c r="Y31" s="179" t="str">
        <f>IF(B31="","",IFERROR(HLOOKUP($B31,'OBJETIVOS 3ºTRI'!$D$183:$AG$226,43,0),"Verificar nome"))</f>
        <v/>
      </c>
      <c r="Z31" s="180" t="str">
        <f t="shared" si="5"/>
        <v/>
      </c>
      <c r="AA31" s="181"/>
      <c r="AB31" s="179" t="str">
        <f>IF(B31="","",IFERROR(HLOOKUP($B31,'OBJETIVOS 1ºTRI'!$D$226:$AG$268,43,0),"Verificar nome"))</f>
        <v/>
      </c>
      <c r="AC31" s="179" t="str">
        <f>IF(B31="","",IFERROR(HLOOKUP($B31,'OBJETIVOS 2ºTRI'!$C$225:$AF$267,43,0),"Verificar nome"))</f>
        <v/>
      </c>
      <c r="AD31" s="179" t="str">
        <f>IF(B31="","",IFERROR(HLOOKUP($B31,'OBJETIVOS 3ºTRI'!$D$230:$AG$300,43,0),"Verificar nome"))</f>
        <v/>
      </c>
      <c r="AE31" s="180" t="str">
        <f t="shared" si="6"/>
        <v/>
      </c>
      <c r="AG31" s="182">
        <f>IFERROR(VLOOKUP(B31,Chamada!$B$5:$BO$34,66,0),0)</f>
        <v>0</v>
      </c>
      <c r="AH31" s="182">
        <f>IFERROR(VLOOKUP(B31,Chamada!$B$5:$EC$34,132,0),0)</f>
        <v>0</v>
      </c>
      <c r="AI31" s="182">
        <f>IFERROR(VLOOKUP(B31,Chamada!$B$5:$GY$34,206,0),0)</f>
        <v>0</v>
      </c>
      <c r="AJ31" s="183">
        <f t="shared" si="7"/>
        <v>0</v>
      </c>
    </row>
    <row r="32" ht="27.0" customHeight="1">
      <c r="A32" s="38">
        <f t="shared" si="8"/>
        <v>28</v>
      </c>
      <c r="B32" s="184" t="str">
        <f>IF(Chamada!$B32="","",Chamada!$B32)</f>
        <v/>
      </c>
      <c r="C32" s="179" t="str">
        <f>IF(B32="","",IFERROR(HLOOKUP($B32,'OBJETIVOS 1ºTRI'!$D$3:$AG$42,43,0),"Verificar nome"))</f>
        <v/>
      </c>
      <c r="D32" s="179" t="str">
        <f>IF(B32="","",IFERROR(HLOOKUP($B32,'OBJETIVOS 2ºTRI'!$C$3:$AF$54,43,0),"Verificar nome"))</f>
        <v/>
      </c>
      <c r="E32" s="179" t="str">
        <f>IF(B32="","",IFERROR(HLOOKUP($B32,'OBJETIVOS 3ºTRI'!$D$3:$AG$42,43,0),"Verificar nome"))</f>
        <v/>
      </c>
      <c r="F32" s="180" t="str">
        <f t="shared" si="1"/>
        <v/>
      </c>
      <c r="G32" s="181"/>
      <c r="H32" s="179" t="str">
        <f>IF(B32="","",IFERROR(HLOOKUP($B32,'OBJETIVOS 1ºTRI'!$D$46:$AG$87,43,0),"Verificar nome"))</f>
        <v/>
      </c>
      <c r="I32" s="179" t="str">
        <f>IF(B32="","",IFERROR(HLOOKUP($B32,'OBJETIVOS 2ºTRI'!$C$58:$AF$89,43,0),"Verificar nome"))</f>
        <v/>
      </c>
      <c r="J32" s="179" t="str">
        <f>IF(B32="","",IFERROR(HLOOKUP($B32,'OBJETIVOS 3ºTRI'!$D$46:$AG$96,43,0),"Verificar nome"))</f>
        <v/>
      </c>
      <c r="K32" s="180" t="str">
        <f t="shared" si="2"/>
        <v/>
      </c>
      <c r="L32" s="181"/>
      <c r="M32" s="179" t="str">
        <f>IF(B32="","",IFERROR(HLOOKUP($B32,'OBJETIVOS 1ºTRI'!$D$91:$AG$133,43,0),"Verificar nome"))</f>
        <v/>
      </c>
      <c r="N32" s="179" t="str">
        <f>IF(B32="","",IFERROR(HLOOKUP($B32,'OBJETIVOS 2ºTRI'!$C$92:$AF$132,43,0),"Verificar nome"))</f>
        <v/>
      </c>
      <c r="O32" s="179" t="str">
        <f>IF(B32="","",IFERROR(HLOOKUP($B32,'OBJETIVOS 3ºTRI'!$D$100:$AG$138,43,0),"Verificar nome"))</f>
        <v/>
      </c>
      <c r="P32" s="180" t="str">
        <f t="shared" si="3"/>
        <v/>
      </c>
      <c r="Q32" s="181"/>
      <c r="R32" s="179" t="str">
        <f>IF(B32="","",IFERROR(HLOOKUP($B32,'OBJETIVOS 1ºTRI'!$D$137:$AG$177,43,0),"Verificar nome"))</f>
        <v/>
      </c>
      <c r="S32" s="179" t="str">
        <f>IF(B32="","",IFERROR(HLOOKUP($B32,'OBJETIVOS 2ºTRI'!$C$136:$AF$176,43,0),"Verificar nome"))</f>
        <v/>
      </c>
      <c r="T32" s="179" t="str">
        <f>IF(B32="","",IFERROR(HLOOKUP($B32,'OBJETIVOS 2ºTRI'!$C$136:$AF$176,43,0),"Verificar nome"))</f>
        <v/>
      </c>
      <c r="U32" s="180" t="str">
        <f t="shared" si="4"/>
        <v/>
      </c>
      <c r="V32" s="181"/>
      <c r="W32" s="179" t="str">
        <f>IF(B32="","",IFERROR(HLOOKUP($B32,'OBJETIVOS 1ºTRI'!$D$181:$AG$222,43,0),"Verificar nome"))</f>
        <v/>
      </c>
      <c r="X32" s="179" t="str">
        <f>IF(B32="","",IFERROR(HLOOKUP($B32,'OBJETIVOS 2ºTRI'!$C$180:$AF$221,43,0),"Verificar nome"))</f>
        <v/>
      </c>
      <c r="Y32" s="179" t="str">
        <f>IF(B32="","",IFERROR(HLOOKUP($B32,'OBJETIVOS 3ºTRI'!$D$183:$AG$226,43,0),"Verificar nome"))</f>
        <v/>
      </c>
      <c r="Z32" s="180" t="str">
        <f t="shared" si="5"/>
        <v/>
      </c>
      <c r="AA32" s="181"/>
      <c r="AB32" s="179" t="str">
        <f>IF(B32="","",IFERROR(HLOOKUP($B32,'OBJETIVOS 1ºTRI'!$D$226:$AG$268,43,0),"Verificar nome"))</f>
        <v/>
      </c>
      <c r="AC32" s="179" t="str">
        <f>IF(B32="","",IFERROR(HLOOKUP($B32,'OBJETIVOS 2ºTRI'!$C$225:$AF$267,43,0),"Verificar nome"))</f>
        <v/>
      </c>
      <c r="AD32" s="179" t="str">
        <f>IF(B32="","",IFERROR(HLOOKUP($B32,'OBJETIVOS 3ºTRI'!$D$230:$AG$300,43,0),"Verificar nome"))</f>
        <v/>
      </c>
      <c r="AE32" s="180" t="str">
        <f t="shared" si="6"/>
        <v/>
      </c>
      <c r="AG32" s="182">
        <f>IFERROR(VLOOKUP(B32,Chamada!$B$5:$BO$34,66,0),0)</f>
        <v>0</v>
      </c>
      <c r="AH32" s="182">
        <f>IFERROR(VLOOKUP(B32,Chamada!$B$5:$EC$34,132,0),0)</f>
        <v>0</v>
      </c>
      <c r="AI32" s="182">
        <f>IFERROR(VLOOKUP(B32,Chamada!$B$5:$GY$34,206,0),0)</f>
        <v>0</v>
      </c>
      <c r="AJ32" s="183">
        <f t="shared" si="7"/>
        <v>0</v>
      </c>
    </row>
    <row r="33" ht="27.0" customHeight="1">
      <c r="A33" s="38">
        <f t="shared" si="8"/>
        <v>29</v>
      </c>
      <c r="B33" s="184" t="str">
        <f>IF(Chamada!$B33="","",Chamada!$B33)</f>
        <v/>
      </c>
      <c r="C33" s="179" t="str">
        <f>IF(B33="","",IFERROR(HLOOKUP($B33,'OBJETIVOS 1ºTRI'!$D$3:$AG$42,43,0),"Verificar nome"))</f>
        <v/>
      </c>
      <c r="D33" s="179" t="str">
        <f>IF(B33="","",IFERROR(HLOOKUP($B33,'OBJETIVOS 2ºTRI'!$C$3:$AF$54,43,0),"Verificar nome"))</f>
        <v/>
      </c>
      <c r="E33" s="179" t="str">
        <f>IF(B33="","",IFERROR(HLOOKUP($B33,'OBJETIVOS 3ºTRI'!$D$3:$AG$42,43,0),"Verificar nome"))</f>
        <v/>
      </c>
      <c r="F33" s="180" t="str">
        <f t="shared" si="1"/>
        <v/>
      </c>
      <c r="G33" s="181"/>
      <c r="H33" s="179" t="str">
        <f>IF(B33="","",IFERROR(HLOOKUP($B33,'OBJETIVOS 1ºTRI'!$D$46:$AG$87,43,0),"Verificar nome"))</f>
        <v/>
      </c>
      <c r="I33" s="179" t="str">
        <f>IF(B33="","",IFERROR(HLOOKUP($B33,'OBJETIVOS 2ºTRI'!$C$58:$AF$89,43,0),"Verificar nome"))</f>
        <v/>
      </c>
      <c r="J33" s="179" t="str">
        <f>IF(B33="","",IFERROR(HLOOKUP($B33,'OBJETIVOS 3ºTRI'!$D$46:$AG$96,43,0),"Verificar nome"))</f>
        <v/>
      </c>
      <c r="K33" s="180" t="str">
        <f t="shared" si="2"/>
        <v/>
      </c>
      <c r="L33" s="181"/>
      <c r="M33" s="179" t="str">
        <f>IF(B33="","",IFERROR(HLOOKUP($B33,'OBJETIVOS 1ºTRI'!$D$91:$AG$133,43,0),"Verificar nome"))</f>
        <v/>
      </c>
      <c r="N33" s="179" t="str">
        <f>IF(B33="","",IFERROR(HLOOKUP($B33,'OBJETIVOS 2ºTRI'!$C$92:$AF$132,43,0),"Verificar nome"))</f>
        <v/>
      </c>
      <c r="O33" s="179" t="str">
        <f>IF(B33="","",IFERROR(HLOOKUP($B33,'OBJETIVOS 3ºTRI'!$D$100:$AG$138,43,0),"Verificar nome"))</f>
        <v/>
      </c>
      <c r="P33" s="180" t="str">
        <f t="shared" si="3"/>
        <v/>
      </c>
      <c r="Q33" s="181"/>
      <c r="R33" s="179" t="str">
        <f>IF(B33="","",IFERROR(HLOOKUP($B33,'OBJETIVOS 1ºTRI'!$D$137:$AG$177,43,0),"Verificar nome"))</f>
        <v/>
      </c>
      <c r="S33" s="179" t="str">
        <f>IF(B33="","",IFERROR(HLOOKUP($B33,'OBJETIVOS 2ºTRI'!$C$136:$AF$176,43,0),"Verificar nome"))</f>
        <v/>
      </c>
      <c r="T33" s="179" t="str">
        <f>IF(B33="","",IFERROR(HLOOKUP($B33,'OBJETIVOS 2ºTRI'!$C$136:$AF$176,43,0),"Verificar nome"))</f>
        <v/>
      </c>
      <c r="U33" s="180" t="str">
        <f t="shared" si="4"/>
        <v/>
      </c>
      <c r="V33" s="181"/>
      <c r="W33" s="179" t="str">
        <f>IF(B33="","",IFERROR(HLOOKUP($B33,'OBJETIVOS 1ºTRI'!$D$181:$AG$222,43,0),"Verificar nome"))</f>
        <v/>
      </c>
      <c r="X33" s="179" t="str">
        <f>IF(B33="","",IFERROR(HLOOKUP($B33,'OBJETIVOS 2ºTRI'!$C$180:$AF$221,43,0),"Verificar nome"))</f>
        <v/>
      </c>
      <c r="Y33" s="179" t="str">
        <f>IF(B33="","",IFERROR(HLOOKUP($B33,'OBJETIVOS 3ºTRI'!$D$183:$AG$226,43,0),"Verificar nome"))</f>
        <v/>
      </c>
      <c r="Z33" s="180" t="str">
        <f t="shared" si="5"/>
        <v/>
      </c>
      <c r="AA33" s="181"/>
      <c r="AB33" s="179" t="str">
        <f>IF(B33="","",IFERROR(HLOOKUP($B33,'OBJETIVOS 1ºTRI'!$D$226:$AG$268,43,0),"Verificar nome"))</f>
        <v/>
      </c>
      <c r="AC33" s="179" t="str">
        <f>IF(B33="","",IFERROR(HLOOKUP($B33,'OBJETIVOS 2ºTRI'!$C$225:$AF$267,43,0),"Verificar nome"))</f>
        <v/>
      </c>
      <c r="AD33" s="179" t="str">
        <f>IF(B33="","",IFERROR(HLOOKUP($B33,'OBJETIVOS 3ºTRI'!$D$230:$AG$300,43,0),"Verificar nome"))</f>
        <v/>
      </c>
      <c r="AE33" s="180" t="str">
        <f t="shared" si="6"/>
        <v/>
      </c>
      <c r="AG33" s="182">
        <f>IFERROR(VLOOKUP(B33,Chamada!$B$5:$BO$34,66,0),0)</f>
        <v>0</v>
      </c>
      <c r="AH33" s="182">
        <f>IFERROR(VLOOKUP(B33,Chamada!$B$5:$EC$34,132,0),0)</f>
        <v>0</v>
      </c>
      <c r="AI33" s="182">
        <f>IFERROR(VLOOKUP(B33,Chamada!$B$5:$GY$34,206,0),0)</f>
        <v>0</v>
      </c>
      <c r="AJ33" s="183">
        <f t="shared" si="7"/>
        <v>0</v>
      </c>
    </row>
    <row r="34" ht="27.0" customHeight="1">
      <c r="A34" s="38">
        <f t="shared" si="8"/>
        <v>30</v>
      </c>
      <c r="B34" s="184" t="str">
        <f>IF(Chamada!$B34="","",Chamada!$B34)</f>
        <v/>
      </c>
      <c r="C34" s="179" t="str">
        <f>IF(B34="","",IFERROR(HLOOKUP($B34,'OBJETIVOS 1ºTRI'!$D$3:$AG$42,43,0),"Verificar nome"))</f>
        <v/>
      </c>
      <c r="D34" s="179" t="str">
        <f>IF(B34="","",IFERROR(HLOOKUP($B34,'OBJETIVOS 2ºTRI'!$C$3:$AF$54,43,0),"Verificar nome"))</f>
        <v/>
      </c>
      <c r="E34" s="179" t="str">
        <f>IF(B34="","",IFERROR(HLOOKUP($B34,'OBJETIVOS 3ºTRI'!$D$3:$AG$42,43,0),"Verificar nome"))</f>
        <v/>
      </c>
      <c r="F34" s="180" t="str">
        <f t="shared" si="1"/>
        <v/>
      </c>
      <c r="G34" s="181"/>
      <c r="H34" s="179" t="str">
        <f>IF(B34="","",IFERROR(HLOOKUP($B34,'OBJETIVOS 1ºTRI'!$D$46:$AG$87,43,0),"Verificar nome"))</f>
        <v/>
      </c>
      <c r="I34" s="179" t="str">
        <f>IF(B34="","",IFERROR(HLOOKUP($B34,'OBJETIVOS 2ºTRI'!$C$58:$AF$89,43,0),"Verificar nome"))</f>
        <v/>
      </c>
      <c r="J34" s="179" t="str">
        <f>IF(B34="","",IFERROR(HLOOKUP($B34,'OBJETIVOS 3ºTRI'!$D$46:$AG$96,43,0),"Verificar nome"))</f>
        <v/>
      </c>
      <c r="K34" s="180" t="str">
        <f t="shared" si="2"/>
        <v/>
      </c>
      <c r="L34" s="181"/>
      <c r="M34" s="179" t="str">
        <f>IF(B34="","",IFERROR(HLOOKUP($B34,'OBJETIVOS 1ºTRI'!$D$91:$AG$133,43,0),"Verificar nome"))</f>
        <v/>
      </c>
      <c r="N34" s="179" t="str">
        <f>IF(B34="","",IFERROR(HLOOKUP($B34,'OBJETIVOS 2ºTRI'!$C$92:$AF$132,43,0),"Verificar nome"))</f>
        <v/>
      </c>
      <c r="O34" s="179" t="str">
        <f>IF(B34="","",IFERROR(HLOOKUP($B34,'OBJETIVOS 3ºTRI'!$D$100:$AG$138,43,0),"Verificar nome"))</f>
        <v/>
      </c>
      <c r="P34" s="180" t="str">
        <f t="shared" si="3"/>
        <v/>
      </c>
      <c r="Q34" s="181"/>
      <c r="R34" s="179" t="str">
        <f>IF(B34="","",IFERROR(HLOOKUP($B34,'OBJETIVOS 1ºTRI'!$D$137:$AG$177,43,0),"Verificar nome"))</f>
        <v/>
      </c>
      <c r="S34" s="179" t="str">
        <f>IF(B34="","",IFERROR(HLOOKUP($B34,'OBJETIVOS 2ºTRI'!$C$136:$AF$176,43,0),"Verificar nome"))</f>
        <v/>
      </c>
      <c r="T34" s="179" t="str">
        <f>IF(B34="","",IFERROR(HLOOKUP($B34,'OBJETIVOS 2ºTRI'!$C$136:$AF$176,43,0),"Verificar nome"))</f>
        <v/>
      </c>
      <c r="U34" s="180" t="str">
        <f t="shared" si="4"/>
        <v/>
      </c>
      <c r="V34" s="181"/>
      <c r="W34" s="179" t="str">
        <f>IF(B34="","",IFERROR(HLOOKUP($B34,'OBJETIVOS 1ºTRI'!$D$181:$AG$222,43,0),"Verificar nome"))</f>
        <v/>
      </c>
      <c r="X34" s="179" t="str">
        <f>IF(B34="","",IFERROR(HLOOKUP($B34,'OBJETIVOS 2ºTRI'!$C$180:$AF$221,43,0),"Verificar nome"))</f>
        <v/>
      </c>
      <c r="Y34" s="179" t="str">
        <f>IF(B34="","",IFERROR(HLOOKUP($B34,'OBJETIVOS 3ºTRI'!$D$183:$AG$226,43,0),"Verificar nome"))</f>
        <v/>
      </c>
      <c r="Z34" s="180" t="str">
        <f t="shared" si="5"/>
        <v/>
      </c>
      <c r="AA34" s="181"/>
      <c r="AB34" s="179" t="str">
        <f>IF(B34="","",IFERROR(HLOOKUP($B34,'OBJETIVOS 1ºTRI'!$D$226:$AG$268,43,0),"Verificar nome"))</f>
        <v/>
      </c>
      <c r="AC34" s="179" t="str">
        <f>IF(B34="","",IFERROR(HLOOKUP($B34,'OBJETIVOS 2ºTRI'!$C$225:$AF$267,43,0),"Verificar nome"))</f>
        <v/>
      </c>
      <c r="AD34" s="179" t="str">
        <f>IF(B34="","",IFERROR(HLOOKUP($B34,'OBJETIVOS 3ºTRI'!$D$230:$AG$300,43,0),"Verificar nome"))</f>
        <v/>
      </c>
      <c r="AE34" s="180" t="str">
        <f t="shared" si="6"/>
        <v/>
      </c>
      <c r="AG34" s="182">
        <f>IFERROR(VLOOKUP(B34,Chamada!$B$5:$BO$34,66,0),0)</f>
        <v>0</v>
      </c>
      <c r="AH34" s="182">
        <f>IFERROR(VLOOKUP(B34,Chamada!$B$5:$EC$34,132,0),0)</f>
        <v>0</v>
      </c>
      <c r="AI34" s="182">
        <f>IFERROR(VLOOKUP(B34,Chamada!$B$5:$GY$34,206,0),0)</f>
        <v>0</v>
      </c>
      <c r="AJ34" s="183">
        <f t="shared" si="7"/>
        <v>0</v>
      </c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hidden="1" customHeight="1">
      <c r="A38" s="1"/>
    </row>
    <row r="39" ht="15.75" hidden="1" customHeight="1">
      <c r="A39" s="1"/>
    </row>
    <row r="40" ht="15.75" hidden="1" customHeight="1">
      <c r="A40" s="1"/>
    </row>
    <row r="41" ht="15.75" hidden="1" customHeight="1">
      <c r="A41" s="1"/>
    </row>
    <row r="42" ht="15.75" hidden="1" customHeight="1">
      <c r="A42" s="1"/>
    </row>
    <row r="43" ht="15.75" hidden="1" customHeight="1">
      <c r="A43" s="1"/>
    </row>
    <row r="44" ht="15.75" hidden="1" customHeight="1">
      <c r="A44" s="1"/>
    </row>
    <row r="45" ht="15.75" hidden="1" customHeight="1">
      <c r="A45" s="1"/>
    </row>
    <row r="46" ht="15.75" hidden="1" customHeight="1">
      <c r="A46" s="1"/>
    </row>
    <row r="47" ht="15.75" hidden="1" customHeight="1">
      <c r="A47" s="1"/>
    </row>
    <row r="48" ht="15.75" hidden="1" customHeight="1">
      <c r="A48" s="1"/>
    </row>
    <row r="49" ht="15.75" hidden="1" customHeight="1">
      <c r="A49" s="1"/>
    </row>
    <row r="50" ht="15.75" hidden="1" customHeight="1">
      <c r="A50" s="1"/>
    </row>
    <row r="51" ht="15.75" hidden="1" customHeight="1">
      <c r="A51" s="1"/>
    </row>
    <row r="52" ht="15.75" hidden="1" customHeight="1">
      <c r="A52" s="1"/>
    </row>
    <row r="53" ht="15.75" hidden="1" customHeight="1">
      <c r="A53" s="1"/>
    </row>
    <row r="54" ht="15.75" hidden="1" customHeight="1">
      <c r="A54" s="1"/>
    </row>
    <row r="55" ht="15.75" hidden="1" customHeight="1">
      <c r="A55" s="1"/>
    </row>
    <row r="56" ht="15.75" hidden="1" customHeight="1">
      <c r="A56" s="1"/>
    </row>
    <row r="57" ht="15.75" hidden="1" customHeight="1">
      <c r="A57" s="1"/>
    </row>
    <row r="58" ht="15.75" hidden="1" customHeight="1">
      <c r="A58" s="1"/>
    </row>
    <row r="59" ht="15.75" hidden="1" customHeight="1">
      <c r="A59" s="1"/>
    </row>
    <row r="60" ht="15.75" hidden="1" customHeight="1">
      <c r="A60" s="1"/>
    </row>
    <row r="61" ht="15.75" hidden="1" customHeight="1">
      <c r="A61" s="1"/>
    </row>
    <row r="62" ht="15.75" hidden="1" customHeight="1">
      <c r="A62" s="1"/>
    </row>
    <row r="63" ht="15.75" hidden="1" customHeight="1">
      <c r="A63" s="1"/>
    </row>
    <row r="64" ht="15.75" hidden="1" customHeight="1">
      <c r="A64" s="1"/>
    </row>
    <row r="65" ht="15.75" hidden="1" customHeight="1">
      <c r="A65" s="1"/>
    </row>
    <row r="66" ht="15.75" hidden="1" customHeight="1">
      <c r="A66" s="1"/>
    </row>
    <row r="67" ht="15.75" hidden="1" customHeight="1">
      <c r="A67" s="1"/>
    </row>
    <row r="68" ht="15.75" hidden="1" customHeight="1">
      <c r="A68" s="1"/>
    </row>
    <row r="69" ht="15.75" hidden="1" customHeight="1">
      <c r="A69" s="1"/>
    </row>
    <row r="70" ht="15.75" hidden="1" customHeight="1">
      <c r="A70" s="1"/>
    </row>
    <row r="71" ht="15.75" hidden="1" customHeight="1">
      <c r="A71" s="1"/>
    </row>
    <row r="72" ht="15.75" hidden="1" customHeight="1">
      <c r="A72" s="1"/>
    </row>
    <row r="73" ht="15.75" hidden="1" customHeight="1">
      <c r="A73" s="1"/>
    </row>
    <row r="74" ht="15.75" hidden="1" customHeight="1">
      <c r="A74" s="1"/>
    </row>
    <row r="75" ht="15.75" hidden="1" customHeight="1">
      <c r="A75" s="1"/>
    </row>
    <row r="76" ht="15.75" hidden="1" customHeight="1">
      <c r="A76" s="1"/>
    </row>
    <row r="77" ht="15.75" hidden="1" customHeight="1">
      <c r="A77" s="1"/>
    </row>
    <row r="78" ht="15.75" hidden="1" customHeight="1">
      <c r="A78" s="1"/>
    </row>
    <row r="79" ht="15.75" hidden="1" customHeight="1">
      <c r="A79" s="1"/>
    </row>
    <row r="80" ht="15.75" hidden="1" customHeight="1">
      <c r="A80" s="1"/>
    </row>
    <row r="81" ht="15.75" hidden="1" customHeight="1">
      <c r="A81" s="1"/>
    </row>
    <row r="82" ht="15.75" hidden="1" customHeight="1">
      <c r="A82" s="1"/>
    </row>
    <row r="83" ht="15.75" hidden="1" customHeight="1">
      <c r="A83" s="1"/>
    </row>
    <row r="84" ht="15.75" hidden="1" customHeight="1">
      <c r="A84" s="1"/>
    </row>
    <row r="85" ht="15.75" hidden="1" customHeight="1">
      <c r="A85" s="1"/>
    </row>
    <row r="86" ht="15.75" hidden="1" customHeight="1">
      <c r="A86" s="1"/>
    </row>
    <row r="87" ht="15.75" hidden="1" customHeight="1">
      <c r="A87" s="1"/>
    </row>
    <row r="88" ht="15.75" hidden="1" customHeight="1">
      <c r="A88" s="1"/>
    </row>
    <row r="89" ht="15.75" hidden="1" customHeight="1">
      <c r="A89" s="1"/>
    </row>
    <row r="90" ht="15.75" hidden="1" customHeight="1">
      <c r="A90" s="1"/>
    </row>
    <row r="91" ht="15.75" hidden="1" customHeight="1">
      <c r="A91" s="1"/>
    </row>
    <row r="92" ht="15.75" hidden="1" customHeight="1">
      <c r="A92" s="1"/>
    </row>
    <row r="93" ht="15.75" hidden="1" customHeight="1">
      <c r="A93" s="1"/>
    </row>
    <row r="94" ht="15.75" hidden="1" customHeight="1">
      <c r="A94" s="1"/>
    </row>
    <row r="95" ht="15.75" hidden="1" customHeight="1">
      <c r="A95" s="1"/>
    </row>
    <row r="96" ht="15.75" hidden="1" customHeight="1">
      <c r="A96" s="1"/>
    </row>
    <row r="97" ht="15.75" hidden="1" customHeight="1">
      <c r="A97" s="1"/>
    </row>
    <row r="98" ht="15.75" hidden="1" customHeight="1">
      <c r="A98" s="1"/>
    </row>
    <row r="99" ht="15.75" hidden="1" customHeight="1">
      <c r="A99" s="1"/>
    </row>
    <row r="100" ht="15.75" hidden="1" customHeight="1">
      <c r="A100" s="1"/>
    </row>
    <row r="101" ht="15.75" hidden="1" customHeight="1">
      <c r="A101" s="1"/>
    </row>
    <row r="102" ht="15.75" hidden="1" customHeight="1">
      <c r="A102" s="1"/>
    </row>
    <row r="103" ht="15.75" hidden="1" customHeight="1">
      <c r="A103" s="1"/>
    </row>
    <row r="104" ht="15.75" hidden="1" customHeight="1">
      <c r="A104" s="1"/>
    </row>
    <row r="105" ht="15.75" hidden="1" customHeight="1">
      <c r="A105" s="1"/>
    </row>
    <row r="106" ht="15.75" hidden="1" customHeight="1">
      <c r="A106" s="1"/>
    </row>
    <row r="107" ht="15.75" hidden="1" customHeight="1">
      <c r="A107" s="1"/>
    </row>
    <row r="108" ht="15.75" hidden="1" customHeight="1">
      <c r="A108" s="1"/>
    </row>
    <row r="109" ht="15.75" hidden="1" customHeight="1">
      <c r="A109" s="1"/>
    </row>
    <row r="110" ht="15.75" hidden="1" customHeight="1">
      <c r="A110" s="1"/>
    </row>
    <row r="111" ht="15.75" hidden="1" customHeight="1">
      <c r="A111" s="1"/>
    </row>
    <row r="112" ht="15.75" hidden="1" customHeight="1">
      <c r="A112" s="1"/>
    </row>
    <row r="113" ht="15.75" hidden="1" customHeight="1">
      <c r="A113" s="1"/>
    </row>
    <row r="114" ht="15.75" hidden="1" customHeight="1">
      <c r="A114" s="1"/>
    </row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2:F2"/>
    <mergeCell ref="C3:F3"/>
    <mergeCell ref="M2:P2"/>
    <mergeCell ref="M3:P3"/>
    <mergeCell ref="W2:Z2"/>
    <mergeCell ref="W3:Z3"/>
    <mergeCell ref="A2:B3"/>
    <mergeCell ref="H2:K2"/>
    <mergeCell ref="R2:U2"/>
    <mergeCell ref="AB2:AE2"/>
    <mergeCell ref="AG2:AJ2"/>
    <mergeCell ref="H3:K3"/>
    <mergeCell ref="R3:U3"/>
    <mergeCell ref="AB3:AE3"/>
  </mergeCells>
  <printOptions/>
  <pageMargins bottom="0.787401575" footer="0.0" header="0.0" left="0.511811024" right="0.511811024" top="0.787401575"/>
  <pageSetup scale="63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1.13"/>
    <col customWidth="1" min="3" max="3" width="90.13"/>
    <col customWidth="1" min="4" max="33" width="6.0"/>
  </cols>
  <sheetData>
    <row r="2" ht="24.0" customHeight="1">
      <c r="B2" s="53" t="s">
        <v>38</v>
      </c>
      <c r="C2" s="54"/>
      <c r="D2" s="55" t="s">
        <v>39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9"/>
    </row>
    <row r="3" ht="197.25" customHeight="1">
      <c r="B3" s="86"/>
      <c r="C3" s="122"/>
      <c r="D3" s="88" t="s">
        <v>391</v>
      </c>
      <c r="E3" s="88" t="s">
        <v>392</v>
      </c>
      <c r="F3" s="88" t="s">
        <v>393</v>
      </c>
      <c r="G3" s="88" t="s">
        <v>394</v>
      </c>
      <c r="H3" s="88" t="s">
        <v>395</v>
      </c>
      <c r="I3" s="88" t="s">
        <v>396</v>
      </c>
      <c r="J3" s="88" t="s">
        <v>397</v>
      </c>
      <c r="K3" s="88" t="s">
        <v>398</v>
      </c>
      <c r="L3" s="88" t="s">
        <v>399</v>
      </c>
      <c r="M3" s="88" t="s">
        <v>400</v>
      </c>
      <c r="N3" s="88" t="s">
        <v>401</v>
      </c>
      <c r="O3" s="88" t="s">
        <v>402</v>
      </c>
      <c r="P3" s="88" t="s">
        <v>403</v>
      </c>
      <c r="Q3" s="88" t="s">
        <v>404</v>
      </c>
      <c r="R3" s="88" t="s">
        <v>405</v>
      </c>
      <c r="S3" s="88" t="s">
        <v>406</v>
      </c>
      <c r="T3" s="88" t="s">
        <v>407</v>
      </c>
      <c r="U3" s="89" t="s">
        <v>408</v>
      </c>
      <c r="V3" s="84" t="str">
        <f>IF(Chamada!$B23="","",Chamada!$B23)</f>
        <v/>
      </c>
      <c r="W3" s="85" t="str">
        <f>IF(Chamada!$B24="","",Chamada!$B24)</f>
        <v/>
      </c>
      <c r="X3" s="85" t="str">
        <f>IF(Chamada!$B25="","",Chamada!$B25)</f>
        <v/>
      </c>
      <c r="Y3" s="85" t="str">
        <f>IF(Chamada!$B26="","",Chamada!$B26)</f>
        <v/>
      </c>
      <c r="Z3" s="85" t="str">
        <f>IF(Chamada!$B27="","",Chamada!$B27)</f>
        <v/>
      </c>
      <c r="AA3" s="85" t="str">
        <f>IF(Chamada!$B28="","",Chamada!$B28)</f>
        <v/>
      </c>
      <c r="AB3" s="85" t="str">
        <f>IF(Chamada!$B29="","",Chamada!$B29)</f>
        <v/>
      </c>
      <c r="AC3" s="85" t="str">
        <f>IF(Chamada!$B30="","",Chamada!$B30)</f>
        <v/>
      </c>
      <c r="AD3" s="85" t="str">
        <f>IF(Chamada!$B31="","",Chamada!$B31)</f>
        <v/>
      </c>
      <c r="AE3" s="85" t="str">
        <f>IF(Chamada!$B32="","",Chamada!$B32)</f>
        <v/>
      </c>
      <c r="AF3" s="85" t="str">
        <f>IF(Chamada!$B33="","",Chamada!$B33)</f>
        <v/>
      </c>
      <c r="AG3" s="85" t="str">
        <f>IF(Chamada!$B34="","",Chamada!$B34)</f>
        <v/>
      </c>
    </row>
    <row r="4">
      <c r="B4" s="90" t="s">
        <v>40</v>
      </c>
      <c r="C4" s="91" t="s">
        <v>41</v>
      </c>
      <c r="D4" s="92"/>
      <c r="E4" s="93"/>
      <c r="F4" s="94"/>
      <c r="G4" s="94"/>
      <c r="H4" s="94"/>
      <c r="I4" s="94"/>
      <c r="J4" s="94"/>
      <c r="K4" s="94"/>
      <c r="L4" s="94"/>
      <c r="M4" s="94"/>
      <c r="N4" s="92"/>
      <c r="O4" s="92"/>
      <c r="P4" s="92"/>
      <c r="Q4" s="92"/>
      <c r="R4" s="92"/>
      <c r="S4" s="92"/>
      <c r="T4" s="92"/>
      <c r="U4" s="95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9"/>
    </row>
    <row r="5">
      <c r="B5" s="96"/>
      <c r="C5" s="185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86"/>
      <c r="V5" s="76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</row>
    <row r="6">
      <c r="B6" s="96"/>
      <c r="C6" s="112" t="s">
        <v>409</v>
      </c>
      <c r="D6" s="110" t="s">
        <v>410</v>
      </c>
      <c r="E6" s="110" t="s">
        <v>411</v>
      </c>
      <c r="F6" s="110" t="s">
        <v>410</v>
      </c>
      <c r="G6" s="110" t="s">
        <v>412</v>
      </c>
      <c r="H6" s="110" t="s">
        <v>412</v>
      </c>
      <c r="I6" s="110" t="s">
        <v>412</v>
      </c>
      <c r="J6" s="110" t="s">
        <v>412</v>
      </c>
      <c r="K6" s="110"/>
      <c r="L6" s="110" t="s">
        <v>410</v>
      </c>
      <c r="M6" s="110" t="s">
        <v>411</v>
      </c>
      <c r="N6" s="110"/>
      <c r="O6" s="110"/>
      <c r="P6" s="110" t="s">
        <v>412</v>
      </c>
      <c r="Q6" s="110" t="s">
        <v>412</v>
      </c>
      <c r="R6" s="110" t="s">
        <v>411</v>
      </c>
      <c r="S6" s="110" t="s">
        <v>411</v>
      </c>
      <c r="T6" s="110" t="s">
        <v>411</v>
      </c>
      <c r="U6" s="186" t="s">
        <v>411</v>
      </c>
      <c r="V6" s="76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</row>
    <row r="7">
      <c r="B7" s="96"/>
      <c r="C7" s="112" t="s">
        <v>413</v>
      </c>
      <c r="D7" s="110" t="s">
        <v>411</v>
      </c>
      <c r="E7" s="110" t="s">
        <v>411</v>
      </c>
      <c r="F7" s="110" t="s">
        <v>410</v>
      </c>
      <c r="G7" s="110" t="s">
        <v>412</v>
      </c>
      <c r="H7" s="110" t="s">
        <v>412</v>
      </c>
      <c r="I7" s="110" t="s">
        <v>410</v>
      </c>
      <c r="J7" s="110" t="s">
        <v>412</v>
      </c>
      <c r="K7" s="110"/>
      <c r="L7" s="110" t="s">
        <v>410</v>
      </c>
      <c r="M7" s="110" t="s">
        <v>411</v>
      </c>
      <c r="N7" s="110"/>
      <c r="O7" s="110"/>
      <c r="P7" s="110" t="s">
        <v>412</v>
      </c>
      <c r="Q7" s="110" t="s">
        <v>412</v>
      </c>
      <c r="R7" s="110" t="s">
        <v>412</v>
      </c>
      <c r="S7" s="110" t="s">
        <v>411</v>
      </c>
      <c r="T7" s="110" t="s">
        <v>412</v>
      </c>
      <c r="U7" s="186" t="s">
        <v>412</v>
      </c>
      <c r="V7" s="76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>
      <c r="B8" s="96"/>
      <c r="C8" s="112" t="s">
        <v>414</v>
      </c>
      <c r="D8" s="110" t="s">
        <v>411</v>
      </c>
      <c r="E8" s="110" t="s">
        <v>411</v>
      </c>
      <c r="F8" s="110" t="s">
        <v>412</v>
      </c>
      <c r="G8" s="110" t="s">
        <v>411</v>
      </c>
      <c r="H8" s="110" t="s">
        <v>410</v>
      </c>
      <c r="I8" s="110" t="s">
        <v>411</v>
      </c>
      <c r="J8" s="110" t="s">
        <v>411</v>
      </c>
      <c r="K8" s="110"/>
      <c r="L8" s="110" t="s">
        <v>411</v>
      </c>
      <c r="M8" s="110" t="s">
        <v>411</v>
      </c>
      <c r="N8" s="110"/>
      <c r="O8" s="110"/>
      <c r="P8" s="110" t="s">
        <v>411</v>
      </c>
      <c r="Q8" s="110" t="s">
        <v>411</v>
      </c>
      <c r="R8" s="110" t="s">
        <v>411</v>
      </c>
      <c r="S8" s="110" t="s">
        <v>411</v>
      </c>
      <c r="T8" s="110" t="s">
        <v>411</v>
      </c>
      <c r="U8" s="186" t="s">
        <v>411</v>
      </c>
      <c r="V8" s="76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>
      <c r="B9" s="96"/>
      <c r="C9" s="112" t="s">
        <v>415</v>
      </c>
      <c r="D9" s="110" t="s">
        <v>411</v>
      </c>
      <c r="E9" s="110" t="s">
        <v>411</v>
      </c>
      <c r="F9" s="110" t="s">
        <v>412</v>
      </c>
      <c r="G9" s="110" t="s">
        <v>411</v>
      </c>
      <c r="H9" s="110" t="s">
        <v>410</v>
      </c>
      <c r="I9" s="110" t="s">
        <v>411</v>
      </c>
      <c r="J9" s="110" t="s">
        <v>411</v>
      </c>
      <c r="K9" s="110"/>
      <c r="L9" s="110" t="s">
        <v>411</v>
      </c>
      <c r="M9" s="110" t="s">
        <v>411</v>
      </c>
      <c r="N9" s="110"/>
      <c r="O9" s="110"/>
      <c r="P9" s="110" t="s">
        <v>411</v>
      </c>
      <c r="Q9" s="110" t="s">
        <v>411</v>
      </c>
      <c r="R9" s="110" t="s">
        <v>411</v>
      </c>
      <c r="S9" s="110" t="s">
        <v>411</v>
      </c>
      <c r="T9" s="110" t="s">
        <v>411</v>
      </c>
      <c r="U9" s="186" t="s">
        <v>411</v>
      </c>
      <c r="V9" s="76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>
      <c r="B10" s="96"/>
      <c r="C10" s="187" t="s">
        <v>416</v>
      </c>
      <c r="D10" s="110" t="s">
        <v>411</v>
      </c>
      <c r="E10" s="110" t="s">
        <v>411</v>
      </c>
      <c r="F10" s="110" t="s">
        <v>411</v>
      </c>
      <c r="G10" s="110" t="s">
        <v>411</v>
      </c>
      <c r="H10" s="110" t="s">
        <v>411</v>
      </c>
      <c r="I10" s="110" t="s">
        <v>411</v>
      </c>
      <c r="J10" s="110" t="s">
        <v>411</v>
      </c>
      <c r="K10" s="110" t="s">
        <v>411</v>
      </c>
      <c r="L10" s="110" t="s">
        <v>411</v>
      </c>
      <c r="M10" s="110" t="s">
        <v>411</v>
      </c>
      <c r="N10" s="110" t="s">
        <v>411</v>
      </c>
      <c r="O10" s="110"/>
      <c r="P10" s="110" t="s">
        <v>411</v>
      </c>
      <c r="Q10" s="110" t="s">
        <v>411</v>
      </c>
      <c r="R10" s="110" t="s">
        <v>411</v>
      </c>
      <c r="S10" s="110" t="s">
        <v>411</v>
      </c>
      <c r="T10" s="110" t="s">
        <v>411</v>
      </c>
      <c r="U10" s="186" t="s">
        <v>411</v>
      </c>
      <c r="V10" s="76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>
      <c r="B11" s="96"/>
      <c r="C11" s="112" t="s">
        <v>417</v>
      </c>
      <c r="D11" s="110" t="s">
        <v>411</v>
      </c>
      <c r="E11" s="110" t="s">
        <v>411</v>
      </c>
      <c r="F11" s="110" t="s">
        <v>411</v>
      </c>
      <c r="G11" s="110" t="s">
        <v>411</v>
      </c>
      <c r="H11" s="110" t="s">
        <v>411</v>
      </c>
      <c r="I11" s="110" t="s">
        <v>411</v>
      </c>
      <c r="J11" s="110" t="s">
        <v>411</v>
      </c>
      <c r="K11" s="110" t="s">
        <v>411</v>
      </c>
      <c r="L11" s="110" t="s">
        <v>411</v>
      </c>
      <c r="M11" s="110" t="s">
        <v>411</v>
      </c>
      <c r="N11" s="110" t="s">
        <v>411</v>
      </c>
      <c r="O11" s="110"/>
      <c r="P11" s="110" t="s">
        <v>411</v>
      </c>
      <c r="Q11" s="110" t="s">
        <v>411</v>
      </c>
      <c r="R11" s="110" t="s">
        <v>411</v>
      </c>
      <c r="S11" s="110" t="s">
        <v>411</v>
      </c>
      <c r="T11" s="110" t="s">
        <v>411</v>
      </c>
      <c r="U11" s="186" t="s">
        <v>411</v>
      </c>
      <c r="V11" s="76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>
      <c r="B12" s="96"/>
      <c r="C12" s="112" t="s">
        <v>418</v>
      </c>
      <c r="D12" s="110" t="s">
        <v>411</v>
      </c>
      <c r="E12" s="110" t="s">
        <v>411</v>
      </c>
      <c r="F12" s="110" t="s">
        <v>411</v>
      </c>
      <c r="G12" s="110" t="s">
        <v>411</v>
      </c>
      <c r="H12" s="110" t="s">
        <v>411</v>
      </c>
      <c r="I12" s="110" t="s">
        <v>411</v>
      </c>
      <c r="J12" s="110" t="s">
        <v>411</v>
      </c>
      <c r="K12" s="110" t="s">
        <v>411</v>
      </c>
      <c r="L12" s="110" t="s">
        <v>411</v>
      </c>
      <c r="M12" s="110" t="s">
        <v>411</v>
      </c>
      <c r="N12" s="110" t="s">
        <v>411</v>
      </c>
      <c r="O12" s="110"/>
      <c r="P12" s="110" t="s">
        <v>411</v>
      </c>
      <c r="Q12" s="110" t="s">
        <v>411</v>
      </c>
      <c r="R12" s="110" t="s">
        <v>411</v>
      </c>
      <c r="S12" s="110" t="s">
        <v>411</v>
      </c>
      <c r="T12" s="110" t="s">
        <v>411</v>
      </c>
      <c r="U12" s="186" t="s">
        <v>411</v>
      </c>
      <c r="V12" s="76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</row>
    <row r="13" ht="15.75" customHeight="1">
      <c r="B13" s="96"/>
      <c r="C13" s="112" t="s">
        <v>47</v>
      </c>
      <c r="D13" s="110" t="s">
        <v>411</v>
      </c>
      <c r="E13" s="110" t="s">
        <v>411</v>
      </c>
      <c r="F13" s="110" t="s">
        <v>410</v>
      </c>
      <c r="G13" s="110" t="s">
        <v>410</v>
      </c>
      <c r="H13" s="110" t="s">
        <v>411</v>
      </c>
      <c r="I13" s="110" t="s">
        <v>411</v>
      </c>
      <c r="J13" s="110" t="s">
        <v>411</v>
      </c>
      <c r="K13" s="110" t="s">
        <v>411</v>
      </c>
      <c r="L13" s="110" t="s">
        <v>410</v>
      </c>
      <c r="M13" s="110" t="s">
        <v>411</v>
      </c>
      <c r="N13" s="110" t="s">
        <v>411</v>
      </c>
      <c r="O13" s="110"/>
      <c r="P13" s="110" t="s">
        <v>411</v>
      </c>
      <c r="Q13" s="110" t="s">
        <v>411</v>
      </c>
      <c r="R13" s="110" t="s">
        <v>411</v>
      </c>
      <c r="S13" s="110" t="s">
        <v>411</v>
      </c>
      <c r="T13" s="110" t="s">
        <v>411</v>
      </c>
      <c r="U13" s="186" t="s">
        <v>411</v>
      </c>
      <c r="V13" s="76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</row>
    <row r="14" ht="15.75" customHeight="1">
      <c r="B14" s="96"/>
      <c r="C14" s="112" t="s">
        <v>48</v>
      </c>
      <c r="D14" s="110" t="s">
        <v>411</v>
      </c>
      <c r="E14" s="110" t="s">
        <v>411</v>
      </c>
      <c r="F14" s="110" t="s">
        <v>410</v>
      </c>
      <c r="G14" s="110" t="s">
        <v>410</v>
      </c>
      <c r="H14" s="110" t="s">
        <v>410</v>
      </c>
      <c r="I14" s="110" t="s">
        <v>411</v>
      </c>
      <c r="J14" s="110" t="s">
        <v>410</v>
      </c>
      <c r="K14" s="110" t="s">
        <v>411</v>
      </c>
      <c r="L14" s="110" t="s">
        <v>410</v>
      </c>
      <c r="M14" s="110" t="s">
        <v>411</v>
      </c>
      <c r="N14" s="110" t="s">
        <v>411</v>
      </c>
      <c r="O14" s="110"/>
      <c r="P14" s="110" t="s">
        <v>411</v>
      </c>
      <c r="Q14" s="110" t="s">
        <v>410</v>
      </c>
      <c r="R14" s="110" t="s">
        <v>411</v>
      </c>
      <c r="S14" s="110" t="s">
        <v>411</v>
      </c>
      <c r="T14" s="110" t="s">
        <v>411</v>
      </c>
      <c r="U14" s="186" t="s">
        <v>411</v>
      </c>
      <c r="V14" s="76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</row>
    <row r="15" ht="15.75" customHeight="1">
      <c r="B15" s="96"/>
      <c r="C15" s="112" t="s">
        <v>419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86"/>
      <c r="V15" s="76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</row>
    <row r="16" ht="15.75" customHeight="1">
      <c r="B16" s="96"/>
      <c r="C16" s="188" t="s">
        <v>420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86"/>
      <c r="V16" s="76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</row>
    <row r="17" ht="15.75" customHeight="1">
      <c r="B17" s="96"/>
      <c r="C17" s="112" t="s">
        <v>421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86"/>
      <c r="V17" s="76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</row>
    <row r="18" ht="15.75" customHeight="1">
      <c r="B18" s="96"/>
      <c r="C18" s="112" t="s">
        <v>422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86"/>
      <c r="V18" s="76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</row>
    <row r="19" ht="15.75" customHeight="1">
      <c r="B19" s="96"/>
      <c r="C19" s="112" t="s">
        <v>423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86"/>
      <c r="V19" s="76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</row>
    <row r="20" ht="15.75" customHeight="1">
      <c r="B20" s="96"/>
      <c r="C20" s="112" t="s">
        <v>47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86"/>
      <c r="V20" s="76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ht="15.75" customHeight="1">
      <c r="B21" s="96"/>
      <c r="C21" s="112" t="s">
        <v>48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86"/>
      <c r="V21" s="76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</row>
    <row r="22" ht="15.75" customHeight="1">
      <c r="B22" s="96"/>
      <c r="C22" s="112" t="s">
        <v>424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86"/>
      <c r="V22" s="76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</row>
    <row r="23" ht="15.75" customHeight="1">
      <c r="B23" s="96"/>
      <c r="C23" s="112" t="s">
        <v>425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86"/>
      <c r="V23" s="76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</row>
    <row r="24" ht="15.75" customHeight="1">
      <c r="B24" s="96"/>
      <c r="C24" s="112" t="s">
        <v>426</v>
      </c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86"/>
      <c r="V24" s="76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ht="15.75" customHeight="1">
      <c r="B25" s="96"/>
      <c r="C25" s="112" t="s">
        <v>427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86"/>
      <c r="V25" s="76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</row>
    <row r="26" ht="15.75" customHeight="1">
      <c r="B26" s="96"/>
      <c r="C26" s="112" t="s">
        <v>428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86"/>
      <c r="V26" s="76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</row>
    <row r="27" ht="15.75" customHeight="1">
      <c r="B27" s="96"/>
      <c r="C27" s="112" t="s">
        <v>429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86"/>
      <c r="V27" s="76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 ht="15.75" customHeight="1">
      <c r="B28" s="96"/>
      <c r="C28" s="188" t="s">
        <v>430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86"/>
      <c r="V28" s="76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 ht="15.75" customHeight="1">
      <c r="B29" s="96"/>
      <c r="C29" s="188" t="s">
        <v>431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86"/>
      <c r="V29" s="76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 ht="15.75" customHeight="1">
      <c r="B30" s="96"/>
      <c r="C30" s="114" t="s">
        <v>432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86"/>
      <c r="V30" s="76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 ht="15.75" customHeight="1">
      <c r="B31" s="96"/>
      <c r="C31" s="114" t="s">
        <v>433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86"/>
      <c r="V31" s="76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 ht="15.75" customHeight="1">
      <c r="B32" s="96"/>
      <c r="C32" s="114" t="s">
        <v>48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86"/>
      <c r="V32" s="76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ht="15.75" customHeight="1">
      <c r="B33" s="96"/>
      <c r="C33" s="114" t="s">
        <v>434</v>
      </c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86"/>
      <c r="V33" s="76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ht="15.75" customHeight="1">
      <c r="B34" s="96"/>
      <c r="C34" s="114" t="s">
        <v>435</v>
      </c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86"/>
      <c r="V34" s="76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</row>
    <row r="35" ht="15.75" customHeight="1">
      <c r="B35" s="96"/>
      <c r="C35" s="114" t="s">
        <v>436</v>
      </c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86"/>
      <c r="V35" s="76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</row>
    <row r="36" ht="15.75" customHeight="1">
      <c r="B36" s="96"/>
      <c r="C36" s="114" t="s">
        <v>437</v>
      </c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86"/>
      <c r="V36" s="76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</row>
    <row r="37" ht="15.75" customHeight="1">
      <c r="B37" s="96"/>
      <c r="C37" s="114" t="s">
        <v>438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86"/>
      <c r="V37" s="76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</row>
    <row r="38" ht="15.75" customHeight="1">
      <c r="B38" s="96"/>
      <c r="C38" s="114" t="s">
        <v>439</v>
      </c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86"/>
      <c r="V38" s="76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</row>
    <row r="39" ht="15.75" customHeight="1">
      <c r="B39" s="96"/>
      <c r="C39" s="114" t="s">
        <v>440</v>
      </c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86"/>
      <c r="V39" s="76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</row>
    <row r="40" ht="15.75" customHeight="1">
      <c r="B40" s="96"/>
      <c r="C40" s="188" t="s">
        <v>441</v>
      </c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86"/>
      <c r="V40" s="76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</row>
    <row r="41" ht="15.75" customHeight="1">
      <c r="A41" s="44"/>
      <c r="B41" s="96"/>
      <c r="C41" s="189" t="s">
        <v>442</v>
      </c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86"/>
      <c r="V41" s="76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ht="15.75" customHeight="1">
      <c r="A42" s="44"/>
      <c r="B42" s="96"/>
      <c r="C42" s="114" t="s">
        <v>443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86"/>
      <c r="V42" s="76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</row>
    <row r="43" ht="15.75" customHeight="1"/>
    <row r="44" ht="15.75" customHeight="1"/>
    <row r="45" ht="24.0" customHeight="1">
      <c r="B45" s="53" t="s">
        <v>66</v>
      </c>
      <c r="C45" s="54"/>
      <c r="D45" s="55" t="s">
        <v>39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9"/>
    </row>
    <row r="46" ht="197.25" customHeight="1">
      <c r="B46" s="56"/>
      <c r="C46" s="57"/>
      <c r="D46" s="88" t="s">
        <v>391</v>
      </c>
      <c r="E46" s="88" t="s">
        <v>392</v>
      </c>
      <c r="F46" s="88" t="s">
        <v>393</v>
      </c>
      <c r="G46" s="88" t="s">
        <v>394</v>
      </c>
      <c r="H46" s="88" t="s">
        <v>395</v>
      </c>
      <c r="I46" s="88" t="s">
        <v>396</v>
      </c>
      <c r="J46" s="88" t="s">
        <v>397</v>
      </c>
      <c r="K46" s="88" t="s">
        <v>398</v>
      </c>
      <c r="L46" s="88" t="s">
        <v>399</v>
      </c>
      <c r="M46" s="88" t="s">
        <v>400</v>
      </c>
      <c r="N46" s="88" t="s">
        <v>401</v>
      </c>
      <c r="O46" s="88" t="s">
        <v>402</v>
      </c>
      <c r="P46" s="88" t="s">
        <v>403</v>
      </c>
      <c r="Q46" s="88" t="s">
        <v>404</v>
      </c>
      <c r="R46" s="88" t="s">
        <v>405</v>
      </c>
      <c r="S46" s="88" t="s">
        <v>406</v>
      </c>
      <c r="T46" s="88" t="s">
        <v>407</v>
      </c>
      <c r="U46" s="89" t="s">
        <v>408</v>
      </c>
      <c r="V46" s="84" t="str">
        <f>IF(Chamada!$B23="","",Chamada!$B23)</f>
        <v/>
      </c>
      <c r="W46" s="85" t="str">
        <f>IF(Chamada!$B24="","",Chamada!$B24)</f>
        <v/>
      </c>
      <c r="X46" s="85" t="str">
        <f>IF(Chamada!$B25="","",Chamada!$B25)</f>
        <v/>
      </c>
      <c r="Y46" s="85" t="str">
        <f>IF(Chamada!$B26="","",Chamada!$B26)</f>
        <v/>
      </c>
      <c r="Z46" s="85" t="str">
        <f>IF(Chamada!$B27="","",Chamada!$B27)</f>
        <v/>
      </c>
      <c r="AA46" s="85" t="str">
        <f>IF(Chamada!$B28="","",Chamada!$B28)</f>
        <v/>
      </c>
      <c r="AB46" s="85" t="str">
        <f>IF(Chamada!$B29="","",Chamada!$B29)</f>
        <v/>
      </c>
      <c r="AC46" s="85" t="str">
        <f>IF(Chamada!$B30="","",Chamada!$B30)</f>
        <v/>
      </c>
      <c r="AD46" s="85" t="str">
        <f>IF(Chamada!$B31="","",Chamada!$B31)</f>
        <v/>
      </c>
      <c r="AE46" s="85" t="str">
        <f>IF(Chamada!$B32="","",Chamada!$B32)</f>
        <v/>
      </c>
      <c r="AF46" s="85" t="str">
        <f>IF(Chamada!$B33="","",Chamada!$B33)</f>
        <v/>
      </c>
      <c r="AG46" s="85" t="str">
        <f>IF(Chamada!$B34="","",Chamada!$B34)</f>
        <v/>
      </c>
    </row>
    <row r="47" ht="15.75" customHeight="1">
      <c r="B47" s="62" t="s">
        <v>40</v>
      </c>
      <c r="C47" s="63" t="s">
        <v>41</v>
      </c>
      <c r="D47" s="64"/>
      <c r="E47" s="65"/>
      <c r="F47" s="66"/>
      <c r="G47" s="66"/>
      <c r="H47" s="66"/>
      <c r="I47" s="66"/>
      <c r="J47" s="66"/>
      <c r="K47" s="66"/>
      <c r="L47" s="66"/>
      <c r="M47" s="66"/>
      <c r="N47" s="64"/>
      <c r="O47" s="64"/>
      <c r="P47" s="64"/>
      <c r="Q47" s="64"/>
      <c r="R47" s="64"/>
      <c r="S47" s="64"/>
      <c r="T47" s="64"/>
      <c r="U47" s="67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9"/>
    </row>
    <row r="48" ht="15.75" customHeight="1">
      <c r="B48" s="96"/>
      <c r="C48" s="102" t="s">
        <v>444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3"/>
      <c r="V48" s="76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</row>
    <row r="49" ht="15.75" customHeight="1">
      <c r="B49" s="96"/>
      <c r="C49" s="102" t="s">
        <v>445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3"/>
      <c r="V49" s="76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ht="15.75" customHeight="1">
      <c r="B50" s="96"/>
      <c r="C50" s="102" t="s">
        <v>446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3"/>
      <c r="V50" s="76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</row>
    <row r="51" ht="15.75" customHeight="1">
      <c r="B51" s="96"/>
      <c r="C51" s="102" t="s">
        <v>447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3"/>
      <c r="V51" s="76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</row>
    <row r="52" ht="15.75" customHeight="1">
      <c r="B52" s="96"/>
      <c r="C52" s="102" t="s">
        <v>448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3"/>
      <c r="V52" s="76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</row>
    <row r="53" ht="15.75" customHeight="1">
      <c r="B53" s="96"/>
      <c r="C53" s="102" t="s">
        <v>449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3"/>
      <c r="V53" s="76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</row>
    <row r="54" ht="15.75" customHeight="1">
      <c r="B54" s="96"/>
      <c r="C54" s="102" t="s">
        <v>450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3"/>
      <c r="V54" s="76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</row>
    <row r="55" ht="15.75" customHeight="1">
      <c r="B55" s="96"/>
      <c r="C55" s="102" t="s">
        <v>451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3"/>
      <c r="V55" s="76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</row>
    <row r="56" ht="15.75" customHeight="1">
      <c r="B56" s="96"/>
      <c r="C56" s="102" t="s">
        <v>452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3"/>
      <c r="V56" s="76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</row>
    <row r="57" ht="15.75" customHeight="1">
      <c r="B57" s="96"/>
      <c r="C57" s="102" t="s">
        <v>453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3"/>
      <c r="V57" s="76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</row>
    <row r="58" ht="15.75" customHeight="1">
      <c r="B58" s="96"/>
      <c r="C58" s="102" t="s">
        <v>454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3"/>
      <c r="V58" s="76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</row>
    <row r="59" ht="15.75" customHeight="1">
      <c r="B59" s="96"/>
      <c r="C59" s="102" t="s">
        <v>455</v>
      </c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3"/>
      <c r="V59" s="76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</row>
    <row r="60" ht="15.75" customHeight="1">
      <c r="B60" s="96"/>
      <c r="C60" s="102" t="s">
        <v>456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3"/>
      <c r="V60" s="76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</row>
    <row r="61" ht="15.75" customHeight="1">
      <c r="B61" s="96"/>
      <c r="C61" s="102" t="s">
        <v>457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3"/>
      <c r="V61" s="76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</row>
    <row r="62" ht="15.75" customHeight="1">
      <c r="B62" s="96"/>
      <c r="C62" s="102" t="s">
        <v>458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3"/>
      <c r="V62" s="76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</row>
    <row r="63" ht="15.75" customHeight="1">
      <c r="B63" s="96"/>
      <c r="C63" s="102" t="s">
        <v>459</v>
      </c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3"/>
      <c r="V63" s="76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</row>
    <row r="64" ht="15.75" customHeight="1">
      <c r="B64" s="96"/>
      <c r="C64" s="102" t="s">
        <v>460</v>
      </c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3"/>
      <c r="V64" s="76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</row>
    <row r="65" ht="15.75" customHeight="1">
      <c r="B65" s="96"/>
      <c r="C65" s="102" t="s">
        <v>461</v>
      </c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3"/>
      <c r="V65" s="76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</row>
    <row r="66" ht="15.75" customHeight="1">
      <c r="B66" s="96"/>
      <c r="C66" s="102" t="s">
        <v>462</v>
      </c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3"/>
      <c r="V66" s="76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</row>
    <row r="67" ht="15.75" customHeight="1">
      <c r="B67" s="96"/>
      <c r="C67" s="102" t="s">
        <v>463</v>
      </c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3"/>
      <c r="V67" s="76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</row>
    <row r="68" ht="15.75" customHeight="1">
      <c r="B68" s="96"/>
      <c r="C68" s="102" t="s">
        <v>464</v>
      </c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3"/>
      <c r="V68" s="76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</row>
    <row r="69" ht="15.75" customHeight="1">
      <c r="B69" s="96"/>
      <c r="C69" s="102" t="s">
        <v>465</v>
      </c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3"/>
      <c r="V69" s="76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</row>
    <row r="70" ht="15.75" customHeight="1">
      <c r="B70" s="96"/>
      <c r="C70" s="102" t="s">
        <v>466</v>
      </c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3"/>
      <c r="V70" s="76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</row>
    <row r="71" ht="15.75" customHeight="1">
      <c r="B71" s="96"/>
      <c r="C71" s="102" t="s">
        <v>467</v>
      </c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3"/>
      <c r="V71" s="76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</row>
    <row r="72" ht="15.75" customHeight="1">
      <c r="B72" s="96"/>
      <c r="C72" s="102" t="s">
        <v>468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3"/>
      <c r="V72" s="76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</row>
    <row r="73" ht="15.75" customHeight="1">
      <c r="B73" s="96"/>
      <c r="C73" s="102" t="s">
        <v>469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3"/>
      <c r="V73" s="76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</row>
    <row r="74" ht="15.75" customHeight="1">
      <c r="B74" s="96"/>
      <c r="C74" s="102" t="s">
        <v>470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3"/>
      <c r="V74" s="76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</row>
    <row r="75" ht="15.75" customHeight="1">
      <c r="B75" s="96"/>
      <c r="C75" s="102" t="s">
        <v>471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3"/>
      <c r="V75" s="76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</row>
    <row r="76" ht="15.75" customHeight="1">
      <c r="B76" s="96"/>
      <c r="C76" s="102" t="s">
        <v>472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3"/>
      <c r="V76" s="76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</row>
    <row r="77" ht="15.75" customHeight="1">
      <c r="B77" s="96"/>
      <c r="C77" s="102" t="s">
        <v>473</v>
      </c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3"/>
      <c r="V77" s="76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</row>
    <row r="78" ht="15.75" customHeight="1">
      <c r="B78" s="96"/>
      <c r="C78" s="102" t="s">
        <v>474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3"/>
      <c r="V78" s="76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</row>
    <row r="79" ht="15.75" customHeight="1">
      <c r="B79" s="96"/>
      <c r="C79" s="102" t="s">
        <v>475</v>
      </c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3"/>
      <c r="V79" s="76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</row>
    <row r="80" ht="15.75" customHeight="1">
      <c r="B80" s="96"/>
      <c r="C80" s="102" t="s">
        <v>476</v>
      </c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3"/>
      <c r="V80" s="76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</row>
    <row r="81" ht="15.75" customHeight="1">
      <c r="B81" s="96"/>
      <c r="C81" s="102" t="s">
        <v>477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3"/>
      <c r="V81" s="76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</row>
    <row r="82" ht="15.75" customHeight="1">
      <c r="B82" s="96"/>
      <c r="C82" s="102" t="s">
        <v>478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3"/>
      <c r="V82" s="76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</row>
    <row r="83" ht="15.75" customHeight="1">
      <c r="B83" s="96"/>
      <c r="C83" s="102" t="s">
        <v>479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3"/>
      <c r="V83" s="76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</row>
    <row r="84" ht="15.75" customHeight="1">
      <c r="B84" s="96"/>
      <c r="C84" s="102" t="s">
        <v>480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3"/>
      <c r="V84" s="76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</row>
    <row r="85" ht="15.75" customHeight="1">
      <c r="B85" s="96"/>
      <c r="C85" s="102" t="s">
        <v>481</v>
      </c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3"/>
      <c r="V85" s="76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</row>
    <row r="86" ht="15.75" customHeight="1">
      <c r="A86" s="44"/>
      <c r="B86" s="96"/>
      <c r="C86" s="102" t="s">
        <v>482</v>
      </c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3"/>
      <c r="V86" s="76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</row>
    <row r="87" ht="15.75" customHeight="1">
      <c r="A87" s="44"/>
      <c r="B87" s="96"/>
      <c r="C87" s="102" t="s">
        <v>483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3"/>
      <c r="V87" s="76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</row>
    <row r="88" ht="15.75" customHeight="1">
      <c r="A88" s="44"/>
      <c r="B88" s="96"/>
      <c r="C88" s="102" t="s">
        <v>484</v>
      </c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3"/>
      <c r="V88" s="76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</row>
    <row r="89" ht="15.75" customHeight="1">
      <c r="A89" s="44"/>
      <c r="B89" s="96"/>
      <c r="C89" s="102" t="s">
        <v>485</v>
      </c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3"/>
      <c r="V89" s="76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</row>
    <row r="90" ht="15.75" customHeight="1">
      <c r="A90" s="44"/>
      <c r="B90" s="96"/>
      <c r="C90" s="102" t="s">
        <v>486</v>
      </c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3"/>
      <c r="V90" s="76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</row>
    <row r="91" ht="15.75" customHeight="1">
      <c r="A91" s="44"/>
      <c r="B91" s="96"/>
      <c r="C91" s="102" t="s">
        <v>487</v>
      </c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3"/>
      <c r="V91" s="76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</row>
    <row r="92" ht="15.75" customHeight="1">
      <c r="A92" s="44"/>
      <c r="B92" s="96"/>
      <c r="C92" s="102" t="s">
        <v>488</v>
      </c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3"/>
      <c r="V92" s="76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</row>
    <row r="93" ht="15.75" customHeight="1">
      <c r="A93" s="44"/>
      <c r="B93" s="96"/>
      <c r="C93" s="102" t="s">
        <v>489</v>
      </c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3"/>
      <c r="V93" s="76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</row>
    <row r="94" ht="15.75" customHeight="1">
      <c r="A94" s="44"/>
      <c r="B94" s="96"/>
      <c r="C94" s="102" t="s">
        <v>490</v>
      </c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3"/>
      <c r="V94" s="76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</row>
    <row r="95" ht="15.75" customHeight="1">
      <c r="A95" s="44"/>
      <c r="B95" s="96"/>
      <c r="C95" s="102" t="s">
        <v>491</v>
      </c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3"/>
      <c r="V95" s="76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</row>
    <row r="96" ht="15.75" customHeight="1">
      <c r="A96" s="44"/>
      <c r="B96" s="96"/>
      <c r="C96" s="102" t="s">
        <v>492</v>
      </c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3"/>
      <c r="V96" s="76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</row>
    <row r="97" ht="15.75" customHeight="1">
      <c r="B97" s="190"/>
      <c r="C97" s="190"/>
    </row>
    <row r="98" ht="15.75" customHeight="1">
      <c r="B98" s="190"/>
      <c r="C98" s="190"/>
    </row>
    <row r="99" ht="21.0" customHeight="1">
      <c r="B99" s="191" t="s">
        <v>99</v>
      </c>
      <c r="C99" s="54"/>
      <c r="D99" s="55" t="s">
        <v>39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9"/>
    </row>
    <row r="100" ht="197.25" customHeight="1">
      <c r="B100" s="86"/>
      <c r="C100" s="122"/>
      <c r="D100" s="88" t="s">
        <v>391</v>
      </c>
      <c r="E100" s="88" t="s">
        <v>392</v>
      </c>
      <c r="F100" s="88" t="s">
        <v>393</v>
      </c>
      <c r="G100" s="88" t="s">
        <v>394</v>
      </c>
      <c r="H100" s="88" t="s">
        <v>395</v>
      </c>
      <c r="I100" s="88" t="s">
        <v>396</v>
      </c>
      <c r="J100" s="88" t="s">
        <v>397</v>
      </c>
      <c r="K100" s="88" t="s">
        <v>398</v>
      </c>
      <c r="L100" s="88" t="s">
        <v>399</v>
      </c>
      <c r="M100" s="88" t="s">
        <v>400</v>
      </c>
      <c r="N100" s="88" t="s">
        <v>401</v>
      </c>
      <c r="O100" s="88" t="s">
        <v>402</v>
      </c>
      <c r="P100" s="88" t="s">
        <v>403</v>
      </c>
      <c r="Q100" s="88" t="s">
        <v>404</v>
      </c>
      <c r="R100" s="88" t="s">
        <v>405</v>
      </c>
      <c r="S100" s="88" t="s">
        <v>406</v>
      </c>
      <c r="T100" s="88" t="s">
        <v>407</v>
      </c>
      <c r="U100" s="89" t="s">
        <v>408</v>
      </c>
      <c r="V100" s="84" t="str">
        <f>IF(Chamada!$B23="","",Chamada!$B23)</f>
        <v/>
      </c>
      <c r="W100" s="85" t="str">
        <f>IF(Chamada!$B24="","",Chamada!$B24)</f>
        <v/>
      </c>
      <c r="X100" s="85" t="str">
        <f>IF(Chamada!$B25="","",Chamada!$B25)</f>
        <v/>
      </c>
      <c r="Y100" s="85" t="str">
        <f>IF(Chamada!$B26="","",Chamada!$B26)</f>
        <v/>
      </c>
      <c r="Z100" s="85" t="str">
        <f>IF(Chamada!$B27="","",Chamada!$B27)</f>
        <v/>
      </c>
      <c r="AA100" s="85" t="str">
        <f>IF(Chamada!$B28="","",Chamada!$B28)</f>
        <v/>
      </c>
      <c r="AB100" s="85" t="str">
        <f>IF(Chamada!$B29="","",Chamada!$B29)</f>
        <v/>
      </c>
      <c r="AC100" s="85" t="str">
        <f>IF(Chamada!$B30="","",Chamada!$B30)</f>
        <v/>
      </c>
      <c r="AD100" s="85" t="str">
        <f>IF(Chamada!$B31="","",Chamada!$B31)</f>
        <v/>
      </c>
      <c r="AE100" s="85" t="str">
        <f>IF(Chamada!$B32="","",Chamada!$B32)</f>
        <v/>
      </c>
      <c r="AF100" s="85" t="str">
        <f>IF(Chamada!$B33="","",Chamada!$B33)</f>
        <v/>
      </c>
      <c r="AG100" s="85" t="str">
        <f>IF(Chamada!$B34="","",Chamada!$B34)</f>
        <v/>
      </c>
    </row>
    <row r="101" ht="15.75" customHeight="1">
      <c r="B101" s="90" t="s">
        <v>40</v>
      </c>
      <c r="C101" s="91" t="s">
        <v>41</v>
      </c>
      <c r="D101" s="64"/>
      <c r="E101" s="65"/>
      <c r="F101" s="66"/>
      <c r="G101" s="66"/>
      <c r="H101" s="66"/>
      <c r="I101" s="66"/>
      <c r="J101" s="66"/>
      <c r="K101" s="66"/>
      <c r="L101" s="66"/>
      <c r="M101" s="66"/>
      <c r="N101" s="64"/>
      <c r="O101" s="64"/>
      <c r="P101" s="64"/>
      <c r="Q101" s="64"/>
      <c r="R101" s="64"/>
      <c r="S101" s="64"/>
      <c r="T101" s="64"/>
      <c r="U101" s="67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9"/>
    </row>
    <row r="102" ht="15.75" customHeight="1">
      <c r="B102" s="96"/>
      <c r="C102" s="77" t="s">
        <v>493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118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</row>
    <row r="103" ht="15.75" customHeight="1">
      <c r="B103" s="96"/>
      <c r="C103" s="102" t="s">
        <v>494</v>
      </c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118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</row>
    <row r="104" ht="15.75" customHeight="1">
      <c r="B104" s="96"/>
      <c r="C104" s="102" t="s">
        <v>495</v>
      </c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118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</row>
    <row r="105" ht="15.75" customHeight="1">
      <c r="B105" s="96"/>
      <c r="C105" s="102" t="s">
        <v>496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118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</row>
    <row r="106" ht="15.75" customHeight="1">
      <c r="B106" s="96"/>
      <c r="C106" s="102" t="s">
        <v>497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118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</row>
    <row r="107" ht="15.75" customHeight="1">
      <c r="B107" s="96"/>
      <c r="C107" s="102" t="s">
        <v>498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118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</row>
    <row r="108" ht="15.75" customHeight="1">
      <c r="B108" s="96"/>
      <c r="C108" s="77" t="s">
        <v>499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18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</row>
    <row r="109" ht="15.75" customHeight="1">
      <c r="B109" s="96"/>
      <c r="C109" s="102" t="s">
        <v>500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118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</row>
    <row r="110" ht="15.75" customHeight="1">
      <c r="B110" s="96"/>
      <c r="C110" s="102" t="s">
        <v>501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18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</row>
    <row r="111" ht="15.75" customHeight="1">
      <c r="B111" s="96"/>
      <c r="C111" s="102" t="s">
        <v>502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118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</row>
    <row r="112" ht="15.75" customHeight="1">
      <c r="B112" s="96"/>
      <c r="C112" s="102" t="s">
        <v>503</v>
      </c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118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</row>
    <row r="113" ht="15.75" customHeight="1">
      <c r="B113" s="96"/>
      <c r="C113" s="77" t="s">
        <v>504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118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</row>
    <row r="114" ht="15.75" customHeight="1">
      <c r="B114" s="96"/>
      <c r="C114" s="102" t="s">
        <v>505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118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</row>
    <row r="115" ht="15.75" customHeight="1">
      <c r="B115" s="96"/>
      <c r="C115" s="102" t="s">
        <v>506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118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</row>
    <row r="116" ht="15.75" customHeight="1">
      <c r="B116" s="96"/>
      <c r="C116" s="102" t="s">
        <v>507</v>
      </c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118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</row>
    <row r="117" ht="15.75" customHeight="1">
      <c r="B117" s="96"/>
      <c r="C117" s="102" t="s">
        <v>508</v>
      </c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118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</row>
    <row r="118" ht="15.75" customHeight="1">
      <c r="B118" s="96"/>
      <c r="C118" s="102" t="s">
        <v>509</v>
      </c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118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</row>
    <row r="119" ht="15.75" customHeight="1">
      <c r="B119" s="96"/>
      <c r="C119" s="102" t="s">
        <v>510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118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</row>
    <row r="120" ht="15.75" customHeight="1">
      <c r="B120" s="96"/>
      <c r="C120" s="102" t="s">
        <v>511</v>
      </c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118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</row>
    <row r="121" ht="15.75" customHeight="1">
      <c r="B121" s="96"/>
      <c r="C121" s="102" t="s">
        <v>512</v>
      </c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118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</row>
    <row r="122" ht="15.75" customHeight="1">
      <c r="B122" s="96"/>
      <c r="C122" s="102" t="s">
        <v>513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118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</row>
    <row r="123" ht="15.75" customHeight="1">
      <c r="B123" s="96"/>
      <c r="C123" s="102" t="s">
        <v>514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118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</row>
    <row r="124" ht="15.75" customHeight="1">
      <c r="B124" s="96"/>
      <c r="C124" s="102" t="s">
        <v>515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118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</row>
    <row r="125" ht="15.75" customHeight="1">
      <c r="B125" s="96"/>
      <c r="C125" s="102" t="s">
        <v>516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118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</row>
    <row r="126" ht="15.75" customHeight="1">
      <c r="B126" s="96"/>
      <c r="C126" s="102" t="s">
        <v>517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118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</row>
    <row r="127" ht="15.75" customHeight="1">
      <c r="B127" s="96"/>
      <c r="C127" s="102" t="s">
        <v>518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118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</row>
    <row r="128" ht="15.75" customHeight="1">
      <c r="B128" s="96"/>
      <c r="C128" s="102" t="s">
        <v>519</v>
      </c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118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</row>
    <row r="129" ht="15.75" customHeight="1">
      <c r="B129" s="96"/>
      <c r="C129" s="102" t="s">
        <v>520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118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</row>
    <row r="130" ht="15.75" customHeight="1">
      <c r="B130" s="96"/>
      <c r="C130" s="102" t="s">
        <v>521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118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</row>
    <row r="131" ht="15.75" customHeight="1">
      <c r="B131" s="96"/>
      <c r="C131" s="102" t="s">
        <v>522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118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</row>
    <row r="132" ht="15.75" customHeight="1">
      <c r="B132" s="96"/>
      <c r="C132" s="102" t="s">
        <v>523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118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</row>
    <row r="133" ht="15.75" customHeight="1">
      <c r="B133" s="96"/>
      <c r="C133" s="102" t="s">
        <v>524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118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</row>
    <row r="134" ht="15.75" customHeight="1">
      <c r="B134" s="96"/>
      <c r="C134" s="102" t="s">
        <v>525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118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</row>
    <row r="135" ht="15.75" customHeight="1">
      <c r="A135" s="44"/>
      <c r="B135" s="96"/>
      <c r="C135" s="102" t="s">
        <v>526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118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</row>
    <row r="136" ht="15.75" customHeight="1">
      <c r="A136" s="44"/>
      <c r="B136" s="96"/>
      <c r="C136" s="102" t="s">
        <v>527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118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</row>
    <row r="137" ht="15.75" customHeight="1">
      <c r="A137" s="44"/>
      <c r="B137" s="96"/>
      <c r="C137" s="102" t="s">
        <v>528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118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</row>
    <row r="138" ht="15.75" customHeight="1">
      <c r="B138" s="78"/>
      <c r="C138" s="79" t="s">
        <v>65</v>
      </c>
      <c r="D138" s="80">
        <f t="shared" ref="D138:AG138" si="1">IFERROR(COUNTIF(D102:D137,"A")/COUNTA($C$102:$C$137)*10,0)</f>
        <v>0</v>
      </c>
      <c r="E138" s="80">
        <f t="shared" si="1"/>
        <v>0</v>
      </c>
      <c r="F138" s="80">
        <f t="shared" si="1"/>
        <v>0</v>
      </c>
      <c r="G138" s="80">
        <f t="shared" si="1"/>
        <v>0</v>
      </c>
      <c r="H138" s="80">
        <f t="shared" si="1"/>
        <v>0</v>
      </c>
      <c r="I138" s="80">
        <f t="shared" si="1"/>
        <v>0</v>
      </c>
      <c r="J138" s="80">
        <f t="shared" si="1"/>
        <v>0</v>
      </c>
      <c r="K138" s="80">
        <f t="shared" si="1"/>
        <v>0</v>
      </c>
      <c r="L138" s="80">
        <f t="shared" si="1"/>
        <v>0</v>
      </c>
      <c r="M138" s="80">
        <f t="shared" si="1"/>
        <v>0</v>
      </c>
      <c r="N138" s="80">
        <f t="shared" si="1"/>
        <v>0</v>
      </c>
      <c r="O138" s="80">
        <f t="shared" si="1"/>
        <v>0</v>
      </c>
      <c r="P138" s="80">
        <f t="shared" si="1"/>
        <v>0</v>
      </c>
      <c r="Q138" s="80">
        <f t="shared" si="1"/>
        <v>0</v>
      </c>
      <c r="R138" s="80">
        <f t="shared" si="1"/>
        <v>0</v>
      </c>
      <c r="S138" s="80">
        <f t="shared" si="1"/>
        <v>0</v>
      </c>
      <c r="T138" s="80">
        <f t="shared" si="1"/>
        <v>0</v>
      </c>
      <c r="U138" s="81">
        <f t="shared" si="1"/>
        <v>0</v>
      </c>
      <c r="V138" s="82">
        <f t="shared" si="1"/>
        <v>0</v>
      </c>
      <c r="W138" s="83">
        <f t="shared" si="1"/>
        <v>0</v>
      </c>
      <c r="X138" s="83">
        <f t="shared" si="1"/>
        <v>0</v>
      </c>
      <c r="Y138" s="83">
        <f t="shared" si="1"/>
        <v>0</v>
      </c>
      <c r="Z138" s="83">
        <f t="shared" si="1"/>
        <v>0</v>
      </c>
      <c r="AA138" s="83">
        <f t="shared" si="1"/>
        <v>0</v>
      </c>
      <c r="AB138" s="83">
        <f t="shared" si="1"/>
        <v>0</v>
      </c>
      <c r="AC138" s="83">
        <f t="shared" si="1"/>
        <v>0</v>
      </c>
      <c r="AD138" s="83">
        <f t="shared" si="1"/>
        <v>0</v>
      </c>
      <c r="AE138" s="83">
        <f t="shared" si="1"/>
        <v>0</v>
      </c>
      <c r="AF138" s="83">
        <f t="shared" si="1"/>
        <v>0</v>
      </c>
      <c r="AG138" s="83">
        <f t="shared" si="1"/>
        <v>0</v>
      </c>
    </row>
    <row r="139" ht="15.75" customHeight="1"/>
    <row r="140" ht="15.75" customHeight="1"/>
    <row r="141" ht="21.75" customHeight="1">
      <c r="B141" s="53" t="s">
        <v>128</v>
      </c>
      <c r="C141" s="54"/>
      <c r="D141" s="55" t="s">
        <v>39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9"/>
    </row>
    <row r="142" ht="197.25" customHeight="1">
      <c r="B142" s="56"/>
      <c r="C142" s="57"/>
      <c r="D142" s="88" t="s">
        <v>391</v>
      </c>
      <c r="E142" s="88" t="s">
        <v>392</v>
      </c>
      <c r="F142" s="88" t="s">
        <v>393</v>
      </c>
      <c r="G142" s="88" t="s">
        <v>394</v>
      </c>
      <c r="H142" s="88" t="s">
        <v>395</v>
      </c>
      <c r="I142" s="88" t="s">
        <v>396</v>
      </c>
      <c r="J142" s="88" t="s">
        <v>397</v>
      </c>
      <c r="K142" s="88" t="s">
        <v>398</v>
      </c>
      <c r="L142" s="88" t="s">
        <v>399</v>
      </c>
      <c r="M142" s="88" t="s">
        <v>400</v>
      </c>
      <c r="N142" s="88" t="s">
        <v>401</v>
      </c>
      <c r="O142" s="88" t="s">
        <v>402</v>
      </c>
      <c r="P142" s="88" t="s">
        <v>403</v>
      </c>
      <c r="Q142" s="88" t="s">
        <v>404</v>
      </c>
      <c r="R142" s="88" t="s">
        <v>405</v>
      </c>
      <c r="S142" s="88" t="s">
        <v>406</v>
      </c>
      <c r="T142" s="88" t="s">
        <v>407</v>
      </c>
      <c r="U142" s="89" t="s">
        <v>408</v>
      </c>
      <c r="V142" s="84" t="str">
        <f>IF(Chamada!$B23="","",Chamada!$B23)</f>
        <v/>
      </c>
      <c r="W142" s="85" t="str">
        <f>IF(Chamada!$B24="","",Chamada!$B24)</f>
        <v/>
      </c>
      <c r="X142" s="85" t="str">
        <f>IF(Chamada!$B25="","",Chamada!$B25)</f>
        <v/>
      </c>
      <c r="Y142" s="85" t="str">
        <f>IF(Chamada!$B26="","",Chamada!$B26)</f>
        <v/>
      </c>
      <c r="Z142" s="85" t="str">
        <f>IF(Chamada!$B27="","",Chamada!$B27)</f>
        <v/>
      </c>
      <c r="AA142" s="85" t="str">
        <f>IF(Chamada!$B28="","",Chamada!$B28)</f>
        <v/>
      </c>
      <c r="AB142" s="85" t="str">
        <f>IF(Chamada!$B29="","",Chamada!$B29)</f>
        <v/>
      </c>
      <c r="AC142" s="85" t="str">
        <f>IF(Chamada!$B30="","",Chamada!$B30)</f>
        <v/>
      </c>
      <c r="AD142" s="85" t="str">
        <f>IF(Chamada!$B31="","",Chamada!$B31)</f>
        <v/>
      </c>
      <c r="AE142" s="85" t="str">
        <f>IF(Chamada!$B32="","",Chamada!$B32)</f>
        <v/>
      </c>
      <c r="AF142" s="85" t="str">
        <f>IF(Chamada!$B33="","",Chamada!$B33)</f>
        <v/>
      </c>
      <c r="AG142" s="85" t="str">
        <f>IF(Chamada!$B34="","",Chamada!$B34)</f>
        <v/>
      </c>
    </row>
    <row r="143" ht="15.75" customHeight="1">
      <c r="B143" s="62" t="s">
        <v>40</v>
      </c>
      <c r="C143" s="63" t="s">
        <v>41</v>
      </c>
      <c r="D143" s="64"/>
      <c r="E143" s="65"/>
      <c r="F143" s="66"/>
      <c r="G143" s="66"/>
      <c r="H143" s="66"/>
      <c r="I143" s="66"/>
      <c r="J143" s="66"/>
      <c r="K143" s="66"/>
      <c r="L143" s="66"/>
      <c r="M143" s="66"/>
      <c r="N143" s="64"/>
      <c r="O143" s="64"/>
      <c r="P143" s="64"/>
      <c r="Q143" s="64"/>
      <c r="R143" s="64"/>
      <c r="S143" s="64"/>
      <c r="T143" s="64"/>
      <c r="U143" s="67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9"/>
    </row>
    <row r="144" ht="15.75" customHeight="1">
      <c r="B144" s="70"/>
      <c r="C144" s="102" t="s">
        <v>529</v>
      </c>
      <c r="D144" s="40"/>
      <c r="E144" s="40" t="s">
        <v>411</v>
      </c>
      <c r="F144" s="40"/>
      <c r="G144" s="40" t="s">
        <v>411</v>
      </c>
      <c r="H144" s="40"/>
      <c r="I144" s="40"/>
      <c r="J144" s="40"/>
      <c r="K144" s="40"/>
      <c r="L144" s="40" t="s">
        <v>411</v>
      </c>
      <c r="M144" s="40" t="s">
        <v>411</v>
      </c>
      <c r="N144" s="40" t="s">
        <v>411</v>
      </c>
      <c r="O144" s="40"/>
      <c r="P144" s="40" t="s">
        <v>411</v>
      </c>
      <c r="Q144" s="40" t="s">
        <v>411</v>
      </c>
      <c r="R144" s="40" t="s">
        <v>411</v>
      </c>
      <c r="S144" s="40" t="s">
        <v>411</v>
      </c>
      <c r="T144" s="40" t="s">
        <v>411</v>
      </c>
      <c r="U144" s="118" t="s">
        <v>411</v>
      </c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</row>
    <row r="145" ht="15.75" customHeight="1">
      <c r="B145" s="70"/>
      <c r="C145" s="102" t="s">
        <v>530</v>
      </c>
      <c r="D145" s="40"/>
      <c r="E145" s="40" t="s">
        <v>411</v>
      </c>
      <c r="F145" s="40"/>
      <c r="G145" s="40" t="s">
        <v>411</v>
      </c>
      <c r="H145" s="40"/>
      <c r="I145" s="40"/>
      <c r="J145" s="40"/>
      <c r="K145" s="40"/>
      <c r="L145" s="40" t="s">
        <v>411</v>
      </c>
      <c r="M145" s="40" t="s">
        <v>411</v>
      </c>
      <c r="N145" s="40" t="s">
        <v>411</v>
      </c>
      <c r="O145" s="40"/>
      <c r="P145" s="40" t="s">
        <v>411</v>
      </c>
      <c r="Q145" s="40" t="s">
        <v>411</v>
      </c>
      <c r="R145" s="40" t="s">
        <v>411</v>
      </c>
      <c r="S145" s="40" t="s">
        <v>411</v>
      </c>
      <c r="T145" s="40" t="s">
        <v>411</v>
      </c>
      <c r="U145" s="118" t="s">
        <v>412</v>
      </c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</row>
    <row r="146" ht="15.75" customHeight="1">
      <c r="B146" s="70"/>
      <c r="C146" s="102" t="s">
        <v>531</v>
      </c>
      <c r="D146" s="40"/>
      <c r="E146" s="40" t="s">
        <v>411</v>
      </c>
      <c r="F146" s="40"/>
      <c r="G146" s="40" t="s">
        <v>411</v>
      </c>
      <c r="H146" s="40"/>
      <c r="I146" s="40"/>
      <c r="J146" s="40"/>
      <c r="K146" s="40"/>
      <c r="L146" s="40" t="s">
        <v>411</v>
      </c>
      <c r="M146" s="40" t="s">
        <v>411</v>
      </c>
      <c r="N146" s="40" t="s">
        <v>411</v>
      </c>
      <c r="O146" s="40"/>
      <c r="P146" s="40" t="s">
        <v>411</v>
      </c>
      <c r="Q146" s="40" t="s">
        <v>411</v>
      </c>
      <c r="R146" s="40" t="s">
        <v>411</v>
      </c>
      <c r="S146" s="40" t="s">
        <v>411</v>
      </c>
      <c r="T146" s="40" t="s">
        <v>411</v>
      </c>
      <c r="U146" s="118" t="s">
        <v>411</v>
      </c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</row>
    <row r="147" ht="15.75" customHeight="1">
      <c r="B147" s="70"/>
      <c r="C147" s="102" t="s">
        <v>532</v>
      </c>
      <c r="D147" s="40"/>
      <c r="E147" s="40" t="s">
        <v>411</v>
      </c>
      <c r="F147" s="40"/>
      <c r="G147" s="40" t="s">
        <v>411</v>
      </c>
      <c r="H147" s="40"/>
      <c r="I147" s="40"/>
      <c r="J147" s="40"/>
      <c r="K147" s="40"/>
      <c r="L147" s="40" t="s">
        <v>411</v>
      </c>
      <c r="M147" s="40" t="s">
        <v>411</v>
      </c>
      <c r="N147" s="40" t="s">
        <v>411</v>
      </c>
      <c r="O147" s="40"/>
      <c r="P147" s="40" t="s">
        <v>411</v>
      </c>
      <c r="Q147" s="40" t="s">
        <v>411</v>
      </c>
      <c r="R147" s="40" t="s">
        <v>411</v>
      </c>
      <c r="S147" s="40" t="s">
        <v>411</v>
      </c>
      <c r="T147" s="40" t="s">
        <v>411</v>
      </c>
      <c r="U147" s="118" t="s">
        <v>411</v>
      </c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</row>
    <row r="148" ht="15.75" customHeight="1">
      <c r="B148" s="70"/>
      <c r="C148" s="102" t="s">
        <v>533</v>
      </c>
      <c r="D148" s="40"/>
      <c r="E148" s="40" t="s">
        <v>411</v>
      </c>
      <c r="F148" s="40"/>
      <c r="G148" s="40" t="s">
        <v>411</v>
      </c>
      <c r="H148" s="40"/>
      <c r="I148" s="40"/>
      <c r="J148" s="40"/>
      <c r="K148" s="40"/>
      <c r="L148" s="40" t="s">
        <v>411</v>
      </c>
      <c r="M148" s="40" t="s">
        <v>411</v>
      </c>
      <c r="N148" s="40" t="s">
        <v>411</v>
      </c>
      <c r="O148" s="40"/>
      <c r="P148" s="40" t="s">
        <v>411</v>
      </c>
      <c r="Q148" s="40" t="s">
        <v>411</v>
      </c>
      <c r="R148" s="40" t="s">
        <v>411</v>
      </c>
      <c r="S148" s="40" t="s">
        <v>411</v>
      </c>
      <c r="T148" s="40" t="s">
        <v>411</v>
      </c>
      <c r="U148" s="118" t="s">
        <v>411</v>
      </c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</row>
    <row r="149" ht="15.75" customHeight="1">
      <c r="B149" s="70"/>
      <c r="C149" s="102" t="s">
        <v>534</v>
      </c>
      <c r="D149" s="40"/>
      <c r="E149" s="40" t="s">
        <v>411</v>
      </c>
      <c r="F149" s="40"/>
      <c r="G149" s="40" t="s">
        <v>411</v>
      </c>
      <c r="H149" s="40"/>
      <c r="I149" s="40"/>
      <c r="J149" s="40"/>
      <c r="K149" s="40"/>
      <c r="L149" s="40" t="s">
        <v>411</v>
      </c>
      <c r="M149" s="40" t="s">
        <v>411</v>
      </c>
      <c r="N149" s="40" t="s">
        <v>411</v>
      </c>
      <c r="O149" s="40"/>
      <c r="P149" s="40" t="s">
        <v>411</v>
      </c>
      <c r="Q149" s="40" t="s">
        <v>411</v>
      </c>
      <c r="R149" s="40" t="s">
        <v>411</v>
      </c>
      <c r="S149" s="40" t="s">
        <v>411</v>
      </c>
      <c r="T149" s="40" t="s">
        <v>411</v>
      </c>
      <c r="U149" s="118" t="s">
        <v>411</v>
      </c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</row>
    <row r="150" ht="15.75" customHeight="1">
      <c r="B150" s="70"/>
      <c r="C150" s="102" t="s">
        <v>535</v>
      </c>
      <c r="D150" s="40"/>
      <c r="E150" s="40" t="s">
        <v>411</v>
      </c>
      <c r="F150" s="40"/>
      <c r="G150" s="40" t="s">
        <v>411</v>
      </c>
      <c r="H150" s="40"/>
      <c r="I150" s="40"/>
      <c r="J150" s="40"/>
      <c r="K150" s="40"/>
      <c r="L150" s="40" t="s">
        <v>411</v>
      </c>
      <c r="M150" s="40" t="s">
        <v>411</v>
      </c>
      <c r="N150" s="40" t="s">
        <v>411</v>
      </c>
      <c r="O150" s="40"/>
      <c r="P150" s="40" t="s">
        <v>411</v>
      </c>
      <c r="Q150" s="40" t="s">
        <v>411</v>
      </c>
      <c r="R150" s="40" t="s">
        <v>411</v>
      </c>
      <c r="S150" s="40" t="s">
        <v>411</v>
      </c>
      <c r="T150" s="40" t="s">
        <v>411</v>
      </c>
      <c r="U150" s="118" t="s">
        <v>411</v>
      </c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</row>
    <row r="151" ht="15.75" customHeight="1">
      <c r="B151" s="70"/>
      <c r="C151" s="102" t="s">
        <v>536</v>
      </c>
      <c r="D151" s="40"/>
      <c r="E151" s="40" t="s">
        <v>411</v>
      </c>
      <c r="F151" s="40"/>
      <c r="G151" s="40" t="s">
        <v>411</v>
      </c>
      <c r="H151" s="40"/>
      <c r="I151" s="40"/>
      <c r="J151" s="40"/>
      <c r="K151" s="40"/>
      <c r="L151" s="40" t="s">
        <v>411</v>
      </c>
      <c r="M151" s="40" t="s">
        <v>411</v>
      </c>
      <c r="N151" s="40" t="s">
        <v>411</v>
      </c>
      <c r="O151" s="40"/>
      <c r="P151" s="40" t="s">
        <v>411</v>
      </c>
      <c r="Q151" s="40" t="s">
        <v>411</v>
      </c>
      <c r="R151" s="40" t="s">
        <v>411</v>
      </c>
      <c r="S151" s="40" t="s">
        <v>411</v>
      </c>
      <c r="T151" s="40" t="s">
        <v>411</v>
      </c>
      <c r="U151" s="118" t="s">
        <v>411</v>
      </c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</row>
    <row r="152" ht="15.75" customHeight="1">
      <c r="B152" s="70"/>
      <c r="C152" s="102" t="s">
        <v>537</v>
      </c>
      <c r="D152" s="40"/>
      <c r="E152" s="40" t="s">
        <v>411</v>
      </c>
      <c r="F152" s="40"/>
      <c r="G152" s="40" t="s">
        <v>411</v>
      </c>
      <c r="H152" s="40"/>
      <c r="I152" s="40"/>
      <c r="J152" s="40"/>
      <c r="K152" s="40"/>
      <c r="L152" s="40" t="s">
        <v>410</v>
      </c>
      <c r="M152" s="40" t="s">
        <v>411</v>
      </c>
      <c r="N152" s="40" t="s">
        <v>411</v>
      </c>
      <c r="O152" s="40"/>
      <c r="P152" s="40" t="s">
        <v>411</v>
      </c>
      <c r="Q152" s="40" t="s">
        <v>411</v>
      </c>
      <c r="R152" s="40" t="s">
        <v>410</v>
      </c>
      <c r="S152" s="40" t="s">
        <v>412</v>
      </c>
      <c r="T152" s="40" t="s">
        <v>411</v>
      </c>
      <c r="U152" s="118" t="s">
        <v>411</v>
      </c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</row>
    <row r="153" ht="15.75" customHeight="1">
      <c r="B153" s="70"/>
      <c r="C153" s="102" t="s">
        <v>538</v>
      </c>
      <c r="D153" s="40"/>
      <c r="E153" s="40" t="s">
        <v>411</v>
      </c>
      <c r="F153" s="40"/>
      <c r="G153" s="40" t="s">
        <v>410</v>
      </c>
      <c r="H153" s="40"/>
      <c r="I153" s="40"/>
      <c r="J153" s="40"/>
      <c r="K153" s="40"/>
      <c r="L153" s="40" t="s">
        <v>411</v>
      </c>
      <c r="M153" s="40" t="s">
        <v>411</v>
      </c>
      <c r="N153" s="40" t="s">
        <v>410</v>
      </c>
      <c r="O153" s="40"/>
      <c r="P153" s="40" t="s">
        <v>411</v>
      </c>
      <c r="Q153" s="40" t="s">
        <v>410</v>
      </c>
      <c r="R153" s="40" t="s">
        <v>411</v>
      </c>
      <c r="S153" s="40" t="s">
        <v>411</v>
      </c>
      <c r="T153" s="40" t="s">
        <v>410</v>
      </c>
      <c r="U153" s="118" t="s">
        <v>411</v>
      </c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</row>
    <row r="154" ht="15.75" customHeight="1">
      <c r="B154" s="70"/>
      <c r="C154" s="102" t="s">
        <v>539</v>
      </c>
      <c r="D154" s="40"/>
      <c r="E154" s="40" t="s">
        <v>411</v>
      </c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118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</row>
    <row r="155" ht="15.75" customHeight="1">
      <c r="B155" s="70"/>
      <c r="C155" s="77" t="s">
        <v>540</v>
      </c>
      <c r="D155" s="40"/>
      <c r="E155" s="40" t="s">
        <v>411</v>
      </c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118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</row>
    <row r="156" ht="15.75" customHeight="1">
      <c r="B156" s="70"/>
      <c r="C156" s="102" t="s">
        <v>541</v>
      </c>
      <c r="D156" s="40"/>
      <c r="E156" s="40" t="s">
        <v>411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118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</row>
    <row r="157" ht="15.75" customHeight="1">
      <c r="B157" s="70"/>
      <c r="C157" s="77" t="s">
        <v>542</v>
      </c>
      <c r="D157" s="40"/>
      <c r="E157" s="40" t="s">
        <v>411</v>
      </c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118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</row>
    <row r="158" ht="15.75" customHeight="1">
      <c r="B158" s="70"/>
      <c r="C158" s="102" t="s">
        <v>543</v>
      </c>
      <c r="D158" s="40"/>
      <c r="E158" s="40" t="s">
        <v>411</v>
      </c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118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</row>
    <row r="159" ht="15.75" customHeight="1">
      <c r="B159" s="70"/>
      <c r="C159" s="77" t="s">
        <v>544</v>
      </c>
      <c r="D159" s="40"/>
      <c r="E159" s="40" t="s">
        <v>411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118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</row>
    <row r="160" ht="15.75" customHeight="1">
      <c r="B160" s="70"/>
      <c r="C160" s="102" t="s">
        <v>545</v>
      </c>
      <c r="D160" s="40"/>
      <c r="E160" s="40" t="s">
        <v>411</v>
      </c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118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</row>
    <row r="161" ht="15.75" customHeight="1">
      <c r="B161" s="70"/>
      <c r="C161" s="102" t="s">
        <v>546</v>
      </c>
      <c r="D161" s="40"/>
      <c r="E161" s="40" t="s">
        <v>411</v>
      </c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118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</row>
    <row r="162" ht="15.75" customHeight="1">
      <c r="B162" s="70"/>
      <c r="C162" s="102" t="s">
        <v>547</v>
      </c>
      <c r="D162" s="40"/>
      <c r="E162" s="40" t="s">
        <v>411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118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</row>
    <row r="163" ht="15.75" customHeight="1">
      <c r="B163" s="70"/>
      <c r="C163" s="102" t="s">
        <v>548</v>
      </c>
      <c r="D163" s="40"/>
      <c r="E163" s="40" t="s">
        <v>411</v>
      </c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118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</row>
    <row r="164" ht="15.75" customHeight="1">
      <c r="B164" s="70"/>
      <c r="C164" s="102" t="s">
        <v>549</v>
      </c>
      <c r="D164" s="40"/>
      <c r="E164" s="40" t="s">
        <v>411</v>
      </c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118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</row>
    <row r="165" ht="15.75" customHeight="1">
      <c r="A165" s="44"/>
      <c r="B165" s="70"/>
      <c r="C165" s="102" t="s">
        <v>550</v>
      </c>
      <c r="D165" s="40"/>
      <c r="E165" s="40" t="s">
        <v>411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118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</row>
    <row r="166" ht="15.75" customHeight="1">
      <c r="A166" s="44"/>
      <c r="B166" s="70"/>
      <c r="C166" s="77" t="s">
        <v>551</v>
      </c>
      <c r="D166" s="40"/>
      <c r="E166" s="40" t="s">
        <v>411</v>
      </c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118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</row>
    <row r="167" ht="15.75" customHeight="1">
      <c r="A167" s="44"/>
      <c r="B167" s="70"/>
      <c r="C167" s="102" t="s">
        <v>552</v>
      </c>
      <c r="D167" s="40"/>
      <c r="E167" s="40" t="s">
        <v>411</v>
      </c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118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</row>
    <row r="168" ht="15.75" customHeight="1">
      <c r="A168" s="44"/>
      <c r="B168" s="70"/>
      <c r="C168" s="102" t="s">
        <v>553</v>
      </c>
      <c r="D168" s="40"/>
      <c r="E168" s="40" t="s">
        <v>411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118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</row>
    <row r="169" ht="15.75" customHeight="1">
      <c r="A169" s="44"/>
      <c r="B169" s="70"/>
      <c r="C169" s="102" t="s">
        <v>554</v>
      </c>
      <c r="D169" s="40"/>
      <c r="E169" s="40" t="s">
        <v>411</v>
      </c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118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</row>
    <row r="170" ht="15.75" customHeight="1">
      <c r="A170" s="44"/>
      <c r="B170" s="70"/>
      <c r="C170" s="102" t="s">
        <v>555</v>
      </c>
      <c r="D170" s="40"/>
      <c r="E170" s="40" t="s">
        <v>411</v>
      </c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118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</row>
    <row r="171" ht="15.75" customHeight="1">
      <c r="B171" s="70"/>
      <c r="C171" s="102" t="s">
        <v>556</v>
      </c>
      <c r="D171" s="40"/>
      <c r="E171" s="40" t="s">
        <v>411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118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</row>
    <row r="172" ht="15.75" customHeight="1">
      <c r="B172" s="70"/>
      <c r="C172" s="102" t="s">
        <v>557</v>
      </c>
      <c r="D172" s="40"/>
      <c r="E172" s="40" t="s">
        <v>411</v>
      </c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118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</row>
    <row r="173" ht="15.75" customHeight="1">
      <c r="A173" s="44"/>
      <c r="B173" s="70"/>
      <c r="C173" s="102" t="s">
        <v>558</v>
      </c>
      <c r="D173" s="40"/>
      <c r="E173" s="40" t="s">
        <v>411</v>
      </c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118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</row>
    <row r="174" ht="15.75" customHeight="1">
      <c r="B174" s="70"/>
      <c r="C174" s="102" t="s">
        <v>559</v>
      </c>
      <c r="D174" s="40"/>
      <c r="E174" s="40" t="s">
        <v>411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118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</row>
    <row r="175" ht="15.75" customHeight="1">
      <c r="B175" s="70"/>
      <c r="C175" s="102" t="s">
        <v>560</v>
      </c>
      <c r="D175" s="40"/>
      <c r="E175" s="40" t="s">
        <v>411</v>
      </c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118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</row>
    <row r="176" ht="15.75" customHeight="1">
      <c r="B176" s="70"/>
      <c r="C176" s="102" t="s">
        <v>561</v>
      </c>
      <c r="D176" s="40"/>
      <c r="E176" s="40" t="s">
        <v>411</v>
      </c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118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</row>
    <row r="177" ht="15.75" customHeight="1">
      <c r="B177" s="70"/>
      <c r="C177" s="102" t="s">
        <v>562</v>
      </c>
      <c r="D177" s="40"/>
      <c r="E177" s="40" t="s">
        <v>411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118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</row>
    <row r="178" ht="15.75" customHeight="1">
      <c r="B178" s="70"/>
      <c r="C178" s="102" t="s">
        <v>563</v>
      </c>
      <c r="D178" s="40"/>
      <c r="E178" s="40" t="s">
        <v>411</v>
      </c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118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</row>
    <row r="179" ht="15.75" customHeight="1">
      <c r="B179" s="78"/>
      <c r="C179" s="79" t="s">
        <v>65</v>
      </c>
      <c r="D179" s="80">
        <f t="shared" ref="D179:AG179" si="2">IFERROR(COUNTIF(D144:D178,"A")/COUNTA($C$102:$C$137)*10,0)</f>
        <v>0</v>
      </c>
      <c r="E179" s="80">
        <f t="shared" si="2"/>
        <v>9.722222222</v>
      </c>
      <c r="F179" s="80">
        <f t="shared" si="2"/>
        <v>0</v>
      </c>
      <c r="G179" s="80">
        <f t="shared" si="2"/>
        <v>2.5</v>
      </c>
      <c r="H179" s="80">
        <f t="shared" si="2"/>
        <v>0</v>
      </c>
      <c r="I179" s="80">
        <f t="shared" si="2"/>
        <v>0</v>
      </c>
      <c r="J179" s="80">
        <f t="shared" si="2"/>
        <v>0</v>
      </c>
      <c r="K179" s="80">
        <f t="shared" si="2"/>
        <v>0</v>
      </c>
      <c r="L179" s="80">
        <f t="shared" si="2"/>
        <v>2.5</v>
      </c>
      <c r="M179" s="80">
        <f t="shared" si="2"/>
        <v>2.777777778</v>
      </c>
      <c r="N179" s="80">
        <f t="shared" si="2"/>
        <v>2.5</v>
      </c>
      <c r="O179" s="80">
        <f t="shared" si="2"/>
        <v>0</v>
      </c>
      <c r="P179" s="80">
        <f t="shared" si="2"/>
        <v>2.777777778</v>
      </c>
      <c r="Q179" s="80">
        <f t="shared" si="2"/>
        <v>2.5</v>
      </c>
      <c r="R179" s="80">
        <f t="shared" si="2"/>
        <v>2.5</v>
      </c>
      <c r="S179" s="80">
        <f t="shared" si="2"/>
        <v>2.5</v>
      </c>
      <c r="T179" s="80">
        <f t="shared" si="2"/>
        <v>2.5</v>
      </c>
      <c r="U179" s="81">
        <f t="shared" si="2"/>
        <v>2.5</v>
      </c>
      <c r="V179" s="82">
        <f t="shared" si="2"/>
        <v>0</v>
      </c>
      <c r="W179" s="83">
        <f t="shared" si="2"/>
        <v>0</v>
      </c>
      <c r="X179" s="83">
        <f t="shared" si="2"/>
        <v>0</v>
      </c>
      <c r="Y179" s="83">
        <f t="shared" si="2"/>
        <v>0</v>
      </c>
      <c r="Z179" s="83">
        <f t="shared" si="2"/>
        <v>0</v>
      </c>
      <c r="AA179" s="83">
        <f t="shared" si="2"/>
        <v>0</v>
      </c>
      <c r="AB179" s="83">
        <f t="shared" si="2"/>
        <v>0</v>
      </c>
      <c r="AC179" s="83">
        <f t="shared" si="2"/>
        <v>0</v>
      </c>
      <c r="AD179" s="83">
        <f t="shared" si="2"/>
        <v>0</v>
      </c>
      <c r="AE179" s="83">
        <f t="shared" si="2"/>
        <v>0</v>
      </c>
      <c r="AF179" s="83">
        <f t="shared" si="2"/>
        <v>0</v>
      </c>
      <c r="AG179" s="83">
        <f t="shared" si="2"/>
        <v>0</v>
      </c>
    </row>
    <row r="180" ht="15.75" customHeight="1"/>
    <row r="181" ht="15.75" customHeight="1"/>
    <row r="182" ht="22.5" customHeight="1">
      <c r="B182" s="53" t="s">
        <v>161</v>
      </c>
      <c r="C182" s="54"/>
      <c r="D182" s="55" t="s">
        <v>39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9"/>
    </row>
    <row r="183" ht="197.25" customHeight="1">
      <c r="B183" s="56"/>
      <c r="C183" s="57"/>
      <c r="D183" s="88" t="s">
        <v>391</v>
      </c>
      <c r="E183" s="88" t="s">
        <v>392</v>
      </c>
      <c r="F183" s="88" t="s">
        <v>393</v>
      </c>
      <c r="G183" s="88" t="s">
        <v>394</v>
      </c>
      <c r="H183" s="88" t="s">
        <v>395</v>
      </c>
      <c r="I183" s="88" t="s">
        <v>396</v>
      </c>
      <c r="J183" s="88" t="s">
        <v>397</v>
      </c>
      <c r="K183" s="88" t="s">
        <v>398</v>
      </c>
      <c r="L183" s="88" t="s">
        <v>399</v>
      </c>
      <c r="M183" s="88" t="s">
        <v>400</v>
      </c>
      <c r="N183" s="88" t="s">
        <v>401</v>
      </c>
      <c r="O183" s="88" t="s">
        <v>402</v>
      </c>
      <c r="P183" s="88" t="s">
        <v>403</v>
      </c>
      <c r="Q183" s="88" t="s">
        <v>404</v>
      </c>
      <c r="R183" s="88" t="s">
        <v>405</v>
      </c>
      <c r="S183" s="88" t="s">
        <v>406</v>
      </c>
      <c r="T183" s="88" t="s">
        <v>407</v>
      </c>
      <c r="U183" s="89" t="s">
        <v>408</v>
      </c>
      <c r="V183" s="84" t="str">
        <f>IF(Chamada!$B23="","",Chamada!$B23)</f>
        <v/>
      </c>
      <c r="W183" s="85" t="str">
        <f>IF(Chamada!$B24="","",Chamada!$B24)</f>
        <v/>
      </c>
      <c r="X183" s="85" t="str">
        <f>IF(Chamada!$B25="","",Chamada!$B25)</f>
        <v/>
      </c>
      <c r="Y183" s="85" t="str">
        <f>IF(Chamada!$B26="","",Chamada!$B26)</f>
        <v/>
      </c>
      <c r="Z183" s="85" t="str">
        <f>IF(Chamada!$B27="","",Chamada!$B27)</f>
        <v/>
      </c>
      <c r="AA183" s="85" t="str">
        <f>IF(Chamada!$B28="","",Chamada!$B28)</f>
        <v/>
      </c>
      <c r="AB183" s="85" t="str">
        <f>IF(Chamada!$B29="","",Chamada!$B29)</f>
        <v/>
      </c>
      <c r="AC183" s="85" t="str">
        <f>IF(Chamada!$B30="","",Chamada!$B30)</f>
        <v/>
      </c>
      <c r="AD183" s="85" t="str">
        <f>IF(Chamada!$B31="","",Chamada!$B31)</f>
        <v/>
      </c>
      <c r="AE183" s="85" t="str">
        <f>IF(Chamada!$B32="","",Chamada!$B32)</f>
        <v/>
      </c>
      <c r="AF183" s="85" t="str">
        <f>IF(Chamada!$B33="","",Chamada!$B33)</f>
        <v/>
      </c>
      <c r="AG183" s="85" t="str">
        <f>IF(Chamada!$B34="","",Chamada!$B34)</f>
        <v/>
      </c>
    </row>
    <row r="184" ht="15.75" customHeight="1">
      <c r="B184" s="62" t="s">
        <v>40</v>
      </c>
      <c r="C184" s="63" t="s">
        <v>41</v>
      </c>
      <c r="D184" s="64"/>
      <c r="E184" s="65"/>
      <c r="F184" s="66"/>
      <c r="G184" s="66"/>
      <c r="H184" s="66"/>
      <c r="I184" s="66"/>
      <c r="J184" s="66"/>
      <c r="K184" s="66"/>
      <c r="L184" s="66"/>
      <c r="M184" s="66"/>
      <c r="N184" s="64"/>
      <c r="O184" s="64"/>
      <c r="P184" s="64"/>
      <c r="Q184" s="64"/>
      <c r="R184" s="64"/>
      <c r="S184" s="64"/>
      <c r="T184" s="64"/>
      <c r="U184" s="67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9"/>
    </row>
    <row r="185" ht="15.75" customHeight="1">
      <c r="B185" s="96"/>
      <c r="C185" s="102" t="s">
        <v>564</v>
      </c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118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</row>
    <row r="186" ht="15.75" customHeight="1">
      <c r="B186" s="96"/>
      <c r="C186" s="102" t="s">
        <v>565</v>
      </c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118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</row>
    <row r="187" ht="15.75" customHeight="1">
      <c r="B187" s="96"/>
      <c r="C187" s="102" t="s">
        <v>566</v>
      </c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118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</row>
    <row r="188" ht="15.75" customHeight="1">
      <c r="B188" s="96"/>
      <c r="C188" s="102" t="s">
        <v>567</v>
      </c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118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</row>
    <row r="189" ht="15.75" customHeight="1">
      <c r="B189" s="96"/>
      <c r="C189" s="102" t="s">
        <v>568</v>
      </c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118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</row>
    <row r="190" ht="15.75" customHeight="1">
      <c r="B190" s="96"/>
      <c r="C190" s="102" t="s">
        <v>569</v>
      </c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118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</row>
    <row r="191" ht="15.75" customHeight="1">
      <c r="B191" s="96"/>
      <c r="C191" s="102" t="s">
        <v>570</v>
      </c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118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</row>
    <row r="192" ht="15.75" customHeight="1">
      <c r="B192" s="96"/>
      <c r="C192" s="102" t="s">
        <v>571</v>
      </c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118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</row>
    <row r="193" ht="15.75" customHeight="1">
      <c r="B193" s="96"/>
      <c r="C193" s="102" t="s">
        <v>572</v>
      </c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118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</row>
    <row r="194" ht="15.75" customHeight="1">
      <c r="B194" s="96"/>
      <c r="C194" s="102" t="s">
        <v>573</v>
      </c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118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</row>
    <row r="195" ht="15.75" customHeight="1">
      <c r="B195" s="96"/>
      <c r="C195" s="102" t="s">
        <v>574</v>
      </c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118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</row>
    <row r="196" ht="15.75" customHeight="1">
      <c r="B196" s="96"/>
      <c r="C196" s="102" t="s">
        <v>575</v>
      </c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118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</row>
    <row r="197" ht="15.75" customHeight="1">
      <c r="B197" s="96"/>
      <c r="C197" s="102" t="s">
        <v>576</v>
      </c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118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</row>
    <row r="198" ht="15.75" customHeight="1">
      <c r="B198" s="96"/>
      <c r="C198" s="102" t="s">
        <v>577</v>
      </c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118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</row>
    <row r="199" ht="15.75" customHeight="1">
      <c r="B199" s="96"/>
      <c r="C199" s="102" t="s">
        <v>578</v>
      </c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118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</row>
    <row r="200" ht="15.75" customHeight="1">
      <c r="B200" s="96"/>
      <c r="C200" s="102" t="s">
        <v>579</v>
      </c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118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</row>
    <row r="201" ht="15.75" customHeight="1">
      <c r="B201" s="96"/>
      <c r="C201" s="102" t="s">
        <v>580</v>
      </c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118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</row>
    <row r="202" ht="15.75" customHeight="1">
      <c r="B202" s="96"/>
      <c r="C202" s="102" t="s">
        <v>581</v>
      </c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118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</row>
    <row r="203" ht="15.75" customHeight="1">
      <c r="B203" s="96"/>
      <c r="C203" s="102" t="s">
        <v>582</v>
      </c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118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</row>
    <row r="204" ht="15.75" customHeight="1">
      <c r="B204" s="96"/>
      <c r="C204" s="102" t="s">
        <v>583</v>
      </c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118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</row>
    <row r="205" ht="15.75" customHeight="1">
      <c r="B205" s="96"/>
      <c r="C205" s="102" t="s">
        <v>584</v>
      </c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118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</row>
    <row r="206" ht="15.75" customHeight="1">
      <c r="B206" s="96"/>
      <c r="C206" s="102" t="s">
        <v>585</v>
      </c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118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</row>
    <row r="207" ht="15.75" customHeight="1">
      <c r="B207" s="96"/>
      <c r="C207" s="102" t="s">
        <v>586</v>
      </c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118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</row>
    <row r="208" ht="15.75" customHeight="1">
      <c r="B208" s="96"/>
      <c r="C208" s="102" t="s">
        <v>587</v>
      </c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118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</row>
    <row r="209" ht="15.75" customHeight="1">
      <c r="B209" s="96"/>
      <c r="C209" s="102" t="s">
        <v>588</v>
      </c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118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</row>
    <row r="210" ht="15.75" customHeight="1">
      <c r="B210" s="96"/>
      <c r="C210" s="102" t="s">
        <v>589</v>
      </c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118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</row>
    <row r="211" ht="15.75" customHeight="1">
      <c r="B211" s="96"/>
      <c r="C211" s="102" t="s">
        <v>590</v>
      </c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118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</row>
    <row r="212" ht="15.75" customHeight="1">
      <c r="B212" s="96"/>
      <c r="C212" s="102" t="s">
        <v>591</v>
      </c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118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</row>
    <row r="213" ht="15.75" customHeight="1">
      <c r="B213" s="96"/>
      <c r="C213" s="102" t="s">
        <v>592</v>
      </c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118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</row>
    <row r="214" ht="15.75" customHeight="1">
      <c r="A214" s="44"/>
      <c r="B214" s="96"/>
      <c r="C214" s="102" t="s">
        <v>593</v>
      </c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118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</row>
    <row r="215" ht="15.75" customHeight="1">
      <c r="A215" s="44"/>
      <c r="B215" s="96"/>
      <c r="C215" s="102" t="s">
        <v>594</v>
      </c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118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</row>
    <row r="216" ht="15.75" customHeight="1">
      <c r="A216" s="44"/>
      <c r="B216" s="96"/>
      <c r="C216" s="102" t="s">
        <v>595</v>
      </c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118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</row>
    <row r="217" ht="15.75" customHeight="1">
      <c r="A217" s="44"/>
      <c r="B217" s="96"/>
      <c r="C217" s="102" t="s">
        <v>596</v>
      </c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118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</row>
    <row r="218" ht="15.75" customHeight="1">
      <c r="A218" s="44"/>
      <c r="B218" s="96"/>
      <c r="C218" s="102" t="s">
        <v>597</v>
      </c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118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</row>
    <row r="219" ht="15.75" customHeight="1">
      <c r="A219" s="44"/>
      <c r="B219" s="96"/>
      <c r="C219" s="102" t="s">
        <v>598</v>
      </c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118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</row>
    <row r="220" ht="15.75" customHeight="1">
      <c r="A220" s="44"/>
      <c r="B220" s="96"/>
      <c r="C220" s="102" t="s">
        <v>599</v>
      </c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118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</row>
    <row r="221" ht="15.75" customHeight="1">
      <c r="A221" s="44"/>
      <c r="B221" s="96"/>
      <c r="C221" s="102" t="s">
        <v>600</v>
      </c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118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</row>
    <row r="222" ht="15.75" customHeight="1">
      <c r="A222" s="44"/>
      <c r="B222" s="96"/>
      <c r="C222" s="102" t="s">
        <v>601</v>
      </c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118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</row>
    <row r="223" ht="15.75" customHeight="1">
      <c r="A223" s="44"/>
      <c r="B223" s="96"/>
      <c r="C223" s="102" t="s">
        <v>602</v>
      </c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118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</row>
    <row r="224" ht="15.75" customHeight="1">
      <c r="A224" s="44"/>
      <c r="B224" s="96"/>
      <c r="C224" s="102" t="s">
        <v>603</v>
      </c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118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</row>
    <row r="225" ht="15.75" customHeight="1">
      <c r="B225" s="96"/>
      <c r="C225" s="102" t="s">
        <v>604</v>
      </c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118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</row>
    <row r="226" ht="15.75" customHeight="1">
      <c r="B226" s="124"/>
      <c r="C226" s="104" t="s">
        <v>65</v>
      </c>
      <c r="D226" s="80">
        <f t="shared" ref="D226:AG226" si="3">IFERROR(COUNTIF(D185:D225,"A")/COUNTA($C$102:$C$137)*10,0)</f>
        <v>0</v>
      </c>
      <c r="E226" s="80">
        <f t="shared" si="3"/>
        <v>0</v>
      </c>
      <c r="F226" s="80">
        <f t="shared" si="3"/>
        <v>0</v>
      </c>
      <c r="G226" s="80">
        <f t="shared" si="3"/>
        <v>0</v>
      </c>
      <c r="H226" s="80">
        <f t="shared" si="3"/>
        <v>0</v>
      </c>
      <c r="I226" s="80">
        <f t="shared" si="3"/>
        <v>0</v>
      </c>
      <c r="J226" s="80">
        <f t="shared" si="3"/>
        <v>0</v>
      </c>
      <c r="K226" s="80">
        <f t="shared" si="3"/>
        <v>0</v>
      </c>
      <c r="L226" s="80">
        <f t="shared" si="3"/>
        <v>0</v>
      </c>
      <c r="M226" s="80">
        <f t="shared" si="3"/>
        <v>0</v>
      </c>
      <c r="N226" s="80">
        <f t="shared" si="3"/>
        <v>0</v>
      </c>
      <c r="O226" s="80">
        <f t="shared" si="3"/>
        <v>0</v>
      </c>
      <c r="P226" s="80">
        <f t="shared" si="3"/>
        <v>0</v>
      </c>
      <c r="Q226" s="80">
        <f t="shared" si="3"/>
        <v>0</v>
      </c>
      <c r="R226" s="80">
        <f t="shared" si="3"/>
        <v>0</v>
      </c>
      <c r="S226" s="80">
        <f t="shared" si="3"/>
        <v>0</v>
      </c>
      <c r="T226" s="80">
        <f t="shared" si="3"/>
        <v>0</v>
      </c>
      <c r="U226" s="81">
        <f t="shared" si="3"/>
        <v>0</v>
      </c>
      <c r="V226" s="82">
        <f t="shared" si="3"/>
        <v>0</v>
      </c>
      <c r="W226" s="83">
        <f t="shared" si="3"/>
        <v>0</v>
      </c>
      <c r="X226" s="83">
        <f t="shared" si="3"/>
        <v>0</v>
      </c>
      <c r="Y226" s="83">
        <f t="shared" si="3"/>
        <v>0</v>
      </c>
      <c r="Z226" s="83">
        <f t="shared" si="3"/>
        <v>0</v>
      </c>
      <c r="AA226" s="83">
        <f t="shared" si="3"/>
        <v>0</v>
      </c>
      <c r="AB226" s="83">
        <f t="shared" si="3"/>
        <v>0</v>
      </c>
      <c r="AC226" s="83">
        <f t="shared" si="3"/>
        <v>0</v>
      </c>
      <c r="AD226" s="83">
        <f t="shared" si="3"/>
        <v>0</v>
      </c>
      <c r="AE226" s="83">
        <f t="shared" si="3"/>
        <v>0</v>
      </c>
      <c r="AF226" s="83">
        <f t="shared" si="3"/>
        <v>0</v>
      </c>
      <c r="AG226" s="83">
        <f t="shared" si="3"/>
        <v>0</v>
      </c>
    </row>
    <row r="227" ht="15.75" customHeight="1">
      <c r="B227" s="190"/>
      <c r="C227" s="190"/>
    </row>
    <row r="228" ht="15.75" customHeight="1">
      <c r="B228" s="190"/>
      <c r="C228" s="190"/>
    </row>
    <row r="229" ht="24.0" customHeight="1">
      <c r="B229" s="191" t="s">
        <v>190</v>
      </c>
      <c r="C229" s="54"/>
      <c r="D229" s="55" t="s">
        <v>39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9"/>
    </row>
    <row r="230" ht="197.25" customHeight="1">
      <c r="B230" s="86"/>
      <c r="C230" s="122"/>
      <c r="D230" s="88" t="s">
        <v>391</v>
      </c>
      <c r="E230" s="88" t="s">
        <v>392</v>
      </c>
      <c r="F230" s="88" t="s">
        <v>393</v>
      </c>
      <c r="G230" s="88" t="s">
        <v>394</v>
      </c>
      <c r="H230" s="88" t="s">
        <v>395</v>
      </c>
      <c r="I230" s="88" t="s">
        <v>396</v>
      </c>
      <c r="J230" s="88" t="s">
        <v>397</v>
      </c>
      <c r="K230" s="88" t="s">
        <v>398</v>
      </c>
      <c r="L230" s="88" t="s">
        <v>399</v>
      </c>
      <c r="M230" s="88" t="s">
        <v>400</v>
      </c>
      <c r="N230" s="88" t="s">
        <v>401</v>
      </c>
      <c r="O230" s="88" t="s">
        <v>402</v>
      </c>
      <c r="P230" s="88" t="s">
        <v>403</v>
      </c>
      <c r="Q230" s="88" t="s">
        <v>404</v>
      </c>
      <c r="R230" s="88" t="s">
        <v>405</v>
      </c>
      <c r="S230" s="88" t="s">
        <v>406</v>
      </c>
      <c r="T230" s="88" t="s">
        <v>407</v>
      </c>
      <c r="U230" s="89" t="s">
        <v>408</v>
      </c>
      <c r="V230" s="84" t="str">
        <f>IF(Chamada!$B23="","",Chamada!$B23)</f>
        <v/>
      </c>
      <c r="W230" s="85" t="str">
        <f>IF(Chamada!$B24="","",Chamada!$B24)</f>
        <v/>
      </c>
      <c r="X230" s="85" t="str">
        <f>IF(Chamada!$B25="","",Chamada!$B25)</f>
        <v/>
      </c>
      <c r="Y230" s="85" t="str">
        <f>IF(Chamada!$B26="","",Chamada!$B26)</f>
        <v/>
      </c>
      <c r="Z230" s="85" t="str">
        <f>IF(Chamada!$B27="","",Chamada!$B27)</f>
        <v/>
      </c>
      <c r="AA230" s="85" t="str">
        <f>IF(Chamada!$B28="","",Chamada!$B28)</f>
        <v/>
      </c>
      <c r="AB230" s="85" t="str">
        <f>IF(Chamada!$B29="","",Chamada!$B29)</f>
        <v/>
      </c>
      <c r="AC230" s="85" t="str">
        <f>IF(Chamada!$B30="","",Chamada!$B30)</f>
        <v/>
      </c>
      <c r="AD230" s="85" t="str">
        <f>IF(Chamada!$B31="","",Chamada!$B31)</f>
        <v/>
      </c>
      <c r="AE230" s="85" t="str">
        <f>IF(Chamada!$B32="","",Chamada!$B32)</f>
        <v/>
      </c>
      <c r="AF230" s="85" t="str">
        <f>IF(Chamada!$B33="","",Chamada!$B33)</f>
        <v/>
      </c>
      <c r="AG230" s="85" t="str">
        <f>IF(Chamada!$B34="","",Chamada!$B34)</f>
        <v/>
      </c>
    </row>
    <row r="231" ht="15.75" customHeight="1">
      <c r="B231" s="90" t="s">
        <v>40</v>
      </c>
      <c r="C231" s="91" t="s">
        <v>41</v>
      </c>
      <c r="D231" s="64"/>
      <c r="E231" s="65"/>
      <c r="F231" s="66"/>
      <c r="G231" s="66"/>
      <c r="H231" s="66"/>
      <c r="I231" s="66"/>
      <c r="J231" s="66"/>
      <c r="K231" s="66"/>
      <c r="L231" s="66"/>
      <c r="M231" s="66"/>
      <c r="N231" s="64"/>
      <c r="O231" s="64"/>
      <c r="P231" s="64"/>
      <c r="Q231" s="64"/>
      <c r="R231" s="64"/>
      <c r="S231" s="64"/>
      <c r="T231" s="64"/>
      <c r="U231" s="67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9"/>
    </row>
    <row r="232" ht="15.75" customHeight="1">
      <c r="B232" s="96"/>
      <c r="C232" s="102" t="s">
        <v>605</v>
      </c>
      <c r="D232" s="40" t="s">
        <v>411</v>
      </c>
      <c r="E232" s="40" t="s">
        <v>411</v>
      </c>
      <c r="F232" s="40" t="s">
        <v>411</v>
      </c>
      <c r="G232" s="40" t="s">
        <v>411</v>
      </c>
      <c r="H232" s="40" t="s">
        <v>411</v>
      </c>
      <c r="I232" s="40" t="s">
        <v>411</v>
      </c>
      <c r="J232" s="40" t="s">
        <v>411</v>
      </c>
      <c r="K232" s="40" t="s">
        <v>411</v>
      </c>
      <c r="L232" s="40" t="s">
        <v>411</v>
      </c>
      <c r="M232" s="40" t="s">
        <v>411</v>
      </c>
      <c r="N232" s="40" t="s">
        <v>411</v>
      </c>
      <c r="O232" s="40"/>
      <c r="P232" s="40"/>
      <c r="Q232" s="40"/>
      <c r="R232" s="40"/>
      <c r="S232" s="40"/>
      <c r="T232" s="40"/>
      <c r="U232" s="118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</row>
    <row r="233" ht="15.75" customHeight="1">
      <c r="B233" s="96"/>
      <c r="C233" s="102" t="s">
        <v>606</v>
      </c>
      <c r="D233" s="40" t="s">
        <v>411</v>
      </c>
      <c r="E233" s="40" t="s">
        <v>411</v>
      </c>
      <c r="F233" s="40" t="s">
        <v>411</v>
      </c>
      <c r="G233" s="40" t="s">
        <v>411</v>
      </c>
      <c r="H233" s="40" t="s">
        <v>411</v>
      </c>
      <c r="I233" s="40" t="s">
        <v>411</v>
      </c>
      <c r="J233" s="40" t="s">
        <v>411</v>
      </c>
      <c r="K233" s="40" t="s">
        <v>411</v>
      </c>
      <c r="L233" s="40" t="s">
        <v>411</v>
      </c>
      <c r="M233" s="40" t="s">
        <v>411</v>
      </c>
      <c r="N233" s="40" t="s">
        <v>411</v>
      </c>
      <c r="O233" s="40"/>
      <c r="P233" s="40"/>
      <c r="Q233" s="40"/>
      <c r="R233" s="40"/>
      <c r="S233" s="40"/>
      <c r="T233" s="40"/>
      <c r="U233" s="118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</row>
    <row r="234" ht="15.75" customHeight="1">
      <c r="B234" s="96"/>
      <c r="C234" s="102" t="s">
        <v>607</v>
      </c>
      <c r="D234" s="40" t="s">
        <v>411</v>
      </c>
      <c r="E234" s="40" t="s">
        <v>411</v>
      </c>
      <c r="F234" s="40" t="s">
        <v>411</v>
      </c>
      <c r="G234" s="40" t="s">
        <v>411</v>
      </c>
      <c r="H234" s="40" t="s">
        <v>411</v>
      </c>
      <c r="I234" s="40" t="s">
        <v>411</v>
      </c>
      <c r="J234" s="40" t="s">
        <v>411</v>
      </c>
      <c r="K234" s="40" t="s">
        <v>411</v>
      </c>
      <c r="L234" s="40" t="s">
        <v>411</v>
      </c>
      <c r="M234" s="40" t="s">
        <v>411</v>
      </c>
      <c r="N234" s="40" t="s">
        <v>411</v>
      </c>
      <c r="O234" s="40"/>
      <c r="P234" s="40"/>
      <c r="Q234" s="40"/>
      <c r="R234" s="40"/>
      <c r="S234" s="40"/>
      <c r="T234" s="40"/>
      <c r="U234" s="118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</row>
    <row r="235" ht="15.75" customHeight="1">
      <c r="B235" s="96"/>
      <c r="C235" s="102" t="s">
        <v>608</v>
      </c>
      <c r="D235" s="192" t="s">
        <v>411</v>
      </c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118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</row>
    <row r="236" ht="15.75" customHeight="1">
      <c r="B236" s="96"/>
      <c r="C236" s="102" t="s">
        <v>609</v>
      </c>
      <c r="D236" s="192" t="s">
        <v>411</v>
      </c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118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</row>
    <row r="237" ht="15.75" customHeight="1">
      <c r="B237" s="96"/>
      <c r="C237" s="193" t="s">
        <v>610</v>
      </c>
      <c r="D237" s="192" t="s">
        <v>411</v>
      </c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118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</row>
    <row r="238" ht="15.75" customHeight="1">
      <c r="B238" s="96"/>
      <c r="C238" s="102" t="s">
        <v>611</v>
      </c>
      <c r="D238" s="192" t="s">
        <v>411</v>
      </c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118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</row>
    <row r="239" ht="15.75" customHeight="1">
      <c r="B239" s="96"/>
      <c r="C239" s="102" t="s">
        <v>612</v>
      </c>
      <c r="D239" s="192" t="s">
        <v>411</v>
      </c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118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</row>
    <row r="240" ht="15.75" customHeight="1">
      <c r="B240" s="96"/>
      <c r="C240" s="102" t="s">
        <v>613</v>
      </c>
      <c r="D240" s="192" t="s">
        <v>411</v>
      </c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118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</row>
    <row r="241" ht="15.75" customHeight="1">
      <c r="B241" s="96"/>
      <c r="C241" s="102" t="s">
        <v>614</v>
      </c>
      <c r="D241" s="192" t="s">
        <v>411</v>
      </c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118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</row>
    <row r="242" ht="15.75" customHeight="1">
      <c r="B242" s="96"/>
      <c r="C242" s="102" t="s">
        <v>615</v>
      </c>
      <c r="D242" s="192" t="s">
        <v>411</v>
      </c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118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</row>
    <row r="243" ht="15.75" customHeight="1">
      <c r="B243" s="96"/>
      <c r="C243" s="102" t="s">
        <v>616</v>
      </c>
      <c r="D243" s="192" t="s">
        <v>411</v>
      </c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118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</row>
    <row r="244" ht="15.75" customHeight="1">
      <c r="B244" s="96"/>
      <c r="C244" s="102" t="s">
        <v>617</v>
      </c>
      <c r="D244" s="192" t="s">
        <v>411</v>
      </c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118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</row>
    <row r="245" ht="15.75" customHeight="1">
      <c r="B245" s="96"/>
      <c r="C245" s="102" t="s">
        <v>618</v>
      </c>
      <c r="D245" s="192" t="s">
        <v>411</v>
      </c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118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</row>
    <row r="246" ht="15.75" customHeight="1">
      <c r="B246" s="96"/>
      <c r="C246" s="102" t="s">
        <v>619</v>
      </c>
      <c r="D246" s="192" t="s">
        <v>411</v>
      </c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118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</row>
    <row r="247" ht="15.75" customHeight="1">
      <c r="B247" s="96"/>
      <c r="C247" s="102" t="s">
        <v>196</v>
      </c>
      <c r="D247" s="192" t="s">
        <v>411</v>
      </c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118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</row>
    <row r="248" ht="15.75" customHeight="1">
      <c r="B248" s="96"/>
      <c r="C248" s="102" t="s">
        <v>197</v>
      </c>
      <c r="D248" s="192" t="s">
        <v>411</v>
      </c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118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</row>
    <row r="249" ht="15.75" customHeight="1">
      <c r="B249" s="96"/>
      <c r="C249" s="102" t="s">
        <v>198</v>
      </c>
      <c r="D249" s="40" t="s">
        <v>411</v>
      </c>
      <c r="E249" s="40" t="s">
        <v>411</v>
      </c>
      <c r="F249" s="40" t="s">
        <v>411</v>
      </c>
      <c r="G249" s="40" t="s">
        <v>411</v>
      </c>
      <c r="H249" s="40" t="s">
        <v>411</v>
      </c>
      <c r="I249" s="40" t="s">
        <v>411</v>
      </c>
      <c r="J249" s="40" t="s">
        <v>411</v>
      </c>
      <c r="K249" s="40" t="s">
        <v>411</v>
      </c>
      <c r="L249" s="40" t="s">
        <v>411</v>
      </c>
      <c r="M249" s="40" t="s">
        <v>411</v>
      </c>
      <c r="N249" s="40" t="s">
        <v>411</v>
      </c>
      <c r="O249" s="40"/>
      <c r="P249" s="40"/>
      <c r="Q249" s="40"/>
      <c r="R249" s="40"/>
      <c r="S249" s="40"/>
      <c r="T249" s="40"/>
      <c r="U249" s="118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</row>
    <row r="250" ht="15.75" customHeight="1">
      <c r="B250" s="96"/>
      <c r="C250" s="19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118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</row>
    <row r="251" ht="15.75" customHeight="1">
      <c r="B251" s="96"/>
      <c r="C251" s="19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118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</row>
    <row r="252" ht="15.75" customHeight="1">
      <c r="B252" s="96"/>
      <c r="C252" s="19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118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</row>
    <row r="253" ht="15.75" customHeight="1">
      <c r="B253" s="96"/>
      <c r="C253" s="19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118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</row>
    <row r="254" ht="15.75" customHeight="1">
      <c r="B254" s="96"/>
      <c r="C254" s="19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118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</row>
    <row r="255" ht="15.75" customHeight="1">
      <c r="B255" s="96"/>
      <c r="C255" s="193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118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</row>
    <row r="256" ht="15.75" customHeight="1">
      <c r="B256" s="96"/>
      <c r="C256" s="19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118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</row>
    <row r="257" ht="15.75" customHeight="1">
      <c r="B257" s="96"/>
      <c r="C257" s="19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118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</row>
    <row r="258" ht="15.75" customHeight="1">
      <c r="B258" s="96"/>
      <c r="C258" s="19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118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</row>
    <row r="259" ht="15.75" customHeight="1">
      <c r="B259" s="96"/>
      <c r="C259" s="19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118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</row>
    <row r="260" ht="15.75" customHeight="1">
      <c r="B260" s="96"/>
      <c r="C260" s="19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118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</row>
    <row r="261" ht="15.75" customHeight="1">
      <c r="B261" s="96"/>
      <c r="C261" s="19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118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</row>
    <row r="262" ht="15.75" customHeight="1">
      <c r="B262" s="96"/>
      <c r="C262" s="19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118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</row>
    <row r="263" ht="15.75" customHeight="1">
      <c r="B263" s="96"/>
      <c r="C263" s="19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118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</row>
    <row r="264" ht="15.75" customHeight="1">
      <c r="B264" s="96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118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</row>
    <row r="265" ht="15.75" customHeight="1">
      <c r="B265" s="96"/>
      <c r="C265" s="102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118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</row>
    <row r="266" ht="15.75" customHeight="1">
      <c r="B266" s="96"/>
      <c r="C266" s="102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118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</row>
    <row r="267" ht="15.75" customHeight="1">
      <c r="B267" s="96"/>
      <c r="C267" s="102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118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</row>
    <row r="268" ht="15.75" customHeight="1">
      <c r="B268" s="96"/>
      <c r="C268" s="102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118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</row>
    <row r="269" ht="15.75" customHeight="1">
      <c r="B269" s="96"/>
      <c r="C269" s="102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118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</row>
    <row r="270" ht="15.75" customHeight="1">
      <c r="B270" s="96"/>
      <c r="C270" s="102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118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</row>
    <row r="271" ht="15.75" customHeight="1">
      <c r="B271" s="96"/>
      <c r="C271" s="195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118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</row>
    <row r="272" ht="15.75" customHeight="1">
      <c r="B272" s="96"/>
      <c r="C272" s="195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118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</row>
    <row r="273" ht="15.75" customHeight="1">
      <c r="B273" s="96"/>
      <c r="C273" s="195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118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</row>
    <row r="274" ht="15.75" customHeight="1">
      <c r="B274" s="96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118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</row>
    <row r="275" ht="15.75" customHeight="1">
      <c r="B275" s="96"/>
      <c r="C275" s="102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118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</row>
    <row r="276" ht="15.75" customHeight="1">
      <c r="B276" s="96"/>
      <c r="C276" s="102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118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</row>
    <row r="277" ht="15.75" customHeight="1">
      <c r="B277" s="96"/>
      <c r="C277" s="102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118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</row>
    <row r="278" ht="15.75" customHeight="1">
      <c r="B278" s="96"/>
      <c r="C278" s="102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118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</row>
    <row r="279" ht="15.75" customHeight="1">
      <c r="B279" s="96"/>
      <c r="C279" s="102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118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</row>
    <row r="280" ht="15.75" customHeight="1">
      <c r="B280" s="96"/>
      <c r="C280" s="102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118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</row>
    <row r="281" ht="15.75" customHeight="1">
      <c r="B281" s="96"/>
      <c r="C281" s="102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118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</row>
    <row r="282" ht="15.75" customHeight="1">
      <c r="B282" s="96"/>
      <c r="C282" s="102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118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</row>
    <row r="283" ht="15.75" customHeight="1">
      <c r="B283" s="70"/>
      <c r="C283" s="102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118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</row>
    <row r="284" ht="15.75" customHeight="1">
      <c r="B284" s="70"/>
      <c r="C284" s="102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118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</row>
    <row r="285" ht="15.75" customHeight="1">
      <c r="B285" s="70"/>
      <c r="C285" s="102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118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</row>
    <row r="286" ht="15.75" customHeight="1">
      <c r="B286" s="70"/>
      <c r="C286" s="102" t="s">
        <v>620</v>
      </c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118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</row>
    <row r="287" ht="15.75" customHeight="1">
      <c r="B287" s="70"/>
      <c r="C287" s="102" t="s">
        <v>620</v>
      </c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118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</row>
    <row r="288" ht="15.75" customHeight="1">
      <c r="B288" s="70"/>
      <c r="C288" s="102" t="s">
        <v>620</v>
      </c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118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</row>
    <row r="289" ht="15.75" customHeight="1">
      <c r="B289" s="70"/>
      <c r="C289" s="102" t="s">
        <v>620</v>
      </c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118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</row>
    <row r="290" ht="15.75" customHeight="1">
      <c r="B290" s="70"/>
      <c r="C290" s="102" t="s">
        <v>620</v>
      </c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118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</row>
    <row r="291" ht="15.75" customHeight="1">
      <c r="B291" s="70"/>
      <c r="C291" s="102" t="s">
        <v>620</v>
      </c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118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</row>
    <row r="292" ht="15.75" customHeight="1">
      <c r="B292" s="70"/>
      <c r="C292" s="102" t="s">
        <v>620</v>
      </c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118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</row>
    <row r="293" ht="15.75" customHeight="1">
      <c r="B293" s="70"/>
      <c r="C293" s="102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118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</row>
    <row r="294" ht="15.75" customHeight="1">
      <c r="B294" s="70"/>
      <c r="C294" s="102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118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</row>
    <row r="295" ht="15.75" customHeight="1">
      <c r="B295" s="70"/>
      <c r="C295" s="102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118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</row>
    <row r="296" ht="15.75" customHeight="1">
      <c r="B296" s="70"/>
      <c r="C296" s="102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118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</row>
    <row r="297" ht="15.75" customHeight="1">
      <c r="B297" s="70"/>
      <c r="C297" s="102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118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</row>
    <row r="298" ht="15.75" customHeight="1">
      <c r="B298" s="70"/>
      <c r="C298" s="102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118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</row>
    <row r="299" ht="15.75" customHeight="1">
      <c r="B299" s="70"/>
      <c r="C299" s="102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118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</row>
    <row r="300" ht="15.75" customHeight="1">
      <c r="B300" s="78"/>
      <c r="C300" s="79" t="s">
        <v>65</v>
      </c>
      <c r="D300" s="80">
        <f t="shared" ref="D300:AG300" si="4">IFERROR(COUNTIF(D232:D299,"A")/COUNTA($C$232:$C$299)*10,0)</f>
        <v>7.2</v>
      </c>
      <c r="E300" s="80">
        <f t="shared" si="4"/>
        <v>1.6</v>
      </c>
      <c r="F300" s="80">
        <f t="shared" si="4"/>
        <v>1.6</v>
      </c>
      <c r="G300" s="80">
        <f t="shared" si="4"/>
        <v>1.6</v>
      </c>
      <c r="H300" s="80">
        <f t="shared" si="4"/>
        <v>1.6</v>
      </c>
      <c r="I300" s="80">
        <f t="shared" si="4"/>
        <v>1.6</v>
      </c>
      <c r="J300" s="80">
        <f t="shared" si="4"/>
        <v>1.6</v>
      </c>
      <c r="K300" s="80">
        <f t="shared" si="4"/>
        <v>1.6</v>
      </c>
      <c r="L300" s="80">
        <f t="shared" si="4"/>
        <v>1.6</v>
      </c>
      <c r="M300" s="80">
        <f t="shared" si="4"/>
        <v>1.6</v>
      </c>
      <c r="N300" s="80">
        <f t="shared" si="4"/>
        <v>1.6</v>
      </c>
      <c r="O300" s="80">
        <f t="shared" si="4"/>
        <v>0</v>
      </c>
      <c r="P300" s="80">
        <f t="shared" si="4"/>
        <v>0</v>
      </c>
      <c r="Q300" s="80">
        <f t="shared" si="4"/>
        <v>0</v>
      </c>
      <c r="R300" s="80">
        <f t="shared" si="4"/>
        <v>0</v>
      </c>
      <c r="S300" s="80">
        <f t="shared" si="4"/>
        <v>0</v>
      </c>
      <c r="T300" s="80">
        <f t="shared" si="4"/>
        <v>0</v>
      </c>
      <c r="U300" s="81">
        <f t="shared" si="4"/>
        <v>0</v>
      </c>
      <c r="V300" s="82">
        <f t="shared" si="4"/>
        <v>0</v>
      </c>
      <c r="W300" s="83">
        <f t="shared" si="4"/>
        <v>0</v>
      </c>
      <c r="X300" s="83">
        <f t="shared" si="4"/>
        <v>0</v>
      </c>
      <c r="Y300" s="83">
        <f t="shared" si="4"/>
        <v>0</v>
      </c>
      <c r="Z300" s="83">
        <f t="shared" si="4"/>
        <v>0</v>
      </c>
      <c r="AA300" s="83">
        <f t="shared" si="4"/>
        <v>0</v>
      </c>
      <c r="AB300" s="83">
        <f t="shared" si="4"/>
        <v>0</v>
      </c>
      <c r="AC300" s="83">
        <f t="shared" si="4"/>
        <v>0</v>
      </c>
      <c r="AD300" s="83">
        <f t="shared" si="4"/>
        <v>0</v>
      </c>
      <c r="AE300" s="83">
        <f t="shared" si="4"/>
        <v>0</v>
      </c>
      <c r="AF300" s="83">
        <f t="shared" si="4"/>
        <v>0</v>
      </c>
      <c r="AG300" s="83">
        <f t="shared" si="4"/>
        <v>0</v>
      </c>
    </row>
    <row r="301" ht="15.75" customHeight="1"/>
    <row r="302" ht="15.75" customHeight="1"/>
    <row r="303" ht="15.0" hidden="1" customHeight="1"/>
    <row r="304" ht="15.0" hidden="1" customHeight="1"/>
    <row r="305" ht="15.0" hidden="1" customHeight="1"/>
    <row r="306" ht="15.0" hidden="1" customHeight="1"/>
    <row r="307" ht="15.0" hidden="1" customHeight="1"/>
    <row r="308" ht="15.0" hidden="1" customHeight="1"/>
    <row r="309" ht="15.0" hidden="1" customHeight="1"/>
    <row r="310" ht="15.0" hidden="1" customHeight="1"/>
    <row r="311" ht="15.0" hidden="1" customHeight="1"/>
    <row r="312" ht="15.0" hidden="1" customHeight="1"/>
    <row r="313" ht="15.0" hidden="1" customHeight="1"/>
    <row r="314" ht="15.0" hidden="1" customHeight="1"/>
    <row r="315" ht="15.0" hidden="1" customHeight="1"/>
    <row r="316" ht="15.0" hidden="1" customHeight="1"/>
    <row r="317" ht="15.0" hidden="1" customHeight="1"/>
    <row r="318" ht="15.0" hidden="1" customHeight="1"/>
    <row r="319" ht="15.0" hidden="1" customHeight="1"/>
    <row r="320" ht="15.0" hidden="1" customHeight="1"/>
    <row r="321" ht="15.0" hidden="1" customHeight="1"/>
    <row r="322" ht="15.0" hidden="1" customHeight="1"/>
    <row r="323" ht="15.0" hidden="1" customHeight="1"/>
    <row r="324" ht="15.0" hidden="1" customHeight="1"/>
    <row r="325" ht="15.0" hidden="1" customHeight="1"/>
    <row r="326" ht="15.0" hidden="1" customHeight="1"/>
    <row r="327" ht="15.0" hidden="1" customHeight="1"/>
    <row r="328" ht="15.0" hidden="1" customHeight="1"/>
    <row r="329" ht="15.0" hidden="1" customHeight="1"/>
    <row r="330" ht="15.0" hidden="1" customHeight="1"/>
    <row r="331" ht="15.0" hidden="1" customHeight="1"/>
    <row r="332" ht="15.0" hidden="1" customHeight="1"/>
    <row r="333" ht="15.0" hidden="1" customHeight="1"/>
    <row r="334" ht="15.0" hidden="1" customHeight="1"/>
    <row r="335" ht="15.0" hidden="1" customHeight="1"/>
    <row r="336" ht="15.0" hidden="1" customHeight="1"/>
    <row r="337" ht="15.0" hidden="1" customHeight="1"/>
    <row r="338" ht="15.0" hidden="1" customHeight="1"/>
    <row r="339" ht="15.0" hidden="1" customHeight="1"/>
    <row r="340" ht="15.0" hidden="1" customHeight="1"/>
    <row r="341" ht="15.0" hidden="1" customHeight="1"/>
    <row r="342" ht="15.0" hidden="1" customHeight="1"/>
    <row r="343" ht="15.0" hidden="1" customHeight="1"/>
    <row r="344" ht="15.0" hidden="1" customHeight="1"/>
    <row r="345" ht="15.0" hidden="1" customHeight="1"/>
    <row r="346" ht="15.0" hidden="1" customHeight="1"/>
    <row r="347" ht="15.0" hidden="1" customHeight="1"/>
    <row r="348" ht="15.0" hidden="1" customHeight="1"/>
    <row r="349" ht="15.0" hidden="1" customHeight="1"/>
    <row r="350" ht="15.0" hidden="1" customHeight="1"/>
    <row r="351" ht="15.0" hidden="1" customHeight="1"/>
    <row r="352" ht="15.0" hidden="1" customHeight="1"/>
    <row r="353" ht="15.0" hidden="1" customHeight="1"/>
    <row r="354" ht="15.0" hidden="1" customHeight="1"/>
    <row r="355" ht="15.0" hidden="1" customHeight="1"/>
    <row r="356" ht="15.0" hidden="1" customHeight="1"/>
    <row r="357" ht="15.0" hidden="1" customHeight="1"/>
    <row r="358" ht="15.0" hidden="1" customHeight="1"/>
    <row r="359" ht="15.0" hidden="1" customHeight="1"/>
    <row r="360" ht="15.0" hidden="1" customHeight="1"/>
    <row r="361" ht="15.0" hidden="1" customHeight="1"/>
    <row r="362" ht="15.0" hidden="1" customHeight="1"/>
    <row r="363" ht="15.0" hidden="1" customHeight="1"/>
    <row r="364" ht="15.0" hidden="1" customHeight="1"/>
    <row r="365" ht="15.0" hidden="1" customHeight="1"/>
    <row r="366" ht="15.0" hidden="1" customHeight="1"/>
    <row r="367" ht="15.0" hidden="1" customHeight="1"/>
    <row r="368" ht="15.0" hidden="1" customHeight="1"/>
    <row r="369" ht="15.0" hidden="1" customHeight="1"/>
    <row r="370" ht="15.0" hidden="1" customHeight="1"/>
    <row r="371" ht="15.0" hidden="1" customHeight="1"/>
    <row r="372" ht="15.0" hidden="1" customHeight="1"/>
    <row r="373" ht="15.0" hidden="1" customHeight="1"/>
    <row r="374" ht="15.0" hidden="1" customHeight="1"/>
    <row r="375" ht="15.0" hidden="1" customHeight="1"/>
    <row r="376" ht="15.0" hidden="1" customHeight="1"/>
    <row r="377" ht="15.0" hidden="1" customHeight="1"/>
    <row r="378" ht="15.0" hidden="1" customHeight="1"/>
    <row r="379" ht="15.0" hidden="1" customHeight="1"/>
    <row r="380" ht="15.0" hidden="1" customHeight="1"/>
    <row r="381" ht="15.0" hidden="1" customHeight="1"/>
    <row r="382" ht="15.0" hidden="1" customHeight="1"/>
    <row r="383" ht="15.0" hidden="1" customHeight="1"/>
    <row r="384" ht="15.0" hidden="1" customHeight="1"/>
    <row r="385" ht="15.0" hidden="1" customHeight="1"/>
    <row r="386" ht="15.0" hidden="1" customHeight="1"/>
    <row r="387" ht="15.0" hidden="1" customHeight="1"/>
    <row r="388" ht="15.0" hidden="1" customHeight="1"/>
    <row r="389" ht="15.0" hidden="1" customHeight="1"/>
    <row r="390" ht="15.0" hidden="1" customHeight="1"/>
    <row r="391" ht="15.0" hidden="1" customHeight="1"/>
    <row r="392" ht="15.0" hidden="1" customHeight="1"/>
    <row r="393" ht="15.0" hidden="1" customHeight="1"/>
    <row r="394" ht="15.0" hidden="1" customHeight="1"/>
    <row r="395" ht="15.0" hidden="1" customHeight="1"/>
    <row r="396" ht="15.0" hidden="1" customHeight="1"/>
    <row r="397" ht="15.0" hidden="1" customHeight="1"/>
    <row r="398" ht="15.0" hidden="1" customHeight="1"/>
    <row r="399" ht="15.0" hidden="1" customHeight="1"/>
    <row r="400" ht="15.0" hidden="1" customHeight="1"/>
    <row r="401" ht="15.0" hidden="1" customHeight="1"/>
    <row r="402" ht="15.0" hidden="1" customHeight="1"/>
    <row r="403" ht="15.0" hidden="1" customHeight="1"/>
    <row r="404" ht="15.0" hidden="1" customHeight="1"/>
    <row r="405" ht="15.0" hidden="1" customHeight="1"/>
    <row r="406" ht="15.0" hidden="1" customHeight="1"/>
    <row r="407" ht="15.0" hidden="1" customHeight="1"/>
    <row r="408" ht="15.0" hidden="1" customHeight="1"/>
    <row r="409" ht="15.0" hidden="1" customHeight="1"/>
    <row r="410" ht="15.0" hidden="1" customHeight="1"/>
    <row r="411" ht="15.0" hidden="1" customHeight="1"/>
    <row r="412" ht="15.0" hidden="1" customHeight="1"/>
    <row r="413" ht="15.0" hidden="1" customHeight="1"/>
    <row r="414" ht="15.0" hidden="1" customHeight="1"/>
    <row r="415" ht="15.0" hidden="1" customHeight="1"/>
    <row r="416" ht="15.0" hidden="1" customHeight="1"/>
    <row r="417" ht="15.0" hidden="1" customHeight="1"/>
    <row r="418" ht="15.0" hidden="1" customHeight="1"/>
    <row r="419" ht="15.0" hidden="1" customHeight="1"/>
    <row r="420" ht="15.0" hidden="1" customHeight="1"/>
    <row r="421" ht="15.0" hidden="1" customHeight="1"/>
    <row r="422" ht="15.0" hidden="1" customHeight="1"/>
    <row r="423" ht="15.0" hidden="1" customHeight="1"/>
    <row r="424" ht="15.0" hidden="1" customHeight="1"/>
    <row r="425" ht="15.0" hidden="1" customHeight="1"/>
    <row r="426" ht="15.0" hidden="1" customHeight="1"/>
    <row r="427" ht="15.0" hidden="1" customHeight="1"/>
    <row r="428" ht="15.0" hidden="1" customHeight="1"/>
    <row r="429" ht="15.0" hidden="1" customHeight="1"/>
    <row r="430" ht="15.0" hidden="1" customHeight="1"/>
    <row r="431" ht="15.0" hidden="1" customHeight="1"/>
    <row r="432" ht="15.0" hidden="1" customHeight="1"/>
    <row r="433" ht="15.0" hidden="1" customHeight="1"/>
    <row r="434" ht="15.0" hidden="1" customHeight="1"/>
    <row r="435" ht="15.0" hidden="1" customHeight="1"/>
    <row r="436" ht="15.0" hidden="1" customHeight="1"/>
    <row r="437" ht="15.0" hidden="1" customHeight="1"/>
    <row r="438" ht="15.0" hidden="1" customHeight="1"/>
    <row r="439" ht="15.0" hidden="1" customHeight="1"/>
    <row r="440" ht="15.0" hidden="1" customHeight="1"/>
    <row r="441" ht="15.0" hidden="1" customHeight="1"/>
    <row r="442" ht="15.0" hidden="1" customHeight="1"/>
    <row r="443" ht="15.0" hidden="1" customHeight="1"/>
    <row r="444" ht="15.0" hidden="1" customHeight="1"/>
    <row r="445" ht="15.0" hidden="1" customHeight="1"/>
    <row r="446" ht="15.0" hidden="1" customHeight="1"/>
    <row r="447" ht="15.0" hidden="1" customHeight="1"/>
    <row r="448" ht="15.0" hidden="1" customHeight="1"/>
    <row r="449" ht="15.0" hidden="1" customHeight="1"/>
    <row r="450" ht="15.0" hidden="1" customHeight="1"/>
    <row r="451" ht="15.0" hidden="1" customHeight="1"/>
    <row r="452" ht="15.0" hidden="1" customHeight="1"/>
    <row r="453" ht="15.0" hidden="1" customHeight="1"/>
    <row r="454" ht="15.0" hidden="1" customHeight="1"/>
    <row r="455" ht="15.0" hidden="1" customHeight="1"/>
    <row r="456" ht="15.0" hidden="1" customHeight="1"/>
    <row r="457" ht="15.0" hidden="1" customHeight="1"/>
    <row r="458" ht="15.0" hidden="1" customHeight="1"/>
    <row r="459" ht="15.0" hidden="1" customHeight="1"/>
    <row r="460" ht="15.0" hidden="1" customHeight="1"/>
    <row r="461" ht="15.0" hidden="1" customHeight="1"/>
    <row r="462" ht="15.0" hidden="1" customHeight="1"/>
    <row r="463" ht="15.0" hidden="1" customHeight="1"/>
    <row r="464" ht="15.0" hidden="1" customHeight="1"/>
    <row r="465" ht="15.0" hidden="1" customHeight="1"/>
    <row r="466" ht="15.0" hidden="1" customHeight="1"/>
    <row r="467" ht="15.0" hidden="1" customHeight="1"/>
    <row r="468" ht="15.0" hidden="1" customHeight="1"/>
    <row r="469" ht="15.0" hidden="1" customHeight="1"/>
    <row r="470" ht="15.0" hidden="1" customHeight="1"/>
    <row r="471" ht="15.0" hidden="1" customHeight="1"/>
    <row r="472" ht="15.0" hidden="1" customHeight="1"/>
    <row r="473" ht="15.0" hidden="1" customHeight="1"/>
    <row r="474" ht="15.0" hidden="1" customHeight="1"/>
    <row r="475" ht="15.0" hidden="1" customHeight="1"/>
    <row r="476" ht="15.0" hidden="1" customHeight="1"/>
    <row r="477" ht="15.0" hidden="1" customHeight="1"/>
    <row r="478" ht="15.0" hidden="1" customHeight="1"/>
    <row r="479" ht="15.0" hidden="1" customHeight="1"/>
    <row r="480" ht="15.0" hidden="1" customHeight="1"/>
    <row r="481" ht="15.0" hidden="1" customHeight="1"/>
    <row r="482" ht="15.0" hidden="1" customHeight="1"/>
    <row r="483" ht="15.0" hidden="1" customHeight="1"/>
    <row r="484" ht="15.0" hidden="1" customHeight="1"/>
    <row r="485" ht="15.0" hidden="1" customHeight="1"/>
    <row r="486" ht="15.0" hidden="1" customHeight="1"/>
    <row r="487" ht="15.0" hidden="1" customHeight="1"/>
    <row r="488" ht="15.0" hidden="1" customHeight="1"/>
    <row r="489" ht="15.0" hidden="1" customHeight="1"/>
    <row r="490" ht="15.0" hidden="1" customHeight="1"/>
    <row r="491" ht="15.0" hidden="1" customHeight="1"/>
    <row r="492" ht="15.0" hidden="1" customHeight="1"/>
    <row r="493" ht="15.0" hidden="1" customHeight="1"/>
    <row r="494" ht="15.0" hidden="1" customHeight="1"/>
    <row r="495" ht="15.0" hidden="1" customHeight="1"/>
    <row r="496" ht="15.0" hidden="1" customHeight="1"/>
    <row r="497" ht="15.0" hidden="1" customHeight="1"/>
    <row r="498" ht="15.0" hidden="1" customHeight="1"/>
    <row r="499" ht="15.0" hidden="1" customHeight="1"/>
    <row r="500" ht="15.0" hidden="1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mergeCells count="12">
    <mergeCell ref="B141:C141"/>
    <mergeCell ref="B182:C182"/>
    <mergeCell ref="D182:AG182"/>
    <mergeCell ref="B229:C229"/>
    <mergeCell ref="D229:AG229"/>
    <mergeCell ref="B2:C2"/>
    <mergeCell ref="D2:AG2"/>
    <mergeCell ref="B45:C45"/>
    <mergeCell ref="D45:AG45"/>
    <mergeCell ref="B99:C99"/>
    <mergeCell ref="D99:AG99"/>
    <mergeCell ref="D141:AG141"/>
  </mergeCells>
  <dataValidations>
    <dataValidation type="list" allowBlank="1" showErrorMessage="1" sqref="D5:AG42 D48:AG96 D102:AG137 D144:AG178 D185:AG225 D232:AG299">
      <formula1>'Parâmetros'!$B$3:$B$5</formula1>
    </dataValidation>
  </dataValidations>
  <printOptions horizontalCentered="1" verticalCentered="1"/>
  <pageMargins bottom="0.0" footer="0.0" header="0.0" left="0.0" right="0.0" top="0.0"/>
  <pageSetup paperSize="9" orientation="landscape"/>
  <rowBreaks count="3" manualBreakCount="3">
    <brk id="97" man="1"/>
    <brk id="43" man="1"/>
    <brk id="139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2025-08-19T17:29:59Z</dcterms:created>
  <dc:creator>Usuario</dc:creator>
</cp:coreProperties>
</file>