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margoyo\Desktop\LapTop Allen\Centraldepagos\Material Central de Pagos\Propuestas Comerciales\Octoapi\"/>
    </mc:Choice>
  </mc:AlternateContent>
  <bookViews>
    <workbookView xWindow="0" yWindow="0" windowWidth="20490" windowHeight="7350"/>
  </bookViews>
  <sheets>
    <sheet name="MetodoFrances - Alema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M10" i="1" l="1"/>
  <c r="L20" i="1" s="1"/>
  <c r="E10" i="1"/>
  <c r="C7" i="1"/>
  <c r="B13" i="1" s="1"/>
  <c r="A11" i="1" a="1"/>
  <c r="I11" i="1" a="1"/>
  <c r="C11" i="1" l="1"/>
  <c r="L18" i="1"/>
  <c r="L19" i="1"/>
  <c r="L15" i="1"/>
  <c r="L11" i="1"/>
  <c r="M11" i="1" s="1"/>
  <c r="K12" i="1" s="1"/>
  <c r="L14" i="1"/>
  <c r="L16" i="1"/>
  <c r="K11" i="1"/>
  <c r="A17" i="1"/>
  <c r="A18" i="1"/>
  <c r="A11" i="1"/>
  <c r="A15" i="1"/>
  <c r="A20" i="1"/>
  <c r="A19" i="1"/>
  <c r="A22" i="1"/>
  <c r="A14" i="1"/>
  <c r="A21" i="1"/>
  <c r="A13" i="1"/>
  <c r="A12" i="1"/>
  <c r="A16" i="1"/>
  <c r="I16" i="1"/>
  <c r="I11" i="1"/>
  <c r="I15" i="1"/>
  <c r="I21" i="1"/>
  <c r="I20" i="1"/>
  <c r="I12" i="1"/>
  <c r="I22" i="1"/>
  <c r="I13" i="1"/>
  <c r="I19" i="1"/>
  <c r="I18" i="1"/>
  <c r="I17" i="1"/>
  <c r="I14" i="1"/>
  <c r="B11" i="1"/>
  <c r="L12" i="1"/>
  <c r="B22" i="1"/>
  <c r="B17" i="1"/>
  <c r="L17" i="1"/>
  <c r="L13" i="1"/>
  <c r="B21" i="1"/>
  <c r="L22" i="1"/>
  <c r="B16" i="1"/>
  <c r="B14" i="1"/>
  <c r="B20" i="1"/>
  <c r="L21" i="1"/>
  <c r="B15" i="1"/>
  <c r="B19" i="1"/>
  <c r="B18" i="1"/>
  <c r="B12" i="1"/>
  <c r="J11" i="1" l="1"/>
  <c r="D11" i="1"/>
  <c r="E11" i="1" s="1"/>
  <c r="C12" i="1" s="1"/>
  <c r="D12" i="1" s="1"/>
  <c r="E12" i="1" s="1"/>
  <c r="M12" i="1"/>
  <c r="K13" i="1" s="1"/>
  <c r="J13" i="1" s="1"/>
  <c r="J12" i="1"/>
  <c r="M13" i="1" l="1"/>
  <c r="M14" i="1" s="1"/>
  <c r="C13" i="1"/>
  <c r="D13" i="1" s="1"/>
  <c r="E13" i="1" s="1"/>
  <c r="K14" i="1" l="1"/>
  <c r="J14" i="1" s="1"/>
  <c r="C14" i="1"/>
  <c r="D14" i="1" s="1"/>
  <c r="E14" i="1" s="1"/>
  <c r="M15" i="1"/>
  <c r="K15" i="1"/>
  <c r="J15" i="1" s="1"/>
  <c r="K16" i="1" l="1"/>
  <c r="J16" i="1" s="1"/>
  <c r="M16" i="1"/>
  <c r="C15" i="1"/>
  <c r="D15" i="1" s="1"/>
  <c r="E15" i="1" s="1"/>
  <c r="C16" i="1" l="1"/>
  <c r="D16" i="1" s="1"/>
  <c r="E16" i="1" s="1"/>
  <c r="K17" i="1"/>
  <c r="J17" i="1" s="1"/>
  <c r="M17" i="1"/>
  <c r="C17" i="1" l="1"/>
  <c r="D17" i="1" s="1"/>
  <c r="E17" i="1" s="1"/>
  <c r="M18" i="1"/>
  <c r="K18" i="1"/>
  <c r="J18" i="1" s="1"/>
  <c r="C18" i="1" l="1"/>
  <c r="D18" i="1" s="1"/>
  <c r="E18" i="1" s="1"/>
  <c r="K19" i="1"/>
  <c r="J19" i="1" s="1"/>
  <c r="M19" i="1"/>
  <c r="C19" i="1" l="1"/>
  <c r="D19" i="1" s="1"/>
  <c r="E19" i="1" s="1"/>
  <c r="K20" i="1"/>
  <c r="J20" i="1" s="1"/>
  <c r="M20" i="1"/>
  <c r="C20" i="1" l="1"/>
  <c r="D20" i="1" s="1"/>
  <c r="E20" i="1" s="1"/>
  <c r="K21" i="1"/>
  <c r="J21" i="1" s="1"/>
  <c r="M21" i="1"/>
  <c r="C21" i="1" l="1"/>
  <c r="D21" i="1" s="1"/>
  <c r="E21" i="1" s="1"/>
  <c r="K22" i="1"/>
  <c r="J22" i="1" s="1"/>
  <c r="M22" i="1"/>
  <c r="C22" i="1" l="1"/>
  <c r="D22" i="1" s="1"/>
  <c r="E22" i="1" s="1"/>
</calcChain>
</file>

<file path=xl/sharedStrings.xml><?xml version="1.0" encoding="utf-8"?>
<sst xmlns="http://schemas.openxmlformats.org/spreadsheetml/2006/main" count="29" uniqueCount="14">
  <si>
    <t>METODO FRANCES</t>
  </si>
  <si>
    <t>Monto:</t>
  </si>
  <si>
    <t>Tasa mensual:</t>
  </si>
  <si>
    <t>Tasa anual:</t>
  </si>
  <si>
    <t>Periodos:</t>
  </si>
  <si>
    <t>Cuotas:</t>
  </si>
  <si>
    <t>Periodo</t>
  </si>
  <si>
    <t>Cuota</t>
  </si>
  <si>
    <t>Interes</t>
  </si>
  <si>
    <t>Amortizacion</t>
  </si>
  <si>
    <t>Saldo</t>
  </si>
  <si>
    <t>=PAGO($C$5;$C$6;-C3)</t>
  </si>
  <si>
    <t>METODO ALEMAN</t>
  </si>
  <si>
    <t xml:space="preserve">imput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</si>
</sst>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[$$-300A]* #,##0.00_ ;_ [$$-300A]* \-#,##0.00_ ;_ [$$-300A]* &quot;-&quot;??_ ;_ @_ "/>
    <numFmt numFmtId="165" formatCode=";;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0" fontId="0" fillId="0" borderId="1" xfId="1" applyNumberFormat="1" applyFont="1" applyBorder="1"/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165" fontId="0" fillId="0" borderId="0" xfId="0" quotePrefix="1" applyNumberFormat="1"/>
    <xf numFmtId="164" fontId="0" fillId="0" borderId="0" xfId="0" applyNumberFormat="1"/>
    <xf numFmtId="0" fontId="6" fillId="3" borderId="2" xfId="3" applyFont="1" applyBorder="1" applyAlignment="1">
      <alignment horizontal="center"/>
    </xf>
    <xf numFmtId="0" fontId="6" fillId="3" borderId="3" xfId="3" applyFont="1" applyBorder="1" applyAlignment="1">
      <alignment horizontal="center"/>
    </xf>
    <xf numFmtId="0" fontId="5" fillId="4" borderId="0" xfId="4" applyFont="1" applyAlignment="1">
      <alignment horizontal="center"/>
    </xf>
    <xf numFmtId="0" fontId="5" fillId="5" borderId="0" xfId="5" applyFont="1" applyAlignment="1">
      <alignment horizontal="center"/>
    </xf>
    <xf numFmtId="10" fontId="0" fillId="0" borderId="1" xfId="0" applyNumberFormat="1" applyBorder="1"/>
  </cellXfs>
  <cellStyles count="6">
    <cellStyle name="Énfasis2" xfId="2" builtinId="33"/>
    <cellStyle name="Énfasis4" xfId="3" builtinId="41"/>
    <cellStyle name="Énfasis5" xfId="4" builtinId="45"/>
    <cellStyle name="Énfasis6" xfId="5" builtinId="4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120" zoomScaleNormal="120" workbookViewId="0">
      <selection activeCell="A6" sqref="A6"/>
    </sheetView>
  </sheetViews>
  <sheetFormatPr baseColWidth="10" defaultColWidth="10.7109375" defaultRowHeight="15" x14ac:dyDescent="0.25"/>
  <cols>
    <col min="1" max="1" width="7.42578125" bestFit="1" customWidth="1"/>
    <col min="2" max="2" width="14.28515625" customWidth="1"/>
    <col min="3" max="3" width="13.140625" customWidth="1"/>
    <col min="4" max="4" width="13.85546875" customWidth="1"/>
    <col min="6" max="6" width="6.42578125" customWidth="1"/>
    <col min="7" max="8" width="6.85546875" customWidth="1"/>
    <col min="10" max="10" width="14" customWidth="1"/>
    <col min="11" max="11" width="12.28515625" customWidth="1"/>
    <col min="12" max="12" width="12.7109375" customWidth="1"/>
  </cols>
  <sheetData>
    <row r="1" spans="1:13" ht="18.75" x14ac:dyDescent="0.3">
      <c r="A1" s="11" t="s">
        <v>0</v>
      </c>
      <c r="B1" s="11"/>
      <c r="C1" s="11"/>
      <c r="D1" s="11"/>
      <c r="E1" s="11"/>
      <c r="I1" s="12" t="s">
        <v>12</v>
      </c>
      <c r="J1" s="12"/>
      <c r="K1" s="12"/>
      <c r="L1" s="12"/>
      <c r="M1" s="12"/>
    </row>
    <row r="2" spans="1:13" ht="3.75" customHeight="1" x14ac:dyDescent="0.25">
      <c r="A2" s="7" t="s">
        <v>11</v>
      </c>
      <c r="I2" s="7" t="s">
        <v>11</v>
      </c>
    </row>
    <row r="3" spans="1:13" x14ac:dyDescent="0.25">
      <c r="B3" s="1" t="s">
        <v>1</v>
      </c>
      <c r="C3" s="3">
        <v>2500</v>
      </c>
      <c r="D3" s="8" t="s">
        <v>13</v>
      </c>
      <c r="E3" s="8"/>
      <c r="J3" s="1" t="s">
        <v>1</v>
      </c>
      <c r="K3" s="3">
        <v>2500</v>
      </c>
      <c r="L3" t="s">
        <v>13</v>
      </c>
      <c r="M3" s="8"/>
    </row>
    <row r="4" spans="1:13" x14ac:dyDescent="0.25">
      <c r="B4" s="1" t="s">
        <v>3</v>
      </c>
      <c r="C4" s="4">
        <v>0.65</v>
      </c>
      <c r="D4" t="s">
        <v>13</v>
      </c>
      <c r="J4" s="1" t="s">
        <v>3</v>
      </c>
      <c r="K4" s="4">
        <v>0.11899999999999999</v>
      </c>
    </row>
    <row r="5" spans="1:13" x14ac:dyDescent="0.25">
      <c r="B5" s="1" t="s">
        <v>2</v>
      </c>
      <c r="C5" s="13">
        <f>((1+C4)^(1/12))-1</f>
        <v>4.2614263533705676E-2</v>
      </c>
      <c r="J5" s="1" t="s">
        <v>2</v>
      </c>
      <c r="K5" s="13">
        <v>0.65</v>
      </c>
      <c r="L5" t="s">
        <v>13</v>
      </c>
    </row>
    <row r="6" spans="1:13" x14ac:dyDescent="0.25">
      <c r="B6" s="1" t="s">
        <v>4</v>
      </c>
      <c r="C6" s="2">
        <v>12</v>
      </c>
      <c r="D6" t="s">
        <v>13</v>
      </c>
      <c r="J6" s="1" t="s">
        <v>4</v>
      </c>
      <c r="K6" s="2">
        <v>12</v>
      </c>
      <c r="L6" t="s">
        <v>13</v>
      </c>
    </row>
    <row r="7" spans="1:13" x14ac:dyDescent="0.25">
      <c r="B7" s="1" t="s">
        <v>5</v>
      </c>
      <c r="C7" s="3">
        <f>PMT($C$5,$C$6,-C3)</f>
        <v>270.4366724254395</v>
      </c>
    </row>
    <row r="8" spans="1:13" ht="4.1500000000000004" customHeight="1" x14ac:dyDescent="0.25"/>
    <row r="9" spans="1:13" x14ac:dyDescent="0.25">
      <c r="A9" s="5" t="s">
        <v>6</v>
      </c>
      <c r="B9" s="5" t="s">
        <v>7</v>
      </c>
      <c r="C9" s="5" t="s">
        <v>8</v>
      </c>
      <c r="D9" s="5" t="s">
        <v>9</v>
      </c>
      <c r="E9" s="6" t="s">
        <v>10</v>
      </c>
      <c r="I9" s="9" t="s">
        <v>6</v>
      </c>
      <c r="J9" s="9" t="s">
        <v>7</v>
      </c>
      <c r="K9" s="9" t="s">
        <v>8</v>
      </c>
      <c r="L9" s="9" t="s">
        <v>9</v>
      </c>
      <c r="M9" s="10" t="s">
        <v>10</v>
      </c>
    </row>
    <row r="10" spans="1:13" x14ac:dyDescent="0.25">
      <c r="A10">
        <v>0</v>
      </c>
      <c r="E10" s="8">
        <f>C3</f>
        <v>2500</v>
      </c>
      <c r="I10">
        <v>0</v>
      </c>
      <c r="M10" s="8">
        <f>K3</f>
        <v>2500</v>
      </c>
    </row>
    <row r="11" spans="1:13" x14ac:dyDescent="0.25">
      <c r="A11" t="e">
        <f t="array" aca="1" ref="A11:A22" ca="1">_xlfn.SEQUENCE(C6,1)</f>
        <v>#NAME?</v>
      </c>
      <c r="B11" s="8">
        <f>$C$7</f>
        <v>270.4366724254395</v>
      </c>
      <c r="C11" s="8">
        <f t="shared" ref="C11:C16" si="0">E10*$C$5</f>
        <v>106.5356588342642</v>
      </c>
      <c r="D11" s="8">
        <f t="shared" ref="D11:D16" si="1">B11-C11</f>
        <v>163.90101359117529</v>
      </c>
      <c r="E11" s="8">
        <f t="shared" ref="E11:E16" si="2">E10-D11</f>
        <v>2336.0989864088247</v>
      </c>
      <c r="I11" t="e">
        <f t="array" aca="1" ref="I11:I22" ca="1">_xlfn.SEQUENCE(K6,1)</f>
        <v>#NAME?</v>
      </c>
      <c r="J11" s="8">
        <f t="shared" ref="J11:J16" si="3">K11+L11</f>
        <v>1833.3333333333333</v>
      </c>
      <c r="K11" s="8">
        <f t="shared" ref="K11:K16" si="4">M10*$K$5</f>
        <v>1625</v>
      </c>
      <c r="L11" s="8">
        <f>$M$10/$K$6</f>
        <v>208.33333333333334</v>
      </c>
      <c r="M11" s="8">
        <f t="shared" ref="M11:M16" si="5">M10-L11</f>
        <v>2291.6666666666665</v>
      </c>
    </row>
    <row r="12" spans="1:13" x14ac:dyDescent="0.25">
      <c r="A12" t="e">
        <f ca="1"/>
        <v>#NAME?</v>
      </c>
      <c r="B12" s="8">
        <f t="shared" ref="B12:B22" si="6">$C$7</f>
        <v>270.4366724254395</v>
      </c>
      <c r="C12" s="8">
        <f t="shared" si="0"/>
        <v>99.551137847648363</v>
      </c>
      <c r="D12" s="8">
        <f t="shared" si="1"/>
        <v>170.88553457779113</v>
      </c>
      <c r="E12" s="8">
        <f t="shared" si="2"/>
        <v>2165.2134518310336</v>
      </c>
      <c r="I12" t="e">
        <f ca="1"/>
        <v>#NAME?</v>
      </c>
      <c r="J12" s="8">
        <f t="shared" si="3"/>
        <v>1697.9166666666665</v>
      </c>
      <c r="K12" s="8">
        <f t="shared" si="4"/>
        <v>1489.5833333333333</v>
      </c>
      <c r="L12" s="8">
        <f t="shared" ref="L12:L22" si="7">$M$10/$K$6</f>
        <v>208.33333333333334</v>
      </c>
      <c r="M12" s="8">
        <f t="shared" si="5"/>
        <v>2083.333333333333</v>
      </c>
    </row>
    <row r="13" spans="1:13" x14ac:dyDescent="0.25">
      <c r="A13" t="e">
        <f ca="1"/>
        <v>#NAME?</v>
      </c>
      <c r="B13" s="8">
        <f t="shared" si="6"/>
        <v>270.4366724254395</v>
      </c>
      <c r="C13" s="8">
        <f t="shared" si="0"/>
        <v>92.268976643052213</v>
      </c>
      <c r="D13" s="8">
        <f t="shared" si="1"/>
        <v>178.16769578238728</v>
      </c>
      <c r="E13" s="8">
        <f t="shared" si="2"/>
        <v>1987.0457560486464</v>
      </c>
      <c r="I13" t="e">
        <f ca="1"/>
        <v>#NAME?</v>
      </c>
      <c r="J13" s="8">
        <f t="shared" si="3"/>
        <v>1562.4999999999998</v>
      </c>
      <c r="K13" s="8">
        <f t="shared" si="4"/>
        <v>1354.1666666666665</v>
      </c>
      <c r="L13" s="8">
        <f t="shared" si="7"/>
        <v>208.33333333333334</v>
      </c>
      <c r="M13" s="8">
        <f t="shared" si="5"/>
        <v>1874.9999999999998</v>
      </c>
    </row>
    <row r="14" spans="1:13" x14ac:dyDescent="0.25">
      <c r="A14" t="e">
        <f ca="1"/>
        <v>#NAME?</v>
      </c>
      <c r="B14" s="8">
        <f t="shared" si="6"/>
        <v>270.4366724254395</v>
      </c>
      <c r="C14" s="8">
        <f t="shared" si="0"/>
        <v>84.676491501788462</v>
      </c>
      <c r="D14" s="8">
        <f t="shared" si="1"/>
        <v>185.76018092365103</v>
      </c>
      <c r="E14" s="8">
        <f t="shared" si="2"/>
        <v>1801.2855751249954</v>
      </c>
      <c r="I14" t="e">
        <f ca="1"/>
        <v>#NAME?</v>
      </c>
      <c r="J14" s="8">
        <f t="shared" si="3"/>
        <v>1427.0833333333333</v>
      </c>
      <c r="K14" s="8">
        <f t="shared" si="4"/>
        <v>1218.75</v>
      </c>
      <c r="L14" s="8">
        <f t="shared" si="7"/>
        <v>208.33333333333334</v>
      </c>
      <c r="M14" s="8">
        <f t="shared" si="5"/>
        <v>1666.6666666666665</v>
      </c>
    </row>
    <row r="15" spans="1:13" x14ac:dyDescent="0.25">
      <c r="A15" t="e">
        <f ca="1"/>
        <v>#NAME?</v>
      </c>
      <c r="B15" s="8">
        <f t="shared" si="6"/>
        <v>270.4366724254395</v>
      </c>
      <c r="C15" s="8">
        <f t="shared" si="0"/>
        <v>76.760458197839142</v>
      </c>
      <c r="D15" s="8">
        <f t="shared" si="1"/>
        <v>193.67621422760035</v>
      </c>
      <c r="E15" s="8">
        <f t="shared" si="2"/>
        <v>1607.6093608973949</v>
      </c>
      <c r="I15" t="e">
        <f ca="1"/>
        <v>#NAME?</v>
      </c>
      <c r="J15" s="8">
        <f t="shared" si="3"/>
        <v>1291.6666666666665</v>
      </c>
      <c r="K15" s="8">
        <f t="shared" si="4"/>
        <v>1083.3333333333333</v>
      </c>
      <c r="L15" s="8">
        <f t="shared" si="7"/>
        <v>208.33333333333334</v>
      </c>
      <c r="M15" s="8">
        <f t="shared" si="5"/>
        <v>1458.3333333333333</v>
      </c>
    </row>
    <row r="16" spans="1:13" x14ac:dyDescent="0.25">
      <c r="A16" t="e">
        <f ca="1"/>
        <v>#NAME?</v>
      </c>
      <c r="B16" s="8">
        <f t="shared" si="6"/>
        <v>270.4366724254395</v>
      </c>
      <c r="C16" s="8">
        <f t="shared" si="0"/>
        <v>68.50708896453375</v>
      </c>
      <c r="D16" s="8">
        <f t="shared" si="1"/>
        <v>201.92958346090575</v>
      </c>
      <c r="E16" s="8">
        <f t="shared" si="2"/>
        <v>1405.6797774364891</v>
      </c>
      <c r="I16" t="e">
        <f ca="1"/>
        <v>#NAME?</v>
      </c>
      <c r="J16" s="8">
        <f t="shared" si="3"/>
        <v>1156.25</v>
      </c>
      <c r="K16" s="8">
        <f t="shared" si="4"/>
        <v>947.91666666666663</v>
      </c>
      <c r="L16" s="8">
        <f t="shared" si="7"/>
        <v>208.33333333333334</v>
      </c>
      <c r="M16" s="8">
        <f t="shared" si="5"/>
        <v>1250</v>
      </c>
    </row>
    <row r="17" spans="1:13" x14ac:dyDescent="0.25">
      <c r="A17" t="e">
        <f ca="1"/>
        <v>#NAME?</v>
      </c>
      <c r="B17" s="8">
        <f t="shared" si="6"/>
        <v>270.4366724254395</v>
      </c>
      <c r="C17" s="8">
        <f t="shared" ref="C17:C22" si="8">E16*$C$5</f>
        <v>59.902008479679289</v>
      </c>
      <c r="D17" s="8">
        <f t="shared" ref="D17:D22" si="9">B17-C17</f>
        <v>210.5346639457602</v>
      </c>
      <c r="E17" s="8">
        <f t="shared" ref="E17:E22" si="10">E16-D17</f>
        <v>1195.1451134907288</v>
      </c>
      <c r="I17" t="e">
        <f ca="1"/>
        <v>#NAME?</v>
      </c>
      <c r="J17" s="8">
        <f t="shared" ref="J17:J22" si="11">K17+L17</f>
        <v>1020.8333333333334</v>
      </c>
      <c r="K17" s="8">
        <f t="shared" ref="K17:K22" si="12">M16*$K$5</f>
        <v>812.5</v>
      </c>
      <c r="L17" s="8">
        <f t="shared" si="7"/>
        <v>208.33333333333334</v>
      </c>
      <c r="M17" s="8">
        <f t="shared" ref="M17:M22" si="13">M16-L17</f>
        <v>1041.6666666666667</v>
      </c>
    </row>
    <row r="18" spans="1:13" x14ac:dyDescent="0.25">
      <c r="A18" t="e">
        <f ca="1"/>
        <v>#NAME?</v>
      </c>
      <c r="B18" s="8">
        <f t="shared" si="6"/>
        <v>270.4366724254395</v>
      </c>
      <c r="C18" s="8">
        <f t="shared" si="8"/>
        <v>50.930228827314494</v>
      </c>
      <c r="D18" s="8">
        <f t="shared" si="9"/>
        <v>219.506443598125</v>
      </c>
      <c r="E18" s="8">
        <f t="shared" si="10"/>
        <v>975.63866989260384</v>
      </c>
      <c r="I18" t="e">
        <f ca="1"/>
        <v>#NAME?</v>
      </c>
      <c r="J18" s="8">
        <f t="shared" si="11"/>
        <v>885.41666666666674</v>
      </c>
      <c r="K18" s="8">
        <f t="shared" si="12"/>
        <v>677.08333333333337</v>
      </c>
      <c r="L18" s="8">
        <f t="shared" si="7"/>
        <v>208.33333333333334</v>
      </c>
      <c r="M18" s="8">
        <f t="shared" si="13"/>
        <v>833.33333333333337</v>
      </c>
    </row>
    <row r="19" spans="1:13" x14ac:dyDescent="0.25">
      <c r="A19" t="e">
        <f ca="1"/>
        <v>#NAME?</v>
      </c>
      <c r="B19" s="8">
        <f t="shared" si="6"/>
        <v>270.4366724254395</v>
      </c>
      <c r="C19" s="8">
        <f t="shared" si="8"/>
        <v>41.576123392477498</v>
      </c>
      <c r="D19" s="8">
        <f t="shared" si="9"/>
        <v>228.86054903296201</v>
      </c>
      <c r="E19" s="8">
        <f t="shared" si="10"/>
        <v>746.77812085964183</v>
      </c>
      <c r="I19" t="e">
        <f ca="1"/>
        <v>#NAME?</v>
      </c>
      <c r="J19" s="8">
        <f t="shared" si="11"/>
        <v>750.00000000000011</v>
      </c>
      <c r="K19" s="8">
        <f t="shared" si="12"/>
        <v>541.66666666666674</v>
      </c>
      <c r="L19" s="8">
        <f t="shared" si="7"/>
        <v>208.33333333333334</v>
      </c>
      <c r="M19" s="8">
        <f t="shared" si="13"/>
        <v>625</v>
      </c>
    </row>
    <row r="20" spans="1:13" x14ac:dyDescent="0.25">
      <c r="A20" t="e">
        <f ca="1"/>
        <v>#NAME?</v>
      </c>
      <c r="B20" s="8">
        <f t="shared" si="6"/>
        <v>270.4366724254395</v>
      </c>
      <c r="C20" s="8">
        <f t="shared" si="8"/>
        <v>31.823399643518286</v>
      </c>
      <c r="D20" s="8">
        <f t="shared" si="9"/>
        <v>238.61327278192121</v>
      </c>
      <c r="E20" s="8">
        <f t="shared" si="10"/>
        <v>508.16484807772065</v>
      </c>
      <c r="I20" t="e">
        <f ca="1"/>
        <v>#NAME?</v>
      </c>
      <c r="J20" s="8">
        <f t="shared" si="11"/>
        <v>614.58333333333337</v>
      </c>
      <c r="K20" s="8">
        <f t="shared" si="12"/>
        <v>406.25</v>
      </c>
      <c r="L20" s="8">
        <f t="shared" si="7"/>
        <v>208.33333333333334</v>
      </c>
      <c r="M20" s="8">
        <f t="shared" si="13"/>
        <v>416.66666666666663</v>
      </c>
    </row>
    <row r="21" spans="1:13" x14ac:dyDescent="0.25">
      <c r="A21" t="e">
        <f ca="1"/>
        <v>#NAME?</v>
      </c>
      <c r="B21" s="8">
        <f t="shared" si="6"/>
        <v>270.4366724254395</v>
      </c>
      <c r="C21" s="8">
        <f t="shared" si="8"/>
        <v>21.655070754549495</v>
      </c>
      <c r="D21" s="8">
        <f t="shared" si="9"/>
        <v>248.78160167089001</v>
      </c>
      <c r="E21" s="8">
        <f t="shared" si="10"/>
        <v>259.38324640683061</v>
      </c>
      <c r="I21" t="e">
        <f ca="1"/>
        <v>#NAME?</v>
      </c>
      <c r="J21" s="8">
        <f t="shared" si="11"/>
        <v>479.16666666666663</v>
      </c>
      <c r="K21" s="8">
        <f t="shared" si="12"/>
        <v>270.83333333333331</v>
      </c>
      <c r="L21" s="8">
        <f t="shared" si="7"/>
        <v>208.33333333333334</v>
      </c>
      <c r="M21" s="8">
        <f t="shared" si="13"/>
        <v>208.33333333333329</v>
      </c>
    </row>
    <row r="22" spans="1:13" x14ac:dyDescent="0.25">
      <c r="A22" t="e">
        <f ca="1"/>
        <v>#NAME?</v>
      </c>
      <c r="B22" s="8">
        <f t="shared" si="6"/>
        <v>270.4366724254395</v>
      </c>
      <c r="C22" s="8">
        <f t="shared" si="8"/>
        <v>11.053426018608796</v>
      </c>
      <c r="D22" s="8">
        <f t="shared" si="9"/>
        <v>259.38324640683072</v>
      </c>
      <c r="E22" s="8">
        <f t="shared" si="10"/>
        <v>0</v>
      </c>
      <c r="I22" t="e">
        <f ca="1"/>
        <v>#NAME?</v>
      </c>
      <c r="J22" s="8">
        <f t="shared" si="11"/>
        <v>343.75</v>
      </c>
      <c r="K22" s="8">
        <f t="shared" si="12"/>
        <v>135.41666666666663</v>
      </c>
      <c r="L22" s="8">
        <f t="shared" si="7"/>
        <v>208.33333333333334</v>
      </c>
      <c r="M22" s="8">
        <f t="shared" si="13"/>
        <v>0</v>
      </c>
    </row>
    <row r="23" spans="1:13" x14ac:dyDescent="0.25">
      <c r="B23" s="8"/>
      <c r="C23" s="8"/>
      <c r="D23" s="8"/>
      <c r="E23" s="8"/>
      <c r="J23" s="8"/>
      <c r="K23" s="8"/>
      <c r="L23" s="8"/>
      <c r="M23" s="8"/>
    </row>
    <row r="24" spans="1:13" x14ac:dyDescent="0.25">
      <c r="B24" s="8"/>
      <c r="C24" s="8"/>
      <c r="D24" s="8"/>
      <c r="E24" s="8"/>
      <c r="J24" s="8"/>
      <c r="K24" s="8"/>
      <c r="L24" s="8"/>
      <c r="M24" s="8"/>
    </row>
    <row r="25" spans="1:13" x14ac:dyDescent="0.25">
      <c r="B25" s="8"/>
      <c r="C25" s="8"/>
      <c r="D25" s="8"/>
      <c r="E25" s="8"/>
      <c r="J25" s="8"/>
      <c r="K25" s="8"/>
      <c r="L25" s="8"/>
      <c r="M25" s="8"/>
    </row>
    <row r="26" spans="1:13" x14ac:dyDescent="0.25">
      <c r="B26" s="8"/>
      <c r="C26" s="8"/>
      <c r="D26" s="8"/>
      <c r="E26" s="8"/>
      <c r="J26" s="8"/>
      <c r="K26" s="8"/>
      <c r="L26" s="8"/>
      <c r="M26" s="8"/>
    </row>
    <row r="27" spans="1:13" x14ac:dyDescent="0.25">
      <c r="B27" s="8"/>
      <c r="C27" s="8"/>
      <c r="D27" s="8"/>
      <c r="E27" s="8"/>
      <c r="J27" s="8"/>
      <c r="K27" s="8"/>
      <c r="L27" s="8"/>
      <c r="M27" s="8"/>
    </row>
    <row r="28" spans="1:13" x14ac:dyDescent="0.25">
      <c r="B28" s="8"/>
      <c r="C28" s="8"/>
      <c r="D28" s="8"/>
      <c r="E28" s="8"/>
      <c r="J28" s="8"/>
      <c r="K28" s="8"/>
      <c r="L28" s="8"/>
      <c r="M28" s="8"/>
    </row>
    <row r="29" spans="1:13" x14ac:dyDescent="0.25">
      <c r="B29" s="8"/>
      <c r="C29" s="8"/>
      <c r="D29" s="8"/>
      <c r="E29" s="8"/>
      <c r="J29" s="8"/>
      <c r="K29" s="8"/>
      <c r="L29" s="8"/>
      <c r="M29" s="8"/>
    </row>
    <row r="30" spans="1:13" x14ac:dyDescent="0.25">
      <c r="B30" s="8"/>
      <c r="C30" s="8"/>
      <c r="D30" s="8"/>
      <c r="E30" s="8"/>
      <c r="J30" s="8"/>
      <c r="K30" s="8"/>
      <c r="L30" s="8"/>
      <c r="M30" s="8"/>
    </row>
    <row r="31" spans="1:13" x14ac:dyDescent="0.25">
      <c r="B31" s="8"/>
      <c r="C31" s="8"/>
      <c r="D31" s="8"/>
      <c r="E31" s="8"/>
      <c r="J31" s="8"/>
      <c r="K31" s="8"/>
      <c r="L31" s="8"/>
      <c r="M31" s="8"/>
    </row>
    <row r="32" spans="1:13" x14ac:dyDescent="0.25">
      <c r="B32" s="8"/>
      <c r="C32" s="8"/>
      <c r="D32" s="8"/>
      <c r="E32" s="8"/>
      <c r="J32" s="8"/>
      <c r="K32" s="8"/>
      <c r="L32" s="8"/>
      <c r="M32" s="8"/>
    </row>
    <row r="33" spans="2:13" x14ac:dyDescent="0.25">
      <c r="B33" s="8"/>
      <c r="C33" s="8"/>
      <c r="D33" s="8"/>
      <c r="E33" s="8"/>
      <c r="J33" s="8"/>
      <c r="K33" s="8"/>
      <c r="L33" s="8"/>
      <c r="M33" s="8"/>
    </row>
    <row r="34" spans="2:13" x14ac:dyDescent="0.25">
      <c r="B34" s="8"/>
      <c r="J34" s="8"/>
    </row>
  </sheetData>
  <mergeCells count="2"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MetodoFrances - Aleman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Terán</dc:creator>
  <cp:lastModifiedBy>elimargoyo</cp:lastModifiedBy>
  <dcterms:created xsi:type="dcterms:W3CDTF">2021-09-28T21:23:38Z</dcterms:created>
  <dcterms:modified xsi:type="dcterms:W3CDTF">2022-08-29T20:25:13Z</dcterms:modified>
</cp:coreProperties>
</file>