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STAVO\UNB\TCC\"/>
    </mc:Choice>
  </mc:AlternateContent>
  <xr:revisionPtr revIDLastSave="0" documentId="13_ncr:1_{C00D0F02-2335-4647-B98F-B842A3F017DF}" xr6:coauthVersionLast="47" xr6:coauthVersionMax="47" xr10:uidLastSave="{00000000-0000-0000-0000-000000000000}"/>
  <bookViews>
    <workbookView xWindow="-120" yWindow="-120" windowWidth="29040" windowHeight="15840" activeTab="6" xr2:uid="{67437B5D-6120-4136-B7D4-C6B4C7C274C1}"/>
  </bookViews>
  <sheets>
    <sheet name="Dados" sheetId="7" r:id="rId1"/>
    <sheet name="Cenario1" sheetId="8" r:id="rId2"/>
    <sheet name="Cenario2" sheetId="9" r:id="rId3"/>
    <sheet name="Cenario3" sheetId="11" r:id="rId4"/>
    <sheet name="Cenario4" sheetId="12" r:id="rId5"/>
    <sheet name="Cenario6" sheetId="13" r:id="rId6"/>
    <sheet name="Cenario7" sheetId="14" r:id="rId7"/>
    <sheet name="Results" sheetId="10" r:id="rId8"/>
    <sheet name="Aeronaves" sheetId="2" r:id="rId9"/>
  </sheets>
  <definedNames>
    <definedName name="_xlnm._FilterDatabase" localSheetId="0" hidden="1">Dados!$A$1:$D$3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4" i="10" l="1"/>
  <c r="J64" i="10"/>
  <c r="T63" i="10"/>
  <c r="J63" i="10"/>
  <c r="T62" i="10"/>
  <c r="J62" i="10"/>
  <c r="T61" i="10"/>
  <c r="J61" i="10"/>
  <c r="T60" i="10"/>
  <c r="J60" i="10"/>
  <c r="T59" i="10"/>
  <c r="J59" i="10"/>
  <c r="T54" i="10"/>
  <c r="J54" i="10"/>
  <c r="T53" i="10"/>
  <c r="J53" i="10"/>
  <c r="T52" i="10"/>
  <c r="J52" i="10"/>
  <c r="T51" i="10"/>
  <c r="J51" i="10"/>
  <c r="T50" i="10"/>
  <c r="J50" i="10"/>
  <c r="T46" i="10"/>
  <c r="J46" i="10"/>
  <c r="T45" i="10"/>
  <c r="J45" i="10"/>
  <c r="T44" i="10"/>
  <c r="J44" i="10"/>
  <c r="T43" i="10"/>
  <c r="J43" i="10"/>
  <c r="T42" i="10"/>
  <c r="J42" i="10"/>
  <c r="T41" i="10"/>
  <c r="J41" i="10"/>
  <c r="T37" i="10"/>
  <c r="J37" i="10"/>
  <c r="T36" i="10"/>
  <c r="J36" i="10"/>
  <c r="T35" i="10"/>
  <c r="J35" i="10"/>
  <c r="T34" i="10"/>
  <c r="J34" i="10"/>
  <c r="T33" i="10"/>
  <c r="J33" i="10"/>
  <c r="T32" i="10"/>
  <c r="J32" i="10"/>
  <c r="T28" i="10"/>
  <c r="J28" i="10"/>
  <c r="T27" i="10"/>
  <c r="J27" i="10"/>
  <c r="T26" i="10"/>
  <c r="J26" i="10"/>
  <c r="T25" i="10"/>
  <c r="J25" i="10"/>
  <c r="T24" i="10"/>
  <c r="J24" i="10"/>
  <c r="T20" i="10"/>
  <c r="J20" i="10"/>
  <c r="T19" i="10"/>
  <c r="J19" i="10"/>
  <c r="T18" i="10"/>
  <c r="J18" i="10"/>
  <c r="T14" i="10"/>
  <c r="J14" i="10"/>
  <c r="T13" i="10"/>
  <c r="J13" i="10"/>
  <c r="T12" i="10"/>
  <c r="J12" i="10"/>
  <c r="T11" i="10"/>
  <c r="J11" i="10"/>
  <c r="T10" i="10"/>
  <c r="J10" i="10"/>
  <c r="T3" i="10"/>
  <c r="T4" i="10"/>
  <c r="T5" i="10"/>
  <c r="T6" i="10"/>
  <c r="T2" i="10"/>
  <c r="J3" i="10"/>
  <c r="J4" i="10"/>
  <c r="J5" i="10"/>
  <c r="J6" i="10"/>
  <c r="J2" i="10"/>
  <c r="C3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tc={13B1AA42-E60D-4E10-809E-131C00E241C5}</author>
    <author>tc={8EDC821C-11D9-44D9-8DDA-F8798957CB81}</author>
  </authors>
  <commentList>
    <comment ref="C1" authorId="0" shapeId="0" xr:uid="{13B1AA42-E60D-4E10-809E-131C00E241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anual dividido por 52 semanas e dividido por 2, significando o mesmo valor de demanda de O-D Hub-Spoke e Spoke-Hub (nos dois sentintos iguais)
Responder:
    Excluídas demandas menores que 27 Pax/semana</t>
      </text>
    </comment>
    <comment ref="D1" authorId="1" shapeId="0" xr:uid="{8EDC821C-11D9-44D9-8DDA-F8798957CB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Excluídas distâncias menores que 250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tc={8B90BD82-7D2E-4E55-9F65-E09E451A347D}</author>
    <author>tc={8C0F87CC-320D-4CD6-9FD9-7825A7DEBC65}</author>
  </authors>
  <commentList>
    <comment ref="C1" authorId="0" shapeId="0" xr:uid="{8B90BD82-7D2E-4E55-9F65-E09E451A34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anual dividido por 52 semanas e dividido por 2, significando o mesmo valor de demanda de O-D Hub-Spoke e Spoke-Hub (nos dois sentintos iguais)
Responder:
    Excluídas demandas menores que 27 Pax/semana</t>
      </text>
    </comment>
    <comment ref="D1" authorId="1" shapeId="0" xr:uid="{8C0F87CC-320D-4CD6-9FD9-7825A7DEBC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Excluídas distâncias menores que 250 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tc={1939825D-C4F4-4DB2-AC77-4D9A589D31A2}</author>
    <author>tc={66E71A71-4161-4E44-A6CD-01CA3135BD0D}</author>
  </authors>
  <commentList>
    <comment ref="C1" authorId="0" shapeId="0" xr:uid="{1939825D-C4F4-4DB2-AC77-4D9A589D31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anual dividido por 52 semanas e dividido por 2, significando o mesmo valor de demanda de O-D Hub-Spoke e Spoke-Hub (nos dois sentintos iguais)
Responder:
    Excluídas demandas menores que 27 Pax/semana</t>
      </text>
    </comment>
    <comment ref="D1" authorId="1" shapeId="0" xr:uid="{66E71A71-4161-4E44-A6CD-01CA3135BD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Excluídas distâncias menores que 250 km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tc={BAFFBF9A-425E-47B0-A0B5-9C4BAF41433D}</author>
    <author>tc={11DE0825-85F1-4AC6-A383-B518CC3F7C7E}</author>
  </authors>
  <commentList>
    <comment ref="C1" authorId="0" shapeId="0" xr:uid="{BAFFBF9A-425E-47B0-A0B5-9C4BAF414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anual dividido por 52 semanas e dividido por 2, significando o mesmo valor de demanda de O-D Hub-Spoke e Spoke-Hub (nos dois sentintos iguais)
Responder:
    Excluídas demandas menores que 27 Pax/semana</t>
      </text>
    </comment>
    <comment ref="D1" authorId="1" shapeId="0" xr:uid="{11DE0825-85F1-4AC6-A383-B518CC3F7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Excluídas distâncias menores que 250 km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tc={6CF789A7-B813-46D3-96B2-AAB690E68626}</author>
    <author>tc={5ADB93F0-3A07-4504-BCDA-7F52EA141528}</author>
  </authors>
  <commentList>
    <comment ref="C1" authorId="0" shapeId="0" xr:uid="{6CF789A7-B813-46D3-96B2-AAB690E686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Demanda anual dividido por 52 semanas e dividido por 2, significando o mesmo valor de demanda de O-D Hub-Spoke e Spoke-Hub (nos dois sentintos iguais)
Responder:
    Excluídas demandas menores que 27 Pax/semana</t>
      </text>
    </comment>
    <comment ref="D1" authorId="1" shapeId="0" xr:uid="{5ADB93F0-3A07-4504-BCDA-7F52EA1415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Excluídas distâncias menores que 250 km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tc={5FF4C130-87B5-47F2-9048-D05DF8DAC287}</author>
    <author>tc={3D3EC76E-3C5E-436A-A2B0-242B60D31E1A}</author>
  </authors>
  <commentList>
    <comment ref="D2" authorId="0" shapeId="0" xr:uid="{5FF4C130-87B5-47F2-9048-D05DF8DAC2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entre E190E2 e A220-110</t>
      </text>
    </comment>
    <comment ref="D3" authorId="1" shapeId="0" xr:uid="{3D3EC76E-3C5E-436A-A2B0-242B60D31E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Semelhante ao B737M7</t>
      </text>
    </comment>
  </commentList>
</comments>
</file>

<file path=xl/sharedStrings.xml><?xml version="1.0" encoding="utf-8"?>
<sst xmlns="http://schemas.openxmlformats.org/spreadsheetml/2006/main" count="387" uniqueCount="48">
  <si>
    <t>Distancia</t>
  </si>
  <si>
    <t>Demanda</t>
  </si>
  <si>
    <t>Jato_1</t>
  </si>
  <si>
    <t>Jato_3</t>
  </si>
  <si>
    <t>Hub</t>
  </si>
  <si>
    <t>Spoke</t>
  </si>
  <si>
    <t>Aeronave</t>
  </si>
  <si>
    <t>Assentos</t>
  </si>
  <si>
    <t>Alcance</t>
  </si>
  <si>
    <t>Tipo</t>
  </si>
  <si>
    <t>DADOS</t>
  </si>
  <si>
    <t xml:space="preserve">Sem restrição </t>
  </si>
  <si>
    <t xml:space="preserve">Com Restrição </t>
  </si>
  <si>
    <t>Fluxo_0,0</t>
  </si>
  <si>
    <t>Fluxo_0,1</t>
  </si>
  <si>
    <t>Fluxo_0,2</t>
  </si>
  <si>
    <t>Fluxo_0,3</t>
  </si>
  <si>
    <t>Fluxo_0,4</t>
  </si>
  <si>
    <t>Fluxo_1,0</t>
  </si>
  <si>
    <t>Fluxo_1,1</t>
  </si>
  <si>
    <t>Fluxo_1,2</t>
  </si>
  <si>
    <t>Fluxo_1,3</t>
  </si>
  <si>
    <t>Fluxo_1,4</t>
  </si>
  <si>
    <t>PAX_0,0</t>
  </si>
  <si>
    <t>PAX_0,1</t>
  </si>
  <si>
    <t>PAX_0,2</t>
  </si>
  <si>
    <t>PAX_0,3</t>
  </si>
  <si>
    <t>PAX_0,4</t>
  </si>
  <si>
    <t>PAX_1,0</t>
  </si>
  <si>
    <t>PAX_1,1</t>
  </si>
  <si>
    <t>PAX_1,2</t>
  </si>
  <si>
    <t>PAX_1,3</t>
  </si>
  <si>
    <t>PAX_1,4</t>
  </si>
  <si>
    <t>LUCRO</t>
  </si>
  <si>
    <t>CENARIO 1</t>
  </si>
  <si>
    <t>CENARIO 2</t>
  </si>
  <si>
    <t>CENARIO 3</t>
  </si>
  <si>
    <t>MESMO DADOS DA ABA "DADOS"</t>
  </si>
  <si>
    <t xml:space="preserve">INCREMENTAÇÃO NO CÓDIGO </t>
  </si>
  <si>
    <t>Fluxo_0,5</t>
  </si>
  <si>
    <t>Fluxo_1,5</t>
  </si>
  <si>
    <t>PAX_0,5</t>
  </si>
  <si>
    <t>PAX_1,5</t>
  </si>
  <si>
    <t>CENARIO 4</t>
  </si>
  <si>
    <t>CENARIO 5</t>
  </si>
  <si>
    <t>CENARIO 6</t>
  </si>
  <si>
    <t>NÃO PRECISA DA RESTRIÇÃO -- FUNÇÃO GANHO FAZ O TRABALHO SUJO</t>
  </si>
  <si>
    <t>CENARIO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</si>
</sst>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166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3" fillId="0" borderId="6" xfId="0" applyFont="1" applyBorder="1"/>
    <xf numFmtId="0" fontId="4" fillId="0" borderId="0" xfId="0" applyFont="1"/>
    <xf numFmtId="0" fontId="5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0" fontId="7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tor" id="{59F41E18-1CD0-4290-97ED-057DF08CE526}" userId="Victor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05T13:55:27.28" personId="{59F41E18-1CD0-4290-97ED-057DF08CE526}" id="{13B1AA42-E60D-4E10-809E-131C00E241C5}">
    <text>Demanda anual dividido por 52 semanas e dividido por 2, significando o mesmo valor de demanda de O-D Hub-Spoke e Spoke-Hub (nos dois sentintos iguais)</text>
  </threadedComment>
  <threadedComment ref="C1" dT="2021-08-05T17:58:35.73" personId="{59F41E18-1CD0-4290-97ED-057DF08CE526}" id="{CFCD768F-CB81-4B10-97CD-9B7225C54F66}" parentId="{13B1AA42-E60D-4E10-809E-131C00E241C5}">
    <text>Excluídas demandas menores que 27 Pax/semana</text>
  </threadedComment>
  <threadedComment ref="D1" dT="2021-08-05T17:58:57.94" personId="{59F41E18-1CD0-4290-97ED-057DF08CE526}" id="{8EDC821C-11D9-44D9-8DDA-F8798957CB81}">
    <text>Excluídas distâncias menores que 250 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8-05T13:55:27.28" personId="{59F41E18-1CD0-4290-97ED-057DF08CE526}" id="{8B90BD82-7D2E-4E55-9F65-E09E451A347D}">
    <text>Demanda anual dividido por 52 semanas e dividido por 2, significando o mesmo valor de demanda de O-D Hub-Spoke e Spoke-Hub (nos dois sentintos iguais)</text>
  </threadedComment>
  <threadedComment ref="C1" dT="2021-08-05T17:58:35.73" personId="{59F41E18-1CD0-4290-97ED-057DF08CE526}" id="{513D1DDB-135A-46F5-9599-1B678E2C4F05}" parentId="{8B90BD82-7D2E-4E55-9F65-E09E451A347D}">
    <text>Excluídas demandas menores que 27 Pax/semana</text>
  </threadedComment>
  <threadedComment ref="D1" dT="2021-08-05T17:58:57.94" personId="{59F41E18-1CD0-4290-97ED-057DF08CE526}" id="{8C0F87CC-320D-4CD6-9FD9-7825A7DEBC65}">
    <text>Excluídas distâncias menores que 250 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8-05T13:55:27.28" personId="{59F41E18-1CD0-4290-97ED-057DF08CE526}" id="{1939825D-C4F4-4DB2-AC77-4D9A589D31A2}">
    <text>Demanda anual dividido por 52 semanas e dividido por 2, significando o mesmo valor de demanda de O-D Hub-Spoke e Spoke-Hub (nos dois sentintos iguais)</text>
  </threadedComment>
  <threadedComment ref="C1" dT="2021-08-05T17:58:35.73" personId="{59F41E18-1CD0-4290-97ED-057DF08CE526}" id="{DF2CABFA-9E46-4C2F-BC6B-F5DDB198575E}" parentId="{1939825D-C4F4-4DB2-AC77-4D9A589D31A2}">
    <text>Excluídas demandas menores que 27 Pax/semana</text>
  </threadedComment>
  <threadedComment ref="D1" dT="2021-08-05T17:58:57.94" personId="{59F41E18-1CD0-4290-97ED-057DF08CE526}" id="{66E71A71-4161-4E44-A6CD-01CA3135BD0D}">
    <text>Excluídas distâncias menores que 250 km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1-08-05T13:55:27.28" personId="{59F41E18-1CD0-4290-97ED-057DF08CE526}" id="{BAFFBF9A-425E-47B0-A0B5-9C4BAF41433D}">
    <text>Demanda anual dividido por 52 semanas e dividido por 2, significando o mesmo valor de demanda de O-D Hub-Spoke e Spoke-Hub (nos dois sentintos iguais)</text>
  </threadedComment>
  <threadedComment ref="C1" dT="2021-08-05T17:58:35.73" personId="{59F41E18-1CD0-4290-97ED-057DF08CE526}" id="{18FE3B30-2A5C-4666-A72F-0302C0D71BE5}" parentId="{BAFFBF9A-425E-47B0-A0B5-9C4BAF41433D}">
    <text>Excluídas demandas menores que 27 Pax/semana</text>
  </threadedComment>
  <threadedComment ref="D1" dT="2021-08-05T17:58:57.94" personId="{59F41E18-1CD0-4290-97ED-057DF08CE526}" id="{11DE0825-85F1-4AC6-A383-B518CC3F7C7E}">
    <text>Excluídas distâncias menores que 250 km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8-05T13:55:27.28" personId="{59F41E18-1CD0-4290-97ED-057DF08CE526}" id="{6CF789A7-B813-46D3-96B2-AAB690E68626}">
    <text>Demanda anual dividido por 52 semanas e dividido por 2, significando o mesmo valor de demanda de O-D Hub-Spoke e Spoke-Hub (nos dois sentintos iguais)</text>
  </threadedComment>
  <threadedComment ref="C1" dT="2021-08-05T17:58:35.73" personId="{59F41E18-1CD0-4290-97ED-057DF08CE526}" id="{66BCD388-0992-4921-9522-D7CC96B01161}" parentId="{6CF789A7-B813-46D3-96B2-AAB690E68626}">
    <text>Excluídas demandas menores que 27 Pax/semana</text>
  </threadedComment>
  <threadedComment ref="D1" dT="2021-08-05T17:58:57.94" personId="{59F41E18-1CD0-4290-97ED-057DF08CE526}" id="{5ADB93F0-3A07-4504-BCDA-7F52EA141528}">
    <text>Excluídas distâncias menores que 250 km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2" dT="2021-08-05T17:56:00.66" personId="{59F41E18-1CD0-4290-97ED-057DF08CE526}" id="{5FF4C130-87B5-47F2-9048-D05DF8DAC287}">
    <text>Média entre E190E2 e A220-110</text>
  </threadedComment>
  <threadedComment ref="D3" dT="2021-08-05T17:56:37.24" personId="{59F41E18-1CD0-4290-97ED-057DF08CE526}" id="{3D3EC76E-3C5E-436A-A2B0-242B60D31E1A}">
    <text>Semelhante ao B737M7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B0A9607-7568-408B-817C-69FF5BFB9A4E}">
  <we:reference id="wa104380848" version="2.1.0.1" store="pt-BR" storeType="OMEX"/>
  <we:alternateReferences>
    <we:reference id="wa104380848" version="2.1.0.1" store="WA10438084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4239-9CF0-4161-9764-E55AC0030FBA}">
  <dimension ref="A1:D8"/>
  <sheetViews>
    <sheetView workbookViewId="0">
      <selection sqref="A1:D6"/>
    </sheetView>
  </sheetViews>
  <sheetFormatPr defaultRowHeight="15" x14ac:dyDescent="0.25"/>
  <cols>
    <col min="1" max="1" width="6.85546875" bestFit="1" customWidth="1"/>
    <col min="2" max="2" width="7.28515625" bestFit="1" customWidth="1"/>
    <col min="3" max="3" width="16.140625" bestFit="1" customWidth="1"/>
    <col min="4" max="4" width="13.7109375" bestFit="1" customWidth="1"/>
  </cols>
  <sheetData>
    <row r="1" spans="1:4" x14ac:dyDescent="0.25">
      <c r="A1" s="4" t="s">
        <v>4</v>
      </c>
      <c r="B1" s="4" t="s">
        <v>5</v>
      </c>
      <c r="C1" s="5" t="s">
        <v>1</v>
      </c>
      <c r="D1" s="4" t="s">
        <v>0</v>
      </c>
    </row>
    <row r="2" spans="1:4" x14ac:dyDescent="0.25">
      <c r="A2">
        <v>53</v>
      </c>
      <c r="B2">
        <v>19</v>
      </c>
      <c r="C2" s="1">
        <v>1738.4282445631034</v>
      </c>
      <c r="D2" s="2">
        <v>1246.9465533257398</v>
      </c>
    </row>
    <row r="3" spans="1:4" x14ac:dyDescent="0.25">
      <c r="A3">
        <v>53</v>
      </c>
      <c r="B3">
        <v>20</v>
      </c>
      <c r="C3" s="1">
        <v>2201.7086991404794</v>
      </c>
      <c r="D3" s="2">
        <v>942.71492736799053</v>
      </c>
    </row>
    <row r="4" spans="1:4" x14ac:dyDescent="0.25">
      <c r="A4">
        <v>117</v>
      </c>
      <c r="B4">
        <v>19</v>
      </c>
      <c r="C4" s="1">
        <v>81.968214031989405</v>
      </c>
      <c r="D4" s="2">
        <v>1466</v>
      </c>
    </row>
    <row r="5" spans="1:4" x14ac:dyDescent="0.25">
      <c r="A5">
        <v>117</v>
      </c>
      <c r="B5">
        <v>20</v>
      </c>
      <c r="C5" s="1">
        <v>586.8525329689619</v>
      </c>
      <c r="D5" s="2">
        <v>1052</v>
      </c>
    </row>
    <row r="6" spans="1:4" x14ac:dyDescent="0.25">
      <c r="A6">
        <v>53</v>
      </c>
      <c r="B6">
        <v>781</v>
      </c>
      <c r="C6" s="1">
        <v>40</v>
      </c>
      <c r="D6" s="2">
        <v>1345</v>
      </c>
    </row>
    <row r="7" spans="1:4" x14ac:dyDescent="0.25">
      <c r="C7" s="1"/>
      <c r="D7" s="2"/>
    </row>
    <row r="8" spans="1:4" x14ac:dyDescent="0.25">
      <c r="C8" s="1"/>
      <c r="D8" s="2"/>
    </row>
  </sheetData>
  <sortState xmlns:xlrd2="http://schemas.microsoft.com/office/spreadsheetml/2017/richdata2" ref="A2:D5">
    <sortCondition ref="A2:A5"/>
    <sortCondition ref="B2:B5"/>
  </sortState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B3D7-A5B4-4BC2-BF23-70D77A113D2E}">
  <dimension ref="A1:D6"/>
  <sheetViews>
    <sheetView workbookViewId="0">
      <selection activeCell="G16" sqref="G16"/>
    </sheetView>
  </sheetViews>
  <sheetFormatPr defaultRowHeight="15" x14ac:dyDescent="0.25"/>
  <sheetData>
    <row r="1" spans="1:4" x14ac:dyDescent="0.25">
      <c r="A1" s="4" t="s">
        <v>4</v>
      </c>
      <c r="B1" s="4" t="s">
        <v>5</v>
      </c>
      <c r="C1" s="5" t="s">
        <v>1</v>
      </c>
      <c r="D1" s="4" t="s">
        <v>0</v>
      </c>
    </row>
    <row r="2" spans="1:4" x14ac:dyDescent="0.25">
      <c r="A2">
        <v>53</v>
      </c>
      <c r="B2">
        <v>19</v>
      </c>
      <c r="C2" s="1">
        <f xml:space="preserve"> 1738.4282445631 + C4</f>
        <v>1820.3964585950894</v>
      </c>
      <c r="D2" s="2">
        <v>1246.9465533257398</v>
      </c>
    </row>
    <row r="3" spans="1:4" x14ac:dyDescent="0.25">
      <c r="A3">
        <v>53</v>
      </c>
      <c r="B3">
        <v>20</v>
      </c>
      <c r="C3" s="1">
        <f xml:space="preserve"> 2201.70869914048 +C5</f>
        <v>2788.5612321094418</v>
      </c>
      <c r="D3" s="2">
        <v>942.71492736799053</v>
      </c>
    </row>
    <row r="4" spans="1:4" x14ac:dyDescent="0.25">
      <c r="A4">
        <v>117</v>
      </c>
      <c r="B4">
        <v>19</v>
      </c>
      <c r="C4" s="1">
        <v>81.968214031989405</v>
      </c>
      <c r="D4" s="2">
        <v>1466</v>
      </c>
    </row>
    <row r="5" spans="1:4" x14ac:dyDescent="0.25">
      <c r="A5">
        <v>117</v>
      </c>
      <c r="B5">
        <v>20</v>
      </c>
      <c r="C5" s="1">
        <v>586.8525329689619</v>
      </c>
      <c r="D5" s="2">
        <v>1052</v>
      </c>
    </row>
    <row r="6" spans="1:4" x14ac:dyDescent="0.25">
      <c r="A6">
        <v>53</v>
      </c>
      <c r="B6">
        <v>781</v>
      </c>
      <c r="C6" s="1">
        <v>40</v>
      </c>
      <c r="D6" s="2">
        <v>1345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5747-19D4-4D87-9B6B-CDAF6510E754}">
  <dimension ref="A1:D4"/>
  <sheetViews>
    <sheetView workbookViewId="0">
      <selection activeCell="E39" sqref="E39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1</v>
      </c>
      <c r="D1" t="s">
        <v>0</v>
      </c>
    </row>
    <row r="2" spans="1:4" x14ac:dyDescent="0.25">
      <c r="A2">
        <v>53</v>
      </c>
      <c r="B2">
        <v>19</v>
      </c>
      <c r="C2">
        <v>1820.3964585950894</v>
      </c>
      <c r="D2">
        <v>1246.9465533257398</v>
      </c>
    </row>
    <row r="3" spans="1:4" x14ac:dyDescent="0.25">
      <c r="A3">
        <v>53</v>
      </c>
      <c r="B3">
        <v>20</v>
      </c>
      <c r="C3">
        <v>2788.5612321094418</v>
      </c>
      <c r="D3">
        <v>942.71492736799053</v>
      </c>
    </row>
    <row r="4" spans="1:4" x14ac:dyDescent="0.25">
      <c r="A4">
        <v>53</v>
      </c>
      <c r="B4">
        <v>781</v>
      </c>
      <c r="C4">
        <v>40</v>
      </c>
      <c r="D4">
        <v>1345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480-16EF-4CE3-9AAA-C4592988431F}">
  <dimension ref="A2:E4"/>
  <sheetViews>
    <sheetView workbookViewId="0">
      <selection activeCell="I9" sqref="I9"/>
    </sheetView>
  </sheetViews>
  <sheetFormatPr defaultRowHeight="15" x14ac:dyDescent="0.25"/>
  <sheetData>
    <row r="2" spans="1:5" ht="92.25" x14ac:dyDescent="1.35">
      <c r="A2" s="21" t="s">
        <v>37</v>
      </c>
      <c r="B2" s="21"/>
      <c r="C2" s="21"/>
    </row>
    <row r="4" spans="1:5" ht="61.5" x14ac:dyDescent="0.9">
      <c r="E4" s="20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3BE5-4779-4CB2-8A8B-0ED4BF262EBE}">
  <dimension ref="A1:D7"/>
  <sheetViews>
    <sheetView workbookViewId="0">
      <selection activeCell="A7" sqref="A7:D7"/>
    </sheetView>
  </sheetViews>
  <sheetFormatPr defaultRowHeight="15" x14ac:dyDescent="0.25"/>
  <sheetData>
    <row r="1" spans="1:4" x14ac:dyDescent="0.25">
      <c r="A1" s="4" t="s">
        <v>4</v>
      </c>
      <c r="B1" s="4" t="s">
        <v>5</v>
      </c>
      <c r="C1" s="5" t="s">
        <v>1</v>
      </c>
      <c r="D1" s="4" t="s">
        <v>0</v>
      </c>
    </row>
    <row r="2" spans="1:4" x14ac:dyDescent="0.25">
      <c r="A2">
        <v>53</v>
      </c>
      <c r="B2">
        <v>19</v>
      </c>
      <c r="C2" s="1">
        <v>1738.4282445631034</v>
      </c>
      <c r="D2" s="2">
        <v>1246.9465533257398</v>
      </c>
    </row>
    <row r="3" spans="1:4" x14ac:dyDescent="0.25">
      <c r="A3">
        <v>53</v>
      </c>
      <c r="B3">
        <v>20</v>
      </c>
      <c r="C3" s="1">
        <v>2201.7086991404794</v>
      </c>
      <c r="D3" s="2">
        <v>942.71492736799053</v>
      </c>
    </row>
    <row r="4" spans="1:4" x14ac:dyDescent="0.25">
      <c r="A4">
        <v>117</v>
      </c>
      <c r="B4">
        <v>19</v>
      </c>
      <c r="C4" s="1">
        <v>81.968214031989405</v>
      </c>
      <c r="D4" s="2">
        <v>1466</v>
      </c>
    </row>
    <row r="5" spans="1:4" x14ac:dyDescent="0.25">
      <c r="A5">
        <v>117</v>
      </c>
      <c r="B5">
        <v>20</v>
      </c>
      <c r="C5" s="1">
        <v>586.8525329689619</v>
      </c>
      <c r="D5" s="2">
        <v>1052</v>
      </c>
    </row>
    <row r="6" spans="1:4" x14ac:dyDescent="0.25">
      <c r="A6">
        <v>53</v>
      </c>
      <c r="B6">
        <v>781</v>
      </c>
      <c r="C6" s="1">
        <v>40</v>
      </c>
      <c r="D6" s="2">
        <v>1345</v>
      </c>
    </row>
    <row r="7" spans="1:4" x14ac:dyDescent="0.25">
      <c r="A7">
        <v>117</v>
      </c>
      <c r="B7">
        <v>53</v>
      </c>
      <c r="C7" s="1">
        <v>669</v>
      </c>
      <c r="D7" s="2">
        <v>212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42CF-5927-4A29-9851-6DBF06EEA31B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s="4" t="s">
        <v>4</v>
      </c>
      <c r="B1" s="4" t="s">
        <v>5</v>
      </c>
      <c r="C1" s="5" t="s">
        <v>1</v>
      </c>
      <c r="D1" s="4" t="s">
        <v>0</v>
      </c>
    </row>
    <row r="2" spans="1:4" x14ac:dyDescent="0.25">
      <c r="A2">
        <v>53</v>
      </c>
      <c r="B2">
        <v>19</v>
      </c>
      <c r="C2" s="1">
        <v>1738.4282445631034</v>
      </c>
      <c r="D2" s="2">
        <v>1246.9465533257398</v>
      </c>
    </row>
    <row r="3" spans="1:4" x14ac:dyDescent="0.25">
      <c r="A3">
        <v>53</v>
      </c>
      <c r="B3">
        <v>20</v>
      </c>
      <c r="C3" s="1">
        <v>2201.7086991404794</v>
      </c>
      <c r="D3" s="2">
        <v>942.71492736799053</v>
      </c>
    </row>
    <row r="4" spans="1:4" x14ac:dyDescent="0.25">
      <c r="A4">
        <v>117</v>
      </c>
      <c r="B4">
        <v>19</v>
      </c>
      <c r="C4" s="1">
        <v>81.968214031989405</v>
      </c>
      <c r="D4" s="2">
        <v>1466</v>
      </c>
    </row>
    <row r="5" spans="1:4" x14ac:dyDescent="0.25">
      <c r="A5">
        <v>117</v>
      </c>
      <c r="B5">
        <v>20</v>
      </c>
      <c r="C5" s="1">
        <v>586.8525329689619</v>
      </c>
      <c r="D5" s="2">
        <v>1052</v>
      </c>
    </row>
    <row r="6" spans="1:4" x14ac:dyDescent="0.25">
      <c r="A6">
        <v>53</v>
      </c>
      <c r="B6">
        <v>781</v>
      </c>
      <c r="C6" s="1">
        <v>40</v>
      </c>
      <c r="D6" s="2">
        <v>1345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DA3-9E99-4456-A686-AC25400CDEC2}">
  <dimension ref="A1:D7"/>
  <sheetViews>
    <sheetView tabSelected="1" workbookViewId="0">
      <selection activeCell="A8" sqref="A8"/>
    </sheetView>
  </sheetViews>
  <sheetFormatPr defaultRowHeight="15" x14ac:dyDescent="0.25"/>
  <sheetData>
    <row r="1" spans="1:4" x14ac:dyDescent="0.25">
      <c r="A1" s="4" t="s">
        <v>4</v>
      </c>
      <c r="B1" s="4" t="s">
        <v>5</v>
      </c>
      <c r="C1" s="5" t="s">
        <v>1</v>
      </c>
      <c r="D1" s="4" t="s">
        <v>0</v>
      </c>
    </row>
    <row r="2" spans="1:4" x14ac:dyDescent="0.25">
      <c r="A2">
        <v>53</v>
      </c>
      <c r="B2">
        <v>19</v>
      </c>
      <c r="C2" s="1">
        <v>1738.4282445631034</v>
      </c>
      <c r="D2" s="2">
        <v>1246.9465533257398</v>
      </c>
    </row>
    <row r="3" spans="1:4" x14ac:dyDescent="0.25">
      <c r="A3">
        <v>53</v>
      </c>
      <c r="B3">
        <v>20</v>
      </c>
      <c r="C3" s="1">
        <v>2201.7086991404794</v>
      </c>
      <c r="D3" s="2">
        <v>942.71492736799053</v>
      </c>
    </row>
    <row r="4" spans="1:4" x14ac:dyDescent="0.25">
      <c r="A4">
        <v>117</v>
      </c>
      <c r="B4">
        <v>19</v>
      </c>
      <c r="C4" s="1">
        <v>81.968214031989405</v>
      </c>
      <c r="D4" s="2">
        <v>1466</v>
      </c>
    </row>
    <row r="5" spans="1:4" x14ac:dyDescent="0.25">
      <c r="A5">
        <v>117</v>
      </c>
      <c r="B5">
        <v>20</v>
      </c>
      <c r="C5" s="1">
        <v>586.8525329689619</v>
      </c>
      <c r="D5" s="2">
        <v>1052</v>
      </c>
    </row>
    <row r="6" spans="1:4" x14ac:dyDescent="0.25">
      <c r="A6">
        <v>53</v>
      </c>
      <c r="B6">
        <v>781</v>
      </c>
      <c r="C6" s="1">
        <v>40</v>
      </c>
      <c r="D6" s="2">
        <v>1345</v>
      </c>
    </row>
    <row r="7" spans="1:4" x14ac:dyDescent="0.25">
      <c r="A7">
        <v>117</v>
      </c>
      <c r="B7">
        <v>53</v>
      </c>
      <c r="C7" s="1">
        <v>669</v>
      </c>
      <c r="D7" s="2">
        <v>212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A652-624B-4DEB-BB5E-5C2EB7B2EA90}">
  <dimension ref="A1:T66"/>
  <sheetViews>
    <sheetView topLeftCell="A40" workbookViewId="0">
      <selection activeCell="B59" sqref="B59:T66"/>
    </sheetView>
  </sheetViews>
  <sheetFormatPr defaultRowHeight="15" x14ac:dyDescent="0.25"/>
  <cols>
    <col min="1" max="1" width="16" customWidth="1"/>
    <col min="2" max="2" width="12.42578125" customWidth="1"/>
    <col min="3" max="3" width="14" bestFit="1" customWidth="1"/>
    <col min="5" max="5" width="12.42578125" customWidth="1"/>
    <col min="7" max="7" width="12.28515625" customWidth="1"/>
    <col min="12" max="12" width="12" customWidth="1"/>
    <col min="13" max="13" width="15.85546875" customWidth="1"/>
  </cols>
  <sheetData>
    <row r="1" spans="1:20" x14ac:dyDescent="0.25">
      <c r="B1" s="14" t="s">
        <v>11</v>
      </c>
      <c r="C1" s="15"/>
      <c r="D1" s="15"/>
      <c r="E1" s="15"/>
      <c r="F1" s="15"/>
      <c r="G1" s="15"/>
      <c r="H1" s="15"/>
      <c r="I1" s="15"/>
      <c r="J1" s="18"/>
      <c r="L1" s="14" t="s">
        <v>12</v>
      </c>
      <c r="M1" s="15"/>
      <c r="N1" s="15"/>
      <c r="O1" s="15"/>
      <c r="P1" s="15"/>
      <c r="Q1" s="15"/>
      <c r="R1" s="15"/>
      <c r="S1" s="15"/>
      <c r="T1" s="8"/>
    </row>
    <row r="2" spans="1:20" x14ac:dyDescent="0.25">
      <c r="A2" s="7" t="s">
        <v>10</v>
      </c>
      <c r="B2" s="16" t="s">
        <v>13</v>
      </c>
      <c r="C2" s="9">
        <v>2</v>
      </c>
      <c r="D2" s="9" t="s">
        <v>18</v>
      </c>
      <c r="E2" s="9">
        <v>10</v>
      </c>
      <c r="F2" s="6" t="s">
        <v>23</v>
      </c>
      <c r="G2" s="9">
        <v>220</v>
      </c>
      <c r="H2" s="9" t="s">
        <v>28</v>
      </c>
      <c r="I2" s="9">
        <v>1518</v>
      </c>
      <c r="J2" s="19">
        <f>G2+I2</f>
        <v>1738</v>
      </c>
      <c r="L2" s="16" t="s">
        <v>13</v>
      </c>
      <c r="M2" s="9">
        <v>2</v>
      </c>
      <c r="N2" s="9" t="s">
        <v>18</v>
      </c>
      <c r="O2" s="9">
        <v>10</v>
      </c>
      <c r="P2" s="6" t="s">
        <v>23</v>
      </c>
      <c r="Q2" s="9">
        <v>220</v>
      </c>
      <c r="R2" s="9" t="s">
        <v>28</v>
      </c>
      <c r="S2" s="9">
        <v>1518</v>
      </c>
      <c r="T2" s="19">
        <f>S2+Q2</f>
        <v>1738</v>
      </c>
    </row>
    <row r="3" spans="1:20" x14ac:dyDescent="0.25">
      <c r="A3" s="7"/>
      <c r="B3" s="16" t="s">
        <v>14</v>
      </c>
      <c r="C3" s="9">
        <v>2</v>
      </c>
      <c r="D3" s="9" t="s">
        <v>19</v>
      </c>
      <c r="E3" s="9">
        <v>13</v>
      </c>
      <c r="F3" s="6" t="s">
        <v>24</v>
      </c>
      <c r="G3" s="9">
        <v>220</v>
      </c>
      <c r="H3" s="9" t="s">
        <v>29</v>
      </c>
      <c r="I3" s="9">
        <v>1982</v>
      </c>
      <c r="J3" s="19">
        <f t="shared" ref="J3:J6" si="0">G3+I3</f>
        <v>2202</v>
      </c>
      <c r="L3" s="16" t="s">
        <v>14</v>
      </c>
      <c r="M3" s="9">
        <v>2</v>
      </c>
      <c r="N3" s="9" t="s">
        <v>19</v>
      </c>
      <c r="O3" s="9">
        <v>13</v>
      </c>
      <c r="P3" s="6" t="s">
        <v>24</v>
      </c>
      <c r="Q3" s="9">
        <v>220</v>
      </c>
      <c r="R3" s="9" t="s">
        <v>29</v>
      </c>
      <c r="S3" s="9">
        <v>1982</v>
      </c>
      <c r="T3" s="19">
        <f t="shared" ref="T3:T6" si="1">S3+Q3</f>
        <v>2202</v>
      </c>
    </row>
    <row r="4" spans="1:20" x14ac:dyDescent="0.25">
      <c r="A4" s="7"/>
      <c r="B4" s="16" t="s">
        <v>15</v>
      </c>
      <c r="C4" s="9">
        <v>1</v>
      </c>
      <c r="D4" s="9" t="s">
        <v>20</v>
      </c>
      <c r="E4" s="9">
        <v>0</v>
      </c>
      <c r="F4" s="6" t="s">
        <v>25</v>
      </c>
      <c r="G4" s="9">
        <v>82</v>
      </c>
      <c r="H4" s="9" t="s">
        <v>30</v>
      </c>
      <c r="I4" s="9">
        <v>0</v>
      </c>
      <c r="J4" s="19">
        <f t="shared" si="0"/>
        <v>82</v>
      </c>
      <c r="L4" s="16" t="s">
        <v>15</v>
      </c>
      <c r="M4" s="9">
        <v>0</v>
      </c>
      <c r="N4" s="9" t="s">
        <v>20</v>
      </c>
      <c r="O4" s="9">
        <v>0</v>
      </c>
      <c r="P4" s="6" t="s">
        <v>25</v>
      </c>
      <c r="Q4" s="9">
        <v>0</v>
      </c>
      <c r="R4" s="9" t="s">
        <v>30</v>
      </c>
      <c r="S4" s="9">
        <v>0</v>
      </c>
      <c r="T4" s="19">
        <f t="shared" si="1"/>
        <v>0</v>
      </c>
    </row>
    <row r="5" spans="1:20" x14ac:dyDescent="0.25">
      <c r="A5" s="7"/>
      <c r="B5" s="16" t="s">
        <v>16</v>
      </c>
      <c r="C5" s="9">
        <v>0</v>
      </c>
      <c r="D5" s="9" t="s">
        <v>21</v>
      </c>
      <c r="E5" s="9">
        <v>4</v>
      </c>
      <c r="F5" s="6" t="s">
        <v>26</v>
      </c>
      <c r="G5" s="9">
        <v>0</v>
      </c>
      <c r="H5" s="9" t="s">
        <v>31</v>
      </c>
      <c r="I5" s="9">
        <v>587</v>
      </c>
      <c r="J5" s="19">
        <f t="shared" si="0"/>
        <v>587</v>
      </c>
      <c r="L5" s="16" t="s">
        <v>16</v>
      </c>
      <c r="M5" s="9">
        <v>0</v>
      </c>
      <c r="N5" s="9" t="s">
        <v>21</v>
      </c>
      <c r="O5" s="9">
        <v>0</v>
      </c>
      <c r="P5" s="6" t="s">
        <v>26</v>
      </c>
      <c r="Q5" s="9">
        <v>0</v>
      </c>
      <c r="R5" s="9" t="s">
        <v>31</v>
      </c>
      <c r="S5" s="9">
        <v>0</v>
      </c>
      <c r="T5" s="19">
        <f t="shared" si="1"/>
        <v>0</v>
      </c>
    </row>
    <row r="6" spans="1:20" x14ac:dyDescent="0.25">
      <c r="A6" s="7"/>
      <c r="B6" s="16" t="s">
        <v>17</v>
      </c>
      <c r="C6" s="9">
        <v>1</v>
      </c>
      <c r="D6" s="9" t="s">
        <v>22</v>
      </c>
      <c r="E6" s="9">
        <v>0</v>
      </c>
      <c r="F6" s="6" t="s">
        <v>27</v>
      </c>
      <c r="G6" s="9">
        <v>40</v>
      </c>
      <c r="H6" s="9" t="s">
        <v>32</v>
      </c>
      <c r="I6" s="9">
        <v>0</v>
      </c>
      <c r="J6" s="19">
        <f t="shared" si="0"/>
        <v>40</v>
      </c>
      <c r="L6" s="16" t="s">
        <v>17</v>
      </c>
      <c r="M6" s="9">
        <v>1</v>
      </c>
      <c r="N6" s="9" t="s">
        <v>22</v>
      </c>
      <c r="O6" s="9">
        <v>0</v>
      </c>
      <c r="P6" s="6" t="s">
        <v>27</v>
      </c>
      <c r="Q6" s="9">
        <v>40</v>
      </c>
      <c r="R6" s="9" t="s">
        <v>32</v>
      </c>
      <c r="S6" s="9">
        <v>0</v>
      </c>
      <c r="T6" s="19">
        <f t="shared" si="1"/>
        <v>40</v>
      </c>
    </row>
    <row r="7" spans="1:20" x14ac:dyDescent="0.25">
      <c r="A7" s="7"/>
      <c r="B7" s="16"/>
      <c r="C7" s="9"/>
      <c r="D7" s="9"/>
      <c r="E7" s="9"/>
      <c r="F7" s="9"/>
      <c r="G7" s="9"/>
      <c r="H7" s="9"/>
      <c r="I7" s="9"/>
      <c r="J7" s="10"/>
      <c r="L7" s="16"/>
      <c r="M7" s="9"/>
      <c r="N7" s="9"/>
      <c r="O7" s="9"/>
      <c r="P7" s="9"/>
      <c r="Q7" s="9"/>
      <c r="R7" s="9"/>
      <c r="S7" s="9"/>
      <c r="T7" s="10"/>
    </row>
    <row r="8" spans="1:20" ht="15.75" thickBot="1" x14ac:dyDescent="0.3">
      <c r="A8" s="7"/>
      <c r="B8" s="17" t="s">
        <v>33</v>
      </c>
      <c r="C8" s="12">
        <v>2143667.7999999998</v>
      </c>
      <c r="D8" s="11"/>
      <c r="E8" s="11"/>
      <c r="F8" s="11"/>
      <c r="G8" s="11"/>
      <c r="H8" s="11"/>
      <c r="I8" s="11"/>
      <c r="J8" s="13"/>
      <c r="L8" s="17" t="s">
        <v>33</v>
      </c>
      <c r="M8" s="12"/>
      <c r="N8" s="11"/>
      <c r="O8" s="11"/>
      <c r="P8" s="11"/>
      <c r="Q8" s="11"/>
      <c r="R8" s="11"/>
      <c r="S8" s="11"/>
      <c r="T8" s="13"/>
    </row>
    <row r="10" spans="1:20" x14ac:dyDescent="0.25">
      <c r="A10" s="22" t="s">
        <v>34</v>
      </c>
      <c r="B10" s="16" t="s">
        <v>13</v>
      </c>
      <c r="C10" s="9">
        <v>0</v>
      </c>
      <c r="D10" s="9" t="s">
        <v>18</v>
      </c>
      <c r="E10" s="9">
        <v>12</v>
      </c>
      <c r="F10" s="6" t="s">
        <v>23</v>
      </c>
      <c r="G10" s="9">
        <v>0</v>
      </c>
      <c r="H10" s="9" t="s">
        <v>28</v>
      </c>
      <c r="I10" s="9">
        <v>1820</v>
      </c>
      <c r="J10" s="19">
        <f>G10+I10</f>
        <v>1820</v>
      </c>
      <c r="L10" s="16" t="s">
        <v>13</v>
      </c>
      <c r="M10" s="9">
        <v>0</v>
      </c>
      <c r="N10" s="9" t="s">
        <v>18</v>
      </c>
      <c r="O10" s="9">
        <v>12</v>
      </c>
      <c r="P10" s="6" t="s">
        <v>23</v>
      </c>
      <c r="Q10" s="9">
        <v>0</v>
      </c>
      <c r="R10" s="9" t="s">
        <v>28</v>
      </c>
      <c r="S10" s="9">
        <v>1820</v>
      </c>
      <c r="T10" s="19">
        <f>S10+Q10</f>
        <v>1820</v>
      </c>
    </row>
    <row r="11" spans="1:20" x14ac:dyDescent="0.25">
      <c r="A11" s="22"/>
      <c r="B11" s="16" t="s">
        <v>14</v>
      </c>
      <c r="C11" s="9">
        <v>0</v>
      </c>
      <c r="D11" s="9" t="s">
        <v>19</v>
      </c>
      <c r="E11" s="9">
        <v>18</v>
      </c>
      <c r="F11" s="6" t="s">
        <v>24</v>
      </c>
      <c r="G11" s="9">
        <v>0</v>
      </c>
      <c r="H11" s="9" t="s">
        <v>29</v>
      </c>
      <c r="I11" s="9">
        <v>2789</v>
      </c>
      <c r="J11" s="19">
        <f t="shared" ref="J11:J14" si="2">G11+I11</f>
        <v>2789</v>
      </c>
      <c r="L11" s="16" t="s">
        <v>14</v>
      </c>
      <c r="M11" s="9">
        <v>0</v>
      </c>
      <c r="N11" s="9" t="s">
        <v>19</v>
      </c>
      <c r="O11" s="9">
        <v>18</v>
      </c>
      <c r="P11" s="6" t="s">
        <v>24</v>
      </c>
      <c r="Q11" s="9">
        <v>0</v>
      </c>
      <c r="R11" s="9" t="s">
        <v>29</v>
      </c>
      <c r="S11" s="9">
        <v>2789</v>
      </c>
      <c r="T11" s="19">
        <f t="shared" ref="T11:T14" si="3">S11+Q11</f>
        <v>2789</v>
      </c>
    </row>
    <row r="12" spans="1:20" x14ac:dyDescent="0.25">
      <c r="A12" s="22"/>
      <c r="B12" s="16" t="s">
        <v>15</v>
      </c>
      <c r="C12" s="9">
        <v>1</v>
      </c>
      <c r="D12" s="9" t="s">
        <v>20</v>
      </c>
      <c r="E12" s="9">
        <v>0</v>
      </c>
      <c r="F12" s="6" t="s">
        <v>25</v>
      </c>
      <c r="G12" s="9">
        <v>82</v>
      </c>
      <c r="H12" s="9" t="s">
        <v>30</v>
      </c>
      <c r="I12" s="9">
        <v>0</v>
      </c>
      <c r="J12" s="19">
        <f t="shared" si="2"/>
        <v>82</v>
      </c>
      <c r="L12" s="16" t="s">
        <v>15</v>
      </c>
      <c r="M12" s="9">
        <v>0</v>
      </c>
      <c r="N12" s="9" t="s">
        <v>20</v>
      </c>
      <c r="O12" s="9">
        <v>0</v>
      </c>
      <c r="P12" s="6" t="s">
        <v>25</v>
      </c>
      <c r="Q12" s="9">
        <v>0</v>
      </c>
      <c r="R12" s="9" t="s">
        <v>30</v>
      </c>
      <c r="S12" s="9">
        <v>0</v>
      </c>
      <c r="T12" s="19">
        <f t="shared" si="3"/>
        <v>0</v>
      </c>
    </row>
    <row r="13" spans="1:20" x14ac:dyDescent="0.25">
      <c r="A13" s="22"/>
      <c r="B13" s="16" t="s">
        <v>16</v>
      </c>
      <c r="C13" s="9">
        <v>0</v>
      </c>
      <c r="D13" s="9" t="s">
        <v>21</v>
      </c>
      <c r="E13" s="9">
        <v>4</v>
      </c>
      <c r="F13" s="6" t="s">
        <v>26</v>
      </c>
      <c r="G13" s="9">
        <v>0</v>
      </c>
      <c r="H13" s="9" t="s">
        <v>31</v>
      </c>
      <c r="I13" s="9">
        <v>587</v>
      </c>
      <c r="J13" s="19">
        <f t="shared" si="2"/>
        <v>587</v>
      </c>
      <c r="L13" s="16" t="s">
        <v>16</v>
      </c>
      <c r="M13" s="9">
        <v>0</v>
      </c>
      <c r="N13" s="9" t="s">
        <v>21</v>
      </c>
      <c r="O13" s="9">
        <v>0</v>
      </c>
      <c r="P13" s="6" t="s">
        <v>26</v>
      </c>
      <c r="Q13" s="9">
        <v>0</v>
      </c>
      <c r="R13" s="9" t="s">
        <v>31</v>
      </c>
      <c r="S13" s="9">
        <v>0</v>
      </c>
      <c r="T13" s="19">
        <f t="shared" si="3"/>
        <v>0</v>
      </c>
    </row>
    <row r="14" spans="1:20" x14ac:dyDescent="0.25">
      <c r="A14" s="22"/>
      <c r="B14" s="16" t="s">
        <v>17</v>
      </c>
      <c r="C14" s="9">
        <v>1</v>
      </c>
      <c r="D14" s="9" t="s">
        <v>22</v>
      </c>
      <c r="E14" s="9">
        <v>0</v>
      </c>
      <c r="F14" s="6" t="s">
        <v>27</v>
      </c>
      <c r="G14" s="9">
        <v>40</v>
      </c>
      <c r="H14" s="9" t="s">
        <v>32</v>
      </c>
      <c r="I14" s="9">
        <v>0</v>
      </c>
      <c r="J14" s="19">
        <f t="shared" si="2"/>
        <v>40</v>
      </c>
      <c r="L14" s="16" t="s">
        <v>17</v>
      </c>
      <c r="M14" s="9">
        <v>2</v>
      </c>
      <c r="N14" s="9" t="s">
        <v>22</v>
      </c>
      <c r="O14" s="9">
        <v>0</v>
      </c>
      <c r="P14" s="6" t="s">
        <v>27</v>
      </c>
      <c r="Q14" s="9">
        <v>40</v>
      </c>
      <c r="R14" s="9" t="s">
        <v>32</v>
      </c>
      <c r="S14" s="9">
        <v>0</v>
      </c>
      <c r="T14" s="19">
        <f t="shared" si="3"/>
        <v>40</v>
      </c>
    </row>
    <row r="15" spans="1:20" x14ac:dyDescent="0.25">
      <c r="A15" s="22"/>
      <c r="B15" s="16"/>
      <c r="C15" s="9"/>
      <c r="D15" s="9"/>
      <c r="E15" s="9"/>
      <c r="F15" s="9"/>
      <c r="G15" s="9"/>
      <c r="H15" s="9"/>
      <c r="I15" s="9"/>
      <c r="J15" s="10"/>
      <c r="L15" s="16"/>
      <c r="M15" s="9"/>
      <c r="N15" s="9"/>
      <c r="O15" s="9"/>
      <c r="P15" s="9"/>
      <c r="Q15" s="9"/>
      <c r="R15" s="9"/>
      <c r="S15" s="9"/>
      <c r="T15" s="10"/>
    </row>
    <row r="16" spans="1:20" ht="15.75" thickBot="1" x14ac:dyDescent="0.3">
      <c r="A16" s="22"/>
      <c r="B16" s="17" t="s">
        <v>33</v>
      </c>
      <c r="C16" s="12">
        <v>2452994.61</v>
      </c>
      <c r="D16" s="11"/>
      <c r="E16" s="11"/>
      <c r="F16" s="11"/>
      <c r="G16" s="11"/>
      <c r="H16" s="11"/>
      <c r="I16" s="11"/>
      <c r="J16" s="13"/>
      <c r="L16" s="17" t="s">
        <v>33</v>
      </c>
      <c r="M16" s="12">
        <v>2145504.5099999998</v>
      </c>
      <c r="N16" s="11"/>
      <c r="O16" s="11"/>
      <c r="P16" s="11"/>
      <c r="Q16" s="11"/>
      <c r="R16" s="11"/>
      <c r="S16" s="11"/>
      <c r="T16" s="13"/>
    </row>
    <row r="18" spans="1:20" x14ac:dyDescent="0.25">
      <c r="A18" s="22" t="s">
        <v>35</v>
      </c>
      <c r="B18" s="16" t="s">
        <v>13</v>
      </c>
      <c r="C18" s="9">
        <v>0</v>
      </c>
      <c r="D18" s="9" t="s">
        <v>18</v>
      </c>
      <c r="E18" s="9">
        <v>12</v>
      </c>
      <c r="F18" s="6" t="s">
        <v>23</v>
      </c>
      <c r="G18" s="9">
        <v>0</v>
      </c>
      <c r="H18" s="9" t="s">
        <v>28</v>
      </c>
      <c r="I18" s="9">
        <v>1820</v>
      </c>
      <c r="J18" s="19">
        <f>G18+I18</f>
        <v>1820</v>
      </c>
      <c r="L18" s="16" t="s">
        <v>13</v>
      </c>
      <c r="M18" s="9">
        <v>0</v>
      </c>
      <c r="N18" s="9" t="s">
        <v>18</v>
      </c>
      <c r="O18" s="9">
        <v>12</v>
      </c>
      <c r="P18" s="6" t="s">
        <v>23</v>
      </c>
      <c r="Q18" s="9">
        <v>0</v>
      </c>
      <c r="R18" s="9" t="s">
        <v>28</v>
      </c>
      <c r="S18" s="9">
        <v>1820</v>
      </c>
      <c r="T18" s="19">
        <f>S18+Q18</f>
        <v>1820</v>
      </c>
    </row>
    <row r="19" spans="1:20" x14ac:dyDescent="0.25">
      <c r="A19" s="22"/>
      <c r="B19" s="16" t="s">
        <v>14</v>
      </c>
      <c r="C19" s="9">
        <v>0</v>
      </c>
      <c r="D19" s="9" t="s">
        <v>19</v>
      </c>
      <c r="E19" s="9">
        <v>18</v>
      </c>
      <c r="F19" s="6" t="s">
        <v>24</v>
      </c>
      <c r="G19" s="9">
        <v>0</v>
      </c>
      <c r="H19" s="9" t="s">
        <v>29</v>
      </c>
      <c r="I19" s="9">
        <v>2789</v>
      </c>
      <c r="J19" s="19">
        <f t="shared" ref="J19:J20" si="4">G19+I19</f>
        <v>2789</v>
      </c>
      <c r="L19" s="16" t="s">
        <v>14</v>
      </c>
      <c r="M19" s="9">
        <v>0</v>
      </c>
      <c r="N19" s="9" t="s">
        <v>19</v>
      </c>
      <c r="O19" s="9">
        <v>18</v>
      </c>
      <c r="P19" s="6" t="s">
        <v>24</v>
      </c>
      <c r="Q19" s="9">
        <v>0</v>
      </c>
      <c r="R19" s="9" t="s">
        <v>29</v>
      </c>
      <c r="S19" s="9">
        <v>2789</v>
      </c>
      <c r="T19" s="19">
        <f t="shared" ref="T19:T20" si="5">S19+Q19</f>
        <v>2789</v>
      </c>
    </row>
    <row r="20" spans="1:20" x14ac:dyDescent="0.25">
      <c r="A20" s="22"/>
      <c r="B20" s="16" t="s">
        <v>15</v>
      </c>
      <c r="C20" s="9">
        <v>1</v>
      </c>
      <c r="D20" s="9" t="s">
        <v>20</v>
      </c>
      <c r="E20" s="9">
        <v>0</v>
      </c>
      <c r="F20" s="6" t="s">
        <v>25</v>
      </c>
      <c r="G20" s="9">
        <v>40</v>
      </c>
      <c r="H20" s="9" t="s">
        <v>30</v>
      </c>
      <c r="I20" s="9">
        <v>0</v>
      </c>
      <c r="J20" s="19">
        <f t="shared" si="4"/>
        <v>40</v>
      </c>
      <c r="L20" s="16" t="s">
        <v>15</v>
      </c>
      <c r="M20" s="9">
        <v>1</v>
      </c>
      <c r="N20" s="9" t="s">
        <v>20</v>
      </c>
      <c r="O20" s="9">
        <v>0</v>
      </c>
      <c r="P20" s="6" t="s">
        <v>25</v>
      </c>
      <c r="Q20" s="9">
        <v>40</v>
      </c>
      <c r="R20" s="9" t="s">
        <v>30</v>
      </c>
      <c r="S20" s="9">
        <v>0</v>
      </c>
      <c r="T20" s="19">
        <f t="shared" si="5"/>
        <v>40</v>
      </c>
    </row>
    <row r="21" spans="1:20" x14ac:dyDescent="0.25">
      <c r="A21" s="22"/>
      <c r="B21" s="16"/>
      <c r="C21" s="9"/>
      <c r="D21" s="9"/>
      <c r="E21" s="9"/>
      <c r="F21" s="9"/>
      <c r="G21" s="9"/>
      <c r="H21" s="9"/>
      <c r="I21" s="9"/>
      <c r="J21" s="10"/>
      <c r="L21" s="16"/>
      <c r="M21" s="9"/>
      <c r="N21" s="9"/>
      <c r="O21" s="9"/>
      <c r="P21" s="9"/>
      <c r="Q21" s="9"/>
      <c r="R21" s="9"/>
      <c r="S21" s="9"/>
      <c r="T21" s="10"/>
    </row>
    <row r="22" spans="1:20" ht="15.75" thickBot="1" x14ac:dyDescent="0.3">
      <c r="A22" s="22"/>
      <c r="B22" s="17" t="s">
        <v>33</v>
      </c>
      <c r="C22" s="12">
        <v>2145504.5099999998</v>
      </c>
      <c r="D22" s="11"/>
      <c r="E22" s="11"/>
      <c r="F22" s="11"/>
      <c r="G22" s="11"/>
      <c r="H22" s="11"/>
      <c r="I22" s="11"/>
      <c r="J22" s="13"/>
      <c r="L22" s="17" t="s">
        <v>33</v>
      </c>
      <c r="M22" s="12">
        <v>2145504.5099999998</v>
      </c>
      <c r="N22" s="11"/>
      <c r="O22" s="11"/>
      <c r="P22" s="11"/>
      <c r="Q22" s="11"/>
      <c r="R22" s="11"/>
      <c r="S22" s="11"/>
      <c r="T22" s="13"/>
    </row>
    <row r="24" spans="1:20" x14ac:dyDescent="0.25">
      <c r="A24" s="22" t="s">
        <v>36</v>
      </c>
      <c r="B24" s="16" t="s">
        <v>13</v>
      </c>
      <c r="C24" s="9">
        <v>0</v>
      </c>
      <c r="D24" s="9" t="s">
        <v>18</v>
      </c>
      <c r="E24" s="9">
        <v>12</v>
      </c>
      <c r="F24" s="6" t="s">
        <v>23</v>
      </c>
      <c r="G24" s="9">
        <v>0</v>
      </c>
      <c r="H24" s="9" t="s">
        <v>28</v>
      </c>
      <c r="I24" s="9">
        <v>1820</v>
      </c>
      <c r="J24" s="19">
        <f>G24+I24</f>
        <v>1820</v>
      </c>
      <c r="L24" s="16" t="s">
        <v>13</v>
      </c>
      <c r="M24" s="9">
        <v>0</v>
      </c>
      <c r="N24" s="9" t="s">
        <v>18</v>
      </c>
      <c r="O24" s="9">
        <v>12</v>
      </c>
      <c r="P24" s="6" t="s">
        <v>23</v>
      </c>
      <c r="Q24" s="9">
        <v>0</v>
      </c>
      <c r="R24" s="9" t="s">
        <v>28</v>
      </c>
      <c r="S24" s="9">
        <v>1820</v>
      </c>
      <c r="T24" s="19">
        <f>S24+Q24</f>
        <v>1820</v>
      </c>
    </row>
    <row r="25" spans="1:20" x14ac:dyDescent="0.25">
      <c r="A25" s="22"/>
      <c r="B25" s="16" t="s">
        <v>14</v>
      </c>
      <c r="C25" s="9">
        <v>0</v>
      </c>
      <c r="D25" s="9" t="s">
        <v>19</v>
      </c>
      <c r="E25" s="9">
        <v>18</v>
      </c>
      <c r="F25" s="6" t="s">
        <v>24</v>
      </c>
      <c r="G25" s="9">
        <v>0</v>
      </c>
      <c r="H25" s="9" t="s">
        <v>29</v>
      </c>
      <c r="I25" s="9">
        <v>2789</v>
      </c>
      <c r="J25" s="19">
        <f t="shared" ref="J25:J28" si="6">G25+I25</f>
        <v>2789</v>
      </c>
      <c r="L25" s="16" t="s">
        <v>14</v>
      </c>
      <c r="M25" s="9">
        <v>0</v>
      </c>
      <c r="N25" s="9" t="s">
        <v>19</v>
      </c>
      <c r="O25" s="9">
        <v>18</v>
      </c>
      <c r="P25" s="6" t="s">
        <v>24</v>
      </c>
      <c r="Q25" s="9">
        <v>0</v>
      </c>
      <c r="R25" s="9" t="s">
        <v>29</v>
      </c>
      <c r="S25" s="9">
        <v>2789</v>
      </c>
      <c r="T25" s="19">
        <f t="shared" ref="T25:T28" si="7">S25+Q25</f>
        <v>2789</v>
      </c>
    </row>
    <row r="26" spans="1:20" x14ac:dyDescent="0.25">
      <c r="A26" s="22"/>
      <c r="B26" s="16" t="s">
        <v>15</v>
      </c>
      <c r="C26" s="9">
        <v>1</v>
      </c>
      <c r="D26" s="9" t="s">
        <v>20</v>
      </c>
      <c r="E26" s="9">
        <v>0</v>
      </c>
      <c r="F26" s="6" t="s">
        <v>25</v>
      </c>
      <c r="G26" s="9">
        <v>82</v>
      </c>
      <c r="H26" s="9" t="s">
        <v>30</v>
      </c>
      <c r="I26" s="9">
        <v>0</v>
      </c>
      <c r="J26" s="19">
        <f t="shared" si="6"/>
        <v>82</v>
      </c>
      <c r="L26" s="16" t="s">
        <v>15</v>
      </c>
      <c r="M26" s="9">
        <v>0</v>
      </c>
      <c r="N26" s="9" t="s">
        <v>20</v>
      </c>
      <c r="O26" s="9">
        <v>0</v>
      </c>
      <c r="P26" s="6" t="s">
        <v>25</v>
      </c>
      <c r="Q26" s="9">
        <v>0</v>
      </c>
      <c r="R26" s="9" t="s">
        <v>30</v>
      </c>
      <c r="S26" s="9">
        <v>0</v>
      </c>
      <c r="T26" s="19">
        <f t="shared" si="7"/>
        <v>0</v>
      </c>
    </row>
    <row r="27" spans="1:20" x14ac:dyDescent="0.25">
      <c r="A27" s="22"/>
      <c r="B27" s="16" t="s">
        <v>16</v>
      </c>
      <c r="C27" s="9">
        <v>0</v>
      </c>
      <c r="D27" s="9" t="s">
        <v>21</v>
      </c>
      <c r="E27" s="9">
        <v>4</v>
      </c>
      <c r="F27" s="6" t="s">
        <v>26</v>
      </c>
      <c r="G27" s="9">
        <v>0</v>
      </c>
      <c r="H27" s="9" t="s">
        <v>31</v>
      </c>
      <c r="I27" s="9">
        <v>587</v>
      </c>
      <c r="J27" s="19">
        <f t="shared" si="6"/>
        <v>587</v>
      </c>
      <c r="L27" s="16" t="s">
        <v>16</v>
      </c>
      <c r="M27" s="9">
        <v>0</v>
      </c>
      <c r="N27" s="9" t="s">
        <v>21</v>
      </c>
      <c r="O27" s="9">
        <v>0</v>
      </c>
      <c r="P27" s="6" t="s">
        <v>26</v>
      </c>
      <c r="Q27" s="9">
        <v>0</v>
      </c>
      <c r="R27" s="9" t="s">
        <v>31</v>
      </c>
      <c r="S27" s="9">
        <v>0</v>
      </c>
      <c r="T27" s="19">
        <f t="shared" si="7"/>
        <v>0</v>
      </c>
    </row>
    <row r="28" spans="1:20" x14ac:dyDescent="0.25">
      <c r="A28" s="22"/>
      <c r="B28" s="16" t="s">
        <v>17</v>
      </c>
      <c r="C28" s="9">
        <v>1</v>
      </c>
      <c r="D28" s="9" t="s">
        <v>22</v>
      </c>
      <c r="E28" s="9">
        <v>0</v>
      </c>
      <c r="F28" s="6" t="s">
        <v>27</v>
      </c>
      <c r="G28" s="9">
        <v>40</v>
      </c>
      <c r="H28" s="9" t="s">
        <v>32</v>
      </c>
      <c r="I28" s="9">
        <v>0</v>
      </c>
      <c r="J28" s="19">
        <f t="shared" si="6"/>
        <v>40</v>
      </c>
      <c r="L28" s="16" t="s">
        <v>17</v>
      </c>
      <c r="M28" s="9">
        <v>1</v>
      </c>
      <c r="N28" s="9" t="s">
        <v>22</v>
      </c>
      <c r="O28" s="9">
        <v>0</v>
      </c>
      <c r="P28" s="6" t="s">
        <v>27</v>
      </c>
      <c r="Q28" s="9">
        <v>40</v>
      </c>
      <c r="R28" s="9" t="s">
        <v>32</v>
      </c>
      <c r="S28" s="9">
        <v>0</v>
      </c>
      <c r="T28" s="19">
        <f t="shared" si="7"/>
        <v>40</v>
      </c>
    </row>
    <row r="29" spans="1:20" x14ac:dyDescent="0.25">
      <c r="A29" s="22"/>
      <c r="B29" s="16"/>
      <c r="C29" s="9"/>
      <c r="D29" s="9"/>
      <c r="E29" s="9"/>
      <c r="F29" s="9"/>
      <c r="G29" s="9"/>
      <c r="H29" s="9"/>
      <c r="I29" s="9"/>
      <c r="J29" s="10"/>
      <c r="L29" s="16"/>
      <c r="M29" s="9"/>
      <c r="N29" s="9"/>
      <c r="O29" s="9"/>
      <c r="P29" s="9"/>
      <c r="Q29" s="9"/>
      <c r="R29" s="9"/>
      <c r="S29" s="9"/>
      <c r="T29" s="10"/>
    </row>
    <row r="30" spans="1:20" ht="15.75" thickBot="1" x14ac:dyDescent="0.3">
      <c r="A30" s="22"/>
      <c r="B30" s="17" t="s">
        <v>33</v>
      </c>
      <c r="C30" s="12">
        <v>2452995.61</v>
      </c>
      <c r="D30" s="11"/>
      <c r="E30" s="11"/>
      <c r="F30" s="11"/>
      <c r="G30" s="11"/>
      <c r="H30" s="11"/>
      <c r="I30" s="11"/>
      <c r="J30" s="13"/>
      <c r="L30" s="17" t="s">
        <v>33</v>
      </c>
      <c r="M30" s="12">
        <v>2145504.5099999998</v>
      </c>
      <c r="N30" s="11"/>
      <c r="O30" s="11"/>
      <c r="P30" s="11"/>
      <c r="Q30" s="11"/>
      <c r="R30" s="11"/>
      <c r="S30" s="11"/>
      <c r="T30" s="13"/>
    </row>
    <row r="32" spans="1:20" x14ac:dyDescent="0.25">
      <c r="A32" s="22" t="s">
        <v>43</v>
      </c>
      <c r="B32" s="16" t="s">
        <v>13</v>
      </c>
      <c r="C32" s="9">
        <v>2</v>
      </c>
      <c r="D32" s="9" t="s">
        <v>18</v>
      </c>
      <c r="E32" s="9">
        <v>10</v>
      </c>
      <c r="F32" s="6" t="s">
        <v>23</v>
      </c>
      <c r="G32" s="9">
        <v>220</v>
      </c>
      <c r="H32" s="9" t="s">
        <v>28</v>
      </c>
      <c r="I32" s="9">
        <v>1518</v>
      </c>
      <c r="J32" s="19">
        <f>G32+I32</f>
        <v>1738</v>
      </c>
      <c r="L32" s="16" t="s">
        <v>13</v>
      </c>
      <c r="M32" s="9">
        <v>2</v>
      </c>
      <c r="N32" s="9" t="s">
        <v>18</v>
      </c>
      <c r="O32" s="9">
        <v>10</v>
      </c>
      <c r="P32" s="6" t="s">
        <v>23</v>
      </c>
      <c r="Q32" s="9">
        <v>220</v>
      </c>
      <c r="R32" s="9" t="s">
        <v>28</v>
      </c>
      <c r="S32" s="9">
        <v>1518</v>
      </c>
      <c r="T32" s="19">
        <f>S32+Q32</f>
        <v>1738</v>
      </c>
    </row>
    <row r="33" spans="1:20" x14ac:dyDescent="0.25">
      <c r="A33" s="22"/>
      <c r="B33" s="16" t="s">
        <v>14</v>
      </c>
      <c r="C33" s="9">
        <v>2</v>
      </c>
      <c r="D33" s="9" t="s">
        <v>19</v>
      </c>
      <c r="E33" s="9">
        <v>13</v>
      </c>
      <c r="F33" s="6" t="s">
        <v>24</v>
      </c>
      <c r="G33" s="9">
        <v>220</v>
      </c>
      <c r="H33" s="9" t="s">
        <v>29</v>
      </c>
      <c r="I33" s="9">
        <v>1982</v>
      </c>
      <c r="J33" s="19">
        <f t="shared" ref="J33:J37" si="8">G33+I33</f>
        <v>2202</v>
      </c>
      <c r="L33" s="16" t="s">
        <v>14</v>
      </c>
      <c r="M33" s="9">
        <v>2</v>
      </c>
      <c r="N33" s="9" t="s">
        <v>19</v>
      </c>
      <c r="O33" s="9">
        <v>13</v>
      </c>
      <c r="P33" s="6" t="s">
        <v>24</v>
      </c>
      <c r="Q33" s="9">
        <v>220</v>
      </c>
      <c r="R33" s="9" t="s">
        <v>29</v>
      </c>
      <c r="S33" s="9">
        <v>1982</v>
      </c>
      <c r="T33" s="19">
        <f t="shared" ref="T33:T37" si="9">S33+Q33</f>
        <v>2202</v>
      </c>
    </row>
    <row r="34" spans="1:20" x14ac:dyDescent="0.25">
      <c r="A34" s="22"/>
      <c r="B34" s="16" t="s">
        <v>15</v>
      </c>
      <c r="C34" s="9">
        <v>1</v>
      </c>
      <c r="D34" s="9" t="s">
        <v>20</v>
      </c>
      <c r="E34" s="9">
        <v>0</v>
      </c>
      <c r="F34" s="6" t="s">
        <v>25</v>
      </c>
      <c r="G34" s="9">
        <v>82</v>
      </c>
      <c r="H34" s="9" t="s">
        <v>30</v>
      </c>
      <c r="I34" s="9">
        <v>0</v>
      </c>
      <c r="J34" s="19">
        <f t="shared" si="8"/>
        <v>82</v>
      </c>
      <c r="L34" s="16" t="s">
        <v>15</v>
      </c>
      <c r="M34" s="9">
        <v>0</v>
      </c>
      <c r="N34" s="9" t="s">
        <v>20</v>
      </c>
      <c r="O34" s="9">
        <v>0</v>
      </c>
      <c r="P34" s="6" t="s">
        <v>25</v>
      </c>
      <c r="Q34" s="9">
        <v>0</v>
      </c>
      <c r="R34" s="9" t="s">
        <v>30</v>
      </c>
      <c r="S34" s="9">
        <v>0</v>
      </c>
      <c r="T34" s="19">
        <f t="shared" si="9"/>
        <v>0</v>
      </c>
    </row>
    <row r="35" spans="1:20" x14ac:dyDescent="0.25">
      <c r="A35" s="22"/>
      <c r="B35" s="16" t="s">
        <v>16</v>
      </c>
      <c r="C35" s="9">
        <v>0</v>
      </c>
      <c r="D35" s="9" t="s">
        <v>21</v>
      </c>
      <c r="E35" s="9">
        <v>4</v>
      </c>
      <c r="F35" s="6" t="s">
        <v>26</v>
      </c>
      <c r="G35" s="9">
        <v>0</v>
      </c>
      <c r="H35" s="9" t="s">
        <v>31</v>
      </c>
      <c r="I35" s="9">
        <v>587</v>
      </c>
      <c r="J35" s="19">
        <f t="shared" si="8"/>
        <v>587</v>
      </c>
      <c r="L35" s="16" t="s">
        <v>16</v>
      </c>
      <c r="M35" s="9">
        <v>0</v>
      </c>
      <c r="N35" s="9" t="s">
        <v>21</v>
      </c>
      <c r="O35" s="9">
        <v>0</v>
      </c>
      <c r="P35" s="6" t="s">
        <v>26</v>
      </c>
      <c r="Q35" s="9">
        <v>0</v>
      </c>
      <c r="R35" s="9" t="s">
        <v>31</v>
      </c>
      <c r="S35" s="9">
        <v>0</v>
      </c>
      <c r="T35" s="19">
        <f t="shared" si="9"/>
        <v>0</v>
      </c>
    </row>
    <row r="36" spans="1:20" x14ac:dyDescent="0.25">
      <c r="A36" s="22"/>
      <c r="B36" s="16" t="s">
        <v>17</v>
      </c>
      <c r="C36" s="9">
        <v>1</v>
      </c>
      <c r="D36" s="9" t="s">
        <v>22</v>
      </c>
      <c r="E36" s="9">
        <v>0</v>
      </c>
      <c r="F36" s="6" t="s">
        <v>27</v>
      </c>
      <c r="G36" s="9">
        <v>40</v>
      </c>
      <c r="H36" s="9" t="s">
        <v>32</v>
      </c>
      <c r="I36" s="9">
        <v>0</v>
      </c>
      <c r="J36" s="19">
        <f t="shared" si="8"/>
        <v>40</v>
      </c>
      <c r="L36" s="16" t="s">
        <v>17</v>
      </c>
      <c r="M36" s="9">
        <v>1</v>
      </c>
      <c r="N36" s="9" t="s">
        <v>22</v>
      </c>
      <c r="O36" s="9">
        <v>0</v>
      </c>
      <c r="P36" s="6" t="s">
        <v>27</v>
      </c>
      <c r="Q36" s="9">
        <v>40</v>
      </c>
      <c r="R36" s="9" t="s">
        <v>32</v>
      </c>
      <c r="S36" s="9">
        <v>0</v>
      </c>
      <c r="T36" s="19">
        <f t="shared" si="9"/>
        <v>40</v>
      </c>
    </row>
    <row r="37" spans="1:20" x14ac:dyDescent="0.25">
      <c r="A37" s="22"/>
      <c r="B37" s="16" t="s">
        <v>39</v>
      </c>
      <c r="C37" s="23">
        <v>2</v>
      </c>
      <c r="D37" s="9" t="s">
        <v>40</v>
      </c>
      <c r="E37" s="23">
        <v>3</v>
      </c>
      <c r="F37" s="6" t="s">
        <v>41</v>
      </c>
      <c r="G37" s="23">
        <v>220</v>
      </c>
      <c r="H37" s="9" t="s">
        <v>42</v>
      </c>
      <c r="I37" s="23">
        <v>449</v>
      </c>
      <c r="J37" s="19">
        <f t="shared" si="8"/>
        <v>669</v>
      </c>
      <c r="L37" s="16" t="s">
        <v>39</v>
      </c>
      <c r="M37" s="23">
        <v>2</v>
      </c>
      <c r="N37" s="9" t="s">
        <v>40</v>
      </c>
      <c r="O37" s="23">
        <v>3</v>
      </c>
      <c r="P37" s="6" t="s">
        <v>41</v>
      </c>
      <c r="Q37" s="23">
        <v>220</v>
      </c>
      <c r="R37" s="9" t="s">
        <v>42</v>
      </c>
      <c r="S37" s="23">
        <v>449</v>
      </c>
      <c r="T37" s="19">
        <f t="shared" si="9"/>
        <v>669</v>
      </c>
    </row>
    <row r="38" spans="1:20" x14ac:dyDescent="0.25">
      <c r="A38" s="22"/>
      <c r="B38" s="16"/>
      <c r="C38" s="9"/>
      <c r="D38" s="9"/>
      <c r="E38" s="9"/>
      <c r="F38" s="9"/>
      <c r="G38" s="9"/>
      <c r="H38" s="9"/>
      <c r="I38" s="9"/>
      <c r="J38" s="10"/>
      <c r="L38" s="16"/>
      <c r="M38" s="9"/>
      <c r="N38" s="9"/>
      <c r="O38" s="9"/>
      <c r="P38" s="9"/>
      <c r="Q38" s="9"/>
      <c r="R38" s="9"/>
      <c r="S38" s="9"/>
      <c r="T38" s="10"/>
    </row>
    <row r="39" spans="1:20" ht="15.75" thickBot="1" x14ac:dyDescent="0.3">
      <c r="A39" s="22"/>
      <c r="B39" s="17" t="s">
        <v>33</v>
      </c>
      <c r="C39" s="12">
        <v>2357430.94</v>
      </c>
      <c r="D39" s="11"/>
      <c r="E39" s="11"/>
      <c r="F39" s="11"/>
      <c r="G39" s="11"/>
      <c r="H39" s="11"/>
      <c r="I39" s="11"/>
      <c r="J39" s="13"/>
      <c r="L39" s="17" t="s">
        <v>33</v>
      </c>
      <c r="M39" s="12">
        <v>2049939.83</v>
      </c>
      <c r="N39" s="11"/>
      <c r="O39" s="11"/>
      <c r="P39" s="11"/>
      <c r="Q39" s="11"/>
      <c r="R39" s="11"/>
      <c r="S39" s="11"/>
      <c r="T39" s="13"/>
    </row>
    <row r="41" spans="1:20" x14ac:dyDescent="0.25">
      <c r="A41" s="22" t="s">
        <v>44</v>
      </c>
      <c r="B41" s="16" t="s">
        <v>13</v>
      </c>
      <c r="C41" s="9">
        <v>0</v>
      </c>
      <c r="D41" s="9" t="s">
        <v>18</v>
      </c>
      <c r="E41" s="9">
        <v>12</v>
      </c>
      <c r="F41" s="6" t="s">
        <v>23</v>
      </c>
      <c r="G41" s="9">
        <v>0</v>
      </c>
      <c r="H41" s="9" t="s">
        <v>28</v>
      </c>
      <c r="I41" s="9">
        <v>1820</v>
      </c>
      <c r="J41" s="19">
        <f>G41+I41</f>
        <v>1820</v>
      </c>
      <c r="L41" s="16" t="s">
        <v>13</v>
      </c>
      <c r="M41" s="9">
        <v>0</v>
      </c>
      <c r="N41" s="9" t="s">
        <v>18</v>
      </c>
      <c r="O41" s="9">
        <v>12</v>
      </c>
      <c r="P41" s="6" t="s">
        <v>23</v>
      </c>
      <c r="Q41" s="9">
        <v>0</v>
      </c>
      <c r="R41" s="9" t="s">
        <v>28</v>
      </c>
      <c r="S41" s="9">
        <v>1820</v>
      </c>
      <c r="T41" s="19">
        <f>S41+Q41</f>
        <v>1820</v>
      </c>
    </row>
    <row r="42" spans="1:20" x14ac:dyDescent="0.25">
      <c r="A42" s="22"/>
      <c r="B42" s="16" t="s">
        <v>14</v>
      </c>
      <c r="C42" s="9">
        <v>0</v>
      </c>
      <c r="D42" s="9" t="s">
        <v>19</v>
      </c>
      <c r="E42" s="9">
        <v>18</v>
      </c>
      <c r="F42" s="6" t="s">
        <v>24</v>
      </c>
      <c r="G42" s="9">
        <v>0</v>
      </c>
      <c r="H42" s="9" t="s">
        <v>29</v>
      </c>
      <c r="I42" s="9">
        <v>2789</v>
      </c>
      <c r="J42" s="19">
        <f t="shared" ref="J42:J46" si="10">G42+I42</f>
        <v>2789</v>
      </c>
      <c r="L42" s="16" t="s">
        <v>14</v>
      </c>
      <c r="M42" s="9">
        <v>0</v>
      </c>
      <c r="N42" s="9" t="s">
        <v>19</v>
      </c>
      <c r="O42" s="9">
        <v>18</v>
      </c>
      <c r="P42" s="6" t="s">
        <v>24</v>
      </c>
      <c r="Q42" s="9">
        <v>0</v>
      </c>
      <c r="R42" s="9" t="s">
        <v>29</v>
      </c>
      <c r="S42" s="9">
        <v>2789</v>
      </c>
      <c r="T42" s="19">
        <f t="shared" ref="T42:T46" si="11">S42+Q42</f>
        <v>2789</v>
      </c>
    </row>
    <row r="43" spans="1:20" x14ac:dyDescent="0.25">
      <c r="A43" s="22"/>
      <c r="B43" s="16" t="s">
        <v>15</v>
      </c>
      <c r="C43" s="9">
        <v>1</v>
      </c>
      <c r="D43" s="9" t="s">
        <v>20</v>
      </c>
      <c r="E43" s="9">
        <v>0</v>
      </c>
      <c r="F43" s="6" t="s">
        <v>25</v>
      </c>
      <c r="G43" s="9">
        <v>82</v>
      </c>
      <c r="H43" s="9" t="s">
        <v>30</v>
      </c>
      <c r="I43" s="9">
        <v>0</v>
      </c>
      <c r="J43" s="19">
        <f t="shared" si="10"/>
        <v>82</v>
      </c>
      <c r="L43" s="16" t="s">
        <v>15</v>
      </c>
      <c r="M43" s="9">
        <v>0</v>
      </c>
      <c r="N43" s="9" t="s">
        <v>20</v>
      </c>
      <c r="O43" s="9">
        <v>0</v>
      </c>
      <c r="P43" s="6" t="s">
        <v>25</v>
      </c>
      <c r="Q43" s="9">
        <v>0</v>
      </c>
      <c r="R43" s="9" t="s">
        <v>30</v>
      </c>
      <c r="S43" s="9">
        <v>0</v>
      </c>
      <c r="T43" s="19">
        <f t="shared" si="11"/>
        <v>0</v>
      </c>
    </row>
    <row r="44" spans="1:20" x14ac:dyDescent="0.25">
      <c r="A44" s="22"/>
      <c r="B44" s="16" t="s">
        <v>16</v>
      </c>
      <c r="C44" s="9">
        <v>0</v>
      </c>
      <c r="D44" s="9" t="s">
        <v>21</v>
      </c>
      <c r="E44" s="9">
        <v>4</v>
      </c>
      <c r="F44" s="6" t="s">
        <v>26</v>
      </c>
      <c r="G44" s="9">
        <v>0</v>
      </c>
      <c r="H44" s="9" t="s">
        <v>31</v>
      </c>
      <c r="I44" s="9">
        <v>587</v>
      </c>
      <c r="J44" s="19">
        <f t="shared" si="10"/>
        <v>587</v>
      </c>
      <c r="L44" s="16" t="s">
        <v>16</v>
      </c>
      <c r="M44" s="9">
        <v>0</v>
      </c>
      <c r="N44" s="9" t="s">
        <v>21</v>
      </c>
      <c r="O44" s="9">
        <v>0</v>
      </c>
      <c r="P44" s="6" t="s">
        <v>26</v>
      </c>
      <c r="Q44" s="9">
        <v>0</v>
      </c>
      <c r="R44" s="9" t="s">
        <v>31</v>
      </c>
      <c r="S44" s="9">
        <v>0</v>
      </c>
      <c r="T44" s="19">
        <f t="shared" si="11"/>
        <v>0</v>
      </c>
    </row>
    <row r="45" spans="1:20" x14ac:dyDescent="0.25">
      <c r="A45" s="22"/>
      <c r="B45" s="16" t="s">
        <v>17</v>
      </c>
      <c r="C45" s="9">
        <v>1</v>
      </c>
      <c r="D45" s="9" t="s">
        <v>22</v>
      </c>
      <c r="E45" s="9">
        <v>0</v>
      </c>
      <c r="F45" s="6" t="s">
        <v>27</v>
      </c>
      <c r="G45" s="9">
        <v>40</v>
      </c>
      <c r="H45" s="9" t="s">
        <v>32</v>
      </c>
      <c r="I45" s="9">
        <v>0</v>
      </c>
      <c r="J45" s="19">
        <f t="shared" si="10"/>
        <v>40</v>
      </c>
      <c r="L45" s="16" t="s">
        <v>17</v>
      </c>
      <c r="M45" s="9">
        <v>1</v>
      </c>
      <c r="N45" s="9" t="s">
        <v>22</v>
      </c>
      <c r="O45" s="9">
        <v>0</v>
      </c>
      <c r="P45" s="6" t="s">
        <v>27</v>
      </c>
      <c r="Q45" s="9">
        <v>40</v>
      </c>
      <c r="R45" s="9" t="s">
        <v>32</v>
      </c>
      <c r="S45" s="9">
        <v>0</v>
      </c>
      <c r="T45" s="19">
        <f t="shared" si="11"/>
        <v>40</v>
      </c>
    </row>
    <row r="46" spans="1:20" x14ac:dyDescent="0.25">
      <c r="A46" s="22"/>
      <c r="B46" s="16" t="s">
        <v>39</v>
      </c>
      <c r="C46" s="23">
        <v>2</v>
      </c>
      <c r="D46" s="9" t="s">
        <v>40</v>
      </c>
      <c r="E46" s="23">
        <v>3</v>
      </c>
      <c r="F46" s="6" t="s">
        <v>41</v>
      </c>
      <c r="G46" s="23">
        <v>220</v>
      </c>
      <c r="H46" s="9" t="s">
        <v>42</v>
      </c>
      <c r="I46" s="23">
        <v>449</v>
      </c>
      <c r="J46" s="19">
        <f t="shared" si="10"/>
        <v>669</v>
      </c>
      <c r="L46" s="16" t="s">
        <v>39</v>
      </c>
      <c r="M46" s="23">
        <v>2</v>
      </c>
      <c r="N46" s="9" t="s">
        <v>40</v>
      </c>
      <c r="O46" s="23">
        <v>3</v>
      </c>
      <c r="P46" s="6" t="s">
        <v>41</v>
      </c>
      <c r="Q46" s="23">
        <v>220</v>
      </c>
      <c r="R46" s="9" t="s">
        <v>42</v>
      </c>
      <c r="S46" s="23">
        <v>449</v>
      </c>
      <c r="T46" s="19">
        <f t="shared" si="11"/>
        <v>669</v>
      </c>
    </row>
    <row r="47" spans="1:20" x14ac:dyDescent="0.25">
      <c r="A47" s="22"/>
      <c r="B47" s="16"/>
      <c r="C47" s="9"/>
      <c r="D47" s="9"/>
      <c r="E47" s="9"/>
      <c r="F47" s="9"/>
      <c r="G47" s="9"/>
      <c r="H47" s="9"/>
      <c r="I47" s="9"/>
      <c r="J47" s="10"/>
      <c r="L47" s="16"/>
      <c r="M47" s="9"/>
      <c r="N47" s="9"/>
      <c r="O47" s="9"/>
      <c r="P47" s="9"/>
      <c r="Q47" s="9"/>
      <c r="R47" s="9"/>
      <c r="S47" s="9"/>
      <c r="T47" s="10"/>
    </row>
    <row r="48" spans="1:20" ht="15.75" thickBot="1" x14ac:dyDescent="0.3">
      <c r="A48" s="22"/>
      <c r="B48" s="17" t="s">
        <v>33</v>
      </c>
      <c r="C48" s="12">
        <v>2357430.94</v>
      </c>
      <c r="D48" s="11"/>
      <c r="E48" s="11"/>
      <c r="F48" s="11"/>
      <c r="G48" s="11"/>
      <c r="H48" s="11"/>
      <c r="I48" s="11"/>
      <c r="J48" s="13"/>
      <c r="L48" s="17" t="s">
        <v>33</v>
      </c>
      <c r="M48" s="12">
        <v>2359267.65</v>
      </c>
      <c r="N48" s="11"/>
      <c r="O48" s="11"/>
      <c r="P48" s="11"/>
      <c r="Q48" s="11"/>
      <c r="R48" s="11"/>
      <c r="S48" s="11"/>
      <c r="T48" s="13"/>
    </row>
    <row r="50" spans="1:20" x14ac:dyDescent="0.25">
      <c r="A50" s="22" t="s">
        <v>45</v>
      </c>
      <c r="B50" s="16" t="s">
        <v>13</v>
      </c>
      <c r="C50" s="9">
        <v>0</v>
      </c>
      <c r="D50" s="9" t="s">
        <v>18</v>
      </c>
      <c r="E50" s="9">
        <v>12</v>
      </c>
      <c r="F50" s="6" t="s">
        <v>23</v>
      </c>
      <c r="G50" s="9">
        <v>0</v>
      </c>
      <c r="H50" s="9" t="s">
        <v>28</v>
      </c>
      <c r="I50" s="9">
        <v>1820</v>
      </c>
      <c r="J50" s="19">
        <f>G50+I50</f>
        <v>1820</v>
      </c>
      <c r="L50" s="16" t="s">
        <v>13</v>
      </c>
      <c r="M50" s="9">
        <v>0</v>
      </c>
      <c r="N50" s="9" t="s">
        <v>18</v>
      </c>
      <c r="O50" s="9">
        <v>12</v>
      </c>
      <c r="P50" s="6" t="s">
        <v>23</v>
      </c>
      <c r="Q50" s="9">
        <v>0</v>
      </c>
      <c r="R50" s="9" t="s">
        <v>28</v>
      </c>
      <c r="S50" s="9">
        <v>1820</v>
      </c>
      <c r="T50" s="19">
        <f>S50+Q50</f>
        <v>1820</v>
      </c>
    </row>
    <row r="51" spans="1:20" x14ac:dyDescent="0.25">
      <c r="A51" s="22"/>
      <c r="B51" s="16" t="s">
        <v>14</v>
      </c>
      <c r="C51" s="9">
        <v>0</v>
      </c>
      <c r="D51" s="9" t="s">
        <v>19</v>
      </c>
      <c r="E51" s="9">
        <v>18</v>
      </c>
      <c r="F51" s="6" t="s">
        <v>24</v>
      </c>
      <c r="G51" s="9">
        <v>0</v>
      </c>
      <c r="H51" s="9" t="s">
        <v>29</v>
      </c>
      <c r="I51" s="9">
        <v>2789</v>
      </c>
      <c r="J51" s="19">
        <f t="shared" ref="J51:J54" si="12">G51+I51</f>
        <v>2789</v>
      </c>
      <c r="L51" s="16" t="s">
        <v>14</v>
      </c>
      <c r="M51" s="9">
        <v>0</v>
      </c>
      <c r="N51" s="9" t="s">
        <v>19</v>
      </c>
      <c r="O51" s="9">
        <v>18</v>
      </c>
      <c r="P51" s="6" t="s">
        <v>24</v>
      </c>
      <c r="Q51" s="9">
        <v>0</v>
      </c>
      <c r="R51" s="9" t="s">
        <v>29</v>
      </c>
      <c r="S51" s="9">
        <v>2789</v>
      </c>
      <c r="T51" s="19">
        <f t="shared" ref="T51:T54" si="13">S51+Q51</f>
        <v>2789</v>
      </c>
    </row>
    <row r="52" spans="1:20" x14ac:dyDescent="0.25">
      <c r="A52" s="22"/>
      <c r="B52" s="16" t="s">
        <v>15</v>
      </c>
      <c r="C52" s="9">
        <v>0</v>
      </c>
      <c r="D52" s="9" t="s">
        <v>20</v>
      </c>
      <c r="E52" s="9">
        <v>0</v>
      </c>
      <c r="F52" s="6" t="s">
        <v>25</v>
      </c>
      <c r="G52" s="9">
        <v>0</v>
      </c>
      <c r="H52" s="9" t="s">
        <v>30</v>
      </c>
      <c r="I52" s="9">
        <v>0</v>
      </c>
      <c r="J52" s="19">
        <f t="shared" si="12"/>
        <v>0</v>
      </c>
      <c r="L52" s="16" t="s">
        <v>15</v>
      </c>
      <c r="M52" s="9">
        <v>0</v>
      </c>
      <c r="N52" s="9" t="s">
        <v>20</v>
      </c>
      <c r="O52" s="9">
        <v>0</v>
      </c>
      <c r="P52" s="6" t="s">
        <v>25</v>
      </c>
      <c r="Q52" s="9">
        <v>0</v>
      </c>
      <c r="R52" s="9" t="s">
        <v>30</v>
      </c>
      <c r="S52" s="9">
        <v>0</v>
      </c>
      <c r="T52" s="19">
        <f t="shared" si="13"/>
        <v>0</v>
      </c>
    </row>
    <row r="53" spans="1:20" x14ac:dyDescent="0.25">
      <c r="A53" s="22"/>
      <c r="B53" s="16" t="s">
        <v>16</v>
      </c>
      <c r="C53" s="9">
        <v>0</v>
      </c>
      <c r="D53" s="9" t="s">
        <v>21</v>
      </c>
      <c r="E53" s="9">
        <v>0</v>
      </c>
      <c r="F53" s="6" t="s">
        <v>26</v>
      </c>
      <c r="G53" s="9">
        <v>0</v>
      </c>
      <c r="H53" s="9" t="s">
        <v>31</v>
      </c>
      <c r="I53" s="9">
        <v>0</v>
      </c>
      <c r="J53" s="19">
        <f t="shared" si="12"/>
        <v>0</v>
      </c>
      <c r="L53" s="16" t="s">
        <v>16</v>
      </c>
      <c r="M53" s="9">
        <v>0</v>
      </c>
      <c r="N53" s="9" t="s">
        <v>21</v>
      </c>
      <c r="O53" s="9">
        <v>0</v>
      </c>
      <c r="P53" s="6" t="s">
        <v>26</v>
      </c>
      <c r="Q53" s="9">
        <v>0</v>
      </c>
      <c r="R53" s="9" t="s">
        <v>31</v>
      </c>
      <c r="S53" s="9">
        <v>0</v>
      </c>
      <c r="T53" s="19">
        <f t="shared" si="13"/>
        <v>0</v>
      </c>
    </row>
    <row r="54" spans="1:20" x14ac:dyDescent="0.25">
      <c r="A54" s="22"/>
      <c r="B54" s="16" t="s">
        <v>17</v>
      </c>
      <c r="C54" s="9">
        <v>1</v>
      </c>
      <c r="D54" s="9" t="s">
        <v>22</v>
      </c>
      <c r="E54" s="9">
        <v>0</v>
      </c>
      <c r="F54" s="6" t="s">
        <v>27</v>
      </c>
      <c r="G54" s="9">
        <v>40</v>
      </c>
      <c r="H54" s="9" t="s">
        <v>32</v>
      </c>
      <c r="I54" s="9">
        <v>0</v>
      </c>
      <c r="J54" s="19">
        <f t="shared" si="12"/>
        <v>40</v>
      </c>
      <c r="L54" s="16" t="s">
        <v>17</v>
      </c>
      <c r="M54" s="9">
        <v>1</v>
      </c>
      <c r="N54" s="9" t="s">
        <v>22</v>
      </c>
      <c r="O54" s="9">
        <v>0</v>
      </c>
      <c r="P54" s="6" t="s">
        <v>27</v>
      </c>
      <c r="Q54" s="9">
        <v>40</v>
      </c>
      <c r="R54" s="9" t="s">
        <v>32</v>
      </c>
      <c r="S54" s="9">
        <v>0</v>
      </c>
      <c r="T54" s="19">
        <f t="shared" si="13"/>
        <v>40</v>
      </c>
    </row>
    <row r="55" spans="1:20" x14ac:dyDescent="0.25">
      <c r="A55" s="22"/>
      <c r="B55" s="16"/>
      <c r="C55" s="9"/>
      <c r="D55" s="9"/>
      <c r="E55" s="9"/>
      <c r="F55" s="9"/>
      <c r="G55" s="9"/>
      <c r="H55" s="9"/>
      <c r="I55" s="9"/>
      <c r="J55" s="10"/>
      <c r="L55" s="16"/>
      <c r="M55" s="9"/>
      <c r="N55" s="9"/>
      <c r="O55" s="9"/>
      <c r="P55" s="9"/>
      <c r="Q55" s="9"/>
      <c r="R55" s="9"/>
      <c r="S55" s="9"/>
      <c r="T55" s="10"/>
    </row>
    <row r="56" spans="1:20" ht="15.75" thickBot="1" x14ac:dyDescent="0.3">
      <c r="A56" s="22"/>
      <c r="B56" s="17" t="s">
        <v>33</v>
      </c>
      <c r="C56" s="12">
        <v>2145504.5099999998</v>
      </c>
      <c r="D56" s="11"/>
      <c r="E56" s="11"/>
      <c r="F56" s="11"/>
      <c r="G56" s="11"/>
      <c r="H56" s="11"/>
      <c r="I56" s="11"/>
      <c r="J56" s="13"/>
      <c r="L56" s="17" t="s">
        <v>33</v>
      </c>
      <c r="M56" s="12">
        <v>2145504.5099999998</v>
      </c>
      <c r="N56" s="11"/>
      <c r="O56" s="11"/>
      <c r="P56" s="11"/>
      <c r="Q56" s="11"/>
      <c r="R56" s="11"/>
      <c r="S56" s="11"/>
      <c r="T56" s="13"/>
    </row>
    <row r="57" spans="1:20" x14ac:dyDescent="0.25">
      <c r="E57" s="24" t="s">
        <v>46</v>
      </c>
    </row>
    <row r="59" spans="1:20" x14ac:dyDescent="0.25">
      <c r="A59" t="s">
        <v>47</v>
      </c>
      <c r="B59" s="16" t="s">
        <v>13</v>
      </c>
      <c r="C59" s="9">
        <v>0</v>
      </c>
      <c r="D59" s="9" t="s">
        <v>18</v>
      </c>
      <c r="E59" s="9">
        <v>12</v>
      </c>
      <c r="F59" s="6" t="s">
        <v>23</v>
      </c>
      <c r="G59" s="9">
        <v>0</v>
      </c>
      <c r="H59" s="9" t="s">
        <v>28</v>
      </c>
      <c r="I59" s="9">
        <v>1820</v>
      </c>
      <c r="J59" s="19">
        <f>G59+I59</f>
        <v>1820</v>
      </c>
      <c r="L59" s="16" t="s">
        <v>13</v>
      </c>
      <c r="M59" s="9">
        <v>0</v>
      </c>
      <c r="N59" s="9" t="s">
        <v>18</v>
      </c>
      <c r="O59" s="9">
        <v>12</v>
      </c>
      <c r="P59" s="6" t="s">
        <v>23</v>
      </c>
      <c r="Q59" s="9">
        <v>0</v>
      </c>
      <c r="R59" s="9" t="s">
        <v>28</v>
      </c>
      <c r="S59" s="9">
        <v>1820</v>
      </c>
      <c r="T59" s="19">
        <f>S59+Q59</f>
        <v>1820</v>
      </c>
    </row>
    <row r="60" spans="1:20" x14ac:dyDescent="0.25">
      <c r="B60" s="16" t="s">
        <v>14</v>
      </c>
      <c r="C60" s="9">
        <v>0</v>
      </c>
      <c r="D60" s="9" t="s">
        <v>19</v>
      </c>
      <c r="E60" s="9">
        <v>18</v>
      </c>
      <c r="F60" s="6" t="s">
        <v>24</v>
      </c>
      <c r="G60" s="9">
        <v>0</v>
      </c>
      <c r="H60" s="9" t="s">
        <v>29</v>
      </c>
      <c r="I60" s="9">
        <v>2789</v>
      </c>
      <c r="J60" s="19">
        <f t="shared" ref="J60:J64" si="14">G60+I60</f>
        <v>2789</v>
      </c>
      <c r="L60" s="16" t="s">
        <v>14</v>
      </c>
      <c r="M60" s="9">
        <v>0</v>
      </c>
      <c r="N60" s="9" t="s">
        <v>19</v>
      </c>
      <c r="O60" s="9">
        <v>18</v>
      </c>
      <c r="P60" s="6" t="s">
        <v>24</v>
      </c>
      <c r="Q60" s="9">
        <v>0</v>
      </c>
      <c r="R60" s="9" t="s">
        <v>29</v>
      </c>
      <c r="S60" s="9">
        <v>2789</v>
      </c>
      <c r="T60" s="19">
        <f t="shared" ref="T60:T64" si="15">S60+Q60</f>
        <v>2789</v>
      </c>
    </row>
    <row r="61" spans="1:20" x14ac:dyDescent="0.25">
      <c r="B61" s="16" t="s">
        <v>15</v>
      </c>
      <c r="C61" s="9">
        <v>1</v>
      </c>
      <c r="D61" s="9" t="s">
        <v>20</v>
      </c>
      <c r="E61" s="9">
        <v>0</v>
      </c>
      <c r="F61" s="6" t="s">
        <v>25</v>
      </c>
      <c r="G61" s="9">
        <v>82</v>
      </c>
      <c r="H61" s="9" t="s">
        <v>30</v>
      </c>
      <c r="I61" s="9">
        <v>0</v>
      </c>
      <c r="J61" s="19">
        <f t="shared" si="14"/>
        <v>82</v>
      </c>
      <c r="L61" s="16" t="s">
        <v>15</v>
      </c>
      <c r="M61" s="9">
        <v>0</v>
      </c>
      <c r="N61" s="9" t="s">
        <v>20</v>
      </c>
      <c r="O61" s="9">
        <v>0</v>
      </c>
      <c r="P61" s="6" t="s">
        <v>25</v>
      </c>
      <c r="Q61" s="9">
        <v>0</v>
      </c>
      <c r="R61" s="9" t="s">
        <v>30</v>
      </c>
      <c r="S61" s="9">
        <v>0</v>
      </c>
      <c r="T61" s="19">
        <f t="shared" si="15"/>
        <v>0</v>
      </c>
    </row>
    <row r="62" spans="1:20" x14ac:dyDescent="0.25">
      <c r="B62" s="16" t="s">
        <v>16</v>
      </c>
      <c r="C62" s="9">
        <v>0</v>
      </c>
      <c r="D62" s="9" t="s">
        <v>21</v>
      </c>
      <c r="E62" s="9">
        <v>4</v>
      </c>
      <c r="F62" s="6" t="s">
        <v>26</v>
      </c>
      <c r="G62" s="9">
        <v>0</v>
      </c>
      <c r="H62" s="9" t="s">
        <v>31</v>
      </c>
      <c r="I62" s="9">
        <v>587</v>
      </c>
      <c r="J62" s="19">
        <f t="shared" si="14"/>
        <v>587</v>
      </c>
      <c r="L62" s="16" t="s">
        <v>16</v>
      </c>
      <c r="M62" s="9">
        <v>0</v>
      </c>
      <c r="N62" s="9" t="s">
        <v>21</v>
      </c>
      <c r="O62" s="9">
        <v>0</v>
      </c>
      <c r="P62" s="6" t="s">
        <v>26</v>
      </c>
      <c r="Q62" s="9">
        <v>0</v>
      </c>
      <c r="R62" s="9" t="s">
        <v>31</v>
      </c>
      <c r="S62" s="9">
        <v>0</v>
      </c>
      <c r="T62" s="19">
        <f t="shared" si="15"/>
        <v>0</v>
      </c>
    </row>
    <row r="63" spans="1:20" x14ac:dyDescent="0.25">
      <c r="B63" s="16" t="s">
        <v>17</v>
      </c>
      <c r="C63" s="9">
        <v>1</v>
      </c>
      <c r="D63" s="9" t="s">
        <v>22</v>
      </c>
      <c r="E63" s="9">
        <v>0</v>
      </c>
      <c r="F63" s="6" t="s">
        <v>27</v>
      </c>
      <c r="G63" s="9">
        <v>40</v>
      </c>
      <c r="H63" s="9" t="s">
        <v>32</v>
      </c>
      <c r="I63" s="9">
        <v>0</v>
      </c>
      <c r="J63" s="19">
        <f t="shared" si="14"/>
        <v>40</v>
      </c>
      <c r="L63" s="16" t="s">
        <v>17</v>
      </c>
      <c r="M63" s="9">
        <v>1</v>
      </c>
      <c r="N63" s="9" t="s">
        <v>22</v>
      </c>
      <c r="O63" s="9">
        <v>0</v>
      </c>
      <c r="P63" s="6" t="s">
        <v>27</v>
      </c>
      <c r="Q63" s="9">
        <v>40</v>
      </c>
      <c r="R63" s="9" t="s">
        <v>32</v>
      </c>
      <c r="S63" s="9">
        <v>0</v>
      </c>
      <c r="T63" s="19">
        <f t="shared" si="15"/>
        <v>40</v>
      </c>
    </row>
    <row r="64" spans="1:20" x14ac:dyDescent="0.25">
      <c r="B64" s="16" t="s">
        <v>39</v>
      </c>
      <c r="C64" s="23">
        <v>2</v>
      </c>
      <c r="D64" s="9" t="s">
        <v>40</v>
      </c>
      <c r="E64" s="23">
        <v>3</v>
      </c>
      <c r="F64" s="6" t="s">
        <v>41</v>
      </c>
      <c r="G64" s="23">
        <v>220</v>
      </c>
      <c r="H64" s="9" t="s">
        <v>42</v>
      </c>
      <c r="I64" s="23">
        <v>449</v>
      </c>
      <c r="J64" s="19">
        <f t="shared" si="14"/>
        <v>669</v>
      </c>
      <c r="L64" s="16" t="s">
        <v>39</v>
      </c>
      <c r="M64" s="23">
        <v>2</v>
      </c>
      <c r="N64" s="9" t="s">
        <v>40</v>
      </c>
      <c r="O64" s="23">
        <v>3</v>
      </c>
      <c r="P64" s="6" t="s">
        <v>41</v>
      </c>
      <c r="Q64" s="23">
        <v>220</v>
      </c>
      <c r="R64" s="9" t="s">
        <v>42</v>
      </c>
      <c r="S64" s="23">
        <v>449</v>
      </c>
      <c r="T64" s="19">
        <f t="shared" si="15"/>
        <v>669</v>
      </c>
    </row>
    <row r="65" spans="2:20" x14ac:dyDescent="0.25">
      <c r="B65" s="16"/>
      <c r="C65" s="9"/>
      <c r="D65" s="9"/>
      <c r="E65" s="9"/>
      <c r="F65" s="9"/>
      <c r="G65" s="9"/>
      <c r="H65" s="9"/>
      <c r="I65" s="9"/>
      <c r="J65" s="10"/>
      <c r="L65" s="16"/>
      <c r="M65" s="9"/>
      <c r="N65" s="9"/>
      <c r="O65" s="9"/>
      <c r="P65" s="9"/>
      <c r="Q65" s="9"/>
      <c r="R65" s="9"/>
      <c r="S65" s="9"/>
      <c r="T65" s="10"/>
    </row>
    <row r="66" spans="2:20" ht="15.75" thickBot="1" x14ac:dyDescent="0.3">
      <c r="B66" s="17" t="s">
        <v>33</v>
      </c>
      <c r="C66" s="12">
        <v>2357430.94</v>
      </c>
      <c r="D66" s="11"/>
      <c r="E66" s="11"/>
      <c r="F66" s="11"/>
      <c r="G66" s="11"/>
      <c r="H66" s="11"/>
      <c r="I66" s="11"/>
      <c r="J66" s="13"/>
      <c r="L66" s="17" t="s">
        <v>33</v>
      </c>
      <c r="M66" s="12">
        <v>2359267.65</v>
      </c>
      <c r="N66" s="11"/>
      <c r="O66" s="11"/>
      <c r="P66" s="11"/>
      <c r="Q66" s="11"/>
      <c r="R66" s="11"/>
      <c r="S66" s="11"/>
      <c r="T66" s="13"/>
    </row>
  </sheetData>
  <mergeCells count="9">
    <mergeCell ref="A32:A39"/>
    <mergeCell ref="A41:A48"/>
    <mergeCell ref="A50:A56"/>
    <mergeCell ref="B1:I1"/>
    <mergeCell ref="L1:S1"/>
    <mergeCell ref="A2:A8"/>
    <mergeCell ref="A10:A16"/>
    <mergeCell ref="A18:A22"/>
    <mergeCell ref="A24:A3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6676-3190-45F0-AB99-93B667EBEC0C}">
  <dimension ref="A1:D3"/>
  <sheetViews>
    <sheetView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9.42578125" bestFit="1" customWidth="1"/>
    <col min="3" max="3" width="8.7109375" bestFit="1" customWidth="1"/>
    <col min="4" max="4" width="11.5703125" bestFit="1" customWidth="1"/>
  </cols>
  <sheetData>
    <row r="1" spans="1:4" x14ac:dyDescent="0.25">
      <c r="A1" s="4" t="s">
        <v>6</v>
      </c>
      <c r="B1" s="4" t="s">
        <v>7</v>
      </c>
      <c r="C1" s="4" t="s">
        <v>8</v>
      </c>
      <c r="D1" s="4" t="s">
        <v>9</v>
      </c>
    </row>
    <row r="2" spans="1:4" x14ac:dyDescent="0.25">
      <c r="A2" s="3">
        <v>1</v>
      </c>
      <c r="B2" s="3">
        <v>110</v>
      </c>
      <c r="C2" s="3">
        <v>5400</v>
      </c>
      <c r="D2" s="3" t="s">
        <v>2</v>
      </c>
    </row>
    <row r="3" spans="1:4" x14ac:dyDescent="0.25">
      <c r="A3" s="3">
        <v>2</v>
      </c>
      <c r="B3" s="3">
        <v>155</v>
      </c>
      <c r="C3" s="3">
        <v>7100</v>
      </c>
      <c r="D3" s="3" t="s">
        <v>3</v>
      </c>
    </row>
  </sheetData>
  <phoneticPr fontId="2" type="noConversion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Dados</vt:lpstr>
      <vt:lpstr>Cenario1</vt:lpstr>
      <vt:lpstr>Cenario2</vt:lpstr>
      <vt:lpstr>Cenario3</vt:lpstr>
      <vt:lpstr>Cenario4</vt:lpstr>
      <vt:lpstr>Cenario6</vt:lpstr>
      <vt:lpstr>Cenario7</vt:lpstr>
      <vt:lpstr>Results</vt:lpstr>
      <vt:lpstr>Aeronaves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Rafael R. Celestino</dc:creator>
  <cp:lastModifiedBy>GUSTAVO</cp:lastModifiedBy>
  <dcterms:created xsi:type="dcterms:W3CDTF">2021-08-05T13:51:14Z</dcterms:created>
  <dcterms:modified xsi:type="dcterms:W3CDTF">2021-08-20T17:05:32Z</dcterms:modified>
</cp:coreProperties>
</file>