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s\Downloads\"/>
    </mc:Choice>
  </mc:AlternateContent>
  <bookViews>
    <workbookView xWindow="0" yWindow="0" windowWidth="21600" windowHeight="9630" tabRatio="551" activeTab="1"/>
  </bookViews>
  <sheets>
    <sheet name="Exercício 1" sheetId="2" r:id="rId1"/>
    <sheet name="Exercício 2 desafio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G11" i="1"/>
  <c r="G7" i="1"/>
  <c r="B19" i="2"/>
  <c r="B15" i="2"/>
  <c r="B16" i="2"/>
  <c r="G12" i="1"/>
  <c r="G8" i="1"/>
  <c r="C13" i="1"/>
  <c r="G4" i="1"/>
  <c r="G3" i="1"/>
  <c r="B12" i="2" l="1"/>
  <c r="D5" i="2"/>
  <c r="D9" i="2"/>
  <c r="C4" i="2"/>
  <c r="D4" i="2" s="1"/>
  <c r="C5" i="2"/>
  <c r="C6" i="2"/>
  <c r="D6" i="2" s="1"/>
  <c r="C7" i="2"/>
  <c r="D7" i="2" s="1"/>
  <c r="C8" i="2"/>
  <c r="D8" i="2" s="1"/>
  <c r="C9" i="2"/>
  <c r="C10" i="2"/>
  <c r="D10" i="2" s="1"/>
  <c r="C11" i="2"/>
  <c r="D11" i="2" s="1"/>
  <c r="C3" i="2"/>
  <c r="B13" i="2" s="1"/>
  <c r="D3" i="2" l="1"/>
  <c r="B17" i="2"/>
  <c r="B20" i="2" l="1"/>
  <c r="B18" i="2"/>
  <c r="B14" i="2"/>
</calcChain>
</file>

<file path=xl/sharedStrings.xml><?xml version="1.0" encoding="utf-8"?>
<sst xmlns="http://schemas.openxmlformats.org/spreadsheetml/2006/main" count="49" uniqueCount="38">
  <si>
    <t>Data atual:</t>
  </si>
  <si>
    <t>Lista de Nascimento</t>
  </si>
  <si>
    <t>Dados Estatisticos</t>
  </si>
  <si>
    <t>Hora</t>
  </si>
  <si>
    <t>Sexo</t>
  </si>
  <si>
    <t>Peso (Kg)</t>
  </si>
  <si>
    <t>Altura (cm)</t>
  </si>
  <si>
    <t>Média das Alturas</t>
  </si>
  <si>
    <t>Masculino</t>
  </si>
  <si>
    <t>Média dos pesos</t>
  </si>
  <si>
    <t>Feminino</t>
  </si>
  <si>
    <t>Número de Nascimentos</t>
  </si>
  <si>
    <t>Média dos pesos por sexo</t>
  </si>
  <si>
    <t>Total de nascidos</t>
  </si>
  <si>
    <t>Tabela de aumento Salarial</t>
  </si>
  <si>
    <t>Nome</t>
  </si>
  <si>
    <t>Salário</t>
  </si>
  <si>
    <t>Aumento de 3%</t>
  </si>
  <si>
    <t>Novo Salário</t>
  </si>
  <si>
    <t>% de aumento</t>
  </si>
  <si>
    <t>João dos Santos</t>
  </si>
  <si>
    <t>Maria da Silva</t>
  </si>
  <si>
    <t>Manoel das Flores</t>
  </si>
  <si>
    <t>Leandro</t>
  </si>
  <si>
    <t>Lambarildo Peixe</t>
  </si>
  <si>
    <t>Sebastião Souza</t>
  </si>
  <si>
    <t>Ana Flávia Silveira</t>
  </si>
  <si>
    <t>Silvia Helena Santos</t>
  </si>
  <si>
    <t>Alberto Roberto</t>
  </si>
  <si>
    <t>Total da folha antiga</t>
  </si>
  <si>
    <t>Total de aumentos</t>
  </si>
  <si>
    <t>Total da nova folha</t>
  </si>
  <si>
    <t>Quantidade de funcionários</t>
  </si>
  <si>
    <t>Média salarial da nova folha</t>
  </si>
  <si>
    <t>Maior valor de aumento</t>
  </si>
  <si>
    <t>Menor novo salário</t>
  </si>
  <si>
    <t>Segundo maior valor de aumento</t>
  </si>
  <si>
    <t>Terceiro menor novo 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</si>
</sst>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F400]h:mm:ss\ AM/PM"/>
    <numFmt numFmtId="165" formatCode="d/m/yy\ h:mm;@"/>
    <numFmt numFmtId="166" formatCode="0.0%"/>
    <numFmt numFmtId="172" formatCode="0.00\ &quot;Kg&quot;"/>
    <numFmt numFmtId="173" formatCode="0.00\ &quot;Cm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20"/>
      <color theme="1"/>
      <name val="Arial Rounded MT Bold"/>
      <family val="2"/>
    </font>
    <font>
      <b/>
      <u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7043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0" fillId="3" borderId="1" xfId="0" applyNumberFormat="1" applyFill="1" applyBorder="1"/>
    <xf numFmtId="20" fontId="0" fillId="3" borderId="1" xfId="0" applyNumberFormat="1" applyFill="1" applyBorder="1"/>
    <xf numFmtId="0" fontId="0" fillId="3" borderId="1" xfId="0" applyFill="1" applyBorder="1"/>
    <xf numFmtId="0" fontId="0" fillId="0" borderId="0" xfId="0" applyNumberFormat="1"/>
    <xf numFmtId="0" fontId="0" fillId="0" borderId="1" xfId="0" applyNumberFormat="1" applyBorder="1"/>
    <xf numFmtId="164" fontId="0" fillId="0" borderId="0" xfId="0" applyNumberFormat="1"/>
    <xf numFmtId="9" fontId="0" fillId="0" borderId="0" xfId="0" applyNumberFormat="1"/>
    <xf numFmtId="0" fontId="4" fillId="4" borderId="1" xfId="0" applyFont="1" applyFill="1" applyBorder="1" applyAlignment="1">
      <alignment vertical="center" wrapText="1"/>
    </xf>
    <xf numFmtId="44" fontId="4" fillId="5" borderId="1" xfId="1" applyFont="1" applyFill="1" applyBorder="1" applyAlignment="1">
      <alignment horizontal="right" vertical="center" wrapText="1"/>
    </xf>
    <xf numFmtId="44" fontId="4" fillId="5" borderId="1" xfId="0" applyNumberFormat="1" applyFont="1" applyFill="1" applyBorder="1" applyAlignment="1">
      <alignment horizontal="right" vertical="center" wrapText="1"/>
    </xf>
    <xf numFmtId="166" fontId="0" fillId="5" borderId="1" xfId="0" applyNumberFormat="1" applyFill="1" applyBorder="1" applyAlignment="1">
      <alignment horizontal="center"/>
    </xf>
    <xf numFmtId="0" fontId="4" fillId="0" borderId="0" xfId="0" applyFont="1" applyAlignment="1">
      <alignment horizontal="right" vertical="center" wrapText="1"/>
    </xf>
    <xf numFmtId="0" fontId="4" fillId="5" borderId="7" xfId="0" applyNumberFormat="1" applyFont="1" applyFill="1" applyBorder="1" applyAlignment="1">
      <alignment horizontal="right" vertical="center" wrapText="1"/>
    </xf>
    <xf numFmtId="44" fontId="4" fillId="5" borderId="1" xfId="1" applyNumberFormat="1" applyFont="1" applyFill="1" applyBorder="1" applyAlignment="1">
      <alignment horizontal="center" vertical="center" wrapText="1"/>
    </xf>
    <xf numFmtId="44" fontId="0" fillId="5" borderId="1" xfId="1" applyFont="1" applyFill="1" applyBorder="1"/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172" fontId="0" fillId="3" borderId="1" xfId="2" applyNumberFormat="1" applyFont="1" applyFill="1" applyBorder="1"/>
    <xf numFmtId="172" fontId="0" fillId="3" borderId="2" xfId="2" applyNumberFormat="1" applyFont="1" applyFill="1" applyBorder="1"/>
    <xf numFmtId="172" fontId="0" fillId="3" borderId="1" xfId="0" applyNumberFormat="1" applyFill="1" applyBorder="1"/>
    <xf numFmtId="173" fontId="0" fillId="3" borderId="1" xfId="0" applyNumberFormat="1" applyFill="1" applyBorder="1"/>
    <xf numFmtId="173" fontId="0" fillId="0" borderId="1" xfId="0" applyNumberFormat="1" applyBorder="1"/>
    <xf numFmtId="165" fontId="6" fillId="2" borderId="1" xfId="0" applyNumberFormat="1" applyFont="1" applyFill="1" applyBorder="1"/>
  </cellXfs>
  <cellStyles count="3">
    <cellStyle name="Moeda" xfId="1" builtinId="4"/>
    <cellStyle name="Normal" xfId="0" builtinId="0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Normal="100" workbookViewId="0">
      <selection activeCell="B20" sqref="B20"/>
    </sheetView>
  </sheetViews>
  <sheetFormatPr defaultRowHeight="15" x14ac:dyDescent="0.25"/>
  <cols>
    <col min="1" max="1" width="31.42578125" customWidth="1"/>
    <col min="2" max="2" width="13.140625" bestFit="1" customWidth="1"/>
    <col min="3" max="3" width="14.85546875" customWidth="1"/>
    <col min="4" max="4" width="13.140625" bestFit="1" customWidth="1"/>
    <col min="6" max="6" width="15.7109375" customWidth="1"/>
  </cols>
  <sheetData>
    <row r="1" spans="1:6" ht="25.5" x14ac:dyDescent="0.35">
      <c r="A1" s="18" t="s">
        <v>14</v>
      </c>
      <c r="B1" s="19"/>
      <c r="C1" s="19"/>
      <c r="D1" s="19"/>
      <c r="F1" s="10" t="s">
        <v>19</v>
      </c>
    </row>
    <row r="2" spans="1:6" x14ac:dyDescent="0.25">
      <c r="A2" s="10" t="s">
        <v>15</v>
      </c>
      <c r="B2" s="10" t="s">
        <v>16</v>
      </c>
      <c r="C2" s="10" t="s">
        <v>17</v>
      </c>
      <c r="D2" s="10" t="s">
        <v>18</v>
      </c>
      <c r="E2" s="9"/>
      <c r="F2" s="13">
        <v>0.03</v>
      </c>
    </row>
    <row r="3" spans="1:6" x14ac:dyDescent="0.25">
      <c r="A3" s="10" t="s">
        <v>20</v>
      </c>
      <c r="B3" s="11">
        <v>900</v>
      </c>
      <c r="C3" s="16">
        <f>B3*F$2</f>
        <v>27</v>
      </c>
      <c r="D3" s="12">
        <f>SUM(B3,C3)</f>
        <v>927</v>
      </c>
    </row>
    <row r="4" spans="1:6" x14ac:dyDescent="0.25">
      <c r="A4" s="10" t="s">
        <v>21</v>
      </c>
      <c r="B4" s="11">
        <v>1200</v>
      </c>
      <c r="C4" s="16">
        <f t="shared" ref="C4:C11" si="0">B4*F$2</f>
        <v>36</v>
      </c>
      <c r="D4" s="12">
        <f t="shared" ref="D4:D11" si="1">SUM(B4,C4)</f>
        <v>1236</v>
      </c>
    </row>
    <row r="5" spans="1:6" x14ac:dyDescent="0.25">
      <c r="A5" s="10" t="s">
        <v>22</v>
      </c>
      <c r="B5" s="11">
        <v>1500</v>
      </c>
      <c r="C5" s="16">
        <f t="shared" si="0"/>
        <v>45</v>
      </c>
      <c r="D5" s="12">
        <f t="shared" si="1"/>
        <v>1545</v>
      </c>
    </row>
    <row r="6" spans="1:6" x14ac:dyDescent="0.25">
      <c r="A6" s="10" t="s">
        <v>23</v>
      </c>
      <c r="B6" s="11">
        <v>1000</v>
      </c>
      <c r="C6" s="16">
        <f t="shared" si="0"/>
        <v>30</v>
      </c>
      <c r="D6" s="12">
        <f t="shared" si="1"/>
        <v>1030</v>
      </c>
    </row>
    <row r="7" spans="1:6" x14ac:dyDescent="0.25">
      <c r="A7" s="10" t="s">
        <v>24</v>
      </c>
      <c r="B7" s="11">
        <v>2000</v>
      </c>
      <c r="C7" s="16">
        <f t="shared" si="0"/>
        <v>60</v>
      </c>
      <c r="D7" s="12">
        <f t="shared" si="1"/>
        <v>2060</v>
      </c>
    </row>
    <row r="8" spans="1:6" x14ac:dyDescent="0.25">
      <c r="A8" s="10" t="s">
        <v>25</v>
      </c>
      <c r="B8" s="11">
        <v>1400</v>
      </c>
      <c r="C8" s="16">
        <f t="shared" si="0"/>
        <v>42</v>
      </c>
      <c r="D8" s="12">
        <f t="shared" si="1"/>
        <v>1442</v>
      </c>
    </row>
    <row r="9" spans="1:6" x14ac:dyDescent="0.25">
      <c r="A9" s="10" t="s">
        <v>26</v>
      </c>
      <c r="B9" s="11">
        <v>990</v>
      </c>
      <c r="C9" s="16">
        <f t="shared" si="0"/>
        <v>29.7</v>
      </c>
      <c r="D9" s="12">
        <f t="shared" si="1"/>
        <v>1019.7</v>
      </c>
    </row>
    <row r="10" spans="1:6" x14ac:dyDescent="0.25">
      <c r="A10" s="10" t="s">
        <v>27</v>
      </c>
      <c r="B10" s="11">
        <v>854</v>
      </c>
      <c r="C10" s="16">
        <f t="shared" si="0"/>
        <v>25.619999999999997</v>
      </c>
      <c r="D10" s="12">
        <f t="shared" si="1"/>
        <v>879.62</v>
      </c>
    </row>
    <row r="11" spans="1:6" x14ac:dyDescent="0.25">
      <c r="A11" s="10" t="s">
        <v>28</v>
      </c>
      <c r="B11" s="11">
        <v>1100</v>
      </c>
      <c r="C11" s="16">
        <f t="shared" si="0"/>
        <v>33</v>
      </c>
      <c r="D11" s="12">
        <f t="shared" si="1"/>
        <v>1133</v>
      </c>
    </row>
    <row r="12" spans="1:6" x14ac:dyDescent="0.25">
      <c r="A12" s="10" t="s">
        <v>29</v>
      </c>
      <c r="B12" s="12">
        <f>SUM(B3:B11)</f>
        <v>10944</v>
      </c>
    </row>
    <row r="13" spans="1:6" x14ac:dyDescent="0.25">
      <c r="A13" s="10" t="s">
        <v>30</v>
      </c>
      <c r="B13" s="12">
        <f>SUM(C3:C11)</f>
        <v>328.32</v>
      </c>
    </row>
    <row r="14" spans="1:6" x14ac:dyDescent="0.25">
      <c r="A14" s="10" t="s">
        <v>31</v>
      </c>
      <c r="B14" s="12">
        <f>SUM(D3:D11)</f>
        <v>11272.320000000002</v>
      </c>
    </row>
    <row r="15" spans="1:6" x14ac:dyDescent="0.25">
      <c r="A15" s="10" t="s">
        <v>32</v>
      </c>
      <c r="B15" s="15">
        <f>COUNTA(A3:A11)</f>
        <v>9</v>
      </c>
      <c r="C15" s="14"/>
    </row>
    <row r="16" spans="1:6" x14ac:dyDescent="0.25">
      <c r="A16" s="10" t="s">
        <v>33</v>
      </c>
      <c r="B16" s="12">
        <f>AVERAGE(D3:D11)</f>
        <v>1252.4800000000002</v>
      </c>
      <c r="C16" s="14"/>
    </row>
    <row r="17" spans="1:3" x14ac:dyDescent="0.25">
      <c r="A17" s="10" t="s">
        <v>34</v>
      </c>
      <c r="B17" s="12">
        <f>MAX(C3:C11)</f>
        <v>60</v>
      </c>
      <c r="C17" s="14"/>
    </row>
    <row r="18" spans="1:3" x14ac:dyDescent="0.25">
      <c r="A18" s="10" t="s">
        <v>35</v>
      </c>
      <c r="B18" s="12">
        <f>MIN(D3:D11)</f>
        <v>879.62</v>
      </c>
      <c r="C18" s="14"/>
    </row>
    <row r="19" spans="1:3" x14ac:dyDescent="0.25">
      <c r="A19" s="10" t="s">
        <v>36</v>
      </c>
      <c r="B19" s="11">
        <f>LARGE(C3:C11,2)</f>
        <v>45</v>
      </c>
      <c r="C19" s="14"/>
    </row>
    <row r="20" spans="1:3" x14ac:dyDescent="0.25">
      <c r="A20" s="10" t="s">
        <v>37</v>
      </c>
      <c r="B20" s="17">
        <f>SMALL(D3:D11,3)</f>
        <v>1019.7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130" zoomScaleNormal="130" workbookViewId="0">
      <selection activeCell="D15" sqref="D15"/>
    </sheetView>
  </sheetViews>
  <sheetFormatPr defaultRowHeight="15" x14ac:dyDescent="0.25"/>
  <cols>
    <col min="1" max="1" width="10.42578125" bestFit="1" customWidth="1"/>
    <col min="2" max="2" width="20.7109375" customWidth="1"/>
    <col min="3" max="3" width="9.28515625" bestFit="1" customWidth="1"/>
    <col min="4" max="4" width="10.85546875" bestFit="1" customWidth="1"/>
    <col min="6" max="6" width="18.5703125" bestFit="1" customWidth="1"/>
    <col min="7" max="7" width="14.85546875" customWidth="1"/>
  </cols>
  <sheetData>
    <row r="1" spans="1:7" x14ac:dyDescent="0.25">
      <c r="A1" s="1" t="s">
        <v>0</v>
      </c>
      <c r="B1" s="29">
        <f ca="1">NOW()</f>
        <v>43879.902142939813</v>
      </c>
      <c r="C1" s="8"/>
    </row>
    <row r="2" spans="1:7" x14ac:dyDescent="0.25">
      <c r="A2" s="20" t="s">
        <v>1</v>
      </c>
      <c r="B2" s="20"/>
      <c r="C2" s="20"/>
      <c r="D2" s="20"/>
      <c r="F2" s="20" t="s">
        <v>2</v>
      </c>
      <c r="G2" s="20"/>
    </row>
    <row r="3" spans="1:7" x14ac:dyDescent="0.25">
      <c r="A3" s="2" t="s">
        <v>3</v>
      </c>
      <c r="B3" s="2" t="s">
        <v>4</v>
      </c>
      <c r="C3" s="2" t="s">
        <v>5</v>
      </c>
      <c r="D3" s="2" t="s">
        <v>6</v>
      </c>
      <c r="F3" s="3" t="s">
        <v>7</v>
      </c>
      <c r="G3" s="28">
        <f>AVERAGE(D4:D12)</f>
        <v>42.400000000000006</v>
      </c>
    </row>
    <row r="4" spans="1:7" x14ac:dyDescent="0.25">
      <c r="A4" s="4">
        <v>6.9444444444444447E-4</v>
      </c>
      <c r="B4" s="5" t="s">
        <v>8</v>
      </c>
      <c r="C4" s="24">
        <v>3.75</v>
      </c>
      <c r="D4" s="27">
        <v>45.3</v>
      </c>
      <c r="F4" s="3" t="s">
        <v>9</v>
      </c>
      <c r="G4" s="28">
        <f>AVERAGE(C4:C12)</f>
        <v>3.7277777777777774</v>
      </c>
    </row>
    <row r="5" spans="1:7" x14ac:dyDescent="0.25">
      <c r="A5" s="4">
        <v>0.14861111111111111</v>
      </c>
      <c r="B5" s="5" t="s">
        <v>8</v>
      </c>
      <c r="C5" s="24">
        <v>2.9</v>
      </c>
      <c r="D5" s="27">
        <v>40.799999999999997</v>
      </c>
      <c r="F5" s="6"/>
      <c r="G5" s="6"/>
    </row>
    <row r="6" spans="1:7" x14ac:dyDescent="0.25">
      <c r="A6" s="4">
        <v>0.31527777777777777</v>
      </c>
      <c r="B6" s="5" t="s">
        <v>10</v>
      </c>
      <c r="C6" s="24">
        <v>4.5</v>
      </c>
      <c r="D6" s="27">
        <v>48.1</v>
      </c>
      <c r="F6" s="21" t="s">
        <v>11</v>
      </c>
      <c r="G6" s="21"/>
    </row>
    <row r="7" spans="1:7" x14ac:dyDescent="0.25">
      <c r="A7" s="4">
        <v>0.375</v>
      </c>
      <c r="B7" s="5" t="s">
        <v>8</v>
      </c>
      <c r="C7" s="24">
        <v>3.8</v>
      </c>
      <c r="D7" s="27">
        <v>41.8</v>
      </c>
      <c r="F7" s="3" t="s">
        <v>10</v>
      </c>
      <c r="G7" s="7">
        <f>COUNTIF(B4:B12,"Feminino")</f>
        <v>4</v>
      </c>
    </row>
    <row r="8" spans="1:7" x14ac:dyDescent="0.25">
      <c r="A8" s="4">
        <v>0.5</v>
      </c>
      <c r="B8" s="5" t="s">
        <v>10</v>
      </c>
      <c r="C8" s="24">
        <v>3.9</v>
      </c>
      <c r="D8" s="27">
        <v>40</v>
      </c>
      <c r="F8" s="3" t="s">
        <v>8</v>
      </c>
      <c r="G8" s="7">
        <f>COUNTIF(B4:B12,"Masculino")</f>
        <v>5</v>
      </c>
    </row>
    <row r="9" spans="1:7" x14ac:dyDescent="0.25">
      <c r="A9" s="4">
        <v>0.70833333333333337</v>
      </c>
      <c r="B9" s="5" t="s">
        <v>10</v>
      </c>
      <c r="C9" s="24">
        <v>4</v>
      </c>
      <c r="D9" s="27">
        <v>40</v>
      </c>
      <c r="F9" s="6"/>
      <c r="G9" s="6"/>
    </row>
    <row r="10" spans="1:7" x14ac:dyDescent="0.25">
      <c r="A10" s="4">
        <v>0.73958333333333337</v>
      </c>
      <c r="B10" s="5" t="s">
        <v>10</v>
      </c>
      <c r="C10" s="24">
        <v>3.7</v>
      </c>
      <c r="D10" s="27">
        <v>39.5</v>
      </c>
      <c r="F10" s="21" t="s">
        <v>12</v>
      </c>
      <c r="G10" s="21"/>
    </row>
    <row r="11" spans="1:7" x14ac:dyDescent="0.25">
      <c r="A11" s="4">
        <v>0.91666666666666663</v>
      </c>
      <c r="B11" s="5" t="s">
        <v>8</v>
      </c>
      <c r="C11" s="24">
        <v>4.5</v>
      </c>
      <c r="D11" s="27">
        <v>50.1</v>
      </c>
      <c r="F11" s="26" t="s">
        <v>10</v>
      </c>
      <c r="G11" s="24">
        <f>AVERAGEIF(B4:B12,"Feminino",C4:C12)</f>
        <v>4.0250000000000004</v>
      </c>
    </row>
    <row r="12" spans="1:7" x14ac:dyDescent="0.25">
      <c r="A12" s="4">
        <v>0.98958333333333337</v>
      </c>
      <c r="B12" s="5" t="s">
        <v>8</v>
      </c>
      <c r="C12" s="25">
        <v>2.5</v>
      </c>
      <c r="D12" s="27">
        <v>36</v>
      </c>
      <c r="F12" s="3" t="s">
        <v>8</v>
      </c>
      <c r="G12" s="24">
        <f>AVERAGEIF(B4:B12,"Masculino",C4:C12)</f>
        <v>3.4899999999999998</v>
      </c>
    </row>
    <row r="13" spans="1:7" x14ac:dyDescent="0.25">
      <c r="A13" s="22" t="s">
        <v>13</v>
      </c>
      <c r="B13" s="23"/>
      <c r="C13" s="7">
        <f>COUNTA(B4:B12)</f>
        <v>9</v>
      </c>
      <c r="D13" s="6"/>
      <c r="F13" s="6"/>
      <c r="G13" s="6"/>
    </row>
  </sheetData>
  <mergeCells count="5">
    <mergeCell ref="A2:D2"/>
    <mergeCell ref="F2:G2"/>
    <mergeCell ref="F6:G6"/>
    <mergeCell ref="F10:G10"/>
    <mergeCell ref="A13:B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Exercício 1</vt:lpstr>
      <vt:lpstr>Exercício 2 desafio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Alunos</dc:creator>
  <cp:lastModifiedBy>Alunos</cp:lastModifiedBy>
  <dcterms:created xsi:type="dcterms:W3CDTF">2019-08-31T00:06:02Z</dcterms:created>
  <dcterms:modified xsi:type="dcterms:W3CDTF">2020-02-19T00:39:44Z</dcterms:modified>
</cp:coreProperties>
</file>