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ustavo\Desktop\gustavo\tecnico\Automação Noite\exercícios\"/>
    </mc:Choice>
  </mc:AlternateContent>
  <xr:revisionPtr revIDLastSave="0" documentId="13_ncr:1_{9E07C32A-EBAC-473F-9335-0F39F885F8B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F22" i="1"/>
  <c r="E21" i="1"/>
  <c r="E20" i="1"/>
  <c r="E19" i="1"/>
  <c r="E18" i="1"/>
  <c r="E17" i="1"/>
  <c r="E16" i="1"/>
  <c r="E15" i="1"/>
  <c r="C14" i="1"/>
  <c r="F4" i="1"/>
  <c r="F5" i="1"/>
  <c r="I5" i="1" s="1"/>
  <c r="F6" i="1"/>
  <c r="I6" i="1" s="1"/>
  <c r="F7" i="1"/>
  <c r="I7" i="1" s="1"/>
  <c r="F8" i="1"/>
  <c r="F9" i="1"/>
  <c r="I9" i="1" s="1"/>
  <c r="F10" i="1"/>
  <c r="F11" i="1"/>
  <c r="F12" i="1"/>
  <c r="I12" i="1" s="1"/>
  <c r="F3" i="1"/>
  <c r="I3" i="1" s="1"/>
  <c r="I8" i="1"/>
  <c r="I4" i="1"/>
  <c r="I10" i="1"/>
  <c r="I11" i="1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<sst xmlns="http://schemas.openxmlformats.org/spreadsheetml/2006/main" count="54" uniqueCount="44">
  <si>
    <t>Folha de pagamento</t>
  </si>
  <si>
    <t>V.T.</t>
  </si>
  <si>
    <t>Cod</t>
  </si>
  <si>
    <t>Nome</t>
  </si>
  <si>
    <t>Salário bruto</t>
  </si>
  <si>
    <t>Valor do V.T.</t>
  </si>
  <si>
    <t>Valor do INSS</t>
  </si>
  <si>
    <t>Quantidade de Filhos</t>
  </si>
  <si>
    <t>Salário Família</t>
  </si>
  <si>
    <t>Salário Líquido</t>
  </si>
  <si>
    <t>Se Sim</t>
  </si>
  <si>
    <t>Leandro</t>
  </si>
  <si>
    <t>S</t>
  </si>
  <si>
    <t>Se Não</t>
  </si>
  <si>
    <t>Badanha</t>
  </si>
  <si>
    <t>N</t>
  </si>
  <si>
    <t>Maria</t>
  </si>
  <si>
    <t>INSS</t>
  </si>
  <si>
    <t>José</t>
  </si>
  <si>
    <t>Até 1556,94</t>
  </si>
  <si>
    <t>Lucas</t>
  </si>
  <si>
    <t>Até 2594,92</t>
  </si>
  <si>
    <t>Ana</t>
  </si>
  <si>
    <t>Até 5189,82</t>
  </si>
  <si>
    <t>Analucia</t>
  </si>
  <si>
    <t xml:space="preserve">Acima 5189,82 </t>
  </si>
  <si>
    <t>11% de 5189,82</t>
  </si>
  <si>
    <t>João</t>
  </si>
  <si>
    <t>Matheus</t>
  </si>
  <si>
    <t>Lucrécia</t>
  </si>
  <si>
    <t xml:space="preserve">0 Filhos </t>
  </si>
  <si>
    <t>Até 2 Filhos</t>
  </si>
  <si>
    <t>Total da Folha</t>
  </si>
  <si>
    <t xml:space="preserve">Até 4 filhos </t>
  </si>
  <si>
    <t>Quantidade de funcionários</t>
  </si>
  <si>
    <t>Acima de 4 filhos</t>
  </si>
  <si>
    <t>Média salarial</t>
  </si>
  <si>
    <t>Maior salário bruto</t>
  </si>
  <si>
    <t>Menor Salário Líquido</t>
  </si>
  <si>
    <t>Quantidade de funcionários que ganham VT</t>
  </si>
  <si>
    <t>Soma dos salários brutos dos funcionários que não ganham VT</t>
  </si>
  <si>
    <t>Segundo menor salário líquido</t>
  </si>
  <si>
    <t>Terceiro maior salário bruto</t>
  </si>
  <si>
    <t>Média dos salários líquidos dos funcionários com mais de 3 filhos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</si>
</sst>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4" fillId="3" borderId="1" xfId="2" applyFont="1" applyFill="1" applyBorder="1" applyAlignment="1">
      <alignment vertical="center"/>
    </xf>
    <xf numFmtId="10" fontId="0" fillId="4" borderId="1" xfId="2" applyNumberFormat="1" applyFont="1" applyFill="1" applyBorder="1" applyAlignment="1">
      <alignment vertical="center"/>
    </xf>
    <xf numFmtId="44" fontId="4" fillId="3" borderId="1" xfId="1" applyFont="1" applyFill="1" applyBorder="1" applyAlignment="1">
      <alignment vertical="center"/>
    </xf>
    <xf numFmtId="0" fontId="4" fillId="3" borderId="1" xfId="2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4" borderId="1" xfId="2" applyFont="1" applyFill="1" applyBorder="1" applyAlignment="1">
      <alignment horizontal="center" vertical="center"/>
    </xf>
    <xf numFmtId="44" fontId="0" fillId="4" borderId="1" xfId="2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44" fontId="0" fillId="4" borderId="1" xfId="2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2" applyFont="1" applyFill="1" applyBorder="1" applyAlignment="1">
      <alignment horizontal="left" vertical="center"/>
    </xf>
    <xf numFmtId="0" fontId="0" fillId="4" borderId="0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left" vertical="center"/>
    </xf>
    <xf numFmtId="0" fontId="5" fillId="3" borderId="2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  <xf numFmtId="44" fontId="0" fillId="4" borderId="1" xfId="1" applyFont="1" applyFill="1" applyBorder="1" applyAlignment="1">
      <alignment horizontal="left" vertical="center"/>
    </xf>
    <xf numFmtId="0" fontId="5" fillId="3" borderId="2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</cellXfs>
  <cellStyles count="3">
    <cellStyle name="60% - Ênfase4" xfId="2" builtinId="44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Normal="100" workbookViewId="0">
      <selection activeCell="H24" sqref="H24"/>
    </sheetView>
  </sheetViews>
  <sheetFormatPr defaultColWidth="9.140625" defaultRowHeight="15" x14ac:dyDescent="0.25"/>
  <cols>
    <col min="1" max="1" width="7.28515625" style="1" customWidth="1"/>
    <col min="2" max="2" width="11.42578125" style="1" bestFit="1" customWidth="1"/>
    <col min="3" max="3" width="24" style="1" customWidth="1"/>
    <col min="4" max="4" width="23.28515625" style="1" customWidth="1"/>
    <col min="5" max="5" width="28.28515625" style="1" customWidth="1"/>
    <col min="6" max="6" width="55.42578125" style="1" customWidth="1"/>
    <col min="7" max="7" width="25.85546875" style="1" bestFit="1" customWidth="1"/>
    <col min="8" max="8" width="18.140625" style="1" bestFit="1" customWidth="1"/>
    <col min="9" max="9" width="35.85546875" style="1" customWidth="1"/>
    <col min="10" max="10" width="2.140625" style="1" customWidth="1"/>
    <col min="11" max="11" width="16" style="1" customWidth="1"/>
    <col min="12" max="12" width="14.42578125" style="1" customWidth="1"/>
    <col min="13" max="16384" width="9.140625" style="1"/>
  </cols>
  <sheetData>
    <row r="1" spans="1:12" ht="23.25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K1" s="21" t="s">
        <v>1</v>
      </c>
      <c r="L1" s="21"/>
    </row>
    <row r="2" spans="1:12" ht="18.75" x14ac:dyDescent="0.25">
      <c r="A2" s="2" t="s">
        <v>2</v>
      </c>
      <c r="B2" s="2" t="s">
        <v>3</v>
      </c>
      <c r="C2" s="2" t="s">
        <v>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3" t="s">
        <v>10</v>
      </c>
      <c r="L2" s="3">
        <v>0.06</v>
      </c>
    </row>
    <row r="3" spans="1:12" ht="18.75" x14ac:dyDescent="0.25">
      <c r="A3" s="2">
        <v>1</v>
      </c>
      <c r="B3" s="2" t="s">
        <v>11</v>
      </c>
      <c r="C3" s="4">
        <v>1500</v>
      </c>
      <c r="D3" s="5" t="s">
        <v>12</v>
      </c>
      <c r="E3" s="17">
        <f>IF(D3="S",C3*$L$2,C3*$L$3)</f>
        <v>90</v>
      </c>
      <c r="F3" s="6">
        <f>IF(C3&lt;=1556.94,C3*$L$6,IF(C3&lt;=2594.92,C3*$L$7,IF(C3&lt;=5189.82,C3*$L$8,570.88)))</f>
        <v>120</v>
      </c>
      <c r="G3" s="7">
        <v>0</v>
      </c>
      <c r="H3" s="6">
        <f>IF(G3&lt;=2,C3*$L$13,IF(G3&lt;=4,C3*$L$14,C3*$L$15))</f>
        <v>45</v>
      </c>
      <c r="I3" s="8">
        <f>SUM(C3-E3-F3+H3)</f>
        <v>1335</v>
      </c>
      <c r="K3" s="3" t="s">
        <v>13</v>
      </c>
      <c r="L3" s="3">
        <v>0</v>
      </c>
    </row>
    <row r="4" spans="1:12" ht="18.75" x14ac:dyDescent="0.25">
      <c r="A4" s="2">
        <v>2</v>
      </c>
      <c r="B4" s="2" t="s">
        <v>14</v>
      </c>
      <c r="C4" s="4">
        <v>2500</v>
      </c>
      <c r="D4" s="5" t="s">
        <v>15</v>
      </c>
      <c r="E4" s="17">
        <f t="shared" ref="E4:E12" si="0">IF(D4="S",C4*$L$2,C4*$L$3)</f>
        <v>0</v>
      </c>
      <c r="F4" s="6">
        <f t="shared" ref="F4:F12" si="1">IF(C4&lt;=1556.94,C4*$L$6,IF(C4&lt;=2594.92,C4*$L$7,IF(C4&lt;=5189.82,C4*$L$8,570.88)))</f>
        <v>225</v>
      </c>
      <c r="G4" s="7">
        <v>5</v>
      </c>
      <c r="H4" s="6">
        <f t="shared" ref="H4:H12" si="2">IF(G4&lt;=2,C4*$L$13,IF(G4&lt;=4,C4*$L$14,C4*$L$15))</f>
        <v>150</v>
      </c>
      <c r="I4" s="8">
        <f t="shared" ref="I4:I12" si="3">SUM(C4-E4-F4+H4)</f>
        <v>2425</v>
      </c>
      <c r="K4" s="9"/>
      <c r="L4" s="9"/>
    </row>
    <row r="5" spans="1:12" ht="23.25" x14ac:dyDescent="0.25">
      <c r="A5" s="2">
        <v>3</v>
      </c>
      <c r="B5" s="2" t="s">
        <v>16</v>
      </c>
      <c r="C5" s="4">
        <v>3789</v>
      </c>
      <c r="D5" s="5" t="s">
        <v>12</v>
      </c>
      <c r="E5" s="17">
        <f t="shared" si="0"/>
        <v>227.34</v>
      </c>
      <c r="F5" s="6">
        <f t="shared" si="1"/>
        <v>416.79</v>
      </c>
      <c r="G5" s="7">
        <v>6</v>
      </c>
      <c r="H5" s="6">
        <f t="shared" si="2"/>
        <v>227.34</v>
      </c>
      <c r="I5" s="8">
        <f t="shared" si="3"/>
        <v>3372.21</v>
      </c>
      <c r="K5" s="21" t="s">
        <v>17</v>
      </c>
      <c r="L5" s="21"/>
    </row>
    <row r="6" spans="1:12" ht="18.75" x14ac:dyDescent="0.25">
      <c r="A6" s="2">
        <v>4</v>
      </c>
      <c r="B6" s="2" t="s">
        <v>18</v>
      </c>
      <c r="C6" s="4">
        <v>4500</v>
      </c>
      <c r="D6" s="5" t="s">
        <v>12</v>
      </c>
      <c r="E6" s="17">
        <f t="shared" si="0"/>
        <v>270</v>
      </c>
      <c r="F6" s="6">
        <f t="shared" si="1"/>
        <v>495</v>
      </c>
      <c r="G6" s="7">
        <v>4</v>
      </c>
      <c r="H6" s="6">
        <f t="shared" si="2"/>
        <v>225</v>
      </c>
      <c r="I6" s="8">
        <f t="shared" si="3"/>
        <v>3960</v>
      </c>
      <c r="K6" s="3" t="s">
        <v>19</v>
      </c>
      <c r="L6" s="3">
        <v>0.08</v>
      </c>
    </row>
    <row r="7" spans="1:12" ht="18.75" x14ac:dyDescent="0.25">
      <c r="A7" s="2">
        <v>5</v>
      </c>
      <c r="B7" s="2" t="s">
        <v>20</v>
      </c>
      <c r="C7" s="4">
        <v>5500</v>
      </c>
      <c r="D7" s="5" t="s">
        <v>12</v>
      </c>
      <c r="E7" s="17">
        <f t="shared" si="0"/>
        <v>330</v>
      </c>
      <c r="F7" s="6">
        <f t="shared" si="1"/>
        <v>570.88</v>
      </c>
      <c r="G7" s="7">
        <v>1</v>
      </c>
      <c r="H7" s="6">
        <f t="shared" si="2"/>
        <v>165</v>
      </c>
      <c r="I7" s="8">
        <f t="shared" si="3"/>
        <v>4764.12</v>
      </c>
      <c r="K7" s="3" t="s">
        <v>21</v>
      </c>
      <c r="L7" s="3">
        <v>0.09</v>
      </c>
    </row>
    <row r="8" spans="1:12" ht="18.75" x14ac:dyDescent="0.25">
      <c r="A8" s="2">
        <v>6</v>
      </c>
      <c r="B8" s="2" t="s">
        <v>22</v>
      </c>
      <c r="C8" s="4">
        <v>2000</v>
      </c>
      <c r="D8" s="5" t="s">
        <v>15</v>
      </c>
      <c r="E8" s="17">
        <f t="shared" si="0"/>
        <v>0</v>
      </c>
      <c r="F8" s="6">
        <f t="shared" si="1"/>
        <v>180</v>
      </c>
      <c r="G8" s="7">
        <v>3</v>
      </c>
      <c r="H8" s="6">
        <f t="shared" si="2"/>
        <v>100</v>
      </c>
      <c r="I8" s="8">
        <f t="shared" si="3"/>
        <v>1920</v>
      </c>
      <c r="K8" s="3" t="s">
        <v>23</v>
      </c>
      <c r="L8" s="3">
        <v>0.11</v>
      </c>
    </row>
    <row r="9" spans="1:12" ht="18.75" x14ac:dyDescent="0.25">
      <c r="A9" s="2">
        <v>7</v>
      </c>
      <c r="B9" s="2" t="s">
        <v>24</v>
      </c>
      <c r="C9" s="4">
        <v>1500</v>
      </c>
      <c r="D9" s="5" t="s">
        <v>12</v>
      </c>
      <c r="E9" s="17">
        <f t="shared" si="0"/>
        <v>90</v>
      </c>
      <c r="F9" s="6">
        <f t="shared" si="1"/>
        <v>120</v>
      </c>
      <c r="G9" s="7">
        <v>2</v>
      </c>
      <c r="H9" s="6">
        <f t="shared" si="2"/>
        <v>45</v>
      </c>
      <c r="I9" s="8">
        <f t="shared" si="3"/>
        <v>1335</v>
      </c>
      <c r="K9" s="3" t="s">
        <v>25</v>
      </c>
      <c r="L9" s="3" t="s">
        <v>26</v>
      </c>
    </row>
    <row r="10" spans="1:12" ht="18.75" x14ac:dyDescent="0.25">
      <c r="A10" s="2">
        <v>8</v>
      </c>
      <c r="B10" s="2" t="s">
        <v>27</v>
      </c>
      <c r="C10" s="4">
        <v>1250</v>
      </c>
      <c r="D10" s="5" t="s">
        <v>12</v>
      </c>
      <c r="E10" s="17">
        <f t="shared" si="0"/>
        <v>75</v>
      </c>
      <c r="F10" s="6">
        <f t="shared" si="1"/>
        <v>100</v>
      </c>
      <c r="G10" s="7">
        <v>4</v>
      </c>
      <c r="H10" s="6">
        <f t="shared" si="2"/>
        <v>62.5</v>
      </c>
      <c r="I10" s="8">
        <f t="shared" si="3"/>
        <v>1137.5</v>
      </c>
      <c r="K10" s="9"/>
      <c r="L10" s="9"/>
    </row>
    <row r="11" spans="1:12" ht="23.25" x14ac:dyDescent="0.25">
      <c r="A11" s="2">
        <v>9</v>
      </c>
      <c r="B11" s="2" t="s">
        <v>28</v>
      </c>
      <c r="C11" s="4">
        <v>8000</v>
      </c>
      <c r="D11" s="5" t="s">
        <v>15</v>
      </c>
      <c r="E11" s="17">
        <f t="shared" si="0"/>
        <v>0</v>
      </c>
      <c r="F11" s="6">
        <f t="shared" si="1"/>
        <v>570.88</v>
      </c>
      <c r="G11" s="7">
        <v>7</v>
      </c>
      <c r="H11" s="6">
        <f t="shared" si="2"/>
        <v>480</v>
      </c>
      <c r="I11" s="8">
        <f t="shared" si="3"/>
        <v>7909.12</v>
      </c>
      <c r="K11" s="21" t="s">
        <v>8</v>
      </c>
      <c r="L11" s="21"/>
    </row>
    <row r="12" spans="1:12" ht="18.75" x14ac:dyDescent="0.25">
      <c r="A12" s="2">
        <v>10</v>
      </c>
      <c r="B12" s="2" t="s">
        <v>29</v>
      </c>
      <c r="C12" s="4">
        <v>500</v>
      </c>
      <c r="D12" s="5" t="s">
        <v>12</v>
      </c>
      <c r="E12" s="17">
        <f t="shared" si="0"/>
        <v>30</v>
      </c>
      <c r="F12" s="6">
        <f t="shared" si="1"/>
        <v>40</v>
      </c>
      <c r="G12" s="7">
        <v>9</v>
      </c>
      <c r="H12" s="6">
        <f t="shared" si="2"/>
        <v>30</v>
      </c>
      <c r="I12" s="8">
        <f t="shared" si="3"/>
        <v>460</v>
      </c>
      <c r="K12" s="3" t="s">
        <v>30</v>
      </c>
      <c r="L12" s="3">
        <v>0</v>
      </c>
    </row>
    <row r="13" spans="1:12" x14ac:dyDescent="0.25">
      <c r="K13" s="3" t="s">
        <v>31</v>
      </c>
      <c r="L13" s="3">
        <v>0.03</v>
      </c>
    </row>
    <row r="14" spans="1:12" ht="15.75" x14ac:dyDescent="0.25">
      <c r="A14" s="18" t="s">
        <v>32</v>
      </c>
      <c r="B14" s="20"/>
      <c r="C14" s="10">
        <f>SUM(I3:I12)</f>
        <v>28617.949999999997</v>
      </c>
      <c r="D14" s="11"/>
      <c r="E14" s="11"/>
      <c r="F14" s="11"/>
      <c r="G14" s="11"/>
      <c r="K14" s="3" t="s">
        <v>33</v>
      </c>
      <c r="L14" s="3">
        <v>0.05</v>
      </c>
    </row>
    <row r="15" spans="1:12" ht="15.75" x14ac:dyDescent="0.25">
      <c r="A15" s="18" t="s">
        <v>34</v>
      </c>
      <c r="B15" s="19"/>
      <c r="C15" s="19"/>
      <c r="D15" s="20"/>
      <c r="E15" s="12">
        <f>COUNTA(C3:C12)</f>
        <v>10</v>
      </c>
      <c r="F15" s="11"/>
      <c r="G15" s="11"/>
      <c r="K15" s="3" t="s">
        <v>35</v>
      </c>
      <c r="L15" s="3">
        <v>0.06</v>
      </c>
    </row>
    <row r="16" spans="1:12" ht="15.75" x14ac:dyDescent="0.25">
      <c r="A16" s="18" t="s">
        <v>36</v>
      </c>
      <c r="B16" s="19"/>
      <c r="C16" s="19"/>
      <c r="D16" s="20"/>
      <c r="E16" s="10">
        <f>AVERAGE(I3:I12)</f>
        <v>2861.7949999999996</v>
      </c>
      <c r="F16" s="11"/>
      <c r="G16" s="11"/>
    </row>
    <row r="17" spans="1:8" ht="15.75" x14ac:dyDescent="0.25">
      <c r="A17" s="18" t="s">
        <v>37</v>
      </c>
      <c r="B17" s="19"/>
      <c r="C17" s="19"/>
      <c r="D17" s="20"/>
      <c r="E17" s="10">
        <f>MAX(C3:C12)</f>
        <v>8000</v>
      </c>
      <c r="F17" s="11"/>
      <c r="G17" s="11"/>
    </row>
    <row r="18" spans="1:8" ht="15.75" x14ac:dyDescent="0.25">
      <c r="A18" s="18" t="s">
        <v>38</v>
      </c>
      <c r="B18" s="19"/>
      <c r="C18" s="19"/>
      <c r="D18" s="20"/>
      <c r="E18" s="10">
        <f>MIN(I3:I12)</f>
        <v>460</v>
      </c>
      <c r="F18" s="11"/>
      <c r="G18" s="11"/>
    </row>
    <row r="19" spans="1:8" ht="15.75" x14ac:dyDescent="0.25">
      <c r="A19" s="15" t="s">
        <v>41</v>
      </c>
      <c r="B19" s="16"/>
      <c r="C19" s="16"/>
      <c r="D19" s="16"/>
      <c r="E19" s="10">
        <f>SMALL(I3:I12,2)</f>
        <v>1137.5</v>
      </c>
      <c r="F19" s="11"/>
      <c r="G19" s="11"/>
    </row>
    <row r="20" spans="1:8" ht="15.75" x14ac:dyDescent="0.25">
      <c r="A20" s="15" t="s">
        <v>42</v>
      </c>
      <c r="B20" s="16"/>
      <c r="C20" s="16"/>
      <c r="D20" s="16"/>
      <c r="E20" s="10">
        <f>LARGE(C3:C12,3)</f>
        <v>4500</v>
      </c>
      <c r="F20" s="11"/>
      <c r="G20" s="11"/>
    </row>
    <row r="21" spans="1:8" ht="15.75" x14ac:dyDescent="0.25">
      <c r="A21" s="15" t="s">
        <v>43</v>
      </c>
      <c r="B21" s="16"/>
      <c r="C21" s="16"/>
      <c r="D21" s="16"/>
      <c r="E21" s="10">
        <f>AVERAGEIF(G3:G12,3,I3:I12)</f>
        <v>1920</v>
      </c>
      <c r="F21" s="11"/>
      <c r="G21" s="11"/>
    </row>
    <row r="22" spans="1:8" ht="15.75" x14ac:dyDescent="0.25">
      <c r="A22" s="18" t="s">
        <v>39</v>
      </c>
      <c r="B22" s="19"/>
      <c r="C22" s="19"/>
      <c r="D22" s="19"/>
      <c r="E22" s="20"/>
      <c r="F22" s="12">
        <f>COUNTIF(D3:D12,"S")</f>
        <v>7</v>
      </c>
      <c r="G22" s="13"/>
    </row>
    <row r="23" spans="1:8" ht="15.75" x14ac:dyDescent="0.25">
      <c r="A23" s="18" t="s">
        <v>40</v>
      </c>
      <c r="B23" s="19"/>
      <c r="C23" s="19"/>
      <c r="D23" s="19"/>
      <c r="E23" s="19"/>
      <c r="F23" s="20"/>
      <c r="G23" s="14"/>
      <c r="H23" s="6">
        <f>SUMIF(D3:D12,"N",C3:C12)</f>
        <v>12500</v>
      </c>
    </row>
  </sheetData>
  <mergeCells count="11">
    <mergeCell ref="A16:D16"/>
    <mergeCell ref="A17:D17"/>
    <mergeCell ref="A18:D18"/>
    <mergeCell ref="A22:E22"/>
    <mergeCell ref="A23:F23"/>
    <mergeCell ref="A15:D15"/>
    <mergeCell ref="A1:I1"/>
    <mergeCell ref="K1:L1"/>
    <mergeCell ref="K5:L5"/>
    <mergeCell ref="K11:L11"/>
    <mergeCell ref="A14:B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Gustavo</cp:lastModifiedBy>
  <dcterms:created xsi:type="dcterms:W3CDTF">2019-07-24T19:02:41Z</dcterms:created>
  <dcterms:modified xsi:type="dcterms:W3CDTF">2020-02-22T17:56:29Z</dcterms:modified>
</cp:coreProperties>
</file>