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stavo.mirapalheta\Downloads\"/>
    </mc:Choice>
  </mc:AlternateContent>
  <bookViews>
    <workbookView xWindow="0" yWindow="0" windowWidth="28800" windowHeight="13590"/>
  </bookViews>
  <sheets>
    <sheet name="schlepper" sheetId="1" r:id="rId1"/>
  </sheets>
  <definedNames>
    <definedName name="_ATPRand2_Dlg_Results" localSheetId="0" hidden="1">{2;#N/A;"R1C3:R21C3";#N/A;1;#N/A;21;#N/A;2;#N/A;#N/A;0;#N/A;2;#N/A;#N/A;#N/A;#N/A;#N/A}</definedName>
    <definedName name="_ATPRand2_Dlg_Types" localSheetId="0" hidden="1">{"EXCELHLP.HLP!1794";5;10;5;7;5;7;5;121;14;5;8;5;8;5;8;1;2;24}</definedName>
    <definedName name="_ATPRand2_Range1" localSheetId="0" hidden="1">schlepper!#REF!</definedName>
    <definedName name="Accelerate">#REF!</definedName>
    <definedName name="Age">#REF!</definedName>
    <definedName name="Age_Hired">#REF!</definedName>
    <definedName name="Cylinders">#REF!</definedName>
    <definedName name="Degree">#REF!</definedName>
    <definedName name="Dept">#REF!</definedName>
    <definedName name="Engine_Disp">#REF!</definedName>
    <definedName name="Horsepower">#REF!</definedName>
    <definedName name="Model">#REF!</definedName>
    <definedName name="MPG">#REF!</definedName>
    <definedName name="MS_Hired">#REF!</definedName>
    <definedName name="Origin">#REF!</definedName>
    <definedName name="Rank_Hired">#REF!</definedName>
    <definedName name="Salary">#REF!</definedName>
    <definedName name="Sex">#REF!</definedName>
    <definedName name="solver_adj" localSheetId="0" hidden="1">schlepper!$I$21:$I$22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schlepper!$G$17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SPSS">#REF!</definedName>
    <definedName name="Weight">#REF!</definedName>
    <definedName name="Year">#REF!</definedName>
    <definedName name="Year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 l="1"/>
  <c r="C3" i="1" s="1"/>
  <c r="F3" i="1" s="1"/>
  <c r="D3" i="1" l="1"/>
  <c r="E3" i="1"/>
  <c r="D4" i="1" s="1"/>
  <c r="C4" i="1" l="1"/>
  <c r="F4" i="1" s="1"/>
  <c r="E4" i="1"/>
  <c r="C5" i="1" s="1"/>
  <c r="F5" i="1" s="1"/>
  <c r="D5" i="1" l="1"/>
  <c r="E5" i="1"/>
  <c r="D6" i="1" s="1"/>
  <c r="C6" i="1"/>
  <c r="F6" i="1" s="1"/>
  <c r="E6" i="1" l="1"/>
  <c r="D7" i="1" s="1"/>
  <c r="E7" i="1" l="1"/>
  <c r="C8" i="1" s="1"/>
  <c r="F8" i="1" s="1"/>
  <c r="D8" i="1"/>
  <c r="C7" i="1"/>
  <c r="F7" i="1" s="1"/>
  <c r="E8" i="1" l="1"/>
  <c r="C9" i="1" s="1"/>
  <c r="F9" i="1" s="1"/>
  <c r="D9" i="1" l="1"/>
  <c r="E9" i="1"/>
  <c r="C10" i="1" s="1"/>
  <c r="F10" i="1" s="1"/>
  <c r="D10" i="1" l="1"/>
  <c r="E10" i="1"/>
  <c r="D11" i="1" s="1"/>
  <c r="E11" i="1" l="1"/>
  <c r="D12" i="1" s="1"/>
  <c r="C11" i="1"/>
  <c r="F11" i="1" s="1"/>
  <c r="E12" i="1" l="1"/>
  <c r="C13" i="1" s="1"/>
  <c r="F13" i="1" s="1"/>
  <c r="C12" i="1"/>
  <c r="F12" i="1" s="1"/>
  <c r="D13" i="1" l="1"/>
  <c r="E13" i="1" l="1"/>
  <c r="C14" i="1" s="1"/>
  <c r="F14" i="1" s="1"/>
  <c r="D14" i="1" l="1"/>
  <c r="E14" i="1" l="1"/>
  <c r="D15" i="1" s="1"/>
  <c r="E15" i="1" l="1"/>
  <c r="C16" i="1" s="1"/>
  <c r="F16" i="1" s="1"/>
  <c r="C15" i="1"/>
  <c r="F15" i="1" s="1"/>
  <c r="D16" i="1" l="1"/>
  <c r="E16" i="1" s="1"/>
  <c r="C17" i="1" s="1"/>
  <c r="F17" i="1" s="1"/>
  <c r="G17" i="1" s="1"/>
  <c r="D17" i="1" l="1"/>
  <c r="E17" i="1" l="1"/>
  <c r="D18" i="1" s="1"/>
  <c r="E18" i="1" l="1"/>
  <c r="D19" i="1" s="1"/>
  <c r="C18" i="1"/>
  <c r="E19" i="1" l="1"/>
  <c r="C20" i="1" s="1"/>
  <c r="C19" i="1"/>
  <c r="D20" i="1" l="1"/>
  <c r="E20" i="1" s="1"/>
  <c r="C21" i="1" s="1"/>
  <c r="D21" i="1" l="1"/>
  <c r="E21" i="1" s="1"/>
  <c r="C22" i="1" s="1"/>
  <c r="D22" i="1" l="1"/>
  <c r="E22" i="1" s="1"/>
</calcChain>
</file>

<file path=xl/sharedStrings.xml><?xml version="1.0" encoding="utf-8"?>
<sst xmlns="http://schemas.openxmlformats.org/spreadsheetml/2006/main" count="8" uniqueCount="8">
  <si>
    <t>Ano</t>
  </si>
  <si>
    <t>pExp.(yi)</t>
  </si>
  <si>
    <t>Li</t>
  </si>
  <si>
    <t>Ti</t>
  </si>
  <si>
    <t>alpha =</t>
  </si>
  <si>
    <t>beta =</t>
  </si>
  <si>
    <t>Fi+1</t>
  </si>
  <si>
    <t>erro^2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</si>
</sst>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1" applyFont="1"/>
    <xf numFmtId="0" fontId="2" fillId="0" borderId="1" xfId="1" applyFont="1" applyBorder="1" applyAlignment="1"/>
    <xf numFmtId="0" fontId="2" fillId="0" borderId="0" xfId="1" applyFont="1" applyAlignment="1">
      <alignment horizontal="right"/>
    </xf>
    <xf numFmtId="0" fontId="2" fillId="2" borderId="1" xfId="1" applyFont="1" applyFill="1" applyBorder="1"/>
    <xf numFmtId="2" fontId="2" fillId="0" borderId="0" xfId="1" applyNumberFormat="1" applyFont="1"/>
    <xf numFmtId="2" fontId="2" fillId="3" borderId="0" xfId="1" applyNumberFormat="1" applyFont="1" applyFill="1"/>
  </cellXfs>
  <cellStyles count="2">
    <cellStyle name="Normal" xfId="0" builtinId="0"/>
    <cellStyle name="Normal_TEMPO_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schlepper!$B$1</c:f>
              <c:strCache>
                <c:ptCount val="1"/>
                <c:pt idx="0">
                  <c:v>pExp.(yi)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schlepper!$A$2:$A$22</c:f>
              <c:numCache>
                <c:formatCode>General</c:formatCode>
                <c:ptCount val="2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</c:numCache>
            </c:numRef>
          </c:xVal>
          <c:yVal>
            <c:numRef>
              <c:f>schlepper!$B$2:$B$22</c:f>
              <c:numCache>
                <c:formatCode>General</c:formatCode>
                <c:ptCount val="21"/>
                <c:pt idx="0">
                  <c:v>46.04</c:v>
                </c:pt>
                <c:pt idx="1">
                  <c:v>45.64</c:v>
                </c:pt>
                <c:pt idx="2">
                  <c:v>44.74</c:v>
                </c:pt>
                <c:pt idx="3">
                  <c:v>49.17</c:v>
                </c:pt>
                <c:pt idx="4">
                  <c:v>47.59</c:v>
                </c:pt>
                <c:pt idx="5">
                  <c:v>45.98</c:v>
                </c:pt>
                <c:pt idx="6">
                  <c:v>48.64</c:v>
                </c:pt>
                <c:pt idx="7">
                  <c:v>49.14</c:v>
                </c:pt>
                <c:pt idx="8">
                  <c:v>48.54</c:v>
                </c:pt>
                <c:pt idx="9">
                  <c:v>50.26</c:v>
                </c:pt>
                <c:pt idx="10">
                  <c:v>53.73</c:v>
                </c:pt>
                <c:pt idx="11">
                  <c:v>49.96</c:v>
                </c:pt>
                <c:pt idx="12">
                  <c:v>53.44</c:v>
                </c:pt>
                <c:pt idx="13">
                  <c:v>52.96</c:v>
                </c:pt>
                <c:pt idx="14">
                  <c:v>53.49</c:v>
                </c:pt>
                <c:pt idx="15">
                  <c:v>53.12</c:v>
                </c:pt>
                <c:pt idx="16">
                  <c:v>54.74</c:v>
                </c:pt>
                <c:pt idx="17">
                  <c:v>55.25</c:v>
                </c:pt>
                <c:pt idx="18">
                  <c:v>52.96</c:v>
                </c:pt>
                <c:pt idx="19">
                  <c:v>54.45</c:v>
                </c:pt>
                <c:pt idx="20">
                  <c:v>54.87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35-4C80-82E6-6AD30A29AB6A}"/>
            </c:ext>
          </c:extLst>
        </c:ser>
        <c:ser>
          <c:idx val="1"/>
          <c:order val="1"/>
          <c:tx>
            <c:strRef>
              <c:f>schlepper!$C$2</c:f>
              <c:strCache>
                <c:ptCount val="1"/>
                <c:pt idx="0">
                  <c:v>Fi+1</c:v>
                </c:pt>
              </c:strCache>
            </c:strRef>
          </c:tx>
          <c:spPr>
            <a:ln w="63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schlepper!$A$3:$A$22</c:f>
              <c:numCache>
                <c:formatCode>General</c:formatCode>
                <c:ptCount val="20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</c:numCache>
            </c:numRef>
          </c:xVal>
          <c:yVal>
            <c:numRef>
              <c:f>schlepper!$C$3:$C$22</c:f>
              <c:numCache>
                <c:formatCode>0.00</c:formatCode>
                <c:ptCount val="20"/>
                <c:pt idx="0">
                  <c:v>44.734176707244977</c:v>
                </c:pt>
                <c:pt idx="1">
                  <c:v>46.155993736214405</c:v>
                </c:pt>
                <c:pt idx="2">
                  <c:v>45.332504466652743</c:v>
                </c:pt>
                <c:pt idx="3">
                  <c:v>49.596840873708018</c:v>
                </c:pt>
                <c:pt idx="4">
                  <c:v>48.227752819701386</c:v>
                </c:pt>
                <c:pt idx="5">
                  <c:v>46.600974192151021</c:v>
                </c:pt>
                <c:pt idx="6">
                  <c:v>49.112943125370784</c:v>
                </c:pt>
                <c:pt idx="7">
                  <c:v>49.693998434881827</c:v>
                </c:pt>
                <c:pt idx="8">
                  <c:v>49.127814808637453</c:v>
                </c:pt>
                <c:pt idx="9">
                  <c:v>50.769394826917676</c:v>
                </c:pt>
                <c:pt idx="10">
                  <c:v>54.20085648657561</c:v>
                </c:pt>
                <c:pt idx="11">
                  <c:v>50.669943216285461</c:v>
                </c:pt>
                <c:pt idx="12">
                  <c:v>53.901198125451636</c:v>
                </c:pt>
                <c:pt idx="13">
                  <c:v>53.559050916069687</c:v>
                </c:pt>
                <c:pt idx="14">
                  <c:v>54.053240676206705</c:v>
                </c:pt>
                <c:pt idx="15">
                  <c:v>53.706939095920532</c:v>
                </c:pt>
                <c:pt idx="16">
                  <c:v>55.260189198604159</c:v>
                </c:pt>
                <c:pt idx="17">
                  <c:v>55.811933210652654</c:v>
                </c:pt>
                <c:pt idx="18">
                  <c:v>53.602413145115023</c:v>
                </c:pt>
                <c:pt idx="19">
                  <c:v>54.953929867211428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72-4918-B9A4-25F3AD3C1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919584"/>
        <c:axId val="1097918752"/>
      </c:scatterChart>
      <c:valAx>
        <c:axId val="109791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918752"/>
        <c:crosses val="autoZero"/>
        <c:crossBetween val="midCat"/>
      </c:valAx>
      <c:valAx>
        <c:axId val="109791875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91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2</xdr:row>
      <xdr:rowOff>14288</xdr:rowOff>
    </xdr:from>
    <xdr:to>
      <xdr:col>14</xdr:col>
      <xdr:colOff>461963</xdr:colOff>
      <xdr:row>19</xdr:row>
      <xdr:rowOff>4763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27"/>
  <sheetViews>
    <sheetView tabSelected="1" zoomScale="200" zoomScaleNormal="200" workbookViewId="0">
      <selection activeCell="H2" sqref="H2"/>
    </sheetView>
  </sheetViews>
  <sheetFormatPr defaultColWidth="9.140625" defaultRowHeight="12.75" x14ac:dyDescent="0.2"/>
  <cols>
    <col min="1" max="16384" width="9.140625" style="1"/>
  </cols>
  <sheetData>
    <row r="1" spans="1:6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7</v>
      </c>
    </row>
    <row r="2" spans="1:6" x14ac:dyDescent="0.2">
      <c r="A2" s="1">
        <v>1970</v>
      </c>
      <c r="B2" s="1">
        <v>46.04</v>
      </c>
      <c r="C2" s="1" t="s">
        <v>6</v>
      </c>
      <c r="D2" s="5">
        <f>$I$21*B2</f>
        <v>44.192491286521452</v>
      </c>
      <c r="E2" s="5">
        <f>$I$22*D2</f>
        <v>0.54168542072352377</v>
      </c>
    </row>
    <row r="3" spans="1:6" x14ac:dyDescent="0.2">
      <c r="A3" s="1">
        <v>1971</v>
      </c>
      <c r="B3" s="1">
        <v>45.64</v>
      </c>
      <c r="C3" s="5">
        <f>D2+E2</f>
        <v>44.734176707244977</v>
      </c>
      <c r="D3" s="5">
        <f>$I$21*B3+(1-$I$21)*(D2+E2)</f>
        <v>45.603650816111276</v>
      </c>
      <c r="E3" s="5">
        <f>$I$22*(D3-D2)+(1-$I$22)*E2</f>
        <v>0.55234292010313224</v>
      </c>
      <c r="F3" s="5">
        <f>(C3-B3)^2</f>
        <v>0.82051583769755321</v>
      </c>
    </row>
    <row r="4" spans="1:6" x14ac:dyDescent="0.2">
      <c r="A4" s="1">
        <v>1972</v>
      </c>
      <c r="B4" s="1">
        <v>44.74</v>
      </c>
      <c r="C4" s="5">
        <f>D3+E3</f>
        <v>46.155993736214405</v>
      </c>
      <c r="D4" s="5">
        <f t="shared" ref="D4:D22" si="0">$I$21*B4+(1-$I$21)*(D3+E3)</f>
        <v>44.796821476235607</v>
      </c>
      <c r="E4" s="5">
        <f t="shared" ref="E4:E22" si="1">$I$22*(D4-D3)+(1-$I$22)*E3</f>
        <v>0.53568299041713796</v>
      </c>
      <c r="F4" s="5">
        <f t="shared" ref="F4:F17" si="2">(C4-B4)^2</f>
        <v>2.0050382609984259</v>
      </c>
    </row>
    <row r="5" spans="1:6" x14ac:dyDescent="0.2">
      <c r="A5" s="1">
        <v>1973</v>
      </c>
      <c r="B5" s="1">
        <v>49.17</v>
      </c>
      <c r="C5" s="5">
        <f t="shared" ref="C5:C22" si="3">D4+E4</f>
        <v>45.332504466652743</v>
      </c>
      <c r="D5" s="5">
        <f t="shared" si="0"/>
        <v>49.016007679500568</v>
      </c>
      <c r="E5" s="5">
        <f t="shared" si="1"/>
        <v>0.5808331942074475</v>
      </c>
      <c r="F5" s="5">
        <f t="shared" si="2"/>
        <v>14.72637196846016</v>
      </c>
    </row>
    <row r="6" spans="1:6" x14ac:dyDescent="0.2">
      <c r="A6" s="1">
        <v>1974</v>
      </c>
      <c r="B6" s="1">
        <v>47.59</v>
      </c>
      <c r="C6" s="5">
        <f t="shared" si="3"/>
        <v>49.596840873708018</v>
      </c>
      <c r="D6" s="5">
        <f t="shared" si="0"/>
        <v>47.670531190285416</v>
      </c>
      <c r="E6" s="5">
        <f t="shared" si="1"/>
        <v>0.55722162941596853</v>
      </c>
      <c r="F6" s="5">
        <f t="shared" si="2"/>
        <v>4.0274102923851478</v>
      </c>
    </row>
    <row r="7" spans="1:6" x14ac:dyDescent="0.2">
      <c r="A7" s="1">
        <v>1975</v>
      </c>
      <c r="B7" s="1">
        <v>45.98</v>
      </c>
      <c r="C7" s="5">
        <f t="shared" si="3"/>
        <v>48.227752819701386</v>
      </c>
      <c r="D7" s="5">
        <f t="shared" si="0"/>
        <v>46.070198586449699</v>
      </c>
      <c r="E7" s="5">
        <f t="shared" si="1"/>
        <v>0.53077560570131965</v>
      </c>
      <c r="F7" s="5">
        <f t="shared" si="2"/>
        <v>5.0523927384755476</v>
      </c>
    </row>
    <row r="8" spans="1:6" x14ac:dyDescent="0.2">
      <c r="A8" s="1">
        <v>1976</v>
      </c>
      <c r="B8" s="1">
        <v>48.64</v>
      </c>
      <c r="C8" s="5">
        <f t="shared" si="3"/>
        <v>46.600974192151021</v>
      </c>
      <c r="D8" s="5">
        <f t="shared" si="0"/>
        <v>48.55817728177653</v>
      </c>
      <c r="E8" s="5">
        <f t="shared" si="1"/>
        <v>0.55476584359425629</v>
      </c>
      <c r="F8" s="5">
        <f t="shared" si="2"/>
        <v>4.1576262450741828</v>
      </c>
    </row>
    <row r="9" spans="1:6" x14ac:dyDescent="0.2">
      <c r="A9" s="1">
        <v>1977</v>
      </c>
      <c r="B9" s="1">
        <v>49.14</v>
      </c>
      <c r="C9" s="5">
        <f t="shared" si="3"/>
        <v>49.112943125370784</v>
      </c>
      <c r="D9" s="5">
        <f t="shared" si="0"/>
        <v>49.138914252570871</v>
      </c>
      <c r="E9" s="5">
        <f t="shared" si="1"/>
        <v>0.55508418231095891</v>
      </c>
      <c r="F9" s="5">
        <f t="shared" si="2"/>
        <v>7.3207446470116772E-4</v>
      </c>
    </row>
    <row r="10" spans="1:6" x14ac:dyDescent="0.2">
      <c r="A10" s="1">
        <v>1978</v>
      </c>
      <c r="B10" s="1">
        <v>48.54</v>
      </c>
      <c r="C10" s="5">
        <f t="shared" si="3"/>
        <v>49.693998434881827</v>
      </c>
      <c r="D10" s="5">
        <f t="shared" si="0"/>
        <v>48.586308040047456</v>
      </c>
      <c r="E10" s="5">
        <f t="shared" si="1"/>
        <v>0.54150676858999347</v>
      </c>
      <c r="F10" s="5">
        <f t="shared" si="2"/>
        <v>1.3317123877097086</v>
      </c>
    </row>
    <row r="11" spans="1:6" x14ac:dyDescent="0.2">
      <c r="A11" s="1">
        <v>1979</v>
      </c>
      <c r="B11" s="1">
        <v>50.26</v>
      </c>
      <c r="C11" s="5">
        <f t="shared" si="3"/>
        <v>49.127814808637453</v>
      </c>
      <c r="D11" s="5">
        <f t="shared" si="0"/>
        <v>50.214567289176507</v>
      </c>
      <c r="E11" s="5">
        <f t="shared" si="1"/>
        <v>0.55482753774117</v>
      </c>
      <c r="F11" s="5">
        <f t="shared" si="2"/>
        <v>1.281843307540643</v>
      </c>
    </row>
    <row r="12" spans="1:6" x14ac:dyDescent="0.2">
      <c r="A12" s="1">
        <v>1980</v>
      </c>
      <c r="B12" s="1">
        <v>53.73</v>
      </c>
      <c r="C12" s="5">
        <f t="shared" si="3"/>
        <v>50.769394826917676</v>
      </c>
      <c r="D12" s="5">
        <f t="shared" si="0"/>
        <v>53.611195832874898</v>
      </c>
      <c r="E12" s="5">
        <f t="shared" si="1"/>
        <v>0.58966065370071241</v>
      </c>
      <c r="F12" s="5">
        <f t="shared" si="2"/>
        <v>8.7651829908818009</v>
      </c>
    </row>
    <row r="13" spans="1:6" x14ac:dyDescent="0.2">
      <c r="A13" s="1">
        <v>1981</v>
      </c>
      <c r="B13" s="1">
        <v>49.96</v>
      </c>
      <c r="C13" s="5">
        <f t="shared" si="3"/>
        <v>54.20085648657561</v>
      </c>
      <c r="D13" s="5">
        <f t="shared" si="0"/>
        <v>50.130178525446581</v>
      </c>
      <c r="E13" s="5">
        <f t="shared" si="1"/>
        <v>0.53976469083887935</v>
      </c>
      <c r="F13" s="5">
        <f t="shared" si="2"/>
        <v>17.984863739730418</v>
      </c>
    </row>
    <row r="14" spans="1:6" x14ac:dyDescent="0.2">
      <c r="A14" s="1">
        <v>1982</v>
      </c>
      <c r="B14" s="1">
        <v>53.44</v>
      </c>
      <c r="C14" s="5">
        <f t="shared" si="3"/>
        <v>50.669943216285461</v>
      </c>
      <c r="D14" s="5">
        <f t="shared" si="0"/>
        <v>53.328842223181077</v>
      </c>
      <c r="E14" s="5">
        <f t="shared" si="1"/>
        <v>0.57235590227055744</v>
      </c>
      <c r="F14" s="5">
        <f t="shared" si="2"/>
        <v>7.6732145850029259</v>
      </c>
    </row>
    <row r="15" spans="1:6" x14ac:dyDescent="0.2">
      <c r="A15" s="1">
        <v>1983</v>
      </c>
      <c r="B15" s="1">
        <v>52.96</v>
      </c>
      <c r="C15" s="5">
        <f t="shared" si="3"/>
        <v>53.901198125451636</v>
      </c>
      <c r="D15" s="5">
        <f t="shared" si="0"/>
        <v>52.997768717156418</v>
      </c>
      <c r="E15" s="5">
        <f t="shared" si="1"/>
        <v>0.56128219891327114</v>
      </c>
      <c r="F15" s="5">
        <f t="shared" si="2"/>
        <v>0.88585391135367131</v>
      </c>
    </row>
    <row r="16" spans="1:6" x14ac:dyDescent="0.2">
      <c r="A16" s="1">
        <v>1984</v>
      </c>
      <c r="B16" s="1">
        <v>53.49</v>
      </c>
      <c r="C16" s="5">
        <f t="shared" si="3"/>
        <v>53.559050916069687</v>
      </c>
      <c r="D16" s="5">
        <f t="shared" si="0"/>
        <v>53.492770898547185</v>
      </c>
      <c r="E16" s="5">
        <f t="shared" si="1"/>
        <v>0.56046977765952322</v>
      </c>
      <c r="F16" s="5">
        <f t="shared" si="2"/>
        <v>4.7680290100626591E-3</v>
      </c>
    </row>
    <row r="17" spans="1:9" x14ac:dyDescent="0.2">
      <c r="A17" s="1">
        <v>1985</v>
      </c>
      <c r="B17" s="1">
        <v>53.12</v>
      </c>
      <c r="C17" s="5">
        <f t="shared" si="3"/>
        <v>54.053240676206705</v>
      </c>
      <c r="D17" s="5">
        <f t="shared" si="0"/>
        <v>53.157449397937974</v>
      </c>
      <c r="E17" s="5">
        <f t="shared" si="1"/>
        <v>0.54948969798256109</v>
      </c>
      <c r="F17" s="5">
        <f t="shared" si="2"/>
        <v>0.8709381597267537</v>
      </c>
      <c r="G17" s="6">
        <f>SUM(F3:F17)</f>
        <v>69.588464528511693</v>
      </c>
    </row>
    <row r="18" spans="1:9" x14ac:dyDescent="0.2">
      <c r="A18" s="1">
        <v>1986</v>
      </c>
      <c r="B18" s="1">
        <v>54.74</v>
      </c>
      <c r="C18" s="5">
        <f t="shared" si="3"/>
        <v>53.706939095920532</v>
      </c>
      <c r="D18" s="5">
        <f t="shared" si="0"/>
        <v>54.698544982149414</v>
      </c>
      <c r="E18" s="5">
        <f t="shared" si="1"/>
        <v>0.56164421645474416</v>
      </c>
    </row>
    <row r="19" spans="1:9" x14ac:dyDescent="0.2">
      <c r="A19" s="1">
        <v>1987</v>
      </c>
      <c r="B19" s="1">
        <v>55.25</v>
      </c>
      <c r="C19" s="5">
        <f t="shared" si="3"/>
        <v>55.260189198604159</v>
      </c>
      <c r="D19" s="5">
        <f t="shared" si="0"/>
        <v>55.250408875612607</v>
      </c>
      <c r="E19" s="5">
        <f t="shared" si="1"/>
        <v>0.5615243350400454</v>
      </c>
    </row>
    <row r="20" spans="1:9" x14ac:dyDescent="0.2">
      <c r="A20" s="1">
        <v>1988</v>
      </c>
      <c r="B20" s="1">
        <v>52.96</v>
      </c>
      <c r="C20" s="5">
        <f t="shared" si="3"/>
        <v>55.811933210652654</v>
      </c>
      <c r="D20" s="5">
        <f t="shared" si="0"/>
        <v>53.074443341810159</v>
      </c>
      <c r="E20" s="5">
        <f t="shared" si="1"/>
        <v>0.52796980330486365</v>
      </c>
    </row>
    <row r="21" spans="1:9" x14ac:dyDescent="0.2">
      <c r="A21" s="1">
        <v>1989</v>
      </c>
      <c r="B21" s="1">
        <v>54.45</v>
      </c>
      <c r="C21" s="5">
        <f t="shared" si="3"/>
        <v>53.602413145115023</v>
      </c>
      <c r="D21" s="5">
        <f t="shared" si="0"/>
        <v>54.415987747614466</v>
      </c>
      <c r="E21" s="5">
        <f t="shared" si="1"/>
        <v>0.53794211959695959</v>
      </c>
      <c r="H21" s="3" t="s">
        <v>4</v>
      </c>
      <c r="I21" s="4">
        <v>0.95987166130585266</v>
      </c>
    </row>
    <row r="22" spans="1:9" x14ac:dyDescent="0.2">
      <c r="A22" s="1">
        <v>1990</v>
      </c>
      <c r="B22" s="1">
        <v>54.87</v>
      </c>
      <c r="C22" s="5">
        <f t="shared" si="3"/>
        <v>54.953929867211428</v>
      </c>
      <c r="D22" s="5">
        <f t="shared" si="0"/>
        <v>54.873367966138012</v>
      </c>
      <c r="E22" s="5">
        <f t="shared" si="1"/>
        <v>0.53695463946160571</v>
      </c>
      <c r="H22" s="3" t="s">
        <v>5</v>
      </c>
      <c r="I22" s="4">
        <v>1.2257408554125479E-2</v>
      </c>
    </row>
    <row r="27" spans="1:9" x14ac:dyDescent="0.2">
      <c r="D27" s="2"/>
    </row>
  </sheetData>
  <printOptions gridLines="1" gridLinesSet="0"/>
  <pageMargins left="0.75" right="0.75" top="1" bottom="1" header="0.49212598499999999" footer="0.49212598499999999"/>
  <headerFooter alignWithMargins="0">
    <oddHeader>&amp;F</oddHeader>
    <oddFooter>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schlepper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Mirapalheta</dc:creator>
  <cp:lastModifiedBy>Gustavo Mirapalheta</cp:lastModifiedBy>
  <dcterms:created xsi:type="dcterms:W3CDTF">2023-09-20T20:32:34Z</dcterms:created>
  <dcterms:modified xsi:type="dcterms:W3CDTF">2023-09-22T18:10:19Z</dcterms:modified>
</cp:coreProperties>
</file>