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.mirapalheta\Downloads\"/>
    </mc:Choice>
  </mc:AlternateContent>
  <bookViews>
    <workbookView xWindow="0" yWindow="0" windowWidth="28800" windowHeight="13590" firstSheet="8" activeTab="16"/>
  </bookViews>
  <sheets>
    <sheet name="vagoville" sheetId="1" r:id="rId1"/>
    <sheet name="vagoville (2)" sheetId="2" r:id="rId2"/>
    <sheet name="vagoville (3)" sheetId="3" r:id="rId3"/>
    <sheet name="vagoville (4)" sheetId="4" r:id="rId4"/>
    <sheet name="vagoville (5)" sheetId="5" r:id="rId5"/>
    <sheet name="vagoville (6)" sheetId="6" r:id="rId6"/>
    <sheet name="vagoville (7)" sheetId="7" r:id="rId7"/>
    <sheet name="vagoville (8)" sheetId="8" r:id="rId8"/>
    <sheet name="vagoville (9)" sheetId="9" r:id="rId9"/>
    <sheet name="vagoville (10)" sheetId="10" r:id="rId10"/>
    <sheet name="vagoville (11)" sheetId="11" r:id="rId11"/>
    <sheet name="vagoville (12)" sheetId="12" r:id="rId12"/>
    <sheet name="vagoville (13)" sheetId="13" r:id="rId13"/>
    <sheet name="vagoville (14)" sheetId="14" r:id="rId14"/>
    <sheet name="vagoville (15)" sheetId="15" r:id="rId15"/>
    <sheet name="vagoville (16)" sheetId="16" r:id="rId16"/>
    <sheet name="vagoville (17)" sheetId="17" r:id="rId17"/>
  </sheets>
  <definedNames>
    <definedName name="_ATPRand1_Dlg_Results" localSheetId="0" hidden="1">{2;#N/A;"R1C5:R28C5";#N/A;1;#N/A;28;#N/A;1;#N/A;#N/A;-50;#N/A;50;#N/A;#N/A;#N/A;#N/A;#N/A}</definedName>
    <definedName name="_ATPRand1_Dlg_Results" localSheetId="9" hidden="1">{2;#N/A;"R1C5:R28C5";#N/A;1;#N/A;28;#N/A;1;#N/A;#N/A;-50;#N/A;50;#N/A;#N/A;#N/A;#N/A;#N/A}</definedName>
    <definedName name="_ATPRand1_Dlg_Results" localSheetId="10" hidden="1">{2;#N/A;"R1C5:R28C5";#N/A;1;#N/A;28;#N/A;1;#N/A;#N/A;-50;#N/A;50;#N/A;#N/A;#N/A;#N/A;#N/A}</definedName>
    <definedName name="_ATPRand1_Dlg_Results" localSheetId="11" hidden="1">{2;#N/A;"R1C5:R28C5";#N/A;1;#N/A;28;#N/A;1;#N/A;#N/A;-50;#N/A;50;#N/A;#N/A;#N/A;#N/A;#N/A}</definedName>
    <definedName name="_ATPRand1_Dlg_Results" localSheetId="12" hidden="1">{2;#N/A;"R1C5:R28C5";#N/A;1;#N/A;28;#N/A;1;#N/A;#N/A;-50;#N/A;50;#N/A;#N/A;#N/A;#N/A;#N/A}</definedName>
    <definedName name="_ATPRand1_Dlg_Results" localSheetId="13" hidden="1">{2;#N/A;"R1C5:R28C5";#N/A;1;#N/A;28;#N/A;1;#N/A;#N/A;-50;#N/A;50;#N/A;#N/A;#N/A;#N/A;#N/A}</definedName>
    <definedName name="_ATPRand1_Dlg_Results" localSheetId="14" hidden="1">{2;#N/A;"R1C5:R28C5";#N/A;1;#N/A;28;#N/A;1;#N/A;#N/A;-50;#N/A;50;#N/A;#N/A;#N/A;#N/A;#N/A}</definedName>
    <definedName name="_ATPRand1_Dlg_Results" localSheetId="15" hidden="1">{2;#N/A;"R1C5:R28C5";#N/A;1;#N/A;28;#N/A;1;#N/A;#N/A;-50;#N/A;50;#N/A;#N/A;#N/A;#N/A;#N/A}</definedName>
    <definedName name="_ATPRand1_Dlg_Results" localSheetId="16" hidden="1">{2;#N/A;"R1C5:R28C5";#N/A;1;#N/A;28;#N/A;1;#N/A;#N/A;-50;#N/A;50;#N/A;#N/A;#N/A;#N/A;#N/A}</definedName>
    <definedName name="_ATPRand1_Dlg_Results" localSheetId="1" hidden="1">{2;#N/A;"R1C5:R28C5";#N/A;1;#N/A;28;#N/A;1;#N/A;#N/A;-50;#N/A;50;#N/A;#N/A;#N/A;#N/A;#N/A}</definedName>
    <definedName name="_ATPRand1_Dlg_Results" localSheetId="2" hidden="1">{2;#N/A;"R1C5:R28C5";#N/A;1;#N/A;28;#N/A;1;#N/A;#N/A;-50;#N/A;50;#N/A;#N/A;#N/A;#N/A;#N/A}</definedName>
    <definedName name="_ATPRand1_Dlg_Results" localSheetId="3" hidden="1">{2;#N/A;"R1C5:R28C5";#N/A;1;#N/A;28;#N/A;1;#N/A;#N/A;-50;#N/A;50;#N/A;#N/A;#N/A;#N/A;#N/A}</definedName>
    <definedName name="_ATPRand1_Dlg_Results" localSheetId="4" hidden="1">{2;#N/A;"R1C5:R28C5";#N/A;1;#N/A;28;#N/A;1;#N/A;#N/A;-50;#N/A;50;#N/A;#N/A;#N/A;#N/A;#N/A}</definedName>
    <definedName name="_ATPRand1_Dlg_Results" localSheetId="5" hidden="1">{2;#N/A;"R1C5:R28C5";#N/A;1;#N/A;28;#N/A;1;#N/A;#N/A;-50;#N/A;50;#N/A;#N/A;#N/A;#N/A;#N/A}</definedName>
    <definedName name="_ATPRand1_Dlg_Results" localSheetId="6" hidden="1">{2;#N/A;"R1C5:R28C5";#N/A;1;#N/A;28;#N/A;1;#N/A;#N/A;-50;#N/A;50;#N/A;#N/A;#N/A;#N/A;#N/A}</definedName>
    <definedName name="_ATPRand1_Dlg_Results" localSheetId="7" hidden="1">{2;#N/A;"R1C5:R28C5";#N/A;1;#N/A;28;#N/A;1;#N/A;#N/A;-50;#N/A;50;#N/A;#N/A;#N/A;#N/A;#N/A}</definedName>
    <definedName name="_ATPRand1_Dlg_Results" localSheetId="8" hidden="1">{2;#N/A;"R1C5:R28C5";#N/A;1;#N/A;28;#N/A;1;#N/A;#N/A;-50;#N/A;50;#N/A;#N/A;#N/A;#N/A;#N/A}</definedName>
    <definedName name="_ATPRand1_Dlg_Types" localSheetId="0" hidden="1">{"EXCELHLP.HLP!1794";5;10;5;7;5;7;5;121;14;5;8;5;8;5;8;1;2;24}</definedName>
    <definedName name="_ATPRand1_Dlg_Types" localSheetId="9" hidden="1">{"EXCELHLP.HLP!1794";5;10;5;7;5;7;5;121;14;5;8;5;8;5;8;1;2;24}</definedName>
    <definedName name="_ATPRand1_Dlg_Types" localSheetId="10" hidden="1">{"EXCELHLP.HLP!1794";5;10;5;7;5;7;5;121;14;5;8;5;8;5;8;1;2;24}</definedName>
    <definedName name="_ATPRand1_Dlg_Types" localSheetId="11" hidden="1">{"EXCELHLP.HLP!1794";5;10;5;7;5;7;5;121;14;5;8;5;8;5;8;1;2;24}</definedName>
    <definedName name="_ATPRand1_Dlg_Types" localSheetId="12" hidden="1">{"EXCELHLP.HLP!1794";5;10;5;7;5;7;5;121;14;5;8;5;8;5;8;1;2;24}</definedName>
    <definedName name="_ATPRand1_Dlg_Types" localSheetId="13" hidden="1">{"EXCELHLP.HLP!1794";5;10;5;7;5;7;5;121;14;5;8;5;8;5;8;1;2;24}</definedName>
    <definedName name="_ATPRand1_Dlg_Types" localSheetId="14" hidden="1">{"EXCELHLP.HLP!1794";5;10;5;7;5;7;5;121;14;5;8;5;8;5;8;1;2;24}</definedName>
    <definedName name="_ATPRand1_Dlg_Types" localSheetId="15" hidden="1">{"EXCELHLP.HLP!1794";5;10;5;7;5;7;5;121;14;5;8;5;8;5;8;1;2;24}</definedName>
    <definedName name="_ATPRand1_Dlg_Types" localSheetId="16" hidden="1">{"EXCELHLP.HLP!1794";5;10;5;7;5;7;5;121;14;5;8;5;8;5;8;1;2;24}</definedName>
    <definedName name="_ATPRand1_Dlg_Types" localSheetId="1" hidden="1">{"EXCELHLP.HLP!1794";5;10;5;7;5;7;5;121;14;5;8;5;8;5;8;1;2;24}</definedName>
    <definedName name="_ATPRand1_Dlg_Types" localSheetId="2" hidden="1">{"EXCELHLP.HLP!1794";5;10;5;7;5;7;5;121;14;5;8;5;8;5;8;1;2;24}</definedName>
    <definedName name="_ATPRand1_Dlg_Types" localSheetId="3" hidden="1">{"EXCELHLP.HLP!1794";5;10;5;7;5;7;5;121;14;5;8;5;8;5;8;1;2;24}</definedName>
    <definedName name="_ATPRand1_Dlg_Types" localSheetId="4" hidden="1">{"EXCELHLP.HLP!1794";5;10;5;7;5;7;5;121;14;5;8;5;8;5;8;1;2;24}</definedName>
    <definedName name="_ATPRand1_Dlg_Types" localSheetId="5" hidden="1">{"EXCELHLP.HLP!1794";5;10;5;7;5;7;5;121;14;5;8;5;8;5;8;1;2;24}</definedName>
    <definedName name="_ATPRand1_Dlg_Types" localSheetId="6" hidden="1">{"EXCELHLP.HLP!1794";5;10;5;7;5;7;5;121;14;5;8;5;8;5;8;1;2;24}</definedName>
    <definedName name="_ATPRand1_Dlg_Types" localSheetId="7" hidden="1">{"EXCELHLP.HLP!1794";5;10;5;7;5;7;5;121;14;5;8;5;8;5;8;1;2;24}</definedName>
    <definedName name="_ATPRand1_Dlg_Types" localSheetId="8" hidden="1">{"EXCELHLP.HLP!1794";5;10;5;7;5;7;5;121;14;5;8;5;8;5;8;1;2;24}</definedName>
    <definedName name="_ATPRand1_Range1" localSheetId="0" hidden="1">vagoville!#REF!</definedName>
    <definedName name="_ATPRand1_Range1" localSheetId="9" hidden="1">'vagoville (10)'!#REF!</definedName>
    <definedName name="_ATPRand1_Range1" localSheetId="10" hidden="1">'vagoville (11)'!#REF!</definedName>
    <definedName name="_ATPRand1_Range1" localSheetId="11" hidden="1">'vagoville (12)'!#REF!</definedName>
    <definedName name="_ATPRand1_Range1" localSheetId="12" hidden="1">'vagoville (13)'!#REF!</definedName>
    <definedName name="_ATPRand1_Range1" localSheetId="13" hidden="1">'vagoville (14)'!#REF!</definedName>
    <definedName name="_ATPRand1_Range1" localSheetId="14" hidden="1">'vagoville (15)'!#REF!</definedName>
    <definedName name="_ATPRand1_Range1" localSheetId="15" hidden="1">'vagoville (16)'!#REF!</definedName>
    <definedName name="_ATPRand1_Range1" localSheetId="16" hidden="1">'vagoville (17)'!#REF!</definedName>
    <definedName name="_ATPRand1_Range1" localSheetId="1" hidden="1">'vagoville (2)'!#REF!</definedName>
    <definedName name="_ATPRand1_Range1" localSheetId="2" hidden="1">'vagoville (3)'!#REF!</definedName>
    <definedName name="_ATPRand1_Range1" localSheetId="3" hidden="1">'vagoville (4)'!#REF!</definedName>
    <definedName name="_ATPRand1_Range1" localSheetId="4" hidden="1">'vagoville (5)'!#REF!</definedName>
    <definedName name="_ATPRand1_Range1" localSheetId="5" hidden="1">'vagoville (6)'!#REF!</definedName>
    <definedName name="_ATPRand1_Range1" localSheetId="6" hidden="1">'vagoville (7)'!#REF!</definedName>
    <definedName name="_ATPRand1_Range1" localSheetId="7" hidden="1">'vagoville (8)'!#REF!</definedName>
    <definedName name="_ATPRand1_Range1" localSheetId="8" hidden="1">'vagoville (9)'!#REF!</definedName>
    <definedName name="solver_adj" localSheetId="15" hidden="1">'vagoville (16)'!$L$23:$L$25</definedName>
    <definedName name="solver_adj" localSheetId="16" hidden="1">'vagoville (17)'!$L$23:$L$25</definedName>
    <definedName name="solver_cvg" localSheetId="16" hidden="1">0.0001</definedName>
    <definedName name="solver_drv" localSheetId="16" hidden="1">2</definedName>
    <definedName name="solver_eng" localSheetId="15" hidden="1">1</definedName>
    <definedName name="solver_eng" localSheetId="16" hidden="1">1</definedName>
    <definedName name="solver_est" localSheetId="16" hidden="1">1</definedName>
    <definedName name="solver_itr" localSheetId="16" hidden="1">2147483647</definedName>
    <definedName name="solver_lhs1" localSheetId="15" hidden="1">'vagoville (16)'!$L$23:$L$25</definedName>
    <definedName name="solver_lhs1" localSheetId="16" hidden="1">'vagoville (17)'!$L$23:$L$25</definedName>
    <definedName name="solver_lhs2" localSheetId="15" hidden="1">'vagoville (16)'!$L$23:$L$25</definedName>
    <definedName name="solver_lhs2" localSheetId="16" hidden="1">'vagoville (17)'!$L$23:$L$25</definedName>
    <definedName name="solver_mip" localSheetId="16" hidden="1">2147483647</definedName>
    <definedName name="solver_mni" localSheetId="16" hidden="1">30</definedName>
    <definedName name="solver_mrt" localSheetId="16" hidden="1">0.075</definedName>
    <definedName name="solver_msl" localSheetId="16" hidden="1">2</definedName>
    <definedName name="solver_neg" localSheetId="15" hidden="1">2</definedName>
    <definedName name="solver_neg" localSheetId="16" hidden="1">2</definedName>
    <definedName name="solver_nod" localSheetId="16" hidden="1">2147483647</definedName>
    <definedName name="solver_num" localSheetId="15" hidden="1">2</definedName>
    <definedName name="solver_num" localSheetId="16" hidden="1">2</definedName>
    <definedName name="solver_nwt" localSheetId="16" hidden="1">1</definedName>
    <definedName name="solver_opt" localSheetId="15" hidden="1">'vagoville (16)'!$L$27</definedName>
    <definedName name="solver_opt" localSheetId="16" hidden="1">'vagoville (17)'!$L$27</definedName>
    <definedName name="solver_pre" localSheetId="16" hidden="1">0.000001</definedName>
    <definedName name="solver_rbv" localSheetId="16" hidden="1">2</definedName>
    <definedName name="solver_rel1" localSheetId="15" hidden="1">1</definedName>
    <definedName name="solver_rel1" localSheetId="16" hidden="1">1</definedName>
    <definedName name="solver_rel2" localSheetId="15" hidden="1">3</definedName>
    <definedName name="solver_rel2" localSheetId="16" hidden="1">3</definedName>
    <definedName name="solver_rhs1" localSheetId="15" hidden="1">1</definedName>
    <definedName name="solver_rhs1" localSheetId="16" hidden="1">1</definedName>
    <definedName name="solver_rhs2" localSheetId="15" hidden="1">0</definedName>
    <definedName name="solver_rhs2" localSheetId="16" hidden="1">0</definedName>
    <definedName name="solver_rlx" localSheetId="16" hidden="1">2</definedName>
    <definedName name="solver_rsd" localSheetId="16" hidden="1">0</definedName>
    <definedName name="solver_scl" localSheetId="16" hidden="1">2</definedName>
    <definedName name="solver_sho" localSheetId="16" hidden="1">2</definedName>
    <definedName name="solver_ssz" localSheetId="16" hidden="1">100</definedName>
    <definedName name="solver_tim" localSheetId="16" hidden="1">2147483647</definedName>
    <definedName name="solver_tol" localSheetId="16" hidden="1">0.01</definedName>
    <definedName name="solver_typ" localSheetId="15" hidden="1">2</definedName>
    <definedName name="solver_typ" localSheetId="16" hidden="1">2</definedName>
    <definedName name="solver_val" localSheetId="15" hidden="1">0</definedName>
    <definedName name="solver_val" localSheetId="16" hidden="1">0</definedName>
    <definedName name="solver_ver" localSheetId="15" hidden="1">3</definedName>
    <definedName name="solver_ver" localSheetId="16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7" l="1"/>
  <c r="G29" i="17"/>
  <c r="H5" i="17"/>
  <c r="F5" i="17"/>
  <c r="F6" i="17" s="1"/>
  <c r="H4" i="17"/>
  <c r="H3" i="17"/>
  <c r="H2" i="17"/>
  <c r="H5" i="16"/>
  <c r="F5" i="16"/>
  <c r="F6" i="16" s="1"/>
  <c r="H4" i="16"/>
  <c r="H3" i="16"/>
  <c r="H2" i="16"/>
  <c r="H5" i="15"/>
  <c r="F5" i="15"/>
  <c r="F6" i="15" s="1"/>
  <c r="H4" i="15"/>
  <c r="H3" i="15"/>
  <c r="H2" i="15"/>
  <c r="H5" i="14"/>
  <c r="F5" i="14"/>
  <c r="F6" i="14" s="1"/>
  <c r="H4" i="14"/>
  <c r="H3" i="14"/>
  <c r="H2" i="14"/>
  <c r="L27" i="13" a="1"/>
  <c r="L27" i="13" s="1"/>
  <c r="G6" i="13"/>
  <c r="H5" i="13"/>
  <c r="F5" i="13"/>
  <c r="E6" i="13" s="1"/>
  <c r="H4" i="13"/>
  <c r="H3" i="13"/>
  <c r="H2" i="13"/>
  <c r="F6" i="13" s="1"/>
  <c r="H7" i="12"/>
  <c r="G7" i="12"/>
  <c r="F8" i="12" s="1"/>
  <c r="F7" i="12"/>
  <c r="E7" i="12"/>
  <c r="H5" i="12"/>
  <c r="F5" i="12"/>
  <c r="F6" i="12" s="1"/>
  <c r="H4" i="12"/>
  <c r="H3" i="12"/>
  <c r="H2" i="12"/>
  <c r="H6" i="11"/>
  <c r="H5" i="11"/>
  <c r="F5" i="11"/>
  <c r="F6" i="11" s="1"/>
  <c r="G6" i="11" s="1"/>
  <c r="H4" i="11"/>
  <c r="H3" i="11"/>
  <c r="H2" i="11"/>
  <c r="G6" i="10"/>
  <c r="F6" i="10"/>
  <c r="H5" i="10"/>
  <c r="F5" i="10"/>
  <c r="E6" i="10" s="1"/>
  <c r="H4" i="10"/>
  <c r="H3" i="10"/>
  <c r="H2" i="10"/>
  <c r="F6" i="9"/>
  <c r="H5" i="9"/>
  <c r="F5" i="9"/>
  <c r="E6" i="9" s="1"/>
  <c r="H4" i="9"/>
  <c r="H3" i="9"/>
  <c r="H2" i="9"/>
  <c r="E6" i="8"/>
  <c r="H5" i="8"/>
  <c r="F5" i="8"/>
  <c r="H4" i="8"/>
  <c r="H3" i="8"/>
  <c r="H2" i="8"/>
  <c r="F5" i="7"/>
  <c r="H5" i="7"/>
  <c r="H4" i="7"/>
  <c r="H3" i="7"/>
  <c r="H2" i="7"/>
  <c r="H3" i="6"/>
  <c r="H4" i="6"/>
  <c r="H5" i="6"/>
  <c r="H2" i="6"/>
  <c r="H2" i="5"/>
  <c r="H6" i="17" l="1"/>
  <c r="G6" i="17"/>
  <c r="F7" i="17" s="1"/>
  <c r="E6" i="17"/>
  <c r="H6" i="16"/>
  <c r="G6" i="16"/>
  <c r="E6" i="16"/>
  <c r="H6" i="15"/>
  <c r="G6" i="15"/>
  <c r="E6" i="15"/>
  <c r="H6" i="14"/>
  <c r="G6" i="14"/>
  <c r="E6" i="14"/>
  <c r="H6" i="13"/>
  <c r="F7" i="13"/>
  <c r="F9" i="12"/>
  <c r="E9" i="12"/>
  <c r="H8" i="12"/>
  <c r="G8" i="12"/>
  <c r="E8" i="12"/>
  <c r="H6" i="12"/>
  <c r="G6" i="12"/>
  <c r="E6" i="12"/>
  <c r="E6" i="11"/>
  <c r="H7" i="17" l="1"/>
  <c r="G7" i="17"/>
  <c r="E7" i="17"/>
  <c r="F7" i="16"/>
  <c r="E7" i="16"/>
  <c r="F7" i="15"/>
  <c r="E7" i="15"/>
  <c r="F7" i="14"/>
  <c r="E7" i="14"/>
  <c r="H7" i="13"/>
  <c r="G7" i="13"/>
  <c r="E8" i="13" s="1"/>
  <c r="E7" i="13"/>
  <c r="F8" i="13"/>
  <c r="H9" i="12"/>
  <c r="F10" i="12"/>
  <c r="E10" i="12"/>
  <c r="G9" i="12"/>
  <c r="E8" i="17" l="1"/>
  <c r="F8" i="17"/>
  <c r="G8" i="17" s="1"/>
  <c r="F9" i="17" s="1"/>
  <c r="H7" i="16"/>
  <c r="G7" i="16"/>
  <c r="E8" i="16" s="1"/>
  <c r="F8" i="16"/>
  <c r="H7" i="15"/>
  <c r="G7" i="15"/>
  <c r="E8" i="15" s="1"/>
  <c r="F8" i="15"/>
  <c r="H7" i="14"/>
  <c r="G7" i="14"/>
  <c r="E8" i="14" s="1"/>
  <c r="F8" i="14"/>
  <c r="H8" i="13"/>
  <c r="G8" i="13"/>
  <c r="F9" i="13" s="1"/>
  <c r="H10" i="12"/>
  <c r="G10" i="12"/>
  <c r="F11" i="12" s="1"/>
  <c r="H8" i="17" l="1"/>
  <c r="E9" i="17" s="1"/>
  <c r="H9" i="17"/>
  <c r="G9" i="17"/>
  <c r="H8" i="16"/>
  <c r="G8" i="16"/>
  <c r="F9" i="16"/>
  <c r="E9" i="16"/>
  <c r="H8" i="15"/>
  <c r="G8" i="15"/>
  <c r="F9" i="15"/>
  <c r="E9" i="15"/>
  <c r="H8" i="14"/>
  <c r="G8" i="14"/>
  <c r="F9" i="14"/>
  <c r="E9" i="14"/>
  <c r="H9" i="13"/>
  <c r="G9" i="13"/>
  <c r="E10" i="13" s="1"/>
  <c r="F10" i="13"/>
  <c r="E9" i="13"/>
  <c r="H11" i="12"/>
  <c r="G11" i="12"/>
  <c r="E12" i="12" s="1"/>
  <c r="E11" i="12"/>
  <c r="E10" i="17" l="1"/>
  <c r="F10" i="17"/>
  <c r="H10" i="17" s="1"/>
  <c r="H9" i="16"/>
  <c r="G9" i="16"/>
  <c r="E10" i="16" s="1"/>
  <c r="H9" i="15"/>
  <c r="G9" i="15"/>
  <c r="E10" i="15" s="1"/>
  <c r="F10" i="15"/>
  <c r="H9" i="14"/>
  <c r="G9" i="14"/>
  <c r="E10" i="14" s="1"/>
  <c r="F10" i="14"/>
  <c r="H10" i="13"/>
  <c r="G10" i="13"/>
  <c r="E11" i="13" s="1"/>
  <c r="F11" i="13"/>
  <c r="F12" i="12"/>
  <c r="G10" i="17" l="1"/>
  <c r="E11" i="17" s="1"/>
  <c r="F10" i="16"/>
  <c r="H10" i="15"/>
  <c r="E11" i="15" s="1"/>
  <c r="G10" i="15"/>
  <c r="F11" i="15"/>
  <c r="H10" i="14"/>
  <c r="G10" i="14"/>
  <c r="E11" i="14"/>
  <c r="F11" i="14"/>
  <c r="H11" i="13"/>
  <c r="G11" i="13"/>
  <c r="E12" i="13" s="1"/>
  <c r="F12" i="13"/>
  <c r="H12" i="12"/>
  <c r="G12" i="12"/>
  <c r="F13" i="12" s="1"/>
  <c r="F11" i="17" l="1"/>
  <c r="H11" i="17" s="1"/>
  <c r="H10" i="16"/>
  <c r="G10" i="16"/>
  <c r="E11" i="16" s="1"/>
  <c r="H11" i="15"/>
  <c r="G11" i="15"/>
  <c r="E12" i="15" s="1"/>
  <c r="F12" i="15"/>
  <c r="H11" i="14"/>
  <c r="G11" i="14"/>
  <c r="E12" i="14" s="1"/>
  <c r="H12" i="13"/>
  <c r="G12" i="13"/>
  <c r="E13" i="13" s="1"/>
  <c r="F13" i="13"/>
  <c r="G13" i="12"/>
  <c r="F14" i="12" s="1"/>
  <c r="H13" i="12"/>
  <c r="E13" i="12"/>
  <c r="G11" i="17" l="1"/>
  <c r="E12" i="17" s="1"/>
  <c r="F11" i="16"/>
  <c r="H12" i="15"/>
  <c r="G12" i="15"/>
  <c r="E13" i="15"/>
  <c r="F13" i="15"/>
  <c r="F12" i="14"/>
  <c r="H13" i="13"/>
  <c r="G13" i="13"/>
  <c r="E14" i="13" s="1"/>
  <c r="F14" i="13"/>
  <c r="E15" i="12"/>
  <c r="H14" i="12"/>
  <c r="G14" i="12"/>
  <c r="F15" i="12"/>
  <c r="E14" i="12"/>
  <c r="F12" i="17" l="1"/>
  <c r="G12" i="17" s="1"/>
  <c r="F13" i="17" s="1"/>
  <c r="H13" i="17" s="1"/>
  <c r="H11" i="16"/>
  <c r="G11" i="16"/>
  <c r="E12" i="16" s="1"/>
  <c r="H13" i="15"/>
  <c r="G13" i="15"/>
  <c r="E14" i="15" s="1"/>
  <c r="F14" i="15"/>
  <c r="H12" i="14"/>
  <c r="G12" i="14"/>
  <c r="E13" i="14" s="1"/>
  <c r="H14" i="13"/>
  <c r="G14" i="13"/>
  <c r="E15" i="13" s="1"/>
  <c r="F15" i="13"/>
  <c r="H15" i="12"/>
  <c r="G15" i="12"/>
  <c r="E16" i="12" s="1"/>
  <c r="G13" i="17" l="1"/>
  <c r="F14" i="17" s="1"/>
  <c r="G14" i="17" s="1"/>
  <c r="H12" i="17"/>
  <c r="E13" i="17" s="1"/>
  <c r="F12" i="16"/>
  <c r="H14" i="15"/>
  <c r="G14" i="15"/>
  <c r="E15" i="15"/>
  <c r="F15" i="15"/>
  <c r="F13" i="14"/>
  <c r="H15" i="13"/>
  <c r="G15" i="13"/>
  <c r="E16" i="13" s="1"/>
  <c r="F16" i="13"/>
  <c r="F16" i="12"/>
  <c r="H14" i="17" l="1"/>
  <c r="E15" i="17" s="1"/>
  <c r="E14" i="17"/>
  <c r="F15" i="17"/>
  <c r="H15" i="17" s="1"/>
  <c r="H12" i="16"/>
  <c r="G12" i="16"/>
  <c r="E13" i="16" s="1"/>
  <c r="F13" i="16"/>
  <c r="H15" i="15"/>
  <c r="G15" i="15"/>
  <c r="E16" i="15" s="1"/>
  <c r="F16" i="15"/>
  <c r="H13" i="14"/>
  <c r="G13" i="14"/>
  <c r="E14" i="14" s="1"/>
  <c r="H16" i="13"/>
  <c r="G16" i="13"/>
  <c r="E17" i="13" s="1"/>
  <c r="F17" i="13"/>
  <c r="H16" i="12"/>
  <c r="G16" i="12"/>
  <c r="E17" i="12" s="1"/>
  <c r="G15" i="17" l="1"/>
  <c r="F16" i="17" s="1"/>
  <c r="H13" i="16"/>
  <c r="G13" i="16"/>
  <c r="E14" i="16" s="1"/>
  <c r="F14" i="16"/>
  <c r="H16" i="15"/>
  <c r="G16" i="15"/>
  <c r="E17" i="15"/>
  <c r="F17" i="15"/>
  <c r="F14" i="14"/>
  <c r="H17" i="13"/>
  <c r="G17" i="13"/>
  <c r="E18" i="13" s="1"/>
  <c r="F18" i="13"/>
  <c r="F17" i="12"/>
  <c r="E16" i="17" l="1"/>
  <c r="H16" i="17"/>
  <c r="G16" i="17"/>
  <c r="H14" i="16"/>
  <c r="G14" i="16"/>
  <c r="E15" i="16"/>
  <c r="F15" i="16"/>
  <c r="H17" i="15"/>
  <c r="G17" i="15"/>
  <c r="E18" i="15" s="1"/>
  <c r="F18" i="15"/>
  <c r="H14" i="14"/>
  <c r="G14" i="14"/>
  <c r="E15" i="14"/>
  <c r="F15" i="14"/>
  <c r="H18" i="13"/>
  <c r="G18" i="13"/>
  <c r="E19" i="13" s="1"/>
  <c r="G17" i="12"/>
  <c r="E18" i="12" s="1"/>
  <c r="H17" i="12"/>
  <c r="F18" i="12"/>
  <c r="E17" i="17" l="1"/>
  <c r="F17" i="17"/>
  <c r="H17" i="17" s="1"/>
  <c r="H15" i="16"/>
  <c r="G15" i="16"/>
  <c r="E16" i="16" s="1"/>
  <c r="H18" i="15"/>
  <c r="G18" i="15"/>
  <c r="E19" i="15" s="1"/>
  <c r="F19" i="15"/>
  <c r="H15" i="14"/>
  <c r="G15" i="14"/>
  <c r="E16" i="14" s="1"/>
  <c r="F16" i="14"/>
  <c r="F19" i="13"/>
  <c r="H18" i="12"/>
  <c r="G18" i="12"/>
  <c r="E19" i="12" s="1"/>
  <c r="F19" i="12"/>
  <c r="G17" i="17" l="1"/>
  <c r="F18" i="17" s="1"/>
  <c r="G18" i="17" s="1"/>
  <c r="F16" i="16"/>
  <c r="H19" i="15"/>
  <c r="G19" i="15"/>
  <c r="E20" i="15" s="1"/>
  <c r="H16" i="14"/>
  <c r="G16" i="14"/>
  <c r="E17" i="14" s="1"/>
  <c r="F17" i="14"/>
  <c r="H19" i="13"/>
  <c r="G19" i="13"/>
  <c r="E20" i="13" s="1"/>
  <c r="G19" i="12"/>
  <c r="H19" i="12"/>
  <c r="F20" i="12"/>
  <c r="F19" i="17" l="1"/>
  <c r="H19" i="17" s="1"/>
  <c r="E18" i="17"/>
  <c r="H18" i="17"/>
  <c r="E19" i="17" s="1"/>
  <c r="H16" i="16"/>
  <c r="G16" i="16"/>
  <c r="E17" i="16" s="1"/>
  <c r="F17" i="16"/>
  <c r="F20" i="15"/>
  <c r="H17" i="14"/>
  <c r="G17" i="14"/>
  <c r="E18" i="14" s="1"/>
  <c r="F20" i="13"/>
  <c r="H20" i="12"/>
  <c r="G20" i="12"/>
  <c r="E21" i="12" s="1"/>
  <c r="E20" i="12"/>
  <c r="G19" i="17" l="1"/>
  <c r="E20" i="17" s="1"/>
  <c r="H17" i="16"/>
  <c r="G17" i="16"/>
  <c r="E18" i="16" s="1"/>
  <c r="F18" i="16"/>
  <c r="H20" i="15"/>
  <c r="G20" i="15"/>
  <c r="E21" i="15" s="1"/>
  <c r="F21" i="15"/>
  <c r="F18" i="14"/>
  <c r="H20" i="13"/>
  <c r="G20" i="13"/>
  <c r="E21" i="13" s="1"/>
  <c r="F21" i="13"/>
  <c r="F21" i="12"/>
  <c r="F20" i="17" l="1"/>
  <c r="H20" i="17" s="1"/>
  <c r="H18" i="16"/>
  <c r="G18" i="16"/>
  <c r="E19" i="16"/>
  <c r="F19" i="16"/>
  <c r="H21" i="15"/>
  <c r="G21" i="15"/>
  <c r="E22" i="15" s="1"/>
  <c r="F22" i="15"/>
  <c r="H18" i="14"/>
  <c r="G18" i="14"/>
  <c r="E19" i="14" s="1"/>
  <c r="F19" i="14"/>
  <c r="H21" i="13"/>
  <c r="G21" i="13"/>
  <c r="E22" i="13" s="1"/>
  <c r="F22" i="13"/>
  <c r="H21" i="12"/>
  <c r="G21" i="12"/>
  <c r="E22" i="12" s="1"/>
  <c r="F22" i="12"/>
  <c r="G20" i="17" l="1"/>
  <c r="F21" i="17" s="1"/>
  <c r="H19" i="16"/>
  <c r="G19" i="16"/>
  <c r="E20" i="16" s="1"/>
  <c r="F20" i="16"/>
  <c r="H22" i="15"/>
  <c r="G22" i="15"/>
  <c r="E23" i="15"/>
  <c r="F23" i="15"/>
  <c r="H19" i="14"/>
  <c r="G19" i="14"/>
  <c r="E20" i="14" s="1"/>
  <c r="H22" i="13"/>
  <c r="G22" i="13"/>
  <c r="E23" i="13" s="1"/>
  <c r="F23" i="13"/>
  <c r="H22" i="12"/>
  <c r="G22" i="12"/>
  <c r="E23" i="12" s="1"/>
  <c r="H21" i="17" l="1"/>
  <c r="G21" i="17"/>
  <c r="F22" i="17" s="1"/>
  <c r="E21" i="17"/>
  <c r="H20" i="16"/>
  <c r="G20" i="16"/>
  <c r="E21" i="16"/>
  <c r="F21" i="16"/>
  <c r="H23" i="15"/>
  <c r="G23" i="15"/>
  <c r="E24" i="15" s="1"/>
  <c r="F20" i="14"/>
  <c r="H23" i="13"/>
  <c r="G23" i="13"/>
  <c r="E24" i="13" s="1"/>
  <c r="F24" i="13"/>
  <c r="F23" i="12"/>
  <c r="H22" i="17" l="1"/>
  <c r="G22" i="17"/>
  <c r="F23" i="17" s="1"/>
  <c r="E22" i="17"/>
  <c r="H21" i="16"/>
  <c r="G21" i="16"/>
  <c r="E22" i="16" s="1"/>
  <c r="F22" i="16"/>
  <c r="F24" i="15"/>
  <c r="H20" i="14"/>
  <c r="G20" i="14"/>
  <c r="E21" i="14" s="1"/>
  <c r="F21" i="14"/>
  <c r="H24" i="13"/>
  <c r="G24" i="13"/>
  <c r="E25" i="13" s="1"/>
  <c r="F25" i="13"/>
  <c r="G23" i="12"/>
  <c r="H23" i="12"/>
  <c r="F24" i="12"/>
  <c r="E23" i="17" l="1"/>
  <c r="H23" i="17"/>
  <c r="G23" i="17"/>
  <c r="H22" i="16"/>
  <c r="G22" i="16"/>
  <c r="E23" i="16"/>
  <c r="F23" i="16"/>
  <c r="H24" i="15"/>
  <c r="G24" i="15"/>
  <c r="E25" i="15"/>
  <c r="L27" i="15" s="1" a="1"/>
  <c r="L27" i="15" s="1"/>
  <c r="F25" i="15"/>
  <c r="H21" i="14"/>
  <c r="G21" i="14"/>
  <c r="E22" i="14" s="1"/>
  <c r="F22" i="14"/>
  <c r="H25" i="13"/>
  <c r="G25" i="13"/>
  <c r="E26" i="13" s="1"/>
  <c r="F26" i="13"/>
  <c r="H24" i="12"/>
  <c r="G24" i="12"/>
  <c r="E25" i="12" s="1"/>
  <c r="F25" i="12"/>
  <c r="E24" i="12"/>
  <c r="E24" i="17" l="1"/>
  <c r="F24" i="17"/>
  <c r="H23" i="16"/>
  <c r="G23" i="16"/>
  <c r="E24" i="16" s="1"/>
  <c r="H25" i="15"/>
  <c r="G25" i="15"/>
  <c r="E26" i="15" s="1"/>
  <c r="F26" i="15"/>
  <c r="H22" i="14"/>
  <c r="G22" i="14"/>
  <c r="E23" i="14" s="1"/>
  <c r="F23" i="14"/>
  <c r="H26" i="13"/>
  <c r="G26" i="13"/>
  <c r="E27" i="13" s="1"/>
  <c r="F27" i="13"/>
  <c r="G25" i="12"/>
  <c r="H25" i="12"/>
  <c r="F26" i="12"/>
  <c r="H24" i="17" l="1"/>
  <c r="G24" i="17"/>
  <c r="F24" i="16"/>
  <c r="H26" i="15"/>
  <c r="G26" i="15"/>
  <c r="E27" i="15"/>
  <c r="F27" i="15"/>
  <c r="H23" i="14"/>
  <c r="G23" i="14"/>
  <c r="E24" i="14" s="1"/>
  <c r="F24" i="14"/>
  <c r="H27" i="13"/>
  <c r="G27" i="13"/>
  <c r="E28" i="13" s="1"/>
  <c r="F28" i="13"/>
  <c r="H26" i="12"/>
  <c r="G26" i="12"/>
  <c r="E27" i="12" s="1"/>
  <c r="F27" i="12"/>
  <c r="E26" i="12"/>
  <c r="F25" i="17" l="1"/>
  <c r="E25" i="17"/>
  <c r="L27" i="17" s="1" a="1"/>
  <c r="L27" i="17" s="1"/>
  <c r="H24" i="16"/>
  <c r="G24" i="16"/>
  <c r="E25" i="16" s="1"/>
  <c r="L27" i="16" s="1" a="1"/>
  <c r="L27" i="16" s="1"/>
  <c r="F25" i="16"/>
  <c r="H27" i="15"/>
  <c r="G27" i="15"/>
  <c r="E28" i="15" s="1"/>
  <c r="H24" i="14"/>
  <c r="G24" i="14"/>
  <c r="E25" i="14" s="1"/>
  <c r="L27" i="14" s="1" a="1"/>
  <c r="L27" i="14" s="1"/>
  <c r="F25" i="14"/>
  <c r="H28" i="13"/>
  <c r="G28" i="13"/>
  <c r="E29" i="13" s="1"/>
  <c r="F29" i="13"/>
  <c r="G27" i="12"/>
  <c r="H27" i="12"/>
  <c r="E28" i="12" s="1"/>
  <c r="F28" i="12"/>
  <c r="G25" i="17" l="1"/>
  <c r="F26" i="17" s="1"/>
  <c r="H25" i="17"/>
  <c r="E26" i="17" s="1"/>
  <c r="H25" i="16"/>
  <c r="G25" i="16"/>
  <c r="E26" i="16" s="1"/>
  <c r="F26" i="16"/>
  <c r="F28" i="15"/>
  <c r="H25" i="14"/>
  <c r="G25" i="14"/>
  <c r="E26" i="14" s="1"/>
  <c r="F26" i="14"/>
  <c r="H29" i="13"/>
  <c r="G29" i="13"/>
  <c r="H28" i="12"/>
  <c r="G28" i="12"/>
  <c r="E29" i="12" s="1"/>
  <c r="F29" i="12"/>
  <c r="G26" i="17" l="1"/>
  <c r="F27" i="17" s="1"/>
  <c r="H26" i="17"/>
  <c r="H26" i="16"/>
  <c r="G26" i="16"/>
  <c r="E27" i="16"/>
  <c r="F27" i="16"/>
  <c r="H28" i="15"/>
  <c r="G28" i="15"/>
  <c r="E29" i="15" s="1"/>
  <c r="F29" i="15"/>
  <c r="H26" i="14"/>
  <c r="G26" i="14"/>
  <c r="E27" i="14"/>
  <c r="F27" i="14"/>
  <c r="G29" i="12"/>
  <c r="H29" i="12"/>
  <c r="E27" i="17" l="1"/>
  <c r="H27" i="17"/>
  <c r="G27" i="17"/>
  <c r="E28" i="17" s="1"/>
  <c r="H27" i="16"/>
  <c r="G27" i="16"/>
  <c r="E28" i="16" s="1"/>
  <c r="F28" i="16"/>
  <c r="H29" i="15"/>
  <c r="G29" i="15"/>
  <c r="H27" i="14"/>
  <c r="G27" i="14"/>
  <c r="E28" i="14" s="1"/>
  <c r="F28" i="17" l="1"/>
  <c r="H28" i="17" s="1"/>
  <c r="H28" i="16"/>
  <c r="G28" i="16"/>
  <c r="E29" i="16" s="1"/>
  <c r="F28" i="14"/>
  <c r="G28" i="17" l="1"/>
  <c r="F29" i="16"/>
  <c r="H28" i="14"/>
  <c r="G28" i="14"/>
  <c r="E29" i="14" s="1"/>
  <c r="F29" i="14"/>
  <c r="H29" i="17" l="1"/>
  <c r="E29" i="17"/>
  <c r="H29" i="16"/>
  <c r="G29" i="16"/>
  <c r="H29" i="14"/>
  <c r="G29" i="14"/>
</calcChain>
</file>

<file path=xl/sharedStrings.xml><?xml version="1.0" encoding="utf-8"?>
<sst xmlns="http://schemas.openxmlformats.org/spreadsheetml/2006/main" count="164" uniqueCount="12">
  <si>
    <t>Ano</t>
  </si>
  <si>
    <t>Trimestre</t>
  </si>
  <si>
    <t>n</t>
  </si>
  <si>
    <t>Despesas</t>
  </si>
  <si>
    <r>
      <t>Desp.</t>
    </r>
    <r>
      <rPr>
        <vertAlign val="subscript"/>
        <sz val="10"/>
        <rFont val="Calibri"/>
        <family val="2"/>
        <scheme val="minor"/>
      </rPr>
      <t>t+1</t>
    </r>
  </si>
  <si>
    <r>
      <t>Level</t>
    </r>
    <r>
      <rPr>
        <vertAlign val="subscript"/>
        <sz val="10"/>
        <rFont val="Calibri"/>
        <family val="2"/>
        <scheme val="minor"/>
      </rPr>
      <t>t</t>
    </r>
  </si>
  <si>
    <r>
      <t>Trend</t>
    </r>
    <r>
      <rPr>
        <vertAlign val="subscript"/>
        <sz val="10"/>
        <rFont val="Calibri"/>
        <family val="2"/>
        <scheme val="minor"/>
      </rPr>
      <t>t</t>
    </r>
  </si>
  <si>
    <r>
      <t>Sazon</t>
    </r>
    <r>
      <rPr>
        <vertAlign val="subscript"/>
        <sz val="10"/>
        <rFont val="Calibri"/>
        <family val="2"/>
        <scheme val="minor"/>
      </rPr>
      <t>t</t>
    </r>
  </si>
  <si>
    <t>alpha =</t>
  </si>
  <si>
    <t>beta =</t>
  </si>
  <si>
    <t>gamma =</t>
  </si>
  <si>
    <r>
      <t>Erro</t>
    </r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Tot.=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</si>
</sst>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66" formatCode="#,##0.0"/>
  </numFmts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vertAlign val="subscript"/>
      <sz val="1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63377788628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/>
    <xf numFmtId="0" fontId="2" fillId="0" borderId="10" xfId="1" applyFont="1" applyBorder="1"/>
    <xf numFmtId="0" fontId="2" fillId="0" borderId="5" xfId="1" applyFont="1" applyBorder="1"/>
    <xf numFmtId="0" fontId="2" fillId="0" borderId="1" xfId="1" applyFont="1" applyBorder="1"/>
    <xf numFmtId="0" fontId="2" fillId="0" borderId="4" xfId="1" applyFont="1" applyBorder="1"/>
    <xf numFmtId="0" fontId="2" fillId="0" borderId="11" xfId="1" applyFont="1" applyBorder="1"/>
    <xf numFmtId="0" fontId="2" fillId="0" borderId="3" xfId="1" applyFont="1" applyBorder="1"/>
    <xf numFmtId="0" fontId="2" fillId="0" borderId="0" xfId="1" applyFont="1" applyBorder="1"/>
    <xf numFmtId="0" fontId="2" fillId="0" borderId="2" xfId="1" applyFont="1" applyBorder="1"/>
    <xf numFmtId="0" fontId="2" fillId="0" borderId="12" xfId="1" applyFont="1" applyBorder="1"/>
    <xf numFmtId="0" fontId="2" fillId="0" borderId="8" xfId="1" applyFont="1" applyBorder="1"/>
    <xf numFmtId="0" fontId="2" fillId="0" borderId="6" xfId="1" applyFont="1" applyBorder="1"/>
    <xf numFmtId="0" fontId="2" fillId="0" borderId="7" xfId="1" applyFont="1" applyBorder="1"/>
    <xf numFmtId="0" fontId="4" fillId="0" borderId="4" xfId="1" applyFont="1" applyBorder="1"/>
    <xf numFmtId="0" fontId="4" fillId="0" borderId="2" xfId="1" applyFont="1" applyBorder="1"/>
    <xf numFmtId="0" fontId="4" fillId="0" borderId="7" xfId="1" applyFont="1" applyBorder="1"/>
    <xf numFmtId="0" fontId="4" fillId="0" borderId="0" xfId="1" applyFont="1" applyBorder="1"/>
    <xf numFmtId="0" fontId="2" fillId="0" borderId="0" xfId="1" applyFont="1" applyAlignment="1">
      <alignment horizontal="right"/>
    </xf>
    <xf numFmtId="0" fontId="2" fillId="2" borderId="9" xfId="1" applyFont="1" applyFill="1" applyBorder="1"/>
    <xf numFmtId="165" fontId="2" fillId="0" borderId="5" xfId="1" applyNumberFormat="1" applyFont="1" applyBorder="1"/>
    <xf numFmtId="165" fontId="2" fillId="0" borderId="1" xfId="1" applyNumberFormat="1" applyFont="1" applyBorder="1"/>
    <xf numFmtId="165" fontId="2" fillId="0" borderId="4" xfId="1" applyNumberFormat="1" applyFont="1" applyBorder="1"/>
    <xf numFmtId="166" fontId="2" fillId="0" borderId="3" xfId="1" applyNumberFormat="1" applyFont="1" applyBorder="1"/>
    <xf numFmtId="166" fontId="2" fillId="0" borderId="0" xfId="1" applyNumberFormat="1" applyFont="1" applyBorder="1"/>
    <xf numFmtId="166" fontId="2" fillId="0" borderId="2" xfId="1" applyNumberFormat="1" applyFont="1" applyBorder="1"/>
    <xf numFmtId="166" fontId="2" fillId="0" borderId="5" xfId="1" applyNumberFormat="1" applyFont="1" applyBorder="1"/>
    <xf numFmtId="166" fontId="2" fillId="0" borderId="1" xfId="1" applyNumberFormat="1" applyFont="1" applyBorder="1"/>
    <xf numFmtId="166" fontId="2" fillId="0" borderId="4" xfId="1" applyNumberFormat="1" applyFont="1" applyBorder="1"/>
    <xf numFmtId="166" fontId="2" fillId="0" borderId="8" xfId="1" applyNumberFormat="1" applyFont="1" applyBorder="1"/>
    <xf numFmtId="166" fontId="2" fillId="0" borderId="6" xfId="1" applyNumberFormat="1" applyFont="1" applyBorder="1"/>
    <xf numFmtId="166" fontId="2" fillId="0" borderId="7" xfId="1" applyNumberFormat="1" applyFont="1" applyBorder="1"/>
    <xf numFmtId="3" fontId="2" fillId="3" borderId="0" xfId="1" applyNumberFormat="1" applyFont="1" applyFill="1"/>
  </cellXfs>
  <cellStyles count="2">
    <cellStyle name="Normal" xfId="0" builtinId="0"/>
    <cellStyle name="Normal_TEMPO_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vagoville!$D$2:$D$29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EF-4135-8AFA-72E184ACE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(2)'!$D$2:$D$29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40-45BC-9014-3580FFDB5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(3)'!$D$2:$D$29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37-4740-BFDA-B6B52AA85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(4)'!$D$2:$D$29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3F-4FA5-B6FD-A605758BB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(5)'!$D$2:$D$29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9E-4174-BFD2-925355899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(6)'!$D$2:$D$29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EE-40AF-8E1A-529860429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(7)'!$D$2:$D$29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3C-4302-A049-C275B4B09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(8)'!$D$2:$D$29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44-4470-84DF-71DB4B412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(9)'!$D$2:$D$29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A0-4AE6-8215-EC56354A7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(10)'!$D$2:$D$29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BB-4E14-8829-647DD1196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(11)'!$D$2:$D$29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C7-4307-8A07-ECFE242E4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(12)'!$D$2:$D$29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99-4A08-A745-E39C92B83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(13)'!$D$2:$D$29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2E-4D6D-828D-3F3FFDAB3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(14)'!$D$2:$D$29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F7-4274-8440-171A4F7BA70F}"/>
            </c:ext>
          </c:extLst>
        </c:ser>
        <c:ser>
          <c:idx val="1"/>
          <c:order val="1"/>
          <c:tx>
            <c:strRef>
              <c:f>'vagoville (14)'!$E$1</c:f>
              <c:strCache>
                <c:ptCount val="1"/>
                <c:pt idx="0">
                  <c:v>Desp.t+1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'vagoville (14)'!$C$6:$C$29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</c:numCache>
            </c:numRef>
          </c:xVal>
          <c:yVal>
            <c:numRef>
              <c:f>'vagoville (14)'!$E$6:$E$29</c:f>
              <c:numCache>
                <c:formatCode>#,##0.0</c:formatCode>
                <c:ptCount val="24"/>
                <c:pt idx="0" formatCode="0.0">
                  <c:v>627</c:v>
                </c:pt>
                <c:pt idx="1">
                  <c:v>1111</c:v>
                </c:pt>
                <c:pt idx="2">
                  <c:v>955.75</c:v>
                </c:pt>
                <c:pt idx="3">
                  <c:v>667.1875</c:v>
                </c:pt>
                <c:pt idx="4">
                  <c:v>646.359375</c:v>
                </c:pt>
                <c:pt idx="5">
                  <c:v>1125.10546875</c:v>
                </c:pt>
                <c:pt idx="6">
                  <c:v>904.7646484375</c:v>
                </c:pt>
                <c:pt idx="7">
                  <c:v>647.231201171875</c:v>
                </c:pt>
                <c:pt idx="8">
                  <c:v>714.97308349609375</c:v>
                </c:pt>
                <c:pt idx="9">
                  <c:v>1285.2071990966797</c:v>
                </c:pt>
                <c:pt idx="10">
                  <c:v>1102.6066856384277</c:v>
                </c:pt>
                <c:pt idx="11">
                  <c:v>834.03103923797607</c:v>
                </c:pt>
                <c:pt idx="12">
                  <c:v>793.73303008079529</c:v>
                </c:pt>
                <c:pt idx="13">
                  <c:v>1248.3841549754143</c:v>
                </c:pt>
                <c:pt idx="14">
                  <c:v>981.15656445920467</c:v>
                </c:pt>
                <c:pt idx="15">
                  <c:v>841.37369306012988</c:v>
                </c:pt>
                <c:pt idx="16">
                  <c:v>940.06699863728136</c:v>
                </c:pt>
                <c:pt idx="17">
                  <c:v>1711.143005246995</c:v>
                </c:pt>
                <c:pt idx="18">
                  <c:v>1565.9078218731447</c:v>
                </c:pt>
                <c:pt idx="19">
                  <c:v>1335.8221599124809</c:v>
                </c:pt>
                <c:pt idx="20">
                  <c:v>1161.6329092516935</c:v>
                </c:pt>
                <c:pt idx="21">
                  <c:v>1822.0304848306941</c:v>
                </c:pt>
                <c:pt idx="22">
                  <c:v>1630.3120135414533</c:v>
                </c:pt>
                <c:pt idx="23">
                  <c:v>1283.8462793527206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F7-4274-8440-171A4F7BA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(15)'!$D$2:$D$29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44-4B87-B5E2-2C58B916FAC4}"/>
            </c:ext>
          </c:extLst>
        </c:ser>
        <c:ser>
          <c:idx val="1"/>
          <c:order val="1"/>
          <c:tx>
            <c:strRef>
              <c:f>'vagoville (15)'!$E$1</c:f>
              <c:strCache>
                <c:ptCount val="1"/>
                <c:pt idx="0">
                  <c:v>Desp.t+1</c:v>
                </c:pt>
              </c:strCache>
            </c:strRef>
          </c:tx>
          <c:spPr>
            <a:ln w="63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'vagoville (15)'!$C$6:$C$29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</c:numCache>
            </c:numRef>
          </c:xVal>
          <c:yVal>
            <c:numRef>
              <c:f>'vagoville (15)'!$E$6:$E$29</c:f>
              <c:numCache>
                <c:formatCode>#,##0.0</c:formatCode>
                <c:ptCount val="24"/>
                <c:pt idx="0" formatCode="0.0">
                  <c:v>627</c:v>
                </c:pt>
                <c:pt idx="1">
                  <c:v>1111</c:v>
                </c:pt>
                <c:pt idx="2">
                  <c:v>955.75</c:v>
                </c:pt>
                <c:pt idx="3">
                  <c:v>667.1875</c:v>
                </c:pt>
                <c:pt idx="4">
                  <c:v>646.359375</c:v>
                </c:pt>
                <c:pt idx="5">
                  <c:v>1125.10546875</c:v>
                </c:pt>
                <c:pt idx="6">
                  <c:v>904.7646484375</c:v>
                </c:pt>
                <c:pt idx="7">
                  <c:v>647.231201171875</c:v>
                </c:pt>
                <c:pt idx="8">
                  <c:v>714.97308349609375</c:v>
                </c:pt>
                <c:pt idx="9">
                  <c:v>1285.2071990966797</c:v>
                </c:pt>
                <c:pt idx="10">
                  <c:v>1102.6066856384277</c:v>
                </c:pt>
                <c:pt idx="11">
                  <c:v>834.03103923797607</c:v>
                </c:pt>
                <c:pt idx="12">
                  <c:v>793.73303008079529</c:v>
                </c:pt>
                <c:pt idx="13">
                  <c:v>1248.3841549754143</c:v>
                </c:pt>
                <c:pt idx="14">
                  <c:v>981.15656445920467</c:v>
                </c:pt>
                <c:pt idx="15">
                  <c:v>841.37369306012988</c:v>
                </c:pt>
                <c:pt idx="16">
                  <c:v>940.06699863728136</c:v>
                </c:pt>
                <c:pt idx="17">
                  <c:v>1711.143005246995</c:v>
                </c:pt>
                <c:pt idx="18">
                  <c:v>1565.9078218731447</c:v>
                </c:pt>
                <c:pt idx="19">
                  <c:v>1335.8221599124809</c:v>
                </c:pt>
                <c:pt idx="20">
                  <c:v>1161.6329092516935</c:v>
                </c:pt>
                <c:pt idx="21">
                  <c:v>1822.0304848306941</c:v>
                </c:pt>
                <c:pt idx="22">
                  <c:v>1630.3120135414533</c:v>
                </c:pt>
                <c:pt idx="23">
                  <c:v>1283.8462793527206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44-4B87-B5E2-2C58B916F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(16)'!$D$2:$D$29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5-47EA-AD9B-6F045457CC57}"/>
            </c:ext>
          </c:extLst>
        </c:ser>
        <c:ser>
          <c:idx val="1"/>
          <c:order val="1"/>
          <c:tx>
            <c:strRef>
              <c:f>'vagoville (16)'!$E$1</c:f>
              <c:strCache>
                <c:ptCount val="1"/>
                <c:pt idx="0">
                  <c:v>Desp.t+1</c:v>
                </c:pt>
              </c:strCache>
            </c:strRef>
          </c:tx>
          <c:spPr>
            <a:ln w="63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'vagoville (16)'!$C$6:$C$29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</c:numCache>
            </c:numRef>
          </c:xVal>
          <c:yVal>
            <c:numRef>
              <c:f>'vagoville (16)'!$E$6:$E$29</c:f>
              <c:numCache>
                <c:formatCode>#,##0.0</c:formatCode>
                <c:ptCount val="24"/>
                <c:pt idx="0" formatCode="0.0">
                  <c:v>627</c:v>
                </c:pt>
                <c:pt idx="1">
                  <c:v>1111</c:v>
                </c:pt>
                <c:pt idx="2">
                  <c:v>955.75</c:v>
                </c:pt>
                <c:pt idx="3">
                  <c:v>667.1875</c:v>
                </c:pt>
                <c:pt idx="4">
                  <c:v>646.359375</c:v>
                </c:pt>
                <c:pt idx="5">
                  <c:v>1125.10546875</c:v>
                </c:pt>
                <c:pt idx="6">
                  <c:v>904.7646484375</c:v>
                </c:pt>
                <c:pt idx="7">
                  <c:v>647.231201171875</c:v>
                </c:pt>
                <c:pt idx="8">
                  <c:v>714.97308349609375</c:v>
                </c:pt>
                <c:pt idx="9">
                  <c:v>1285.2071990966797</c:v>
                </c:pt>
                <c:pt idx="10">
                  <c:v>1102.6066856384277</c:v>
                </c:pt>
                <c:pt idx="11">
                  <c:v>834.03103923797607</c:v>
                </c:pt>
                <c:pt idx="12">
                  <c:v>793.73303008079529</c:v>
                </c:pt>
                <c:pt idx="13">
                  <c:v>1248.3841549754143</c:v>
                </c:pt>
                <c:pt idx="14">
                  <c:v>981.15656445920467</c:v>
                </c:pt>
                <c:pt idx="15">
                  <c:v>841.37369306012988</c:v>
                </c:pt>
                <c:pt idx="16">
                  <c:v>940.06699863728136</c:v>
                </c:pt>
                <c:pt idx="17">
                  <c:v>1711.143005246995</c:v>
                </c:pt>
                <c:pt idx="18">
                  <c:v>1565.9078218731447</c:v>
                </c:pt>
                <c:pt idx="19">
                  <c:v>1335.8221599124809</c:v>
                </c:pt>
                <c:pt idx="20">
                  <c:v>1161.6329092516935</c:v>
                </c:pt>
                <c:pt idx="21">
                  <c:v>1822.0304848306941</c:v>
                </c:pt>
                <c:pt idx="22">
                  <c:v>1630.3120135414533</c:v>
                </c:pt>
                <c:pt idx="23">
                  <c:v>1283.8462793527206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75-47EA-AD9B-6F045457C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'vagoville (17)'!$D$2:$D$29</c:f>
              <c:numCache>
                <c:formatCode>General</c:formatCode>
                <c:ptCount val="28"/>
                <c:pt idx="0">
                  <c:v>920</c:v>
                </c:pt>
                <c:pt idx="1">
                  <c:v>735</c:v>
                </c:pt>
                <c:pt idx="2">
                  <c:v>462</c:v>
                </c:pt>
                <c:pt idx="3">
                  <c:v>627</c:v>
                </c:pt>
                <c:pt idx="4">
                  <c:v>1111</c:v>
                </c:pt>
                <c:pt idx="5">
                  <c:v>908</c:v>
                </c:pt>
                <c:pt idx="6">
                  <c:v>612</c:v>
                </c:pt>
                <c:pt idx="7">
                  <c:v>607</c:v>
                </c:pt>
                <c:pt idx="8">
                  <c:v>1146</c:v>
                </c:pt>
                <c:pt idx="9">
                  <c:v>901</c:v>
                </c:pt>
                <c:pt idx="10">
                  <c:v>637</c:v>
                </c:pt>
                <c:pt idx="11">
                  <c:v>696</c:v>
                </c:pt>
                <c:pt idx="12">
                  <c:v>1282</c:v>
                </c:pt>
                <c:pt idx="13">
                  <c:v>1068</c:v>
                </c:pt>
                <c:pt idx="14">
                  <c:v>785</c:v>
                </c:pt>
                <c:pt idx="15">
                  <c:v>747</c:v>
                </c:pt>
                <c:pt idx="16">
                  <c:v>1248</c:v>
                </c:pt>
                <c:pt idx="17">
                  <c:v>997</c:v>
                </c:pt>
                <c:pt idx="18">
                  <c:v>859</c:v>
                </c:pt>
                <c:pt idx="19">
                  <c:v>911</c:v>
                </c:pt>
                <c:pt idx="20">
                  <c:v>1666</c:v>
                </c:pt>
                <c:pt idx="21">
                  <c:v>1461</c:v>
                </c:pt>
                <c:pt idx="22">
                  <c:v>1217</c:v>
                </c:pt>
                <c:pt idx="23">
                  <c:v>1061</c:v>
                </c:pt>
                <c:pt idx="24">
                  <c:v>1800</c:v>
                </c:pt>
                <c:pt idx="25">
                  <c:v>1605</c:v>
                </c:pt>
                <c:pt idx="26">
                  <c:v>1239</c:v>
                </c:pt>
                <c:pt idx="27">
                  <c:v>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F1-4EAA-AFE2-0FD4D2F6D611}"/>
            </c:ext>
          </c:extLst>
        </c:ser>
        <c:ser>
          <c:idx val="1"/>
          <c:order val="1"/>
          <c:tx>
            <c:strRef>
              <c:f>'vagoville (17)'!$E$1</c:f>
              <c:strCache>
                <c:ptCount val="1"/>
                <c:pt idx="0">
                  <c:v>Desp.t+1</c:v>
                </c:pt>
              </c:strCache>
            </c:strRef>
          </c:tx>
          <c:spPr>
            <a:ln w="63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'vagoville (17)'!$C$6:$C$29</c:f>
              <c:numCache>
                <c:formatCode>General</c:formatCode>
                <c:ptCount val="2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</c:numCache>
            </c:numRef>
          </c:xVal>
          <c:yVal>
            <c:numRef>
              <c:f>'vagoville (17)'!$E$6:$E$29</c:f>
              <c:numCache>
                <c:formatCode>#.##00</c:formatCode>
                <c:ptCount val="24"/>
                <c:pt idx="0" formatCode="#,#00">
                  <c:v>627</c:v>
                </c:pt>
                <c:pt idx="1">
                  <c:v>936.8761377320468</c:v>
                </c:pt>
                <c:pt idx="2">
                  <c:v>774.1088024247357</c:v>
                </c:pt>
                <c:pt idx="3">
                  <c:v>526.24215414415357</c:v>
                </c:pt>
                <c:pt idx="4">
                  <c:v>704.03315110987012</c:v>
                </c:pt>
                <c:pt idx="5">
                  <c:v>1026.708054659196</c:v>
                </c:pt>
                <c:pt idx="6">
                  <c:v>870.04068860790926</c:v>
                </c:pt>
                <c:pt idx="7">
                  <c:v>626.28457556575586</c:v>
                </c:pt>
                <c:pt idx="8">
                  <c:v>810.34409057411199</c:v>
                </c:pt>
                <c:pt idx="9">
                  <c:v>1142.3985770202119</c:v>
                </c:pt>
                <c:pt idx="10">
                  <c:v>998.33271781452936</c:v>
                </c:pt>
                <c:pt idx="11">
                  <c:v>766.6526745694506</c:v>
                </c:pt>
                <c:pt idx="12">
                  <c:v>954.02131925759511</c:v>
                </c:pt>
                <c:pt idx="13">
                  <c:v>1277.6340913557763</c:v>
                </c:pt>
                <c:pt idx="14">
                  <c:v>1114.7537101916457</c:v>
                </c:pt>
                <c:pt idx="15">
                  <c:v>869.62211337815506</c:v>
                </c:pt>
                <c:pt idx="16">
                  <c:v>1050.8057563909329</c:v>
                </c:pt>
                <c:pt idx="17">
                  <c:v>1393.9188566689857</c:v>
                </c:pt>
                <c:pt idx="18">
                  <c:v>1267.0710086679617</c:v>
                </c:pt>
                <c:pt idx="19">
                  <c:v>1060.7839057712977</c:v>
                </c:pt>
                <c:pt idx="20">
                  <c:v>1268.0883941263933</c:v>
                </c:pt>
                <c:pt idx="21">
                  <c:v>1631.7822181433635</c:v>
                </c:pt>
                <c:pt idx="22">
                  <c:v>1520.9009243332014</c:v>
                </c:pt>
                <c:pt idx="23">
                  <c:v>1314.2433699778803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F1-4EAA-AFE2-0FD4D2F6D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89152"/>
        <c:axId val="1082488736"/>
      </c:scatterChart>
      <c:valAx>
        <c:axId val="10824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8736"/>
        <c:crosses val="autoZero"/>
        <c:crossBetween val="midCat"/>
      </c:valAx>
      <c:valAx>
        <c:axId val="10824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8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0</xdr:rowOff>
    </xdr:from>
    <xdr:to>
      <xdr:col>16</xdr:col>
      <xdr:colOff>314325</xdr:colOff>
      <xdr:row>20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29"/>
  <sheetViews>
    <sheetView zoomScale="160" zoomScaleNormal="160" workbookViewId="0"/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1986</v>
      </c>
      <c r="B2" s="1">
        <v>1</v>
      </c>
      <c r="C2" s="1">
        <v>1</v>
      </c>
      <c r="D2" s="1">
        <v>920</v>
      </c>
    </row>
    <row r="3" spans="1:4" x14ac:dyDescent="0.2">
      <c r="A3" s="1">
        <v>1986</v>
      </c>
      <c r="B3" s="1">
        <v>2</v>
      </c>
      <c r="C3" s="1">
        <v>2</v>
      </c>
      <c r="D3" s="1">
        <v>735</v>
      </c>
    </row>
    <row r="4" spans="1:4" x14ac:dyDescent="0.2">
      <c r="A4" s="1">
        <v>1986</v>
      </c>
      <c r="B4" s="1">
        <v>3</v>
      </c>
      <c r="C4" s="1">
        <v>3</v>
      </c>
      <c r="D4" s="1">
        <v>462</v>
      </c>
    </row>
    <row r="5" spans="1:4" x14ac:dyDescent="0.2">
      <c r="A5" s="1">
        <v>1986</v>
      </c>
      <c r="B5" s="1">
        <v>4</v>
      </c>
      <c r="C5" s="1">
        <v>4</v>
      </c>
      <c r="D5" s="1">
        <v>627</v>
      </c>
    </row>
    <row r="6" spans="1:4" x14ac:dyDescent="0.2">
      <c r="A6" s="1">
        <v>1987</v>
      </c>
      <c r="B6" s="1">
        <v>1</v>
      </c>
      <c r="C6" s="1">
        <v>5</v>
      </c>
      <c r="D6" s="1">
        <v>1111</v>
      </c>
    </row>
    <row r="7" spans="1:4" x14ac:dyDescent="0.2">
      <c r="A7" s="1">
        <v>1987</v>
      </c>
      <c r="B7" s="1">
        <v>2</v>
      </c>
      <c r="C7" s="1">
        <v>6</v>
      </c>
      <c r="D7" s="1">
        <v>908</v>
      </c>
    </row>
    <row r="8" spans="1:4" x14ac:dyDescent="0.2">
      <c r="A8" s="1">
        <v>1987</v>
      </c>
      <c r="B8" s="1">
        <v>3</v>
      </c>
      <c r="C8" s="1">
        <v>7</v>
      </c>
      <c r="D8" s="1">
        <v>612</v>
      </c>
    </row>
    <row r="9" spans="1:4" x14ac:dyDescent="0.2">
      <c r="A9" s="1">
        <v>1987</v>
      </c>
      <c r="B9" s="1">
        <v>4</v>
      </c>
      <c r="C9" s="1">
        <v>8</v>
      </c>
      <c r="D9" s="1">
        <v>607</v>
      </c>
    </row>
    <row r="10" spans="1:4" x14ac:dyDescent="0.2">
      <c r="A10" s="1">
        <v>1988</v>
      </c>
      <c r="B10" s="1">
        <v>1</v>
      </c>
      <c r="C10" s="1">
        <v>9</v>
      </c>
      <c r="D10" s="1">
        <v>1146</v>
      </c>
    </row>
    <row r="11" spans="1:4" x14ac:dyDescent="0.2">
      <c r="A11" s="1">
        <v>1988</v>
      </c>
      <c r="B11" s="1">
        <v>2</v>
      </c>
      <c r="C11" s="1">
        <v>10</v>
      </c>
      <c r="D11" s="1">
        <v>901</v>
      </c>
    </row>
    <row r="12" spans="1:4" x14ac:dyDescent="0.2">
      <c r="A12" s="1">
        <v>1988</v>
      </c>
      <c r="B12" s="1">
        <v>3</v>
      </c>
      <c r="C12" s="1">
        <v>11</v>
      </c>
      <c r="D12" s="1">
        <v>637</v>
      </c>
    </row>
    <row r="13" spans="1:4" x14ac:dyDescent="0.2">
      <c r="A13" s="1">
        <v>1988</v>
      </c>
      <c r="B13" s="1">
        <v>4</v>
      </c>
      <c r="C13" s="1">
        <v>12</v>
      </c>
      <c r="D13" s="1">
        <v>696</v>
      </c>
    </row>
    <row r="14" spans="1:4" x14ac:dyDescent="0.2">
      <c r="A14" s="1">
        <v>1989</v>
      </c>
      <c r="B14" s="1">
        <v>1</v>
      </c>
      <c r="C14" s="1">
        <v>13</v>
      </c>
      <c r="D14" s="1">
        <v>1282</v>
      </c>
    </row>
    <row r="15" spans="1:4" x14ac:dyDescent="0.2">
      <c r="A15" s="1">
        <v>1989</v>
      </c>
      <c r="B15" s="1">
        <v>2</v>
      </c>
      <c r="C15" s="1">
        <v>14</v>
      </c>
      <c r="D15" s="1">
        <v>1068</v>
      </c>
    </row>
    <row r="16" spans="1:4" x14ac:dyDescent="0.2">
      <c r="A16" s="1">
        <v>1989</v>
      </c>
      <c r="B16" s="1">
        <v>3</v>
      </c>
      <c r="C16" s="1">
        <v>15</v>
      </c>
      <c r="D16" s="1">
        <v>785</v>
      </c>
    </row>
    <row r="17" spans="1:4" x14ac:dyDescent="0.2">
      <c r="A17" s="1">
        <v>1989</v>
      </c>
      <c r="B17" s="1">
        <v>4</v>
      </c>
      <c r="C17" s="1">
        <v>16</v>
      </c>
      <c r="D17" s="1">
        <v>747</v>
      </c>
    </row>
    <row r="18" spans="1:4" x14ac:dyDescent="0.2">
      <c r="A18" s="1">
        <v>1990</v>
      </c>
      <c r="B18" s="1">
        <v>1</v>
      </c>
      <c r="C18" s="1">
        <v>17</v>
      </c>
      <c r="D18" s="1">
        <v>1248</v>
      </c>
    </row>
    <row r="19" spans="1:4" x14ac:dyDescent="0.2">
      <c r="A19" s="1">
        <v>1990</v>
      </c>
      <c r="B19" s="1">
        <v>2</v>
      </c>
      <c r="C19" s="1">
        <v>18</v>
      </c>
      <c r="D19" s="1">
        <v>997</v>
      </c>
    </row>
    <row r="20" spans="1:4" x14ac:dyDescent="0.2">
      <c r="A20" s="1">
        <v>1990</v>
      </c>
      <c r="B20" s="1">
        <v>3</v>
      </c>
      <c r="C20" s="1">
        <v>19</v>
      </c>
      <c r="D20" s="1">
        <v>859</v>
      </c>
    </row>
    <row r="21" spans="1:4" x14ac:dyDescent="0.2">
      <c r="A21" s="1">
        <v>1990</v>
      </c>
      <c r="B21" s="1">
        <v>4</v>
      </c>
      <c r="C21" s="1">
        <v>20</v>
      </c>
      <c r="D21" s="1">
        <v>911</v>
      </c>
    </row>
    <row r="22" spans="1:4" x14ac:dyDescent="0.2">
      <c r="A22" s="1">
        <v>1991</v>
      </c>
      <c r="B22" s="1">
        <v>1</v>
      </c>
      <c r="C22" s="1">
        <v>21</v>
      </c>
      <c r="D22" s="1">
        <v>1666</v>
      </c>
    </row>
    <row r="23" spans="1:4" x14ac:dyDescent="0.2">
      <c r="A23" s="1">
        <v>1991</v>
      </c>
      <c r="B23" s="1">
        <v>2</v>
      </c>
      <c r="C23" s="1">
        <v>22</v>
      </c>
      <c r="D23" s="1">
        <v>1461</v>
      </c>
    </row>
    <row r="24" spans="1:4" x14ac:dyDescent="0.2">
      <c r="A24" s="1">
        <v>1991</v>
      </c>
      <c r="B24" s="1">
        <v>3</v>
      </c>
      <c r="C24" s="1">
        <v>23</v>
      </c>
      <c r="D24" s="1">
        <v>1217</v>
      </c>
    </row>
    <row r="25" spans="1:4" x14ac:dyDescent="0.2">
      <c r="A25" s="1">
        <v>1991</v>
      </c>
      <c r="B25" s="1">
        <v>4</v>
      </c>
      <c r="C25" s="1">
        <v>24</v>
      </c>
      <c r="D25" s="1">
        <v>1061</v>
      </c>
    </row>
    <row r="26" spans="1:4" x14ac:dyDescent="0.2">
      <c r="A26" s="1">
        <v>1992</v>
      </c>
      <c r="B26" s="1">
        <v>1</v>
      </c>
      <c r="C26" s="1">
        <v>25</v>
      </c>
      <c r="D26" s="1">
        <v>1800</v>
      </c>
    </row>
    <row r="27" spans="1:4" x14ac:dyDescent="0.2">
      <c r="A27" s="1">
        <v>1992</v>
      </c>
      <c r="B27" s="1">
        <v>2</v>
      </c>
      <c r="C27" s="1">
        <v>26</v>
      </c>
      <c r="D27" s="1">
        <v>1605</v>
      </c>
    </row>
    <row r="28" spans="1:4" x14ac:dyDescent="0.2">
      <c r="A28" s="1">
        <v>1992</v>
      </c>
      <c r="B28" s="1">
        <v>3</v>
      </c>
      <c r="C28" s="1">
        <v>27</v>
      </c>
      <c r="D28" s="1">
        <v>1239</v>
      </c>
    </row>
    <row r="29" spans="1:4" x14ac:dyDescent="0.2">
      <c r="A29" s="1">
        <v>1992</v>
      </c>
      <c r="B29" s="1">
        <v>4</v>
      </c>
      <c r="C29" s="1">
        <v>28</v>
      </c>
      <c r="D29" s="1">
        <v>1250</v>
      </c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E29"/>
  <sheetViews>
    <sheetView zoomScale="160" zoomScaleNormal="160" workbookViewId="0"/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5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1986</v>
      </c>
      <c r="B2" s="1">
        <v>1</v>
      </c>
      <c r="C2" s="1">
        <v>1</v>
      </c>
      <c r="D2" s="1">
        <v>920</v>
      </c>
    </row>
    <row r="3" spans="1:5" x14ac:dyDescent="0.2">
      <c r="A3" s="1">
        <v>1986</v>
      </c>
      <c r="B3" s="1">
        <v>2</v>
      </c>
      <c r="C3" s="1">
        <v>2</v>
      </c>
      <c r="D3" s="1">
        <v>735</v>
      </c>
    </row>
    <row r="4" spans="1:5" x14ac:dyDescent="0.2">
      <c r="A4" s="1">
        <v>1986</v>
      </c>
      <c r="B4" s="1">
        <v>3</v>
      </c>
      <c r="C4" s="1">
        <v>3</v>
      </c>
      <c r="D4" s="1">
        <v>462</v>
      </c>
    </row>
    <row r="5" spans="1:5" x14ac:dyDescent="0.2">
      <c r="A5" s="1">
        <v>1986</v>
      </c>
      <c r="B5" s="1">
        <v>4</v>
      </c>
      <c r="C5" s="1">
        <v>4</v>
      </c>
      <c r="D5" s="1">
        <v>627</v>
      </c>
    </row>
    <row r="6" spans="1:5" x14ac:dyDescent="0.2">
      <c r="A6" s="1">
        <v>1987</v>
      </c>
      <c r="B6" s="1">
        <v>1</v>
      </c>
      <c r="C6" s="1">
        <v>5</v>
      </c>
      <c r="D6" s="1">
        <v>1111</v>
      </c>
    </row>
    <row r="7" spans="1:5" x14ac:dyDescent="0.2">
      <c r="A7" s="1">
        <v>1987</v>
      </c>
      <c r="B7" s="1">
        <v>2</v>
      </c>
      <c r="C7" s="1">
        <v>6</v>
      </c>
      <c r="D7" s="1">
        <v>908</v>
      </c>
    </row>
    <row r="8" spans="1:5" x14ac:dyDescent="0.2">
      <c r="A8" s="1">
        <v>1987</v>
      </c>
      <c r="B8" s="1">
        <v>3</v>
      </c>
      <c r="C8" s="1">
        <v>7</v>
      </c>
      <c r="D8" s="1">
        <v>612</v>
      </c>
    </row>
    <row r="9" spans="1:5" x14ac:dyDescent="0.2">
      <c r="A9" s="1">
        <v>1987</v>
      </c>
      <c r="B9" s="1">
        <v>4</v>
      </c>
      <c r="C9" s="1">
        <v>8</v>
      </c>
      <c r="D9" s="1">
        <v>607</v>
      </c>
    </row>
    <row r="10" spans="1:5" x14ac:dyDescent="0.2">
      <c r="A10" s="1">
        <v>1988</v>
      </c>
      <c r="B10" s="1">
        <v>1</v>
      </c>
      <c r="C10" s="1">
        <v>9</v>
      </c>
      <c r="D10" s="1">
        <v>1146</v>
      </c>
    </row>
    <row r="11" spans="1:5" x14ac:dyDescent="0.2">
      <c r="A11" s="1">
        <v>1988</v>
      </c>
      <c r="B11" s="1">
        <v>2</v>
      </c>
      <c r="C11" s="1">
        <v>10</v>
      </c>
      <c r="D11" s="1">
        <v>901</v>
      </c>
    </row>
    <row r="12" spans="1:5" x14ac:dyDescent="0.2">
      <c r="A12" s="1">
        <v>1988</v>
      </c>
      <c r="B12" s="1">
        <v>3</v>
      </c>
      <c r="C12" s="1">
        <v>11</v>
      </c>
      <c r="D12" s="1">
        <v>637</v>
      </c>
    </row>
    <row r="13" spans="1:5" x14ac:dyDescent="0.2">
      <c r="A13" s="1">
        <v>1988</v>
      </c>
      <c r="B13" s="1">
        <v>4</v>
      </c>
      <c r="C13" s="1">
        <v>12</v>
      </c>
      <c r="D13" s="1">
        <v>696</v>
      </c>
    </row>
    <row r="14" spans="1:5" x14ac:dyDescent="0.2">
      <c r="A14" s="1">
        <v>1989</v>
      </c>
      <c r="B14" s="1">
        <v>1</v>
      </c>
      <c r="C14" s="1">
        <v>13</v>
      </c>
      <c r="D14" s="1">
        <v>1282</v>
      </c>
    </row>
    <row r="15" spans="1:5" x14ac:dyDescent="0.2">
      <c r="A15" s="1">
        <v>1989</v>
      </c>
      <c r="B15" s="1">
        <v>2</v>
      </c>
      <c r="C15" s="1">
        <v>14</v>
      </c>
      <c r="D15" s="1">
        <v>1068</v>
      </c>
    </row>
    <row r="16" spans="1:5" x14ac:dyDescent="0.2">
      <c r="A16" s="1">
        <v>1989</v>
      </c>
      <c r="B16" s="1">
        <v>3</v>
      </c>
      <c r="C16" s="1">
        <v>15</v>
      </c>
      <c r="D16" s="1">
        <v>785</v>
      </c>
    </row>
    <row r="17" spans="1:4" x14ac:dyDescent="0.2">
      <c r="A17" s="1">
        <v>1989</v>
      </c>
      <c r="B17" s="1">
        <v>4</v>
      </c>
      <c r="C17" s="1">
        <v>16</v>
      </c>
      <c r="D17" s="1">
        <v>747</v>
      </c>
    </row>
    <row r="18" spans="1:4" x14ac:dyDescent="0.2">
      <c r="A18" s="1">
        <v>1990</v>
      </c>
      <c r="B18" s="1">
        <v>1</v>
      </c>
      <c r="C18" s="1">
        <v>17</v>
      </c>
      <c r="D18" s="1">
        <v>1248</v>
      </c>
    </row>
    <row r="19" spans="1:4" x14ac:dyDescent="0.2">
      <c r="A19" s="1">
        <v>1990</v>
      </c>
      <c r="B19" s="1">
        <v>2</v>
      </c>
      <c r="C19" s="1">
        <v>18</v>
      </c>
      <c r="D19" s="1">
        <v>997</v>
      </c>
    </row>
    <row r="20" spans="1:4" x14ac:dyDescent="0.2">
      <c r="A20" s="1">
        <v>1990</v>
      </c>
      <c r="B20" s="1">
        <v>3</v>
      </c>
      <c r="C20" s="1">
        <v>19</v>
      </c>
      <c r="D20" s="1">
        <v>859</v>
      </c>
    </row>
    <row r="21" spans="1:4" x14ac:dyDescent="0.2">
      <c r="A21" s="1">
        <v>1990</v>
      </c>
      <c r="B21" s="1">
        <v>4</v>
      </c>
      <c r="C21" s="1">
        <v>20</v>
      </c>
      <c r="D21" s="1">
        <v>911</v>
      </c>
    </row>
    <row r="22" spans="1:4" x14ac:dyDescent="0.2">
      <c r="A22" s="1">
        <v>1991</v>
      </c>
      <c r="B22" s="1">
        <v>1</v>
      </c>
      <c r="C22" s="1">
        <v>21</v>
      </c>
      <c r="D22" s="1">
        <v>1666</v>
      </c>
    </row>
    <row r="23" spans="1:4" x14ac:dyDescent="0.2">
      <c r="A23" s="1">
        <v>1991</v>
      </c>
      <c r="B23" s="1">
        <v>2</v>
      </c>
      <c r="C23" s="1">
        <v>22</v>
      </c>
      <c r="D23" s="1">
        <v>1461</v>
      </c>
    </row>
    <row r="24" spans="1:4" x14ac:dyDescent="0.2">
      <c r="A24" s="1">
        <v>1991</v>
      </c>
      <c r="B24" s="1">
        <v>3</v>
      </c>
      <c r="C24" s="1">
        <v>23</v>
      </c>
      <c r="D24" s="1">
        <v>1217</v>
      </c>
    </row>
    <row r="25" spans="1:4" x14ac:dyDescent="0.2">
      <c r="A25" s="1">
        <v>1991</v>
      </c>
      <c r="B25" s="1">
        <v>4</v>
      </c>
      <c r="C25" s="1">
        <v>24</v>
      </c>
      <c r="D25" s="1">
        <v>1061</v>
      </c>
    </row>
    <row r="26" spans="1:4" x14ac:dyDescent="0.2">
      <c r="A26" s="1">
        <v>1992</v>
      </c>
      <c r="B26" s="1">
        <v>1</v>
      </c>
      <c r="C26" s="1">
        <v>25</v>
      </c>
      <c r="D26" s="1">
        <v>1800</v>
      </c>
    </row>
    <row r="27" spans="1:4" x14ac:dyDescent="0.2">
      <c r="A27" s="1">
        <v>1992</v>
      </c>
      <c r="B27" s="1">
        <v>2</v>
      </c>
      <c r="C27" s="1">
        <v>26</v>
      </c>
      <c r="D27" s="1">
        <v>1605</v>
      </c>
    </row>
    <row r="28" spans="1:4" x14ac:dyDescent="0.2">
      <c r="A28" s="1">
        <v>1992</v>
      </c>
      <c r="B28" s="1">
        <v>3</v>
      </c>
      <c r="C28" s="1">
        <v>27</v>
      </c>
      <c r="D28" s="1">
        <v>1239</v>
      </c>
    </row>
    <row r="29" spans="1:4" x14ac:dyDescent="0.2">
      <c r="A29" s="1">
        <v>1992</v>
      </c>
      <c r="B29" s="1">
        <v>4</v>
      </c>
      <c r="C29" s="1">
        <v>28</v>
      </c>
      <c r="D29" s="1">
        <v>1250</v>
      </c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29"/>
  <sheetViews>
    <sheetView zoomScale="160" zoomScaleNormal="160" workbookViewId="0"/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1986</v>
      </c>
      <c r="B2" s="1">
        <v>1</v>
      </c>
      <c r="C2" s="1">
        <v>1</v>
      </c>
      <c r="D2" s="1">
        <v>920</v>
      </c>
    </row>
    <row r="3" spans="1:8" x14ac:dyDescent="0.2">
      <c r="A3" s="1">
        <v>1986</v>
      </c>
      <c r="B3" s="1">
        <v>2</v>
      </c>
      <c r="C3" s="1">
        <v>2</v>
      </c>
      <c r="D3" s="1">
        <v>735</v>
      </c>
    </row>
    <row r="4" spans="1:8" x14ac:dyDescent="0.2">
      <c r="A4" s="1">
        <v>1986</v>
      </c>
      <c r="B4" s="1">
        <v>3</v>
      </c>
      <c r="C4" s="1">
        <v>3</v>
      </c>
      <c r="D4" s="1">
        <v>462</v>
      </c>
    </row>
    <row r="5" spans="1:8" x14ac:dyDescent="0.2">
      <c r="A5" s="1">
        <v>1986</v>
      </c>
      <c r="B5" s="1">
        <v>4</v>
      </c>
      <c r="C5" s="1">
        <v>4</v>
      </c>
      <c r="D5" s="1">
        <v>627</v>
      </c>
    </row>
    <row r="6" spans="1:8" x14ac:dyDescent="0.2">
      <c r="A6" s="1">
        <v>1987</v>
      </c>
      <c r="B6" s="1">
        <v>1</v>
      </c>
      <c r="C6" s="1">
        <v>5</v>
      </c>
      <c r="D6" s="1">
        <v>1111</v>
      </c>
    </row>
    <row r="7" spans="1:8" x14ac:dyDescent="0.2">
      <c r="A7" s="1">
        <v>1987</v>
      </c>
      <c r="B7" s="1">
        <v>2</v>
      </c>
      <c r="C7" s="1">
        <v>6</v>
      </c>
      <c r="D7" s="1">
        <v>908</v>
      </c>
    </row>
    <row r="8" spans="1:8" x14ac:dyDescent="0.2">
      <c r="A8" s="1">
        <v>1987</v>
      </c>
      <c r="B8" s="1">
        <v>3</v>
      </c>
      <c r="C8" s="1">
        <v>7</v>
      </c>
      <c r="D8" s="1">
        <v>612</v>
      </c>
    </row>
    <row r="9" spans="1:8" x14ac:dyDescent="0.2">
      <c r="A9" s="1">
        <v>1987</v>
      </c>
      <c r="B9" s="1">
        <v>4</v>
      </c>
      <c r="C9" s="1">
        <v>8</v>
      </c>
      <c r="D9" s="1">
        <v>607</v>
      </c>
    </row>
    <row r="10" spans="1:8" x14ac:dyDescent="0.2">
      <c r="A10" s="1">
        <v>1988</v>
      </c>
      <c r="B10" s="1">
        <v>1</v>
      </c>
      <c r="C10" s="1">
        <v>9</v>
      </c>
      <c r="D10" s="1">
        <v>1146</v>
      </c>
    </row>
    <row r="11" spans="1:8" x14ac:dyDescent="0.2">
      <c r="A11" s="1">
        <v>1988</v>
      </c>
      <c r="B11" s="1">
        <v>2</v>
      </c>
      <c r="C11" s="1">
        <v>10</v>
      </c>
      <c r="D11" s="1">
        <v>901</v>
      </c>
    </row>
    <row r="12" spans="1:8" x14ac:dyDescent="0.2">
      <c r="A12" s="1">
        <v>1988</v>
      </c>
      <c r="B12" s="1">
        <v>3</v>
      </c>
      <c r="C12" s="1">
        <v>11</v>
      </c>
      <c r="D12" s="1">
        <v>637</v>
      </c>
    </row>
    <row r="13" spans="1:8" x14ac:dyDescent="0.2">
      <c r="A13" s="1">
        <v>1988</v>
      </c>
      <c r="B13" s="1">
        <v>4</v>
      </c>
      <c r="C13" s="1">
        <v>12</v>
      </c>
      <c r="D13" s="1">
        <v>696</v>
      </c>
    </row>
    <row r="14" spans="1:8" x14ac:dyDescent="0.2">
      <c r="A14" s="1">
        <v>1989</v>
      </c>
      <c r="B14" s="1">
        <v>1</v>
      </c>
      <c r="C14" s="1">
        <v>13</v>
      </c>
      <c r="D14" s="1">
        <v>1282</v>
      </c>
    </row>
    <row r="15" spans="1:8" x14ac:dyDescent="0.2">
      <c r="A15" s="1">
        <v>1989</v>
      </c>
      <c r="B15" s="1">
        <v>2</v>
      </c>
      <c r="C15" s="1">
        <v>14</v>
      </c>
      <c r="D15" s="1">
        <v>1068</v>
      </c>
    </row>
    <row r="16" spans="1:8" x14ac:dyDescent="0.2">
      <c r="A16" s="1">
        <v>1989</v>
      </c>
      <c r="B16" s="1">
        <v>3</v>
      </c>
      <c r="C16" s="1">
        <v>15</v>
      </c>
      <c r="D16" s="1">
        <v>785</v>
      </c>
    </row>
    <row r="17" spans="1:4" x14ac:dyDescent="0.2">
      <c r="A17" s="1">
        <v>1989</v>
      </c>
      <c r="B17" s="1">
        <v>4</v>
      </c>
      <c r="C17" s="1">
        <v>16</v>
      </c>
      <c r="D17" s="1">
        <v>747</v>
      </c>
    </row>
    <row r="18" spans="1:4" x14ac:dyDescent="0.2">
      <c r="A18" s="1">
        <v>1990</v>
      </c>
      <c r="B18" s="1">
        <v>1</v>
      </c>
      <c r="C18" s="1">
        <v>17</v>
      </c>
      <c r="D18" s="1">
        <v>1248</v>
      </c>
    </row>
    <row r="19" spans="1:4" x14ac:dyDescent="0.2">
      <c r="A19" s="1">
        <v>1990</v>
      </c>
      <c r="B19" s="1">
        <v>2</v>
      </c>
      <c r="C19" s="1">
        <v>18</v>
      </c>
      <c r="D19" s="1">
        <v>997</v>
      </c>
    </row>
    <row r="20" spans="1:4" x14ac:dyDescent="0.2">
      <c r="A20" s="1">
        <v>1990</v>
      </c>
      <c r="B20" s="1">
        <v>3</v>
      </c>
      <c r="C20" s="1">
        <v>19</v>
      </c>
      <c r="D20" s="1">
        <v>859</v>
      </c>
    </row>
    <row r="21" spans="1:4" x14ac:dyDescent="0.2">
      <c r="A21" s="1">
        <v>1990</v>
      </c>
      <c r="B21" s="1">
        <v>4</v>
      </c>
      <c r="C21" s="1">
        <v>20</v>
      </c>
      <c r="D21" s="1">
        <v>911</v>
      </c>
    </row>
    <row r="22" spans="1:4" x14ac:dyDescent="0.2">
      <c r="A22" s="1">
        <v>1991</v>
      </c>
      <c r="B22" s="1">
        <v>1</v>
      </c>
      <c r="C22" s="1">
        <v>21</v>
      </c>
      <c r="D22" s="1">
        <v>1666</v>
      </c>
    </row>
    <row r="23" spans="1:4" x14ac:dyDescent="0.2">
      <c r="A23" s="1">
        <v>1991</v>
      </c>
      <c r="B23" s="1">
        <v>2</v>
      </c>
      <c r="C23" s="1">
        <v>22</v>
      </c>
      <c r="D23" s="1">
        <v>1461</v>
      </c>
    </row>
    <row r="24" spans="1:4" x14ac:dyDescent="0.2">
      <c r="A24" s="1">
        <v>1991</v>
      </c>
      <c r="B24" s="1">
        <v>3</v>
      </c>
      <c r="C24" s="1">
        <v>23</v>
      </c>
      <c r="D24" s="1">
        <v>1217</v>
      </c>
    </row>
    <row r="25" spans="1:4" x14ac:dyDescent="0.2">
      <c r="A25" s="1">
        <v>1991</v>
      </c>
      <c r="B25" s="1">
        <v>4</v>
      </c>
      <c r="C25" s="1">
        <v>24</v>
      </c>
      <c r="D25" s="1">
        <v>1061</v>
      </c>
    </row>
    <row r="26" spans="1:4" x14ac:dyDescent="0.2">
      <c r="A26" s="1">
        <v>1992</v>
      </c>
      <c r="B26" s="1">
        <v>1</v>
      </c>
      <c r="C26" s="1">
        <v>25</v>
      </c>
      <c r="D26" s="1">
        <v>1800</v>
      </c>
    </row>
    <row r="27" spans="1:4" x14ac:dyDescent="0.2">
      <c r="A27" s="1">
        <v>1992</v>
      </c>
      <c r="B27" s="1">
        <v>2</v>
      </c>
      <c r="C27" s="1">
        <v>26</v>
      </c>
      <c r="D27" s="1">
        <v>1605</v>
      </c>
    </row>
    <row r="28" spans="1:4" x14ac:dyDescent="0.2">
      <c r="A28" s="1">
        <v>1992</v>
      </c>
      <c r="B28" s="1">
        <v>3</v>
      </c>
      <c r="C28" s="1">
        <v>27</v>
      </c>
      <c r="D28" s="1">
        <v>1239</v>
      </c>
    </row>
    <row r="29" spans="1:4" x14ac:dyDescent="0.2">
      <c r="A29" s="1">
        <v>1992</v>
      </c>
      <c r="B29" s="1">
        <v>4</v>
      </c>
      <c r="C29" s="1">
        <v>28</v>
      </c>
      <c r="D29" s="1">
        <v>1250</v>
      </c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29"/>
  <sheetViews>
    <sheetView zoomScale="160" zoomScaleNormal="160" workbookViewId="0"/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5"/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9"/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9"/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8"/>
      <c r="G5" s="8"/>
      <c r="H5" s="9"/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3"/>
      <c r="F6" s="4"/>
      <c r="G6" s="4"/>
      <c r="H6" s="5"/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7"/>
      <c r="F7" s="8"/>
      <c r="G7" s="8"/>
      <c r="H7" s="9"/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7"/>
      <c r="F8" s="8"/>
      <c r="G8" s="8"/>
      <c r="H8" s="9"/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7"/>
      <c r="F9" s="8"/>
      <c r="G9" s="8"/>
      <c r="H9" s="9"/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7"/>
      <c r="F10" s="8"/>
      <c r="G10" s="8"/>
      <c r="H10" s="9"/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7"/>
      <c r="F11" s="8"/>
      <c r="G11" s="8"/>
      <c r="H11" s="9"/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7"/>
      <c r="F12" s="8"/>
      <c r="G12" s="8"/>
      <c r="H12" s="9"/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7"/>
      <c r="F13" s="8"/>
      <c r="G13" s="8"/>
      <c r="H13" s="9"/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7"/>
      <c r="F14" s="8"/>
      <c r="G14" s="8"/>
      <c r="H14" s="9"/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7"/>
      <c r="F15" s="8"/>
      <c r="G15" s="8"/>
      <c r="H15" s="9"/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7"/>
      <c r="F16" s="8"/>
      <c r="G16" s="8"/>
      <c r="H16" s="9"/>
    </row>
    <row r="17" spans="1:8" x14ac:dyDescent="0.2">
      <c r="A17" s="6">
        <v>1989</v>
      </c>
      <c r="B17" s="7">
        <v>4</v>
      </c>
      <c r="C17" s="8">
        <v>16</v>
      </c>
      <c r="D17" s="9">
        <v>747</v>
      </c>
      <c r="E17" s="7"/>
      <c r="F17" s="8"/>
      <c r="G17" s="8"/>
      <c r="H17" s="9"/>
    </row>
    <row r="18" spans="1:8" x14ac:dyDescent="0.2">
      <c r="A18" s="6">
        <v>1990</v>
      </c>
      <c r="B18" s="7">
        <v>1</v>
      </c>
      <c r="C18" s="8">
        <v>17</v>
      </c>
      <c r="D18" s="9">
        <v>1248</v>
      </c>
      <c r="E18" s="7"/>
      <c r="F18" s="8"/>
      <c r="G18" s="8"/>
      <c r="H18" s="9"/>
    </row>
    <row r="19" spans="1:8" x14ac:dyDescent="0.2">
      <c r="A19" s="6">
        <v>1990</v>
      </c>
      <c r="B19" s="7">
        <v>2</v>
      </c>
      <c r="C19" s="8">
        <v>18</v>
      </c>
      <c r="D19" s="9">
        <v>997</v>
      </c>
      <c r="E19" s="7"/>
      <c r="F19" s="8"/>
      <c r="G19" s="8"/>
      <c r="H19" s="9"/>
    </row>
    <row r="20" spans="1:8" x14ac:dyDescent="0.2">
      <c r="A20" s="6">
        <v>1990</v>
      </c>
      <c r="B20" s="7">
        <v>3</v>
      </c>
      <c r="C20" s="8">
        <v>19</v>
      </c>
      <c r="D20" s="9">
        <v>859</v>
      </c>
      <c r="E20" s="7"/>
      <c r="F20" s="8"/>
      <c r="G20" s="8"/>
      <c r="H20" s="9"/>
    </row>
    <row r="21" spans="1:8" x14ac:dyDescent="0.2">
      <c r="A21" s="6">
        <v>1990</v>
      </c>
      <c r="B21" s="7">
        <v>4</v>
      </c>
      <c r="C21" s="8">
        <v>20</v>
      </c>
      <c r="D21" s="9">
        <v>911</v>
      </c>
      <c r="E21" s="7"/>
      <c r="F21" s="8"/>
      <c r="G21" s="8"/>
      <c r="H21" s="9"/>
    </row>
    <row r="22" spans="1:8" x14ac:dyDescent="0.2">
      <c r="A22" s="6">
        <v>1991</v>
      </c>
      <c r="B22" s="7">
        <v>1</v>
      </c>
      <c r="C22" s="8">
        <v>21</v>
      </c>
      <c r="D22" s="9">
        <v>1666</v>
      </c>
      <c r="E22" s="7"/>
      <c r="F22" s="8"/>
      <c r="G22" s="8"/>
      <c r="H22" s="9"/>
    </row>
    <row r="23" spans="1:8" x14ac:dyDescent="0.2">
      <c r="A23" s="6">
        <v>1991</v>
      </c>
      <c r="B23" s="7">
        <v>2</v>
      </c>
      <c r="C23" s="8">
        <v>22</v>
      </c>
      <c r="D23" s="9">
        <v>1461</v>
      </c>
      <c r="E23" s="7"/>
      <c r="F23" s="8"/>
      <c r="G23" s="8"/>
      <c r="H23" s="9"/>
    </row>
    <row r="24" spans="1:8" x14ac:dyDescent="0.2">
      <c r="A24" s="6">
        <v>1991</v>
      </c>
      <c r="B24" s="7">
        <v>3</v>
      </c>
      <c r="C24" s="8">
        <v>23</v>
      </c>
      <c r="D24" s="9">
        <v>1217</v>
      </c>
      <c r="E24" s="7"/>
      <c r="F24" s="8"/>
      <c r="G24" s="8"/>
      <c r="H24" s="9"/>
    </row>
    <row r="25" spans="1:8" x14ac:dyDescent="0.2">
      <c r="A25" s="6">
        <v>1991</v>
      </c>
      <c r="B25" s="7">
        <v>4</v>
      </c>
      <c r="C25" s="8">
        <v>24</v>
      </c>
      <c r="D25" s="9">
        <v>1061</v>
      </c>
      <c r="E25" s="7"/>
      <c r="F25" s="8"/>
      <c r="G25" s="8"/>
      <c r="H25" s="9"/>
    </row>
    <row r="26" spans="1:8" x14ac:dyDescent="0.2">
      <c r="A26" s="2">
        <v>1992</v>
      </c>
      <c r="B26" s="3">
        <v>1</v>
      </c>
      <c r="C26" s="4">
        <v>25</v>
      </c>
      <c r="D26" s="5">
        <v>1800</v>
      </c>
      <c r="E26" s="3"/>
      <c r="F26" s="4"/>
      <c r="G26" s="4"/>
      <c r="H26" s="5"/>
    </row>
    <row r="27" spans="1:8" x14ac:dyDescent="0.2">
      <c r="A27" s="6">
        <v>1992</v>
      </c>
      <c r="B27" s="7">
        <v>2</v>
      </c>
      <c r="C27" s="8">
        <v>26</v>
      </c>
      <c r="D27" s="9">
        <v>1605</v>
      </c>
      <c r="E27" s="7"/>
      <c r="F27" s="8"/>
      <c r="G27" s="8"/>
      <c r="H27" s="9"/>
    </row>
    <row r="28" spans="1:8" x14ac:dyDescent="0.2">
      <c r="A28" s="6">
        <v>1992</v>
      </c>
      <c r="B28" s="7">
        <v>3</v>
      </c>
      <c r="C28" s="8">
        <v>27</v>
      </c>
      <c r="D28" s="9">
        <v>1239</v>
      </c>
      <c r="E28" s="7"/>
      <c r="F28" s="8"/>
      <c r="G28" s="8"/>
      <c r="H28" s="9"/>
    </row>
    <row r="29" spans="1:8" x14ac:dyDescent="0.2">
      <c r="A29" s="10">
        <v>1992</v>
      </c>
      <c r="B29" s="11">
        <v>4</v>
      </c>
      <c r="C29" s="12">
        <v>28</v>
      </c>
      <c r="D29" s="13">
        <v>1250</v>
      </c>
      <c r="E29" s="11"/>
      <c r="F29" s="12"/>
      <c r="G29" s="12"/>
      <c r="H29" s="13"/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29"/>
  <sheetViews>
    <sheetView zoomScale="160" zoomScaleNormal="160" workbookViewId="0"/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5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9"/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9"/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8"/>
      <c r="G5" s="8"/>
      <c r="H5" s="9"/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3"/>
      <c r="F6" s="4"/>
      <c r="G6" s="4"/>
      <c r="H6" s="5"/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7"/>
      <c r="F7" s="8"/>
      <c r="G7" s="8"/>
      <c r="H7" s="9"/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7"/>
      <c r="F8" s="8"/>
      <c r="G8" s="8"/>
      <c r="H8" s="9"/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7"/>
      <c r="F9" s="8"/>
      <c r="G9" s="8"/>
      <c r="H9" s="9"/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7"/>
      <c r="F10" s="8"/>
      <c r="G10" s="8"/>
      <c r="H10" s="9"/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7"/>
      <c r="F11" s="8"/>
      <c r="G11" s="8"/>
      <c r="H11" s="9"/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7"/>
      <c r="F12" s="8"/>
      <c r="G12" s="8"/>
      <c r="H12" s="9"/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7"/>
      <c r="F13" s="8"/>
      <c r="G13" s="8"/>
      <c r="H13" s="9"/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7"/>
      <c r="F14" s="8"/>
      <c r="G14" s="8"/>
      <c r="H14" s="9"/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7"/>
      <c r="F15" s="8"/>
      <c r="G15" s="8"/>
      <c r="H15" s="9"/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7"/>
      <c r="F16" s="8"/>
      <c r="G16" s="8"/>
      <c r="H16" s="9"/>
    </row>
    <row r="17" spans="1:8" x14ac:dyDescent="0.2">
      <c r="A17" s="6">
        <v>1989</v>
      </c>
      <c r="B17" s="7">
        <v>4</v>
      </c>
      <c r="C17" s="8">
        <v>16</v>
      </c>
      <c r="D17" s="9">
        <v>747</v>
      </c>
      <c r="E17" s="7"/>
      <c r="F17" s="8"/>
      <c r="G17" s="8"/>
      <c r="H17" s="9"/>
    </row>
    <row r="18" spans="1:8" x14ac:dyDescent="0.2">
      <c r="A18" s="6">
        <v>1990</v>
      </c>
      <c r="B18" s="7">
        <v>1</v>
      </c>
      <c r="C18" s="8">
        <v>17</v>
      </c>
      <c r="D18" s="9">
        <v>1248</v>
      </c>
      <c r="E18" s="7"/>
      <c r="F18" s="8"/>
      <c r="G18" s="8"/>
      <c r="H18" s="9"/>
    </row>
    <row r="19" spans="1:8" x14ac:dyDescent="0.2">
      <c r="A19" s="6">
        <v>1990</v>
      </c>
      <c r="B19" s="7">
        <v>2</v>
      </c>
      <c r="C19" s="8">
        <v>18</v>
      </c>
      <c r="D19" s="9">
        <v>997</v>
      </c>
      <c r="E19" s="7"/>
      <c r="F19" s="8"/>
      <c r="G19" s="8"/>
      <c r="H19" s="9"/>
    </row>
    <row r="20" spans="1:8" x14ac:dyDescent="0.2">
      <c r="A20" s="6">
        <v>1990</v>
      </c>
      <c r="B20" s="7">
        <v>3</v>
      </c>
      <c r="C20" s="8">
        <v>19</v>
      </c>
      <c r="D20" s="9">
        <v>859</v>
      </c>
      <c r="E20" s="7"/>
      <c r="F20" s="8"/>
      <c r="G20" s="8"/>
      <c r="H20" s="9"/>
    </row>
    <row r="21" spans="1:8" x14ac:dyDescent="0.2">
      <c r="A21" s="6">
        <v>1990</v>
      </c>
      <c r="B21" s="7">
        <v>4</v>
      </c>
      <c r="C21" s="8">
        <v>20</v>
      </c>
      <c r="D21" s="9">
        <v>911</v>
      </c>
      <c r="E21" s="7"/>
      <c r="F21" s="8"/>
      <c r="G21" s="8"/>
      <c r="H21" s="9"/>
    </row>
    <row r="22" spans="1:8" x14ac:dyDescent="0.2">
      <c r="A22" s="6">
        <v>1991</v>
      </c>
      <c r="B22" s="7">
        <v>1</v>
      </c>
      <c r="C22" s="8">
        <v>21</v>
      </c>
      <c r="D22" s="9">
        <v>1666</v>
      </c>
      <c r="E22" s="7"/>
      <c r="F22" s="8"/>
      <c r="G22" s="8"/>
      <c r="H22" s="9"/>
    </row>
    <row r="23" spans="1:8" x14ac:dyDescent="0.2">
      <c r="A23" s="6">
        <v>1991</v>
      </c>
      <c r="B23" s="7">
        <v>2</v>
      </c>
      <c r="C23" s="8">
        <v>22</v>
      </c>
      <c r="D23" s="9">
        <v>1461</v>
      </c>
      <c r="E23" s="7"/>
      <c r="F23" s="8"/>
      <c r="G23" s="8"/>
      <c r="H23" s="9"/>
    </row>
    <row r="24" spans="1:8" x14ac:dyDescent="0.2">
      <c r="A24" s="6">
        <v>1991</v>
      </c>
      <c r="B24" s="7">
        <v>3</v>
      </c>
      <c r="C24" s="8">
        <v>23</v>
      </c>
      <c r="D24" s="9">
        <v>1217</v>
      </c>
      <c r="E24" s="7"/>
      <c r="F24" s="8"/>
      <c r="G24" s="8"/>
      <c r="H24" s="9"/>
    </row>
    <row r="25" spans="1:8" x14ac:dyDescent="0.2">
      <c r="A25" s="6">
        <v>1991</v>
      </c>
      <c r="B25" s="7">
        <v>4</v>
      </c>
      <c r="C25" s="8">
        <v>24</v>
      </c>
      <c r="D25" s="9">
        <v>1061</v>
      </c>
      <c r="E25" s="7"/>
      <c r="F25" s="8"/>
      <c r="G25" s="8"/>
      <c r="H25" s="9"/>
    </row>
    <row r="26" spans="1:8" x14ac:dyDescent="0.2">
      <c r="A26" s="2">
        <v>1992</v>
      </c>
      <c r="B26" s="3">
        <v>1</v>
      </c>
      <c r="C26" s="4">
        <v>25</v>
      </c>
      <c r="D26" s="5">
        <v>1800</v>
      </c>
      <c r="E26" s="3"/>
      <c r="F26" s="4"/>
      <c r="G26" s="4"/>
      <c r="H26" s="5"/>
    </row>
    <row r="27" spans="1:8" x14ac:dyDescent="0.2">
      <c r="A27" s="6">
        <v>1992</v>
      </c>
      <c r="B27" s="7">
        <v>2</v>
      </c>
      <c r="C27" s="8">
        <v>26</v>
      </c>
      <c r="D27" s="9">
        <v>1605</v>
      </c>
      <c r="E27" s="7"/>
      <c r="F27" s="8"/>
      <c r="G27" s="8"/>
      <c r="H27" s="9"/>
    </row>
    <row r="28" spans="1:8" x14ac:dyDescent="0.2">
      <c r="A28" s="6">
        <v>1992</v>
      </c>
      <c r="B28" s="7">
        <v>3</v>
      </c>
      <c r="C28" s="8">
        <v>27</v>
      </c>
      <c r="D28" s="9">
        <v>1239</v>
      </c>
      <c r="E28" s="7"/>
      <c r="F28" s="8"/>
      <c r="G28" s="8"/>
      <c r="H28" s="9"/>
    </row>
    <row r="29" spans="1:8" x14ac:dyDescent="0.2">
      <c r="A29" s="10">
        <v>1992</v>
      </c>
      <c r="B29" s="11">
        <v>4</v>
      </c>
      <c r="C29" s="12">
        <v>28</v>
      </c>
      <c r="D29" s="13">
        <v>1250</v>
      </c>
      <c r="E29" s="11"/>
      <c r="F29" s="12"/>
      <c r="G29" s="12"/>
      <c r="H29" s="13"/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29"/>
  <sheetViews>
    <sheetView zoomScale="160" zoomScaleNormal="160" workbookViewId="0">
      <selection activeCell="G5" sqref="G5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8"/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3"/>
      <c r="F6" s="4"/>
      <c r="G6" s="4"/>
      <c r="H6" s="5"/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7"/>
      <c r="F7" s="8"/>
      <c r="G7" s="8"/>
      <c r="H7" s="9"/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7"/>
      <c r="F8" s="8"/>
      <c r="G8" s="8"/>
      <c r="H8" s="9"/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7"/>
      <c r="F9" s="8"/>
      <c r="G9" s="8"/>
      <c r="H9" s="9"/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7"/>
      <c r="F10" s="8"/>
      <c r="G10" s="8"/>
      <c r="H10" s="9"/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7"/>
      <c r="F11" s="8"/>
      <c r="G11" s="8"/>
      <c r="H11" s="9"/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7"/>
      <c r="F12" s="8"/>
      <c r="G12" s="8"/>
      <c r="H12" s="9"/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7"/>
      <c r="F13" s="8"/>
      <c r="G13" s="8"/>
      <c r="H13" s="9"/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7"/>
      <c r="F14" s="8"/>
      <c r="G14" s="8"/>
      <c r="H14" s="9"/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7"/>
      <c r="F15" s="8"/>
      <c r="G15" s="8"/>
      <c r="H15" s="9"/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7"/>
      <c r="F16" s="8"/>
      <c r="G16" s="8"/>
      <c r="H16" s="9"/>
    </row>
    <row r="17" spans="1:8" x14ac:dyDescent="0.2">
      <c r="A17" s="6">
        <v>1989</v>
      </c>
      <c r="B17" s="7">
        <v>4</v>
      </c>
      <c r="C17" s="8">
        <v>16</v>
      </c>
      <c r="D17" s="9">
        <v>747</v>
      </c>
      <c r="E17" s="7"/>
      <c r="F17" s="8"/>
      <c r="G17" s="8"/>
      <c r="H17" s="9"/>
    </row>
    <row r="18" spans="1:8" x14ac:dyDescent="0.2">
      <c r="A18" s="6">
        <v>1990</v>
      </c>
      <c r="B18" s="7">
        <v>1</v>
      </c>
      <c r="C18" s="8">
        <v>17</v>
      </c>
      <c r="D18" s="9">
        <v>1248</v>
      </c>
      <c r="E18" s="7"/>
      <c r="F18" s="8"/>
      <c r="G18" s="8"/>
      <c r="H18" s="9"/>
    </row>
    <row r="19" spans="1:8" x14ac:dyDescent="0.2">
      <c r="A19" s="6">
        <v>1990</v>
      </c>
      <c r="B19" s="7">
        <v>2</v>
      </c>
      <c r="C19" s="8">
        <v>18</v>
      </c>
      <c r="D19" s="9">
        <v>997</v>
      </c>
      <c r="E19" s="7"/>
      <c r="F19" s="8"/>
      <c r="G19" s="8"/>
      <c r="H19" s="9"/>
    </row>
    <row r="20" spans="1:8" x14ac:dyDescent="0.2">
      <c r="A20" s="6">
        <v>1990</v>
      </c>
      <c r="B20" s="7">
        <v>3</v>
      </c>
      <c r="C20" s="8">
        <v>19</v>
      </c>
      <c r="D20" s="9">
        <v>859</v>
      </c>
      <c r="E20" s="7"/>
      <c r="F20" s="8"/>
      <c r="G20" s="8"/>
      <c r="H20" s="9"/>
    </row>
    <row r="21" spans="1:8" x14ac:dyDescent="0.2">
      <c r="A21" s="6">
        <v>1990</v>
      </c>
      <c r="B21" s="7">
        <v>4</v>
      </c>
      <c r="C21" s="8">
        <v>20</v>
      </c>
      <c r="D21" s="9">
        <v>911</v>
      </c>
      <c r="E21" s="7"/>
      <c r="F21" s="8"/>
      <c r="G21" s="8"/>
      <c r="H21" s="9"/>
    </row>
    <row r="22" spans="1:8" x14ac:dyDescent="0.2">
      <c r="A22" s="6">
        <v>1991</v>
      </c>
      <c r="B22" s="7">
        <v>1</v>
      </c>
      <c r="C22" s="8">
        <v>21</v>
      </c>
      <c r="D22" s="9">
        <v>1666</v>
      </c>
      <c r="E22" s="7"/>
      <c r="F22" s="8"/>
      <c r="G22" s="8"/>
      <c r="H22" s="9"/>
    </row>
    <row r="23" spans="1:8" x14ac:dyDescent="0.2">
      <c r="A23" s="6">
        <v>1991</v>
      </c>
      <c r="B23" s="7">
        <v>2</v>
      </c>
      <c r="C23" s="8">
        <v>22</v>
      </c>
      <c r="D23" s="9">
        <v>1461</v>
      </c>
      <c r="E23" s="7"/>
      <c r="F23" s="8"/>
      <c r="G23" s="8"/>
      <c r="H23" s="9"/>
    </row>
    <row r="24" spans="1:8" x14ac:dyDescent="0.2">
      <c r="A24" s="6">
        <v>1991</v>
      </c>
      <c r="B24" s="7">
        <v>3</v>
      </c>
      <c r="C24" s="8">
        <v>23</v>
      </c>
      <c r="D24" s="9">
        <v>1217</v>
      </c>
      <c r="E24" s="7"/>
      <c r="F24" s="8"/>
      <c r="G24" s="8"/>
      <c r="H24" s="9"/>
    </row>
    <row r="25" spans="1:8" x14ac:dyDescent="0.2">
      <c r="A25" s="6">
        <v>1991</v>
      </c>
      <c r="B25" s="7">
        <v>4</v>
      </c>
      <c r="C25" s="8">
        <v>24</v>
      </c>
      <c r="D25" s="9">
        <v>1061</v>
      </c>
      <c r="E25" s="7"/>
      <c r="F25" s="8"/>
      <c r="G25" s="8"/>
      <c r="H25" s="9"/>
    </row>
    <row r="26" spans="1:8" x14ac:dyDescent="0.2">
      <c r="A26" s="2">
        <v>1992</v>
      </c>
      <c r="B26" s="3">
        <v>1</v>
      </c>
      <c r="C26" s="4">
        <v>25</v>
      </c>
      <c r="D26" s="5">
        <v>1800</v>
      </c>
      <c r="E26" s="3"/>
      <c r="F26" s="4"/>
      <c r="G26" s="4"/>
      <c r="H26" s="5"/>
    </row>
    <row r="27" spans="1:8" x14ac:dyDescent="0.2">
      <c r="A27" s="6">
        <v>1992</v>
      </c>
      <c r="B27" s="7">
        <v>2</v>
      </c>
      <c r="C27" s="8">
        <v>26</v>
      </c>
      <c r="D27" s="9">
        <v>1605</v>
      </c>
      <c r="E27" s="7"/>
      <c r="F27" s="8"/>
      <c r="G27" s="8"/>
      <c r="H27" s="9"/>
    </row>
    <row r="28" spans="1:8" x14ac:dyDescent="0.2">
      <c r="A28" s="6">
        <v>1992</v>
      </c>
      <c r="B28" s="7">
        <v>3</v>
      </c>
      <c r="C28" s="8">
        <v>27</v>
      </c>
      <c r="D28" s="9">
        <v>1239</v>
      </c>
      <c r="E28" s="7"/>
      <c r="F28" s="8"/>
      <c r="G28" s="8"/>
      <c r="H28" s="9"/>
    </row>
    <row r="29" spans="1:8" x14ac:dyDescent="0.2">
      <c r="A29" s="10">
        <v>1992</v>
      </c>
      <c r="B29" s="11">
        <v>4</v>
      </c>
      <c r="C29" s="12">
        <v>28</v>
      </c>
      <c r="D29" s="13">
        <v>1250</v>
      </c>
      <c r="E29" s="11"/>
      <c r="F29" s="12"/>
      <c r="G29" s="12"/>
      <c r="H29" s="13"/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H29"/>
  <sheetViews>
    <sheetView zoomScale="160" zoomScaleNormal="160" workbookViewId="0">
      <selection activeCell="E6" sqref="E6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3"/>
      <c r="F6" s="4"/>
      <c r="G6" s="4"/>
      <c r="H6" s="5"/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7"/>
      <c r="F7" s="8"/>
      <c r="G7" s="8"/>
      <c r="H7" s="9"/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7"/>
      <c r="F8" s="8"/>
      <c r="G8" s="8"/>
      <c r="H8" s="9"/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7"/>
      <c r="F9" s="8"/>
      <c r="G9" s="8"/>
      <c r="H9" s="9"/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7"/>
      <c r="F10" s="8"/>
      <c r="G10" s="8"/>
      <c r="H10" s="9"/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7"/>
      <c r="F11" s="8"/>
      <c r="G11" s="8"/>
      <c r="H11" s="9"/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7"/>
      <c r="F12" s="8"/>
      <c r="G12" s="8"/>
      <c r="H12" s="9"/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7"/>
      <c r="F13" s="8"/>
      <c r="G13" s="8"/>
      <c r="H13" s="9"/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7"/>
      <c r="F14" s="8"/>
      <c r="G14" s="8"/>
      <c r="H14" s="9"/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7"/>
      <c r="F15" s="8"/>
      <c r="G15" s="8"/>
      <c r="H15" s="9"/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7"/>
      <c r="F16" s="8"/>
      <c r="G16" s="8"/>
      <c r="H16" s="9"/>
    </row>
    <row r="17" spans="1:8" x14ac:dyDescent="0.2">
      <c r="A17" s="6">
        <v>1989</v>
      </c>
      <c r="B17" s="7">
        <v>4</v>
      </c>
      <c r="C17" s="8">
        <v>16</v>
      </c>
      <c r="D17" s="9">
        <v>747</v>
      </c>
      <c r="E17" s="7"/>
      <c r="F17" s="8"/>
      <c r="G17" s="8"/>
      <c r="H17" s="9"/>
    </row>
    <row r="18" spans="1:8" x14ac:dyDescent="0.2">
      <c r="A18" s="6">
        <v>1990</v>
      </c>
      <c r="B18" s="7">
        <v>1</v>
      </c>
      <c r="C18" s="8">
        <v>17</v>
      </c>
      <c r="D18" s="9">
        <v>1248</v>
      </c>
      <c r="E18" s="7"/>
      <c r="F18" s="8"/>
      <c r="G18" s="8"/>
      <c r="H18" s="9"/>
    </row>
    <row r="19" spans="1:8" x14ac:dyDescent="0.2">
      <c r="A19" s="6">
        <v>1990</v>
      </c>
      <c r="B19" s="7">
        <v>2</v>
      </c>
      <c r="C19" s="8">
        <v>18</v>
      </c>
      <c r="D19" s="9">
        <v>997</v>
      </c>
      <c r="E19" s="7"/>
      <c r="F19" s="8"/>
      <c r="G19" s="8"/>
      <c r="H19" s="9"/>
    </row>
    <row r="20" spans="1:8" x14ac:dyDescent="0.2">
      <c r="A20" s="6">
        <v>1990</v>
      </c>
      <c r="B20" s="7">
        <v>3</v>
      </c>
      <c r="C20" s="8">
        <v>19</v>
      </c>
      <c r="D20" s="9">
        <v>859</v>
      </c>
      <c r="E20" s="7"/>
      <c r="F20" s="8"/>
      <c r="G20" s="8"/>
      <c r="H20" s="9"/>
    </row>
    <row r="21" spans="1:8" x14ac:dyDescent="0.2">
      <c r="A21" s="6">
        <v>1990</v>
      </c>
      <c r="B21" s="7">
        <v>4</v>
      </c>
      <c r="C21" s="8">
        <v>20</v>
      </c>
      <c r="D21" s="9">
        <v>911</v>
      </c>
      <c r="E21" s="7"/>
      <c r="F21" s="8"/>
      <c r="G21" s="8"/>
      <c r="H21" s="9"/>
    </row>
    <row r="22" spans="1:8" x14ac:dyDescent="0.2">
      <c r="A22" s="6">
        <v>1991</v>
      </c>
      <c r="B22" s="7">
        <v>1</v>
      </c>
      <c r="C22" s="8">
        <v>21</v>
      </c>
      <c r="D22" s="9">
        <v>1666</v>
      </c>
      <c r="E22" s="7"/>
      <c r="F22" s="8"/>
      <c r="G22" s="8"/>
      <c r="H22" s="9"/>
    </row>
    <row r="23" spans="1:8" x14ac:dyDescent="0.2">
      <c r="A23" s="6">
        <v>1991</v>
      </c>
      <c r="B23" s="7">
        <v>2</v>
      </c>
      <c r="C23" s="8">
        <v>22</v>
      </c>
      <c r="D23" s="9">
        <v>1461</v>
      </c>
      <c r="E23" s="7"/>
      <c r="F23" s="8"/>
      <c r="G23" s="8"/>
      <c r="H23" s="9"/>
    </row>
    <row r="24" spans="1:8" x14ac:dyDescent="0.2">
      <c r="A24" s="6">
        <v>1991</v>
      </c>
      <c r="B24" s="7">
        <v>3</v>
      </c>
      <c r="C24" s="8">
        <v>23</v>
      </c>
      <c r="D24" s="9">
        <v>1217</v>
      </c>
      <c r="E24" s="7"/>
      <c r="F24" s="8"/>
      <c r="G24" s="8"/>
      <c r="H24" s="9"/>
    </row>
    <row r="25" spans="1:8" x14ac:dyDescent="0.2">
      <c r="A25" s="6">
        <v>1991</v>
      </c>
      <c r="B25" s="7">
        <v>4</v>
      </c>
      <c r="C25" s="8">
        <v>24</v>
      </c>
      <c r="D25" s="9">
        <v>1061</v>
      </c>
      <c r="E25" s="7"/>
      <c r="F25" s="8"/>
      <c r="G25" s="8"/>
      <c r="H25" s="9"/>
    </row>
    <row r="26" spans="1:8" x14ac:dyDescent="0.2">
      <c r="A26" s="2">
        <v>1992</v>
      </c>
      <c r="B26" s="3">
        <v>1</v>
      </c>
      <c r="C26" s="4">
        <v>25</v>
      </c>
      <c r="D26" s="5">
        <v>1800</v>
      </c>
      <c r="E26" s="3"/>
      <c r="F26" s="4"/>
      <c r="G26" s="4"/>
      <c r="H26" s="5"/>
    </row>
    <row r="27" spans="1:8" x14ac:dyDescent="0.2">
      <c r="A27" s="6">
        <v>1992</v>
      </c>
      <c r="B27" s="7">
        <v>2</v>
      </c>
      <c r="C27" s="8">
        <v>26</v>
      </c>
      <c r="D27" s="9">
        <v>1605</v>
      </c>
      <c r="E27" s="7"/>
      <c r="F27" s="8"/>
      <c r="G27" s="8"/>
      <c r="H27" s="9"/>
    </row>
    <row r="28" spans="1:8" x14ac:dyDescent="0.2">
      <c r="A28" s="6">
        <v>1992</v>
      </c>
      <c r="B28" s="7">
        <v>3</v>
      </c>
      <c r="C28" s="8">
        <v>27</v>
      </c>
      <c r="D28" s="9">
        <v>1239</v>
      </c>
      <c r="E28" s="7"/>
      <c r="F28" s="8"/>
      <c r="G28" s="8"/>
      <c r="H28" s="9"/>
    </row>
    <row r="29" spans="1:8" x14ac:dyDescent="0.2">
      <c r="A29" s="10">
        <v>1992</v>
      </c>
      <c r="B29" s="11">
        <v>4</v>
      </c>
      <c r="C29" s="12">
        <v>28</v>
      </c>
      <c r="D29" s="13">
        <v>1250</v>
      </c>
      <c r="E29" s="11"/>
      <c r="F29" s="12"/>
      <c r="G29" s="12"/>
      <c r="H29" s="13"/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zoomScale="160" zoomScaleNormal="160" workbookViewId="0"/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3">
        <f>F5+G5+H5</f>
        <v>627</v>
      </c>
      <c r="F6" s="4"/>
      <c r="G6" s="4"/>
      <c r="H6" s="5"/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7"/>
      <c r="F7" s="8"/>
      <c r="G7" s="8"/>
      <c r="H7" s="9"/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7"/>
      <c r="F8" s="8"/>
      <c r="G8" s="8"/>
      <c r="H8" s="9"/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7"/>
      <c r="F9" s="8"/>
      <c r="G9" s="8"/>
      <c r="H9" s="9"/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7"/>
      <c r="F10" s="8"/>
      <c r="G10" s="8"/>
      <c r="H10" s="9"/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7"/>
      <c r="F11" s="8"/>
      <c r="G11" s="8"/>
      <c r="H11" s="9"/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7"/>
      <c r="F12" s="8"/>
      <c r="G12" s="8"/>
      <c r="H12" s="9"/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7"/>
      <c r="F13" s="8"/>
      <c r="G13" s="8"/>
      <c r="H13" s="9"/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7"/>
      <c r="F14" s="8"/>
      <c r="G14" s="8"/>
      <c r="H14" s="9"/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7"/>
      <c r="F15" s="8"/>
      <c r="G15" s="8"/>
      <c r="H15" s="9"/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7"/>
      <c r="F16" s="8"/>
      <c r="G16" s="8"/>
      <c r="H16" s="9"/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7"/>
      <c r="F17" s="8"/>
      <c r="G17" s="8"/>
      <c r="H17" s="9"/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7"/>
      <c r="F18" s="8"/>
      <c r="G18" s="8"/>
      <c r="H18" s="9"/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7"/>
      <c r="F19" s="8"/>
      <c r="G19" s="8"/>
      <c r="H19" s="9"/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7"/>
      <c r="F20" s="8"/>
      <c r="G20" s="8"/>
      <c r="H20" s="9"/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7"/>
      <c r="F21" s="8"/>
      <c r="G21" s="8"/>
      <c r="H21" s="9"/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7"/>
      <c r="F22" s="8"/>
      <c r="G22" s="8"/>
      <c r="H22" s="9"/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7"/>
      <c r="F23" s="8"/>
      <c r="G23" s="8"/>
      <c r="H23" s="9"/>
      <c r="K23" s="18" t="s">
        <v>8</v>
      </c>
      <c r="L23" s="19">
        <v>0.5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7"/>
      <c r="F24" s="8"/>
      <c r="G24" s="8"/>
      <c r="H24" s="9"/>
      <c r="K24" s="18" t="s">
        <v>9</v>
      </c>
      <c r="L24" s="19">
        <v>0.5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7"/>
      <c r="F25" s="8"/>
      <c r="G25" s="8"/>
      <c r="H25" s="9"/>
      <c r="K25" s="18" t="s">
        <v>10</v>
      </c>
      <c r="L25" s="19">
        <v>0.5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3"/>
      <c r="F26" s="4"/>
      <c r="G26" s="4"/>
      <c r="H26" s="5"/>
    </row>
    <row r="27" spans="1:12" x14ac:dyDescent="0.2">
      <c r="A27" s="6">
        <v>1992</v>
      </c>
      <c r="B27" s="7">
        <v>2</v>
      </c>
      <c r="C27" s="8">
        <v>26</v>
      </c>
      <c r="D27" s="9">
        <v>1605</v>
      </c>
      <c r="E27" s="7"/>
      <c r="F27" s="8"/>
      <c r="G27" s="8"/>
      <c r="H27" s="9"/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7"/>
      <c r="F28" s="8"/>
      <c r="G28" s="8"/>
      <c r="H28" s="9"/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11"/>
      <c r="F29" s="12"/>
      <c r="G29" s="12"/>
      <c r="H29" s="13"/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zoomScale="160" zoomScaleNormal="160" workbookViewId="0">
      <selection activeCell="G6" sqref="G6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3">
        <f>F5+G5+H5</f>
        <v>627</v>
      </c>
      <c r="F6" s="4">
        <f>$L$23*(D6-H2)+(1-$L$23)*(F5+G5)</f>
        <v>781.5</v>
      </c>
      <c r="G6" s="4"/>
      <c r="H6" s="5"/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7"/>
      <c r="F7" s="8"/>
      <c r="G7" s="8"/>
      <c r="H7" s="9"/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7"/>
      <c r="F8" s="8"/>
      <c r="G8" s="8"/>
      <c r="H8" s="9"/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7"/>
      <c r="F9" s="8"/>
      <c r="G9" s="8"/>
      <c r="H9" s="9"/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7"/>
      <c r="F10" s="8"/>
      <c r="G10" s="8"/>
      <c r="H10" s="9"/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7"/>
      <c r="F11" s="8"/>
      <c r="G11" s="8"/>
      <c r="H11" s="9"/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7"/>
      <c r="F12" s="8"/>
      <c r="G12" s="8"/>
      <c r="H12" s="9"/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7"/>
      <c r="F13" s="8"/>
      <c r="G13" s="8"/>
      <c r="H13" s="9"/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7"/>
      <c r="F14" s="8"/>
      <c r="G14" s="8"/>
      <c r="H14" s="9"/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7"/>
      <c r="F15" s="8"/>
      <c r="G15" s="8"/>
      <c r="H15" s="9"/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7"/>
      <c r="F16" s="8"/>
      <c r="G16" s="8"/>
      <c r="H16" s="9"/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7"/>
      <c r="F17" s="8"/>
      <c r="G17" s="8"/>
      <c r="H17" s="9"/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7"/>
      <c r="F18" s="8"/>
      <c r="G18" s="8"/>
      <c r="H18" s="9"/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7"/>
      <c r="F19" s="8"/>
      <c r="G19" s="8"/>
      <c r="H19" s="9"/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7"/>
      <c r="F20" s="8"/>
      <c r="G20" s="8"/>
      <c r="H20" s="9"/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7"/>
      <c r="F21" s="8"/>
      <c r="G21" s="8"/>
      <c r="H21" s="9"/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7"/>
      <c r="F22" s="8"/>
      <c r="G22" s="8"/>
      <c r="H22" s="9"/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7"/>
      <c r="F23" s="8"/>
      <c r="G23" s="8"/>
      <c r="H23" s="9"/>
      <c r="K23" s="18" t="s">
        <v>8</v>
      </c>
      <c r="L23" s="19">
        <v>0.5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7"/>
      <c r="F24" s="8"/>
      <c r="G24" s="8"/>
      <c r="H24" s="9"/>
      <c r="K24" s="18" t="s">
        <v>9</v>
      </c>
      <c r="L24" s="19">
        <v>0.5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7"/>
      <c r="F25" s="8"/>
      <c r="G25" s="8"/>
      <c r="H25" s="9"/>
      <c r="K25" s="18" t="s">
        <v>10</v>
      </c>
      <c r="L25" s="19">
        <v>0.5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3"/>
      <c r="F26" s="4"/>
      <c r="G26" s="4"/>
      <c r="H26" s="5"/>
    </row>
    <row r="27" spans="1:12" x14ac:dyDescent="0.2">
      <c r="A27" s="6">
        <v>1992</v>
      </c>
      <c r="B27" s="7">
        <v>2</v>
      </c>
      <c r="C27" s="8">
        <v>26</v>
      </c>
      <c r="D27" s="9">
        <v>1605</v>
      </c>
      <c r="E27" s="7"/>
      <c r="F27" s="8"/>
      <c r="G27" s="8"/>
      <c r="H27" s="9"/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7"/>
      <c r="F28" s="8"/>
      <c r="G28" s="8"/>
      <c r="H28" s="9"/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11"/>
      <c r="F29" s="12"/>
      <c r="G29" s="12"/>
      <c r="H29" s="13"/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zoomScale="160" zoomScaleNormal="160" workbookViewId="0">
      <selection activeCell="G6" sqref="G6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3">
        <f>F5+G5+H5</f>
        <v>627</v>
      </c>
      <c r="F6" s="4">
        <f>$L$23*(D6-H2)+(1-$L$23)*(F5+G5)</f>
        <v>781.5</v>
      </c>
      <c r="G6" s="4">
        <f>$L$24*(F6-F5)+(1-$L$24)*G5</f>
        <v>47.75</v>
      </c>
      <c r="H6" s="5"/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7"/>
      <c r="F7" s="8"/>
      <c r="G7" s="8"/>
      <c r="H7" s="9"/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7"/>
      <c r="F8" s="8"/>
      <c r="G8" s="8"/>
      <c r="H8" s="9"/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7"/>
      <c r="F9" s="8"/>
      <c r="G9" s="8"/>
      <c r="H9" s="9"/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7"/>
      <c r="F10" s="8"/>
      <c r="G10" s="8"/>
      <c r="H10" s="9"/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7"/>
      <c r="F11" s="8"/>
      <c r="G11" s="8"/>
      <c r="H11" s="9"/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7"/>
      <c r="F12" s="8"/>
      <c r="G12" s="8"/>
      <c r="H12" s="9"/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7"/>
      <c r="F13" s="8"/>
      <c r="G13" s="8"/>
      <c r="H13" s="9"/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7"/>
      <c r="F14" s="8"/>
      <c r="G14" s="8"/>
      <c r="H14" s="9"/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7"/>
      <c r="F15" s="8"/>
      <c r="G15" s="8"/>
      <c r="H15" s="9"/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7"/>
      <c r="F16" s="8"/>
      <c r="G16" s="8"/>
      <c r="H16" s="9"/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7"/>
      <c r="F17" s="8"/>
      <c r="G17" s="8"/>
      <c r="H17" s="9"/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7"/>
      <c r="F18" s="8"/>
      <c r="G18" s="8"/>
      <c r="H18" s="9"/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7"/>
      <c r="F19" s="8"/>
      <c r="G19" s="8"/>
      <c r="H19" s="9"/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7"/>
      <c r="F20" s="8"/>
      <c r="G20" s="8"/>
      <c r="H20" s="9"/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7"/>
      <c r="F21" s="8"/>
      <c r="G21" s="8"/>
      <c r="H21" s="9"/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7"/>
      <c r="F22" s="8"/>
      <c r="G22" s="8"/>
      <c r="H22" s="9"/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7"/>
      <c r="F23" s="8"/>
      <c r="G23" s="8"/>
      <c r="H23" s="9"/>
      <c r="K23" s="18" t="s">
        <v>8</v>
      </c>
      <c r="L23" s="19">
        <v>0.5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7"/>
      <c r="F24" s="8"/>
      <c r="G24" s="8"/>
      <c r="H24" s="9"/>
      <c r="K24" s="18" t="s">
        <v>9</v>
      </c>
      <c r="L24" s="19">
        <v>0.5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7"/>
      <c r="F25" s="8"/>
      <c r="G25" s="8"/>
      <c r="H25" s="9"/>
      <c r="K25" s="18" t="s">
        <v>10</v>
      </c>
      <c r="L25" s="19">
        <v>0.5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3"/>
      <c r="F26" s="4"/>
      <c r="G26" s="4"/>
      <c r="H26" s="5"/>
    </row>
    <row r="27" spans="1:12" x14ac:dyDescent="0.2">
      <c r="A27" s="6">
        <v>1992</v>
      </c>
      <c r="B27" s="7">
        <v>2</v>
      </c>
      <c r="C27" s="8">
        <v>26</v>
      </c>
      <c r="D27" s="9">
        <v>1605</v>
      </c>
      <c r="E27" s="7"/>
      <c r="F27" s="8"/>
      <c r="G27" s="8"/>
      <c r="H27" s="9"/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7"/>
      <c r="F28" s="8"/>
      <c r="G28" s="8"/>
      <c r="H28" s="9"/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11"/>
      <c r="F29" s="12"/>
      <c r="G29" s="12"/>
      <c r="H29" s="13"/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zoomScale="160" zoomScaleNormal="160" workbookViewId="0">
      <selection activeCell="E6" sqref="E6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3">
        <f>F5+G5+H5</f>
        <v>627</v>
      </c>
      <c r="F6" s="4">
        <f>$L$23*(D6-H2)+(1-$L$23)*(F5+G5)</f>
        <v>781.5</v>
      </c>
      <c r="G6" s="4">
        <f>$L$24*(F6-F5)+(1-$L$24)*G5</f>
        <v>47.75</v>
      </c>
      <c r="H6" s="5">
        <f>$L$25*(D6-F6)+(1-$L$25)*H2</f>
        <v>281.75</v>
      </c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7"/>
      <c r="F7" s="8"/>
      <c r="G7" s="8"/>
      <c r="H7" s="9"/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7"/>
      <c r="F8" s="8"/>
      <c r="G8" s="8"/>
      <c r="H8" s="9"/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7"/>
      <c r="F9" s="8"/>
      <c r="G9" s="8"/>
      <c r="H9" s="9"/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7"/>
      <c r="F10" s="8"/>
      <c r="G10" s="8"/>
      <c r="H10" s="9"/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7"/>
      <c r="F11" s="8"/>
      <c r="G11" s="8"/>
      <c r="H11" s="9"/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7"/>
      <c r="F12" s="8"/>
      <c r="G12" s="8"/>
      <c r="H12" s="9"/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7"/>
      <c r="F13" s="8"/>
      <c r="G13" s="8"/>
      <c r="H13" s="9"/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7"/>
      <c r="F14" s="8"/>
      <c r="G14" s="8"/>
      <c r="H14" s="9"/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7"/>
      <c r="F15" s="8"/>
      <c r="G15" s="8"/>
      <c r="H15" s="9"/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7"/>
      <c r="F16" s="8"/>
      <c r="G16" s="8"/>
      <c r="H16" s="9"/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7"/>
      <c r="F17" s="8"/>
      <c r="G17" s="8"/>
      <c r="H17" s="9"/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7"/>
      <c r="F18" s="8"/>
      <c r="G18" s="8"/>
      <c r="H18" s="9"/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7"/>
      <c r="F19" s="8"/>
      <c r="G19" s="8"/>
      <c r="H19" s="9"/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7"/>
      <c r="F20" s="8"/>
      <c r="G20" s="8"/>
      <c r="H20" s="9"/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7"/>
      <c r="F21" s="8"/>
      <c r="G21" s="8"/>
      <c r="H21" s="9"/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7"/>
      <c r="F22" s="8"/>
      <c r="G22" s="8"/>
      <c r="H22" s="9"/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7"/>
      <c r="F23" s="8"/>
      <c r="G23" s="8"/>
      <c r="H23" s="9"/>
      <c r="K23" s="18" t="s">
        <v>8</v>
      </c>
      <c r="L23" s="19">
        <v>0.5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7"/>
      <c r="F24" s="8"/>
      <c r="G24" s="8"/>
      <c r="H24" s="9"/>
      <c r="K24" s="18" t="s">
        <v>9</v>
      </c>
      <c r="L24" s="19">
        <v>0.5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7"/>
      <c r="F25" s="8"/>
      <c r="G25" s="8"/>
      <c r="H25" s="9"/>
      <c r="K25" s="18" t="s">
        <v>10</v>
      </c>
      <c r="L25" s="19">
        <v>0.5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3"/>
      <c r="F26" s="4"/>
      <c r="G26" s="4"/>
      <c r="H26" s="5"/>
    </row>
    <row r="27" spans="1:12" x14ac:dyDescent="0.2">
      <c r="A27" s="6">
        <v>1992</v>
      </c>
      <c r="B27" s="7">
        <v>2</v>
      </c>
      <c r="C27" s="8">
        <v>26</v>
      </c>
      <c r="D27" s="9">
        <v>1605</v>
      </c>
      <c r="E27" s="7"/>
      <c r="F27" s="8"/>
      <c r="G27" s="8"/>
      <c r="H27" s="9"/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7"/>
      <c r="F28" s="8"/>
      <c r="G28" s="8"/>
      <c r="H28" s="9"/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11"/>
      <c r="F29" s="12"/>
      <c r="G29" s="12"/>
      <c r="H29" s="13"/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zoomScale="160" zoomScaleNormal="160" workbookViewId="0">
      <selection activeCell="E7" sqref="E7:H29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20">
        <f>F5+G5+H5</f>
        <v>627</v>
      </c>
      <c r="F6" s="21">
        <f>$L$23*(D6-H2)+(1-$L$23)*(F5+G5)</f>
        <v>781.5</v>
      </c>
      <c r="G6" s="21">
        <f>$L$24*(F6-F5)+(1-$L$24)*G5</f>
        <v>47.75</v>
      </c>
      <c r="H6" s="22">
        <f>$L$25*(D6-F6)+(1-$L$25)*H2</f>
        <v>281.75</v>
      </c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23">
        <f t="shared" ref="E7:E29" si="1">F6+G6+H6</f>
        <v>1111</v>
      </c>
      <c r="F7" s="24">
        <f t="shared" ref="F7:F29" si="2">$L$23*(D7-H3)+(1-$L$23)*(F6+G6)</f>
        <v>844.125</v>
      </c>
      <c r="G7" s="24">
        <f t="shared" ref="G7:G29" si="3">$L$24*(F7-F6)+(1-$L$24)*G6</f>
        <v>55.1875</v>
      </c>
      <c r="H7" s="25">
        <f t="shared" ref="H7:H29" si="4">$L$25*(D7-F7)+(1-$L$25)*H3</f>
        <v>56.4375</v>
      </c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23">
        <f t="shared" si="1"/>
        <v>955.75</v>
      </c>
      <c r="F8" s="24">
        <f t="shared" si="2"/>
        <v>867.65625</v>
      </c>
      <c r="G8" s="24">
        <f t="shared" si="3"/>
        <v>39.359375</v>
      </c>
      <c r="H8" s="25">
        <f t="shared" si="4"/>
        <v>-239.828125</v>
      </c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23">
        <f t="shared" si="1"/>
        <v>667.1875</v>
      </c>
      <c r="F9" s="24">
        <f t="shared" si="2"/>
        <v>786.5078125</v>
      </c>
      <c r="G9" s="24">
        <f t="shared" si="3"/>
        <v>-20.89453125</v>
      </c>
      <c r="H9" s="25">
        <f t="shared" si="4"/>
        <v>-119.25390625</v>
      </c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23">
        <f t="shared" si="1"/>
        <v>646.359375</v>
      </c>
      <c r="F10" s="24">
        <f t="shared" si="2"/>
        <v>814.931640625</v>
      </c>
      <c r="G10" s="24">
        <f t="shared" si="3"/>
        <v>3.7646484375</v>
      </c>
      <c r="H10" s="25">
        <f t="shared" si="4"/>
        <v>306.4091796875</v>
      </c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23">
        <f t="shared" si="1"/>
        <v>1125.10546875</v>
      </c>
      <c r="F11" s="24">
        <f t="shared" si="2"/>
        <v>831.62939453125</v>
      </c>
      <c r="G11" s="24">
        <f t="shared" si="3"/>
        <v>10.231201171875</v>
      </c>
      <c r="H11" s="25">
        <f t="shared" si="4"/>
        <v>62.904052734375</v>
      </c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23">
        <f t="shared" si="1"/>
        <v>904.7646484375</v>
      </c>
      <c r="F12" s="24">
        <f t="shared" si="2"/>
        <v>859.3443603515625</v>
      </c>
      <c r="G12" s="24">
        <f t="shared" si="3"/>
        <v>18.97308349609375</v>
      </c>
      <c r="H12" s="25">
        <f t="shared" si="4"/>
        <v>-231.08624267578125</v>
      </c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23">
        <f t="shared" si="1"/>
        <v>647.231201171875</v>
      </c>
      <c r="F13" s="24">
        <f t="shared" si="2"/>
        <v>846.78567504882813</v>
      </c>
      <c r="G13" s="24">
        <f t="shared" si="3"/>
        <v>3.2071990966796875</v>
      </c>
      <c r="H13" s="25">
        <f t="shared" si="4"/>
        <v>-135.01979064941406</v>
      </c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23">
        <f t="shared" si="1"/>
        <v>714.97308349609375</v>
      </c>
      <c r="F14" s="24">
        <f t="shared" si="2"/>
        <v>912.79184722900391</v>
      </c>
      <c r="G14" s="24">
        <f t="shared" si="3"/>
        <v>34.606685638427734</v>
      </c>
      <c r="H14" s="25">
        <f t="shared" si="4"/>
        <v>337.80866622924805</v>
      </c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23">
        <f t="shared" si="1"/>
        <v>1285.2071990966797</v>
      </c>
      <c r="F15" s="24">
        <f t="shared" si="2"/>
        <v>976.24724006652832</v>
      </c>
      <c r="G15" s="24">
        <f t="shared" si="3"/>
        <v>49.031039237976074</v>
      </c>
      <c r="H15" s="25">
        <f t="shared" si="4"/>
        <v>77.32840633392334</v>
      </c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23">
        <f t="shared" si="1"/>
        <v>1102.6066856384277</v>
      </c>
      <c r="F16" s="24">
        <f t="shared" si="2"/>
        <v>1020.6822609901428</v>
      </c>
      <c r="G16" s="24">
        <f t="shared" si="3"/>
        <v>46.733030080795288</v>
      </c>
      <c r="H16" s="25">
        <f t="shared" si="4"/>
        <v>-233.38425183296204</v>
      </c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23">
        <f t="shared" si="1"/>
        <v>834.03103923797607</v>
      </c>
      <c r="F17" s="24">
        <f t="shared" si="2"/>
        <v>974.71754086017609</v>
      </c>
      <c r="G17" s="24">
        <f t="shared" si="3"/>
        <v>0.38415497541427612</v>
      </c>
      <c r="H17" s="25">
        <f t="shared" si="4"/>
        <v>-181.36866575479507</v>
      </c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23">
        <f t="shared" si="1"/>
        <v>793.73303008079529</v>
      </c>
      <c r="F18" s="24">
        <f t="shared" si="2"/>
        <v>942.64651480317116</v>
      </c>
      <c r="G18" s="24">
        <f t="shared" si="3"/>
        <v>-15.843435540795326</v>
      </c>
      <c r="H18" s="25">
        <f t="shared" si="4"/>
        <v>321.58107571303844</v>
      </c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23">
        <f t="shared" si="1"/>
        <v>1248.3841549754143</v>
      </c>
      <c r="F19" s="24">
        <f t="shared" si="2"/>
        <v>923.23733646422625</v>
      </c>
      <c r="G19" s="24">
        <f t="shared" si="3"/>
        <v>-17.626306939870119</v>
      </c>
      <c r="H19" s="25">
        <f t="shared" si="4"/>
        <v>75.545534934848547</v>
      </c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23">
        <f t="shared" si="1"/>
        <v>981.15656445920467</v>
      </c>
      <c r="F20" s="24">
        <f t="shared" si="2"/>
        <v>998.99764067865908</v>
      </c>
      <c r="G20" s="24">
        <f t="shared" si="3"/>
        <v>29.066998637281358</v>
      </c>
      <c r="H20" s="25">
        <f t="shared" si="4"/>
        <v>-186.69094625581056</v>
      </c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23">
        <f t="shared" si="1"/>
        <v>841.37369306012988</v>
      </c>
      <c r="F21" s="24">
        <f t="shared" si="2"/>
        <v>1060.2166525353678</v>
      </c>
      <c r="G21" s="24">
        <f t="shared" si="3"/>
        <v>45.143005246995017</v>
      </c>
      <c r="H21" s="25">
        <f t="shared" si="4"/>
        <v>-165.29265914508142</v>
      </c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23">
        <f t="shared" si="1"/>
        <v>940.06699863728136</v>
      </c>
      <c r="F22" s="24">
        <f t="shared" si="2"/>
        <v>1224.8892910346622</v>
      </c>
      <c r="G22" s="24">
        <f t="shared" si="3"/>
        <v>104.90782187314471</v>
      </c>
      <c r="H22" s="25">
        <f t="shared" si="4"/>
        <v>381.34589233918814</v>
      </c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23">
        <f t="shared" si="1"/>
        <v>1711.143005246995</v>
      </c>
      <c r="F23" s="24">
        <f t="shared" si="2"/>
        <v>1357.6257889864792</v>
      </c>
      <c r="G23" s="24">
        <f t="shared" si="3"/>
        <v>118.82215991248086</v>
      </c>
      <c r="H23" s="25">
        <f t="shared" si="4"/>
        <v>89.459872974184691</v>
      </c>
      <c r="K23" s="18" t="s">
        <v>8</v>
      </c>
      <c r="L23" s="19">
        <v>0.5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23">
        <f t="shared" si="1"/>
        <v>1565.9078218731447</v>
      </c>
      <c r="F24" s="24">
        <f t="shared" si="2"/>
        <v>1440.0694475773853</v>
      </c>
      <c r="G24" s="24">
        <f t="shared" si="3"/>
        <v>100.63290925169349</v>
      </c>
      <c r="H24" s="25">
        <f t="shared" si="4"/>
        <v>-204.88019691659792</v>
      </c>
      <c r="K24" s="18" t="s">
        <v>9</v>
      </c>
      <c r="L24" s="19">
        <v>0.5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23">
        <f t="shared" si="1"/>
        <v>1335.8221599124809</v>
      </c>
      <c r="F25" s="24">
        <f t="shared" si="2"/>
        <v>1383.4975079870801</v>
      </c>
      <c r="G25" s="24">
        <f t="shared" si="3"/>
        <v>22.030484830694149</v>
      </c>
      <c r="H25" s="25">
        <f t="shared" si="4"/>
        <v>-243.89508356608076</v>
      </c>
      <c r="K25" s="18" t="s">
        <v>10</v>
      </c>
      <c r="L25" s="19">
        <v>0.5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26">
        <f t="shared" si="1"/>
        <v>1161.6329092516935</v>
      </c>
      <c r="F26" s="27">
        <f t="shared" si="2"/>
        <v>1412.0910502392931</v>
      </c>
      <c r="G26" s="27">
        <f t="shared" si="3"/>
        <v>25.312013541453553</v>
      </c>
      <c r="H26" s="28">
        <f t="shared" si="4"/>
        <v>384.62742104994754</v>
      </c>
    </row>
    <row r="27" spans="1:12" x14ac:dyDescent="0.2">
      <c r="A27" s="6">
        <v>1992</v>
      </c>
      <c r="B27" s="7">
        <v>2</v>
      </c>
      <c r="C27" s="8">
        <v>26</v>
      </c>
      <c r="D27" s="9">
        <v>1605</v>
      </c>
      <c r="E27" s="23">
        <f t="shared" si="1"/>
        <v>1822.0304848306941</v>
      </c>
      <c r="F27" s="24">
        <f t="shared" si="2"/>
        <v>1476.4715954032808</v>
      </c>
      <c r="G27" s="24">
        <f t="shared" si="3"/>
        <v>44.846279352720671</v>
      </c>
      <c r="H27" s="25">
        <f t="shared" si="4"/>
        <v>108.99413878545192</v>
      </c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23">
        <f t="shared" si="1"/>
        <v>1630.3120135414533</v>
      </c>
      <c r="F28" s="24">
        <f t="shared" si="2"/>
        <v>1482.5990358362997</v>
      </c>
      <c r="G28" s="24">
        <f t="shared" si="3"/>
        <v>25.486859892869745</v>
      </c>
      <c r="H28" s="25">
        <f t="shared" si="4"/>
        <v>-224.23961637644879</v>
      </c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29">
        <f t="shared" si="1"/>
        <v>1283.8462793527206</v>
      </c>
      <c r="F29" s="30">
        <f t="shared" si="2"/>
        <v>1500.9904896476251</v>
      </c>
      <c r="G29" s="30">
        <f t="shared" si="3"/>
        <v>21.939156852097568</v>
      </c>
      <c r="H29" s="31">
        <f t="shared" si="4"/>
        <v>-247.44278660685291</v>
      </c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zoomScale="160" zoomScaleNormal="160" workbookViewId="0">
      <selection activeCell="L27" sqref="L27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20">
        <f>F5+G5+H5</f>
        <v>627</v>
      </c>
      <c r="F6" s="21">
        <f>$L$23*(D6-H2)+(1-$L$23)*(F5+G5)</f>
        <v>781.5</v>
      </c>
      <c r="G6" s="21">
        <f>$L$24*(F6-F5)+(1-$L$24)*G5</f>
        <v>47.75</v>
      </c>
      <c r="H6" s="22">
        <f>$L$25*(D6-F6)+(1-$L$25)*H2</f>
        <v>281.75</v>
      </c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23">
        <f t="shared" ref="E7:E29" si="1">F6+G6+H6</f>
        <v>1111</v>
      </c>
      <c r="F7" s="24">
        <f t="shared" ref="F7:F29" si="2">$L$23*(D7-H3)+(1-$L$23)*(F6+G6)</f>
        <v>844.125</v>
      </c>
      <c r="G7" s="24">
        <f t="shared" ref="G7:G29" si="3">$L$24*(F7-F6)+(1-$L$24)*G6</f>
        <v>55.1875</v>
      </c>
      <c r="H7" s="25">
        <f t="shared" ref="H7:H29" si="4">$L$25*(D7-F7)+(1-$L$25)*H3</f>
        <v>56.4375</v>
      </c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23">
        <f t="shared" si="1"/>
        <v>955.75</v>
      </c>
      <c r="F8" s="24">
        <f t="shared" si="2"/>
        <v>867.65625</v>
      </c>
      <c r="G8" s="24">
        <f t="shared" si="3"/>
        <v>39.359375</v>
      </c>
      <c r="H8" s="25">
        <f t="shared" si="4"/>
        <v>-239.828125</v>
      </c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23">
        <f t="shared" si="1"/>
        <v>667.1875</v>
      </c>
      <c r="F9" s="24">
        <f t="shared" si="2"/>
        <v>786.5078125</v>
      </c>
      <c r="G9" s="24">
        <f t="shared" si="3"/>
        <v>-20.89453125</v>
      </c>
      <c r="H9" s="25">
        <f t="shared" si="4"/>
        <v>-119.25390625</v>
      </c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23">
        <f t="shared" si="1"/>
        <v>646.359375</v>
      </c>
      <c r="F10" s="24">
        <f t="shared" si="2"/>
        <v>814.931640625</v>
      </c>
      <c r="G10" s="24">
        <f t="shared" si="3"/>
        <v>3.7646484375</v>
      </c>
      <c r="H10" s="25">
        <f t="shared" si="4"/>
        <v>306.4091796875</v>
      </c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23">
        <f t="shared" si="1"/>
        <v>1125.10546875</v>
      </c>
      <c r="F11" s="24">
        <f t="shared" si="2"/>
        <v>831.62939453125</v>
      </c>
      <c r="G11" s="24">
        <f t="shared" si="3"/>
        <v>10.231201171875</v>
      </c>
      <c r="H11" s="25">
        <f t="shared" si="4"/>
        <v>62.904052734375</v>
      </c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23">
        <f t="shared" si="1"/>
        <v>904.7646484375</v>
      </c>
      <c r="F12" s="24">
        <f t="shared" si="2"/>
        <v>859.3443603515625</v>
      </c>
      <c r="G12" s="24">
        <f t="shared" si="3"/>
        <v>18.97308349609375</v>
      </c>
      <c r="H12" s="25">
        <f t="shared" si="4"/>
        <v>-231.08624267578125</v>
      </c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23">
        <f t="shared" si="1"/>
        <v>647.231201171875</v>
      </c>
      <c r="F13" s="24">
        <f t="shared" si="2"/>
        <v>846.78567504882813</v>
      </c>
      <c r="G13" s="24">
        <f t="shared" si="3"/>
        <v>3.2071990966796875</v>
      </c>
      <c r="H13" s="25">
        <f t="shared" si="4"/>
        <v>-135.01979064941406</v>
      </c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23">
        <f t="shared" si="1"/>
        <v>714.97308349609375</v>
      </c>
      <c r="F14" s="24">
        <f t="shared" si="2"/>
        <v>912.79184722900391</v>
      </c>
      <c r="G14" s="24">
        <f t="shared" si="3"/>
        <v>34.606685638427734</v>
      </c>
      <c r="H14" s="25">
        <f t="shared" si="4"/>
        <v>337.80866622924805</v>
      </c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23">
        <f t="shared" si="1"/>
        <v>1285.2071990966797</v>
      </c>
      <c r="F15" s="24">
        <f t="shared" si="2"/>
        <v>976.24724006652832</v>
      </c>
      <c r="G15" s="24">
        <f t="shared" si="3"/>
        <v>49.031039237976074</v>
      </c>
      <c r="H15" s="25">
        <f t="shared" si="4"/>
        <v>77.32840633392334</v>
      </c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23">
        <f t="shared" si="1"/>
        <v>1102.6066856384277</v>
      </c>
      <c r="F16" s="24">
        <f t="shared" si="2"/>
        <v>1020.6822609901428</v>
      </c>
      <c r="G16" s="24">
        <f t="shared" si="3"/>
        <v>46.733030080795288</v>
      </c>
      <c r="H16" s="25">
        <f t="shared" si="4"/>
        <v>-233.38425183296204</v>
      </c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23">
        <f t="shared" si="1"/>
        <v>834.03103923797607</v>
      </c>
      <c r="F17" s="24">
        <f t="shared" si="2"/>
        <v>974.71754086017609</v>
      </c>
      <c r="G17" s="24">
        <f t="shared" si="3"/>
        <v>0.38415497541427612</v>
      </c>
      <c r="H17" s="25">
        <f t="shared" si="4"/>
        <v>-181.36866575479507</v>
      </c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23">
        <f t="shared" si="1"/>
        <v>793.73303008079529</v>
      </c>
      <c r="F18" s="24">
        <f t="shared" si="2"/>
        <v>942.64651480317116</v>
      </c>
      <c r="G18" s="24">
        <f t="shared" si="3"/>
        <v>-15.843435540795326</v>
      </c>
      <c r="H18" s="25">
        <f t="shared" si="4"/>
        <v>321.58107571303844</v>
      </c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23">
        <f t="shared" si="1"/>
        <v>1248.3841549754143</v>
      </c>
      <c r="F19" s="24">
        <f t="shared" si="2"/>
        <v>923.23733646422625</v>
      </c>
      <c r="G19" s="24">
        <f t="shared" si="3"/>
        <v>-17.626306939870119</v>
      </c>
      <c r="H19" s="25">
        <f t="shared" si="4"/>
        <v>75.545534934848547</v>
      </c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23">
        <f t="shared" si="1"/>
        <v>981.15656445920467</v>
      </c>
      <c r="F20" s="24">
        <f t="shared" si="2"/>
        <v>998.99764067865908</v>
      </c>
      <c r="G20" s="24">
        <f t="shared" si="3"/>
        <v>29.066998637281358</v>
      </c>
      <c r="H20" s="25">
        <f t="shared" si="4"/>
        <v>-186.69094625581056</v>
      </c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23">
        <f t="shared" si="1"/>
        <v>841.37369306012988</v>
      </c>
      <c r="F21" s="24">
        <f t="shared" si="2"/>
        <v>1060.2166525353678</v>
      </c>
      <c r="G21" s="24">
        <f t="shared" si="3"/>
        <v>45.143005246995017</v>
      </c>
      <c r="H21" s="25">
        <f t="shared" si="4"/>
        <v>-165.29265914508142</v>
      </c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23">
        <f t="shared" si="1"/>
        <v>940.06699863728136</v>
      </c>
      <c r="F22" s="24">
        <f t="shared" si="2"/>
        <v>1224.8892910346622</v>
      </c>
      <c r="G22" s="24">
        <f t="shared" si="3"/>
        <v>104.90782187314471</v>
      </c>
      <c r="H22" s="25">
        <f t="shared" si="4"/>
        <v>381.34589233918814</v>
      </c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23">
        <f t="shared" si="1"/>
        <v>1711.143005246995</v>
      </c>
      <c r="F23" s="24">
        <f t="shared" si="2"/>
        <v>1357.6257889864792</v>
      </c>
      <c r="G23" s="24">
        <f t="shared" si="3"/>
        <v>118.82215991248086</v>
      </c>
      <c r="H23" s="25">
        <f t="shared" si="4"/>
        <v>89.459872974184691</v>
      </c>
      <c r="K23" s="18" t="s">
        <v>8</v>
      </c>
      <c r="L23" s="19">
        <v>0.5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23">
        <f t="shared" si="1"/>
        <v>1565.9078218731447</v>
      </c>
      <c r="F24" s="24">
        <f t="shared" si="2"/>
        <v>1440.0694475773853</v>
      </c>
      <c r="G24" s="24">
        <f t="shared" si="3"/>
        <v>100.63290925169349</v>
      </c>
      <c r="H24" s="25">
        <f t="shared" si="4"/>
        <v>-204.88019691659792</v>
      </c>
      <c r="K24" s="18" t="s">
        <v>9</v>
      </c>
      <c r="L24" s="19">
        <v>0.5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23">
        <f t="shared" si="1"/>
        <v>1335.8221599124809</v>
      </c>
      <c r="F25" s="24">
        <f t="shared" si="2"/>
        <v>1383.4975079870801</v>
      </c>
      <c r="G25" s="24">
        <f t="shared" si="3"/>
        <v>22.030484830694149</v>
      </c>
      <c r="H25" s="25">
        <f t="shared" si="4"/>
        <v>-243.89508356608076</v>
      </c>
      <c r="K25" s="18" t="s">
        <v>10</v>
      </c>
      <c r="L25" s="19">
        <v>0.5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26">
        <f t="shared" si="1"/>
        <v>1161.6329092516935</v>
      </c>
      <c r="F26" s="27">
        <f t="shared" si="2"/>
        <v>1412.0910502392931</v>
      </c>
      <c r="G26" s="27">
        <f t="shared" si="3"/>
        <v>25.312013541453553</v>
      </c>
      <c r="H26" s="28">
        <f t="shared" si="4"/>
        <v>384.62742104994754</v>
      </c>
    </row>
    <row r="27" spans="1:12" ht="15" x14ac:dyDescent="0.2">
      <c r="A27" s="6">
        <v>1992</v>
      </c>
      <c r="B27" s="7">
        <v>2</v>
      </c>
      <c r="C27" s="8">
        <v>26</v>
      </c>
      <c r="D27" s="9">
        <v>1605</v>
      </c>
      <c r="E27" s="23">
        <f t="shared" si="1"/>
        <v>1822.0304848306941</v>
      </c>
      <c r="F27" s="24">
        <f t="shared" si="2"/>
        <v>1476.4715954032808</v>
      </c>
      <c r="G27" s="24">
        <f t="shared" si="3"/>
        <v>44.846279352720671</v>
      </c>
      <c r="H27" s="25">
        <f t="shared" si="4"/>
        <v>108.99413878545192</v>
      </c>
      <c r="K27" s="1" t="s">
        <v>11</v>
      </c>
      <c r="L27" s="32">
        <f t="array" ref="L27">SUM((E6:E25-D6:D25)^2)</f>
        <v>2324475.4710302618</v>
      </c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23">
        <f t="shared" si="1"/>
        <v>1630.3120135414533</v>
      </c>
      <c r="F28" s="24">
        <f t="shared" si="2"/>
        <v>1482.5990358362997</v>
      </c>
      <c r="G28" s="24">
        <f t="shared" si="3"/>
        <v>25.486859892869745</v>
      </c>
      <c r="H28" s="25">
        <f t="shared" si="4"/>
        <v>-224.23961637644879</v>
      </c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29">
        <f t="shared" si="1"/>
        <v>1283.8462793527206</v>
      </c>
      <c r="F29" s="30">
        <f t="shared" si="2"/>
        <v>1500.9904896476251</v>
      </c>
      <c r="G29" s="30">
        <f t="shared" si="3"/>
        <v>21.939156852097568</v>
      </c>
      <c r="H29" s="31">
        <f t="shared" si="4"/>
        <v>-247.44278660685291</v>
      </c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zoomScale="160" zoomScaleNormal="160" workbookViewId="0">
      <selection activeCell="L27" sqref="L27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20">
        <f>F5+G5+H5</f>
        <v>627</v>
      </c>
      <c r="F6" s="21">
        <f>$L$23*(D6-H2)+(1-$L$23)*(F5+G5)</f>
        <v>781.5</v>
      </c>
      <c r="G6" s="21">
        <f>$L$24*(F6-F5)+(1-$L$24)*G5</f>
        <v>47.75</v>
      </c>
      <c r="H6" s="22">
        <f>$L$25*(D6-F6)+(1-$L$25)*H2</f>
        <v>281.75</v>
      </c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23">
        <f t="shared" ref="E7:E29" si="1">F6+G6+H6</f>
        <v>1111</v>
      </c>
      <c r="F7" s="24">
        <f t="shared" ref="F7:F29" si="2">$L$23*(D7-H3)+(1-$L$23)*(F6+G6)</f>
        <v>844.125</v>
      </c>
      <c r="G7" s="24">
        <f t="shared" ref="G7:G29" si="3">$L$24*(F7-F6)+(1-$L$24)*G6</f>
        <v>55.1875</v>
      </c>
      <c r="H7" s="25">
        <f t="shared" ref="H7:H29" si="4">$L$25*(D7-F7)+(1-$L$25)*H3</f>
        <v>56.4375</v>
      </c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23">
        <f t="shared" si="1"/>
        <v>955.75</v>
      </c>
      <c r="F8" s="24">
        <f t="shared" si="2"/>
        <v>867.65625</v>
      </c>
      <c r="G8" s="24">
        <f t="shared" si="3"/>
        <v>39.359375</v>
      </c>
      <c r="H8" s="25">
        <f t="shared" si="4"/>
        <v>-239.828125</v>
      </c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23">
        <f t="shared" si="1"/>
        <v>667.1875</v>
      </c>
      <c r="F9" s="24">
        <f t="shared" si="2"/>
        <v>786.5078125</v>
      </c>
      <c r="G9" s="24">
        <f t="shared" si="3"/>
        <v>-20.89453125</v>
      </c>
      <c r="H9" s="25">
        <f t="shared" si="4"/>
        <v>-119.25390625</v>
      </c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23">
        <f t="shared" si="1"/>
        <v>646.359375</v>
      </c>
      <c r="F10" s="24">
        <f t="shared" si="2"/>
        <v>814.931640625</v>
      </c>
      <c r="G10" s="24">
        <f t="shared" si="3"/>
        <v>3.7646484375</v>
      </c>
      <c r="H10" s="25">
        <f t="shared" si="4"/>
        <v>306.4091796875</v>
      </c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23">
        <f t="shared" si="1"/>
        <v>1125.10546875</v>
      </c>
      <c r="F11" s="24">
        <f t="shared" si="2"/>
        <v>831.62939453125</v>
      </c>
      <c r="G11" s="24">
        <f t="shared" si="3"/>
        <v>10.231201171875</v>
      </c>
      <c r="H11" s="25">
        <f t="shared" si="4"/>
        <v>62.904052734375</v>
      </c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23">
        <f t="shared" si="1"/>
        <v>904.7646484375</v>
      </c>
      <c r="F12" s="24">
        <f t="shared" si="2"/>
        <v>859.3443603515625</v>
      </c>
      <c r="G12" s="24">
        <f t="shared" si="3"/>
        <v>18.97308349609375</v>
      </c>
      <c r="H12" s="25">
        <f t="shared" si="4"/>
        <v>-231.08624267578125</v>
      </c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23">
        <f t="shared" si="1"/>
        <v>647.231201171875</v>
      </c>
      <c r="F13" s="24">
        <f t="shared" si="2"/>
        <v>846.78567504882813</v>
      </c>
      <c r="G13" s="24">
        <f t="shared" si="3"/>
        <v>3.2071990966796875</v>
      </c>
      <c r="H13" s="25">
        <f t="shared" si="4"/>
        <v>-135.01979064941406</v>
      </c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23">
        <f t="shared" si="1"/>
        <v>714.97308349609375</v>
      </c>
      <c r="F14" s="24">
        <f t="shared" si="2"/>
        <v>912.79184722900391</v>
      </c>
      <c r="G14" s="24">
        <f t="shared" si="3"/>
        <v>34.606685638427734</v>
      </c>
      <c r="H14" s="25">
        <f t="shared" si="4"/>
        <v>337.80866622924805</v>
      </c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23">
        <f t="shared" si="1"/>
        <v>1285.2071990966797</v>
      </c>
      <c r="F15" s="24">
        <f t="shared" si="2"/>
        <v>976.24724006652832</v>
      </c>
      <c r="G15" s="24">
        <f t="shared" si="3"/>
        <v>49.031039237976074</v>
      </c>
      <c r="H15" s="25">
        <f t="shared" si="4"/>
        <v>77.32840633392334</v>
      </c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23">
        <f t="shared" si="1"/>
        <v>1102.6066856384277</v>
      </c>
      <c r="F16" s="24">
        <f t="shared" si="2"/>
        <v>1020.6822609901428</v>
      </c>
      <c r="G16" s="24">
        <f t="shared" si="3"/>
        <v>46.733030080795288</v>
      </c>
      <c r="H16" s="25">
        <f t="shared" si="4"/>
        <v>-233.38425183296204</v>
      </c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23">
        <f t="shared" si="1"/>
        <v>834.03103923797607</v>
      </c>
      <c r="F17" s="24">
        <f t="shared" si="2"/>
        <v>974.71754086017609</v>
      </c>
      <c r="G17" s="24">
        <f t="shared" si="3"/>
        <v>0.38415497541427612</v>
      </c>
      <c r="H17" s="25">
        <f t="shared" si="4"/>
        <v>-181.36866575479507</v>
      </c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23">
        <f t="shared" si="1"/>
        <v>793.73303008079529</v>
      </c>
      <c r="F18" s="24">
        <f t="shared" si="2"/>
        <v>942.64651480317116</v>
      </c>
      <c r="G18" s="24">
        <f t="shared" si="3"/>
        <v>-15.843435540795326</v>
      </c>
      <c r="H18" s="25">
        <f t="shared" si="4"/>
        <v>321.58107571303844</v>
      </c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23">
        <f t="shared" si="1"/>
        <v>1248.3841549754143</v>
      </c>
      <c r="F19" s="24">
        <f t="shared" si="2"/>
        <v>923.23733646422625</v>
      </c>
      <c r="G19" s="24">
        <f t="shared" si="3"/>
        <v>-17.626306939870119</v>
      </c>
      <c r="H19" s="25">
        <f t="shared" si="4"/>
        <v>75.545534934848547</v>
      </c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23">
        <f t="shared" si="1"/>
        <v>981.15656445920467</v>
      </c>
      <c r="F20" s="24">
        <f t="shared" si="2"/>
        <v>998.99764067865908</v>
      </c>
      <c r="G20" s="24">
        <f t="shared" si="3"/>
        <v>29.066998637281358</v>
      </c>
      <c r="H20" s="25">
        <f t="shared" si="4"/>
        <v>-186.69094625581056</v>
      </c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23">
        <f t="shared" si="1"/>
        <v>841.37369306012988</v>
      </c>
      <c r="F21" s="24">
        <f t="shared" si="2"/>
        <v>1060.2166525353678</v>
      </c>
      <c r="G21" s="24">
        <f t="shared" si="3"/>
        <v>45.143005246995017</v>
      </c>
      <c r="H21" s="25">
        <f t="shared" si="4"/>
        <v>-165.29265914508142</v>
      </c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23">
        <f t="shared" si="1"/>
        <v>940.06699863728136</v>
      </c>
      <c r="F22" s="24">
        <f t="shared" si="2"/>
        <v>1224.8892910346622</v>
      </c>
      <c r="G22" s="24">
        <f t="shared" si="3"/>
        <v>104.90782187314471</v>
      </c>
      <c r="H22" s="25">
        <f t="shared" si="4"/>
        <v>381.34589233918814</v>
      </c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23">
        <f t="shared" si="1"/>
        <v>1711.143005246995</v>
      </c>
      <c r="F23" s="24">
        <f t="shared" si="2"/>
        <v>1357.6257889864792</v>
      </c>
      <c r="G23" s="24">
        <f t="shared" si="3"/>
        <v>118.82215991248086</v>
      </c>
      <c r="H23" s="25">
        <f t="shared" si="4"/>
        <v>89.459872974184691</v>
      </c>
      <c r="K23" s="18" t="s">
        <v>8</v>
      </c>
      <c r="L23" s="19">
        <v>0.5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23">
        <f t="shared" si="1"/>
        <v>1565.9078218731447</v>
      </c>
      <c r="F24" s="24">
        <f t="shared" si="2"/>
        <v>1440.0694475773853</v>
      </c>
      <c r="G24" s="24">
        <f t="shared" si="3"/>
        <v>100.63290925169349</v>
      </c>
      <c r="H24" s="25">
        <f t="shared" si="4"/>
        <v>-204.88019691659792</v>
      </c>
      <c r="K24" s="18" t="s">
        <v>9</v>
      </c>
      <c r="L24" s="19">
        <v>0.5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23">
        <f t="shared" si="1"/>
        <v>1335.8221599124809</v>
      </c>
      <c r="F25" s="24">
        <f t="shared" si="2"/>
        <v>1383.4975079870801</v>
      </c>
      <c r="G25" s="24">
        <f t="shared" si="3"/>
        <v>22.030484830694149</v>
      </c>
      <c r="H25" s="25">
        <f t="shared" si="4"/>
        <v>-243.89508356608076</v>
      </c>
      <c r="K25" s="18" t="s">
        <v>10</v>
      </c>
      <c r="L25" s="19">
        <v>0.5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26">
        <f t="shared" si="1"/>
        <v>1161.6329092516935</v>
      </c>
      <c r="F26" s="27">
        <f t="shared" si="2"/>
        <v>1412.0910502392931</v>
      </c>
      <c r="G26" s="27">
        <f t="shared" si="3"/>
        <v>25.312013541453553</v>
      </c>
      <c r="H26" s="28">
        <f t="shared" si="4"/>
        <v>384.62742104994754</v>
      </c>
    </row>
    <row r="27" spans="1:12" ht="15" x14ac:dyDescent="0.2">
      <c r="A27" s="6">
        <v>1992</v>
      </c>
      <c r="B27" s="7">
        <v>2</v>
      </c>
      <c r="C27" s="8">
        <v>26</v>
      </c>
      <c r="D27" s="9">
        <v>1605</v>
      </c>
      <c r="E27" s="23">
        <f t="shared" si="1"/>
        <v>1822.0304848306941</v>
      </c>
      <c r="F27" s="24">
        <f t="shared" si="2"/>
        <v>1476.4715954032808</v>
      </c>
      <c r="G27" s="24">
        <f t="shared" si="3"/>
        <v>44.846279352720671</v>
      </c>
      <c r="H27" s="25">
        <f t="shared" si="4"/>
        <v>108.99413878545192</v>
      </c>
      <c r="K27" s="1" t="s">
        <v>11</v>
      </c>
      <c r="L27" s="32">
        <f t="array" ref="L27">SUM((E6:E25-D6:D25)^2)</f>
        <v>2324475.4710302618</v>
      </c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23">
        <f t="shared" si="1"/>
        <v>1630.3120135414533</v>
      </c>
      <c r="F28" s="24">
        <f t="shared" si="2"/>
        <v>1482.5990358362997</v>
      </c>
      <c r="G28" s="24">
        <f t="shared" si="3"/>
        <v>25.486859892869745</v>
      </c>
      <c r="H28" s="25">
        <f t="shared" si="4"/>
        <v>-224.23961637644879</v>
      </c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29">
        <f t="shared" si="1"/>
        <v>1283.8462793527206</v>
      </c>
      <c r="F29" s="30">
        <f t="shared" si="2"/>
        <v>1500.9904896476251</v>
      </c>
      <c r="G29" s="30">
        <f t="shared" si="3"/>
        <v>21.939156852097568</v>
      </c>
      <c r="H29" s="31">
        <f t="shared" si="4"/>
        <v>-247.44278660685291</v>
      </c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zoomScale="160" zoomScaleNormal="160" workbookViewId="0">
      <selection activeCell="L27" sqref="L27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20">
        <f>F5+G5+H5</f>
        <v>627</v>
      </c>
      <c r="F6" s="21">
        <f>$L$23*(D6-H2)+(1-$L$23)*(F5+G5)</f>
        <v>781.5</v>
      </c>
      <c r="G6" s="21">
        <f>$L$24*(F6-F5)+(1-$L$24)*G5</f>
        <v>47.75</v>
      </c>
      <c r="H6" s="22">
        <f>$L$25*(D6-F6)+(1-$L$25)*H2</f>
        <v>281.75</v>
      </c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23">
        <f t="shared" ref="E7:E29" si="1">F6+G6+H6</f>
        <v>1111</v>
      </c>
      <c r="F7" s="24">
        <f t="shared" ref="F7:F29" si="2">$L$23*(D7-H3)+(1-$L$23)*(F6+G6)</f>
        <v>844.125</v>
      </c>
      <c r="G7" s="24">
        <f t="shared" ref="G7:G29" si="3">$L$24*(F7-F6)+(1-$L$24)*G6</f>
        <v>55.1875</v>
      </c>
      <c r="H7" s="25">
        <f t="shared" ref="H7:H29" si="4">$L$25*(D7-F7)+(1-$L$25)*H3</f>
        <v>56.4375</v>
      </c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23">
        <f t="shared" si="1"/>
        <v>955.75</v>
      </c>
      <c r="F8" s="24">
        <f t="shared" si="2"/>
        <v>867.65625</v>
      </c>
      <c r="G8" s="24">
        <f t="shared" si="3"/>
        <v>39.359375</v>
      </c>
      <c r="H8" s="25">
        <f t="shared" si="4"/>
        <v>-239.828125</v>
      </c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23">
        <f t="shared" si="1"/>
        <v>667.1875</v>
      </c>
      <c r="F9" s="24">
        <f t="shared" si="2"/>
        <v>786.5078125</v>
      </c>
      <c r="G9" s="24">
        <f t="shared" si="3"/>
        <v>-20.89453125</v>
      </c>
      <c r="H9" s="25">
        <f t="shared" si="4"/>
        <v>-119.25390625</v>
      </c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23">
        <f t="shared" si="1"/>
        <v>646.359375</v>
      </c>
      <c r="F10" s="24">
        <f t="shared" si="2"/>
        <v>814.931640625</v>
      </c>
      <c r="G10" s="24">
        <f t="shared" si="3"/>
        <v>3.7646484375</v>
      </c>
      <c r="H10" s="25">
        <f t="shared" si="4"/>
        <v>306.4091796875</v>
      </c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23">
        <f t="shared" si="1"/>
        <v>1125.10546875</v>
      </c>
      <c r="F11" s="24">
        <f t="shared" si="2"/>
        <v>831.62939453125</v>
      </c>
      <c r="G11" s="24">
        <f t="shared" si="3"/>
        <v>10.231201171875</v>
      </c>
      <c r="H11" s="25">
        <f t="shared" si="4"/>
        <v>62.904052734375</v>
      </c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23">
        <f t="shared" si="1"/>
        <v>904.7646484375</v>
      </c>
      <c r="F12" s="24">
        <f t="shared" si="2"/>
        <v>859.3443603515625</v>
      </c>
      <c r="G12" s="24">
        <f t="shared" si="3"/>
        <v>18.97308349609375</v>
      </c>
      <c r="H12" s="25">
        <f t="shared" si="4"/>
        <v>-231.08624267578125</v>
      </c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23">
        <f t="shared" si="1"/>
        <v>647.231201171875</v>
      </c>
      <c r="F13" s="24">
        <f t="shared" si="2"/>
        <v>846.78567504882813</v>
      </c>
      <c r="G13" s="24">
        <f t="shared" si="3"/>
        <v>3.2071990966796875</v>
      </c>
      <c r="H13" s="25">
        <f t="shared" si="4"/>
        <v>-135.01979064941406</v>
      </c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23">
        <f t="shared" si="1"/>
        <v>714.97308349609375</v>
      </c>
      <c r="F14" s="24">
        <f t="shared" si="2"/>
        <v>912.79184722900391</v>
      </c>
      <c r="G14" s="24">
        <f t="shared" si="3"/>
        <v>34.606685638427734</v>
      </c>
      <c r="H14" s="25">
        <f t="shared" si="4"/>
        <v>337.80866622924805</v>
      </c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23">
        <f t="shared" si="1"/>
        <v>1285.2071990966797</v>
      </c>
      <c r="F15" s="24">
        <f t="shared" si="2"/>
        <v>976.24724006652832</v>
      </c>
      <c r="G15" s="24">
        <f t="shared" si="3"/>
        <v>49.031039237976074</v>
      </c>
      <c r="H15" s="25">
        <f t="shared" si="4"/>
        <v>77.32840633392334</v>
      </c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23">
        <f t="shared" si="1"/>
        <v>1102.6066856384277</v>
      </c>
      <c r="F16" s="24">
        <f t="shared" si="2"/>
        <v>1020.6822609901428</v>
      </c>
      <c r="G16" s="24">
        <f t="shared" si="3"/>
        <v>46.733030080795288</v>
      </c>
      <c r="H16" s="25">
        <f t="shared" si="4"/>
        <v>-233.38425183296204</v>
      </c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23">
        <f t="shared" si="1"/>
        <v>834.03103923797607</v>
      </c>
      <c r="F17" s="24">
        <f t="shared" si="2"/>
        <v>974.71754086017609</v>
      </c>
      <c r="G17" s="24">
        <f t="shared" si="3"/>
        <v>0.38415497541427612</v>
      </c>
      <c r="H17" s="25">
        <f t="shared" si="4"/>
        <v>-181.36866575479507</v>
      </c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23">
        <f t="shared" si="1"/>
        <v>793.73303008079529</v>
      </c>
      <c r="F18" s="24">
        <f t="shared" si="2"/>
        <v>942.64651480317116</v>
      </c>
      <c r="G18" s="24">
        <f t="shared" si="3"/>
        <v>-15.843435540795326</v>
      </c>
      <c r="H18" s="25">
        <f t="shared" si="4"/>
        <v>321.58107571303844</v>
      </c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23">
        <f t="shared" si="1"/>
        <v>1248.3841549754143</v>
      </c>
      <c r="F19" s="24">
        <f t="shared" si="2"/>
        <v>923.23733646422625</v>
      </c>
      <c r="G19" s="24">
        <f t="shared" si="3"/>
        <v>-17.626306939870119</v>
      </c>
      <c r="H19" s="25">
        <f t="shared" si="4"/>
        <v>75.545534934848547</v>
      </c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23">
        <f t="shared" si="1"/>
        <v>981.15656445920467</v>
      </c>
      <c r="F20" s="24">
        <f t="shared" si="2"/>
        <v>998.99764067865908</v>
      </c>
      <c r="G20" s="24">
        <f t="shared" si="3"/>
        <v>29.066998637281358</v>
      </c>
      <c r="H20" s="25">
        <f t="shared" si="4"/>
        <v>-186.69094625581056</v>
      </c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23">
        <f t="shared" si="1"/>
        <v>841.37369306012988</v>
      </c>
      <c r="F21" s="24">
        <f t="shared" si="2"/>
        <v>1060.2166525353678</v>
      </c>
      <c r="G21" s="24">
        <f t="shared" si="3"/>
        <v>45.143005246995017</v>
      </c>
      <c r="H21" s="25">
        <f t="shared" si="4"/>
        <v>-165.29265914508142</v>
      </c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23">
        <f t="shared" si="1"/>
        <v>940.06699863728136</v>
      </c>
      <c r="F22" s="24">
        <f t="shared" si="2"/>
        <v>1224.8892910346622</v>
      </c>
      <c r="G22" s="24">
        <f t="shared" si="3"/>
        <v>104.90782187314471</v>
      </c>
      <c r="H22" s="25">
        <f t="shared" si="4"/>
        <v>381.34589233918814</v>
      </c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23">
        <f t="shared" si="1"/>
        <v>1711.143005246995</v>
      </c>
      <c r="F23" s="24">
        <f t="shared" si="2"/>
        <v>1357.6257889864792</v>
      </c>
      <c r="G23" s="24">
        <f t="shared" si="3"/>
        <v>118.82215991248086</v>
      </c>
      <c r="H23" s="25">
        <f t="shared" si="4"/>
        <v>89.459872974184691</v>
      </c>
      <c r="K23" s="18" t="s">
        <v>8</v>
      </c>
      <c r="L23" s="19">
        <v>0.5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23">
        <f t="shared" si="1"/>
        <v>1565.9078218731447</v>
      </c>
      <c r="F24" s="24">
        <f t="shared" si="2"/>
        <v>1440.0694475773853</v>
      </c>
      <c r="G24" s="24">
        <f t="shared" si="3"/>
        <v>100.63290925169349</v>
      </c>
      <c r="H24" s="25">
        <f t="shared" si="4"/>
        <v>-204.88019691659792</v>
      </c>
      <c r="K24" s="18" t="s">
        <v>9</v>
      </c>
      <c r="L24" s="19">
        <v>0.5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23">
        <f t="shared" si="1"/>
        <v>1335.8221599124809</v>
      </c>
      <c r="F25" s="24">
        <f t="shared" si="2"/>
        <v>1383.4975079870801</v>
      </c>
      <c r="G25" s="24">
        <f t="shared" si="3"/>
        <v>22.030484830694149</v>
      </c>
      <c r="H25" s="25">
        <f t="shared" si="4"/>
        <v>-243.89508356608076</v>
      </c>
      <c r="K25" s="18" t="s">
        <v>10</v>
      </c>
      <c r="L25" s="19">
        <v>0.5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26">
        <f t="shared" si="1"/>
        <v>1161.6329092516935</v>
      </c>
      <c r="F26" s="27">
        <f t="shared" si="2"/>
        <v>1412.0910502392931</v>
      </c>
      <c r="G26" s="27">
        <f t="shared" si="3"/>
        <v>25.312013541453553</v>
      </c>
      <c r="H26" s="28">
        <f t="shared" si="4"/>
        <v>384.62742104994754</v>
      </c>
    </row>
    <row r="27" spans="1:12" ht="15" x14ac:dyDescent="0.2">
      <c r="A27" s="6">
        <v>1992</v>
      </c>
      <c r="B27" s="7">
        <v>2</v>
      </c>
      <c r="C27" s="8">
        <v>26</v>
      </c>
      <c r="D27" s="9">
        <v>1605</v>
      </c>
      <c r="E27" s="23">
        <f t="shared" si="1"/>
        <v>1822.0304848306941</v>
      </c>
      <c r="F27" s="24">
        <f t="shared" si="2"/>
        <v>1476.4715954032808</v>
      </c>
      <c r="G27" s="24">
        <f t="shared" si="3"/>
        <v>44.846279352720671</v>
      </c>
      <c r="H27" s="25">
        <f t="shared" si="4"/>
        <v>108.99413878545192</v>
      </c>
      <c r="K27" s="1" t="s">
        <v>11</v>
      </c>
      <c r="L27" s="32">
        <f t="array" ref="L27">SUM((E6:E25-D6:D25)^2)</f>
        <v>2324475.4710302618</v>
      </c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23">
        <f t="shared" si="1"/>
        <v>1630.3120135414533</v>
      </c>
      <c r="F28" s="24">
        <f t="shared" si="2"/>
        <v>1482.5990358362997</v>
      </c>
      <c r="G28" s="24">
        <f t="shared" si="3"/>
        <v>25.486859892869745</v>
      </c>
      <c r="H28" s="25">
        <f t="shared" si="4"/>
        <v>-224.23961637644879</v>
      </c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29">
        <f t="shared" si="1"/>
        <v>1283.8462793527206</v>
      </c>
      <c r="F29" s="30">
        <f t="shared" si="2"/>
        <v>1500.9904896476251</v>
      </c>
      <c r="G29" s="30">
        <f t="shared" si="3"/>
        <v>21.939156852097568</v>
      </c>
      <c r="H29" s="31">
        <f t="shared" si="4"/>
        <v>-247.44278660685291</v>
      </c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zoomScale="160" zoomScaleNormal="160" workbookViewId="0">
      <selection activeCell="L27" sqref="L27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20">
        <f>F5+G5+H5</f>
        <v>627</v>
      </c>
      <c r="F6" s="21">
        <f>$L$23*(D6-H2)+(1-$L$23)*(F5+G5)</f>
        <v>781.5</v>
      </c>
      <c r="G6" s="21">
        <f>$L$24*(F6-F5)+(1-$L$24)*G5</f>
        <v>47.75</v>
      </c>
      <c r="H6" s="22">
        <f>$L$25*(D6-F6)+(1-$L$25)*H2</f>
        <v>281.75</v>
      </c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23">
        <f t="shared" ref="E7:E29" si="1">F6+G6+H6</f>
        <v>1111</v>
      </c>
      <c r="F7" s="24">
        <f t="shared" ref="F7:F29" si="2">$L$23*(D7-H3)+(1-$L$23)*(F6+G6)</f>
        <v>844.125</v>
      </c>
      <c r="G7" s="24">
        <f t="shared" ref="G7:G29" si="3">$L$24*(F7-F6)+(1-$L$24)*G6</f>
        <v>55.1875</v>
      </c>
      <c r="H7" s="25">
        <f t="shared" ref="H7:H29" si="4">$L$25*(D7-F7)+(1-$L$25)*H3</f>
        <v>56.4375</v>
      </c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23">
        <f t="shared" si="1"/>
        <v>955.75</v>
      </c>
      <c r="F8" s="24">
        <f t="shared" si="2"/>
        <v>867.65625</v>
      </c>
      <c r="G8" s="24">
        <f t="shared" si="3"/>
        <v>39.359375</v>
      </c>
      <c r="H8" s="25">
        <f t="shared" si="4"/>
        <v>-239.828125</v>
      </c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23">
        <f t="shared" si="1"/>
        <v>667.1875</v>
      </c>
      <c r="F9" s="24">
        <f t="shared" si="2"/>
        <v>786.5078125</v>
      </c>
      <c r="G9" s="24">
        <f t="shared" si="3"/>
        <v>-20.89453125</v>
      </c>
      <c r="H9" s="25">
        <f t="shared" si="4"/>
        <v>-119.25390625</v>
      </c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23">
        <f t="shared" si="1"/>
        <v>646.359375</v>
      </c>
      <c r="F10" s="24">
        <f t="shared" si="2"/>
        <v>814.931640625</v>
      </c>
      <c r="G10" s="24">
        <f t="shared" si="3"/>
        <v>3.7646484375</v>
      </c>
      <c r="H10" s="25">
        <f t="shared" si="4"/>
        <v>306.4091796875</v>
      </c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23">
        <f t="shared" si="1"/>
        <v>1125.10546875</v>
      </c>
      <c r="F11" s="24">
        <f t="shared" si="2"/>
        <v>831.62939453125</v>
      </c>
      <c r="G11" s="24">
        <f t="shared" si="3"/>
        <v>10.231201171875</v>
      </c>
      <c r="H11" s="25">
        <f t="shared" si="4"/>
        <v>62.904052734375</v>
      </c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23">
        <f t="shared" si="1"/>
        <v>904.7646484375</v>
      </c>
      <c r="F12" s="24">
        <f t="shared" si="2"/>
        <v>859.3443603515625</v>
      </c>
      <c r="G12" s="24">
        <f t="shared" si="3"/>
        <v>18.97308349609375</v>
      </c>
      <c r="H12" s="25">
        <f t="shared" si="4"/>
        <v>-231.08624267578125</v>
      </c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23">
        <f t="shared" si="1"/>
        <v>647.231201171875</v>
      </c>
      <c r="F13" s="24">
        <f t="shared" si="2"/>
        <v>846.78567504882813</v>
      </c>
      <c r="G13" s="24">
        <f t="shared" si="3"/>
        <v>3.2071990966796875</v>
      </c>
      <c r="H13" s="25">
        <f t="shared" si="4"/>
        <v>-135.01979064941406</v>
      </c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23">
        <f t="shared" si="1"/>
        <v>714.97308349609375</v>
      </c>
      <c r="F14" s="24">
        <f t="shared" si="2"/>
        <v>912.79184722900391</v>
      </c>
      <c r="G14" s="24">
        <f t="shared" si="3"/>
        <v>34.606685638427734</v>
      </c>
      <c r="H14" s="25">
        <f t="shared" si="4"/>
        <v>337.80866622924805</v>
      </c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23">
        <f t="shared" si="1"/>
        <v>1285.2071990966797</v>
      </c>
      <c r="F15" s="24">
        <f t="shared" si="2"/>
        <v>976.24724006652832</v>
      </c>
      <c r="G15" s="24">
        <f t="shared" si="3"/>
        <v>49.031039237976074</v>
      </c>
      <c r="H15" s="25">
        <f t="shared" si="4"/>
        <v>77.32840633392334</v>
      </c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23">
        <f t="shared" si="1"/>
        <v>1102.6066856384277</v>
      </c>
      <c r="F16" s="24">
        <f t="shared" si="2"/>
        <v>1020.6822609901428</v>
      </c>
      <c r="G16" s="24">
        <f t="shared" si="3"/>
        <v>46.733030080795288</v>
      </c>
      <c r="H16" s="25">
        <f t="shared" si="4"/>
        <v>-233.38425183296204</v>
      </c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23">
        <f t="shared" si="1"/>
        <v>834.03103923797607</v>
      </c>
      <c r="F17" s="24">
        <f t="shared" si="2"/>
        <v>974.71754086017609</v>
      </c>
      <c r="G17" s="24">
        <f t="shared" si="3"/>
        <v>0.38415497541427612</v>
      </c>
      <c r="H17" s="25">
        <f t="shared" si="4"/>
        <v>-181.36866575479507</v>
      </c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23">
        <f t="shared" si="1"/>
        <v>793.73303008079529</v>
      </c>
      <c r="F18" s="24">
        <f t="shared" si="2"/>
        <v>942.64651480317116</v>
      </c>
      <c r="G18" s="24">
        <f t="shared" si="3"/>
        <v>-15.843435540795326</v>
      </c>
      <c r="H18" s="25">
        <f t="shared" si="4"/>
        <v>321.58107571303844</v>
      </c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23">
        <f t="shared" si="1"/>
        <v>1248.3841549754143</v>
      </c>
      <c r="F19" s="24">
        <f t="shared" si="2"/>
        <v>923.23733646422625</v>
      </c>
      <c r="G19" s="24">
        <f t="shared" si="3"/>
        <v>-17.626306939870119</v>
      </c>
      <c r="H19" s="25">
        <f t="shared" si="4"/>
        <v>75.545534934848547</v>
      </c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23">
        <f t="shared" si="1"/>
        <v>981.15656445920467</v>
      </c>
      <c r="F20" s="24">
        <f t="shared" si="2"/>
        <v>998.99764067865908</v>
      </c>
      <c r="G20" s="24">
        <f t="shared" si="3"/>
        <v>29.066998637281358</v>
      </c>
      <c r="H20" s="25">
        <f t="shared" si="4"/>
        <v>-186.69094625581056</v>
      </c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23">
        <f t="shared" si="1"/>
        <v>841.37369306012988</v>
      </c>
      <c r="F21" s="24">
        <f t="shared" si="2"/>
        <v>1060.2166525353678</v>
      </c>
      <c r="G21" s="24">
        <f t="shared" si="3"/>
        <v>45.143005246995017</v>
      </c>
      <c r="H21" s="25">
        <f t="shared" si="4"/>
        <v>-165.29265914508142</v>
      </c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23">
        <f t="shared" si="1"/>
        <v>940.06699863728136</v>
      </c>
      <c r="F22" s="24">
        <f t="shared" si="2"/>
        <v>1224.8892910346622</v>
      </c>
      <c r="G22" s="24">
        <f t="shared" si="3"/>
        <v>104.90782187314471</v>
      </c>
      <c r="H22" s="25">
        <f t="shared" si="4"/>
        <v>381.34589233918814</v>
      </c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23">
        <f t="shared" si="1"/>
        <v>1711.143005246995</v>
      </c>
      <c r="F23" s="24">
        <f t="shared" si="2"/>
        <v>1357.6257889864792</v>
      </c>
      <c r="G23" s="24">
        <f t="shared" si="3"/>
        <v>118.82215991248086</v>
      </c>
      <c r="H23" s="25">
        <f t="shared" si="4"/>
        <v>89.459872974184691</v>
      </c>
      <c r="K23" s="18" t="s">
        <v>8</v>
      </c>
      <c r="L23" s="19">
        <v>0.5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23">
        <f t="shared" si="1"/>
        <v>1565.9078218731447</v>
      </c>
      <c r="F24" s="24">
        <f t="shared" si="2"/>
        <v>1440.0694475773853</v>
      </c>
      <c r="G24" s="24">
        <f t="shared" si="3"/>
        <v>100.63290925169349</v>
      </c>
      <c r="H24" s="25">
        <f t="shared" si="4"/>
        <v>-204.88019691659792</v>
      </c>
      <c r="K24" s="18" t="s">
        <v>9</v>
      </c>
      <c r="L24" s="19">
        <v>0.5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23">
        <f t="shared" si="1"/>
        <v>1335.8221599124809</v>
      </c>
      <c r="F25" s="24">
        <f t="shared" si="2"/>
        <v>1383.4975079870801</v>
      </c>
      <c r="G25" s="24">
        <f t="shared" si="3"/>
        <v>22.030484830694149</v>
      </c>
      <c r="H25" s="25">
        <f t="shared" si="4"/>
        <v>-243.89508356608076</v>
      </c>
      <c r="K25" s="18" t="s">
        <v>10</v>
      </c>
      <c r="L25" s="19">
        <v>0.5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26">
        <f t="shared" si="1"/>
        <v>1161.6329092516935</v>
      </c>
      <c r="F26" s="27">
        <f t="shared" si="2"/>
        <v>1412.0910502392931</v>
      </c>
      <c r="G26" s="27">
        <f t="shared" si="3"/>
        <v>25.312013541453553</v>
      </c>
      <c r="H26" s="28">
        <f t="shared" si="4"/>
        <v>384.62742104994754</v>
      </c>
    </row>
    <row r="27" spans="1:12" ht="15" x14ac:dyDescent="0.2">
      <c r="A27" s="6">
        <v>1992</v>
      </c>
      <c r="B27" s="7">
        <v>2</v>
      </c>
      <c r="C27" s="8">
        <v>26</v>
      </c>
      <c r="D27" s="9">
        <v>1605</v>
      </c>
      <c r="E27" s="23">
        <f t="shared" si="1"/>
        <v>1822.0304848306941</v>
      </c>
      <c r="F27" s="24">
        <f t="shared" si="2"/>
        <v>1476.4715954032808</v>
      </c>
      <c r="G27" s="24">
        <f t="shared" si="3"/>
        <v>44.846279352720671</v>
      </c>
      <c r="H27" s="25">
        <f t="shared" si="4"/>
        <v>108.99413878545192</v>
      </c>
      <c r="K27" s="1" t="s">
        <v>11</v>
      </c>
      <c r="L27" s="32">
        <f t="array" ref="L27">SUM((E6:E25-D6:D25)^2)</f>
        <v>2324475.4710302618</v>
      </c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23">
        <f t="shared" si="1"/>
        <v>1630.3120135414533</v>
      </c>
      <c r="F28" s="24">
        <f t="shared" si="2"/>
        <v>1482.5990358362997</v>
      </c>
      <c r="G28" s="24">
        <f t="shared" si="3"/>
        <v>25.486859892869745</v>
      </c>
      <c r="H28" s="25">
        <f t="shared" si="4"/>
        <v>-224.23961637644879</v>
      </c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29">
        <f t="shared" si="1"/>
        <v>1283.8462793527206</v>
      </c>
      <c r="F29" s="30">
        <f t="shared" si="2"/>
        <v>1500.9904896476251</v>
      </c>
      <c r="G29" s="30">
        <f t="shared" si="3"/>
        <v>21.939156852097568</v>
      </c>
      <c r="H29" s="31">
        <f t="shared" si="4"/>
        <v>-247.44278660685291</v>
      </c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L29"/>
  <sheetViews>
    <sheetView tabSelected="1" zoomScale="160" zoomScaleNormal="160" workbookViewId="0">
      <selection activeCell="H25" sqref="H25"/>
    </sheetView>
  </sheetViews>
  <sheetFormatPr defaultColWidth="9.140625" defaultRowHeight="12.75" x14ac:dyDescent="0.2"/>
  <cols>
    <col min="1" max="3" width="9.140625" style="1"/>
    <col min="4" max="4" width="10" style="1" bestFit="1" customWidth="1"/>
    <col min="5" max="16384" width="9.140625" style="1"/>
  </cols>
  <sheetData>
    <row r="1" spans="1:8" ht="14.2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 s="2">
        <v>1986</v>
      </c>
      <c r="B2" s="3">
        <v>1</v>
      </c>
      <c r="C2" s="4">
        <v>1</v>
      </c>
      <c r="D2" s="5">
        <v>920</v>
      </c>
      <c r="E2" s="3"/>
      <c r="F2" s="4"/>
      <c r="G2" s="4"/>
      <c r="H2" s="14">
        <f>D2-AVERAGE($D$2:$D$5)</f>
        <v>234</v>
      </c>
    </row>
    <row r="3" spans="1:8" x14ac:dyDescent="0.2">
      <c r="A3" s="6">
        <v>1986</v>
      </c>
      <c r="B3" s="7">
        <v>2</v>
      </c>
      <c r="C3" s="8">
        <v>2</v>
      </c>
      <c r="D3" s="9">
        <v>735</v>
      </c>
      <c r="E3" s="7"/>
      <c r="F3" s="8"/>
      <c r="G3" s="8"/>
      <c r="H3" s="15">
        <f t="shared" ref="H3:H5" si="0">D3-AVERAGE($D$2:$D$5)</f>
        <v>49</v>
      </c>
    </row>
    <row r="4" spans="1:8" x14ac:dyDescent="0.2">
      <c r="A4" s="6">
        <v>1986</v>
      </c>
      <c r="B4" s="7">
        <v>3</v>
      </c>
      <c r="C4" s="8">
        <v>3</v>
      </c>
      <c r="D4" s="9">
        <v>462</v>
      </c>
      <c r="E4" s="7"/>
      <c r="F4" s="8"/>
      <c r="G4" s="8"/>
      <c r="H4" s="15">
        <f t="shared" si="0"/>
        <v>-224</v>
      </c>
    </row>
    <row r="5" spans="1:8" x14ac:dyDescent="0.2">
      <c r="A5" s="6">
        <v>1986</v>
      </c>
      <c r="B5" s="7">
        <v>4</v>
      </c>
      <c r="C5" s="8">
        <v>4</v>
      </c>
      <c r="D5" s="9">
        <v>627</v>
      </c>
      <c r="E5" s="7"/>
      <c r="F5" s="17">
        <f>D5-H5</f>
        <v>686</v>
      </c>
      <c r="G5" s="17">
        <v>0</v>
      </c>
      <c r="H5" s="16">
        <f t="shared" si="0"/>
        <v>-59</v>
      </c>
    </row>
    <row r="6" spans="1:8" x14ac:dyDescent="0.2">
      <c r="A6" s="2">
        <v>1987</v>
      </c>
      <c r="B6" s="3">
        <v>1</v>
      </c>
      <c r="C6" s="4">
        <v>5</v>
      </c>
      <c r="D6" s="5">
        <v>1111</v>
      </c>
      <c r="E6" s="20">
        <f>F5+G5+H5</f>
        <v>627</v>
      </c>
      <c r="F6" s="21">
        <f>$L$23*(D6-H2)+(1-$L$23)*(F5+G5)</f>
        <v>694.4380688660234</v>
      </c>
      <c r="G6" s="21">
        <f>$L$24*(F6-F5)+(1-$L$24)*G5</f>
        <v>8.4380688660234</v>
      </c>
      <c r="H6" s="22">
        <f>$L$25*(D6-F6)+(1-$L$25)*H2</f>
        <v>234</v>
      </c>
    </row>
    <row r="7" spans="1:8" x14ac:dyDescent="0.2">
      <c r="A7" s="6">
        <v>1987</v>
      </c>
      <c r="B7" s="7">
        <v>2</v>
      </c>
      <c r="C7" s="8">
        <v>6</v>
      </c>
      <c r="D7" s="9">
        <v>908</v>
      </c>
      <c r="E7" s="23">
        <f t="shared" ref="E7:E29" si="1">F6+G6+H6</f>
        <v>936.8761377320468</v>
      </c>
      <c r="F7" s="24">
        <f t="shared" ref="F7:F29" si="2">$L$23*(D7-H3)+(1-$L$23)*(F6+G6)</f>
        <v>709.77343564537955</v>
      </c>
      <c r="G7" s="24">
        <f t="shared" ref="G7:G29" si="3">$L$24*(F7-F6)+(1-$L$24)*G6</f>
        <v>15.33536677935615</v>
      </c>
      <c r="H7" s="25">
        <f t="shared" ref="H7:H29" si="4">$L$25*(D7-F7)+(1-$L$25)*H3</f>
        <v>49</v>
      </c>
    </row>
    <row r="8" spans="1:8" x14ac:dyDescent="0.2">
      <c r="A8" s="6">
        <v>1987</v>
      </c>
      <c r="B8" s="7">
        <v>3</v>
      </c>
      <c r="C8" s="8">
        <v>7</v>
      </c>
      <c r="D8" s="9">
        <v>612</v>
      </c>
      <c r="E8" s="23">
        <f t="shared" si="1"/>
        <v>774.1088024247357</v>
      </c>
      <c r="F8" s="24">
        <f t="shared" si="2"/>
        <v>730.00779489476656</v>
      </c>
      <c r="G8" s="24">
        <f t="shared" si="3"/>
        <v>20.234359249387012</v>
      </c>
      <c r="H8" s="25">
        <f t="shared" si="4"/>
        <v>-224</v>
      </c>
    </row>
    <row r="9" spans="1:8" x14ac:dyDescent="0.2">
      <c r="A9" s="6">
        <v>1987</v>
      </c>
      <c r="B9" s="7">
        <v>4</v>
      </c>
      <c r="C9" s="8">
        <v>8</v>
      </c>
      <c r="D9" s="9">
        <v>607</v>
      </c>
      <c r="E9" s="23">
        <f t="shared" si="1"/>
        <v>526.24215414415357</v>
      </c>
      <c r="F9" s="24">
        <f t="shared" si="2"/>
        <v>746.52047300231834</v>
      </c>
      <c r="G9" s="24">
        <f t="shared" si="3"/>
        <v>16.512678107551778</v>
      </c>
      <c r="H9" s="25">
        <f t="shared" si="4"/>
        <v>-59</v>
      </c>
    </row>
    <row r="10" spans="1:8" x14ac:dyDescent="0.2">
      <c r="A10" s="6">
        <v>1988</v>
      </c>
      <c r="B10" s="7">
        <v>1</v>
      </c>
      <c r="C10" s="8">
        <v>9</v>
      </c>
      <c r="D10" s="9">
        <v>1146</v>
      </c>
      <c r="E10" s="23">
        <f t="shared" si="1"/>
        <v>704.03315110987012</v>
      </c>
      <c r="F10" s="24">
        <f t="shared" si="2"/>
        <v>769.61426383075718</v>
      </c>
      <c r="G10" s="24">
        <f t="shared" si="3"/>
        <v>23.093790828438841</v>
      </c>
      <c r="H10" s="25">
        <f t="shared" si="4"/>
        <v>234</v>
      </c>
    </row>
    <row r="11" spans="1:8" x14ac:dyDescent="0.2">
      <c r="A11" s="6">
        <v>1988</v>
      </c>
      <c r="B11" s="7">
        <v>2</v>
      </c>
      <c r="C11" s="8">
        <v>10</v>
      </c>
      <c r="D11" s="9">
        <v>901</v>
      </c>
      <c r="E11" s="23">
        <f t="shared" si="1"/>
        <v>1026.708054659196</v>
      </c>
      <c r="F11" s="24">
        <f t="shared" si="2"/>
        <v>795.32747621933322</v>
      </c>
      <c r="G11" s="24">
        <f t="shared" si="3"/>
        <v>25.713212388576039</v>
      </c>
      <c r="H11" s="25">
        <f t="shared" si="4"/>
        <v>49</v>
      </c>
    </row>
    <row r="12" spans="1:8" x14ac:dyDescent="0.2">
      <c r="A12" s="6">
        <v>1988</v>
      </c>
      <c r="B12" s="7">
        <v>3</v>
      </c>
      <c r="C12" s="8">
        <v>11</v>
      </c>
      <c r="D12" s="9">
        <v>637</v>
      </c>
      <c r="E12" s="23">
        <f t="shared" si="1"/>
        <v>870.04068860790926</v>
      </c>
      <c r="F12" s="24">
        <f t="shared" si="2"/>
        <v>822.80602589254454</v>
      </c>
      <c r="G12" s="24">
        <f t="shared" si="3"/>
        <v>27.478549673211319</v>
      </c>
      <c r="H12" s="25">
        <f t="shared" si="4"/>
        <v>-224</v>
      </c>
    </row>
    <row r="13" spans="1:8" x14ac:dyDescent="0.2">
      <c r="A13" s="6">
        <v>1988</v>
      </c>
      <c r="B13" s="7">
        <v>4</v>
      </c>
      <c r="C13" s="8">
        <v>12</v>
      </c>
      <c r="D13" s="9">
        <v>696</v>
      </c>
      <c r="E13" s="23">
        <f t="shared" si="1"/>
        <v>626.28457556575586</v>
      </c>
      <c r="F13" s="24">
        <f t="shared" si="2"/>
        <v>846.07505823332826</v>
      </c>
      <c r="G13" s="24">
        <f t="shared" si="3"/>
        <v>23.269032340783724</v>
      </c>
      <c r="H13" s="25">
        <f t="shared" si="4"/>
        <v>-59</v>
      </c>
    </row>
    <row r="14" spans="1:8" x14ac:dyDescent="0.2">
      <c r="A14" s="6">
        <v>1989</v>
      </c>
      <c r="B14" s="7">
        <v>1</v>
      </c>
      <c r="C14" s="8">
        <v>13</v>
      </c>
      <c r="D14" s="9">
        <v>1282</v>
      </c>
      <c r="E14" s="23">
        <f t="shared" si="1"/>
        <v>810.34409057411199</v>
      </c>
      <c r="F14" s="24">
        <f t="shared" si="2"/>
        <v>877.23681762677006</v>
      </c>
      <c r="G14" s="24">
        <f t="shared" si="3"/>
        <v>31.161759393441798</v>
      </c>
      <c r="H14" s="25">
        <f t="shared" si="4"/>
        <v>234</v>
      </c>
    </row>
    <row r="15" spans="1:8" x14ac:dyDescent="0.2">
      <c r="A15" s="6">
        <v>1989</v>
      </c>
      <c r="B15" s="7">
        <v>2</v>
      </c>
      <c r="C15" s="8">
        <v>14</v>
      </c>
      <c r="D15" s="9">
        <v>1068</v>
      </c>
      <c r="E15" s="23">
        <f t="shared" si="1"/>
        <v>1142.3985770202119</v>
      </c>
      <c r="F15" s="24">
        <f t="shared" si="2"/>
        <v>913.28476772064971</v>
      </c>
      <c r="G15" s="24">
        <f t="shared" si="3"/>
        <v>36.047950093879649</v>
      </c>
      <c r="H15" s="25">
        <f t="shared" si="4"/>
        <v>49</v>
      </c>
    </row>
    <row r="16" spans="1:8" x14ac:dyDescent="0.2">
      <c r="A16" s="6">
        <v>1989</v>
      </c>
      <c r="B16" s="7">
        <v>3</v>
      </c>
      <c r="C16" s="8">
        <v>15</v>
      </c>
      <c r="D16" s="9">
        <v>785</v>
      </c>
      <c r="E16" s="23">
        <f t="shared" si="1"/>
        <v>998.33271781452936</v>
      </c>
      <c r="F16" s="24">
        <f t="shared" si="2"/>
        <v>951.96872114505015</v>
      </c>
      <c r="G16" s="24">
        <f t="shared" si="3"/>
        <v>38.683953424400443</v>
      </c>
      <c r="H16" s="25">
        <f t="shared" si="4"/>
        <v>-224</v>
      </c>
    </row>
    <row r="17" spans="1:12" x14ac:dyDescent="0.2">
      <c r="A17" s="6">
        <v>1989</v>
      </c>
      <c r="B17" s="7">
        <v>4</v>
      </c>
      <c r="C17" s="8">
        <v>16</v>
      </c>
      <c r="D17" s="9">
        <v>747</v>
      </c>
      <c r="E17" s="23">
        <f t="shared" si="1"/>
        <v>766.6526745694506</v>
      </c>
      <c r="F17" s="24">
        <f t="shared" si="2"/>
        <v>982.49502020132263</v>
      </c>
      <c r="G17" s="24">
        <f t="shared" si="3"/>
        <v>30.526299056272478</v>
      </c>
      <c r="H17" s="25">
        <f t="shared" si="4"/>
        <v>-59</v>
      </c>
    </row>
    <row r="18" spans="1:12" x14ac:dyDescent="0.2">
      <c r="A18" s="6">
        <v>1990</v>
      </c>
      <c r="B18" s="7">
        <v>1</v>
      </c>
      <c r="C18" s="8">
        <v>17</v>
      </c>
      <c r="D18" s="9">
        <v>1248</v>
      </c>
      <c r="E18" s="23">
        <f t="shared" si="1"/>
        <v>954.02131925759511</v>
      </c>
      <c r="F18" s="24">
        <f t="shared" si="2"/>
        <v>1013.0645557785494</v>
      </c>
      <c r="G18" s="24">
        <f t="shared" si="3"/>
        <v>30.569535577226816</v>
      </c>
      <c r="H18" s="25">
        <f t="shared" si="4"/>
        <v>234</v>
      </c>
    </row>
    <row r="19" spans="1:12" x14ac:dyDescent="0.2">
      <c r="A19" s="6">
        <v>1990</v>
      </c>
      <c r="B19" s="7">
        <v>2</v>
      </c>
      <c r="C19" s="8">
        <v>18</v>
      </c>
      <c r="D19" s="9">
        <v>997</v>
      </c>
      <c r="E19" s="23">
        <f t="shared" si="1"/>
        <v>1277.6340913557763</v>
      </c>
      <c r="F19" s="24">
        <f t="shared" si="2"/>
        <v>1039.4091329850976</v>
      </c>
      <c r="G19" s="24">
        <f t="shared" si="3"/>
        <v>26.344577206548138</v>
      </c>
      <c r="H19" s="25">
        <f t="shared" si="4"/>
        <v>49</v>
      </c>
    </row>
    <row r="20" spans="1:12" x14ac:dyDescent="0.2">
      <c r="A20" s="6">
        <v>1990</v>
      </c>
      <c r="B20" s="7">
        <v>3</v>
      </c>
      <c r="C20" s="8">
        <v>19</v>
      </c>
      <c r="D20" s="9">
        <v>859</v>
      </c>
      <c r="E20" s="23">
        <f t="shared" si="1"/>
        <v>1114.7537101916457</v>
      </c>
      <c r="F20" s="24">
        <f t="shared" si="2"/>
        <v>1066.5156231816263</v>
      </c>
      <c r="G20" s="24">
        <f t="shared" si="3"/>
        <v>27.106490196528739</v>
      </c>
      <c r="H20" s="25">
        <f t="shared" si="4"/>
        <v>-224</v>
      </c>
    </row>
    <row r="21" spans="1:12" x14ac:dyDescent="0.2">
      <c r="A21" s="6">
        <v>1990</v>
      </c>
      <c r="B21" s="7">
        <v>4</v>
      </c>
      <c r="C21" s="8">
        <v>20</v>
      </c>
      <c r="D21" s="9">
        <v>911</v>
      </c>
      <c r="E21" s="23">
        <f t="shared" si="1"/>
        <v>869.62211337815506</v>
      </c>
      <c r="F21" s="24">
        <f t="shared" si="2"/>
        <v>1088.1606897862796</v>
      </c>
      <c r="G21" s="24">
        <f t="shared" si="3"/>
        <v>21.645066604653266</v>
      </c>
      <c r="H21" s="25">
        <f t="shared" si="4"/>
        <v>-59</v>
      </c>
    </row>
    <row r="22" spans="1:12" x14ac:dyDescent="0.2">
      <c r="A22" s="6">
        <v>1991</v>
      </c>
      <c r="B22" s="7">
        <v>1</v>
      </c>
      <c r="C22" s="8">
        <v>21</v>
      </c>
      <c r="D22" s="9">
        <v>1666</v>
      </c>
      <c r="E22" s="23">
        <f t="shared" si="1"/>
        <v>1050.8057563909329</v>
      </c>
      <c r="F22" s="24">
        <f t="shared" si="2"/>
        <v>1124.0397732276326</v>
      </c>
      <c r="G22" s="24">
        <f t="shared" si="3"/>
        <v>35.879083441353032</v>
      </c>
      <c r="H22" s="25">
        <f t="shared" si="4"/>
        <v>234</v>
      </c>
    </row>
    <row r="23" spans="1:12" x14ac:dyDescent="0.2">
      <c r="A23" s="6">
        <v>1991</v>
      </c>
      <c r="B23" s="7">
        <v>2</v>
      </c>
      <c r="C23" s="8">
        <v>22</v>
      </c>
      <c r="D23" s="9">
        <v>1461</v>
      </c>
      <c r="E23" s="23">
        <f t="shared" si="1"/>
        <v>1393.9188566689857</v>
      </c>
      <c r="F23" s="24">
        <f t="shared" si="2"/>
        <v>1171.0553909477972</v>
      </c>
      <c r="G23" s="24">
        <f t="shared" si="3"/>
        <v>47.015617720164528</v>
      </c>
      <c r="H23" s="25">
        <f t="shared" si="4"/>
        <v>49</v>
      </c>
      <c r="K23" s="18" t="s">
        <v>8</v>
      </c>
      <c r="L23" s="19">
        <v>4.4178371026300643E-2</v>
      </c>
    </row>
    <row r="24" spans="1:12" x14ac:dyDescent="0.2">
      <c r="A24" s="6">
        <v>1991</v>
      </c>
      <c r="B24" s="7">
        <v>3</v>
      </c>
      <c r="C24" s="8">
        <v>23</v>
      </c>
      <c r="D24" s="9">
        <v>1217</v>
      </c>
      <c r="E24" s="23">
        <f t="shared" si="1"/>
        <v>1267.0710086679617</v>
      </c>
      <c r="F24" s="24">
        <f t="shared" si="2"/>
        <v>1227.9196483595474</v>
      </c>
      <c r="G24" s="24">
        <f t="shared" si="3"/>
        <v>56.864257411750259</v>
      </c>
      <c r="H24" s="25">
        <f t="shared" si="4"/>
        <v>-224</v>
      </c>
      <c r="K24" s="18" t="s">
        <v>9</v>
      </c>
      <c r="L24" s="19">
        <v>1</v>
      </c>
    </row>
    <row r="25" spans="1:12" x14ac:dyDescent="0.2">
      <c r="A25" s="6">
        <v>1991</v>
      </c>
      <c r="B25" s="7">
        <v>4</v>
      </c>
      <c r="C25" s="8">
        <v>24</v>
      </c>
      <c r="D25" s="9">
        <v>1061</v>
      </c>
      <c r="E25" s="23">
        <f t="shared" si="1"/>
        <v>1060.7839057712977</v>
      </c>
      <c r="F25" s="24">
        <f t="shared" si="2"/>
        <v>1277.5040212429703</v>
      </c>
      <c r="G25" s="24">
        <f t="shared" si="3"/>
        <v>49.58437288342293</v>
      </c>
      <c r="H25" s="25">
        <f t="shared" si="4"/>
        <v>-59</v>
      </c>
      <c r="K25" s="18" t="s">
        <v>10</v>
      </c>
      <c r="L25" s="19">
        <v>0</v>
      </c>
    </row>
    <row r="26" spans="1:12" x14ac:dyDescent="0.2">
      <c r="A26" s="2">
        <v>1992</v>
      </c>
      <c r="B26" s="3">
        <v>1</v>
      </c>
      <c r="C26" s="4">
        <v>25</v>
      </c>
      <c r="D26" s="5">
        <v>1800</v>
      </c>
      <c r="E26" s="26">
        <f>F25+G25+H25</f>
        <v>1268.0883941263933</v>
      </c>
      <c r="F26" s="27">
        <f t="shared" si="2"/>
        <v>1337.6431196931669</v>
      </c>
      <c r="G26" s="27">
        <f t="shared" si="3"/>
        <v>60.13909845019657</v>
      </c>
      <c r="H26" s="28">
        <f t="shared" si="4"/>
        <v>234</v>
      </c>
    </row>
    <row r="27" spans="1:12" ht="15" x14ac:dyDescent="0.2">
      <c r="A27" s="6">
        <v>1992</v>
      </c>
      <c r="B27" s="7">
        <v>2</v>
      </c>
      <c r="C27" s="8">
        <v>26</v>
      </c>
      <c r="D27" s="9">
        <v>1605</v>
      </c>
      <c r="E27" s="23">
        <f t="shared" si="1"/>
        <v>1631.7822181433635</v>
      </c>
      <c r="F27" s="24">
        <f t="shared" si="2"/>
        <v>1404.7720220131841</v>
      </c>
      <c r="G27" s="24">
        <f t="shared" si="3"/>
        <v>67.128902320017232</v>
      </c>
      <c r="H27" s="25">
        <f t="shared" si="4"/>
        <v>49</v>
      </c>
      <c r="K27" s="1" t="s">
        <v>11</v>
      </c>
      <c r="L27" s="32">
        <f t="array" ref="L27">SUM((E6:E25-D6:D25)^2)</f>
        <v>1429859.8970692859</v>
      </c>
    </row>
    <row r="28" spans="1:12" x14ac:dyDescent="0.2">
      <c r="A28" s="6">
        <v>1992</v>
      </c>
      <c r="B28" s="7">
        <v>3</v>
      </c>
      <c r="C28" s="8">
        <v>27</v>
      </c>
      <c r="D28" s="9">
        <v>1239</v>
      </c>
      <c r="E28" s="23">
        <f t="shared" si="1"/>
        <v>1520.9009243332014</v>
      </c>
      <c r="F28" s="24">
        <f t="shared" si="2"/>
        <v>1471.5076959955322</v>
      </c>
      <c r="G28" s="24">
        <f t="shared" si="3"/>
        <v>66.735673982348089</v>
      </c>
      <c r="H28" s="25">
        <f t="shared" si="4"/>
        <v>-224</v>
      </c>
    </row>
    <row r="29" spans="1:12" x14ac:dyDescent="0.2">
      <c r="A29" s="10">
        <v>1992</v>
      </c>
      <c r="B29" s="11">
        <v>4</v>
      </c>
      <c r="C29" s="12">
        <v>28</v>
      </c>
      <c r="D29" s="13">
        <v>1250</v>
      </c>
      <c r="E29" s="29">
        <f t="shared" si="1"/>
        <v>1314.2433699778803</v>
      </c>
      <c r="F29" s="30">
        <f>$L$23*(D29-H25)+(1-$L$23)*(F28+G28)</f>
        <v>1528.115771323678</v>
      </c>
      <c r="G29" s="30">
        <f>$L$24*(F29-F28)+(1-$L$24)*G28</f>
        <v>56.608075328145787</v>
      </c>
      <c r="H29" s="31">
        <f t="shared" si="4"/>
        <v>-59</v>
      </c>
    </row>
  </sheetData>
  <printOptions gridLines="1" gridLinesSet="0"/>
  <pageMargins left="0.75" right="0.75" top="1" bottom="1" header="0.49212598499999999" footer="0.49212598499999999"/>
  <headerFooter alignWithMargins="0">
    <oddHeader>&amp;F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vagoville</vt:lpstr>
      <vt:lpstr>vagoville (2)</vt:lpstr>
      <vt:lpstr>vagoville (3)</vt:lpstr>
      <vt:lpstr>vagoville (4)</vt:lpstr>
      <vt:lpstr>vagoville (5)</vt:lpstr>
      <vt:lpstr>vagoville (6)</vt:lpstr>
      <vt:lpstr>vagoville (7)</vt:lpstr>
      <vt:lpstr>vagoville (8)</vt:lpstr>
      <vt:lpstr>vagoville (9)</vt:lpstr>
      <vt:lpstr>vagoville (10)</vt:lpstr>
      <vt:lpstr>vagoville (11)</vt:lpstr>
      <vt:lpstr>vagoville (12)</vt:lpstr>
      <vt:lpstr>vagoville (13)</vt:lpstr>
      <vt:lpstr>vagoville (14)</vt:lpstr>
      <vt:lpstr>vagoville (15)</vt:lpstr>
      <vt:lpstr>vagoville (16)</vt:lpstr>
      <vt:lpstr>vagoville (17)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Mirapalheta</dc:creator>
  <cp:lastModifiedBy>Gustavo Mirapalheta</cp:lastModifiedBy>
  <dcterms:created xsi:type="dcterms:W3CDTF">2023-09-20T20:58:50Z</dcterms:created>
  <dcterms:modified xsi:type="dcterms:W3CDTF">2023-09-23T19:29:24Z</dcterms:modified>
</cp:coreProperties>
</file>