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nuvem\Meu Drive\Colab Notebooks\Machine_Learning\0.IDE.Unimed.Intro.DS\"/>
    </mc:Choice>
  </mc:AlternateContent>
  <bookViews>
    <workbookView xWindow="30" yWindow="30" windowWidth="23010" windowHeight="12210"/>
  </bookViews>
  <sheets>
    <sheet name="dados" sheetId="7" r:id="rId1"/>
    <sheet name="Arredondar_Dados" sheetId="1" r:id="rId2"/>
    <sheet name="Quiquadrado" sheetId="3" r:id="rId3"/>
    <sheet name="ANOVA" sheetId="6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3" l="1"/>
  <c r="K4" i="3"/>
  <c r="H12" i="3" s="1"/>
  <c r="K3" i="3"/>
  <c r="H11" i="3" s="1"/>
  <c r="H10" i="3" l="1"/>
  <c r="H14" i="3" s="1"/>
  <c r="H16" i="3" s="1"/>
</calcChain>
</file>

<file path=xl/sharedStrings.xml><?xml version="1.0" encoding="utf-8"?>
<sst xmlns="http://schemas.openxmlformats.org/spreadsheetml/2006/main" count="70" uniqueCount="58">
  <si>
    <t>Total_Venda</t>
  </si>
  <si>
    <t>Valor Troco</t>
  </si>
  <si>
    <t>DinheiroTroco</t>
  </si>
  <si>
    <t>VRVendaVRTroco</t>
  </si>
  <si>
    <t>Dummy_Doacao</t>
  </si>
  <si>
    <t>Dinheiro</t>
  </si>
  <si>
    <t>F</t>
  </si>
  <si>
    <t>Engajamento</t>
  </si>
  <si>
    <t>Row Labels</t>
  </si>
  <si>
    <t>Grand Total</t>
  </si>
  <si>
    <t>Sum of Dummy_Doacao</t>
  </si>
  <si>
    <t>Count of Dummy_Doacao2</t>
  </si>
  <si>
    <t>Baixo</t>
  </si>
  <si>
    <t>Moderado</t>
  </si>
  <si>
    <t>Alto</t>
  </si>
  <si>
    <t>Valor_Doado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</si>
  <si>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</si>
  <si>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</si>
  <si>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</si>
  <si>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</si>
  <si>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</si>
  <si>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</si>
  <si>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</si>
  <si>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</si>
  <si>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</si>
  <si>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</si>
  <si>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</si>
  <si>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</si>
  <si>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Total</t>
  </si>
  <si>
    <t>Anova: Single Factor</t>
  </si>
  <si>
    <t>Groups</t>
  </si>
  <si>
    <t>Between Groups</t>
  </si>
  <si>
    <t>Within Groups</t>
  </si>
  <si>
    <t>Proporções</t>
  </si>
  <si>
    <t>Eng Baixo</t>
  </si>
  <si>
    <t>Eng Mod</t>
  </si>
  <si>
    <t>Eng Alto</t>
  </si>
  <si>
    <t>Todos</t>
  </si>
  <si>
    <t>Quiquadrado</t>
  </si>
  <si>
    <t>valor-p (teste quiquadrado)</t>
  </si>
  <si>
    <t>Ho: não faz diferença o engajamento coletivo</t>
  </si>
  <si>
    <t>H1: nível de engajamento coletivo faz diferença na conversão de doações</t>
  </si>
  <si>
    <t>H0: média igual nos três níveis de engajamento</t>
  </si>
  <si>
    <t>H1: média diferente nos diferentes níveis de egajamento (ao menos em um)</t>
  </si>
  <si>
    <t>2 graus de liberdade</t>
  </si>
  <si>
    <t>id</t>
  </si>
  <si>
    <t>1 - Baixo</t>
  </si>
  <si>
    <t>2 - Moderado</t>
  </si>
  <si>
    <t>3 - Alto</t>
  </si>
  <si>
    <t>Conversões / Engajamento Coletivo</t>
  </si>
  <si>
    <t>[(Oi - Ei)^2]/Ei =&gt; Eng Baixo</t>
  </si>
  <si>
    <t>[(Oi - Ei)^2]/Ei =&gt; Eng Mod</t>
  </si>
  <si>
    <t>[(Oi - Ei)^2]/Ei =&gt; Eng Alto</t>
  </si>
  <si>
    <t>p &lt; 0,05; rejeito H0. A evidência é favorável a H1, que não rejeito. Ou seja, a evidência indica que o engajamento coletivo faz diferença na conversão das doações</t>
  </si>
  <si>
    <t>n esperado (eng baixo)</t>
  </si>
  <si>
    <t>n esperado alto (eng mod)</t>
  </si>
  <si>
    <t>n esperado alto (eng alto)</t>
  </si>
  <si>
    <t xml:space="preserve">p &lt; 0,05: Rejeito H0; evidência é favorável a H1. A evidência indica que a média de doação do troco parece ser diferente lojas com diferentes níveis de engajamento.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</si>
</sst>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8" fillId="0" borderId="11" xfId="0" applyFont="1" applyBorder="1" applyAlignment="1">
      <alignment horizontal="center"/>
    </xf>
    <xf numFmtId="164" fontId="0" fillId="0" borderId="0" xfId="1" applyNumberFormat="1" applyFont="1" applyFill="1" applyBorder="1" applyAlignme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pe Zambaldi" refreshedDate="44466.749101041663" createdVersion="7" refreshedVersion="7" minRefreshableVersion="3" recordCount="88">
  <cacheSource type="worksheet">
    <worksheetSource ref="B1:J89" sheet="Arredondar_Dados"/>
  </cacheSource>
  <cacheFields count="12">
    <cacheField name="n" numFmtId="0">
      <sharedItems containsSemiMixedTypes="0" containsString="0" containsNumber="1" containsInteger="1" minValue="112" maxValue="78374"/>
    </cacheField>
    <cacheField name="Total_Venda" numFmtId="0">
      <sharedItems containsSemiMixedTypes="0" containsString="0" containsNumber="1" minValue="0.99" maxValue="147.75"/>
    </cacheField>
    <cacheField name="Valor_Doacao" numFmtId="0">
      <sharedItems containsSemiMixedTypes="0" containsString="0" containsNumber="1" minValue="0" maxValue="0.96"/>
    </cacheField>
    <cacheField name="Valor Troco" numFmtId="0">
      <sharedItems containsSemiMixedTypes="0" containsString="0" containsNumber="1" minValue="0.01" maxValue="0.98"/>
    </cacheField>
    <cacheField name="DinheiroTroco" numFmtId="0">
      <sharedItems containsSemiMixedTypes="0" containsString="0" containsNumber="1" minValue="0" maxValue="0.98"/>
    </cacheField>
    <cacheField name="VRVendaVRTroco" numFmtId="0">
      <sharedItems containsSemiMixedTypes="0" containsString="0" containsNumber="1" minValue="9.9000000000000008E-3" maxValue="88.393600000000006"/>
    </cacheField>
    <cacheField name="Dummy_Doacao" numFmtId="0">
      <sharedItems containsSemiMixedTypes="0" containsString="0" containsNumber="1" containsInteger="1" minValue="0" maxValue="1" count="2">
        <n v="1"/>
        <n v="0"/>
      </sharedItems>
    </cacheField>
    <cacheField name="Dinheiro" numFmtId="0">
      <sharedItems containsSemiMixedTypes="0" containsString="0" containsNumber="1" containsInteger="1" minValue="0" maxValue="1"/>
    </cacheField>
    <cacheField name="Engajamento Moderado" numFmtId="0">
      <sharedItems containsSemiMixedTypes="0" containsString="0" containsNumber="1" containsInteger="1" minValue="0" maxValue="1"/>
    </cacheField>
    <cacheField name="Engajamento Alto" numFmtId="0">
      <sharedItems containsSemiMixedTypes="0" containsString="0" containsNumber="1" containsInteger="1" minValue="0" maxValue="1"/>
    </cacheField>
    <cacheField name="Engajamento Baixo" numFmtId="0">
      <sharedItems containsSemiMixedTypes="0" containsString="0" containsNumber="1" containsInteger="1" minValue="0" maxValue="1"/>
    </cacheField>
    <cacheField name="Engajamento" numFmtId="0">
      <sharedItems containsSemiMixedTypes="0" containsString="0" containsNumber="1" containsInteger="1" minValue="1" maxValue="3" count="3">
        <n v="2"/>
        <n v="3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">
  <r>
    <n v="812"/>
    <n v="27.11"/>
    <n v="0.89"/>
    <n v="0.89"/>
    <n v="0"/>
    <n v="24.1279"/>
    <x v="0"/>
    <n v="0"/>
    <n v="0"/>
    <n v="1"/>
    <n v="0"/>
    <x v="0"/>
  </r>
  <r>
    <n v="2667"/>
    <n v="5.28"/>
    <n v="0.72"/>
    <n v="0.72"/>
    <n v="0"/>
    <n v="3.8016000000000001"/>
    <x v="0"/>
    <n v="0"/>
    <n v="0"/>
    <n v="1"/>
    <n v="0"/>
    <x v="0"/>
  </r>
  <r>
    <n v="897"/>
    <n v="11.12"/>
    <n v="0.88"/>
    <n v="0.88"/>
    <n v="0"/>
    <n v="9.7856000000000005"/>
    <x v="0"/>
    <n v="0"/>
    <n v="0"/>
    <n v="1"/>
    <n v="0"/>
    <x v="0"/>
  </r>
  <r>
    <n v="1104"/>
    <n v="36.14"/>
    <n v="0"/>
    <n v="0.86"/>
    <n v="0.86"/>
    <n v="31.080400000000001"/>
    <x v="1"/>
    <n v="1"/>
    <n v="0"/>
    <n v="1"/>
    <n v="0"/>
    <x v="0"/>
  </r>
  <r>
    <n v="14273"/>
    <n v="4.99"/>
    <n v="0.01"/>
    <n v="0.01"/>
    <n v="0"/>
    <n v="4.99E-2"/>
    <x v="0"/>
    <n v="0"/>
    <n v="0"/>
    <n v="1"/>
    <n v="0"/>
    <x v="0"/>
  </r>
  <r>
    <n v="11512"/>
    <n v="2.89"/>
    <n v="0"/>
    <n v="0.11"/>
    <n v="0.11"/>
    <n v="0.31790000000000002"/>
    <x v="1"/>
    <n v="1"/>
    <n v="0"/>
    <n v="1"/>
    <n v="0"/>
    <x v="0"/>
  </r>
  <r>
    <n v="1676"/>
    <n v="32.19"/>
    <n v="0"/>
    <n v="0.81"/>
    <n v="0.81"/>
    <n v="26.073899999999998"/>
    <x v="1"/>
    <n v="1"/>
    <n v="0"/>
    <n v="1"/>
    <n v="0"/>
    <x v="0"/>
  </r>
  <r>
    <n v="3251"/>
    <n v="16.34"/>
    <n v="0.66"/>
    <n v="0.66"/>
    <n v="0.66"/>
    <n v="10.7844"/>
    <x v="0"/>
    <n v="1"/>
    <n v="0"/>
    <n v="1"/>
    <n v="0"/>
    <x v="0"/>
  </r>
  <r>
    <n v="112"/>
    <n v="30.02"/>
    <n v="0"/>
    <n v="0.98"/>
    <n v="0.98"/>
    <n v="29.419599999999999"/>
    <x v="1"/>
    <n v="1"/>
    <n v="0"/>
    <n v="1"/>
    <n v="0"/>
    <x v="0"/>
  </r>
  <r>
    <n v="5382"/>
    <n v="17.52"/>
    <n v="0"/>
    <n v="0.48"/>
    <n v="0.48"/>
    <n v="8.4095999999999993"/>
    <x v="1"/>
    <n v="1"/>
    <n v="0"/>
    <n v="1"/>
    <n v="0"/>
    <x v="0"/>
  </r>
  <r>
    <n v="6613"/>
    <n v="8.61"/>
    <n v="0.39"/>
    <n v="0.39"/>
    <n v="0"/>
    <n v="3.3578999999999999"/>
    <x v="0"/>
    <n v="0"/>
    <n v="0"/>
    <n v="1"/>
    <n v="0"/>
    <x v="0"/>
  </r>
  <r>
    <n v="2563"/>
    <n v="30.27"/>
    <n v="0"/>
    <n v="0.73"/>
    <n v="0"/>
    <n v="22.097100000000001"/>
    <x v="1"/>
    <n v="0"/>
    <n v="0"/>
    <n v="1"/>
    <n v="0"/>
    <x v="0"/>
  </r>
  <r>
    <n v="2276"/>
    <n v="41.25"/>
    <n v="0.75"/>
    <n v="0.75"/>
    <n v="0"/>
    <n v="30.9375"/>
    <x v="0"/>
    <n v="0"/>
    <n v="0"/>
    <n v="1"/>
    <n v="0"/>
    <x v="0"/>
  </r>
  <r>
    <n v="1911"/>
    <n v="52.22"/>
    <n v="0.78"/>
    <n v="0.78"/>
    <n v="0"/>
    <n v="40.7316"/>
    <x v="0"/>
    <n v="0"/>
    <n v="0"/>
    <n v="1"/>
    <n v="0"/>
    <x v="0"/>
  </r>
  <r>
    <n v="11258"/>
    <n v="8.8800000000000008"/>
    <n v="0"/>
    <n v="0.12"/>
    <n v="0"/>
    <n v="1.0656000000000001"/>
    <x v="1"/>
    <n v="0"/>
    <n v="0"/>
    <n v="1"/>
    <n v="0"/>
    <x v="0"/>
  </r>
  <r>
    <n v="14282"/>
    <n v="5.99"/>
    <n v="0.01"/>
    <n v="0.01"/>
    <n v="0.01"/>
    <n v="5.9900000000000002E-2"/>
    <x v="0"/>
    <n v="1"/>
    <n v="0"/>
    <n v="1"/>
    <n v="0"/>
    <x v="0"/>
  </r>
  <r>
    <n v="6921"/>
    <n v="68.63"/>
    <n v="0.37"/>
    <n v="0.37"/>
    <n v="0"/>
    <n v="25.3931"/>
    <x v="0"/>
    <n v="0"/>
    <n v="0"/>
    <n v="1"/>
    <n v="0"/>
    <x v="0"/>
  </r>
  <r>
    <n v="3486"/>
    <n v="18.36"/>
    <n v="0"/>
    <n v="0.64"/>
    <n v="0"/>
    <n v="11.750400000000001"/>
    <x v="1"/>
    <n v="0"/>
    <n v="0"/>
    <n v="1"/>
    <n v="0"/>
    <x v="0"/>
  </r>
  <r>
    <n v="13668"/>
    <n v="4.9800000000000004"/>
    <n v="0"/>
    <n v="0.02"/>
    <n v="0.02"/>
    <n v="9.9599999999999994E-2"/>
    <x v="1"/>
    <n v="1"/>
    <n v="0"/>
    <n v="1"/>
    <n v="0"/>
    <x v="0"/>
  </r>
  <r>
    <n v="1107"/>
    <n v="70.14"/>
    <n v="0.86"/>
    <n v="0.86"/>
    <n v="0"/>
    <n v="60.320399999999999"/>
    <x v="0"/>
    <n v="0"/>
    <n v="0"/>
    <n v="1"/>
    <n v="0"/>
    <x v="0"/>
  </r>
  <r>
    <n v="14290"/>
    <n v="0.99"/>
    <n v="0.01"/>
    <n v="0.01"/>
    <n v="0.01"/>
    <n v="9.9000000000000008E-3"/>
    <x v="0"/>
    <n v="1"/>
    <n v="0"/>
    <n v="1"/>
    <n v="0"/>
    <x v="0"/>
  </r>
  <r>
    <n v="5517"/>
    <n v="64.53"/>
    <n v="0"/>
    <n v="0.47"/>
    <n v="0"/>
    <n v="30.3291"/>
    <x v="1"/>
    <n v="0"/>
    <n v="0"/>
    <n v="1"/>
    <n v="0"/>
    <x v="0"/>
  </r>
  <r>
    <n v="268"/>
    <n v="69.040000000000006"/>
    <n v="0.96"/>
    <n v="0.96"/>
    <n v="0.96"/>
    <n v="66.278400000000005"/>
    <x v="0"/>
    <n v="1"/>
    <n v="0"/>
    <n v="1"/>
    <n v="0"/>
    <x v="0"/>
  </r>
  <r>
    <n v="9064"/>
    <n v="30.76"/>
    <n v="0.24"/>
    <n v="0.24"/>
    <n v="0"/>
    <n v="7.3823999999999996"/>
    <x v="0"/>
    <n v="0"/>
    <n v="0"/>
    <n v="1"/>
    <n v="0"/>
    <x v="0"/>
  </r>
  <r>
    <n v="114"/>
    <n v="21.02"/>
    <n v="0"/>
    <n v="0.98"/>
    <n v="0"/>
    <n v="20.599599999999999"/>
    <x v="1"/>
    <n v="0"/>
    <n v="0"/>
    <n v="1"/>
    <n v="0"/>
    <x v="0"/>
  </r>
  <r>
    <n v="5975"/>
    <n v="52.56"/>
    <n v="0.44"/>
    <n v="0.44"/>
    <n v="0"/>
    <n v="23.1264"/>
    <x v="0"/>
    <n v="0"/>
    <n v="0"/>
    <n v="1"/>
    <n v="0"/>
    <x v="0"/>
  </r>
  <r>
    <n v="11263"/>
    <n v="2.88"/>
    <n v="0"/>
    <n v="0.12"/>
    <n v="0.12"/>
    <n v="0.34560000000000002"/>
    <x v="1"/>
    <n v="1"/>
    <n v="0"/>
    <n v="1"/>
    <n v="0"/>
    <x v="0"/>
  </r>
  <r>
    <n v="13677"/>
    <n v="4.9800000000000004"/>
    <n v="0.02"/>
    <n v="0.02"/>
    <n v="0.02"/>
    <n v="9.9599999999999994E-2"/>
    <x v="0"/>
    <n v="1"/>
    <n v="0"/>
    <n v="1"/>
    <n v="0"/>
    <x v="0"/>
  </r>
  <r>
    <n v="3610"/>
    <n v="25.37"/>
    <n v="0"/>
    <n v="0.63"/>
    <n v="0"/>
    <n v="15.9831"/>
    <x v="1"/>
    <n v="0"/>
    <n v="0"/>
    <n v="1"/>
    <n v="0"/>
    <x v="0"/>
  </r>
  <r>
    <n v="3603"/>
    <n v="74.37"/>
    <n v="0.63"/>
    <n v="0.63"/>
    <n v="0"/>
    <n v="46.853099999999998"/>
    <x v="0"/>
    <n v="0"/>
    <n v="1"/>
    <n v="0"/>
    <n v="0"/>
    <x v="1"/>
  </r>
  <r>
    <n v="12698"/>
    <n v="14.95"/>
    <n v="0.05"/>
    <n v="0.05"/>
    <n v="0.05"/>
    <n v="0.74750000000000005"/>
    <x v="0"/>
    <n v="1"/>
    <n v="1"/>
    <n v="0"/>
    <n v="0"/>
    <x v="1"/>
  </r>
  <r>
    <n v="2128"/>
    <n v="55.24"/>
    <n v="0.76"/>
    <n v="0.76"/>
    <n v="0"/>
    <n v="41.982399999999998"/>
    <x v="0"/>
    <n v="0"/>
    <n v="1"/>
    <n v="0"/>
    <n v="0"/>
    <x v="1"/>
  </r>
  <r>
    <n v="1913"/>
    <n v="94.22"/>
    <n v="0"/>
    <n v="0.78"/>
    <n v="0.78"/>
    <n v="73.491600000000005"/>
    <x v="1"/>
    <n v="1"/>
    <n v="1"/>
    <n v="0"/>
    <n v="0"/>
    <x v="1"/>
  </r>
  <r>
    <n v="2811"/>
    <n v="46.29"/>
    <n v="0.71"/>
    <n v="0.71"/>
    <n v="0"/>
    <n v="32.865900000000003"/>
    <x v="0"/>
    <n v="0"/>
    <n v="1"/>
    <n v="0"/>
    <n v="0"/>
    <x v="1"/>
  </r>
  <r>
    <n v="6766"/>
    <n v="79.62"/>
    <n v="0.38"/>
    <n v="0.38"/>
    <n v="0"/>
    <n v="30.255600000000001"/>
    <x v="0"/>
    <n v="0"/>
    <n v="1"/>
    <n v="0"/>
    <n v="0"/>
    <x v="1"/>
  </r>
  <r>
    <n v="2132"/>
    <n v="41.24"/>
    <n v="0.76"/>
    <n v="0.76"/>
    <n v="0"/>
    <n v="31.342400000000001"/>
    <x v="0"/>
    <n v="0"/>
    <n v="1"/>
    <n v="0"/>
    <n v="0"/>
    <x v="1"/>
  </r>
  <r>
    <n v="3892"/>
    <n v="22.39"/>
    <n v="0"/>
    <n v="0.61"/>
    <n v="0"/>
    <n v="13.6579"/>
    <x v="1"/>
    <n v="0"/>
    <n v="1"/>
    <n v="0"/>
    <n v="0"/>
    <x v="1"/>
  </r>
  <r>
    <n v="9650"/>
    <n v="1.79"/>
    <n v="0.21"/>
    <n v="0.21"/>
    <n v="0.21"/>
    <n v="0.37590000000000001"/>
    <x v="0"/>
    <n v="1"/>
    <n v="1"/>
    <n v="0"/>
    <n v="0"/>
    <x v="1"/>
  </r>
  <r>
    <n v="13699"/>
    <n v="5.98"/>
    <n v="0.02"/>
    <n v="0.02"/>
    <n v="0.02"/>
    <n v="0.1196"/>
    <x v="0"/>
    <n v="1"/>
    <n v="1"/>
    <n v="0"/>
    <n v="0"/>
    <x v="1"/>
  </r>
  <r>
    <n v="10402"/>
    <n v="6.84"/>
    <n v="0"/>
    <n v="0.16"/>
    <n v="0.16"/>
    <n v="1.0944"/>
    <x v="1"/>
    <n v="1"/>
    <n v="1"/>
    <n v="0"/>
    <n v="0"/>
    <x v="1"/>
  </r>
  <r>
    <n v="3039"/>
    <n v="61.32"/>
    <n v="0.68"/>
    <n v="0.68"/>
    <n v="0"/>
    <n v="41.697600000000001"/>
    <x v="0"/>
    <n v="0"/>
    <n v="1"/>
    <n v="0"/>
    <n v="0"/>
    <x v="1"/>
  </r>
  <r>
    <n v="2140"/>
    <n v="44.24"/>
    <n v="0.76"/>
    <n v="0.76"/>
    <n v="0"/>
    <n v="33.622399999999999"/>
    <x v="0"/>
    <n v="0"/>
    <n v="1"/>
    <n v="0"/>
    <n v="0"/>
    <x v="1"/>
  </r>
  <r>
    <n v="8623"/>
    <n v="6.74"/>
    <n v="0"/>
    <n v="0.26"/>
    <n v="0"/>
    <n v="1.7524"/>
    <x v="1"/>
    <n v="0"/>
    <n v="1"/>
    <n v="0"/>
    <n v="0"/>
    <x v="1"/>
  </r>
  <r>
    <n v="13356"/>
    <n v="1.97"/>
    <n v="0.03"/>
    <n v="0.03"/>
    <n v="0.03"/>
    <n v="5.91E-2"/>
    <x v="0"/>
    <n v="1"/>
    <n v="1"/>
    <n v="0"/>
    <n v="0"/>
    <x v="1"/>
  </r>
  <r>
    <n v="636"/>
    <n v="26.08"/>
    <n v="0.92"/>
    <n v="0.92"/>
    <n v="0"/>
    <n v="23.993600000000001"/>
    <x v="0"/>
    <n v="0"/>
    <n v="1"/>
    <n v="0"/>
    <n v="0"/>
    <x v="1"/>
  </r>
  <r>
    <n v="6633"/>
    <n v="9.61"/>
    <n v="0"/>
    <n v="0.39"/>
    <n v="0.39"/>
    <n v="3.7479"/>
    <x v="1"/>
    <n v="1"/>
    <n v="1"/>
    <n v="0"/>
    <n v="0"/>
    <x v="1"/>
  </r>
  <r>
    <n v="3625"/>
    <n v="65.37"/>
    <n v="0.63"/>
    <n v="0.63"/>
    <n v="0"/>
    <n v="41.183100000000003"/>
    <x v="0"/>
    <n v="0"/>
    <n v="1"/>
    <n v="0"/>
    <n v="0"/>
    <x v="1"/>
  </r>
  <r>
    <n v="8157"/>
    <n v="100.71"/>
    <n v="0"/>
    <n v="0.28999999999999998"/>
    <n v="0"/>
    <n v="29.2059"/>
    <x v="1"/>
    <n v="0"/>
    <n v="1"/>
    <n v="0"/>
    <n v="0"/>
    <x v="1"/>
  </r>
  <r>
    <n v="7265"/>
    <n v="19.649999999999999"/>
    <n v="0"/>
    <n v="0.35"/>
    <n v="0.35"/>
    <n v="6.8775000000000004"/>
    <x v="1"/>
    <n v="1"/>
    <n v="1"/>
    <n v="0"/>
    <n v="0"/>
    <x v="1"/>
  </r>
  <r>
    <n v="11290"/>
    <n v="4.88"/>
    <n v="0.12"/>
    <n v="0.12"/>
    <n v="0"/>
    <n v="0.58560000000000001"/>
    <x v="0"/>
    <n v="0"/>
    <n v="1"/>
    <n v="0"/>
    <n v="0"/>
    <x v="1"/>
  </r>
  <r>
    <n v="8848"/>
    <n v="147.75"/>
    <n v="0.25"/>
    <n v="0.25"/>
    <n v="0.25"/>
    <n v="36.9375"/>
    <x v="0"/>
    <n v="1"/>
    <n v="1"/>
    <n v="0"/>
    <n v="0"/>
    <x v="1"/>
  </r>
  <r>
    <n v="4729"/>
    <n v="9.4600000000000009"/>
    <n v="0.54"/>
    <n v="0.54"/>
    <n v="0"/>
    <n v="5.1083999999999996"/>
    <x v="0"/>
    <n v="0"/>
    <n v="1"/>
    <n v="0"/>
    <n v="0"/>
    <x v="1"/>
  </r>
  <r>
    <n v="1475"/>
    <n v="41.17"/>
    <n v="0.83"/>
    <n v="0.83"/>
    <n v="0"/>
    <n v="34.171100000000003"/>
    <x v="0"/>
    <n v="0"/>
    <n v="1"/>
    <n v="0"/>
    <n v="0"/>
    <x v="1"/>
  </r>
  <r>
    <n v="451"/>
    <n v="55.06"/>
    <n v="0.94"/>
    <n v="0.94"/>
    <n v="0"/>
    <n v="51.756399999999999"/>
    <x v="0"/>
    <n v="0"/>
    <n v="1"/>
    <n v="0"/>
    <n v="0"/>
    <x v="1"/>
  </r>
  <r>
    <n v="7273"/>
    <n v="12.65"/>
    <n v="0.35"/>
    <n v="0.35"/>
    <n v="0"/>
    <n v="4.4275000000000002"/>
    <x v="0"/>
    <n v="0"/>
    <n v="1"/>
    <n v="0"/>
    <n v="0"/>
    <x v="1"/>
  </r>
  <r>
    <n v="647"/>
    <n v="96.08"/>
    <n v="0.92"/>
    <n v="0.92"/>
    <n v="0"/>
    <n v="88.393600000000006"/>
    <x v="0"/>
    <n v="0"/>
    <n v="1"/>
    <n v="0"/>
    <n v="0"/>
    <x v="1"/>
  </r>
  <r>
    <n v="739"/>
    <n v="40.090000000000003"/>
    <n v="0.91"/>
    <n v="0.91"/>
    <n v="0.91"/>
    <n v="36.481900000000003"/>
    <x v="0"/>
    <n v="1"/>
    <n v="1"/>
    <n v="0"/>
    <n v="0"/>
    <x v="1"/>
  </r>
  <r>
    <n v="5426"/>
    <n v="4.5199999999999996"/>
    <n v="0.48"/>
    <n v="0.48"/>
    <n v="0.48"/>
    <n v="2.1696"/>
    <x v="0"/>
    <n v="1"/>
    <n v="1"/>
    <n v="0"/>
    <n v="0"/>
    <x v="1"/>
  </r>
  <r>
    <n v="5850"/>
    <n v="145.55000000000001"/>
    <n v="0.45"/>
    <n v="0.45"/>
    <n v="0"/>
    <n v="65.497500000000002"/>
    <x v="0"/>
    <n v="0"/>
    <n v="1"/>
    <n v="0"/>
    <n v="0"/>
    <x v="1"/>
  </r>
  <r>
    <n v="9272"/>
    <n v="2.77"/>
    <n v="0.23"/>
    <n v="0.23"/>
    <n v="0.23"/>
    <n v="0.6371"/>
    <x v="0"/>
    <n v="1"/>
    <n v="0"/>
    <n v="0"/>
    <n v="1"/>
    <x v="2"/>
  </r>
  <r>
    <n v="7971"/>
    <n v="5.69"/>
    <n v="0.31"/>
    <n v="0.31"/>
    <n v="0.31"/>
    <n v="1.7639"/>
    <x v="0"/>
    <n v="1"/>
    <n v="0"/>
    <n v="0"/>
    <n v="1"/>
    <x v="2"/>
  </r>
  <r>
    <n v="10819"/>
    <n v="5.85"/>
    <n v="0.15"/>
    <n v="0.15"/>
    <n v="0.15"/>
    <n v="0.87749999999999995"/>
    <x v="0"/>
    <n v="1"/>
    <n v="0"/>
    <n v="0"/>
    <n v="1"/>
    <x v="2"/>
  </r>
  <r>
    <n v="20125"/>
    <n v="2.77"/>
    <n v="0"/>
    <n v="0.23"/>
    <n v="0.23"/>
    <n v="0.6371"/>
    <x v="1"/>
    <n v="1"/>
    <n v="0"/>
    <n v="0"/>
    <n v="1"/>
    <x v="2"/>
  </r>
  <r>
    <n v="7972"/>
    <n v="5.69"/>
    <n v="0.31"/>
    <n v="0.31"/>
    <n v="0.31"/>
    <n v="1.7639"/>
    <x v="0"/>
    <n v="1"/>
    <n v="0"/>
    <n v="0"/>
    <n v="1"/>
    <x v="2"/>
  </r>
  <r>
    <n v="13648"/>
    <n v="32.97"/>
    <n v="0.03"/>
    <n v="0.03"/>
    <n v="0"/>
    <n v="0.98909999999999998"/>
    <x v="0"/>
    <n v="0"/>
    <n v="0"/>
    <n v="0"/>
    <n v="1"/>
    <x v="2"/>
  </r>
  <r>
    <n v="20126"/>
    <n v="7.7"/>
    <n v="0"/>
    <n v="0.93"/>
    <n v="0.93"/>
    <n v="7.1609999999999996"/>
    <x v="1"/>
    <n v="1"/>
    <n v="0"/>
    <n v="0"/>
    <n v="1"/>
    <x v="2"/>
  </r>
  <r>
    <n v="32942"/>
    <n v="20.96"/>
    <n v="0"/>
    <n v="0.04"/>
    <n v="0"/>
    <n v="0.83840000000000003"/>
    <x v="1"/>
    <n v="0"/>
    <n v="0"/>
    <n v="0"/>
    <n v="1"/>
    <x v="2"/>
  </r>
  <r>
    <n v="14262"/>
    <n v="8.98"/>
    <n v="0.02"/>
    <n v="0.02"/>
    <n v="0.02"/>
    <n v="0.17960000000000001"/>
    <x v="0"/>
    <n v="1"/>
    <n v="0"/>
    <n v="0"/>
    <n v="1"/>
    <x v="2"/>
  </r>
  <r>
    <n v="20127"/>
    <n v="2.79"/>
    <n v="0"/>
    <n v="0.21"/>
    <n v="0.21"/>
    <n v="0.58589999999999998"/>
    <x v="1"/>
    <n v="1"/>
    <n v="0"/>
    <n v="0"/>
    <n v="1"/>
    <x v="2"/>
  </r>
  <r>
    <n v="32943"/>
    <n v="13.14"/>
    <n v="0"/>
    <n v="0.86"/>
    <n v="0.86"/>
    <n v="11.3004"/>
    <x v="1"/>
    <n v="1"/>
    <n v="0"/>
    <n v="0"/>
    <n v="1"/>
    <x v="2"/>
  </r>
  <r>
    <n v="78370"/>
    <n v="23.56"/>
    <n v="0"/>
    <n v="0.44"/>
    <n v="0.44"/>
    <n v="10.366400000000001"/>
    <x v="1"/>
    <n v="1"/>
    <n v="0"/>
    <n v="0"/>
    <n v="1"/>
    <x v="2"/>
  </r>
  <r>
    <n v="20128"/>
    <n v="2.79"/>
    <n v="0"/>
    <n v="0.21"/>
    <n v="0.21"/>
    <n v="0.58589999999999998"/>
    <x v="1"/>
    <n v="1"/>
    <n v="0"/>
    <n v="0"/>
    <n v="1"/>
    <x v="2"/>
  </r>
  <r>
    <n v="32944"/>
    <n v="38.54"/>
    <n v="0"/>
    <n v="0.46"/>
    <n v="0.46"/>
    <n v="17.728400000000001"/>
    <x v="1"/>
    <n v="1"/>
    <n v="0"/>
    <n v="0"/>
    <n v="1"/>
    <x v="2"/>
  </r>
  <r>
    <n v="78371"/>
    <n v="28.53"/>
    <n v="0"/>
    <n v="0.47"/>
    <n v="0.47"/>
    <n v="13.4091"/>
    <x v="1"/>
    <n v="1"/>
    <n v="0"/>
    <n v="0"/>
    <n v="1"/>
    <x v="2"/>
  </r>
  <r>
    <n v="20129"/>
    <n v="9.7799999999999994"/>
    <n v="0"/>
    <n v="0.22"/>
    <n v="0"/>
    <n v="2.1516000000000002"/>
    <x v="1"/>
    <n v="0"/>
    <n v="0"/>
    <n v="0"/>
    <n v="1"/>
    <x v="2"/>
  </r>
  <r>
    <n v="32945"/>
    <n v="38.54"/>
    <n v="0"/>
    <n v="0.46"/>
    <n v="0"/>
    <n v="17.728400000000001"/>
    <x v="1"/>
    <n v="0"/>
    <n v="0"/>
    <n v="0"/>
    <n v="1"/>
    <x v="2"/>
  </r>
  <r>
    <n v="78372"/>
    <n v="7.29"/>
    <n v="0"/>
    <n v="0.71"/>
    <n v="0.71"/>
    <n v="5.1759000000000004"/>
    <x v="1"/>
    <n v="1"/>
    <n v="0"/>
    <n v="0"/>
    <n v="1"/>
    <x v="2"/>
  </r>
  <r>
    <n v="20130"/>
    <n v="27.47"/>
    <n v="0"/>
    <n v="0.53"/>
    <n v="0.53"/>
    <n v="14.559100000000001"/>
    <x v="1"/>
    <n v="1"/>
    <n v="0"/>
    <n v="0"/>
    <n v="1"/>
    <x v="2"/>
  </r>
  <r>
    <n v="32946"/>
    <n v="42.17"/>
    <n v="0"/>
    <n v="0.83"/>
    <n v="0.83"/>
    <n v="35.001100000000001"/>
    <x v="1"/>
    <n v="1"/>
    <n v="0"/>
    <n v="0"/>
    <n v="1"/>
    <x v="2"/>
  </r>
  <r>
    <n v="78373"/>
    <n v="3.65"/>
    <n v="0"/>
    <n v="0.35"/>
    <n v="0.35"/>
    <n v="1.2775000000000001"/>
    <x v="1"/>
    <n v="1"/>
    <n v="0"/>
    <n v="0"/>
    <n v="1"/>
    <x v="2"/>
  </r>
  <r>
    <n v="20131"/>
    <n v="3.75"/>
    <n v="0"/>
    <n v="0.25"/>
    <n v="0.25"/>
    <n v="0.9375"/>
    <x v="1"/>
    <n v="1"/>
    <n v="0"/>
    <n v="0"/>
    <n v="1"/>
    <x v="2"/>
  </r>
  <r>
    <n v="32947"/>
    <n v="42.17"/>
    <n v="0"/>
    <n v="0.83"/>
    <n v="0"/>
    <n v="35.001100000000001"/>
    <x v="1"/>
    <n v="0"/>
    <n v="0"/>
    <n v="0"/>
    <n v="1"/>
    <x v="2"/>
  </r>
  <r>
    <n v="78374"/>
    <n v="5.89"/>
    <n v="0"/>
    <n v="0.11"/>
    <n v="0.11"/>
    <n v="0.64790000000000003"/>
    <x v="1"/>
    <n v="1"/>
    <n v="0"/>
    <n v="0"/>
    <n v="1"/>
    <x v="2"/>
  </r>
  <r>
    <n v="20132"/>
    <n v="2.29"/>
    <n v="0"/>
    <n v="0.71"/>
    <n v="0.71"/>
    <n v="1.6258999999999999"/>
    <x v="1"/>
    <n v="1"/>
    <n v="0"/>
    <n v="0"/>
    <n v="1"/>
    <x v="2"/>
  </r>
  <r>
    <n v="32948"/>
    <n v="14.99"/>
    <n v="0"/>
    <n v="0.01"/>
    <n v="0"/>
    <n v="0.14990000000000001"/>
    <x v="1"/>
    <n v="0"/>
    <n v="0"/>
    <n v="0"/>
    <n v="1"/>
    <x v="2"/>
  </r>
  <r>
    <n v="20133"/>
    <n v="2.99"/>
    <n v="0"/>
    <n v="0.01"/>
    <n v="0.01"/>
    <n v="2.9899999999999999E-2"/>
    <x v="1"/>
    <n v="1"/>
    <n v="0"/>
    <n v="0"/>
    <n v="1"/>
    <x v="2"/>
  </r>
  <r>
    <n v="32949"/>
    <n v="12.05"/>
    <n v="0"/>
    <n v="0.95"/>
    <n v="0"/>
    <n v="11.4475"/>
    <x v="1"/>
    <n v="0"/>
    <n v="0"/>
    <n v="0"/>
    <n v="1"/>
    <x v="2"/>
  </r>
  <r>
    <n v="32950"/>
    <n v="15.9"/>
    <n v="0"/>
    <n v="0.91"/>
    <n v="0"/>
    <n v="14.468999999999999"/>
    <x v="1"/>
    <n v="0"/>
    <n v="0"/>
    <n v="0"/>
    <n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7" firstHeaderRow="0" firstDataRow="1" firstDataCol="1"/>
  <pivotFields count="12">
    <pivotField showAll="0"/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ummy_Doacao" fld="6" baseField="0" baseItem="0"/>
    <dataField name="Count of Dummy_Doacao2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abSelected="1" workbookViewId="0">
      <selection sqref="A1:I89"/>
    </sheetView>
  </sheetViews>
  <sheetFormatPr defaultRowHeight="15" x14ac:dyDescent="0.25"/>
  <sheetData>
    <row r="1" spans="1:9" x14ac:dyDescent="0.25">
      <c r="A1" t="s">
        <v>45</v>
      </c>
      <c r="B1" t="s">
        <v>0</v>
      </c>
      <c r="C1" t="s">
        <v>15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</row>
    <row r="2" spans="1:9" x14ac:dyDescent="0.25">
      <c r="A2">
        <v>812</v>
      </c>
      <c r="B2">
        <v>27.11</v>
      </c>
      <c r="C2">
        <v>0.89</v>
      </c>
      <c r="D2">
        <v>0.89</v>
      </c>
      <c r="E2">
        <v>0</v>
      </c>
      <c r="F2">
        <v>24.1279</v>
      </c>
      <c r="G2">
        <v>1</v>
      </c>
      <c r="H2">
        <v>0</v>
      </c>
      <c r="I2">
        <v>2</v>
      </c>
    </row>
    <row r="3" spans="1:9" x14ac:dyDescent="0.25">
      <c r="A3">
        <v>2667</v>
      </c>
      <c r="B3">
        <v>5.28</v>
      </c>
      <c r="C3">
        <v>0.72</v>
      </c>
      <c r="D3">
        <v>0.72</v>
      </c>
      <c r="E3">
        <v>0</v>
      </c>
      <c r="F3">
        <v>3.8016000000000001</v>
      </c>
      <c r="G3">
        <v>1</v>
      </c>
      <c r="H3">
        <v>0</v>
      </c>
      <c r="I3">
        <v>2</v>
      </c>
    </row>
    <row r="4" spans="1:9" x14ac:dyDescent="0.25">
      <c r="A4">
        <v>897</v>
      </c>
      <c r="B4">
        <v>11.12</v>
      </c>
      <c r="C4">
        <v>0.88</v>
      </c>
      <c r="D4">
        <v>0.88</v>
      </c>
      <c r="E4">
        <v>0</v>
      </c>
      <c r="F4">
        <v>9.7856000000000005</v>
      </c>
      <c r="G4">
        <v>1</v>
      </c>
      <c r="H4">
        <v>0</v>
      </c>
      <c r="I4">
        <v>2</v>
      </c>
    </row>
    <row r="5" spans="1:9" x14ac:dyDescent="0.25">
      <c r="A5">
        <v>1104</v>
      </c>
      <c r="B5">
        <v>36.14</v>
      </c>
      <c r="C5">
        <v>0</v>
      </c>
      <c r="D5">
        <v>0.86</v>
      </c>
      <c r="E5">
        <v>0.86</v>
      </c>
      <c r="F5">
        <v>31.080400000000001</v>
      </c>
      <c r="G5">
        <v>0</v>
      </c>
      <c r="H5">
        <v>1</v>
      </c>
      <c r="I5">
        <v>2</v>
      </c>
    </row>
    <row r="6" spans="1:9" x14ac:dyDescent="0.25">
      <c r="A6">
        <v>14273</v>
      </c>
      <c r="B6">
        <v>4.99</v>
      </c>
      <c r="C6">
        <v>0.01</v>
      </c>
      <c r="D6">
        <v>0.01</v>
      </c>
      <c r="E6">
        <v>0</v>
      </c>
      <c r="F6">
        <v>4.99E-2</v>
      </c>
      <c r="G6">
        <v>1</v>
      </c>
      <c r="H6">
        <v>0</v>
      </c>
      <c r="I6">
        <v>2</v>
      </c>
    </row>
    <row r="7" spans="1:9" x14ac:dyDescent="0.25">
      <c r="A7">
        <v>11512</v>
      </c>
      <c r="B7">
        <v>2.89</v>
      </c>
      <c r="C7">
        <v>0</v>
      </c>
      <c r="D7">
        <v>0.11</v>
      </c>
      <c r="E7">
        <v>0.11</v>
      </c>
      <c r="F7">
        <v>0.31790000000000002</v>
      </c>
      <c r="G7">
        <v>0</v>
      </c>
      <c r="H7">
        <v>1</v>
      </c>
      <c r="I7">
        <v>2</v>
      </c>
    </row>
    <row r="8" spans="1:9" x14ac:dyDescent="0.25">
      <c r="A8">
        <v>1676</v>
      </c>
      <c r="B8">
        <v>32.19</v>
      </c>
      <c r="C8">
        <v>0</v>
      </c>
      <c r="D8">
        <v>0.81</v>
      </c>
      <c r="E8">
        <v>0.81</v>
      </c>
      <c r="F8">
        <v>26.073899999999998</v>
      </c>
      <c r="G8">
        <v>0</v>
      </c>
      <c r="H8">
        <v>1</v>
      </c>
      <c r="I8">
        <v>2</v>
      </c>
    </row>
    <row r="9" spans="1:9" x14ac:dyDescent="0.25">
      <c r="A9">
        <v>3251</v>
      </c>
      <c r="B9">
        <v>16.34</v>
      </c>
      <c r="C9">
        <v>0.66</v>
      </c>
      <c r="D9">
        <v>0.66</v>
      </c>
      <c r="E9">
        <v>0.66</v>
      </c>
      <c r="F9">
        <v>10.7844</v>
      </c>
      <c r="G9">
        <v>1</v>
      </c>
      <c r="H9">
        <v>1</v>
      </c>
      <c r="I9">
        <v>2</v>
      </c>
    </row>
    <row r="10" spans="1:9" x14ac:dyDescent="0.25">
      <c r="A10">
        <v>112</v>
      </c>
      <c r="B10">
        <v>30.02</v>
      </c>
      <c r="C10">
        <v>0</v>
      </c>
      <c r="D10">
        <v>0.98</v>
      </c>
      <c r="E10">
        <v>0.98</v>
      </c>
      <c r="F10">
        <v>29.419599999999999</v>
      </c>
      <c r="G10">
        <v>0</v>
      </c>
      <c r="H10">
        <v>1</v>
      </c>
      <c r="I10">
        <v>2</v>
      </c>
    </row>
    <row r="11" spans="1:9" x14ac:dyDescent="0.25">
      <c r="A11">
        <v>5382</v>
      </c>
      <c r="B11">
        <v>17.52</v>
      </c>
      <c r="C11">
        <v>0</v>
      </c>
      <c r="D11">
        <v>0.48</v>
      </c>
      <c r="E11">
        <v>0.48</v>
      </c>
      <c r="F11">
        <v>8.4095999999999993</v>
      </c>
      <c r="G11">
        <v>0</v>
      </c>
      <c r="H11">
        <v>1</v>
      </c>
      <c r="I11">
        <v>2</v>
      </c>
    </row>
    <row r="12" spans="1:9" x14ac:dyDescent="0.25">
      <c r="A12">
        <v>6613</v>
      </c>
      <c r="B12">
        <v>8.61</v>
      </c>
      <c r="C12">
        <v>0.39</v>
      </c>
      <c r="D12">
        <v>0.39</v>
      </c>
      <c r="E12">
        <v>0</v>
      </c>
      <c r="F12">
        <v>3.3578999999999999</v>
      </c>
      <c r="G12">
        <v>1</v>
      </c>
      <c r="H12">
        <v>0</v>
      </c>
      <c r="I12">
        <v>2</v>
      </c>
    </row>
    <row r="13" spans="1:9" x14ac:dyDescent="0.25">
      <c r="A13">
        <v>2563</v>
      </c>
      <c r="B13">
        <v>30.27</v>
      </c>
      <c r="C13">
        <v>0</v>
      </c>
      <c r="D13">
        <v>0.73</v>
      </c>
      <c r="E13">
        <v>0</v>
      </c>
      <c r="F13">
        <v>22.097100000000001</v>
      </c>
      <c r="G13">
        <v>0</v>
      </c>
      <c r="H13">
        <v>0</v>
      </c>
      <c r="I13">
        <v>2</v>
      </c>
    </row>
    <row r="14" spans="1:9" x14ac:dyDescent="0.25">
      <c r="A14">
        <v>2276</v>
      </c>
      <c r="B14">
        <v>41.25</v>
      </c>
      <c r="C14">
        <v>0.75</v>
      </c>
      <c r="D14">
        <v>0.75</v>
      </c>
      <c r="E14">
        <v>0</v>
      </c>
      <c r="F14">
        <v>30.9375</v>
      </c>
      <c r="G14">
        <v>1</v>
      </c>
      <c r="H14">
        <v>0</v>
      </c>
      <c r="I14">
        <v>2</v>
      </c>
    </row>
    <row r="15" spans="1:9" x14ac:dyDescent="0.25">
      <c r="A15">
        <v>1911</v>
      </c>
      <c r="B15">
        <v>52.22</v>
      </c>
      <c r="C15">
        <v>0.78</v>
      </c>
      <c r="D15">
        <v>0.78</v>
      </c>
      <c r="E15">
        <v>0</v>
      </c>
      <c r="F15">
        <v>40.7316</v>
      </c>
      <c r="G15">
        <v>1</v>
      </c>
      <c r="H15">
        <v>0</v>
      </c>
      <c r="I15">
        <v>2</v>
      </c>
    </row>
    <row r="16" spans="1:9" x14ac:dyDescent="0.25">
      <c r="A16">
        <v>11258</v>
      </c>
      <c r="B16">
        <v>8.8800000000000008</v>
      </c>
      <c r="C16">
        <v>0</v>
      </c>
      <c r="D16">
        <v>0.12</v>
      </c>
      <c r="E16">
        <v>0</v>
      </c>
      <c r="F16">
        <v>1.0656000000000001</v>
      </c>
      <c r="G16">
        <v>0</v>
      </c>
      <c r="H16">
        <v>0</v>
      </c>
      <c r="I16">
        <v>2</v>
      </c>
    </row>
    <row r="17" spans="1:9" x14ac:dyDescent="0.25">
      <c r="A17">
        <v>14282</v>
      </c>
      <c r="B17">
        <v>5.99</v>
      </c>
      <c r="C17">
        <v>0.01</v>
      </c>
      <c r="D17">
        <v>0.01</v>
      </c>
      <c r="E17">
        <v>0.01</v>
      </c>
      <c r="F17">
        <v>5.9900000000000002E-2</v>
      </c>
      <c r="G17">
        <v>1</v>
      </c>
      <c r="H17">
        <v>1</v>
      </c>
      <c r="I17">
        <v>2</v>
      </c>
    </row>
    <row r="18" spans="1:9" x14ac:dyDescent="0.25">
      <c r="A18">
        <v>6921</v>
      </c>
      <c r="B18">
        <v>68.63</v>
      </c>
      <c r="C18">
        <v>0.37</v>
      </c>
      <c r="D18">
        <v>0.37</v>
      </c>
      <c r="E18">
        <v>0</v>
      </c>
      <c r="F18">
        <v>25.3931</v>
      </c>
      <c r="G18">
        <v>1</v>
      </c>
      <c r="H18">
        <v>0</v>
      </c>
      <c r="I18">
        <v>2</v>
      </c>
    </row>
    <row r="19" spans="1:9" x14ac:dyDescent="0.25">
      <c r="A19">
        <v>3486</v>
      </c>
      <c r="B19">
        <v>18.36</v>
      </c>
      <c r="C19">
        <v>0</v>
      </c>
      <c r="D19">
        <v>0.64</v>
      </c>
      <c r="E19">
        <v>0</v>
      </c>
      <c r="F19">
        <v>11.750400000000001</v>
      </c>
      <c r="G19">
        <v>0</v>
      </c>
      <c r="H19">
        <v>0</v>
      </c>
      <c r="I19">
        <v>2</v>
      </c>
    </row>
    <row r="20" spans="1:9" x14ac:dyDescent="0.25">
      <c r="A20">
        <v>13668</v>
      </c>
      <c r="B20">
        <v>4.9800000000000004</v>
      </c>
      <c r="C20">
        <v>0</v>
      </c>
      <c r="D20">
        <v>0.02</v>
      </c>
      <c r="E20">
        <v>0.02</v>
      </c>
      <c r="F20">
        <v>9.9599999999999994E-2</v>
      </c>
      <c r="G20">
        <v>0</v>
      </c>
      <c r="H20">
        <v>1</v>
      </c>
      <c r="I20">
        <v>2</v>
      </c>
    </row>
    <row r="21" spans="1:9" x14ac:dyDescent="0.25">
      <c r="A21">
        <v>1107</v>
      </c>
      <c r="B21">
        <v>70.14</v>
      </c>
      <c r="C21">
        <v>0.86</v>
      </c>
      <c r="D21">
        <v>0.86</v>
      </c>
      <c r="E21">
        <v>0</v>
      </c>
      <c r="F21">
        <v>60.320399999999999</v>
      </c>
      <c r="G21">
        <v>1</v>
      </c>
      <c r="H21">
        <v>0</v>
      </c>
      <c r="I21">
        <v>2</v>
      </c>
    </row>
    <row r="22" spans="1:9" x14ac:dyDescent="0.25">
      <c r="A22">
        <v>14290</v>
      </c>
      <c r="B22">
        <v>0.99</v>
      </c>
      <c r="C22">
        <v>0.01</v>
      </c>
      <c r="D22">
        <v>0.01</v>
      </c>
      <c r="E22">
        <v>0.01</v>
      </c>
      <c r="F22">
        <v>9.9000000000000008E-3</v>
      </c>
      <c r="G22">
        <v>1</v>
      </c>
      <c r="H22">
        <v>1</v>
      </c>
      <c r="I22">
        <v>2</v>
      </c>
    </row>
    <row r="23" spans="1:9" x14ac:dyDescent="0.25">
      <c r="A23">
        <v>5517</v>
      </c>
      <c r="B23">
        <v>64.53</v>
      </c>
      <c r="C23">
        <v>0</v>
      </c>
      <c r="D23">
        <v>0.47</v>
      </c>
      <c r="E23">
        <v>0</v>
      </c>
      <c r="F23">
        <v>30.3291</v>
      </c>
      <c r="G23">
        <v>0</v>
      </c>
      <c r="H23">
        <v>0</v>
      </c>
      <c r="I23">
        <v>2</v>
      </c>
    </row>
    <row r="24" spans="1:9" x14ac:dyDescent="0.25">
      <c r="A24">
        <v>268</v>
      </c>
      <c r="B24">
        <v>69.040000000000006</v>
      </c>
      <c r="C24">
        <v>0.96</v>
      </c>
      <c r="D24">
        <v>0.96</v>
      </c>
      <c r="E24">
        <v>0.96</v>
      </c>
      <c r="F24">
        <v>66.278400000000005</v>
      </c>
      <c r="G24">
        <v>1</v>
      </c>
      <c r="H24">
        <v>1</v>
      </c>
      <c r="I24">
        <v>2</v>
      </c>
    </row>
    <row r="25" spans="1:9" x14ac:dyDescent="0.25">
      <c r="A25">
        <v>9064</v>
      </c>
      <c r="B25">
        <v>30.76</v>
      </c>
      <c r="C25">
        <v>0.24</v>
      </c>
      <c r="D25">
        <v>0.24</v>
      </c>
      <c r="E25">
        <v>0</v>
      </c>
      <c r="F25">
        <v>7.3823999999999996</v>
      </c>
      <c r="G25">
        <v>1</v>
      </c>
      <c r="H25">
        <v>0</v>
      </c>
      <c r="I25">
        <v>2</v>
      </c>
    </row>
    <row r="26" spans="1:9" x14ac:dyDescent="0.25">
      <c r="A26">
        <v>114</v>
      </c>
      <c r="B26">
        <v>21.02</v>
      </c>
      <c r="C26">
        <v>0</v>
      </c>
      <c r="D26">
        <v>0.98</v>
      </c>
      <c r="E26">
        <v>0</v>
      </c>
      <c r="F26">
        <v>20.599599999999999</v>
      </c>
      <c r="G26">
        <v>0</v>
      </c>
      <c r="H26">
        <v>0</v>
      </c>
      <c r="I26">
        <v>2</v>
      </c>
    </row>
    <row r="27" spans="1:9" x14ac:dyDescent="0.25">
      <c r="A27">
        <v>5975</v>
      </c>
      <c r="B27">
        <v>52.56</v>
      </c>
      <c r="C27">
        <v>0.44</v>
      </c>
      <c r="D27">
        <v>0.44</v>
      </c>
      <c r="E27">
        <v>0</v>
      </c>
      <c r="F27">
        <v>23.1264</v>
      </c>
      <c r="G27">
        <v>1</v>
      </c>
      <c r="H27">
        <v>0</v>
      </c>
      <c r="I27">
        <v>2</v>
      </c>
    </row>
    <row r="28" spans="1:9" x14ac:dyDescent="0.25">
      <c r="A28">
        <v>11263</v>
      </c>
      <c r="B28">
        <v>2.88</v>
      </c>
      <c r="C28">
        <v>0</v>
      </c>
      <c r="D28">
        <v>0.12</v>
      </c>
      <c r="E28">
        <v>0.12</v>
      </c>
      <c r="F28">
        <v>0.34560000000000002</v>
      </c>
      <c r="G28">
        <v>0</v>
      </c>
      <c r="H28">
        <v>1</v>
      </c>
      <c r="I28">
        <v>2</v>
      </c>
    </row>
    <row r="29" spans="1:9" x14ac:dyDescent="0.25">
      <c r="A29">
        <v>13677</v>
      </c>
      <c r="B29">
        <v>4.9800000000000004</v>
      </c>
      <c r="C29">
        <v>0.02</v>
      </c>
      <c r="D29">
        <v>0.02</v>
      </c>
      <c r="E29">
        <v>0.02</v>
      </c>
      <c r="F29">
        <v>9.9599999999999994E-2</v>
      </c>
      <c r="G29">
        <v>1</v>
      </c>
      <c r="H29">
        <v>1</v>
      </c>
      <c r="I29">
        <v>2</v>
      </c>
    </row>
    <row r="30" spans="1:9" x14ac:dyDescent="0.25">
      <c r="A30">
        <v>3610</v>
      </c>
      <c r="B30">
        <v>25.37</v>
      </c>
      <c r="C30">
        <v>0</v>
      </c>
      <c r="D30">
        <v>0.63</v>
      </c>
      <c r="E30">
        <v>0</v>
      </c>
      <c r="F30">
        <v>15.9831</v>
      </c>
      <c r="G30">
        <v>0</v>
      </c>
      <c r="H30">
        <v>0</v>
      </c>
      <c r="I30">
        <v>2</v>
      </c>
    </row>
    <row r="31" spans="1:9" x14ac:dyDescent="0.25">
      <c r="A31">
        <v>3603</v>
      </c>
      <c r="B31">
        <v>74.37</v>
      </c>
      <c r="C31">
        <v>0.63</v>
      </c>
      <c r="D31">
        <v>0.63</v>
      </c>
      <c r="E31">
        <v>0</v>
      </c>
      <c r="F31">
        <v>46.853099999999998</v>
      </c>
      <c r="G31">
        <v>1</v>
      </c>
      <c r="H31">
        <v>0</v>
      </c>
      <c r="I31">
        <v>3</v>
      </c>
    </row>
    <row r="32" spans="1:9" x14ac:dyDescent="0.25">
      <c r="A32">
        <v>12698</v>
      </c>
      <c r="B32">
        <v>14.95</v>
      </c>
      <c r="C32">
        <v>0.05</v>
      </c>
      <c r="D32">
        <v>0.05</v>
      </c>
      <c r="E32">
        <v>0.05</v>
      </c>
      <c r="F32">
        <v>0.74750000000000005</v>
      </c>
      <c r="G32">
        <v>1</v>
      </c>
      <c r="H32">
        <v>1</v>
      </c>
      <c r="I32">
        <v>3</v>
      </c>
    </row>
    <row r="33" spans="1:9" x14ac:dyDescent="0.25">
      <c r="A33">
        <v>2128</v>
      </c>
      <c r="B33">
        <v>55.24</v>
      </c>
      <c r="C33">
        <v>0.76</v>
      </c>
      <c r="D33">
        <v>0.76</v>
      </c>
      <c r="E33">
        <v>0</v>
      </c>
      <c r="F33">
        <v>41.982399999999998</v>
      </c>
      <c r="G33">
        <v>1</v>
      </c>
      <c r="H33">
        <v>0</v>
      </c>
      <c r="I33">
        <v>3</v>
      </c>
    </row>
    <row r="34" spans="1:9" x14ac:dyDescent="0.25">
      <c r="A34">
        <v>1913</v>
      </c>
      <c r="B34">
        <v>94.22</v>
      </c>
      <c r="C34">
        <v>0</v>
      </c>
      <c r="D34">
        <v>0.78</v>
      </c>
      <c r="E34">
        <v>0.78</v>
      </c>
      <c r="F34">
        <v>73.491600000000005</v>
      </c>
      <c r="G34">
        <v>0</v>
      </c>
      <c r="H34">
        <v>1</v>
      </c>
      <c r="I34">
        <v>3</v>
      </c>
    </row>
    <row r="35" spans="1:9" x14ac:dyDescent="0.25">
      <c r="A35">
        <v>2811</v>
      </c>
      <c r="B35">
        <v>46.29</v>
      </c>
      <c r="C35">
        <v>0.71</v>
      </c>
      <c r="D35">
        <v>0.71</v>
      </c>
      <c r="E35">
        <v>0</v>
      </c>
      <c r="F35">
        <v>32.865900000000003</v>
      </c>
      <c r="G35">
        <v>1</v>
      </c>
      <c r="H35">
        <v>0</v>
      </c>
      <c r="I35">
        <v>3</v>
      </c>
    </row>
    <row r="36" spans="1:9" x14ac:dyDescent="0.25">
      <c r="A36">
        <v>6766</v>
      </c>
      <c r="B36">
        <v>79.62</v>
      </c>
      <c r="C36">
        <v>0.38</v>
      </c>
      <c r="D36">
        <v>0.38</v>
      </c>
      <c r="E36">
        <v>0</v>
      </c>
      <c r="F36">
        <v>30.255600000000001</v>
      </c>
      <c r="G36">
        <v>1</v>
      </c>
      <c r="H36">
        <v>0</v>
      </c>
      <c r="I36">
        <v>3</v>
      </c>
    </row>
    <row r="37" spans="1:9" x14ac:dyDescent="0.25">
      <c r="A37">
        <v>2132</v>
      </c>
      <c r="B37">
        <v>41.24</v>
      </c>
      <c r="C37">
        <v>0.76</v>
      </c>
      <c r="D37">
        <v>0.76</v>
      </c>
      <c r="E37">
        <v>0</v>
      </c>
      <c r="F37">
        <v>31.342400000000001</v>
      </c>
      <c r="G37">
        <v>1</v>
      </c>
      <c r="H37">
        <v>0</v>
      </c>
      <c r="I37">
        <v>3</v>
      </c>
    </row>
    <row r="38" spans="1:9" x14ac:dyDescent="0.25">
      <c r="A38">
        <v>3892</v>
      </c>
      <c r="B38">
        <v>22.39</v>
      </c>
      <c r="C38">
        <v>0</v>
      </c>
      <c r="D38">
        <v>0.61</v>
      </c>
      <c r="E38">
        <v>0</v>
      </c>
      <c r="F38">
        <v>13.6579</v>
      </c>
      <c r="G38">
        <v>0</v>
      </c>
      <c r="H38">
        <v>0</v>
      </c>
      <c r="I38">
        <v>3</v>
      </c>
    </row>
    <row r="39" spans="1:9" x14ac:dyDescent="0.25">
      <c r="A39">
        <v>9650</v>
      </c>
      <c r="B39">
        <v>1.79</v>
      </c>
      <c r="C39">
        <v>0.21</v>
      </c>
      <c r="D39">
        <v>0.21</v>
      </c>
      <c r="E39">
        <v>0.21</v>
      </c>
      <c r="F39">
        <v>0.37590000000000001</v>
      </c>
      <c r="G39">
        <v>1</v>
      </c>
      <c r="H39">
        <v>1</v>
      </c>
      <c r="I39">
        <v>3</v>
      </c>
    </row>
    <row r="40" spans="1:9" x14ac:dyDescent="0.25">
      <c r="A40">
        <v>13699</v>
      </c>
      <c r="B40">
        <v>5.98</v>
      </c>
      <c r="C40">
        <v>0.02</v>
      </c>
      <c r="D40">
        <v>0.02</v>
      </c>
      <c r="E40">
        <v>0.02</v>
      </c>
      <c r="F40">
        <v>0.1196</v>
      </c>
      <c r="G40">
        <v>1</v>
      </c>
      <c r="H40">
        <v>1</v>
      </c>
      <c r="I40">
        <v>3</v>
      </c>
    </row>
    <row r="41" spans="1:9" x14ac:dyDescent="0.25">
      <c r="A41">
        <v>10402</v>
      </c>
      <c r="B41">
        <v>6.84</v>
      </c>
      <c r="C41">
        <v>0</v>
      </c>
      <c r="D41">
        <v>0.16</v>
      </c>
      <c r="E41">
        <v>0.16</v>
      </c>
      <c r="F41">
        <v>1.0944</v>
      </c>
      <c r="G41">
        <v>0</v>
      </c>
      <c r="H41">
        <v>1</v>
      </c>
      <c r="I41">
        <v>3</v>
      </c>
    </row>
    <row r="42" spans="1:9" x14ac:dyDescent="0.25">
      <c r="A42">
        <v>3039</v>
      </c>
      <c r="B42">
        <v>61.32</v>
      </c>
      <c r="C42">
        <v>0.68</v>
      </c>
      <c r="D42">
        <v>0.68</v>
      </c>
      <c r="E42">
        <v>0</v>
      </c>
      <c r="F42">
        <v>41.697600000000001</v>
      </c>
      <c r="G42">
        <v>1</v>
      </c>
      <c r="H42">
        <v>0</v>
      </c>
      <c r="I42">
        <v>3</v>
      </c>
    </row>
    <row r="43" spans="1:9" x14ac:dyDescent="0.25">
      <c r="A43">
        <v>2140</v>
      </c>
      <c r="B43">
        <v>44.24</v>
      </c>
      <c r="C43">
        <v>0.76</v>
      </c>
      <c r="D43">
        <v>0.76</v>
      </c>
      <c r="E43">
        <v>0</v>
      </c>
      <c r="F43">
        <v>33.622399999999999</v>
      </c>
      <c r="G43">
        <v>1</v>
      </c>
      <c r="H43">
        <v>0</v>
      </c>
      <c r="I43">
        <v>3</v>
      </c>
    </row>
    <row r="44" spans="1:9" x14ac:dyDescent="0.25">
      <c r="A44">
        <v>8623</v>
      </c>
      <c r="B44">
        <v>6.74</v>
      </c>
      <c r="C44">
        <v>0</v>
      </c>
      <c r="D44">
        <v>0.26</v>
      </c>
      <c r="E44">
        <v>0</v>
      </c>
      <c r="F44">
        <v>1.7524</v>
      </c>
      <c r="G44">
        <v>0</v>
      </c>
      <c r="H44">
        <v>0</v>
      </c>
      <c r="I44">
        <v>3</v>
      </c>
    </row>
    <row r="45" spans="1:9" x14ac:dyDescent="0.25">
      <c r="A45">
        <v>13356</v>
      </c>
      <c r="B45">
        <v>1.97</v>
      </c>
      <c r="C45">
        <v>0.03</v>
      </c>
      <c r="D45">
        <v>0.03</v>
      </c>
      <c r="E45">
        <v>0.03</v>
      </c>
      <c r="F45">
        <v>5.91E-2</v>
      </c>
      <c r="G45">
        <v>1</v>
      </c>
      <c r="H45">
        <v>1</v>
      </c>
      <c r="I45">
        <v>3</v>
      </c>
    </row>
    <row r="46" spans="1:9" x14ac:dyDescent="0.25">
      <c r="A46">
        <v>636</v>
      </c>
      <c r="B46">
        <v>26.08</v>
      </c>
      <c r="C46">
        <v>0.92</v>
      </c>
      <c r="D46">
        <v>0.92</v>
      </c>
      <c r="E46">
        <v>0</v>
      </c>
      <c r="F46">
        <v>23.993600000000001</v>
      </c>
      <c r="G46">
        <v>1</v>
      </c>
      <c r="H46">
        <v>0</v>
      </c>
      <c r="I46">
        <v>3</v>
      </c>
    </row>
    <row r="47" spans="1:9" x14ac:dyDescent="0.25">
      <c r="A47">
        <v>6633</v>
      </c>
      <c r="B47">
        <v>9.61</v>
      </c>
      <c r="C47">
        <v>0</v>
      </c>
      <c r="D47">
        <v>0.39</v>
      </c>
      <c r="E47">
        <v>0.39</v>
      </c>
      <c r="F47">
        <v>3.7479</v>
      </c>
      <c r="G47">
        <v>0</v>
      </c>
      <c r="H47">
        <v>1</v>
      </c>
      <c r="I47">
        <v>3</v>
      </c>
    </row>
    <row r="48" spans="1:9" x14ac:dyDescent="0.25">
      <c r="A48">
        <v>3625</v>
      </c>
      <c r="B48">
        <v>65.37</v>
      </c>
      <c r="C48">
        <v>0.63</v>
      </c>
      <c r="D48">
        <v>0.63</v>
      </c>
      <c r="E48">
        <v>0</v>
      </c>
      <c r="F48">
        <v>41.183100000000003</v>
      </c>
      <c r="G48">
        <v>1</v>
      </c>
      <c r="H48">
        <v>0</v>
      </c>
      <c r="I48">
        <v>3</v>
      </c>
    </row>
    <row r="49" spans="1:9" x14ac:dyDescent="0.25">
      <c r="A49">
        <v>8157</v>
      </c>
      <c r="B49">
        <v>100.71</v>
      </c>
      <c r="C49">
        <v>0</v>
      </c>
      <c r="D49">
        <v>0.28999999999999998</v>
      </c>
      <c r="E49">
        <v>0</v>
      </c>
      <c r="F49">
        <v>29.2059</v>
      </c>
      <c r="G49">
        <v>0</v>
      </c>
      <c r="H49">
        <v>0</v>
      </c>
      <c r="I49">
        <v>3</v>
      </c>
    </row>
    <row r="50" spans="1:9" x14ac:dyDescent="0.25">
      <c r="A50">
        <v>7265</v>
      </c>
      <c r="B50">
        <v>19.649999999999999</v>
      </c>
      <c r="C50">
        <v>0</v>
      </c>
      <c r="D50">
        <v>0.35</v>
      </c>
      <c r="E50">
        <v>0.35</v>
      </c>
      <c r="F50">
        <v>6.8775000000000004</v>
      </c>
      <c r="G50">
        <v>0</v>
      </c>
      <c r="H50">
        <v>1</v>
      </c>
      <c r="I50">
        <v>3</v>
      </c>
    </row>
    <row r="51" spans="1:9" x14ac:dyDescent="0.25">
      <c r="A51">
        <v>11290</v>
      </c>
      <c r="B51">
        <v>4.88</v>
      </c>
      <c r="C51">
        <v>0.12</v>
      </c>
      <c r="D51">
        <v>0.12</v>
      </c>
      <c r="E51">
        <v>0</v>
      </c>
      <c r="F51">
        <v>0.58560000000000001</v>
      </c>
      <c r="G51">
        <v>1</v>
      </c>
      <c r="H51">
        <v>0</v>
      </c>
      <c r="I51">
        <v>3</v>
      </c>
    </row>
    <row r="52" spans="1:9" x14ac:dyDescent="0.25">
      <c r="A52">
        <v>8848</v>
      </c>
      <c r="B52">
        <v>147.75</v>
      </c>
      <c r="C52">
        <v>0.25</v>
      </c>
      <c r="D52">
        <v>0.25</v>
      </c>
      <c r="E52">
        <v>0.25</v>
      </c>
      <c r="F52">
        <v>36.9375</v>
      </c>
      <c r="G52">
        <v>1</v>
      </c>
      <c r="H52">
        <v>1</v>
      </c>
      <c r="I52">
        <v>3</v>
      </c>
    </row>
    <row r="53" spans="1:9" x14ac:dyDescent="0.25">
      <c r="A53">
        <v>4729</v>
      </c>
      <c r="B53">
        <v>9.4600000000000009</v>
      </c>
      <c r="C53">
        <v>0.54</v>
      </c>
      <c r="D53">
        <v>0.54</v>
      </c>
      <c r="E53">
        <v>0</v>
      </c>
      <c r="F53">
        <v>5.1083999999999996</v>
      </c>
      <c r="G53">
        <v>1</v>
      </c>
      <c r="H53">
        <v>0</v>
      </c>
      <c r="I53">
        <v>3</v>
      </c>
    </row>
    <row r="54" spans="1:9" x14ac:dyDescent="0.25">
      <c r="A54">
        <v>1475</v>
      </c>
      <c r="B54">
        <v>41.17</v>
      </c>
      <c r="C54">
        <v>0.83</v>
      </c>
      <c r="D54">
        <v>0.83</v>
      </c>
      <c r="E54">
        <v>0</v>
      </c>
      <c r="F54">
        <v>34.171100000000003</v>
      </c>
      <c r="G54">
        <v>1</v>
      </c>
      <c r="H54">
        <v>0</v>
      </c>
      <c r="I54">
        <v>3</v>
      </c>
    </row>
    <row r="55" spans="1:9" x14ac:dyDescent="0.25">
      <c r="A55">
        <v>451</v>
      </c>
      <c r="B55">
        <v>55.06</v>
      </c>
      <c r="C55">
        <v>0.94</v>
      </c>
      <c r="D55">
        <v>0.94</v>
      </c>
      <c r="E55">
        <v>0</v>
      </c>
      <c r="F55">
        <v>51.756399999999999</v>
      </c>
      <c r="G55">
        <v>1</v>
      </c>
      <c r="H55">
        <v>0</v>
      </c>
      <c r="I55">
        <v>3</v>
      </c>
    </row>
    <row r="56" spans="1:9" x14ac:dyDescent="0.25">
      <c r="A56">
        <v>7273</v>
      </c>
      <c r="B56">
        <v>12.65</v>
      </c>
      <c r="C56">
        <v>0.35</v>
      </c>
      <c r="D56">
        <v>0.35</v>
      </c>
      <c r="E56">
        <v>0</v>
      </c>
      <c r="F56">
        <v>4.4275000000000002</v>
      </c>
      <c r="G56">
        <v>1</v>
      </c>
      <c r="H56">
        <v>0</v>
      </c>
      <c r="I56">
        <v>3</v>
      </c>
    </row>
    <row r="57" spans="1:9" x14ac:dyDescent="0.25">
      <c r="A57">
        <v>647</v>
      </c>
      <c r="B57">
        <v>96.08</v>
      </c>
      <c r="C57">
        <v>0.92</v>
      </c>
      <c r="D57">
        <v>0.92</v>
      </c>
      <c r="E57">
        <v>0</v>
      </c>
      <c r="F57">
        <v>88.393600000000006</v>
      </c>
      <c r="G57">
        <v>1</v>
      </c>
      <c r="H57">
        <v>0</v>
      </c>
      <c r="I57">
        <v>3</v>
      </c>
    </row>
    <row r="58" spans="1:9" x14ac:dyDescent="0.25">
      <c r="A58">
        <v>739</v>
      </c>
      <c r="B58">
        <v>40.090000000000003</v>
      </c>
      <c r="C58">
        <v>0.91</v>
      </c>
      <c r="D58">
        <v>0.91</v>
      </c>
      <c r="E58">
        <v>0.91</v>
      </c>
      <c r="F58">
        <v>36.481900000000003</v>
      </c>
      <c r="G58">
        <v>1</v>
      </c>
      <c r="H58">
        <v>1</v>
      </c>
      <c r="I58">
        <v>3</v>
      </c>
    </row>
    <row r="59" spans="1:9" x14ac:dyDescent="0.25">
      <c r="A59">
        <v>5426</v>
      </c>
      <c r="B59">
        <v>4.5199999999999996</v>
      </c>
      <c r="C59">
        <v>0.48</v>
      </c>
      <c r="D59">
        <v>0.48</v>
      </c>
      <c r="E59">
        <v>0.48</v>
      </c>
      <c r="F59">
        <v>2.1696</v>
      </c>
      <c r="G59">
        <v>1</v>
      </c>
      <c r="H59">
        <v>1</v>
      </c>
      <c r="I59">
        <v>3</v>
      </c>
    </row>
    <row r="60" spans="1:9" x14ac:dyDescent="0.25">
      <c r="A60">
        <v>5850</v>
      </c>
      <c r="B60">
        <v>145.55000000000001</v>
      </c>
      <c r="C60">
        <v>0.45</v>
      </c>
      <c r="D60">
        <v>0.45</v>
      </c>
      <c r="E60">
        <v>0</v>
      </c>
      <c r="F60">
        <v>65.497500000000002</v>
      </c>
      <c r="G60">
        <v>1</v>
      </c>
      <c r="H60">
        <v>0</v>
      </c>
      <c r="I60">
        <v>3</v>
      </c>
    </row>
    <row r="61" spans="1:9" x14ac:dyDescent="0.25">
      <c r="A61">
        <v>9272</v>
      </c>
      <c r="B61">
        <v>2.77</v>
      </c>
      <c r="C61">
        <v>0.23</v>
      </c>
      <c r="D61">
        <v>0.23</v>
      </c>
      <c r="E61">
        <v>0.23</v>
      </c>
      <c r="F61">
        <v>0.6371</v>
      </c>
      <c r="G61">
        <v>1</v>
      </c>
      <c r="H61">
        <v>1</v>
      </c>
      <c r="I61">
        <v>1</v>
      </c>
    </row>
    <row r="62" spans="1:9" x14ac:dyDescent="0.25">
      <c r="A62">
        <v>7971</v>
      </c>
      <c r="B62">
        <v>5.69</v>
      </c>
      <c r="C62">
        <v>0.31</v>
      </c>
      <c r="D62">
        <v>0.31</v>
      </c>
      <c r="E62">
        <v>0.31</v>
      </c>
      <c r="F62">
        <v>1.7639</v>
      </c>
      <c r="G62">
        <v>1</v>
      </c>
      <c r="H62">
        <v>1</v>
      </c>
      <c r="I62">
        <v>1</v>
      </c>
    </row>
    <row r="63" spans="1:9" x14ac:dyDescent="0.25">
      <c r="A63">
        <v>10819</v>
      </c>
      <c r="B63">
        <v>5.85</v>
      </c>
      <c r="C63">
        <v>0.15</v>
      </c>
      <c r="D63">
        <v>0.15</v>
      </c>
      <c r="E63">
        <v>0.15</v>
      </c>
      <c r="F63">
        <v>0.87749999999999995</v>
      </c>
      <c r="G63">
        <v>1</v>
      </c>
      <c r="H63">
        <v>1</v>
      </c>
      <c r="I63">
        <v>1</v>
      </c>
    </row>
    <row r="64" spans="1:9" x14ac:dyDescent="0.25">
      <c r="A64">
        <v>20125</v>
      </c>
      <c r="B64">
        <v>2.77</v>
      </c>
      <c r="C64">
        <v>0</v>
      </c>
      <c r="D64">
        <v>0.23</v>
      </c>
      <c r="E64">
        <v>0.23</v>
      </c>
      <c r="F64">
        <v>0.6371</v>
      </c>
      <c r="G64">
        <v>0</v>
      </c>
      <c r="H64">
        <v>1</v>
      </c>
      <c r="I64">
        <v>1</v>
      </c>
    </row>
    <row r="65" spans="1:9" x14ac:dyDescent="0.25">
      <c r="A65">
        <v>7972</v>
      </c>
      <c r="B65">
        <v>5.69</v>
      </c>
      <c r="C65">
        <v>0.31</v>
      </c>
      <c r="D65">
        <v>0.31</v>
      </c>
      <c r="E65">
        <v>0.31</v>
      </c>
      <c r="F65">
        <v>1.7639</v>
      </c>
      <c r="G65">
        <v>1</v>
      </c>
      <c r="H65">
        <v>1</v>
      </c>
      <c r="I65">
        <v>1</v>
      </c>
    </row>
    <row r="66" spans="1:9" x14ac:dyDescent="0.25">
      <c r="A66">
        <v>13648</v>
      </c>
      <c r="B66">
        <v>32.97</v>
      </c>
      <c r="C66">
        <v>0.03</v>
      </c>
      <c r="D66">
        <v>0.03</v>
      </c>
      <c r="E66">
        <v>0</v>
      </c>
      <c r="F66">
        <v>0.98909999999999998</v>
      </c>
      <c r="G66">
        <v>1</v>
      </c>
      <c r="H66">
        <v>0</v>
      </c>
      <c r="I66">
        <v>1</v>
      </c>
    </row>
    <row r="67" spans="1:9" x14ac:dyDescent="0.25">
      <c r="A67">
        <v>20126</v>
      </c>
      <c r="B67">
        <v>7.7</v>
      </c>
      <c r="C67">
        <v>0</v>
      </c>
      <c r="D67">
        <v>0.93</v>
      </c>
      <c r="E67">
        <v>0.93</v>
      </c>
      <c r="F67">
        <v>7.1609999999999996</v>
      </c>
      <c r="G67">
        <v>0</v>
      </c>
      <c r="H67">
        <v>1</v>
      </c>
      <c r="I67">
        <v>1</v>
      </c>
    </row>
    <row r="68" spans="1:9" x14ac:dyDescent="0.25">
      <c r="A68">
        <v>32942</v>
      </c>
      <c r="B68">
        <v>20.96</v>
      </c>
      <c r="C68">
        <v>0</v>
      </c>
      <c r="D68">
        <v>0.04</v>
      </c>
      <c r="E68">
        <v>0</v>
      </c>
      <c r="F68">
        <v>0.83840000000000003</v>
      </c>
      <c r="G68">
        <v>0</v>
      </c>
      <c r="H68">
        <v>0</v>
      </c>
      <c r="I68">
        <v>1</v>
      </c>
    </row>
    <row r="69" spans="1:9" x14ac:dyDescent="0.25">
      <c r="A69">
        <v>14262</v>
      </c>
      <c r="B69">
        <v>8.98</v>
      </c>
      <c r="C69">
        <v>0.02</v>
      </c>
      <c r="D69">
        <v>0.02</v>
      </c>
      <c r="E69">
        <v>0.02</v>
      </c>
      <c r="F69">
        <v>0.17960000000000001</v>
      </c>
      <c r="G69">
        <v>1</v>
      </c>
      <c r="H69">
        <v>1</v>
      </c>
      <c r="I69">
        <v>1</v>
      </c>
    </row>
    <row r="70" spans="1:9" x14ac:dyDescent="0.25">
      <c r="A70">
        <v>20127</v>
      </c>
      <c r="B70">
        <v>2.79</v>
      </c>
      <c r="C70">
        <v>0</v>
      </c>
      <c r="D70">
        <v>0.21</v>
      </c>
      <c r="E70">
        <v>0.21</v>
      </c>
      <c r="F70">
        <v>0.58589999999999998</v>
      </c>
      <c r="G70">
        <v>0</v>
      </c>
      <c r="H70">
        <v>1</v>
      </c>
      <c r="I70">
        <v>1</v>
      </c>
    </row>
    <row r="71" spans="1:9" x14ac:dyDescent="0.25">
      <c r="A71">
        <v>32943</v>
      </c>
      <c r="B71">
        <v>13.14</v>
      </c>
      <c r="C71">
        <v>0</v>
      </c>
      <c r="D71">
        <v>0.86</v>
      </c>
      <c r="E71">
        <v>0.86</v>
      </c>
      <c r="F71">
        <v>11.3004</v>
      </c>
      <c r="G71">
        <v>0</v>
      </c>
      <c r="H71">
        <v>1</v>
      </c>
      <c r="I71">
        <v>1</v>
      </c>
    </row>
    <row r="72" spans="1:9" x14ac:dyDescent="0.25">
      <c r="A72">
        <v>78370</v>
      </c>
      <c r="B72">
        <v>23.56</v>
      </c>
      <c r="C72">
        <v>0</v>
      </c>
      <c r="D72">
        <v>0.44</v>
      </c>
      <c r="E72">
        <v>0.44</v>
      </c>
      <c r="F72">
        <v>10.366400000000001</v>
      </c>
      <c r="G72">
        <v>0</v>
      </c>
      <c r="H72">
        <v>1</v>
      </c>
      <c r="I72">
        <v>1</v>
      </c>
    </row>
    <row r="73" spans="1:9" x14ac:dyDescent="0.25">
      <c r="A73">
        <v>20128</v>
      </c>
      <c r="B73">
        <v>2.79</v>
      </c>
      <c r="C73">
        <v>0</v>
      </c>
      <c r="D73">
        <v>0.21</v>
      </c>
      <c r="E73">
        <v>0.21</v>
      </c>
      <c r="F73">
        <v>0.58589999999999998</v>
      </c>
      <c r="G73">
        <v>0</v>
      </c>
      <c r="H73">
        <v>1</v>
      </c>
      <c r="I73">
        <v>1</v>
      </c>
    </row>
    <row r="74" spans="1:9" x14ac:dyDescent="0.25">
      <c r="A74">
        <v>32944</v>
      </c>
      <c r="B74">
        <v>38.54</v>
      </c>
      <c r="C74">
        <v>0</v>
      </c>
      <c r="D74">
        <v>0.46</v>
      </c>
      <c r="E74">
        <v>0.46</v>
      </c>
      <c r="F74">
        <v>17.728400000000001</v>
      </c>
      <c r="G74">
        <v>0</v>
      </c>
      <c r="H74">
        <v>1</v>
      </c>
      <c r="I74">
        <v>1</v>
      </c>
    </row>
    <row r="75" spans="1:9" x14ac:dyDescent="0.25">
      <c r="A75">
        <v>78371</v>
      </c>
      <c r="B75">
        <v>28.53</v>
      </c>
      <c r="C75">
        <v>0</v>
      </c>
      <c r="D75">
        <v>0.47</v>
      </c>
      <c r="E75">
        <v>0.47</v>
      </c>
      <c r="F75">
        <v>13.4091</v>
      </c>
      <c r="G75">
        <v>0</v>
      </c>
      <c r="H75">
        <v>1</v>
      </c>
      <c r="I75">
        <v>1</v>
      </c>
    </row>
    <row r="76" spans="1:9" x14ac:dyDescent="0.25">
      <c r="A76">
        <v>20129</v>
      </c>
      <c r="B76">
        <v>9.7799999999999994</v>
      </c>
      <c r="C76">
        <v>0</v>
      </c>
      <c r="D76">
        <v>0.22</v>
      </c>
      <c r="E76">
        <v>0</v>
      </c>
      <c r="F76">
        <v>2.1516000000000002</v>
      </c>
      <c r="G76">
        <v>0</v>
      </c>
      <c r="H76">
        <v>0</v>
      </c>
      <c r="I76">
        <v>1</v>
      </c>
    </row>
    <row r="77" spans="1:9" x14ac:dyDescent="0.25">
      <c r="A77">
        <v>32945</v>
      </c>
      <c r="B77">
        <v>38.54</v>
      </c>
      <c r="C77">
        <v>0</v>
      </c>
      <c r="D77">
        <v>0.46</v>
      </c>
      <c r="E77">
        <v>0</v>
      </c>
      <c r="F77">
        <v>17.728400000000001</v>
      </c>
      <c r="G77">
        <v>0</v>
      </c>
      <c r="H77">
        <v>0</v>
      </c>
      <c r="I77">
        <v>1</v>
      </c>
    </row>
    <row r="78" spans="1:9" x14ac:dyDescent="0.25">
      <c r="A78">
        <v>78372</v>
      </c>
      <c r="B78">
        <v>7.29</v>
      </c>
      <c r="C78">
        <v>0</v>
      </c>
      <c r="D78">
        <v>0.71</v>
      </c>
      <c r="E78">
        <v>0.71</v>
      </c>
      <c r="F78">
        <v>5.1759000000000004</v>
      </c>
      <c r="G78">
        <v>0</v>
      </c>
      <c r="H78">
        <v>1</v>
      </c>
      <c r="I78">
        <v>1</v>
      </c>
    </row>
    <row r="79" spans="1:9" x14ac:dyDescent="0.25">
      <c r="A79">
        <v>20130</v>
      </c>
      <c r="B79">
        <v>27.47</v>
      </c>
      <c r="C79">
        <v>0</v>
      </c>
      <c r="D79">
        <v>0.53</v>
      </c>
      <c r="E79">
        <v>0.53</v>
      </c>
      <c r="F79">
        <v>14.559100000000001</v>
      </c>
      <c r="G79">
        <v>0</v>
      </c>
      <c r="H79">
        <v>1</v>
      </c>
      <c r="I79">
        <v>1</v>
      </c>
    </row>
    <row r="80" spans="1:9" x14ac:dyDescent="0.25">
      <c r="A80">
        <v>32946</v>
      </c>
      <c r="B80">
        <v>42.17</v>
      </c>
      <c r="C80">
        <v>0</v>
      </c>
      <c r="D80">
        <v>0.83</v>
      </c>
      <c r="E80">
        <v>0.83</v>
      </c>
      <c r="F80">
        <v>35.001100000000001</v>
      </c>
      <c r="G80">
        <v>0</v>
      </c>
      <c r="H80">
        <v>1</v>
      </c>
      <c r="I80">
        <v>1</v>
      </c>
    </row>
    <row r="81" spans="1:9" x14ac:dyDescent="0.25">
      <c r="A81">
        <v>78373</v>
      </c>
      <c r="B81">
        <v>3.65</v>
      </c>
      <c r="C81">
        <v>0</v>
      </c>
      <c r="D81">
        <v>0.35</v>
      </c>
      <c r="E81">
        <v>0.35</v>
      </c>
      <c r="F81">
        <v>1.2775000000000001</v>
      </c>
      <c r="G81">
        <v>0</v>
      </c>
      <c r="H81">
        <v>1</v>
      </c>
      <c r="I81">
        <v>1</v>
      </c>
    </row>
    <row r="82" spans="1:9" x14ac:dyDescent="0.25">
      <c r="A82">
        <v>20131</v>
      </c>
      <c r="B82">
        <v>3.75</v>
      </c>
      <c r="C82">
        <v>0</v>
      </c>
      <c r="D82">
        <v>0.25</v>
      </c>
      <c r="E82">
        <v>0.25</v>
      </c>
      <c r="F82">
        <v>0.9375</v>
      </c>
      <c r="G82">
        <v>0</v>
      </c>
      <c r="H82">
        <v>1</v>
      </c>
      <c r="I82">
        <v>1</v>
      </c>
    </row>
    <row r="83" spans="1:9" x14ac:dyDescent="0.25">
      <c r="A83">
        <v>32947</v>
      </c>
      <c r="B83">
        <v>42.17</v>
      </c>
      <c r="C83">
        <v>0</v>
      </c>
      <c r="D83">
        <v>0.83</v>
      </c>
      <c r="E83">
        <v>0</v>
      </c>
      <c r="F83">
        <v>35.001100000000001</v>
      </c>
      <c r="G83">
        <v>0</v>
      </c>
      <c r="H83">
        <v>0</v>
      </c>
      <c r="I83">
        <v>1</v>
      </c>
    </row>
    <row r="84" spans="1:9" x14ac:dyDescent="0.25">
      <c r="A84">
        <v>78374</v>
      </c>
      <c r="B84">
        <v>5.89</v>
      </c>
      <c r="C84">
        <v>0</v>
      </c>
      <c r="D84">
        <v>0.11</v>
      </c>
      <c r="E84">
        <v>0.11</v>
      </c>
      <c r="F84">
        <v>0.64790000000000003</v>
      </c>
      <c r="G84">
        <v>0</v>
      </c>
      <c r="H84">
        <v>1</v>
      </c>
      <c r="I84">
        <v>1</v>
      </c>
    </row>
    <row r="85" spans="1:9" x14ac:dyDescent="0.25">
      <c r="A85">
        <v>20132</v>
      </c>
      <c r="B85">
        <v>2.29</v>
      </c>
      <c r="C85">
        <v>0</v>
      </c>
      <c r="D85">
        <v>0.71</v>
      </c>
      <c r="E85">
        <v>0.71</v>
      </c>
      <c r="F85">
        <v>1.6258999999999999</v>
      </c>
      <c r="G85">
        <v>0</v>
      </c>
      <c r="H85">
        <v>1</v>
      </c>
      <c r="I85">
        <v>1</v>
      </c>
    </row>
    <row r="86" spans="1:9" x14ac:dyDescent="0.25">
      <c r="A86">
        <v>32948</v>
      </c>
      <c r="B86">
        <v>14.99</v>
      </c>
      <c r="C86">
        <v>0</v>
      </c>
      <c r="D86">
        <v>0.01</v>
      </c>
      <c r="E86">
        <v>0</v>
      </c>
      <c r="F86">
        <v>0.14990000000000001</v>
      </c>
      <c r="G86">
        <v>0</v>
      </c>
      <c r="H86">
        <v>0</v>
      </c>
      <c r="I86">
        <v>1</v>
      </c>
    </row>
    <row r="87" spans="1:9" x14ac:dyDescent="0.25">
      <c r="A87">
        <v>20133</v>
      </c>
      <c r="B87">
        <v>2.99</v>
      </c>
      <c r="C87">
        <v>0</v>
      </c>
      <c r="D87">
        <v>0.01</v>
      </c>
      <c r="E87">
        <v>0.01</v>
      </c>
      <c r="F87">
        <v>2.9899999999999999E-2</v>
      </c>
      <c r="G87">
        <v>0</v>
      </c>
      <c r="H87">
        <v>1</v>
      </c>
      <c r="I87">
        <v>1</v>
      </c>
    </row>
    <row r="88" spans="1:9" x14ac:dyDescent="0.25">
      <c r="A88">
        <v>32949</v>
      </c>
      <c r="B88">
        <v>12.05</v>
      </c>
      <c r="C88">
        <v>0</v>
      </c>
      <c r="D88">
        <v>0.95</v>
      </c>
      <c r="E88">
        <v>0</v>
      </c>
      <c r="F88">
        <v>11.4475</v>
      </c>
      <c r="G88">
        <v>0</v>
      </c>
      <c r="H88">
        <v>0</v>
      </c>
      <c r="I88">
        <v>1</v>
      </c>
    </row>
    <row r="89" spans="1:9" x14ac:dyDescent="0.25">
      <c r="A89">
        <v>32950</v>
      </c>
      <c r="B89">
        <v>15.9</v>
      </c>
      <c r="C89">
        <v>0</v>
      </c>
      <c r="D89">
        <v>0.91</v>
      </c>
      <c r="E89">
        <v>0</v>
      </c>
      <c r="F89">
        <v>14.468999999999999</v>
      </c>
      <c r="G89">
        <v>0</v>
      </c>
      <c r="H89">
        <v>0</v>
      </c>
      <c r="I89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9"/>
  <sheetViews>
    <sheetView topLeftCell="A51" workbookViewId="0">
      <selection activeCell="B1" sqref="B1:J89"/>
    </sheetView>
  </sheetViews>
  <sheetFormatPr defaultRowHeight="15" x14ac:dyDescent="0.25"/>
  <cols>
    <col min="10" max="10" width="11.7109375" bestFit="1" customWidth="1"/>
    <col min="12" max="12" width="30.5703125" bestFit="1" customWidth="1"/>
    <col min="15" max="15" width="9.5703125" bestFit="1" customWidth="1"/>
  </cols>
  <sheetData>
    <row r="1" spans="2:16" x14ac:dyDescent="0.25">
      <c r="B1" t="s">
        <v>45</v>
      </c>
      <c r="C1" t="s">
        <v>0</v>
      </c>
      <c r="D1" t="s">
        <v>15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7</v>
      </c>
      <c r="L1" t="s">
        <v>49</v>
      </c>
      <c r="N1" t="s">
        <v>12</v>
      </c>
      <c r="O1" t="s">
        <v>13</v>
      </c>
      <c r="P1" t="s">
        <v>14</v>
      </c>
    </row>
    <row r="2" spans="2:16" x14ac:dyDescent="0.25">
      <c r="B2">
        <v>812</v>
      </c>
      <c r="C2">
        <v>27.11</v>
      </c>
      <c r="D2">
        <v>0.89</v>
      </c>
      <c r="E2">
        <v>0.89</v>
      </c>
      <c r="F2">
        <v>0</v>
      </c>
      <c r="G2">
        <v>24.1279</v>
      </c>
      <c r="H2">
        <v>1</v>
      </c>
      <c r="I2">
        <v>0</v>
      </c>
      <c r="J2">
        <v>2</v>
      </c>
      <c r="L2" t="s">
        <v>46</v>
      </c>
      <c r="N2">
        <v>0.23</v>
      </c>
      <c r="O2">
        <v>0.89</v>
      </c>
      <c r="P2">
        <v>0.63</v>
      </c>
    </row>
    <row r="3" spans="2:16" x14ac:dyDescent="0.25">
      <c r="B3">
        <v>2667</v>
      </c>
      <c r="C3">
        <v>5.28</v>
      </c>
      <c r="D3">
        <v>0.72</v>
      </c>
      <c r="E3">
        <v>0.72</v>
      </c>
      <c r="F3">
        <v>0</v>
      </c>
      <c r="G3">
        <v>3.8016000000000001</v>
      </c>
      <c r="H3">
        <v>1</v>
      </c>
      <c r="I3">
        <v>0</v>
      </c>
      <c r="J3">
        <v>2</v>
      </c>
      <c r="L3" t="s">
        <v>47</v>
      </c>
      <c r="N3">
        <v>0.31</v>
      </c>
      <c r="O3">
        <v>0.72</v>
      </c>
      <c r="P3">
        <v>0.05</v>
      </c>
    </row>
    <row r="4" spans="2:16" x14ac:dyDescent="0.25">
      <c r="B4">
        <v>897</v>
      </c>
      <c r="C4">
        <v>11.12</v>
      </c>
      <c r="D4">
        <v>0.88</v>
      </c>
      <c r="E4">
        <v>0.88</v>
      </c>
      <c r="F4">
        <v>0</v>
      </c>
      <c r="G4">
        <v>9.7856000000000005</v>
      </c>
      <c r="H4">
        <v>1</v>
      </c>
      <c r="I4">
        <v>0</v>
      </c>
      <c r="J4">
        <v>2</v>
      </c>
      <c r="L4" t="s">
        <v>48</v>
      </c>
      <c r="N4">
        <v>0.15</v>
      </c>
      <c r="O4">
        <v>0.88</v>
      </c>
      <c r="P4">
        <v>0.76</v>
      </c>
    </row>
    <row r="5" spans="2:16" x14ac:dyDescent="0.25">
      <c r="B5">
        <v>1104</v>
      </c>
      <c r="C5">
        <v>36.14</v>
      </c>
      <c r="D5">
        <v>0</v>
      </c>
      <c r="E5">
        <v>0.86</v>
      </c>
      <c r="F5">
        <v>0.86</v>
      </c>
      <c r="G5">
        <v>31.080400000000001</v>
      </c>
      <c r="H5">
        <v>0</v>
      </c>
      <c r="I5">
        <v>1</v>
      </c>
      <c r="J5">
        <v>2</v>
      </c>
      <c r="N5">
        <v>0</v>
      </c>
      <c r="O5">
        <v>0</v>
      </c>
      <c r="P5">
        <v>0</v>
      </c>
    </row>
    <row r="6" spans="2:16" x14ac:dyDescent="0.25">
      <c r="B6">
        <v>14273</v>
      </c>
      <c r="C6">
        <v>4.99</v>
      </c>
      <c r="D6">
        <v>0.01</v>
      </c>
      <c r="E6">
        <v>0.01</v>
      </c>
      <c r="F6">
        <v>0</v>
      </c>
      <c r="G6">
        <v>4.99E-2</v>
      </c>
      <c r="H6">
        <v>1</v>
      </c>
      <c r="I6">
        <v>0</v>
      </c>
      <c r="J6">
        <v>2</v>
      </c>
      <c r="N6">
        <v>0.31</v>
      </c>
      <c r="O6">
        <v>0.01</v>
      </c>
      <c r="P6">
        <v>0.71</v>
      </c>
    </row>
    <row r="7" spans="2:16" x14ac:dyDescent="0.25">
      <c r="B7">
        <v>11512</v>
      </c>
      <c r="C7">
        <v>2.89</v>
      </c>
      <c r="D7">
        <v>0</v>
      </c>
      <c r="E7">
        <v>0.11</v>
      </c>
      <c r="F7">
        <v>0.11</v>
      </c>
      <c r="G7">
        <v>0.31790000000000002</v>
      </c>
      <c r="H7">
        <v>0</v>
      </c>
      <c r="I7">
        <v>1</v>
      </c>
      <c r="J7">
        <v>2</v>
      </c>
      <c r="N7">
        <v>0.03</v>
      </c>
      <c r="O7">
        <v>0</v>
      </c>
      <c r="P7">
        <v>0.38</v>
      </c>
    </row>
    <row r="8" spans="2:16" x14ac:dyDescent="0.25">
      <c r="B8">
        <v>1676</v>
      </c>
      <c r="C8">
        <v>32.19</v>
      </c>
      <c r="D8">
        <v>0</v>
      </c>
      <c r="E8">
        <v>0.81</v>
      </c>
      <c r="F8">
        <v>0.81</v>
      </c>
      <c r="G8">
        <v>26.073899999999998</v>
      </c>
      <c r="H8">
        <v>0</v>
      </c>
      <c r="I8">
        <v>1</v>
      </c>
      <c r="J8">
        <v>2</v>
      </c>
      <c r="N8">
        <v>0</v>
      </c>
      <c r="O8">
        <v>0</v>
      </c>
      <c r="P8">
        <v>0.76</v>
      </c>
    </row>
    <row r="9" spans="2:16" x14ac:dyDescent="0.25">
      <c r="B9">
        <v>3251</v>
      </c>
      <c r="C9">
        <v>16.34</v>
      </c>
      <c r="D9">
        <v>0.66</v>
      </c>
      <c r="E9">
        <v>0.66</v>
      </c>
      <c r="F9">
        <v>0.66</v>
      </c>
      <c r="G9">
        <v>10.7844</v>
      </c>
      <c r="H9">
        <v>1</v>
      </c>
      <c r="I9">
        <v>1</v>
      </c>
      <c r="J9">
        <v>2</v>
      </c>
      <c r="N9">
        <v>0</v>
      </c>
      <c r="O9">
        <v>0.66</v>
      </c>
      <c r="P9">
        <v>0</v>
      </c>
    </row>
    <row r="10" spans="2:16" x14ac:dyDescent="0.25">
      <c r="B10">
        <v>112</v>
      </c>
      <c r="C10">
        <v>30.02</v>
      </c>
      <c r="D10">
        <v>0</v>
      </c>
      <c r="E10">
        <v>0.98</v>
      </c>
      <c r="F10">
        <v>0.98</v>
      </c>
      <c r="G10">
        <v>29.419599999999999</v>
      </c>
      <c r="H10">
        <v>0</v>
      </c>
      <c r="I10">
        <v>1</v>
      </c>
      <c r="J10">
        <v>2</v>
      </c>
      <c r="N10">
        <v>0.02</v>
      </c>
      <c r="O10">
        <v>0</v>
      </c>
      <c r="P10">
        <v>0.21</v>
      </c>
    </row>
    <row r="11" spans="2:16" x14ac:dyDescent="0.25">
      <c r="B11">
        <v>5382</v>
      </c>
      <c r="C11">
        <v>17.52</v>
      </c>
      <c r="D11">
        <v>0</v>
      </c>
      <c r="E11">
        <v>0.48</v>
      </c>
      <c r="F11">
        <v>0.48</v>
      </c>
      <c r="G11">
        <v>8.4095999999999993</v>
      </c>
      <c r="H11">
        <v>0</v>
      </c>
      <c r="I11">
        <v>1</v>
      </c>
      <c r="J11">
        <v>2</v>
      </c>
      <c r="N11">
        <v>0</v>
      </c>
      <c r="O11">
        <v>0</v>
      </c>
      <c r="P11">
        <v>0.02</v>
      </c>
    </row>
    <row r="12" spans="2:16" x14ac:dyDescent="0.25">
      <c r="B12">
        <v>6613</v>
      </c>
      <c r="C12">
        <v>8.61</v>
      </c>
      <c r="D12">
        <v>0.39</v>
      </c>
      <c r="E12">
        <v>0.39</v>
      </c>
      <c r="F12">
        <v>0</v>
      </c>
      <c r="G12">
        <v>3.3578999999999999</v>
      </c>
      <c r="H12">
        <v>1</v>
      </c>
      <c r="I12">
        <v>0</v>
      </c>
      <c r="J12">
        <v>2</v>
      </c>
      <c r="N12">
        <v>0</v>
      </c>
      <c r="O12">
        <v>0.39</v>
      </c>
      <c r="P12">
        <v>0</v>
      </c>
    </row>
    <row r="13" spans="2:16" x14ac:dyDescent="0.25">
      <c r="B13">
        <v>2563</v>
      </c>
      <c r="C13">
        <v>30.27</v>
      </c>
      <c r="D13">
        <v>0</v>
      </c>
      <c r="E13">
        <v>0.73</v>
      </c>
      <c r="F13">
        <v>0</v>
      </c>
      <c r="G13">
        <v>22.097100000000001</v>
      </c>
      <c r="H13">
        <v>0</v>
      </c>
      <c r="I13">
        <v>0</v>
      </c>
      <c r="J13">
        <v>2</v>
      </c>
      <c r="N13">
        <v>0</v>
      </c>
      <c r="O13">
        <v>0</v>
      </c>
      <c r="P13">
        <v>0.68</v>
      </c>
    </row>
    <row r="14" spans="2:16" x14ac:dyDescent="0.25">
      <c r="B14">
        <v>2276</v>
      </c>
      <c r="C14">
        <v>41.25</v>
      </c>
      <c r="D14">
        <v>0.75</v>
      </c>
      <c r="E14">
        <v>0.75</v>
      </c>
      <c r="F14">
        <v>0</v>
      </c>
      <c r="G14">
        <v>30.9375</v>
      </c>
      <c r="H14">
        <v>1</v>
      </c>
      <c r="I14">
        <v>0</v>
      </c>
      <c r="J14">
        <v>2</v>
      </c>
      <c r="N14">
        <v>0</v>
      </c>
      <c r="O14">
        <v>0.75</v>
      </c>
      <c r="P14">
        <v>0.76</v>
      </c>
    </row>
    <row r="15" spans="2:16" x14ac:dyDescent="0.25">
      <c r="B15">
        <v>1911</v>
      </c>
      <c r="C15">
        <v>52.22</v>
      </c>
      <c r="D15">
        <v>0.78</v>
      </c>
      <c r="E15">
        <v>0.78</v>
      </c>
      <c r="F15">
        <v>0</v>
      </c>
      <c r="G15">
        <v>40.7316</v>
      </c>
      <c r="H15">
        <v>1</v>
      </c>
      <c r="I15">
        <v>0</v>
      </c>
      <c r="J15">
        <v>2</v>
      </c>
      <c r="N15">
        <v>0</v>
      </c>
      <c r="O15">
        <v>0.78</v>
      </c>
      <c r="P15">
        <v>0</v>
      </c>
    </row>
    <row r="16" spans="2:16" x14ac:dyDescent="0.25">
      <c r="B16">
        <v>11258</v>
      </c>
      <c r="C16">
        <v>8.8800000000000008</v>
      </c>
      <c r="D16">
        <v>0</v>
      </c>
      <c r="E16">
        <v>0.12</v>
      </c>
      <c r="F16">
        <v>0</v>
      </c>
      <c r="G16">
        <v>1.0656000000000001</v>
      </c>
      <c r="H16">
        <v>0</v>
      </c>
      <c r="I16">
        <v>0</v>
      </c>
      <c r="J16">
        <v>2</v>
      </c>
      <c r="N16">
        <v>0</v>
      </c>
      <c r="O16">
        <v>0</v>
      </c>
      <c r="P16">
        <v>0.03</v>
      </c>
    </row>
    <row r="17" spans="2:16" x14ac:dyDescent="0.25">
      <c r="B17">
        <v>14282</v>
      </c>
      <c r="C17">
        <v>5.99</v>
      </c>
      <c r="D17">
        <v>0.01</v>
      </c>
      <c r="E17">
        <v>0.01</v>
      </c>
      <c r="F17">
        <v>0.01</v>
      </c>
      <c r="G17">
        <v>5.9900000000000002E-2</v>
      </c>
      <c r="H17">
        <v>1</v>
      </c>
      <c r="I17">
        <v>1</v>
      </c>
      <c r="J17">
        <v>2</v>
      </c>
      <c r="N17">
        <v>0</v>
      </c>
      <c r="O17">
        <v>0.01</v>
      </c>
      <c r="P17">
        <v>0.92</v>
      </c>
    </row>
    <row r="18" spans="2:16" x14ac:dyDescent="0.25">
      <c r="B18">
        <v>6921</v>
      </c>
      <c r="C18">
        <v>68.63</v>
      </c>
      <c r="D18">
        <v>0.37</v>
      </c>
      <c r="E18">
        <v>0.37</v>
      </c>
      <c r="F18">
        <v>0</v>
      </c>
      <c r="G18">
        <v>25.3931</v>
      </c>
      <c r="H18">
        <v>1</v>
      </c>
      <c r="I18">
        <v>0</v>
      </c>
      <c r="J18">
        <v>2</v>
      </c>
      <c r="N18">
        <v>0</v>
      </c>
      <c r="O18">
        <v>0.37</v>
      </c>
      <c r="P18">
        <v>0</v>
      </c>
    </row>
    <row r="19" spans="2:16" x14ac:dyDescent="0.25">
      <c r="B19">
        <v>3486</v>
      </c>
      <c r="C19">
        <v>18.36</v>
      </c>
      <c r="D19">
        <v>0</v>
      </c>
      <c r="E19">
        <v>0.64</v>
      </c>
      <c r="F19">
        <v>0</v>
      </c>
      <c r="G19">
        <v>11.750400000000001</v>
      </c>
      <c r="H19">
        <v>0</v>
      </c>
      <c r="I19">
        <v>0</v>
      </c>
      <c r="J19">
        <v>2</v>
      </c>
      <c r="N19">
        <v>0</v>
      </c>
      <c r="O19">
        <v>0</v>
      </c>
      <c r="P19">
        <v>0.63</v>
      </c>
    </row>
    <row r="20" spans="2:16" x14ac:dyDescent="0.25">
      <c r="B20">
        <v>13668</v>
      </c>
      <c r="C20">
        <v>4.9800000000000004</v>
      </c>
      <c r="D20">
        <v>0</v>
      </c>
      <c r="E20">
        <v>0.02</v>
      </c>
      <c r="F20">
        <v>0.02</v>
      </c>
      <c r="G20">
        <v>9.9599999999999994E-2</v>
      </c>
      <c r="H20">
        <v>0</v>
      </c>
      <c r="I20">
        <v>1</v>
      </c>
      <c r="J20">
        <v>2</v>
      </c>
      <c r="N20">
        <v>0</v>
      </c>
      <c r="O20">
        <v>0</v>
      </c>
      <c r="P20">
        <v>0</v>
      </c>
    </row>
    <row r="21" spans="2:16" x14ac:dyDescent="0.25">
      <c r="B21">
        <v>1107</v>
      </c>
      <c r="C21">
        <v>70.14</v>
      </c>
      <c r="D21">
        <v>0.86</v>
      </c>
      <c r="E21">
        <v>0.86</v>
      </c>
      <c r="F21">
        <v>0</v>
      </c>
      <c r="G21">
        <v>60.320399999999999</v>
      </c>
      <c r="H21">
        <v>1</v>
      </c>
      <c r="I21">
        <v>0</v>
      </c>
      <c r="J21">
        <v>2</v>
      </c>
      <c r="N21">
        <v>0</v>
      </c>
      <c r="O21">
        <v>0.86</v>
      </c>
      <c r="P21">
        <v>0</v>
      </c>
    </row>
    <row r="22" spans="2:16" x14ac:dyDescent="0.25">
      <c r="B22">
        <v>14290</v>
      </c>
      <c r="C22">
        <v>0.99</v>
      </c>
      <c r="D22">
        <v>0.01</v>
      </c>
      <c r="E22">
        <v>0.01</v>
      </c>
      <c r="F22">
        <v>0.01</v>
      </c>
      <c r="G22">
        <v>9.9000000000000008E-3</v>
      </c>
      <c r="H22">
        <v>1</v>
      </c>
      <c r="I22">
        <v>1</v>
      </c>
      <c r="J22">
        <v>2</v>
      </c>
      <c r="N22">
        <v>0</v>
      </c>
      <c r="O22">
        <v>0.01</v>
      </c>
      <c r="P22">
        <v>0.12</v>
      </c>
    </row>
    <row r="23" spans="2:16" x14ac:dyDescent="0.25">
      <c r="B23">
        <v>5517</v>
      </c>
      <c r="C23">
        <v>64.53</v>
      </c>
      <c r="D23">
        <v>0</v>
      </c>
      <c r="E23">
        <v>0.47</v>
      </c>
      <c r="F23">
        <v>0</v>
      </c>
      <c r="G23">
        <v>30.3291</v>
      </c>
      <c r="H23">
        <v>0</v>
      </c>
      <c r="I23">
        <v>0</v>
      </c>
      <c r="J23">
        <v>2</v>
      </c>
      <c r="N23">
        <v>0</v>
      </c>
      <c r="O23">
        <v>0</v>
      </c>
      <c r="P23">
        <v>0.25</v>
      </c>
    </row>
    <row r="24" spans="2:16" x14ac:dyDescent="0.25">
      <c r="B24">
        <v>268</v>
      </c>
      <c r="C24">
        <v>69.040000000000006</v>
      </c>
      <c r="D24">
        <v>0.96</v>
      </c>
      <c r="E24">
        <v>0.96</v>
      </c>
      <c r="F24">
        <v>0.96</v>
      </c>
      <c r="G24">
        <v>66.278400000000005</v>
      </c>
      <c r="H24">
        <v>1</v>
      </c>
      <c r="I24">
        <v>1</v>
      </c>
      <c r="J24">
        <v>2</v>
      </c>
      <c r="N24">
        <v>0</v>
      </c>
      <c r="O24">
        <v>0.96</v>
      </c>
      <c r="P24">
        <v>0.54</v>
      </c>
    </row>
    <row r="25" spans="2:16" x14ac:dyDescent="0.25">
      <c r="B25">
        <v>9064</v>
      </c>
      <c r="C25">
        <v>30.76</v>
      </c>
      <c r="D25">
        <v>0.24</v>
      </c>
      <c r="E25">
        <v>0.24</v>
      </c>
      <c r="F25">
        <v>0</v>
      </c>
      <c r="G25">
        <v>7.3823999999999996</v>
      </c>
      <c r="H25">
        <v>1</v>
      </c>
      <c r="I25">
        <v>0</v>
      </c>
      <c r="J25">
        <v>2</v>
      </c>
      <c r="N25">
        <v>0</v>
      </c>
      <c r="O25">
        <v>0.24</v>
      </c>
      <c r="P25">
        <v>0.83</v>
      </c>
    </row>
    <row r="26" spans="2:16" x14ac:dyDescent="0.25">
      <c r="B26">
        <v>114</v>
      </c>
      <c r="C26">
        <v>21.02</v>
      </c>
      <c r="D26">
        <v>0</v>
      </c>
      <c r="E26">
        <v>0.98</v>
      </c>
      <c r="F26">
        <v>0</v>
      </c>
      <c r="G26">
        <v>20.599599999999999</v>
      </c>
      <c r="H26">
        <v>0</v>
      </c>
      <c r="I26">
        <v>0</v>
      </c>
      <c r="J26">
        <v>2</v>
      </c>
      <c r="N26">
        <v>0</v>
      </c>
      <c r="O26">
        <v>0</v>
      </c>
      <c r="P26">
        <v>0.94</v>
      </c>
    </row>
    <row r="27" spans="2:16" x14ac:dyDescent="0.25">
      <c r="B27">
        <v>5975</v>
      </c>
      <c r="C27">
        <v>52.56</v>
      </c>
      <c r="D27">
        <v>0.44</v>
      </c>
      <c r="E27">
        <v>0.44</v>
      </c>
      <c r="F27">
        <v>0</v>
      </c>
      <c r="G27">
        <v>23.1264</v>
      </c>
      <c r="H27">
        <v>1</v>
      </c>
      <c r="I27">
        <v>0</v>
      </c>
      <c r="J27">
        <v>2</v>
      </c>
      <c r="N27">
        <v>0</v>
      </c>
      <c r="O27">
        <v>0.44</v>
      </c>
      <c r="P27">
        <v>0.35</v>
      </c>
    </row>
    <row r="28" spans="2:16" x14ac:dyDescent="0.25">
      <c r="B28">
        <v>11263</v>
      </c>
      <c r="C28">
        <v>2.88</v>
      </c>
      <c r="D28">
        <v>0</v>
      </c>
      <c r="E28">
        <v>0.12</v>
      </c>
      <c r="F28">
        <v>0.12</v>
      </c>
      <c r="G28">
        <v>0.34560000000000002</v>
      </c>
      <c r="H28">
        <v>0</v>
      </c>
      <c r="I28">
        <v>1</v>
      </c>
      <c r="J28">
        <v>2</v>
      </c>
      <c r="N28">
        <v>0</v>
      </c>
      <c r="O28">
        <v>0</v>
      </c>
      <c r="P28">
        <v>0.92</v>
      </c>
    </row>
    <row r="29" spans="2:16" x14ac:dyDescent="0.25">
      <c r="B29">
        <v>13677</v>
      </c>
      <c r="C29">
        <v>4.9800000000000004</v>
      </c>
      <c r="D29">
        <v>0.02</v>
      </c>
      <c r="E29">
        <v>0.02</v>
      </c>
      <c r="F29">
        <v>0.02</v>
      </c>
      <c r="G29">
        <v>9.9599999999999994E-2</v>
      </c>
      <c r="H29">
        <v>1</v>
      </c>
      <c r="I29">
        <v>1</v>
      </c>
      <c r="J29">
        <v>2</v>
      </c>
      <c r="N29">
        <v>0</v>
      </c>
      <c r="O29">
        <v>0.02</v>
      </c>
      <c r="P29">
        <v>0.91</v>
      </c>
    </row>
    <row r="30" spans="2:16" x14ac:dyDescent="0.25">
      <c r="B30">
        <v>3610</v>
      </c>
      <c r="C30">
        <v>25.37</v>
      </c>
      <c r="D30">
        <v>0</v>
      </c>
      <c r="E30">
        <v>0.63</v>
      </c>
      <c r="F30">
        <v>0</v>
      </c>
      <c r="G30">
        <v>15.9831</v>
      </c>
      <c r="H30">
        <v>0</v>
      </c>
      <c r="I30">
        <v>0</v>
      </c>
      <c r="J30">
        <v>2</v>
      </c>
      <c r="N30">
        <v>0</v>
      </c>
      <c r="O30">
        <v>0</v>
      </c>
      <c r="P30">
        <v>0.48</v>
      </c>
    </row>
    <row r="31" spans="2:16" x14ac:dyDescent="0.25">
      <c r="B31">
        <v>3603</v>
      </c>
      <c r="C31">
        <v>74.37</v>
      </c>
      <c r="D31">
        <v>0.63</v>
      </c>
      <c r="E31">
        <v>0.63</v>
      </c>
      <c r="F31">
        <v>0</v>
      </c>
      <c r="G31">
        <v>46.853099999999998</v>
      </c>
      <c r="H31">
        <v>1</v>
      </c>
      <c r="I31">
        <v>0</v>
      </c>
      <c r="J31">
        <v>3</v>
      </c>
      <c r="P31">
        <v>0.45</v>
      </c>
    </row>
    <row r="32" spans="2:16" x14ac:dyDescent="0.25">
      <c r="B32">
        <v>12698</v>
      </c>
      <c r="C32">
        <v>14.95</v>
      </c>
      <c r="D32">
        <v>0.05</v>
      </c>
      <c r="E32">
        <v>0.05</v>
      </c>
      <c r="F32">
        <v>0.05</v>
      </c>
      <c r="G32">
        <v>0.74750000000000005</v>
      </c>
      <c r="H32">
        <v>1</v>
      </c>
      <c r="I32">
        <v>1</v>
      </c>
      <c r="J32">
        <v>3</v>
      </c>
    </row>
    <row r="33" spans="2:10" x14ac:dyDescent="0.25">
      <c r="B33">
        <v>2128</v>
      </c>
      <c r="C33">
        <v>55.24</v>
      </c>
      <c r="D33">
        <v>0.76</v>
      </c>
      <c r="E33">
        <v>0.76</v>
      </c>
      <c r="F33">
        <v>0</v>
      </c>
      <c r="G33">
        <v>41.982399999999998</v>
      </c>
      <c r="H33">
        <v>1</v>
      </c>
      <c r="I33">
        <v>0</v>
      </c>
      <c r="J33">
        <v>3</v>
      </c>
    </row>
    <row r="34" spans="2:10" x14ac:dyDescent="0.25">
      <c r="B34">
        <v>1913</v>
      </c>
      <c r="C34">
        <v>94.22</v>
      </c>
      <c r="D34">
        <v>0</v>
      </c>
      <c r="E34">
        <v>0.78</v>
      </c>
      <c r="F34">
        <v>0.78</v>
      </c>
      <c r="G34">
        <v>73.491600000000005</v>
      </c>
      <c r="H34">
        <v>0</v>
      </c>
      <c r="I34">
        <v>1</v>
      </c>
      <c r="J34">
        <v>3</v>
      </c>
    </row>
    <row r="35" spans="2:10" x14ac:dyDescent="0.25">
      <c r="B35">
        <v>2811</v>
      </c>
      <c r="C35">
        <v>46.29</v>
      </c>
      <c r="D35">
        <v>0.71</v>
      </c>
      <c r="E35">
        <v>0.71</v>
      </c>
      <c r="F35">
        <v>0</v>
      </c>
      <c r="G35">
        <v>32.865900000000003</v>
      </c>
      <c r="H35">
        <v>1</v>
      </c>
      <c r="I35">
        <v>0</v>
      </c>
      <c r="J35">
        <v>3</v>
      </c>
    </row>
    <row r="36" spans="2:10" x14ac:dyDescent="0.25">
      <c r="B36">
        <v>6766</v>
      </c>
      <c r="C36">
        <v>79.62</v>
      </c>
      <c r="D36">
        <v>0.38</v>
      </c>
      <c r="E36">
        <v>0.38</v>
      </c>
      <c r="F36">
        <v>0</v>
      </c>
      <c r="G36">
        <v>30.255600000000001</v>
      </c>
      <c r="H36">
        <v>1</v>
      </c>
      <c r="I36">
        <v>0</v>
      </c>
      <c r="J36">
        <v>3</v>
      </c>
    </row>
    <row r="37" spans="2:10" x14ac:dyDescent="0.25">
      <c r="B37">
        <v>2132</v>
      </c>
      <c r="C37">
        <v>41.24</v>
      </c>
      <c r="D37">
        <v>0.76</v>
      </c>
      <c r="E37">
        <v>0.76</v>
      </c>
      <c r="F37">
        <v>0</v>
      </c>
      <c r="G37">
        <v>31.342400000000001</v>
      </c>
      <c r="H37">
        <v>1</v>
      </c>
      <c r="I37">
        <v>0</v>
      </c>
      <c r="J37">
        <v>3</v>
      </c>
    </row>
    <row r="38" spans="2:10" x14ac:dyDescent="0.25">
      <c r="B38">
        <v>3892</v>
      </c>
      <c r="C38">
        <v>22.39</v>
      </c>
      <c r="D38">
        <v>0</v>
      </c>
      <c r="E38">
        <v>0.61</v>
      </c>
      <c r="F38">
        <v>0</v>
      </c>
      <c r="G38">
        <v>13.6579</v>
      </c>
      <c r="H38">
        <v>0</v>
      </c>
      <c r="I38">
        <v>0</v>
      </c>
      <c r="J38">
        <v>3</v>
      </c>
    </row>
    <row r="39" spans="2:10" x14ac:dyDescent="0.25">
      <c r="B39">
        <v>9650</v>
      </c>
      <c r="C39">
        <v>1.79</v>
      </c>
      <c r="D39">
        <v>0.21</v>
      </c>
      <c r="E39">
        <v>0.21</v>
      </c>
      <c r="F39">
        <v>0.21</v>
      </c>
      <c r="G39">
        <v>0.37590000000000001</v>
      </c>
      <c r="H39">
        <v>1</v>
      </c>
      <c r="I39">
        <v>1</v>
      </c>
      <c r="J39">
        <v>3</v>
      </c>
    </row>
    <row r="40" spans="2:10" x14ac:dyDescent="0.25">
      <c r="B40">
        <v>13699</v>
      </c>
      <c r="C40">
        <v>5.98</v>
      </c>
      <c r="D40">
        <v>0.02</v>
      </c>
      <c r="E40">
        <v>0.02</v>
      </c>
      <c r="F40">
        <v>0.02</v>
      </c>
      <c r="G40">
        <v>0.1196</v>
      </c>
      <c r="H40">
        <v>1</v>
      </c>
      <c r="I40">
        <v>1</v>
      </c>
      <c r="J40">
        <v>3</v>
      </c>
    </row>
    <row r="41" spans="2:10" x14ac:dyDescent="0.25">
      <c r="B41">
        <v>10402</v>
      </c>
      <c r="C41">
        <v>6.84</v>
      </c>
      <c r="D41">
        <v>0</v>
      </c>
      <c r="E41">
        <v>0.16</v>
      </c>
      <c r="F41">
        <v>0.16</v>
      </c>
      <c r="G41">
        <v>1.0944</v>
      </c>
      <c r="H41">
        <v>0</v>
      </c>
      <c r="I41">
        <v>1</v>
      </c>
      <c r="J41">
        <v>3</v>
      </c>
    </row>
    <row r="42" spans="2:10" x14ac:dyDescent="0.25">
      <c r="B42">
        <v>3039</v>
      </c>
      <c r="C42">
        <v>61.32</v>
      </c>
      <c r="D42">
        <v>0.68</v>
      </c>
      <c r="E42">
        <v>0.68</v>
      </c>
      <c r="F42">
        <v>0</v>
      </c>
      <c r="G42">
        <v>41.697600000000001</v>
      </c>
      <c r="H42">
        <v>1</v>
      </c>
      <c r="I42">
        <v>0</v>
      </c>
      <c r="J42">
        <v>3</v>
      </c>
    </row>
    <row r="43" spans="2:10" x14ac:dyDescent="0.25">
      <c r="B43">
        <v>2140</v>
      </c>
      <c r="C43">
        <v>44.24</v>
      </c>
      <c r="D43">
        <v>0.76</v>
      </c>
      <c r="E43">
        <v>0.76</v>
      </c>
      <c r="F43">
        <v>0</v>
      </c>
      <c r="G43">
        <v>33.622399999999999</v>
      </c>
      <c r="H43">
        <v>1</v>
      </c>
      <c r="I43">
        <v>0</v>
      </c>
      <c r="J43">
        <v>3</v>
      </c>
    </row>
    <row r="44" spans="2:10" x14ac:dyDescent="0.25">
      <c r="B44">
        <v>8623</v>
      </c>
      <c r="C44">
        <v>6.74</v>
      </c>
      <c r="D44">
        <v>0</v>
      </c>
      <c r="E44">
        <v>0.26</v>
      </c>
      <c r="F44">
        <v>0</v>
      </c>
      <c r="G44">
        <v>1.7524</v>
      </c>
      <c r="H44">
        <v>0</v>
      </c>
      <c r="I44">
        <v>0</v>
      </c>
      <c r="J44">
        <v>3</v>
      </c>
    </row>
    <row r="45" spans="2:10" x14ac:dyDescent="0.25">
      <c r="B45">
        <v>13356</v>
      </c>
      <c r="C45">
        <v>1.97</v>
      </c>
      <c r="D45">
        <v>0.03</v>
      </c>
      <c r="E45">
        <v>0.03</v>
      </c>
      <c r="F45">
        <v>0.03</v>
      </c>
      <c r="G45">
        <v>5.91E-2</v>
      </c>
      <c r="H45">
        <v>1</v>
      </c>
      <c r="I45">
        <v>1</v>
      </c>
      <c r="J45">
        <v>3</v>
      </c>
    </row>
    <row r="46" spans="2:10" x14ac:dyDescent="0.25">
      <c r="B46">
        <v>636</v>
      </c>
      <c r="C46">
        <v>26.08</v>
      </c>
      <c r="D46">
        <v>0.92</v>
      </c>
      <c r="E46">
        <v>0.92</v>
      </c>
      <c r="F46">
        <v>0</v>
      </c>
      <c r="G46">
        <v>23.993600000000001</v>
      </c>
      <c r="H46">
        <v>1</v>
      </c>
      <c r="I46">
        <v>0</v>
      </c>
      <c r="J46">
        <v>3</v>
      </c>
    </row>
    <row r="47" spans="2:10" x14ac:dyDescent="0.25">
      <c r="B47">
        <v>6633</v>
      </c>
      <c r="C47">
        <v>9.61</v>
      </c>
      <c r="D47">
        <v>0</v>
      </c>
      <c r="E47">
        <v>0.39</v>
      </c>
      <c r="F47">
        <v>0.39</v>
      </c>
      <c r="G47">
        <v>3.7479</v>
      </c>
      <c r="H47">
        <v>0</v>
      </c>
      <c r="I47">
        <v>1</v>
      </c>
      <c r="J47">
        <v>3</v>
      </c>
    </row>
    <row r="48" spans="2:10" x14ac:dyDescent="0.25">
      <c r="B48">
        <v>3625</v>
      </c>
      <c r="C48">
        <v>65.37</v>
      </c>
      <c r="D48">
        <v>0.63</v>
      </c>
      <c r="E48">
        <v>0.63</v>
      </c>
      <c r="F48">
        <v>0</v>
      </c>
      <c r="G48">
        <v>41.183100000000003</v>
      </c>
      <c r="H48">
        <v>1</v>
      </c>
      <c r="I48">
        <v>0</v>
      </c>
      <c r="J48">
        <v>3</v>
      </c>
    </row>
    <row r="49" spans="2:10" x14ac:dyDescent="0.25">
      <c r="B49">
        <v>8157</v>
      </c>
      <c r="C49">
        <v>100.71</v>
      </c>
      <c r="D49">
        <v>0</v>
      </c>
      <c r="E49">
        <v>0.28999999999999998</v>
      </c>
      <c r="F49">
        <v>0</v>
      </c>
      <c r="G49">
        <v>29.2059</v>
      </c>
      <c r="H49">
        <v>0</v>
      </c>
      <c r="I49">
        <v>0</v>
      </c>
      <c r="J49">
        <v>3</v>
      </c>
    </row>
    <row r="50" spans="2:10" x14ac:dyDescent="0.25">
      <c r="B50">
        <v>7265</v>
      </c>
      <c r="C50">
        <v>19.649999999999999</v>
      </c>
      <c r="D50">
        <v>0</v>
      </c>
      <c r="E50">
        <v>0.35</v>
      </c>
      <c r="F50">
        <v>0.35</v>
      </c>
      <c r="G50">
        <v>6.8775000000000004</v>
      </c>
      <c r="H50">
        <v>0</v>
      </c>
      <c r="I50">
        <v>1</v>
      </c>
      <c r="J50">
        <v>3</v>
      </c>
    </row>
    <row r="51" spans="2:10" x14ac:dyDescent="0.25">
      <c r="B51">
        <v>11290</v>
      </c>
      <c r="C51">
        <v>4.88</v>
      </c>
      <c r="D51">
        <v>0.12</v>
      </c>
      <c r="E51">
        <v>0.12</v>
      </c>
      <c r="F51">
        <v>0</v>
      </c>
      <c r="G51">
        <v>0.58560000000000001</v>
      </c>
      <c r="H51">
        <v>1</v>
      </c>
      <c r="I51">
        <v>0</v>
      </c>
      <c r="J51">
        <v>3</v>
      </c>
    </row>
    <row r="52" spans="2:10" x14ac:dyDescent="0.25">
      <c r="B52">
        <v>8848</v>
      </c>
      <c r="C52">
        <v>147.75</v>
      </c>
      <c r="D52">
        <v>0.25</v>
      </c>
      <c r="E52">
        <v>0.25</v>
      </c>
      <c r="F52">
        <v>0.25</v>
      </c>
      <c r="G52">
        <v>36.9375</v>
      </c>
      <c r="H52">
        <v>1</v>
      </c>
      <c r="I52">
        <v>1</v>
      </c>
      <c r="J52">
        <v>3</v>
      </c>
    </row>
    <row r="53" spans="2:10" x14ac:dyDescent="0.25">
      <c r="B53">
        <v>4729</v>
      </c>
      <c r="C53">
        <v>9.4600000000000009</v>
      </c>
      <c r="D53">
        <v>0.54</v>
      </c>
      <c r="E53">
        <v>0.54</v>
      </c>
      <c r="F53">
        <v>0</v>
      </c>
      <c r="G53">
        <v>5.1083999999999996</v>
      </c>
      <c r="H53">
        <v>1</v>
      </c>
      <c r="I53">
        <v>0</v>
      </c>
      <c r="J53">
        <v>3</v>
      </c>
    </row>
    <row r="54" spans="2:10" x14ac:dyDescent="0.25">
      <c r="B54">
        <v>1475</v>
      </c>
      <c r="C54">
        <v>41.17</v>
      </c>
      <c r="D54">
        <v>0.83</v>
      </c>
      <c r="E54">
        <v>0.83</v>
      </c>
      <c r="F54">
        <v>0</v>
      </c>
      <c r="G54">
        <v>34.171100000000003</v>
      </c>
      <c r="H54">
        <v>1</v>
      </c>
      <c r="I54">
        <v>0</v>
      </c>
      <c r="J54">
        <v>3</v>
      </c>
    </row>
    <row r="55" spans="2:10" x14ac:dyDescent="0.25">
      <c r="B55">
        <v>451</v>
      </c>
      <c r="C55">
        <v>55.06</v>
      </c>
      <c r="D55">
        <v>0.94</v>
      </c>
      <c r="E55">
        <v>0.94</v>
      </c>
      <c r="F55">
        <v>0</v>
      </c>
      <c r="G55">
        <v>51.756399999999999</v>
      </c>
      <c r="H55">
        <v>1</v>
      </c>
      <c r="I55">
        <v>0</v>
      </c>
      <c r="J55">
        <v>3</v>
      </c>
    </row>
    <row r="56" spans="2:10" x14ac:dyDescent="0.25">
      <c r="B56">
        <v>7273</v>
      </c>
      <c r="C56">
        <v>12.65</v>
      </c>
      <c r="D56">
        <v>0.35</v>
      </c>
      <c r="E56">
        <v>0.35</v>
      </c>
      <c r="F56">
        <v>0</v>
      </c>
      <c r="G56">
        <v>4.4275000000000002</v>
      </c>
      <c r="H56">
        <v>1</v>
      </c>
      <c r="I56">
        <v>0</v>
      </c>
      <c r="J56">
        <v>3</v>
      </c>
    </row>
    <row r="57" spans="2:10" x14ac:dyDescent="0.25">
      <c r="B57">
        <v>647</v>
      </c>
      <c r="C57">
        <v>96.08</v>
      </c>
      <c r="D57">
        <v>0.92</v>
      </c>
      <c r="E57">
        <v>0.92</v>
      </c>
      <c r="F57">
        <v>0</v>
      </c>
      <c r="G57">
        <v>88.393600000000006</v>
      </c>
      <c r="H57">
        <v>1</v>
      </c>
      <c r="I57">
        <v>0</v>
      </c>
      <c r="J57">
        <v>3</v>
      </c>
    </row>
    <row r="58" spans="2:10" x14ac:dyDescent="0.25">
      <c r="B58">
        <v>739</v>
      </c>
      <c r="C58">
        <v>40.090000000000003</v>
      </c>
      <c r="D58">
        <v>0.91</v>
      </c>
      <c r="E58">
        <v>0.91</v>
      </c>
      <c r="F58">
        <v>0.91</v>
      </c>
      <c r="G58">
        <v>36.481900000000003</v>
      </c>
      <c r="H58">
        <v>1</v>
      </c>
      <c r="I58">
        <v>1</v>
      </c>
      <c r="J58">
        <v>3</v>
      </c>
    </row>
    <row r="59" spans="2:10" x14ac:dyDescent="0.25">
      <c r="B59">
        <v>5426</v>
      </c>
      <c r="C59">
        <v>4.5199999999999996</v>
      </c>
      <c r="D59">
        <v>0.48</v>
      </c>
      <c r="E59">
        <v>0.48</v>
      </c>
      <c r="F59">
        <v>0.48</v>
      </c>
      <c r="G59">
        <v>2.1696</v>
      </c>
      <c r="H59">
        <v>1</v>
      </c>
      <c r="I59">
        <v>1</v>
      </c>
      <c r="J59">
        <v>3</v>
      </c>
    </row>
    <row r="60" spans="2:10" x14ac:dyDescent="0.25">
      <c r="B60">
        <v>5850</v>
      </c>
      <c r="C60">
        <v>145.55000000000001</v>
      </c>
      <c r="D60">
        <v>0.45</v>
      </c>
      <c r="E60">
        <v>0.45</v>
      </c>
      <c r="F60">
        <v>0</v>
      </c>
      <c r="G60">
        <v>65.497500000000002</v>
      </c>
      <c r="H60">
        <v>1</v>
      </c>
      <c r="I60">
        <v>0</v>
      </c>
      <c r="J60">
        <v>3</v>
      </c>
    </row>
    <row r="61" spans="2:10" x14ac:dyDescent="0.25">
      <c r="B61">
        <v>9272</v>
      </c>
      <c r="C61">
        <v>2.77</v>
      </c>
      <c r="D61">
        <v>0.23</v>
      </c>
      <c r="E61">
        <v>0.23</v>
      </c>
      <c r="F61">
        <v>0.23</v>
      </c>
      <c r="G61">
        <v>0.6371</v>
      </c>
      <c r="H61">
        <v>1</v>
      </c>
      <c r="I61">
        <v>1</v>
      </c>
      <c r="J61">
        <v>1</v>
      </c>
    </row>
    <row r="62" spans="2:10" x14ac:dyDescent="0.25">
      <c r="B62">
        <v>7971</v>
      </c>
      <c r="C62">
        <v>5.69</v>
      </c>
      <c r="D62">
        <v>0.31</v>
      </c>
      <c r="E62">
        <v>0.31</v>
      </c>
      <c r="F62">
        <v>0.31</v>
      </c>
      <c r="G62">
        <v>1.7639</v>
      </c>
      <c r="H62">
        <v>1</v>
      </c>
      <c r="I62">
        <v>1</v>
      </c>
      <c r="J62">
        <v>1</v>
      </c>
    </row>
    <row r="63" spans="2:10" x14ac:dyDescent="0.25">
      <c r="B63">
        <v>10819</v>
      </c>
      <c r="C63">
        <v>5.85</v>
      </c>
      <c r="D63">
        <v>0.15</v>
      </c>
      <c r="E63">
        <v>0.15</v>
      </c>
      <c r="F63">
        <v>0.15</v>
      </c>
      <c r="G63">
        <v>0.87749999999999995</v>
      </c>
      <c r="H63">
        <v>1</v>
      </c>
      <c r="I63">
        <v>1</v>
      </c>
      <c r="J63">
        <v>1</v>
      </c>
    </row>
    <row r="64" spans="2:10" x14ac:dyDescent="0.25">
      <c r="B64">
        <v>20125</v>
      </c>
      <c r="C64">
        <v>2.77</v>
      </c>
      <c r="D64">
        <v>0</v>
      </c>
      <c r="E64">
        <v>0.23</v>
      </c>
      <c r="F64">
        <v>0.23</v>
      </c>
      <c r="G64">
        <v>0.6371</v>
      </c>
      <c r="H64">
        <v>0</v>
      </c>
      <c r="I64">
        <v>1</v>
      </c>
      <c r="J64">
        <v>1</v>
      </c>
    </row>
    <row r="65" spans="2:10" x14ac:dyDescent="0.25">
      <c r="B65">
        <v>7972</v>
      </c>
      <c r="C65">
        <v>5.69</v>
      </c>
      <c r="D65">
        <v>0.31</v>
      </c>
      <c r="E65">
        <v>0.31</v>
      </c>
      <c r="F65">
        <v>0.31</v>
      </c>
      <c r="G65">
        <v>1.7639</v>
      </c>
      <c r="H65">
        <v>1</v>
      </c>
      <c r="I65">
        <v>1</v>
      </c>
      <c r="J65">
        <v>1</v>
      </c>
    </row>
    <row r="66" spans="2:10" x14ac:dyDescent="0.25">
      <c r="B66">
        <v>13648</v>
      </c>
      <c r="C66">
        <v>32.97</v>
      </c>
      <c r="D66">
        <v>0.03</v>
      </c>
      <c r="E66">
        <v>0.03</v>
      </c>
      <c r="F66">
        <v>0</v>
      </c>
      <c r="G66">
        <v>0.98909999999999998</v>
      </c>
      <c r="H66">
        <v>1</v>
      </c>
      <c r="I66">
        <v>0</v>
      </c>
      <c r="J66">
        <v>1</v>
      </c>
    </row>
    <row r="67" spans="2:10" x14ac:dyDescent="0.25">
      <c r="B67">
        <v>20126</v>
      </c>
      <c r="C67">
        <v>7.7</v>
      </c>
      <c r="D67">
        <v>0</v>
      </c>
      <c r="E67">
        <v>0.93</v>
      </c>
      <c r="F67">
        <v>0.93</v>
      </c>
      <c r="G67">
        <v>7.1609999999999996</v>
      </c>
      <c r="H67">
        <v>0</v>
      </c>
      <c r="I67">
        <v>1</v>
      </c>
      <c r="J67">
        <v>1</v>
      </c>
    </row>
    <row r="68" spans="2:10" x14ac:dyDescent="0.25">
      <c r="B68">
        <v>32942</v>
      </c>
      <c r="C68">
        <v>20.96</v>
      </c>
      <c r="D68">
        <v>0</v>
      </c>
      <c r="E68">
        <v>0.04</v>
      </c>
      <c r="F68">
        <v>0</v>
      </c>
      <c r="G68">
        <v>0.83840000000000003</v>
      </c>
      <c r="H68">
        <v>0</v>
      </c>
      <c r="I68">
        <v>0</v>
      </c>
      <c r="J68">
        <v>1</v>
      </c>
    </row>
    <row r="69" spans="2:10" x14ac:dyDescent="0.25">
      <c r="B69">
        <v>14262</v>
      </c>
      <c r="C69">
        <v>8.98</v>
      </c>
      <c r="D69">
        <v>0.02</v>
      </c>
      <c r="E69">
        <v>0.02</v>
      </c>
      <c r="F69">
        <v>0.02</v>
      </c>
      <c r="G69">
        <v>0.17960000000000001</v>
      </c>
      <c r="H69">
        <v>1</v>
      </c>
      <c r="I69">
        <v>1</v>
      </c>
      <c r="J69">
        <v>1</v>
      </c>
    </row>
    <row r="70" spans="2:10" x14ac:dyDescent="0.25">
      <c r="B70">
        <v>20127</v>
      </c>
      <c r="C70">
        <v>2.79</v>
      </c>
      <c r="D70">
        <v>0</v>
      </c>
      <c r="E70">
        <v>0.21</v>
      </c>
      <c r="F70">
        <v>0.21</v>
      </c>
      <c r="G70">
        <v>0.58589999999999998</v>
      </c>
      <c r="H70">
        <v>0</v>
      </c>
      <c r="I70">
        <v>1</v>
      </c>
      <c r="J70">
        <v>1</v>
      </c>
    </row>
    <row r="71" spans="2:10" x14ac:dyDescent="0.25">
      <c r="B71">
        <v>32943</v>
      </c>
      <c r="C71">
        <v>13.14</v>
      </c>
      <c r="D71">
        <v>0</v>
      </c>
      <c r="E71">
        <v>0.86</v>
      </c>
      <c r="F71">
        <v>0.86</v>
      </c>
      <c r="G71">
        <v>11.3004</v>
      </c>
      <c r="H71">
        <v>0</v>
      </c>
      <c r="I71">
        <v>1</v>
      </c>
      <c r="J71">
        <v>1</v>
      </c>
    </row>
    <row r="72" spans="2:10" x14ac:dyDescent="0.25">
      <c r="B72">
        <v>78370</v>
      </c>
      <c r="C72">
        <v>23.56</v>
      </c>
      <c r="D72">
        <v>0</v>
      </c>
      <c r="E72">
        <v>0.44</v>
      </c>
      <c r="F72">
        <v>0.44</v>
      </c>
      <c r="G72">
        <v>10.366400000000001</v>
      </c>
      <c r="H72">
        <v>0</v>
      </c>
      <c r="I72">
        <v>1</v>
      </c>
      <c r="J72">
        <v>1</v>
      </c>
    </row>
    <row r="73" spans="2:10" x14ac:dyDescent="0.25">
      <c r="B73">
        <v>20128</v>
      </c>
      <c r="C73">
        <v>2.79</v>
      </c>
      <c r="D73">
        <v>0</v>
      </c>
      <c r="E73">
        <v>0.21</v>
      </c>
      <c r="F73">
        <v>0.21</v>
      </c>
      <c r="G73">
        <v>0.58589999999999998</v>
      </c>
      <c r="H73">
        <v>0</v>
      </c>
      <c r="I73">
        <v>1</v>
      </c>
      <c r="J73">
        <v>1</v>
      </c>
    </row>
    <row r="74" spans="2:10" x14ac:dyDescent="0.25">
      <c r="B74">
        <v>32944</v>
      </c>
      <c r="C74">
        <v>38.54</v>
      </c>
      <c r="D74">
        <v>0</v>
      </c>
      <c r="E74">
        <v>0.46</v>
      </c>
      <c r="F74">
        <v>0.46</v>
      </c>
      <c r="G74">
        <v>17.728400000000001</v>
      </c>
      <c r="H74">
        <v>0</v>
      </c>
      <c r="I74">
        <v>1</v>
      </c>
      <c r="J74">
        <v>1</v>
      </c>
    </row>
    <row r="75" spans="2:10" x14ac:dyDescent="0.25">
      <c r="B75">
        <v>78371</v>
      </c>
      <c r="C75">
        <v>28.53</v>
      </c>
      <c r="D75">
        <v>0</v>
      </c>
      <c r="E75">
        <v>0.47</v>
      </c>
      <c r="F75">
        <v>0.47</v>
      </c>
      <c r="G75">
        <v>13.4091</v>
      </c>
      <c r="H75">
        <v>0</v>
      </c>
      <c r="I75">
        <v>1</v>
      </c>
      <c r="J75">
        <v>1</v>
      </c>
    </row>
    <row r="76" spans="2:10" x14ac:dyDescent="0.25">
      <c r="B76">
        <v>20129</v>
      </c>
      <c r="C76">
        <v>9.7799999999999994</v>
      </c>
      <c r="D76">
        <v>0</v>
      </c>
      <c r="E76">
        <v>0.22</v>
      </c>
      <c r="F76">
        <v>0</v>
      </c>
      <c r="G76">
        <v>2.1516000000000002</v>
      </c>
      <c r="H76">
        <v>0</v>
      </c>
      <c r="I76">
        <v>0</v>
      </c>
      <c r="J76">
        <v>1</v>
      </c>
    </row>
    <row r="77" spans="2:10" x14ac:dyDescent="0.25">
      <c r="B77">
        <v>32945</v>
      </c>
      <c r="C77">
        <v>38.54</v>
      </c>
      <c r="D77">
        <v>0</v>
      </c>
      <c r="E77">
        <v>0.46</v>
      </c>
      <c r="F77">
        <v>0</v>
      </c>
      <c r="G77">
        <v>17.728400000000001</v>
      </c>
      <c r="H77">
        <v>0</v>
      </c>
      <c r="I77">
        <v>0</v>
      </c>
      <c r="J77">
        <v>1</v>
      </c>
    </row>
    <row r="78" spans="2:10" x14ac:dyDescent="0.25">
      <c r="B78">
        <v>78372</v>
      </c>
      <c r="C78">
        <v>7.29</v>
      </c>
      <c r="D78">
        <v>0</v>
      </c>
      <c r="E78">
        <v>0.71</v>
      </c>
      <c r="F78">
        <v>0.71</v>
      </c>
      <c r="G78">
        <v>5.1759000000000004</v>
      </c>
      <c r="H78">
        <v>0</v>
      </c>
      <c r="I78">
        <v>1</v>
      </c>
      <c r="J78">
        <v>1</v>
      </c>
    </row>
    <row r="79" spans="2:10" x14ac:dyDescent="0.25">
      <c r="B79">
        <v>20130</v>
      </c>
      <c r="C79">
        <v>27.47</v>
      </c>
      <c r="D79">
        <v>0</v>
      </c>
      <c r="E79">
        <v>0.53</v>
      </c>
      <c r="F79">
        <v>0.53</v>
      </c>
      <c r="G79">
        <v>14.559100000000001</v>
      </c>
      <c r="H79">
        <v>0</v>
      </c>
      <c r="I79">
        <v>1</v>
      </c>
      <c r="J79">
        <v>1</v>
      </c>
    </row>
    <row r="80" spans="2:10" x14ac:dyDescent="0.25">
      <c r="B80">
        <v>32946</v>
      </c>
      <c r="C80">
        <v>42.17</v>
      </c>
      <c r="D80">
        <v>0</v>
      </c>
      <c r="E80">
        <v>0.83</v>
      </c>
      <c r="F80">
        <v>0.83</v>
      </c>
      <c r="G80">
        <v>35.001100000000001</v>
      </c>
      <c r="H80">
        <v>0</v>
      </c>
      <c r="I80">
        <v>1</v>
      </c>
      <c r="J80">
        <v>1</v>
      </c>
    </row>
    <row r="81" spans="2:10" x14ac:dyDescent="0.25">
      <c r="B81">
        <v>78373</v>
      </c>
      <c r="C81">
        <v>3.65</v>
      </c>
      <c r="D81">
        <v>0</v>
      </c>
      <c r="E81">
        <v>0.35</v>
      </c>
      <c r="F81">
        <v>0.35</v>
      </c>
      <c r="G81">
        <v>1.2775000000000001</v>
      </c>
      <c r="H81">
        <v>0</v>
      </c>
      <c r="I81">
        <v>1</v>
      </c>
      <c r="J81">
        <v>1</v>
      </c>
    </row>
    <row r="82" spans="2:10" x14ac:dyDescent="0.25">
      <c r="B82">
        <v>20131</v>
      </c>
      <c r="C82">
        <v>3.75</v>
      </c>
      <c r="D82">
        <v>0</v>
      </c>
      <c r="E82">
        <v>0.25</v>
      </c>
      <c r="F82">
        <v>0.25</v>
      </c>
      <c r="G82">
        <v>0.9375</v>
      </c>
      <c r="H82">
        <v>0</v>
      </c>
      <c r="I82">
        <v>1</v>
      </c>
      <c r="J82">
        <v>1</v>
      </c>
    </row>
    <row r="83" spans="2:10" x14ac:dyDescent="0.25">
      <c r="B83">
        <v>32947</v>
      </c>
      <c r="C83">
        <v>42.17</v>
      </c>
      <c r="D83">
        <v>0</v>
      </c>
      <c r="E83">
        <v>0.83</v>
      </c>
      <c r="F83">
        <v>0</v>
      </c>
      <c r="G83">
        <v>35.001100000000001</v>
      </c>
      <c r="H83">
        <v>0</v>
      </c>
      <c r="I83">
        <v>0</v>
      </c>
      <c r="J83">
        <v>1</v>
      </c>
    </row>
    <row r="84" spans="2:10" x14ac:dyDescent="0.25">
      <c r="B84">
        <v>78374</v>
      </c>
      <c r="C84">
        <v>5.89</v>
      </c>
      <c r="D84">
        <v>0</v>
      </c>
      <c r="E84">
        <v>0.11</v>
      </c>
      <c r="F84">
        <v>0.11</v>
      </c>
      <c r="G84">
        <v>0.64790000000000003</v>
      </c>
      <c r="H84">
        <v>0</v>
      </c>
      <c r="I84">
        <v>1</v>
      </c>
      <c r="J84">
        <v>1</v>
      </c>
    </row>
    <row r="85" spans="2:10" x14ac:dyDescent="0.25">
      <c r="B85">
        <v>20132</v>
      </c>
      <c r="C85">
        <v>2.29</v>
      </c>
      <c r="D85">
        <v>0</v>
      </c>
      <c r="E85">
        <v>0.71</v>
      </c>
      <c r="F85">
        <v>0.71</v>
      </c>
      <c r="G85">
        <v>1.6258999999999999</v>
      </c>
      <c r="H85">
        <v>0</v>
      </c>
      <c r="I85">
        <v>1</v>
      </c>
      <c r="J85">
        <v>1</v>
      </c>
    </row>
    <row r="86" spans="2:10" x14ac:dyDescent="0.25">
      <c r="B86">
        <v>32948</v>
      </c>
      <c r="C86">
        <v>14.99</v>
      </c>
      <c r="D86">
        <v>0</v>
      </c>
      <c r="E86">
        <v>0.01</v>
      </c>
      <c r="F86">
        <v>0</v>
      </c>
      <c r="G86">
        <v>0.14990000000000001</v>
      </c>
      <c r="H86">
        <v>0</v>
      </c>
      <c r="I86">
        <v>0</v>
      </c>
      <c r="J86">
        <v>1</v>
      </c>
    </row>
    <row r="87" spans="2:10" x14ac:dyDescent="0.25">
      <c r="B87">
        <v>20133</v>
      </c>
      <c r="C87">
        <v>2.99</v>
      </c>
      <c r="D87">
        <v>0</v>
      </c>
      <c r="E87">
        <v>0.01</v>
      </c>
      <c r="F87">
        <v>0.01</v>
      </c>
      <c r="G87">
        <v>2.9899999999999999E-2</v>
      </c>
      <c r="H87">
        <v>0</v>
      </c>
      <c r="I87">
        <v>1</v>
      </c>
      <c r="J87">
        <v>1</v>
      </c>
    </row>
    <row r="88" spans="2:10" x14ac:dyDescent="0.25">
      <c r="B88">
        <v>32949</v>
      </c>
      <c r="C88">
        <v>12.05</v>
      </c>
      <c r="D88">
        <v>0</v>
      </c>
      <c r="E88">
        <v>0.95</v>
      </c>
      <c r="F88">
        <v>0</v>
      </c>
      <c r="G88">
        <v>11.4475</v>
      </c>
      <c r="H88">
        <v>0</v>
      </c>
      <c r="I88">
        <v>0</v>
      </c>
      <c r="J88">
        <v>1</v>
      </c>
    </row>
    <row r="89" spans="2:10" x14ac:dyDescent="0.25">
      <c r="B89">
        <v>32950</v>
      </c>
      <c r="C89">
        <v>15.9</v>
      </c>
      <c r="D89">
        <v>0</v>
      </c>
      <c r="E89">
        <v>0.91</v>
      </c>
      <c r="F89">
        <v>0</v>
      </c>
      <c r="G89">
        <v>14.468999999999999</v>
      </c>
      <c r="H89">
        <v>0</v>
      </c>
      <c r="I89">
        <v>0</v>
      </c>
      <c r="J8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opLeftCell="E1" workbookViewId="0">
      <selection activeCell="G43" sqref="G43"/>
    </sheetView>
  </sheetViews>
  <sheetFormatPr defaultRowHeight="15" x14ac:dyDescent="0.25"/>
  <cols>
    <col min="1" max="1" width="12.5703125" bestFit="1" customWidth="1"/>
    <col min="2" max="2" width="21.7109375" bestFit="1" customWidth="1"/>
    <col min="3" max="3" width="24.140625" bestFit="1" customWidth="1"/>
    <col min="7" max="7" width="62" bestFit="1" customWidth="1"/>
    <col min="8" max="8" width="12" bestFit="1" customWidth="1"/>
    <col min="10" max="10" width="22.5703125" bestFit="1" customWidth="1"/>
  </cols>
  <sheetData>
    <row r="2" spans="1:11" x14ac:dyDescent="0.25">
      <c r="H2" t="s">
        <v>33</v>
      </c>
    </row>
    <row r="3" spans="1:11" x14ac:dyDescent="0.25">
      <c r="A3" s="1" t="s">
        <v>8</v>
      </c>
      <c r="B3" t="s">
        <v>10</v>
      </c>
      <c r="C3" t="s">
        <v>11</v>
      </c>
      <c r="G3" t="s">
        <v>34</v>
      </c>
      <c r="H3">
        <v>0.20689655172413793</v>
      </c>
      <c r="J3" t="s">
        <v>54</v>
      </c>
      <c r="K3">
        <f>H6*29</f>
        <v>14.829545454545455</v>
      </c>
    </row>
    <row r="4" spans="1:11" x14ac:dyDescent="0.25">
      <c r="A4" s="2">
        <v>1</v>
      </c>
      <c r="B4">
        <v>6</v>
      </c>
      <c r="C4">
        <v>29</v>
      </c>
      <c r="G4" t="s">
        <v>35</v>
      </c>
      <c r="H4">
        <v>0.55172413793103448</v>
      </c>
      <c r="J4" t="s">
        <v>55</v>
      </c>
      <c r="K4">
        <f>H6*29</f>
        <v>14.829545454545455</v>
      </c>
    </row>
    <row r="5" spans="1:11" x14ac:dyDescent="0.25">
      <c r="A5" s="2">
        <v>2</v>
      </c>
      <c r="B5">
        <v>16</v>
      </c>
      <c r="C5">
        <v>29</v>
      </c>
      <c r="G5" t="s">
        <v>36</v>
      </c>
      <c r="H5">
        <v>0.76666666666666672</v>
      </c>
      <c r="J5" t="s">
        <v>56</v>
      </c>
      <c r="K5">
        <f>H6*30</f>
        <v>15.34090909090909</v>
      </c>
    </row>
    <row r="6" spans="1:11" x14ac:dyDescent="0.25">
      <c r="A6" s="2">
        <v>3</v>
      </c>
      <c r="B6">
        <v>23</v>
      </c>
      <c r="C6">
        <v>30</v>
      </c>
      <c r="G6" t="s">
        <v>37</v>
      </c>
      <c r="H6">
        <v>0.51136363636363635</v>
      </c>
    </row>
    <row r="7" spans="1:11" x14ac:dyDescent="0.25">
      <c r="A7" s="2" t="s">
        <v>9</v>
      </c>
      <c r="B7">
        <v>45</v>
      </c>
      <c r="C7">
        <v>88</v>
      </c>
    </row>
    <row r="10" spans="1:11" x14ac:dyDescent="0.25">
      <c r="G10" t="s">
        <v>50</v>
      </c>
      <c r="H10">
        <f>((6-K3)^2)/K3</f>
        <v>5.2571316614420063</v>
      </c>
    </row>
    <row r="11" spans="1:11" x14ac:dyDescent="0.25">
      <c r="G11" t="s">
        <v>51</v>
      </c>
      <c r="H11">
        <f>((16-K3)^2)/K3</f>
        <v>9.238070358760006E-2</v>
      </c>
    </row>
    <row r="12" spans="1:11" x14ac:dyDescent="0.25">
      <c r="G12" t="s">
        <v>52</v>
      </c>
      <c r="H12">
        <f>((23-K4)^2)/K4</f>
        <v>4.5015761058864499</v>
      </c>
    </row>
    <row r="14" spans="1:11" x14ac:dyDescent="0.25">
      <c r="G14" t="s">
        <v>38</v>
      </c>
      <c r="H14">
        <f>SUM(H10:H12)</f>
        <v>9.8510884709160571</v>
      </c>
    </row>
    <row r="15" spans="1:11" x14ac:dyDescent="0.25">
      <c r="G15" t="s">
        <v>44</v>
      </c>
    </row>
    <row r="16" spans="1:11" x14ac:dyDescent="0.25">
      <c r="G16" t="s">
        <v>39</v>
      </c>
      <c r="H16">
        <f>_xlfn.CHISQ.DIST.RT(H14,2)</f>
        <v>7.2587747220379225E-3</v>
      </c>
      <c r="I16" t="s">
        <v>53</v>
      </c>
    </row>
    <row r="18" spans="7:7" x14ac:dyDescent="0.25">
      <c r="G18" t="s">
        <v>40</v>
      </c>
    </row>
    <row r="19" spans="7:7" x14ac:dyDescent="0.25">
      <c r="G19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184" zoomScaleNormal="184" workbookViewId="0">
      <selection activeCell="H22" sqref="H22"/>
    </sheetView>
  </sheetViews>
  <sheetFormatPr defaultRowHeight="15" x14ac:dyDescent="0.25"/>
  <cols>
    <col min="1" max="1" width="18" bestFit="1" customWidth="1"/>
  </cols>
  <sheetData>
    <row r="1" spans="1:7" x14ac:dyDescent="0.25">
      <c r="A1" t="s">
        <v>29</v>
      </c>
    </row>
    <row r="3" spans="1:7" ht="15.75" thickBot="1" x14ac:dyDescent="0.3">
      <c r="A3" t="s">
        <v>16</v>
      </c>
    </row>
    <row r="4" spans="1:7" x14ac:dyDescent="0.25">
      <c r="A4" s="4" t="s">
        <v>30</v>
      </c>
      <c r="B4" s="4" t="s">
        <v>17</v>
      </c>
      <c r="C4" s="4" t="s">
        <v>18</v>
      </c>
      <c r="D4" s="4" t="s">
        <v>19</v>
      </c>
      <c r="E4" s="4" t="s">
        <v>20</v>
      </c>
    </row>
    <row r="5" spans="1:7" x14ac:dyDescent="0.25">
      <c r="A5" t="s">
        <v>12</v>
      </c>
      <c r="B5">
        <v>29</v>
      </c>
      <c r="C5">
        <v>1.05</v>
      </c>
      <c r="D5">
        <v>3.6206896551724141E-2</v>
      </c>
      <c r="E5">
        <v>8.2458128078817753E-3</v>
      </c>
    </row>
    <row r="6" spans="1:7" x14ac:dyDescent="0.25">
      <c r="A6" t="s">
        <v>13</v>
      </c>
      <c r="B6">
        <v>29</v>
      </c>
      <c r="C6">
        <v>7.99</v>
      </c>
      <c r="D6">
        <v>0.27551724137931033</v>
      </c>
      <c r="E6">
        <v>0.13186133004926107</v>
      </c>
    </row>
    <row r="7" spans="1:7" ht="15.75" thickBot="1" x14ac:dyDescent="0.3">
      <c r="A7" s="3" t="s">
        <v>14</v>
      </c>
      <c r="B7" s="3">
        <v>30</v>
      </c>
      <c r="C7" s="3">
        <v>12.329999999999998</v>
      </c>
      <c r="D7" s="3">
        <v>0.41099999999999992</v>
      </c>
      <c r="E7" s="3">
        <v>0.12534724137931039</v>
      </c>
    </row>
    <row r="10" spans="1:7" ht="15.75" thickBot="1" x14ac:dyDescent="0.3">
      <c r="A10" t="s">
        <v>21</v>
      </c>
    </row>
    <row r="11" spans="1:7" x14ac:dyDescent="0.25">
      <c r="A11" s="4" t="s">
        <v>22</v>
      </c>
      <c r="B11" s="4" t="s">
        <v>23</v>
      </c>
      <c r="C11" s="4" t="s">
        <v>24</v>
      </c>
      <c r="D11" s="4" t="s">
        <v>25</v>
      </c>
      <c r="E11" s="4" t="s">
        <v>6</v>
      </c>
      <c r="F11" s="4" t="s">
        <v>26</v>
      </c>
      <c r="G11" s="4" t="s">
        <v>27</v>
      </c>
    </row>
    <row r="12" spans="1:7" x14ac:dyDescent="0.25">
      <c r="A12" t="s">
        <v>31</v>
      </c>
      <c r="B12">
        <v>2.1175197727272739</v>
      </c>
      <c r="C12">
        <v>2</v>
      </c>
      <c r="D12">
        <v>1.0587598863636369</v>
      </c>
      <c r="E12">
        <v>11.907086113374071</v>
      </c>
      <c r="F12" s="5">
        <v>2.7616725355597382E-5</v>
      </c>
      <c r="G12">
        <v>3.1038386606377038</v>
      </c>
    </row>
    <row r="13" spans="1:7" x14ac:dyDescent="0.25">
      <c r="A13" t="s">
        <v>32</v>
      </c>
      <c r="B13">
        <v>7.5580699999999972</v>
      </c>
      <c r="C13">
        <v>85</v>
      </c>
      <c r="D13">
        <v>8.8918470588235266E-2</v>
      </c>
    </row>
    <row r="15" spans="1:7" ht="15.75" thickBot="1" x14ac:dyDescent="0.3">
      <c r="A15" s="3" t="s">
        <v>28</v>
      </c>
      <c r="B15" s="3">
        <v>9.6755897727272711</v>
      </c>
      <c r="C15" s="3">
        <v>87</v>
      </c>
      <c r="D15" s="3"/>
      <c r="E15" s="3"/>
      <c r="F15" s="3"/>
      <c r="G15" s="3"/>
    </row>
    <row r="17" spans="2:2" x14ac:dyDescent="0.25">
      <c r="B17" t="s">
        <v>42</v>
      </c>
    </row>
    <row r="18" spans="2:2" x14ac:dyDescent="0.25">
      <c r="B18" t="s">
        <v>43</v>
      </c>
    </row>
    <row r="20" spans="2:2" x14ac:dyDescent="0.25">
      <c r="B20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Arredondar_Dados</vt:lpstr>
      <vt:lpstr>Quiquadrado</vt:lpstr>
      <vt:lpstr>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Zambaldi</dc:creator>
  <cp:lastModifiedBy>Gustavo Mirapalheta</cp:lastModifiedBy>
  <dcterms:created xsi:type="dcterms:W3CDTF">2021-09-27T20:35:44Z</dcterms:created>
  <dcterms:modified xsi:type="dcterms:W3CDTF">2023-11-21T14:42:40Z</dcterms:modified>
</cp:coreProperties>
</file>