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2C456FAB-5E86-4DCD-A9EB-441CBBBC31AA}" xr6:coauthVersionLast="45" xr6:coauthVersionMax="45" xr10:uidLastSave="{00000000-0000-0000-0000-000000000000}"/>
  <bookViews>
    <workbookView xWindow="-120" yWindow="-120" windowWidth="20730" windowHeight="11760" tabRatio="500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_2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86" i="4" l="1"/>
  <c r="H86" i="4"/>
  <c r="I86" i="4"/>
  <c r="K86" i="4"/>
  <c r="J86" i="4" s="1"/>
  <c r="G87" i="4"/>
  <c r="H87" i="4" s="1"/>
  <c r="J87" i="4"/>
  <c r="K87" i="4"/>
  <c r="G88" i="4"/>
  <c r="H88" i="4"/>
  <c r="I88" i="4"/>
  <c r="K88" i="4"/>
  <c r="J88" i="4" s="1"/>
  <c r="G89" i="4"/>
  <c r="H89" i="4"/>
  <c r="I89" i="4"/>
  <c r="K89" i="4"/>
  <c r="J89" i="4" s="1"/>
  <c r="G90" i="4"/>
  <c r="H90" i="4"/>
  <c r="I90" i="4"/>
  <c r="J90" i="4"/>
  <c r="K90" i="4"/>
  <c r="G91" i="4"/>
  <c r="H91" i="4"/>
  <c r="I91" i="4"/>
  <c r="K91" i="4"/>
  <c r="J91" i="4" s="1"/>
  <c r="G92" i="4"/>
  <c r="H92" i="4"/>
  <c r="I92" i="4"/>
  <c r="K92" i="4"/>
  <c r="J92" i="4" s="1"/>
  <c r="G93" i="4"/>
  <c r="H93" i="4"/>
  <c r="I93" i="4"/>
  <c r="J93" i="4"/>
  <c r="K93" i="4"/>
  <c r="G94" i="4"/>
  <c r="H94" i="4"/>
  <c r="I94" i="4"/>
  <c r="K94" i="4"/>
  <c r="J94" i="4" s="1"/>
  <c r="G95" i="4"/>
  <c r="H95" i="4"/>
  <c r="I95" i="4"/>
  <c r="K95" i="4"/>
  <c r="J95" i="4" s="1"/>
  <c r="I87" i="4" l="1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I2" i="2" l="1"/>
  <c r="C23" i="5" l="1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N86" i="4" l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16" i="4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J27" i="4" l="1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H61" i="4"/>
  <c r="I61" i="4" s="1"/>
  <c r="H34" i="4"/>
  <c r="I34" i="4" s="1"/>
  <c r="H60" i="4"/>
  <c r="I60" i="4" s="1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H58" i="4"/>
  <c r="I58" i="4" s="1"/>
  <c r="H68" i="4"/>
  <c r="I68" i="4" s="1"/>
  <c r="E10" i="2"/>
  <c r="D10" i="2"/>
  <c r="H62" i="4"/>
  <c r="I62" i="4" s="1"/>
  <c r="H32" i="4"/>
  <c r="I32" i="4" s="1"/>
  <c r="H42" i="4"/>
  <c r="I42" i="4" s="1"/>
  <c r="G85" i="4"/>
  <c r="G81" i="4"/>
  <c r="G77" i="4"/>
  <c r="G82" i="4"/>
  <c r="G78" i="4"/>
  <c r="G83" i="4"/>
  <c r="G79" i="4"/>
  <c r="G75" i="4"/>
  <c r="G96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H59" i="4"/>
  <c r="I59" i="4" s="1"/>
  <c r="H70" i="4"/>
  <c r="I70" i="4" s="1"/>
  <c r="H63" i="4"/>
  <c r="I63" i="4" s="1"/>
  <c r="J70" i="4"/>
  <c r="H57" i="4"/>
  <c r="I57" i="4" s="1"/>
  <c r="H67" i="4"/>
  <c r="I67" i="4" s="1"/>
  <c r="L86" i="4" l="1"/>
  <c r="D87" i="4"/>
  <c r="J3" i="2"/>
  <c r="I4" i="2" s="1"/>
  <c r="J4" i="2" s="1"/>
  <c r="I7" i="2" s="1"/>
  <c r="J7" i="2" s="1"/>
  <c r="I9" i="2" s="1"/>
  <c r="J9" i="2" s="1"/>
  <c r="H48" i="4"/>
  <c r="L54" i="4"/>
  <c r="I84" i="4"/>
  <c r="I81" i="4"/>
  <c r="B56" i="4"/>
  <c r="D56" i="4" s="1"/>
  <c r="L70" i="4" s="1"/>
  <c r="K55" i="4"/>
  <c r="J55" i="4" s="1"/>
  <c r="D29" i="4"/>
  <c r="B30" i="4"/>
  <c r="D30" i="4" s="1"/>
  <c r="K29" i="4"/>
  <c r="J29" i="4" s="1"/>
  <c r="L28" i="4"/>
  <c r="I79" i="4"/>
  <c r="I83" i="4"/>
  <c r="B79" i="4"/>
  <c r="K78" i="4"/>
  <c r="J78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I85" i="4"/>
  <c r="I78" i="4"/>
  <c r="E12" i="4"/>
  <c r="J12" i="4" s="1"/>
  <c r="K12" i="4" s="1"/>
  <c r="C13" i="4"/>
  <c r="H12" i="4"/>
  <c r="I12" i="4" s="1"/>
  <c r="H96" i="4"/>
  <c r="I96" i="4" s="1"/>
  <c r="I80" i="4"/>
  <c r="I82" i="4"/>
  <c r="L87" i="4" l="1"/>
  <c r="D88" i="4"/>
  <c r="D16" i="2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D89" i="4" l="1"/>
  <c r="L88" i="4"/>
  <c r="D21" i="4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L89" i="4" l="1"/>
  <c r="D90" i="4"/>
  <c r="L31" i="4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L90" i="4" l="1"/>
  <c r="D91" i="4"/>
  <c r="L32" i="4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D92" i="4" l="1"/>
  <c r="L91" i="4"/>
  <c r="L33" i="4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92" i="4" l="1"/>
  <c r="D93" i="4"/>
  <c r="L34" i="4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93" i="4" l="1"/>
  <c r="D94" i="4"/>
  <c r="L84" i="4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D95" i="4" l="1"/>
  <c r="L94" i="4"/>
  <c r="L19" i="4"/>
  <c r="M19" i="4" s="1"/>
  <c r="L85" i="4"/>
  <c r="B38" i="4"/>
  <c r="K37" i="4"/>
  <c r="J37" i="4" s="1"/>
  <c r="B64" i="4"/>
  <c r="K63" i="4"/>
  <c r="J63" i="4" s="1"/>
  <c r="L36" i="4"/>
  <c r="B87" i="4"/>
  <c r="L62" i="4"/>
  <c r="E20" i="4"/>
  <c r="L20" i="4" s="1"/>
  <c r="M20" i="4" s="1"/>
  <c r="C21" i="4"/>
  <c r="H20" i="4"/>
  <c r="I20" i="4" s="1"/>
  <c r="L95" i="4" l="1"/>
  <c r="D96" i="4"/>
  <c r="L96" i="4" s="1"/>
  <c r="J20" i="4"/>
  <c r="K20" i="4" s="1"/>
  <c r="L63" i="4"/>
  <c r="B65" i="4"/>
  <c r="K64" i="4"/>
  <c r="J64" i="4" s="1"/>
  <c r="L37" i="4"/>
  <c r="K38" i="4"/>
  <c r="J38" i="4" s="1"/>
  <c r="B39" i="4"/>
  <c r="L38" i="4"/>
  <c r="B88" i="4"/>
  <c r="E21" i="4"/>
  <c r="J21" i="4" s="1"/>
  <c r="K21" i="4" s="1"/>
  <c r="C22" i="4"/>
  <c r="H21" i="4"/>
  <c r="I21" i="4" s="1"/>
  <c r="L21" i="4" l="1"/>
  <c r="M21" i="4" s="1"/>
  <c r="B40" i="4"/>
  <c r="K39" i="4"/>
  <c r="J39" i="4" s="1"/>
  <c r="L64" i="4"/>
  <c r="B89" i="4"/>
  <c r="B66" i="4"/>
  <c r="K65" i="4"/>
  <c r="J65" i="4" s="1"/>
  <c r="E22" i="4"/>
  <c r="L22" i="4" s="1"/>
  <c r="M22" i="4" s="1"/>
  <c r="H22" i="4"/>
  <c r="I22" i="4" s="1"/>
  <c r="B67" i="4" l="1"/>
  <c r="K66" i="4"/>
  <c r="J66" i="4" s="1"/>
  <c r="L65" i="4"/>
  <c r="B90" i="4"/>
  <c r="J22" i="4"/>
  <c r="K22" i="4" s="1"/>
  <c r="L39" i="4"/>
  <c r="K40" i="4"/>
  <c r="J40" i="4" s="1"/>
  <c r="B41" i="4"/>
  <c r="B42" i="4" l="1"/>
  <c r="K41" i="4"/>
  <c r="J41" i="4" s="1"/>
  <c r="B91" i="4"/>
  <c r="L66" i="4"/>
  <c r="B68" i="4"/>
  <c r="K67" i="4"/>
  <c r="J67" i="4" s="1"/>
  <c r="L40" i="4"/>
  <c r="L67" i="4" l="1"/>
  <c r="B69" i="4"/>
  <c r="K68" i="4"/>
  <c r="J68" i="4" s="1"/>
  <c r="B92" i="4"/>
  <c r="L41" i="4"/>
  <c r="K42" i="4"/>
  <c r="J42" i="4" s="1"/>
  <c r="B43" i="4"/>
  <c r="L42" i="4" l="1"/>
  <c r="B44" i="4"/>
  <c r="K43" i="4"/>
  <c r="J43" i="4" s="1"/>
  <c r="B93" i="4"/>
  <c r="L68" i="4"/>
  <c r="K69" i="4"/>
  <c r="J69" i="4" s="1"/>
  <c r="J71" i="4" s="1"/>
  <c r="L43" i="4" l="1"/>
  <c r="L69" i="4"/>
  <c r="K44" i="4"/>
  <c r="J44" i="4" s="1"/>
  <c r="B45" i="4"/>
  <c r="B94" i="4"/>
  <c r="B46" i="4" l="1"/>
  <c r="K45" i="4"/>
  <c r="J45" i="4" s="1"/>
  <c r="B95" i="4"/>
  <c r="L44" i="4"/>
  <c r="J97" i="4" l="1"/>
  <c r="L45" i="4"/>
  <c r="K46" i="4"/>
  <c r="J46" i="4" s="1"/>
  <c r="J48" i="4" s="1"/>
  <c r="L46" i="4" l="1"/>
</calcChain>
</file>

<file path=xl/sharedStrings.xml><?xml version="1.0" encoding="utf-8"?>
<sst xmlns="http://schemas.openxmlformats.org/spreadsheetml/2006/main" count="202" uniqueCount="70">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</sst>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40625" defaultRowHeight="12.75" x14ac:dyDescent="0.2"/>
  <cols>
    <col min="1" max="2" width="9.140625" style="1" customWidth="1"/>
    <col min="3" max="3" width="12.140625" style="1"/>
    <col min="4" max="4" width="15.140625" style="1" customWidth="1"/>
    <col min="5" max="5" width="13.5703125" customWidth="1"/>
    <col min="6" max="6" width="13.7109375" customWidth="1"/>
    <col min="7" max="7" width="21.28515625" customWidth="1"/>
    <col min="8" max="8" width="14.140625" customWidth="1"/>
    <col min="9" max="9" width="26.85546875" customWidth="1"/>
    <col min="10" max="10" width="14.5703125" customWidth="1"/>
    <col min="11" max="11" width="27.42578125" customWidth="1"/>
  </cols>
  <sheetData>
    <row r="1" spans="1:11" s="2" customFormat="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40625" defaultRowHeight="12.75" x14ac:dyDescent="0.2"/>
  <cols>
    <col min="1" max="1" width="8.42578125" customWidth="1"/>
    <col min="2" max="2" width="4.42578125" customWidth="1"/>
    <col min="8" max="8" width="39.42578125" bestFit="1" customWidth="1"/>
    <col min="9" max="9" width="39.42578125" customWidth="1"/>
    <col min="11" max="11" width="13.140625" customWidth="1"/>
  </cols>
  <sheetData>
    <row r="1" spans="1:12 1025:1025" s="17" customFormat="1" x14ac:dyDescent="0.2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6">
        <f>J3+1</f>
        <v>43900</v>
      </c>
      <c r="J4" s="90">
        <f>I4+D4+D5+D6-1</f>
        <v>43971</v>
      </c>
      <c r="L4" s="86"/>
    </row>
    <row r="5" spans="1:12 1025:1025" s="77" customFormat="1" x14ac:dyDescent="0.2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6"/>
      <c r="J5" s="91"/>
      <c r="L5" s="86"/>
    </row>
    <row r="6" spans="1:12 1025:1025" s="77" customFormat="1" x14ac:dyDescent="0.2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6"/>
      <c r="J6" s="91"/>
      <c r="L6" s="86"/>
    </row>
    <row r="7" spans="1:12 1025:1025" s="80" customFormat="1" x14ac:dyDescent="0.2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6">
        <f>J4+1</f>
        <v>43972</v>
      </c>
      <c r="J7" s="92">
        <f>I7+D7+D8-1</f>
        <v>44020</v>
      </c>
      <c r="L7" s="87"/>
    </row>
    <row r="8" spans="1:12 1025:1025" s="80" customFormat="1" x14ac:dyDescent="0.2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6"/>
      <c r="J8" s="93"/>
      <c r="L8" s="87"/>
    </row>
    <row r="9" spans="1:12 1025:1025" s="83" customFormat="1" x14ac:dyDescent="0.2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6">
        <f>J7+1</f>
        <v>44021</v>
      </c>
      <c r="J9" s="94">
        <f>I9+D9+D10-1</f>
        <v>44068</v>
      </c>
      <c r="L9" s="88"/>
    </row>
    <row r="10" spans="1:12 1025:1025" s="83" customFormat="1" x14ac:dyDescent="0.2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6"/>
      <c r="J10" s="95"/>
      <c r="L10" s="88"/>
    </row>
    <row r="11" spans="1:12 1025:1025" x14ac:dyDescent="0.2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">
      <c r="A13" t="s">
        <v>69</v>
      </c>
    </row>
    <row r="14" spans="1:12 1025:1025" x14ac:dyDescent="0.2">
      <c r="A14" s="85">
        <v>43864</v>
      </c>
    </row>
    <row r="15" spans="1:12 1025:1025" x14ac:dyDescent="0.2">
      <c r="D15" s="85">
        <v>43869</v>
      </c>
    </row>
    <row r="16" spans="1:12 1025:1025" x14ac:dyDescent="0.2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40625" defaultRowHeight="12.75" x14ac:dyDescent="0.2"/>
  <cols>
    <col min="1" max="1" width="7.140625" customWidth="1"/>
    <col min="2" max="4" width="10.85546875" customWidth="1"/>
    <col min="5" max="9" width="16.42578125" customWidth="1"/>
    <col min="10" max="11" width="10.85546875" customWidth="1"/>
    <col min="12" max="12" width="6.7109375" customWidth="1"/>
    <col min="13" max="15" width="7.140625" customWidth="1"/>
    <col min="16" max="24" width="6.7109375" customWidth="1"/>
    <col min="25" max="25" width="7.7109375" customWidth="1"/>
    <col min="26" max="26" width="7.5703125" customWidth="1"/>
    <col min="27" max="30" width="7.7109375" customWidth="1"/>
    <col min="31" max="34" width="10.85546875" customWidth="1"/>
    <col min="35" max="43" width="6.7109375" customWidth="1"/>
    <col min="44" max="44" width="7.7109375" customWidth="1"/>
    <col min="45" max="45" width="7.5703125" customWidth="1"/>
    <col min="46" max="65" width="7.7109375" customWidth="1"/>
    <col min="66" max="74" width="6.140625" customWidth="1"/>
    <col min="75" max="75" width="7.140625" customWidth="1"/>
    <col min="76" max="76" width="7" customWidth="1"/>
    <col min="77" max="95" width="7.140625" customWidth="1"/>
    <col min="96" max="104" width="6.5703125" customWidth="1"/>
    <col min="105" max="105" width="7.5703125" customWidth="1"/>
    <col min="106" max="106" width="7.42578125" customWidth="1"/>
    <col min="107" max="126" width="7.5703125" customWidth="1"/>
    <col min="127" max="135" width="6" customWidth="1"/>
    <col min="136" max="136" width="7" customWidth="1"/>
    <col min="137" max="137" width="6.85546875" customWidth="1"/>
    <col min="138" max="156" width="7" customWidth="1"/>
    <col min="157" max="165" width="5.42578125" customWidth="1"/>
    <col min="166" max="166" width="6.42578125" customWidth="1"/>
    <col min="167" max="167" width="6.28515625" customWidth="1"/>
    <col min="168" max="187" width="6.42578125" customWidth="1"/>
    <col min="188" max="196" width="6.5703125" customWidth="1"/>
    <col min="197" max="197" width="7.5703125" customWidth="1"/>
    <col min="198" max="198" width="7.42578125" customWidth="1"/>
    <col min="199" max="218" width="7.5703125" customWidth="1"/>
    <col min="219" max="227" width="6.140625" customWidth="1"/>
    <col min="228" max="228" width="7.140625" customWidth="1"/>
    <col min="229" max="229" width="7" customWidth="1"/>
    <col min="230" max="248" width="7.140625" customWidth="1"/>
    <col min="249" max="257" width="6.140625" customWidth="1"/>
    <col min="258" max="258" width="7.140625" customWidth="1"/>
    <col min="259" max="259" width="7" customWidth="1"/>
    <col min="260" max="279" width="7.140625" customWidth="1"/>
    <col min="280" max="288" width="6.5703125" customWidth="1"/>
    <col min="289" max="289" width="7.5703125" customWidth="1"/>
    <col min="290" max="290" width="7.42578125" customWidth="1"/>
    <col min="291" max="309" width="7.5703125" customWidth="1"/>
    <col min="310" max="318" width="6.5703125" customWidth="1"/>
    <col min="319" max="319" width="7.5703125" customWidth="1"/>
    <col min="320" max="320" width="7.42578125" customWidth="1"/>
    <col min="321" max="340" width="7.5703125" customWidth="1"/>
  </cols>
  <sheetData>
    <row r="1" spans="1:340" x14ac:dyDescent="0.2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">
      <c r="D5" s="25" t="s">
        <v>19</v>
      </c>
      <c r="E5" t="s">
        <v>20</v>
      </c>
      <c r="K5" t="s">
        <v>20</v>
      </c>
      <c r="AH5" t="s">
        <v>20</v>
      </c>
    </row>
    <row r="6" spans="1:340" x14ac:dyDescent="0.2">
      <c r="E6" s="25" t="s">
        <v>16</v>
      </c>
    </row>
    <row r="7" spans="1:340" x14ac:dyDescent="0.2">
      <c r="F7" s="25" t="s">
        <v>16</v>
      </c>
    </row>
    <row r="8" spans="1:340" x14ac:dyDescent="0.2">
      <c r="G8" s="25" t="s">
        <v>16</v>
      </c>
    </row>
    <row r="9" spans="1:340" x14ac:dyDescent="0.2">
      <c r="H9" s="25" t="s">
        <v>16</v>
      </c>
    </row>
    <row r="10" spans="1:340" x14ac:dyDescent="0.2">
      <c r="I10" s="25" t="s">
        <v>16</v>
      </c>
    </row>
    <row r="11" spans="1:340" x14ac:dyDescent="0.2">
      <c r="J11" s="25" t="s">
        <v>16</v>
      </c>
    </row>
    <row r="12" spans="1:340" x14ac:dyDescent="0.2">
      <c r="K12" s="25" t="s">
        <v>16</v>
      </c>
    </row>
    <row r="13" spans="1:340" x14ac:dyDescent="0.2">
      <c r="L13" s="25" t="s">
        <v>16</v>
      </c>
    </row>
    <row r="14" spans="1:340" x14ac:dyDescent="0.2">
      <c r="M14" s="25" t="s">
        <v>16</v>
      </c>
    </row>
    <row r="15" spans="1:340" x14ac:dyDescent="0.2">
      <c r="N15" s="25" t="s">
        <v>16</v>
      </c>
    </row>
    <row r="16" spans="1:340" x14ac:dyDescent="0.2">
      <c r="O16" s="25" t="s">
        <v>16</v>
      </c>
    </row>
    <row r="17" spans="16:17" x14ac:dyDescent="0.2">
      <c r="P17" s="25" t="s">
        <v>16</v>
      </c>
    </row>
    <row r="18" spans="16:17" x14ac:dyDescent="0.2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"/>
  <sheetViews>
    <sheetView tabSelected="1" topLeftCell="A64" zoomScale="70" zoomScaleNormal="70" workbookViewId="0">
      <selection activeCell="H86" sqref="H86"/>
    </sheetView>
  </sheetViews>
  <sheetFormatPr defaultColWidth="11.85546875" defaultRowHeight="12.75" x14ac:dyDescent="0.2"/>
  <cols>
    <col min="1" max="1" width="24.85546875" style="1" customWidth="1"/>
    <col min="2" max="2" width="17.28515625" style="1" customWidth="1"/>
    <col min="3" max="3" width="14.85546875" customWidth="1"/>
    <col min="4" max="4" width="11.140625" bestFit="1" customWidth="1"/>
    <col min="5" max="5" width="19.42578125" customWidth="1"/>
    <col min="6" max="6" width="21.42578125" bestFit="1" customWidth="1"/>
    <col min="7" max="7" width="23.5703125" customWidth="1"/>
    <col min="8" max="8" width="23.7109375" customWidth="1"/>
    <col min="9" max="9" width="23.28515625" bestFit="1" customWidth="1"/>
    <col min="10" max="10" width="21.85546875" customWidth="1"/>
    <col min="11" max="11" width="13.42578125" bestFit="1" customWidth="1"/>
    <col min="12" max="12" width="19.5703125" bestFit="1" customWidth="1"/>
    <col min="13" max="13" width="12.140625" bestFit="1" customWidth="1"/>
    <col min="14" max="14" width="15.28515625" bestFit="1" customWidth="1"/>
  </cols>
  <sheetData>
    <row r="1" spans="1:13" s="26" customFormat="1" x14ac:dyDescent="0.2">
      <c r="A1" s="97" t="s">
        <v>21</v>
      </c>
      <c r="B1" s="97"/>
      <c r="H1" s="98" t="s">
        <v>22</v>
      </c>
      <c r="I1" s="98"/>
      <c r="J1" s="98"/>
      <c r="K1" s="98"/>
      <c r="L1" s="98"/>
      <c r="M1" s="98"/>
    </row>
    <row r="2" spans="1:13" s="31" customFormat="1" x14ac:dyDescent="0.2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">
      <c r="A25" s="99" t="s">
        <v>35</v>
      </c>
      <c r="B25" s="99"/>
    </row>
    <row r="26" spans="1:1024" s="31" customFormat="1" x14ac:dyDescent="0.2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">
      <c r="A32" s="19" t="s">
        <v>50</v>
      </c>
      <c r="B32" s="57">
        <f t="shared" si="17"/>
        <v>43913</v>
      </c>
      <c r="C32" s="57"/>
      <c r="D32" s="58">
        <f t="shared" ref="D32:D47" si="18">IF(C32="",D31,C32-B32)</f>
        <v>3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si="15"/>
        <v>43972</v>
      </c>
      <c r="M32" s="63" t="s">
        <v>49</v>
      </c>
      <c r="N32" s="63">
        <f t="shared" si="16"/>
        <v>50</v>
      </c>
    </row>
    <row r="33" spans="1:14" x14ac:dyDescent="0.2">
      <c r="A33" s="64">
        <v>43898</v>
      </c>
      <c r="B33" s="57">
        <f t="shared" si="17"/>
        <v>43916</v>
      </c>
      <c r="C33" s="57"/>
      <c r="D33" s="58">
        <f t="shared" si="18"/>
        <v>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si="15"/>
        <v>43972</v>
      </c>
      <c r="M33" s="63" t="s">
        <v>49</v>
      </c>
      <c r="N33" s="63">
        <f t="shared" si="16"/>
        <v>50</v>
      </c>
    </row>
    <row r="34" spans="1:14" x14ac:dyDescent="0.2">
      <c r="A34" s="19" t="s">
        <v>51</v>
      </c>
      <c r="B34" s="57">
        <f t="shared" si="17"/>
        <v>43919</v>
      </c>
      <c r="C34" s="57"/>
      <c r="D34" s="58">
        <f t="shared" si="18"/>
        <v>3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si="15"/>
        <v>43972</v>
      </c>
      <c r="M34" s="63" t="s">
        <v>49</v>
      </c>
      <c r="N34" s="63">
        <f t="shared" si="16"/>
        <v>50</v>
      </c>
    </row>
    <row r="35" spans="1:14" x14ac:dyDescent="0.2">
      <c r="A35" s="1">
        <v>21</v>
      </c>
      <c r="B35" s="57">
        <f t="shared" si="17"/>
        <v>43922</v>
      </c>
      <c r="C35" s="57"/>
      <c r="D35" s="58">
        <f t="shared" si="18"/>
        <v>3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si="15"/>
        <v>43972</v>
      </c>
      <c r="M35" s="63" t="s">
        <v>49</v>
      </c>
      <c r="N35" s="63">
        <f t="shared" si="16"/>
        <v>50</v>
      </c>
    </row>
    <row r="36" spans="1:14" x14ac:dyDescent="0.2">
      <c r="A36" s="19" t="s">
        <v>52</v>
      </c>
      <c r="B36" s="57">
        <f t="shared" si="17"/>
        <v>43925</v>
      </c>
      <c r="C36" s="57"/>
      <c r="D36" s="58">
        <f t="shared" si="18"/>
        <v>3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si="15"/>
        <v>43972</v>
      </c>
      <c r="M36" s="63" t="s">
        <v>49</v>
      </c>
      <c r="N36" s="63">
        <f t="shared" si="16"/>
        <v>50</v>
      </c>
    </row>
    <row r="37" spans="1:14" x14ac:dyDescent="0.2">
      <c r="A37" s="1">
        <v>100</v>
      </c>
      <c r="B37" s="57">
        <f t="shared" si="17"/>
        <v>43928</v>
      </c>
      <c r="C37" s="57"/>
      <c r="D37" s="58">
        <f t="shared" si="18"/>
        <v>3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si="15"/>
        <v>43972</v>
      </c>
      <c r="M37" s="63" t="s">
        <v>49</v>
      </c>
      <c r="N37" s="63">
        <f t="shared" si="16"/>
        <v>50</v>
      </c>
    </row>
    <row r="38" spans="1:14" x14ac:dyDescent="0.2">
      <c r="B38" s="57">
        <f t="shared" si="17"/>
        <v>43931</v>
      </c>
      <c r="C38" s="57"/>
      <c r="D38" s="58">
        <f t="shared" si="18"/>
        <v>3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si="15"/>
        <v>43972</v>
      </c>
      <c r="M38" s="63" t="s">
        <v>49</v>
      </c>
      <c r="N38" s="63">
        <f t="shared" si="16"/>
        <v>50</v>
      </c>
    </row>
    <row r="39" spans="1:14" x14ac:dyDescent="0.2">
      <c r="B39" s="57">
        <f t="shared" si="17"/>
        <v>43934</v>
      </c>
      <c r="C39" s="57"/>
      <c r="D39" s="58">
        <f t="shared" si="18"/>
        <v>3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si="15"/>
        <v>43972</v>
      </c>
      <c r="M39" s="63" t="s">
        <v>49</v>
      </c>
      <c r="N39" s="63">
        <f t="shared" si="16"/>
        <v>50</v>
      </c>
    </row>
    <row r="40" spans="1:14" x14ac:dyDescent="0.2">
      <c r="B40" s="57">
        <f t="shared" si="17"/>
        <v>43937</v>
      </c>
      <c r="C40" s="57"/>
      <c r="D40" s="58">
        <f t="shared" si="18"/>
        <v>3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si="15"/>
        <v>43972</v>
      </c>
      <c r="M40" s="63" t="s">
        <v>49</v>
      </c>
      <c r="N40" s="63">
        <f t="shared" si="16"/>
        <v>50</v>
      </c>
    </row>
    <row r="41" spans="1:14" x14ac:dyDescent="0.2">
      <c r="B41" s="57">
        <f t="shared" si="17"/>
        <v>43940</v>
      </c>
      <c r="C41" s="57"/>
      <c r="D41" s="58">
        <f t="shared" si="18"/>
        <v>3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si="15"/>
        <v>43972</v>
      </c>
      <c r="M41" s="63" t="s">
        <v>49</v>
      </c>
      <c r="N41" s="63">
        <f t="shared" si="16"/>
        <v>50</v>
      </c>
    </row>
    <row r="42" spans="1:14" x14ac:dyDescent="0.2">
      <c r="B42" s="57">
        <f t="shared" si="17"/>
        <v>43943</v>
      </c>
      <c r="C42" s="57"/>
      <c r="D42" s="58">
        <f t="shared" si="18"/>
        <v>3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si="15"/>
        <v>43972</v>
      </c>
      <c r="M42" s="63" t="s">
        <v>49</v>
      </c>
      <c r="N42" s="63">
        <f t="shared" si="16"/>
        <v>50</v>
      </c>
    </row>
    <row r="43" spans="1:14" x14ac:dyDescent="0.2">
      <c r="B43" s="57">
        <f t="shared" si="17"/>
        <v>43946</v>
      </c>
      <c r="C43" s="57"/>
      <c r="D43" s="58">
        <f t="shared" si="18"/>
        <v>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si="15"/>
        <v>43972</v>
      </c>
      <c r="M43" s="63" t="s">
        <v>49</v>
      </c>
      <c r="N43" s="63">
        <f t="shared" si="16"/>
        <v>50</v>
      </c>
    </row>
    <row r="44" spans="1:14" x14ac:dyDescent="0.2">
      <c r="B44" s="57">
        <f t="shared" si="17"/>
        <v>43949</v>
      </c>
      <c r="C44" s="57"/>
      <c r="D44" s="58">
        <f t="shared" si="18"/>
        <v>3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si="15"/>
        <v>43972</v>
      </c>
      <c r="M44" s="63" t="s">
        <v>49</v>
      </c>
      <c r="N44" s="63">
        <f t="shared" si="16"/>
        <v>50</v>
      </c>
    </row>
    <row r="45" spans="1:14" x14ac:dyDescent="0.2">
      <c r="B45" s="57">
        <f t="shared" si="17"/>
        <v>43952</v>
      </c>
      <c r="C45" s="57"/>
      <c r="D45" s="58">
        <f t="shared" si="18"/>
        <v>3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si="15"/>
        <v>43972</v>
      </c>
      <c r="M45" s="63" t="s">
        <v>49</v>
      </c>
      <c r="N45" s="63">
        <f t="shared" si="16"/>
        <v>50</v>
      </c>
    </row>
    <row r="46" spans="1:14" x14ac:dyDescent="0.2">
      <c r="B46" s="57">
        <f t="shared" si="17"/>
        <v>43955</v>
      </c>
      <c r="C46" s="57"/>
      <c r="D46" s="58">
        <f t="shared" si="18"/>
        <v>3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si="15"/>
        <v>43972</v>
      </c>
      <c r="M46" s="63" t="s">
        <v>49</v>
      </c>
      <c r="N46" s="63">
        <f t="shared" si="16"/>
        <v>50</v>
      </c>
    </row>
    <row r="47" spans="1:14" x14ac:dyDescent="0.2">
      <c r="B47" s="65">
        <f>A33+A27-1</f>
        <v>43969</v>
      </c>
      <c r="C47" s="65"/>
      <c r="D47" s="58">
        <f t="shared" si="18"/>
        <v>3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si="15"/>
        <v>43972</v>
      </c>
      <c r="M47" s="63" t="s">
        <v>49</v>
      </c>
      <c r="N47" s="63">
        <f t="shared" si="16"/>
        <v>50</v>
      </c>
    </row>
    <row r="48" spans="1:14" x14ac:dyDescent="0.2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">
      <c r="A51" s="99" t="s">
        <v>55</v>
      </c>
      <c r="B51" s="99"/>
      <c r="C51" s="99"/>
    </row>
    <row r="52" spans="1:1024" s="31" customFormat="1" x14ac:dyDescent="0.2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0">$A$57</f>
        <v>400</v>
      </c>
      <c r="H53" s="36">
        <v>124</v>
      </c>
      <c r="I53" s="52">
        <f t="shared" ref="I53:I70" si="21">G53-H53</f>
        <v>276</v>
      </c>
      <c r="J53" s="36">
        <f t="shared" ref="J53:J70" si="22">$A$53-K53</f>
        <v>1</v>
      </c>
      <c r="K53" s="36">
        <f t="shared" ref="K53:K70" si="23">INT($B$71-B53)</f>
        <v>71</v>
      </c>
      <c r="L53" s="50">
        <f t="shared" ref="L53:L70" si="24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">
      <c r="A54" s="19" t="s">
        <v>47</v>
      </c>
      <c r="B54" s="50">
        <f t="shared" ref="B54:B69" si="25">B53+$A$55</f>
        <v>43902</v>
      </c>
      <c r="C54" s="50">
        <v>43900</v>
      </c>
      <c r="D54" s="51">
        <f t="shared" ref="D54" si="26">IF(C54="",D53,C54-B54+D53)</f>
        <v>-2</v>
      </c>
      <c r="E54" s="36">
        <v>2</v>
      </c>
      <c r="F54" s="36">
        <v>19</v>
      </c>
      <c r="G54" s="52">
        <f t="shared" si="20"/>
        <v>400</v>
      </c>
      <c r="H54" s="52">
        <v>159</v>
      </c>
      <c r="I54" s="52">
        <f t="shared" si="21"/>
        <v>241</v>
      </c>
      <c r="J54" s="51">
        <f t="shared" si="22"/>
        <v>5</v>
      </c>
      <c r="K54" s="51">
        <f t="shared" si="23"/>
        <v>67</v>
      </c>
      <c r="L54" s="50">
        <f t="shared" si="24"/>
        <v>43967</v>
      </c>
      <c r="M54" s="53" t="s">
        <v>46</v>
      </c>
      <c r="N54" s="53">
        <f t="shared" ref="N54:N70" si="27">IF(M54&lt;&gt;"S",N53,N53+F54)</f>
        <v>31</v>
      </c>
    </row>
    <row r="55" spans="1:1024" x14ac:dyDescent="0.2">
      <c r="A55" s="55">
        <f>ROUND(A53/A61,0)</f>
        <v>4</v>
      </c>
      <c r="B55" s="50">
        <f t="shared" si="25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0"/>
        <v>400</v>
      </c>
      <c r="H55" s="52">
        <v>287</v>
      </c>
      <c r="I55" s="52">
        <f t="shared" si="21"/>
        <v>113</v>
      </c>
      <c r="J55" s="51">
        <f t="shared" si="22"/>
        <v>9</v>
      </c>
      <c r="K55" s="51">
        <f t="shared" si="23"/>
        <v>63</v>
      </c>
      <c r="L55" s="50">
        <f t="shared" si="24"/>
        <v>43973</v>
      </c>
      <c r="M55" s="53" t="s">
        <v>46</v>
      </c>
      <c r="N55" s="53">
        <f t="shared" si="27"/>
        <v>47</v>
      </c>
    </row>
    <row r="56" spans="1:1024" x14ac:dyDescent="0.2">
      <c r="A56" s="19" t="s">
        <v>48</v>
      </c>
      <c r="B56" s="72">
        <f t="shared" si="25"/>
        <v>43910</v>
      </c>
      <c r="C56" s="72">
        <v>43921</v>
      </c>
      <c r="D56" s="73">
        <f t="shared" ref="D56:D70" si="28">IF(C56="",D55,C56-B56)</f>
        <v>11</v>
      </c>
      <c r="E56" s="73">
        <v>4</v>
      </c>
      <c r="F56" s="73">
        <v>21</v>
      </c>
      <c r="G56" s="74">
        <f t="shared" si="20"/>
        <v>400</v>
      </c>
      <c r="H56" s="74">
        <v>404</v>
      </c>
      <c r="I56" s="74">
        <f t="shared" si="21"/>
        <v>-4</v>
      </c>
      <c r="J56" s="73">
        <f t="shared" si="22"/>
        <v>13</v>
      </c>
      <c r="K56" s="73">
        <f t="shared" si="23"/>
        <v>59</v>
      </c>
      <c r="L56" s="72">
        <f t="shared" si="24"/>
        <v>43980</v>
      </c>
      <c r="M56" s="75" t="s">
        <v>46</v>
      </c>
      <c r="N56" s="75">
        <f t="shared" si="27"/>
        <v>68</v>
      </c>
    </row>
    <row r="57" spans="1:1024" x14ac:dyDescent="0.2">
      <c r="A57" s="56">
        <f>A63*A55</f>
        <v>400</v>
      </c>
      <c r="B57" s="57">
        <f t="shared" si="25"/>
        <v>43914</v>
      </c>
      <c r="C57" s="57"/>
      <c r="D57" s="58">
        <f t="shared" si="28"/>
        <v>11</v>
      </c>
      <c r="E57" s="4">
        <v>5</v>
      </c>
      <c r="F57" s="4">
        <v>17</v>
      </c>
      <c r="G57" s="60">
        <f t="shared" si="20"/>
        <v>400</v>
      </c>
      <c r="H57" s="69">
        <f t="shared" ref="H57:H70" si="29">G57</f>
        <v>400</v>
      </c>
      <c r="I57" s="69">
        <f t="shared" si="21"/>
        <v>0</v>
      </c>
      <c r="J57" s="61">
        <f t="shared" si="22"/>
        <v>17</v>
      </c>
      <c r="K57" s="61">
        <f t="shared" si="23"/>
        <v>55</v>
      </c>
      <c r="L57" s="57">
        <f t="shared" si="24"/>
        <v>43980</v>
      </c>
      <c r="M57" s="63" t="s">
        <v>49</v>
      </c>
      <c r="N57" s="63">
        <f t="shared" si="27"/>
        <v>68</v>
      </c>
    </row>
    <row r="58" spans="1:1024" x14ac:dyDescent="0.2">
      <c r="A58" s="19" t="s">
        <v>50</v>
      </c>
      <c r="B58" s="57">
        <f t="shared" si="25"/>
        <v>43918</v>
      </c>
      <c r="C58" s="57"/>
      <c r="D58" s="58">
        <f t="shared" si="28"/>
        <v>11</v>
      </c>
      <c r="E58" s="4">
        <v>6</v>
      </c>
      <c r="F58" s="4">
        <v>25</v>
      </c>
      <c r="G58" s="60">
        <f t="shared" si="20"/>
        <v>400</v>
      </c>
      <c r="H58" s="69">
        <f t="shared" si="29"/>
        <v>400</v>
      </c>
      <c r="I58" s="69">
        <f t="shared" si="21"/>
        <v>0</v>
      </c>
      <c r="J58" s="61">
        <f t="shared" si="22"/>
        <v>21</v>
      </c>
      <c r="K58" s="61">
        <f t="shared" si="23"/>
        <v>51</v>
      </c>
      <c r="L58" s="57">
        <f t="shared" si="24"/>
        <v>43980</v>
      </c>
      <c r="M58" s="63" t="s">
        <v>49</v>
      </c>
      <c r="N58" s="63">
        <f t="shared" si="27"/>
        <v>68</v>
      </c>
    </row>
    <row r="59" spans="1:1024" x14ac:dyDescent="0.2">
      <c r="A59" s="64">
        <v>43898</v>
      </c>
      <c r="B59" s="57">
        <f t="shared" si="25"/>
        <v>43922</v>
      </c>
      <c r="C59" s="57"/>
      <c r="D59" s="58">
        <f t="shared" si="28"/>
        <v>11</v>
      </c>
      <c r="E59" s="4">
        <v>7</v>
      </c>
      <c r="F59" s="4">
        <v>17</v>
      </c>
      <c r="G59" s="60">
        <f t="shared" si="20"/>
        <v>400</v>
      </c>
      <c r="H59" s="69">
        <f t="shared" si="29"/>
        <v>400</v>
      </c>
      <c r="I59" s="69">
        <f t="shared" si="21"/>
        <v>0</v>
      </c>
      <c r="J59" s="61">
        <f t="shared" si="22"/>
        <v>25</v>
      </c>
      <c r="K59" s="61">
        <f t="shared" si="23"/>
        <v>47</v>
      </c>
      <c r="L59" s="57">
        <f t="shared" si="24"/>
        <v>43980</v>
      </c>
      <c r="M59" s="63" t="s">
        <v>49</v>
      </c>
      <c r="N59" s="63">
        <f t="shared" si="27"/>
        <v>68</v>
      </c>
    </row>
    <row r="60" spans="1:1024" x14ac:dyDescent="0.2">
      <c r="A60" s="19" t="s">
        <v>51</v>
      </c>
      <c r="B60" s="57">
        <f t="shared" si="25"/>
        <v>43926</v>
      </c>
      <c r="C60" s="57"/>
      <c r="D60" s="58">
        <f t="shared" si="28"/>
        <v>11</v>
      </c>
      <c r="E60" s="4">
        <v>8</v>
      </c>
      <c r="F60" s="4">
        <v>12</v>
      </c>
      <c r="G60" s="60">
        <f t="shared" si="20"/>
        <v>400</v>
      </c>
      <c r="H60" s="69">
        <f t="shared" si="29"/>
        <v>400</v>
      </c>
      <c r="I60" s="69">
        <f t="shared" si="21"/>
        <v>0</v>
      </c>
      <c r="J60" s="61">
        <f t="shared" si="22"/>
        <v>29</v>
      </c>
      <c r="K60" s="61">
        <f t="shared" si="23"/>
        <v>43</v>
      </c>
      <c r="L60" s="57">
        <f t="shared" si="24"/>
        <v>43980</v>
      </c>
      <c r="M60" s="63" t="s">
        <v>49</v>
      </c>
      <c r="N60" s="63">
        <f t="shared" si="27"/>
        <v>68</v>
      </c>
    </row>
    <row r="61" spans="1:1024" x14ac:dyDescent="0.2">
      <c r="A61" s="1">
        <v>18</v>
      </c>
      <c r="B61" s="57">
        <f t="shared" si="25"/>
        <v>43930</v>
      </c>
      <c r="C61" s="57"/>
      <c r="D61" s="58">
        <f t="shared" si="28"/>
        <v>11</v>
      </c>
      <c r="E61" s="4">
        <v>9</v>
      </c>
      <c r="F61" s="4">
        <v>22</v>
      </c>
      <c r="G61" s="60">
        <f t="shared" si="20"/>
        <v>400</v>
      </c>
      <c r="H61" s="69">
        <f t="shared" si="29"/>
        <v>400</v>
      </c>
      <c r="I61" s="69">
        <f t="shared" si="21"/>
        <v>0</v>
      </c>
      <c r="J61" s="61">
        <f t="shared" si="22"/>
        <v>33</v>
      </c>
      <c r="K61" s="61">
        <f t="shared" si="23"/>
        <v>39</v>
      </c>
      <c r="L61" s="57">
        <f t="shared" si="24"/>
        <v>43980</v>
      </c>
      <c r="M61" s="63" t="s">
        <v>49</v>
      </c>
      <c r="N61" s="63">
        <f t="shared" si="27"/>
        <v>68</v>
      </c>
    </row>
    <row r="62" spans="1:1024" x14ac:dyDescent="0.2">
      <c r="A62" s="19" t="s">
        <v>52</v>
      </c>
      <c r="B62" s="57">
        <f t="shared" si="25"/>
        <v>43934</v>
      </c>
      <c r="C62" s="57"/>
      <c r="D62" s="58">
        <f t="shared" si="28"/>
        <v>11</v>
      </c>
      <c r="E62" s="4">
        <v>10</v>
      </c>
      <c r="F62" s="4">
        <v>10</v>
      </c>
      <c r="G62" s="60">
        <f t="shared" si="20"/>
        <v>400</v>
      </c>
      <c r="H62" s="69">
        <f t="shared" si="29"/>
        <v>400</v>
      </c>
      <c r="I62" s="69">
        <f t="shared" si="21"/>
        <v>0</v>
      </c>
      <c r="J62" s="61">
        <f t="shared" si="22"/>
        <v>37</v>
      </c>
      <c r="K62" s="61">
        <f t="shared" si="23"/>
        <v>35</v>
      </c>
      <c r="L62" s="57">
        <f t="shared" si="24"/>
        <v>43980</v>
      </c>
      <c r="M62" s="63" t="s">
        <v>49</v>
      </c>
      <c r="N62" s="63">
        <f t="shared" si="27"/>
        <v>68</v>
      </c>
    </row>
    <row r="63" spans="1:1024" x14ac:dyDescent="0.2">
      <c r="A63" s="1">
        <v>100</v>
      </c>
      <c r="B63" s="57">
        <f t="shared" si="25"/>
        <v>43938</v>
      </c>
      <c r="C63" s="57"/>
      <c r="D63" s="58">
        <f t="shared" si="28"/>
        <v>11</v>
      </c>
      <c r="E63" s="4">
        <v>11</v>
      </c>
      <c r="F63" s="4">
        <v>16</v>
      </c>
      <c r="G63" s="60">
        <f t="shared" si="20"/>
        <v>400</v>
      </c>
      <c r="H63" s="69">
        <f t="shared" si="29"/>
        <v>400</v>
      </c>
      <c r="I63" s="69">
        <f t="shared" si="21"/>
        <v>0</v>
      </c>
      <c r="J63" s="61">
        <f t="shared" si="22"/>
        <v>41</v>
      </c>
      <c r="K63" s="61">
        <f t="shared" si="23"/>
        <v>31</v>
      </c>
      <c r="L63" s="57">
        <f t="shared" si="24"/>
        <v>43980</v>
      </c>
      <c r="M63" s="63" t="s">
        <v>49</v>
      </c>
      <c r="N63" s="63">
        <f t="shared" si="27"/>
        <v>68</v>
      </c>
    </row>
    <row r="64" spans="1:1024" x14ac:dyDescent="0.2">
      <c r="B64" s="57">
        <f t="shared" si="25"/>
        <v>43942</v>
      </c>
      <c r="C64" s="57"/>
      <c r="D64" s="58">
        <f t="shared" si="28"/>
        <v>11</v>
      </c>
      <c r="E64" s="4">
        <v>12</v>
      </c>
      <c r="F64" s="4">
        <v>19</v>
      </c>
      <c r="G64" s="60">
        <f t="shared" si="20"/>
        <v>400</v>
      </c>
      <c r="H64" s="69">
        <f t="shared" si="29"/>
        <v>400</v>
      </c>
      <c r="I64" s="69">
        <f t="shared" si="21"/>
        <v>0</v>
      </c>
      <c r="J64" s="61">
        <f t="shared" si="22"/>
        <v>45</v>
      </c>
      <c r="K64" s="61">
        <f t="shared" si="23"/>
        <v>27</v>
      </c>
      <c r="L64" s="57">
        <f t="shared" si="24"/>
        <v>43980</v>
      </c>
      <c r="M64" s="63" t="s">
        <v>49</v>
      </c>
      <c r="N64" s="63">
        <f t="shared" si="27"/>
        <v>68</v>
      </c>
    </row>
    <row r="65" spans="1:1024" x14ac:dyDescent="0.2">
      <c r="B65" s="57">
        <f t="shared" si="25"/>
        <v>43946</v>
      </c>
      <c r="C65" s="57"/>
      <c r="D65" s="58">
        <f t="shared" si="28"/>
        <v>11</v>
      </c>
      <c r="E65" s="4">
        <v>13</v>
      </c>
      <c r="F65" s="4">
        <v>25</v>
      </c>
      <c r="G65" s="60">
        <f t="shared" si="20"/>
        <v>400</v>
      </c>
      <c r="H65" s="69">
        <f t="shared" si="29"/>
        <v>400</v>
      </c>
      <c r="I65" s="69">
        <f t="shared" si="21"/>
        <v>0</v>
      </c>
      <c r="J65" s="61">
        <f t="shared" si="22"/>
        <v>49</v>
      </c>
      <c r="K65" s="61">
        <f t="shared" si="23"/>
        <v>23</v>
      </c>
      <c r="L65" s="57">
        <f t="shared" si="24"/>
        <v>43980</v>
      </c>
      <c r="M65" s="63" t="s">
        <v>49</v>
      </c>
      <c r="N65" s="63">
        <f t="shared" si="27"/>
        <v>68</v>
      </c>
    </row>
    <row r="66" spans="1:1024" x14ac:dyDescent="0.2">
      <c r="B66" s="57">
        <f t="shared" si="25"/>
        <v>43950</v>
      </c>
      <c r="C66" s="57"/>
      <c r="D66" s="58">
        <f t="shared" si="28"/>
        <v>11</v>
      </c>
      <c r="E66" s="4">
        <v>14</v>
      </c>
      <c r="F66" s="4">
        <v>13</v>
      </c>
      <c r="G66" s="60">
        <f t="shared" si="20"/>
        <v>400</v>
      </c>
      <c r="H66" s="69">
        <f t="shared" si="29"/>
        <v>400</v>
      </c>
      <c r="I66" s="69">
        <f t="shared" si="21"/>
        <v>0</v>
      </c>
      <c r="J66" s="61">
        <f t="shared" si="22"/>
        <v>53</v>
      </c>
      <c r="K66" s="61">
        <f t="shared" si="23"/>
        <v>19</v>
      </c>
      <c r="L66" s="57">
        <f t="shared" si="24"/>
        <v>43980</v>
      </c>
      <c r="M66" s="63" t="s">
        <v>49</v>
      </c>
      <c r="N66" s="63">
        <f t="shared" si="27"/>
        <v>68</v>
      </c>
    </row>
    <row r="67" spans="1:1024" x14ac:dyDescent="0.2">
      <c r="B67" s="57">
        <f t="shared" si="25"/>
        <v>43954</v>
      </c>
      <c r="C67" s="57"/>
      <c r="D67" s="58">
        <f t="shared" si="28"/>
        <v>11</v>
      </c>
      <c r="E67" s="4">
        <v>15</v>
      </c>
      <c r="F67" s="4">
        <v>13</v>
      </c>
      <c r="G67" s="60">
        <f t="shared" si="20"/>
        <v>400</v>
      </c>
      <c r="H67" s="69">
        <f t="shared" si="29"/>
        <v>400</v>
      </c>
      <c r="I67" s="69">
        <f t="shared" si="21"/>
        <v>0</v>
      </c>
      <c r="J67" s="61">
        <f t="shared" si="22"/>
        <v>57</v>
      </c>
      <c r="K67" s="61">
        <f t="shared" si="23"/>
        <v>15</v>
      </c>
      <c r="L67" s="57">
        <f t="shared" si="24"/>
        <v>43980</v>
      </c>
      <c r="M67" s="63" t="s">
        <v>49</v>
      </c>
      <c r="N67" s="63">
        <f t="shared" si="27"/>
        <v>68</v>
      </c>
    </row>
    <row r="68" spans="1:1024" x14ac:dyDescent="0.2">
      <c r="B68" s="57">
        <f t="shared" si="25"/>
        <v>43958</v>
      </c>
      <c r="C68" s="57"/>
      <c r="D68" s="58">
        <f t="shared" si="28"/>
        <v>11</v>
      </c>
      <c r="E68" s="4">
        <v>16</v>
      </c>
      <c r="F68" s="4">
        <v>19</v>
      </c>
      <c r="G68" s="60">
        <f t="shared" si="20"/>
        <v>400</v>
      </c>
      <c r="H68" s="69">
        <f t="shared" si="29"/>
        <v>400</v>
      </c>
      <c r="I68" s="69">
        <f t="shared" si="21"/>
        <v>0</v>
      </c>
      <c r="J68" s="61">
        <f t="shared" si="22"/>
        <v>61</v>
      </c>
      <c r="K68" s="61">
        <f t="shared" si="23"/>
        <v>11</v>
      </c>
      <c r="L68" s="57">
        <f t="shared" si="24"/>
        <v>43980</v>
      </c>
      <c r="M68" s="63" t="s">
        <v>49</v>
      </c>
      <c r="N68" s="63">
        <f t="shared" si="27"/>
        <v>68</v>
      </c>
    </row>
    <row r="69" spans="1:1024" x14ac:dyDescent="0.2">
      <c r="B69" s="57">
        <f t="shared" si="25"/>
        <v>43962</v>
      </c>
      <c r="C69" s="57"/>
      <c r="D69" s="58">
        <f t="shared" si="28"/>
        <v>11</v>
      </c>
      <c r="E69" s="4">
        <v>17</v>
      </c>
      <c r="F69" s="4">
        <v>10</v>
      </c>
      <c r="G69" s="60">
        <f t="shared" si="20"/>
        <v>400</v>
      </c>
      <c r="H69" s="69">
        <f t="shared" si="29"/>
        <v>400</v>
      </c>
      <c r="I69" s="69">
        <f t="shared" si="21"/>
        <v>0</v>
      </c>
      <c r="J69" s="61">
        <f t="shared" si="22"/>
        <v>65</v>
      </c>
      <c r="K69" s="61">
        <f t="shared" si="23"/>
        <v>7</v>
      </c>
      <c r="L69" s="57">
        <f t="shared" si="24"/>
        <v>43980</v>
      </c>
      <c r="M69" s="63" t="s">
        <v>49</v>
      </c>
      <c r="N69" s="63">
        <f t="shared" si="27"/>
        <v>68</v>
      </c>
    </row>
    <row r="70" spans="1:1024" x14ac:dyDescent="0.2">
      <c r="B70" s="65">
        <f>A59+A53-1</f>
        <v>43969</v>
      </c>
      <c r="C70" s="57"/>
      <c r="D70" s="58">
        <f t="shared" si="28"/>
        <v>11</v>
      </c>
      <c r="E70" s="4">
        <v>18</v>
      </c>
      <c r="F70" s="4">
        <v>18</v>
      </c>
      <c r="G70" s="60">
        <f t="shared" si="20"/>
        <v>400</v>
      </c>
      <c r="H70" s="69">
        <f t="shared" si="29"/>
        <v>400</v>
      </c>
      <c r="I70" s="69">
        <f t="shared" si="21"/>
        <v>0</v>
      </c>
      <c r="J70" s="61">
        <f t="shared" si="22"/>
        <v>72</v>
      </c>
      <c r="K70" s="61">
        <f t="shared" si="23"/>
        <v>0</v>
      </c>
      <c r="L70" s="57">
        <f t="shared" si="24"/>
        <v>43980</v>
      </c>
      <c r="M70" s="63" t="s">
        <v>49</v>
      </c>
      <c r="N70" s="63">
        <f t="shared" si="27"/>
        <v>68</v>
      </c>
    </row>
    <row r="71" spans="1:1024" x14ac:dyDescent="0.2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6574</v>
      </c>
      <c r="I71" s="67">
        <f>SUM(I53:I70)</f>
        <v>626</v>
      </c>
      <c r="J71" s="68">
        <f>SUM(J53:J70)</f>
        <v>633</v>
      </c>
      <c r="K71" s="47"/>
      <c r="L71" s="47"/>
      <c r="M71" s="71"/>
      <c r="N71" s="71"/>
    </row>
    <row r="72" spans="1:1024" x14ac:dyDescent="0.2">
      <c r="K72" s="71"/>
      <c r="L72" s="71"/>
    </row>
    <row r="73" spans="1:1024" x14ac:dyDescent="0.2">
      <c r="A73" s="99" t="s">
        <v>18</v>
      </c>
      <c r="B73" s="99"/>
      <c r="K73" s="71"/>
      <c r="L73" s="71"/>
    </row>
    <row r="74" spans="1:1024" s="31" customFormat="1" x14ac:dyDescent="0.2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0">$A$79</f>
        <v>300</v>
      </c>
      <c r="H75" s="73">
        <v>29</v>
      </c>
      <c r="I75" s="74">
        <f t="shared" ref="I75:I96" si="31">G75-H75</f>
        <v>271</v>
      </c>
      <c r="J75" s="73">
        <f t="shared" ref="J75:J96" si="32">$A$75-K75</f>
        <v>1</v>
      </c>
      <c r="K75" s="73">
        <f t="shared" ref="K75:K96" si="33">INT($B$97-B75)</f>
        <v>71</v>
      </c>
      <c r="L75" s="72">
        <f t="shared" ref="L75:L96" si="34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">
      <c r="A76" s="19" t="s">
        <v>47</v>
      </c>
      <c r="B76" s="72">
        <f t="shared" ref="B76:B95" si="35">B75+$A$77</f>
        <v>43901</v>
      </c>
      <c r="C76" s="72">
        <v>43900</v>
      </c>
      <c r="D76" s="73">
        <f t="shared" ref="D76" si="36">IF(C76="",D75,C76-B76+D75)</f>
        <v>-1</v>
      </c>
      <c r="E76" s="73">
        <v>1</v>
      </c>
      <c r="F76" s="73">
        <v>478</v>
      </c>
      <c r="G76" s="74">
        <f t="shared" si="30"/>
        <v>300</v>
      </c>
      <c r="H76" s="74">
        <v>7</v>
      </c>
      <c r="I76" s="74">
        <f t="shared" si="31"/>
        <v>293</v>
      </c>
      <c r="J76" s="73">
        <f t="shared" si="32"/>
        <v>4</v>
      </c>
      <c r="K76" s="73">
        <f t="shared" si="33"/>
        <v>68</v>
      </c>
      <c r="L76" s="72">
        <f t="shared" si="34"/>
        <v>43968</v>
      </c>
      <c r="M76" s="75" t="s">
        <v>46</v>
      </c>
      <c r="N76" s="75">
        <f t="shared" ref="N76:N96" si="37">IF(M76&lt;&gt;"S",N75,N75+F76)</f>
        <v>729</v>
      </c>
    </row>
    <row r="77" spans="1:1024" x14ac:dyDescent="0.2">
      <c r="A77" s="55">
        <f>ROUND(A75/A83,0)</f>
        <v>3</v>
      </c>
      <c r="B77" s="72">
        <f t="shared" si="35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0"/>
        <v>300</v>
      </c>
      <c r="H77" s="74">
        <v>77</v>
      </c>
      <c r="I77" s="74">
        <f t="shared" si="31"/>
        <v>223</v>
      </c>
      <c r="J77" s="73">
        <f t="shared" si="32"/>
        <v>7</v>
      </c>
      <c r="K77" s="73">
        <f t="shared" si="33"/>
        <v>65</v>
      </c>
      <c r="L77" s="72">
        <f t="shared" si="34"/>
        <v>43976</v>
      </c>
      <c r="M77" s="75" t="s">
        <v>46</v>
      </c>
      <c r="N77" s="75">
        <f t="shared" si="37"/>
        <v>1376</v>
      </c>
    </row>
    <row r="78" spans="1:1024" x14ac:dyDescent="0.2">
      <c r="A78" s="19" t="s">
        <v>48</v>
      </c>
      <c r="B78" s="72">
        <f t="shared" si="35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0"/>
        <v>300</v>
      </c>
      <c r="H78" s="74">
        <v>88</v>
      </c>
      <c r="I78" s="74">
        <f t="shared" si="31"/>
        <v>212</v>
      </c>
      <c r="J78" s="73">
        <f t="shared" si="32"/>
        <v>10</v>
      </c>
      <c r="K78" s="73">
        <f t="shared" si="33"/>
        <v>62</v>
      </c>
      <c r="L78" s="72">
        <f t="shared" si="34"/>
        <v>43975</v>
      </c>
      <c r="M78" s="75" t="s">
        <v>46</v>
      </c>
      <c r="N78" s="75">
        <f t="shared" si="37"/>
        <v>1869</v>
      </c>
    </row>
    <row r="79" spans="1:1024" x14ac:dyDescent="0.2">
      <c r="A79" s="56">
        <f>A85*A77</f>
        <v>300</v>
      </c>
      <c r="B79" s="72">
        <f t="shared" si="35"/>
        <v>43910</v>
      </c>
      <c r="C79" s="72">
        <v>43922</v>
      </c>
      <c r="D79" s="73">
        <f t="shared" ref="D79:D96" si="38">IF(C79="",D78,C79-B79)</f>
        <v>12</v>
      </c>
      <c r="E79" s="73">
        <v>4</v>
      </c>
      <c r="F79" s="73">
        <v>743</v>
      </c>
      <c r="G79" s="74">
        <f t="shared" si="30"/>
        <v>300</v>
      </c>
      <c r="H79" s="74">
        <v>30</v>
      </c>
      <c r="I79" s="74">
        <f t="shared" si="31"/>
        <v>270</v>
      </c>
      <c r="J79" s="73">
        <f t="shared" si="32"/>
        <v>13</v>
      </c>
      <c r="K79" s="73">
        <f t="shared" si="33"/>
        <v>59</v>
      </c>
      <c r="L79" s="72">
        <f t="shared" si="34"/>
        <v>43981</v>
      </c>
      <c r="M79" s="75" t="s">
        <v>46</v>
      </c>
      <c r="N79" s="75">
        <f t="shared" si="37"/>
        <v>2612</v>
      </c>
    </row>
    <row r="80" spans="1:1024" x14ac:dyDescent="0.2">
      <c r="A80" s="19" t="s">
        <v>50</v>
      </c>
      <c r="B80" s="72">
        <f t="shared" si="35"/>
        <v>43913</v>
      </c>
      <c r="C80" s="72">
        <v>43922</v>
      </c>
      <c r="D80" s="73">
        <f t="shared" si="38"/>
        <v>9</v>
      </c>
      <c r="E80" s="73">
        <v>5</v>
      </c>
      <c r="F80" s="73">
        <v>498</v>
      </c>
      <c r="G80" s="74">
        <f t="shared" si="30"/>
        <v>300</v>
      </c>
      <c r="H80" s="74">
        <v>56</v>
      </c>
      <c r="I80" s="74">
        <f t="shared" si="31"/>
        <v>244</v>
      </c>
      <c r="J80" s="73">
        <f t="shared" si="32"/>
        <v>16</v>
      </c>
      <c r="K80" s="73">
        <f t="shared" si="33"/>
        <v>56</v>
      </c>
      <c r="L80" s="72">
        <f t="shared" si="34"/>
        <v>43978</v>
      </c>
      <c r="M80" s="75" t="s">
        <v>46</v>
      </c>
      <c r="N80" s="75">
        <f t="shared" si="37"/>
        <v>3110</v>
      </c>
    </row>
    <row r="81" spans="1:14" x14ac:dyDescent="0.2">
      <c r="A81" s="64">
        <v>43898</v>
      </c>
      <c r="B81" s="72">
        <f t="shared" si="35"/>
        <v>43916</v>
      </c>
      <c r="C81" s="72">
        <v>43923</v>
      </c>
      <c r="D81" s="73">
        <f t="shared" si="38"/>
        <v>7</v>
      </c>
      <c r="E81" s="73" t="s">
        <v>54</v>
      </c>
      <c r="F81" s="73">
        <v>57</v>
      </c>
      <c r="G81" s="74">
        <f t="shared" si="30"/>
        <v>300</v>
      </c>
      <c r="H81" s="74">
        <v>15</v>
      </c>
      <c r="I81" s="74">
        <f t="shared" si="31"/>
        <v>285</v>
      </c>
      <c r="J81" s="73">
        <f t="shared" si="32"/>
        <v>19</v>
      </c>
      <c r="K81" s="73">
        <f t="shared" si="33"/>
        <v>53</v>
      </c>
      <c r="L81" s="72">
        <f t="shared" si="34"/>
        <v>43976</v>
      </c>
      <c r="M81" s="75" t="s">
        <v>46</v>
      </c>
      <c r="N81" s="75">
        <f t="shared" si="37"/>
        <v>3167</v>
      </c>
    </row>
    <row r="82" spans="1:14" x14ac:dyDescent="0.2">
      <c r="A82" s="19" t="s">
        <v>51</v>
      </c>
      <c r="B82" s="72">
        <f t="shared" si="35"/>
        <v>43919</v>
      </c>
      <c r="C82" s="72">
        <v>43923</v>
      </c>
      <c r="D82" s="73">
        <f t="shared" si="38"/>
        <v>4</v>
      </c>
      <c r="E82" s="73">
        <v>6</v>
      </c>
      <c r="F82" s="73">
        <v>633</v>
      </c>
      <c r="G82" s="74">
        <f t="shared" si="30"/>
        <v>300</v>
      </c>
      <c r="H82" s="74">
        <v>223</v>
      </c>
      <c r="I82" s="74">
        <f t="shared" si="31"/>
        <v>77</v>
      </c>
      <c r="J82" s="73">
        <f t="shared" si="32"/>
        <v>22</v>
      </c>
      <c r="K82" s="73">
        <f t="shared" si="33"/>
        <v>50</v>
      </c>
      <c r="L82" s="72">
        <f t="shared" si="34"/>
        <v>43973</v>
      </c>
      <c r="M82" s="75" t="s">
        <v>46</v>
      </c>
      <c r="N82" s="75">
        <f t="shared" si="37"/>
        <v>3800</v>
      </c>
    </row>
    <row r="83" spans="1:14" x14ac:dyDescent="0.2">
      <c r="A83" s="1">
        <v>23</v>
      </c>
      <c r="B83" s="72">
        <f t="shared" si="35"/>
        <v>43922</v>
      </c>
      <c r="C83" s="72">
        <v>43924</v>
      </c>
      <c r="D83" s="73">
        <f t="shared" si="38"/>
        <v>2</v>
      </c>
      <c r="E83" s="73">
        <v>7</v>
      </c>
      <c r="F83" s="73">
        <v>820</v>
      </c>
      <c r="G83" s="74">
        <f t="shared" si="30"/>
        <v>300</v>
      </c>
      <c r="H83" s="74">
        <v>201</v>
      </c>
      <c r="I83" s="74">
        <f t="shared" si="31"/>
        <v>99</v>
      </c>
      <c r="J83" s="73">
        <f t="shared" si="32"/>
        <v>25</v>
      </c>
      <c r="K83" s="73">
        <f t="shared" si="33"/>
        <v>47</v>
      </c>
      <c r="L83" s="72">
        <f t="shared" si="34"/>
        <v>43971</v>
      </c>
      <c r="M83" s="75" t="s">
        <v>46</v>
      </c>
      <c r="N83" s="75">
        <f t="shared" si="37"/>
        <v>4620</v>
      </c>
    </row>
    <row r="84" spans="1:14" x14ac:dyDescent="0.2">
      <c r="A84" s="19" t="s">
        <v>52</v>
      </c>
      <c r="B84" s="72">
        <f t="shared" si="35"/>
        <v>43925</v>
      </c>
      <c r="C84" s="72">
        <v>43925</v>
      </c>
      <c r="D84" s="73">
        <f t="shared" si="38"/>
        <v>0</v>
      </c>
      <c r="E84" s="73">
        <v>8</v>
      </c>
      <c r="F84" s="73">
        <v>707</v>
      </c>
      <c r="G84" s="74">
        <f t="shared" si="30"/>
        <v>300</v>
      </c>
      <c r="H84" s="74">
        <v>214</v>
      </c>
      <c r="I84" s="74">
        <f t="shared" si="31"/>
        <v>86</v>
      </c>
      <c r="J84" s="73">
        <f t="shared" si="32"/>
        <v>28</v>
      </c>
      <c r="K84" s="73">
        <f t="shared" si="33"/>
        <v>44</v>
      </c>
      <c r="L84" s="72">
        <f t="shared" si="34"/>
        <v>43969</v>
      </c>
      <c r="M84" s="75" t="s">
        <v>46</v>
      </c>
      <c r="N84" s="75">
        <f t="shared" si="37"/>
        <v>5327</v>
      </c>
    </row>
    <row r="85" spans="1:14" x14ac:dyDescent="0.2">
      <c r="A85" s="1">
        <v>100</v>
      </c>
      <c r="B85" s="72">
        <f t="shared" si="35"/>
        <v>43928</v>
      </c>
      <c r="C85" s="72">
        <v>43926</v>
      </c>
      <c r="D85" s="73">
        <f t="shared" si="38"/>
        <v>-2</v>
      </c>
      <c r="E85" s="73" t="s">
        <v>53</v>
      </c>
      <c r="F85" s="73">
        <v>42</v>
      </c>
      <c r="G85" s="74">
        <f t="shared" si="30"/>
        <v>300</v>
      </c>
      <c r="H85" s="74">
        <v>4</v>
      </c>
      <c r="I85" s="74">
        <f t="shared" si="31"/>
        <v>296</v>
      </c>
      <c r="J85" s="73">
        <f t="shared" si="32"/>
        <v>31</v>
      </c>
      <c r="K85" s="73">
        <f t="shared" si="33"/>
        <v>41</v>
      </c>
      <c r="L85" s="72">
        <f t="shared" si="34"/>
        <v>43967</v>
      </c>
      <c r="M85" s="75" t="s">
        <v>46</v>
      </c>
      <c r="N85" s="75">
        <f t="shared" si="37"/>
        <v>5369</v>
      </c>
    </row>
    <row r="86" spans="1:14" x14ac:dyDescent="0.2">
      <c r="B86" s="57">
        <f t="shared" si="35"/>
        <v>43931</v>
      </c>
      <c r="C86" s="57"/>
      <c r="D86" s="61">
        <f t="shared" ref="D86:D95" si="39">IF(C86="",D85,C86-B86)</f>
        <v>-2</v>
      </c>
      <c r="E86" s="4">
        <v>9</v>
      </c>
      <c r="F86" s="4">
        <v>567</v>
      </c>
      <c r="G86" s="60">
        <f t="shared" si="30"/>
        <v>300</v>
      </c>
      <c r="H86" s="60">
        <f t="shared" ref="H86:H95" si="40">G86</f>
        <v>300</v>
      </c>
      <c r="I86" s="60">
        <f t="shared" ref="I86:I95" si="41">G86-H86</f>
        <v>0</v>
      </c>
      <c r="J86" s="61">
        <f t="shared" ref="J86:J95" si="42">$A$75-K86</f>
        <v>34</v>
      </c>
      <c r="K86" s="61">
        <f t="shared" ref="K86:K95" si="43">INT($B$97-B86)</f>
        <v>38</v>
      </c>
      <c r="L86" s="57">
        <f t="shared" ref="L86:L95" si="44">B86+K86+D86</f>
        <v>43967</v>
      </c>
      <c r="M86" s="63" t="s">
        <v>49</v>
      </c>
      <c r="N86" s="63">
        <f t="shared" ref="N86:N95" si="45">IF(M86&lt;&gt;"S",N85,N85+F86)</f>
        <v>5369</v>
      </c>
    </row>
    <row r="87" spans="1:14" x14ac:dyDescent="0.2">
      <c r="B87" s="57">
        <f t="shared" si="35"/>
        <v>43934</v>
      </c>
      <c r="C87" s="57"/>
      <c r="D87" s="61">
        <f t="shared" si="39"/>
        <v>-2</v>
      </c>
      <c r="E87" s="4">
        <v>10</v>
      </c>
      <c r="F87" s="4">
        <v>506</v>
      </c>
      <c r="G87" s="60">
        <f t="shared" si="30"/>
        <v>300</v>
      </c>
      <c r="H87" s="60">
        <f t="shared" si="40"/>
        <v>300</v>
      </c>
      <c r="I87" s="60">
        <f t="shared" si="41"/>
        <v>0</v>
      </c>
      <c r="J87" s="61">
        <f t="shared" si="42"/>
        <v>37</v>
      </c>
      <c r="K87" s="61">
        <f t="shared" si="43"/>
        <v>35</v>
      </c>
      <c r="L87" s="57">
        <f t="shared" si="44"/>
        <v>43967</v>
      </c>
      <c r="M87" s="63" t="s">
        <v>49</v>
      </c>
      <c r="N87" s="63">
        <f t="shared" si="45"/>
        <v>5369</v>
      </c>
    </row>
    <row r="88" spans="1:14" x14ac:dyDescent="0.2">
      <c r="B88" s="57">
        <f t="shared" si="35"/>
        <v>43937</v>
      </c>
      <c r="C88" s="57"/>
      <c r="D88" s="61">
        <f t="shared" si="39"/>
        <v>-2</v>
      </c>
      <c r="E88" s="4">
        <v>11</v>
      </c>
      <c r="F88" s="4">
        <v>924</v>
      </c>
      <c r="G88" s="60">
        <f t="shared" si="30"/>
        <v>300</v>
      </c>
      <c r="H88" s="60">
        <f t="shared" si="40"/>
        <v>300</v>
      </c>
      <c r="I88" s="60">
        <f t="shared" si="41"/>
        <v>0</v>
      </c>
      <c r="J88" s="61">
        <f t="shared" si="42"/>
        <v>40</v>
      </c>
      <c r="K88" s="61">
        <f t="shared" si="43"/>
        <v>32</v>
      </c>
      <c r="L88" s="57">
        <f t="shared" si="44"/>
        <v>43967</v>
      </c>
      <c r="M88" s="63" t="s">
        <v>49</v>
      </c>
      <c r="N88" s="63">
        <f t="shared" si="45"/>
        <v>5369</v>
      </c>
    </row>
    <row r="89" spans="1:14" x14ac:dyDescent="0.2">
      <c r="B89" s="57">
        <f t="shared" si="35"/>
        <v>43940</v>
      </c>
      <c r="C89" s="57"/>
      <c r="D89" s="61">
        <f t="shared" si="39"/>
        <v>-2</v>
      </c>
      <c r="E89" s="4">
        <v>12</v>
      </c>
      <c r="F89" s="4">
        <v>876</v>
      </c>
      <c r="G89" s="60">
        <f t="shared" si="30"/>
        <v>300</v>
      </c>
      <c r="H89" s="60">
        <f t="shared" si="40"/>
        <v>300</v>
      </c>
      <c r="I89" s="60">
        <f t="shared" si="41"/>
        <v>0</v>
      </c>
      <c r="J89" s="61">
        <f t="shared" si="42"/>
        <v>43</v>
      </c>
      <c r="K89" s="61">
        <f t="shared" si="43"/>
        <v>29</v>
      </c>
      <c r="L89" s="57">
        <f t="shared" si="44"/>
        <v>43967</v>
      </c>
      <c r="M89" s="63" t="s">
        <v>49</v>
      </c>
      <c r="N89" s="63">
        <f t="shared" si="45"/>
        <v>5369</v>
      </c>
    </row>
    <row r="90" spans="1:14" x14ac:dyDescent="0.2">
      <c r="B90" s="57">
        <f t="shared" si="35"/>
        <v>43943</v>
      </c>
      <c r="C90" s="57"/>
      <c r="D90" s="61">
        <f t="shared" si="39"/>
        <v>-2</v>
      </c>
      <c r="E90" s="4">
        <v>13</v>
      </c>
      <c r="F90" s="4">
        <v>699</v>
      </c>
      <c r="G90" s="60">
        <f t="shared" si="30"/>
        <v>300</v>
      </c>
      <c r="H90" s="60">
        <f t="shared" si="40"/>
        <v>300</v>
      </c>
      <c r="I90" s="60">
        <f t="shared" si="41"/>
        <v>0</v>
      </c>
      <c r="J90" s="61">
        <f t="shared" si="42"/>
        <v>46</v>
      </c>
      <c r="K90" s="61">
        <f t="shared" si="43"/>
        <v>26</v>
      </c>
      <c r="L90" s="57">
        <f t="shared" si="44"/>
        <v>43967</v>
      </c>
      <c r="M90" s="63" t="s">
        <v>49</v>
      </c>
      <c r="N90" s="63">
        <f t="shared" si="45"/>
        <v>5369</v>
      </c>
    </row>
    <row r="91" spans="1:14" x14ac:dyDescent="0.2">
      <c r="B91" s="57">
        <f t="shared" si="35"/>
        <v>43946</v>
      </c>
      <c r="C91" s="57"/>
      <c r="D91" s="61">
        <f t="shared" si="39"/>
        <v>-2</v>
      </c>
      <c r="E91" s="4">
        <v>14</v>
      </c>
      <c r="F91" s="4">
        <v>498</v>
      </c>
      <c r="G91" s="60">
        <f t="shared" si="30"/>
        <v>300</v>
      </c>
      <c r="H91" s="60">
        <f t="shared" si="40"/>
        <v>300</v>
      </c>
      <c r="I91" s="60">
        <f t="shared" si="41"/>
        <v>0</v>
      </c>
      <c r="J91" s="61">
        <f t="shared" si="42"/>
        <v>49</v>
      </c>
      <c r="K91" s="61">
        <f t="shared" si="43"/>
        <v>23</v>
      </c>
      <c r="L91" s="57">
        <f t="shared" si="44"/>
        <v>43967</v>
      </c>
      <c r="M91" s="63" t="s">
        <v>49</v>
      </c>
      <c r="N91" s="63">
        <f t="shared" si="45"/>
        <v>5369</v>
      </c>
    </row>
    <row r="92" spans="1:14" x14ac:dyDescent="0.2">
      <c r="B92" s="57">
        <f t="shared" si="35"/>
        <v>43949</v>
      </c>
      <c r="C92" s="57"/>
      <c r="D92" s="61">
        <f t="shared" si="39"/>
        <v>-2</v>
      </c>
      <c r="E92" s="4">
        <v>15</v>
      </c>
      <c r="F92" s="4">
        <v>820</v>
      </c>
      <c r="G92" s="60">
        <f t="shared" si="30"/>
        <v>300</v>
      </c>
      <c r="H92" s="60">
        <f t="shared" si="40"/>
        <v>300</v>
      </c>
      <c r="I92" s="60">
        <f t="shared" si="41"/>
        <v>0</v>
      </c>
      <c r="J92" s="61">
        <f t="shared" si="42"/>
        <v>52</v>
      </c>
      <c r="K92" s="61">
        <f t="shared" si="43"/>
        <v>20</v>
      </c>
      <c r="L92" s="57">
        <f t="shared" si="44"/>
        <v>43967</v>
      </c>
      <c r="M92" s="63" t="s">
        <v>49</v>
      </c>
      <c r="N92" s="63">
        <f t="shared" si="45"/>
        <v>5369</v>
      </c>
    </row>
    <row r="93" spans="1:14" x14ac:dyDescent="0.2">
      <c r="B93" s="57">
        <f t="shared" si="35"/>
        <v>43952</v>
      </c>
      <c r="C93" s="57"/>
      <c r="D93" s="61">
        <f t="shared" si="39"/>
        <v>-2</v>
      </c>
      <c r="E93" s="4">
        <v>16</v>
      </c>
      <c r="F93" s="4">
        <v>791</v>
      </c>
      <c r="G93" s="60">
        <f t="shared" si="30"/>
        <v>300</v>
      </c>
      <c r="H93" s="60">
        <f t="shared" si="40"/>
        <v>300</v>
      </c>
      <c r="I93" s="60">
        <f t="shared" si="41"/>
        <v>0</v>
      </c>
      <c r="J93" s="61">
        <f t="shared" si="42"/>
        <v>55</v>
      </c>
      <c r="K93" s="61">
        <f t="shared" si="43"/>
        <v>17</v>
      </c>
      <c r="L93" s="57">
        <f t="shared" si="44"/>
        <v>43967</v>
      </c>
      <c r="M93" s="63" t="s">
        <v>49</v>
      </c>
      <c r="N93" s="63">
        <f t="shared" si="45"/>
        <v>5369</v>
      </c>
    </row>
    <row r="94" spans="1:14" x14ac:dyDescent="0.2">
      <c r="B94" s="57">
        <f t="shared" si="35"/>
        <v>43955</v>
      </c>
      <c r="C94" s="57"/>
      <c r="D94" s="61">
        <f t="shared" si="39"/>
        <v>-2</v>
      </c>
      <c r="E94" s="4">
        <v>17</v>
      </c>
      <c r="F94" s="4">
        <v>717</v>
      </c>
      <c r="G94" s="60">
        <f t="shared" si="30"/>
        <v>300</v>
      </c>
      <c r="H94" s="60">
        <f t="shared" si="40"/>
        <v>300</v>
      </c>
      <c r="I94" s="60">
        <f t="shared" si="41"/>
        <v>0</v>
      </c>
      <c r="J94" s="61">
        <f t="shared" si="42"/>
        <v>58</v>
      </c>
      <c r="K94" s="61">
        <f t="shared" si="43"/>
        <v>14</v>
      </c>
      <c r="L94" s="57">
        <f t="shared" si="44"/>
        <v>43967</v>
      </c>
      <c r="M94" s="63" t="s">
        <v>49</v>
      </c>
      <c r="N94" s="63">
        <f t="shared" si="45"/>
        <v>5369</v>
      </c>
    </row>
    <row r="95" spans="1:14" x14ac:dyDescent="0.2">
      <c r="B95" s="57">
        <f t="shared" si="35"/>
        <v>43958</v>
      </c>
      <c r="C95" s="57"/>
      <c r="D95" s="61">
        <f t="shared" si="39"/>
        <v>-2</v>
      </c>
      <c r="E95" s="4">
        <v>18</v>
      </c>
      <c r="F95" s="4">
        <v>827</v>
      </c>
      <c r="G95" s="60">
        <f t="shared" si="30"/>
        <v>300</v>
      </c>
      <c r="H95" s="60">
        <f t="shared" si="40"/>
        <v>300</v>
      </c>
      <c r="I95" s="60">
        <f t="shared" si="41"/>
        <v>0</v>
      </c>
      <c r="J95" s="61">
        <f t="shared" si="42"/>
        <v>61</v>
      </c>
      <c r="K95" s="61">
        <f t="shared" si="43"/>
        <v>11</v>
      </c>
      <c r="L95" s="57">
        <f t="shared" si="44"/>
        <v>43967</v>
      </c>
      <c r="M95" s="63" t="s">
        <v>49</v>
      </c>
      <c r="N95" s="63">
        <f t="shared" si="45"/>
        <v>5369</v>
      </c>
    </row>
    <row r="96" spans="1:14" x14ac:dyDescent="0.2">
      <c r="B96" s="65">
        <f>A81+A75-1</f>
        <v>43969</v>
      </c>
      <c r="C96" s="65"/>
      <c r="D96" s="61">
        <f t="shared" si="38"/>
        <v>-2</v>
      </c>
      <c r="E96" s="4" t="s">
        <v>59</v>
      </c>
      <c r="F96" s="4">
        <v>337</v>
      </c>
      <c r="G96" s="60">
        <f t="shared" si="30"/>
        <v>300</v>
      </c>
      <c r="H96" s="60">
        <f t="shared" ref="H85:H96" si="46">G96</f>
        <v>300</v>
      </c>
      <c r="I96" s="60">
        <f t="shared" si="31"/>
        <v>0</v>
      </c>
      <c r="J96" s="61">
        <f t="shared" si="32"/>
        <v>72</v>
      </c>
      <c r="K96" s="61">
        <f t="shared" si="33"/>
        <v>0</v>
      </c>
      <c r="L96" s="57">
        <f t="shared" si="34"/>
        <v>43967</v>
      </c>
      <c r="M96" s="63" t="s">
        <v>49</v>
      </c>
      <c r="N96" s="63">
        <f t="shared" si="37"/>
        <v>5369</v>
      </c>
    </row>
    <row r="97" spans="1:14" x14ac:dyDescent="0.2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4244</v>
      </c>
      <c r="I97" s="67">
        <f>SUM(I75:I96)</f>
        <v>2356</v>
      </c>
      <c r="J97" s="68">
        <f>SUM(J75:J96)</f>
        <v>723</v>
      </c>
      <c r="K97" s="47"/>
      <c r="L97" s="47"/>
      <c r="M97" s="47"/>
      <c r="N97" s="47"/>
    </row>
    <row r="98" spans="1:14" x14ac:dyDescent="0.2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">
      <c r="E102" s="71"/>
      <c r="F102" s="71"/>
    </row>
    <row r="104" spans="1:14" x14ac:dyDescent="0.2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7109375" defaultRowHeight="12.75" x14ac:dyDescent="0.2"/>
  <cols>
    <col min="1" max="1" width="11.5703125" style="1" customWidth="1"/>
  </cols>
  <sheetData>
    <row r="1" spans="1:3" x14ac:dyDescent="0.2">
      <c r="A1" s="1" t="s">
        <v>60</v>
      </c>
      <c r="B1">
        <v>565</v>
      </c>
    </row>
    <row r="2" spans="1:3" x14ac:dyDescent="0.2">
      <c r="A2" s="1">
        <v>1</v>
      </c>
      <c r="B2">
        <v>816</v>
      </c>
      <c r="C2">
        <f t="shared" ref="C2:C23" si="0">B2-B1</f>
        <v>251</v>
      </c>
    </row>
    <row r="3" spans="1:3" x14ac:dyDescent="0.2">
      <c r="A3" s="1">
        <v>2</v>
      </c>
      <c r="B3">
        <v>1294</v>
      </c>
      <c r="C3">
        <f t="shared" si="0"/>
        <v>478</v>
      </c>
    </row>
    <row r="4" spans="1:3" x14ac:dyDescent="0.2">
      <c r="A4" s="1">
        <v>3</v>
      </c>
      <c r="B4">
        <v>1941</v>
      </c>
      <c r="C4">
        <f t="shared" si="0"/>
        <v>647</v>
      </c>
    </row>
    <row r="5" spans="1:3" x14ac:dyDescent="0.2">
      <c r="A5" s="1">
        <v>4</v>
      </c>
      <c r="B5">
        <v>2434</v>
      </c>
      <c r="C5">
        <f t="shared" si="0"/>
        <v>493</v>
      </c>
    </row>
    <row r="6" spans="1:3" x14ac:dyDescent="0.2">
      <c r="A6" s="1">
        <v>5</v>
      </c>
      <c r="B6">
        <v>3177</v>
      </c>
      <c r="C6">
        <f t="shared" si="0"/>
        <v>743</v>
      </c>
    </row>
    <row r="7" spans="1:3" x14ac:dyDescent="0.2">
      <c r="A7" s="1">
        <v>6</v>
      </c>
      <c r="B7">
        <v>3675</v>
      </c>
      <c r="C7">
        <f t="shared" si="0"/>
        <v>498</v>
      </c>
    </row>
    <row r="8" spans="1:3" x14ac:dyDescent="0.2">
      <c r="A8" s="1">
        <v>7</v>
      </c>
      <c r="B8">
        <v>4308</v>
      </c>
      <c r="C8">
        <f t="shared" si="0"/>
        <v>633</v>
      </c>
    </row>
    <row r="9" spans="1:3" x14ac:dyDescent="0.2">
      <c r="A9" s="1">
        <v>8</v>
      </c>
      <c r="B9">
        <v>5128</v>
      </c>
      <c r="C9">
        <f t="shared" si="0"/>
        <v>820</v>
      </c>
    </row>
    <row r="10" spans="1:3" x14ac:dyDescent="0.2">
      <c r="A10" s="1">
        <v>9</v>
      </c>
      <c r="B10">
        <v>5835</v>
      </c>
      <c r="C10">
        <f t="shared" si="0"/>
        <v>707</v>
      </c>
    </row>
    <row r="11" spans="1:3" x14ac:dyDescent="0.2">
      <c r="A11" s="1">
        <v>10</v>
      </c>
      <c r="B11">
        <v>6402</v>
      </c>
      <c r="C11">
        <f t="shared" si="0"/>
        <v>567</v>
      </c>
    </row>
    <row r="12" spans="1:3" x14ac:dyDescent="0.2">
      <c r="A12" s="1">
        <v>11</v>
      </c>
      <c r="B12">
        <v>6908</v>
      </c>
      <c r="C12">
        <f t="shared" si="0"/>
        <v>506</v>
      </c>
    </row>
    <row r="13" spans="1:3" x14ac:dyDescent="0.2">
      <c r="A13" s="1">
        <v>12</v>
      </c>
      <c r="B13">
        <v>7832</v>
      </c>
      <c r="C13">
        <f t="shared" si="0"/>
        <v>924</v>
      </c>
    </row>
    <row r="14" spans="1:3" x14ac:dyDescent="0.2">
      <c r="A14" s="1">
        <v>13</v>
      </c>
      <c r="B14">
        <v>8708</v>
      </c>
      <c r="C14">
        <f t="shared" si="0"/>
        <v>876</v>
      </c>
    </row>
    <row r="15" spans="1:3" x14ac:dyDescent="0.2">
      <c r="A15" s="1">
        <v>14</v>
      </c>
      <c r="B15">
        <v>9407</v>
      </c>
      <c r="C15">
        <f t="shared" si="0"/>
        <v>699</v>
      </c>
    </row>
    <row r="16" spans="1:3" x14ac:dyDescent="0.2">
      <c r="A16" s="1">
        <v>15</v>
      </c>
      <c r="B16">
        <v>9905</v>
      </c>
      <c r="C16">
        <f t="shared" si="0"/>
        <v>498</v>
      </c>
    </row>
    <row r="17" spans="1:3" x14ac:dyDescent="0.2">
      <c r="A17" s="1">
        <v>16</v>
      </c>
      <c r="B17">
        <v>10725</v>
      </c>
      <c r="C17">
        <f t="shared" si="0"/>
        <v>820</v>
      </c>
    </row>
    <row r="18" spans="1:3" x14ac:dyDescent="0.2">
      <c r="A18" s="1">
        <v>17</v>
      </c>
      <c r="B18">
        <v>11516</v>
      </c>
      <c r="C18">
        <f t="shared" si="0"/>
        <v>791</v>
      </c>
    </row>
    <row r="19" spans="1:3" x14ac:dyDescent="0.2">
      <c r="A19" s="1">
        <v>18</v>
      </c>
      <c r="B19">
        <v>12233</v>
      </c>
      <c r="C19">
        <f t="shared" si="0"/>
        <v>717</v>
      </c>
    </row>
    <row r="20" spans="1:3" x14ac:dyDescent="0.2">
      <c r="A20" s="1" t="s">
        <v>61</v>
      </c>
      <c r="B20">
        <v>13060</v>
      </c>
      <c r="C20">
        <f t="shared" si="0"/>
        <v>827</v>
      </c>
    </row>
    <row r="21" spans="1:3" x14ac:dyDescent="0.2">
      <c r="A21" s="1" t="s">
        <v>62</v>
      </c>
      <c r="B21">
        <v>13102</v>
      </c>
      <c r="C21">
        <f t="shared" si="0"/>
        <v>42</v>
      </c>
    </row>
    <row r="22" spans="1:3" x14ac:dyDescent="0.2">
      <c r="A22" s="1" t="s">
        <v>63</v>
      </c>
      <c r="B22">
        <v>13159</v>
      </c>
      <c r="C22">
        <f t="shared" si="0"/>
        <v>57</v>
      </c>
    </row>
    <row r="23" spans="1:3" x14ac:dyDescent="0.2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Sheet2</vt:lpstr>
      <vt:lpstr>Sheet1</vt:lpstr>
      <vt:lpstr>Curva de ensino</vt:lpstr>
      <vt:lpstr>Andamento_2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2020-04-05T11:26:16Z</dcterms:modified>
  <dc:language>pt-BR</dc:language>
</cp:coreProperties>
</file>