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897147E2-C4FB-42A6-8CE3-B7EFCA1E3DEB}" xr6:coauthVersionLast="45" xr6:coauthVersionMax="45" xr10:uidLastSave="{00000000-0000-0000-0000-000000000000}"/>
  <bookViews>
    <workbookView xWindow="-28920" yWindow="-120" windowWidth="29040" windowHeight="16440" tabRatio="500" firstSheet="2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7" i="6" l="1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7" i="6" l="1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62" i="4"/>
  <c r="C63" i="4" s="1"/>
  <c r="C64" i="4" s="1"/>
  <c r="C65" i="4" s="1"/>
  <c r="C66" i="4" s="1"/>
  <c r="C67" i="4" s="1"/>
  <c r="C68" i="4" s="1"/>
  <c r="C69" i="4" s="1"/>
  <c r="C70" i="4" s="1"/>
  <c r="C33" i="6" l="1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/>
  <c r="B55" i="6"/>
  <c r="H36" i="6"/>
  <c r="I36" i="6"/>
  <c r="G48" i="6"/>
  <c r="I27" i="6"/>
  <c r="G86" i="4"/>
  <c r="I86" i="4"/>
  <c r="K86" i="4"/>
  <c r="J86" i="4" s="1"/>
  <c r="G87" i="4"/>
  <c r="J87" i="4"/>
  <c r="K87" i="4"/>
  <c r="G88" i="4"/>
  <c r="I88" i="4"/>
  <c r="K88" i="4"/>
  <c r="J88" i="4" s="1"/>
  <c r="G89" i="4"/>
  <c r="I89" i="4"/>
  <c r="K89" i="4"/>
  <c r="J89" i="4" s="1"/>
  <c r="G90" i="4"/>
  <c r="I90" i="4"/>
  <c r="J90" i="4"/>
  <c r="K90" i="4"/>
  <c r="G91" i="4"/>
  <c r="I91" i="4"/>
  <c r="K91" i="4"/>
  <c r="J91" i="4" s="1"/>
  <c r="G92" i="4"/>
  <c r="I92" i="4"/>
  <c r="K92" i="4"/>
  <c r="J92" i="4" s="1"/>
  <c r="G93" i="4"/>
  <c r="I93" i="4"/>
  <c r="J93" i="4"/>
  <c r="K93" i="4"/>
  <c r="G94" i="4"/>
  <c r="I94" i="4"/>
  <c r="K94" i="4"/>
  <c r="J94" i="4" s="1"/>
  <c r="G95" i="4"/>
  <c r="I95" i="4"/>
  <c r="K95" i="4"/>
  <c r="J95" i="4" s="1"/>
  <c r="H59" i="6" l="1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I87" i="4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22" i="6" l="1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D31" i="6" l="1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C64" i="6" l="1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C38" i="6" l="1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I61" i="4"/>
  <c r="H34" i="4"/>
  <c r="I34" i="4" s="1"/>
  <c r="I60" i="4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I58" i="4"/>
  <c r="H68" i="4"/>
  <c r="I68" i="4" s="1"/>
  <c r="E10" i="2"/>
  <c r="D10" i="2"/>
  <c r="H62" i="4"/>
  <c r="I62" i="4" s="1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I59" i="4"/>
  <c r="H70" i="4"/>
  <c r="I70" i="4" s="1"/>
  <c r="H63" i="4"/>
  <c r="I63" i="4" s="1"/>
  <c r="J70" i="4"/>
  <c r="I57" i="4"/>
  <c r="H67" i="4"/>
  <c r="I67" i="4" s="1"/>
  <c r="C66" i="6" l="1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L86" i="4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B62" i="6" l="1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L87" i="4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C68" i="6" l="1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89" i="4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C42" i="6" l="1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89" i="4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C70" i="6" l="1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90" i="4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B40" i="6" l="1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D92" i="4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9" i="6" l="1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92" i="4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66" i="6" l="1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93" i="4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C47" i="6" l="1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D95" i="4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68" i="6" l="1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L95" i="4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69" i="6" l="1"/>
  <c r="L43" i="6"/>
  <c r="B45" i="6"/>
  <c r="K44" i="6"/>
  <c r="J44" i="6" s="1"/>
  <c r="D44" i="6"/>
  <c r="L95" i="6"/>
  <c r="L21" i="4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46" i="6" l="1"/>
  <c r="K45" i="6"/>
  <c r="J45" i="6" s="1"/>
  <c r="D45" i="6"/>
  <c r="L44" i="6"/>
  <c r="B67" i="4"/>
  <c r="K66" i="4"/>
  <c r="J66" i="4" s="1"/>
  <c r="L65" i="4"/>
  <c r="B90" i="4"/>
  <c r="J22" i="4"/>
  <c r="K22" i="4" s="1"/>
  <c r="L39" i="4"/>
  <c r="K40" i="4"/>
  <c r="J40" i="4" s="1"/>
  <c r="B41" i="4"/>
  <c r="L45" i="6" l="1"/>
  <c r="K46" i="6"/>
  <c r="J46" i="6" s="1"/>
  <c r="J48" i="6" s="1"/>
  <c r="D46" i="6"/>
  <c r="B42" i="4"/>
  <c r="K41" i="4"/>
  <c r="J41" i="4" s="1"/>
  <c r="B91" i="4"/>
  <c r="L66" i="4"/>
  <c r="B68" i="4"/>
  <c r="K67" i="4"/>
  <c r="J67" i="4" s="1"/>
  <c r="L40" i="4"/>
  <c r="L46" i="6" l="1"/>
  <c r="L67" i="4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<sst xmlns="http://schemas.openxmlformats.org/spreadsheetml/2006/main" count="344" uniqueCount="70">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</sst>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8">
        <f>J3+1</f>
        <v>43900</v>
      </c>
      <c r="J4" s="92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8"/>
      <c r="J5" s="93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8"/>
      <c r="J6" s="93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8">
        <f>J4+1</f>
        <v>43972</v>
      </c>
      <c r="J7" s="94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8"/>
      <c r="J8" s="95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8">
        <f>J7+1</f>
        <v>44021</v>
      </c>
      <c r="J9" s="96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8"/>
      <c r="J10" s="97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25" zoomScale="70" zoomScaleNormal="70" workbookViewId="0">
      <selection activeCell="B61" sqref="B61:N61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43945</v>
      </c>
      <c r="D32" s="58">
        <f t="shared" ref="D32:D47" ca="1" si="18">IF(C32="",D31,C32-B32)</f>
        <v>32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44001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43949</v>
      </c>
      <c r="D33" s="58">
        <f t="shared" ca="1" si="18"/>
        <v>33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43953</v>
      </c>
      <c r="D34" s="58">
        <f t="shared" ca="1" si="18"/>
        <v>34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44003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43957</v>
      </c>
      <c r="D35" s="58">
        <f t="shared" ca="1" si="18"/>
        <v>35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44004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43961</v>
      </c>
      <c r="D36" s="58">
        <f t="shared" ca="1" si="18"/>
        <v>36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44005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43965</v>
      </c>
      <c r="D37" s="58">
        <f t="shared" ca="1" si="18"/>
        <v>37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44006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43969</v>
      </c>
      <c r="D38" s="58">
        <f t="shared" ca="1" si="18"/>
        <v>38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44007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43973</v>
      </c>
      <c r="D39" s="58">
        <f t="shared" ca="1" si="18"/>
        <v>39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44008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43977</v>
      </c>
      <c r="D40" s="58">
        <f t="shared" ca="1" si="18"/>
        <v>40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44009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43981</v>
      </c>
      <c r="D41" s="58">
        <f t="shared" ca="1" si="18"/>
        <v>41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44010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43985</v>
      </c>
      <c r="D42" s="58">
        <f t="shared" ca="1" si="18"/>
        <v>42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44011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43989</v>
      </c>
      <c r="D43" s="58">
        <f t="shared" ca="1" si="18"/>
        <v>43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43993</v>
      </c>
      <c r="D44" s="58">
        <f t="shared" ca="1" si="18"/>
        <v>44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44013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43997</v>
      </c>
      <c r="D45" s="58">
        <f t="shared" ca="1" si="18"/>
        <v>45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44014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44001</v>
      </c>
      <c r="D46" s="58">
        <f t="shared" ca="1" si="18"/>
        <v>46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44015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44005</v>
      </c>
      <c r="D47" s="58">
        <f t="shared" ca="1" si="18"/>
        <v>36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44005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72">
        <f t="shared" si="26"/>
        <v>43922</v>
      </c>
      <c r="C59" s="72">
        <v>43941</v>
      </c>
      <c r="D59" s="73">
        <f t="shared" si="29"/>
        <v>19</v>
      </c>
      <c r="E59" s="73">
        <v>7</v>
      </c>
      <c r="F59" s="73">
        <v>17</v>
      </c>
      <c r="G59" s="74">
        <f t="shared" si="21"/>
        <v>400</v>
      </c>
      <c r="H59" s="74">
        <v>84</v>
      </c>
      <c r="I59" s="74">
        <f t="shared" si="22"/>
        <v>316</v>
      </c>
      <c r="J59" s="73">
        <f t="shared" si="23"/>
        <v>25</v>
      </c>
      <c r="K59" s="73">
        <f t="shared" si="24"/>
        <v>47</v>
      </c>
      <c r="L59" s="72">
        <f t="shared" si="25"/>
        <v>43988</v>
      </c>
      <c r="M59" s="75" t="s">
        <v>46</v>
      </c>
      <c r="N59" s="75">
        <f t="shared" si="28"/>
        <v>127</v>
      </c>
    </row>
    <row r="60" spans="1:1024" x14ac:dyDescent="0.25">
      <c r="A60" s="19" t="s">
        <v>51</v>
      </c>
      <c r="B60" s="72">
        <f t="shared" si="26"/>
        <v>43926</v>
      </c>
      <c r="C60" s="72">
        <v>43942</v>
      </c>
      <c r="D60" s="73">
        <f t="shared" si="29"/>
        <v>16</v>
      </c>
      <c r="E60" s="73">
        <v>8</v>
      </c>
      <c r="F60" s="73">
        <v>12</v>
      </c>
      <c r="G60" s="74">
        <f t="shared" si="21"/>
        <v>400</v>
      </c>
      <c r="H60" s="74">
        <v>181</v>
      </c>
      <c r="I60" s="74">
        <f t="shared" si="22"/>
        <v>219</v>
      </c>
      <c r="J60" s="73">
        <f t="shared" si="23"/>
        <v>29</v>
      </c>
      <c r="K60" s="73">
        <f t="shared" si="24"/>
        <v>43</v>
      </c>
      <c r="L60" s="72">
        <f t="shared" si="25"/>
        <v>43985</v>
      </c>
      <c r="M60" s="75" t="s">
        <v>46</v>
      </c>
      <c r="N60" s="75">
        <f t="shared" si="28"/>
        <v>139</v>
      </c>
    </row>
    <row r="61" spans="1:1024" x14ac:dyDescent="0.25">
      <c r="A61" s="1">
        <v>18</v>
      </c>
      <c r="B61" s="72">
        <f t="shared" si="26"/>
        <v>43930</v>
      </c>
      <c r="C61" s="72">
        <v>43942</v>
      </c>
      <c r="D61" s="73">
        <f t="shared" si="29"/>
        <v>12</v>
      </c>
      <c r="E61" s="73">
        <v>9</v>
      </c>
      <c r="F61" s="73">
        <v>22</v>
      </c>
      <c r="G61" s="74">
        <f t="shared" si="21"/>
        <v>400</v>
      </c>
      <c r="H61" s="74">
        <v>238</v>
      </c>
      <c r="I61" s="74">
        <f t="shared" si="22"/>
        <v>162</v>
      </c>
      <c r="J61" s="73">
        <f t="shared" si="23"/>
        <v>33</v>
      </c>
      <c r="K61" s="73">
        <f t="shared" si="24"/>
        <v>39</v>
      </c>
      <c r="L61" s="72">
        <f t="shared" si="25"/>
        <v>43981</v>
      </c>
      <c r="M61" s="75" t="s">
        <v>46</v>
      </c>
      <c r="N61" s="75">
        <f t="shared" si="28"/>
        <v>161</v>
      </c>
    </row>
    <row r="62" spans="1:1024" x14ac:dyDescent="0.25">
      <c r="A62" s="19" t="s">
        <v>52</v>
      </c>
      <c r="B62" s="57">
        <f t="shared" si="26"/>
        <v>43934</v>
      </c>
      <c r="C62" s="57">
        <f t="shared" ref="C61:C70" ca="1" si="30">IF(M61="S",TODAY()+A$55,C61+4)</f>
        <v>43946</v>
      </c>
      <c r="D62" s="58">
        <f t="shared" ca="1" si="29"/>
        <v>12</v>
      </c>
      <c r="E62" s="4">
        <v>10</v>
      </c>
      <c r="F62" s="4">
        <v>10</v>
      </c>
      <c r="G62" s="60">
        <f t="shared" si="21"/>
        <v>400</v>
      </c>
      <c r="H62" s="69">
        <f t="shared" ref="H61:H70" si="31">G62</f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43981</v>
      </c>
      <c r="M62" s="63" t="s">
        <v>49</v>
      </c>
      <c r="N62" s="63">
        <f t="shared" si="28"/>
        <v>161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0"/>
        <v>43950</v>
      </c>
      <c r="D63" s="58">
        <f t="shared" ca="1" si="29"/>
        <v>12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43981</v>
      </c>
      <c r="M63" s="63" t="s">
        <v>49</v>
      </c>
      <c r="N63" s="63">
        <f t="shared" si="28"/>
        <v>161</v>
      </c>
    </row>
    <row r="64" spans="1:1024" x14ac:dyDescent="0.25">
      <c r="B64" s="57">
        <f t="shared" si="26"/>
        <v>43942</v>
      </c>
      <c r="C64" s="57">
        <f t="shared" ca="1" si="30"/>
        <v>43954</v>
      </c>
      <c r="D64" s="58">
        <f t="shared" ca="1" si="29"/>
        <v>12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43981</v>
      </c>
      <c r="M64" s="63" t="s">
        <v>49</v>
      </c>
      <c r="N64" s="63">
        <f t="shared" si="28"/>
        <v>161</v>
      </c>
    </row>
    <row r="65" spans="1:1024" x14ac:dyDescent="0.25">
      <c r="B65" s="57">
        <f t="shared" si="26"/>
        <v>43946</v>
      </c>
      <c r="C65" s="57">
        <f t="shared" ca="1" si="30"/>
        <v>43958</v>
      </c>
      <c r="D65" s="58">
        <f t="shared" ca="1" si="29"/>
        <v>12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43981</v>
      </c>
      <c r="M65" s="63" t="s">
        <v>49</v>
      </c>
      <c r="N65" s="63">
        <f t="shared" si="28"/>
        <v>161</v>
      </c>
    </row>
    <row r="66" spans="1:1024" x14ac:dyDescent="0.25">
      <c r="B66" s="57">
        <f t="shared" si="26"/>
        <v>43950</v>
      </c>
      <c r="C66" s="57">
        <f t="shared" ca="1" si="30"/>
        <v>43962</v>
      </c>
      <c r="D66" s="58">
        <f t="shared" ca="1" si="29"/>
        <v>12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43981</v>
      </c>
      <c r="M66" s="63" t="s">
        <v>49</v>
      </c>
      <c r="N66" s="63">
        <f t="shared" si="28"/>
        <v>161</v>
      </c>
    </row>
    <row r="67" spans="1:1024" x14ac:dyDescent="0.25">
      <c r="B67" s="57">
        <f t="shared" si="26"/>
        <v>43954</v>
      </c>
      <c r="C67" s="57">
        <f t="shared" ca="1" si="30"/>
        <v>43966</v>
      </c>
      <c r="D67" s="58">
        <f t="shared" ca="1" si="29"/>
        <v>12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43981</v>
      </c>
      <c r="M67" s="63" t="s">
        <v>49</v>
      </c>
      <c r="N67" s="63">
        <f t="shared" si="28"/>
        <v>161</v>
      </c>
    </row>
    <row r="68" spans="1:1024" x14ac:dyDescent="0.25">
      <c r="B68" s="57">
        <f t="shared" si="26"/>
        <v>43958</v>
      </c>
      <c r="C68" s="57">
        <f t="shared" ca="1" si="30"/>
        <v>43970</v>
      </c>
      <c r="D68" s="58">
        <f t="shared" ca="1" si="29"/>
        <v>12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43981</v>
      </c>
      <c r="M68" s="63" t="s">
        <v>49</v>
      </c>
      <c r="N68" s="63">
        <f t="shared" si="28"/>
        <v>161</v>
      </c>
    </row>
    <row r="69" spans="1:1024" x14ac:dyDescent="0.25">
      <c r="B69" s="57">
        <f t="shared" si="26"/>
        <v>43962</v>
      </c>
      <c r="C69" s="57">
        <f t="shared" ca="1" si="30"/>
        <v>43974</v>
      </c>
      <c r="D69" s="58">
        <f t="shared" ca="1" si="29"/>
        <v>12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43981</v>
      </c>
      <c r="M69" s="63" t="s">
        <v>49</v>
      </c>
      <c r="N69" s="63">
        <f t="shared" si="28"/>
        <v>161</v>
      </c>
    </row>
    <row r="70" spans="1:1024" x14ac:dyDescent="0.25">
      <c r="B70" s="65">
        <f>A59+A53-1</f>
        <v>43969</v>
      </c>
      <c r="C70" s="57">
        <f t="shared" ca="1" si="30"/>
        <v>43978</v>
      </c>
      <c r="D70" s="58">
        <f t="shared" ca="1" si="29"/>
        <v>9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43978</v>
      </c>
      <c r="M70" s="63" t="s">
        <v>49</v>
      </c>
      <c r="N70" s="63">
        <f t="shared" si="28"/>
        <v>161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5526</v>
      </c>
      <c r="I71" s="67">
        <f>SUM(I53:I70)</f>
        <v>1674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ref="D86:D95" si="41">IF(C86="",D85,C86-B86)</f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ref="I86:I95" si="42">G86-H86</f>
        <v>75</v>
      </c>
      <c r="J86" s="73">
        <f t="shared" ref="J86:J95" si="43">$A$75-K86</f>
        <v>34</v>
      </c>
      <c r="K86" s="73">
        <f t="shared" ref="K86:K95" si="44">INT($B$97-B86)</f>
        <v>38</v>
      </c>
      <c r="L86" s="72">
        <f t="shared" ref="L86:L95" si="45">B86+K86+D86</f>
        <v>43964</v>
      </c>
      <c r="M86" s="75" t="s">
        <v>46</v>
      </c>
      <c r="N86" s="75">
        <f t="shared" ref="N86:N95" si="46">IF(M86&lt;&gt;"S",N85,N85+F86)</f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1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42"/>
        <v>188</v>
      </c>
      <c r="J87" s="73">
        <f t="shared" si="43"/>
        <v>37</v>
      </c>
      <c r="K87" s="73">
        <f t="shared" si="44"/>
        <v>35</v>
      </c>
      <c r="L87" s="72">
        <f t="shared" si="45"/>
        <v>43962</v>
      </c>
      <c r="M87" s="75" t="s">
        <v>46</v>
      </c>
      <c r="N87" s="75">
        <f t="shared" si="46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1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42"/>
        <v>-70</v>
      </c>
      <c r="J88" s="73">
        <f t="shared" si="43"/>
        <v>40</v>
      </c>
      <c r="K88" s="73">
        <f t="shared" si="44"/>
        <v>32</v>
      </c>
      <c r="L88" s="72">
        <f t="shared" si="45"/>
        <v>43960</v>
      </c>
      <c r="M88" s="75" t="s">
        <v>46</v>
      </c>
      <c r="N88" s="75">
        <f t="shared" si="46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1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42"/>
        <v>22</v>
      </c>
      <c r="J89" s="73">
        <f t="shared" si="43"/>
        <v>43</v>
      </c>
      <c r="K89" s="73">
        <f t="shared" si="44"/>
        <v>29</v>
      </c>
      <c r="L89" s="72">
        <f t="shared" si="45"/>
        <v>43957</v>
      </c>
      <c r="M89" s="75" t="s">
        <v>46</v>
      </c>
      <c r="N89" s="75">
        <f t="shared" si="46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1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42"/>
        <v>160</v>
      </c>
      <c r="J90" s="73">
        <f t="shared" si="43"/>
        <v>46</v>
      </c>
      <c r="K90" s="73">
        <f t="shared" si="44"/>
        <v>26</v>
      </c>
      <c r="L90" s="72">
        <f t="shared" si="45"/>
        <v>43955</v>
      </c>
      <c r="M90" s="75" t="s">
        <v>46</v>
      </c>
      <c r="N90" s="75">
        <f t="shared" si="46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1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42"/>
        <v>231</v>
      </c>
      <c r="J91" s="73">
        <f t="shared" si="43"/>
        <v>49</v>
      </c>
      <c r="K91" s="73">
        <f t="shared" si="44"/>
        <v>23</v>
      </c>
      <c r="L91" s="72">
        <f t="shared" si="45"/>
        <v>43953</v>
      </c>
      <c r="M91" s="75" t="s">
        <v>46</v>
      </c>
      <c r="N91" s="75">
        <f t="shared" si="46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1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42"/>
        <v>92</v>
      </c>
      <c r="J92" s="73">
        <f t="shared" si="43"/>
        <v>52</v>
      </c>
      <c r="K92" s="73">
        <f t="shared" si="44"/>
        <v>20</v>
      </c>
      <c r="L92" s="72">
        <f t="shared" si="45"/>
        <v>43951</v>
      </c>
      <c r="M92" s="75" t="s">
        <v>46</v>
      </c>
      <c r="N92" s="75">
        <f t="shared" si="46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1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42"/>
        <v>116</v>
      </c>
      <c r="J93" s="73">
        <f t="shared" si="43"/>
        <v>55</v>
      </c>
      <c r="K93" s="73">
        <f t="shared" si="44"/>
        <v>17</v>
      </c>
      <c r="L93" s="72">
        <f t="shared" si="45"/>
        <v>43948</v>
      </c>
      <c r="M93" s="75" t="s">
        <v>46</v>
      </c>
      <c r="N93" s="75">
        <f t="shared" si="46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1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42"/>
        <v>139</v>
      </c>
      <c r="J94" s="73">
        <f t="shared" si="43"/>
        <v>58</v>
      </c>
      <c r="K94" s="73">
        <f t="shared" si="44"/>
        <v>14</v>
      </c>
      <c r="L94" s="72">
        <f t="shared" si="45"/>
        <v>43946</v>
      </c>
      <c r="M94" s="75" t="s">
        <v>46</v>
      </c>
      <c r="N94" s="75">
        <f t="shared" si="46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1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42"/>
        <v>80</v>
      </c>
      <c r="J95" s="73">
        <f t="shared" si="43"/>
        <v>61</v>
      </c>
      <c r="K95" s="73">
        <f t="shared" si="44"/>
        <v>11</v>
      </c>
      <c r="L95" s="72">
        <f t="shared" si="45"/>
        <v>43944</v>
      </c>
      <c r="M95" s="75" t="s">
        <v>46</v>
      </c>
      <c r="N95" s="75">
        <f t="shared" si="46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7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10" zoomScale="70" zoomScaleNormal="70" workbookViewId="0">
      <selection activeCell="F65" sqref="F6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51">
        <v>47</v>
      </c>
      <c r="C11" s="90">
        <f>SUM(B3:B11)</f>
        <v>617</v>
      </c>
      <c r="D11" s="51">
        <v>9</v>
      </c>
      <c r="E11" s="51">
        <f t="shared" ref="E11:E22" si="0">_xlfn.CEILING.MATH(C11/D11)</f>
        <v>69</v>
      </c>
      <c r="F11" s="51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58">
        <v>26</v>
      </c>
      <c r="C12" s="90">
        <f t="shared" ref="C12:C22" si="9">C11+B12</f>
        <v>643</v>
      </c>
      <c r="D12" s="51">
        <v>10</v>
      </c>
      <c r="E12" s="51">
        <f t="shared" si="0"/>
        <v>65</v>
      </c>
      <c r="F12" s="51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90">
        <f t="shared" si="9"/>
        <v>767</v>
      </c>
      <c r="D13" s="51">
        <v>13</v>
      </c>
      <c r="E13" s="51">
        <f t="shared" si="0"/>
        <v>59</v>
      </c>
      <c r="F13" s="51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90">
        <f t="shared" si="9"/>
        <v>799</v>
      </c>
      <c r="D14" s="51">
        <v>13</v>
      </c>
      <c r="E14" s="51">
        <f t="shared" si="0"/>
        <v>62</v>
      </c>
      <c r="F14" s="51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90">
        <f t="shared" si="9"/>
        <v>952</v>
      </c>
      <c r="D15" s="51">
        <f t="shared" ref="D15:D22" si="10">D14+(A15-A14)</f>
        <v>20</v>
      </c>
      <c r="E15" s="51">
        <f t="shared" si="0"/>
        <v>48</v>
      </c>
      <c r="F15" s="51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90">
        <f t="shared" si="9"/>
        <v>1029</v>
      </c>
      <c r="D16" s="51">
        <f t="shared" si="10"/>
        <v>22</v>
      </c>
      <c r="E16" s="51">
        <f t="shared" si="0"/>
        <v>47</v>
      </c>
      <c r="F16" s="51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90">
        <f t="shared" si="9"/>
        <v>1155</v>
      </c>
      <c r="D17" s="51">
        <f t="shared" si="10"/>
        <v>26</v>
      </c>
      <c r="E17" s="51">
        <f t="shared" si="0"/>
        <v>45</v>
      </c>
      <c r="F17" s="51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90">
        <f t="shared" si="9"/>
        <v>1186</v>
      </c>
      <c r="D18" s="51">
        <f t="shared" si="10"/>
        <v>27</v>
      </c>
      <c r="E18" s="51">
        <f t="shared" si="0"/>
        <v>44</v>
      </c>
      <c r="F18" s="51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90">
        <f t="shared" si="9"/>
        <v>1204</v>
      </c>
      <c r="D19" s="51">
        <f t="shared" si="10"/>
        <v>27</v>
      </c>
      <c r="E19" s="51">
        <f t="shared" si="0"/>
        <v>45</v>
      </c>
      <c r="F19" s="51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90">
        <f t="shared" si="9"/>
        <v>1386</v>
      </c>
      <c r="D20" s="51">
        <f t="shared" si="10"/>
        <v>29</v>
      </c>
      <c r="E20" s="51">
        <f t="shared" si="0"/>
        <v>48</v>
      </c>
      <c r="F20" s="51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90">
        <f t="shared" si="9"/>
        <v>1534</v>
      </c>
      <c r="D21" s="51">
        <f t="shared" si="10"/>
        <v>31</v>
      </c>
      <c r="E21" s="51">
        <f t="shared" si="0"/>
        <v>50</v>
      </c>
      <c r="F21" s="51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90">
        <f t="shared" si="9"/>
        <v>1535</v>
      </c>
      <c r="D22" s="51">
        <f t="shared" si="10"/>
        <v>31</v>
      </c>
      <c r="E22" s="51">
        <f t="shared" si="0"/>
        <v>50</v>
      </c>
      <c r="F22" s="51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43945</v>
      </c>
      <c r="D32" s="58">
        <f t="shared" ref="D32:D47" ca="1" si="18">IF(C32="",D31,C32-B32)</f>
        <v>32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44001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43949</v>
      </c>
      <c r="D33" s="58">
        <f t="shared" ca="1" si="18"/>
        <v>33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43953</v>
      </c>
      <c r="D34" s="58">
        <f t="shared" ca="1" si="18"/>
        <v>34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44003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43957</v>
      </c>
      <c r="D35" s="58">
        <f t="shared" ca="1" si="18"/>
        <v>35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44004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43961</v>
      </c>
      <c r="D36" s="58">
        <f t="shared" ca="1" si="18"/>
        <v>36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44005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43965</v>
      </c>
      <c r="D37" s="58">
        <f t="shared" ca="1" si="18"/>
        <v>37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44006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43969</v>
      </c>
      <c r="D38" s="58">
        <f t="shared" ca="1" si="18"/>
        <v>38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44007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43973</v>
      </c>
      <c r="D39" s="58">
        <f t="shared" ca="1" si="18"/>
        <v>39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44008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43977</v>
      </c>
      <c r="D40" s="58">
        <f t="shared" ca="1" si="18"/>
        <v>40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44009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43981</v>
      </c>
      <c r="D41" s="58">
        <f t="shared" ca="1" si="18"/>
        <v>41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44010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43985</v>
      </c>
      <c r="D42" s="58">
        <f t="shared" ca="1" si="18"/>
        <v>42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44011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43989</v>
      </c>
      <c r="D43" s="58">
        <f t="shared" ca="1" si="18"/>
        <v>43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43993</v>
      </c>
      <c r="D44" s="58">
        <f t="shared" ca="1" si="18"/>
        <v>44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44013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43997</v>
      </c>
      <c r="D45" s="58">
        <f t="shared" ca="1" si="18"/>
        <v>45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44014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44001</v>
      </c>
      <c r="D46" s="58">
        <f t="shared" ca="1" si="18"/>
        <v>46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44015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44005</v>
      </c>
      <c r="D47" s="58">
        <f t="shared" ca="1" si="18"/>
        <v>36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44005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51">
        <v>1</v>
      </c>
      <c r="F53" s="51">
        <v>12</v>
      </c>
      <c r="G53" s="52">
        <f t="shared" ref="G53:G70" si="21">$A$57</f>
        <v>400</v>
      </c>
      <c r="H53" s="51">
        <v>124</v>
      </c>
      <c r="I53" s="52">
        <f t="shared" ref="I53:I70" si="22">G53-H53</f>
        <v>276</v>
      </c>
      <c r="J53" s="51">
        <f t="shared" ref="J53:J70" si="23">$A$53-K53</f>
        <v>1</v>
      </c>
      <c r="K53" s="51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51">
        <v>2</v>
      </c>
      <c r="F54" s="51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51">
        <v>3</v>
      </c>
      <c r="F55" s="51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57">
        <f t="shared" si="26"/>
        <v>43922</v>
      </c>
      <c r="C59" s="57">
        <f t="shared" ref="C59:C70" ca="1" si="30">IF(M58="S",TODAY()+A$55,C58+4)</f>
        <v>43946</v>
      </c>
      <c r="D59" s="58">
        <f t="shared" ca="1" si="29"/>
        <v>24</v>
      </c>
      <c r="E59" s="4">
        <v>7</v>
      </c>
      <c r="F59" s="4">
        <v>17</v>
      </c>
      <c r="G59" s="60">
        <f t="shared" si="21"/>
        <v>400</v>
      </c>
      <c r="H59" s="69">
        <f t="shared" ref="H59:H70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43993</v>
      </c>
      <c r="M59" s="63" t="s">
        <v>49</v>
      </c>
      <c r="N59" s="63">
        <f t="shared" si="28"/>
        <v>110</v>
      </c>
    </row>
    <row r="60" spans="1:1024" x14ac:dyDescent="0.25">
      <c r="A60" s="19" t="s">
        <v>51</v>
      </c>
      <c r="B60" s="57">
        <f t="shared" si="26"/>
        <v>43926</v>
      </c>
      <c r="C60" s="57">
        <f t="shared" ca="1" si="30"/>
        <v>43950</v>
      </c>
      <c r="D60" s="58">
        <f t="shared" ca="1" si="29"/>
        <v>24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43993</v>
      </c>
      <c r="M60" s="63" t="s">
        <v>49</v>
      </c>
      <c r="N60" s="63">
        <f t="shared" si="28"/>
        <v>110</v>
      </c>
    </row>
    <row r="61" spans="1:1024" x14ac:dyDescent="0.25">
      <c r="A61" s="1">
        <v>18</v>
      </c>
      <c r="B61" s="57">
        <f t="shared" si="26"/>
        <v>43930</v>
      </c>
      <c r="C61" s="57">
        <f t="shared" ca="1" si="30"/>
        <v>43954</v>
      </c>
      <c r="D61" s="58">
        <f t="shared" ca="1" si="29"/>
        <v>24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43993</v>
      </c>
      <c r="M61" s="63" t="s">
        <v>49</v>
      </c>
      <c r="N61" s="63">
        <f t="shared" si="28"/>
        <v>110</v>
      </c>
    </row>
    <row r="62" spans="1:1024" x14ac:dyDescent="0.25">
      <c r="A62" s="19" t="s">
        <v>52</v>
      </c>
      <c r="B62" s="57">
        <f t="shared" si="26"/>
        <v>43934</v>
      </c>
      <c r="C62" s="57">
        <f t="shared" ca="1" si="30"/>
        <v>43958</v>
      </c>
      <c r="D62" s="58">
        <f t="shared" ca="1" si="29"/>
        <v>24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43993</v>
      </c>
      <c r="M62" s="63" t="s">
        <v>49</v>
      </c>
      <c r="N62" s="63">
        <f t="shared" si="28"/>
        <v>110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0"/>
        <v>43962</v>
      </c>
      <c r="D63" s="58">
        <f t="shared" ca="1" si="29"/>
        <v>24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43993</v>
      </c>
      <c r="M63" s="63" t="s">
        <v>49</v>
      </c>
      <c r="N63" s="63">
        <f t="shared" si="28"/>
        <v>110</v>
      </c>
    </row>
    <row r="64" spans="1:1024" x14ac:dyDescent="0.25">
      <c r="B64" s="57">
        <f t="shared" si="26"/>
        <v>43942</v>
      </c>
      <c r="C64" s="57">
        <f t="shared" ca="1" si="30"/>
        <v>43966</v>
      </c>
      <c r="D64" s="58">
        <f t="shared" ca="1" si="29"/>
        <v>24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43993</v>
      </c>
      <c r="M64" s="63" t="s">
        <v>49</v>
      </c>
      <c r="N64" s="63">
        <f t="shared" si="28"/>
        <v>110</v>
      </c>
    </row>
    <row r="65" spans="1:1024" x14ac:dyDescent="0.25">
      <c r="B65" s="57">
        <f t="shared" si="26"/>
        <v>43946</v>
      </c>
      <c r="C65" s="57">
        <f t="shared" ca="1" si="30"/>
        <v>43970</v>
      </c>
      <c r="D65" s="58">
        <f t="shared" ca="1" si="29"/>
        <v>24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43993</v>
      </c>
      <c r="M65" s="63" t="s">
        <v>49</v>
      </c>
      <c r="N65" s="63">
        <f t="shared" si="28"/>
        <v>110</v>
      </c>
    </row>
    <row r="66" spans="1:1024" x14ac:dyDescent="0.25">
      <c r="B66" s="57">
        <f t="shared" si="26"/>
        <v>43950</v>
      </c>
      <c r="C66" s="57">
        <f t="shared" ca="1" si="30"/>
        <v>43974</v>
      </c>
      <c r="D66" s="58">
        <f t="shared" ca="1" si="29"/>
        <v>24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43993</v>
      </c>
      <c r="M66" s="63" t="s">
        <v>49</v>
      </c>
      <c r="N66" s="63">
        <f t="shared" si="28"/>
        <v>110</v>
      </c>
    </row>
    <row r="67" spans="1:1024" x14ac:dyDescent="0.25">
      <c r="B67" s="57">
        <f t="shared" si="26"/>
        <v>43954</v>
      </c>
      <c r="C67" s="57">
        <f t="shared" ca="1" si="30"/>
        <v>43978</v>
      </c>
      <c r="D67" s="58">
        <f t="shared" ca="1" si="29"/>
        <v>24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43993</v>
      </c>
      <c r="M67" s="63" t="s">
        <v>49</v>
      </c>
      <c r="N67" s="63">
        <f t="shared" si="28"/>
        <v>110</v>
      </c>
    </row>
    <row r="68" spans="1:1024" x14ac:dyDescent="0.25">
      <c r="B68" s="57">
        <f t="shared" si="26"/>
        <v>43958</v>
      </c>
      <c r="C68" s="57">
        <f t="shared" ca="1" si="30"/>
        <v>43982</v>
      </c>
      <c r="D68" s="58">
        <f t="shared" ca="1" si="29"/>
        <v>24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43993</v>
      </c>
      <c r="M68" s="63" t="s">
        <v>49</v>
      </c>
      <c r="N68" s="63">
        <f t="shared" si="28"/>
        <v>110</v>
      </c>
    </row>
    <row r="69" spans="1:1024" x14ac:dyDescent="0.25">
      <c r="B69" s="57">
        <f t="shared" si="26"/>
        <v>43962</v>
      </c>
      <c r="C69" s="57">
        <f t="shared" ca="1" si="30"/>
        <v>43986</v>
      </c>
      <c r="D69" s="58">
        <f t="shared" ca="1" si="29"/>
        <v>24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43993</v>
      </c>
      <c r="M69" s="63" t="s">
        <v>49</v>
      </c>
      <c r="N69" s="63">
        <f t="shared" si="28"/>
        <v>110</v>
      </c>
    </row>
    <row r="70" spans="1:1024" x14ac:dyDescent="0.25">
      <c r="B70" s="65">
        <f>A59+A53-1</f>
        <v>43969</v>
      </c>
      <c r="C70" s="57">
        <f t="shared" ca="1" si="30"/>
        <v>43990</v>
      </c>
      <c r="D70" s="58">
        <f t="shared" ca="1" si="29"/>
        <v>21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43990</v>
      </c>
      <c r="M70" s="63" t="s">
        <v>49</v>
      </c>
      <c r="N70" s="63">
        <f t="shared" si="28"/>
        <v>110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si="40"/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si="33"/>
        <v>75</v>
      </c>
      <c r="J86" s="73">
        <f t="shared" si="34"/>
        <v>34</v>
      </c>
      <c r="K86" s="73">
        <f t="shared" si="35"/>
        <v>38</v>
      </c>
      <c r="L86" s="72">
        <f t="shared" si="36"/>
        <v>43964</v>
      </c>
      <c r="M86" s="75" t="s">
        <v>46</v>
      </c>
      <c r="N86" s="75">
        <f t="shared" si="39"/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0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33"/>
        <v>188</v>
      </c>
      <c r="J87" s="73">
        <f t="shared" si="34"/>
        <v>37</v>
      </c>
      <c r="K87" s="73">
        <f t="shared" si="35"/>
        <v>35</v>
      </c>
      <c r="L87" s="72">
        <f t="shared" si="36"/>
        <v>43962</v>
      </c>
      <c r="M87" s="75" t="s">
        <v>46</v>
      </c>
      <c r="N87" s="75">
        <f t="shared" si="39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0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33"/>
        <v>-70</v>
      </c>
      <c r="J88" s="73">
        <f t="shared" si="34"/>
        <v>40</v>
      </c>
      <c r="K88" s="73">
        <f t="shared" si="35"/>
        <v>32</v>
      </c>
      <c r="L88" s="72">
        <f t="shared" si="36"/>
        <v>43960</v>
      </c>
      <c r="M88" s="75" t="s">
        <v>46</v>
      </c>
      <c r="N88" s="75">
        <f t="shared" si="39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0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33"/>
        <v>22</v>
      </c>
      <c r="J89" s="73">
        <f t="shared" si="34"/>
        <v>43</v>
      </c>
      <c r="K89" s="73">
        <f t="shared" si="35"/>
        <v>29</v>
      </c>
      <c r="L89" s="72">
        <f t="shared" si="36"/>
        <v>43957</v>
      </c>
      <c r="M89" s="75" t="s">
        <v>46</v>
      </c>
      <c r="N89" s="75">
        <f t="shared" si="39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0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33"/>
        <v>160</v>
      </c>
      <c r="J90" s="73">
        <f t="shared" si="34"/>
        <v>46</v>
      </c>
      <c r="K90" s="73">
        <f t="shared" si="35"/>
        <v>26</v>
      </c>
      <c r="L90" s="72">
        <f t="shared" si="36"/>
        <v>43955</v>
      </c>
      <c r="M90" s="75" t="s">
        <v>46</v>
      </c>
      <c r="N90" s="75">
        <f t="shared" si="39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0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33"/>
        <v>231</v>
      </c>
      <c r="J91" s="73">
        <f t="shared" si="34"/>
        <v>49</v>
      </c>
      <c r="K91" s="73">
        <f t="shared" si="35"/>
        <v>23</v>
      </c>
      <c r="L91" s="72">
        <f t="shared" si="36"/>
        <v>43953</v>
      </c>
      <c r="M91" s="75" t="s">
        <v>46</v>
      </c>
      <c r="N91" s="75">
        <f t="shared" si="39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0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33"/>
        <v>92</v>
      </c>
      <c r="J92" s="73">
        <f t="shared" si="34"/>
        <v>52</v>
      </c>
      <c r="K92" s="73">
        <f t="shared" si="35"/>
        <v>20</v>
      </c>
      <c r="L92" s="72">
        <f t="shared" si="36"/>
        <v>43951</v>
      </c>
      <c r="M92" s="75" t="s">
        <v>46</v>
      </c>
      <c r="N92" s="75">
        <f t="shared" si="39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0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33"/>
        <v>116</v>
      </c>
      <c r="J93" s="73">
        <f t="shared" si="34"/>
        <v>55</v>
      </c>
      <c r="K93" s="73">
        <f t="shared" si="35"/>
        <v>17</v>
      </c>
      <c r="L93" s="72">
        <f t="shared" si="36"/>
        <v>43948</v>
      </c>
      <c r="M93" s="75" t="s">
        <v>46</v>
      </c>
      <c r="N93" s="75">
        <f t="shared" si="39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0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33"/>
        <v>139</v>
      </c>
      <c r="J94" s="73">
        <f t="shared" si="34"/>
        <v>58</v>
      </c>
      <c r="K94" s="73">
        <f t="shared" si="35"/>
        <v>14</v>
      </c>
      <c r="L94" s="72">
        <f t="shared" si="36"/>
        <v>43946</v>
      </c>
      <c r="M94" s="75" t="s">
        <v>46</v>
      </c>
      <c r="N94" s="75">
        <f t="shared" si="39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0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33"/>
        <v>80</v>
      </c>
      <c r="J95" s="73">
        <f t="shared" si="34"/>
        <v>61</v>
      </c>
      <c r="K95" s="73">
        <f t="shared" si="35"/>
        <v>11</v>
      </c>
      <c r="L95" s="72">
        <f t="shared" si="36"/>
        <v>43944</v>
      </c>
      <c r="M95" s="75" t="s">
        <v>46</v>
      </c>
      <c r="N95" s="75">
        <f t="shared" si="39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1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Sheet2</vt:lpstr>
      <vt:lpstr>Sheet1</vt:lpstr>
      <vt:lpstr>Curva de ensino</vt:lpstr>
      <vt:lpstr>Andamento</vt:lpstr>
      <vt:lpstr>Sheet5</vt:lpstr>
      <vt:lpstr>Andamento_DontReady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2020-04-22T00:15:23Z</dcterms:modified>
  <dc:language>pt-BR</dc:language>
</cp:coreProperties>
</file>