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studos\200DaysProject\"/>
    </mc:Choice>
  </mc:AlternateContent>
  <xr:revisionPtr revIDLastSave="0" documentId="13_ncr:1_{AB328B14-80CC-4C0C-BD4E-072158CE35F9}" xr6:coauthVersionLast="45" xr6:coauthVersionMax="45" xr10:uidLastSave="{00000000-0000-0000-0000-000000000000}"/>
  <bookViews>
    <workbookView xWindow="-28920" yWindow="-120" windowWidth="29040" windowHeight="16440" tabRatio="500" activeTab="3" xr2:uid="{00000000-000D-0000-FFFF-FFFF00000000}"/>
  </bookViews>
  <sheets>
    <sheet name="Sheet2" sheetId="1" r:id="rId1"/>
    <sheet name="Sheet1" sheetId="2" r:id="rId2"/>
    <sheet name="Curva de ensino" sheetId="3" r:id="rId3"/>
    <sheet name="Andamento_2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2" l="1"/>
  <c r="C23" i="5" l="1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97" i="4"/>
  <c r="B96" i="4"/>
  <c r="B97" i="4" s="1"/>
  <c r="A77" i="4"/>
  <c r="B76" i="4" s="1"/>
  <c r="B77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D75" i="4"/>
  <c r="F71" i="4"/>
  <c r="B70" i="4"/>
  <c r="B71" i="4" s="1"/>
  <c r="A55" i="4"/>
  <c r="A57" i="4" s="1"/>
  <c r="N53" i="4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D53" i="4"/>
  <c r="F48" i="4"/>
  <c r="B47" i="4"/>
  <c r="B48" i="4" s="1"/>
  <c r="A29" i="4"/>
  <c r="A31" i="4" s="1"/>
  <c r="N28" i="4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27" i="4"/>
  <c r="D27" i="4"/>
  <c r="A23" i="4"/>
  <c r="B17" i="4"/>
  <c r="D15" i="4"/>
  <c r="F15" i="4" s="1"/>
  <c r="G15" i="4" s="1"/>
  <c r="B15" i="4"/>
  <c r="F14" i="4"/>
  <c r="G14" i="4" s="1"/>
  <c r="F13" i="4"/>
  <c r="G13" i="4" s="1"/>
  <c r="B13" i="4"/>
  <c r="F12" i="4"/>
  <c r="G12" i="4" s="1"/>
  <c r="F11" i="4"/>
  <c r="G11" i="4" s="1"/>
  <c r="B9" i="4"/>
  <c r="B8" i="4"/>
  <c r="B7" i="4"/>
  <c r="B11" i="2"/>
  <c r="C8" i="2" s="1"/>
  <c r="K205" i="1"/>
  <c r="J205" i="1"/>
  <c r="I205" i="1"/>
  <c r="H205" i="1"/>
  <c r="G205" i="1"/>
  <c r="F205" i="1"/>
  <c r="E205" i="1"/>
  <c r="D205" i="1"/>
  <c r="C205" i="1"/>
  <c r="D16" i="4" l="1"/>
  <c r="F16" i="4" s="1"/>
  <c r="G16" i="4" s="1"/>
  <c r="B23" i="4"/>
  <c r="K47" i="4"/>
  <c r="J47" i="4" s="1"/>
  <c r="K27" i="4"/>
  <c r="L27" i="4" s="1"/>
  <c r="K75" i="4"/>
  <c r="K96" i="4"/>
  <c r="J96" i="4" s="1"/>
  <c r="K76" i="4"/>
  <c r="J76" i="4" s="1"/>
  <c r="G67" i="4"/>
  <c r="G63" i="4"/>
  <c r="G59" i="4"/>
  <c r="G55" i="4"/>
  <c r="I55" i="4" s="1"/>
  <c r="G68" i="4"/>
  <c r="G64" i="4"/>
  <c r="G60" i="4"/>
  <c r="G56" i="4"/>
  <c r="G53" i="4"/>
  <c r="G69" i="4"/>
  <c r="G65" i="4"/>
  <c r="G61" i="4"/>
  <c r="G57" i="4"/>
  <c r="G70" i="4"/>
  <c r="G66" i="4"/>
  <c r="G62" i="4"/>
  <c r="G58" i="4"/>
  <c r="G54" i="4"/>
  <c r="I54" i="4" s="1"/>
  <c r="K53" i="4"/>
  <c r="K70" i="4"/>
  <c r="E8" i="2"/>
  <c r="D8" i="2"/>
  <c r="E23" i="4"/>
  <c r="G29" i="4"/>
  <c r="I29" i="4" s="1"/>
  <c r="G45" i="4"/>
  <c r="G41" i="4"/>
  <c r="G37" i="4"/>
  <c r="G33" i="4"/>
  <c r="G46" i="4"/>
  <c r="G42" i="4"/>
  <c r="G38" i="4"/>
  <c r="G34" i="4"/>
  <c r="G30" i="4"/>
  <c r="I30" i="4" s="1"/>
  <c r="G47" i="4"/>
  <c r="G43" i="4"/>
  <c r="G39" i="4"/>
  <c r="G35" i="4"/>
  <c r="G31" i="4"/>
  <c r="G27" i="4"/>
  <c r="G28" i="4"/>
  <c r="I28" i="4" s="1"/>
  <c r="G44" i="4"/>
  <c r="G40" i="4"/>
  <c r="G36" i="4"/>
  <c r="G32" i="4"/>
  <c r="D76" i="4"/>
  <c r="D77" i="4" s="1"/>
  <c r="K77" i="4"/>
  <c r="J77" i="4" s="1"/>
  <c r="C7" i="2"/>
  <c r="B28" i="4"/>
  <c r="B54" i="4"/>
  <c r="D17" i="4"/>
  <c r="A79" i="4"/>
  <c r="C5" i="2"/>
  <c r="C9" i="2"/>
  <c r="C3" i="2"/>
  <c r="C11" i="4"/>
  <c r="C11" i="2"/>
  <c r="C2" i="2"/>
  <c r="C6" i="2"/>
  <c r="C10" i="2"/>
  <c r="C4" i="2"/>
  <c r="J27" i="4" l="1"/>
  <c r="L76" i="4"/>
  <c r="E11" i="4"/>
  <c r="J11" i="4" s="1"/>
  <c r="K11" i="4" s="1"/>
  <c r="C12" i="4"/>
  <c r="H65" i="4"/>
  <c r="I65" i="4" s="1"/>
  <c r="L75" i="4"/>
  <c r="J75" i="4"/>
  <c r="E9" i="2"/>
  <c r="D9" i="2"/>
  <c r="H11" i="4"/>
  <c r="I11" i="4" s="1"/>
  <c r="H69" i="4"/>
  <c r="I69" i="4" s="1"/>
  <c r="H40" i="4"/>
  <c r="I40" i="4" s="1"/>
  <c r="G71" i="4"/>
  <c r="I53" i="4"/>
  <c r="D2" i="2"/>
  <c r="J2" i="2" s="1"/>
  <c r="I3" i="2" s="1"/>
  <c r="E2" i="2"/>
  <c r="B78" i="4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L96" i="4" s="1"/>
  <c r="L77" i="4"/>
  <c r="H38" i="4"/>
  <c r="I38" i="4"/>
  <c r="H44" i="4"/>
  <c r="I44" i="4" s="1"/>
  <c r="H46" i="4"/>
  <c r="I46" i="4" s="1"/>
  <c r="H43" i="4"/>
  <c r="I43" i="4" s="1"/>
  <c r="H47" i="4"/>
  <c r="I47" i="4" s="1"/>
  <c r="H61" i="4"/>
  <c r="I61" i="4" s="1"/>
  <c r="H34" i="4"/>
  <c r="I34" i="4" s="1"/>
  <c r="H60" i="4"/>
  <c r="I60" i="4" s="1"/>
  <c r="H36" i="4"/>
  <c r="I36" i="4" s="1"/>
  <c r="H64" i="4"/>
  <c r="I64" i="4" s="1"/>
  <c r="L53" i="4"/>
  <c r="J53" i="4"/>
  <c r="E3" i="2"/>
  <c r="D3" i="2"/>
  <c r="E5" i="2"/>
  <c r="D5" i="2"/>
  <c r="D4" i="2"/>
  <c r="E4" i="2"/>
  <c r="F17" i="4"/>
  <c r="G17" i="4" s="1"/>
  <c r="D18" i="4"/>
  <c r="H37" i="4"/>
  <c r="I37" i="4"/>
  <c r="B55" i="4"/>
  <c r="D55" i="4" s="1"/>
  <c r="D54" i="4"/>
  <c r="H41" i="4"/>
  <c r="I41" i="4"/>
  <c r="L11" i="4"/>
  <c r="M11" i="4" s="1"/>
  <c r="K54" i="4"/>
  <c r="J54" i="4" s="1"/>
  <c r="H58" i="4"/>
  <c r="I58" i="4" s="1"/>
  <c r="H68" i="4"/>
  <c r="I68" i="4" s="1"/>
  <c r="E10" i="2"/>
  <c r="D10" i="2"/>
  <c r="H62" i="4"/>
  <c r="I62" i="4" s="1"/>
  <c r="H32" i="4"/>
  <c r="I32" i="4" s="1"/>
  <c r="H42" i="4"/>
  <c r="I42" i="4" s="1"/>
  <c r="G93" i="4"/>
  <c r="G89" i="4"/>
  <c r="G85" i="4"/>
  <c r="G81" i="4"/>
  <c r="G77" i="4"/>
  <c r="G94" i="4"/>
  <c r="G90" i="4"/>
  <c r="G86" i="4"/>
  <c r="G82" i="4"/>
  <c r="G78" i="4"/>
  <c r="G95" i="4"/>
  <c r="G91" i="4"/>
  <c r="G87" i="4"/>
  <c r="G83" i="4"/>
  <c r="G79" i="4"/>
  <c r="G75" i="4"/>
  <c r="G96" i="4"/>
  <c r="G92" i="4"/>
  <c r="G88" i="4"/>
  <c r="G84" i="4"/>
  <c r="G80" i="4"/>
  <c r="G76" i="4"/>
  <c r="I76" i="4" s="1"/>
  <c r="H33" i="4"/>
  <c r="I33" i="4" s="1"/>
  <c r="I27" i="4"/>
  <c r="G48" i="4"/>
  <c r="B29" i="4"/>
  <c r="K28" i="4"/>
  <c r="J28" i="4" s="1"/>
  <c r="D28" i="4"/>
  <c r="H35" i="4"/>
  <c r="I35" i="4" s="1"/>
  <c r="H45" i="4"/>
  <c r="I45" i="4" s="1"/>
  <c r="E6" i="2"/>
  <c r="D6" i="2"/>
  <c r="E7" i="2"/>
  <c r="D7" i="2"/>
  <c r="H39" i="4"/>
  <c r="I39" i="4"/>
  <c r="H66" i="4"/>
  <c r="I66" i="4" s="1"/>
  <c r="H59" i="4"/>
  <c r="I59" i="4" s="1"/>
  <c r="H70" i="4"/>
  <c r="I70" i="4" s="1"/>
  <c r="H63" i="4"/>
  <c r="I63" i="4" s="1"/>
  <c r="J70" i="4"/>
  <c r="H57" i="4"/>
  <c r="I57" i="4" s="1"/>
  <c r="H67" i="4"/>
  <c r="I67" i="4" s="1"/>
  <c r="J3" i="2" l="1"/>
  <c r="I4" i="2" s="1"/>
  <c r="J4" i="2" s="1"/>
  <c r="I7" i="2" s="1"/>
  <c r="J7" i="2" s="1"/>
  <c r="I9" i="2" s="1"/>
  <c r="J9" i="2" s="1"/>
  <c r="H48" i="4"/>
  <c r="L54" i="4"/>
  <c r="H84" i="4"/>
  <c r="I84" i="4" s="1"/>
  <c r="H88" i="4"/>
  <c r="I88" i="4" s="1"/>
  <c r="H92" i="4"/>
  <c r="I92" i="4" s="1"/>
  <c r="I81" i="4"/>
  <c r="B56" i="4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L70" i="4" s="1"/>
  <c r="K55" i="4"/>
  <c r="J55" i="4" s="1"/>
  <c r="H86" i="4"/>
  <c r="I86" i="4" s="1"/>
  <c r="D29" i="4"/>
  <c r="B30" i="4"/>
  <c r="D30" i="4" s="1"/>
  <c r="K29" i="4"/>
  <c r="J29" i="4" s="1"/>
  <c r="L28" i="4"/>
  <c r="I79" i="4"/>
  <c r="H83" i="4"/>
  <c r="I83" i="4" s="1"/>
  <c r="H89" i="4"/>
  <c r="I89" i="4" s="1"/>
  <c r="B79" i="4"/>
  <c r="K78" i="4"/>
  <c r="J78" i="4" s="1"/>
  <c r="H90" i="4"/>
  <c r="I90" i="4" s="1"/>
  <c r="H93" i="4"/>
  <c r="I93" i="4" s="1"/>
  <c r="F18" i="4"/>
  <c r="G18" i="4" s="1"/>
  <c r="D19" i="4"/>
  <c r="E11" i="2"/>
  <c r="H71" i="4"/>
  <c r="D11" i="2"/>
  <c r="G2" i="2"/>
  <c r="G97" i="4"/>
  <c r="I75" i="4"/>
  <c r="I56" i="4"/>
  <c r="I71" i="4" s="1"/>
  <c r="I31" i="4"/>
  <c r="I48" i="4" s="1"/>
  <c r="H85" i="4"/>
  <c r="I85" i="4" s="1"/>
  <c r="H91" i="4"/>
  <c r="I91" i="4" s="1"/>
  <c r="I78" i="4"/>
  <c r="E12" i="4"/>
  <c r="J12" i="4" s="1"/>
  <c r="K12" i="4" s="1"/>
  <c r="C13" i="4"/>
  <c r="H12" i="4"/>
  <c r="I12" i="4" s="1"/>
  <c r="H94" i="4"/>
  <c r="I94" i="4" s="1"/>
  <c r="H96" i="4"/>
  <c r="I96" i="4" s="1"/>
  <c r="H87" i="4"/>
  <c r="I87" i="4" s="1"/>
  <c r="H95" i="4"/>
  <c r="I95" i="4" s="1"/>
  <c r="I80" i="4"/>
  <c r="H82" i="4"/>
  <c r="I82" i="4" s="1"/>
  <c r="D16" i="2" l="1"/>
  <c r="J11" i="2"/>
  <c r="L12" i="4"/>
  <c r="M12" i="4" s="1"/>
  <c r="B57" i="4"/>
  <c r="K56" i="4"/>
  <c r="J56" i="4" s="1"/>
  <c r="H97" i="4"/>
  <c r="L29" i="4"/>
  <c r="K30" i="4"/>
  <c r="J30" i="4" s="1"/>
  <c r="B31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L47" i="4" s="1"/>
  <c r="B80" i="4"/>
  <c r="K79" i="4"/>
  <c r="J79" i="4" s="1"/>
  <c r="L78" i="4"/>
  <c r="L55" i="4"/>
  <c r="I77" i="4"/>
  <c r="I97" i="4" s="1"/>
  <c r="C14" i="4"/>
  <c r="E13" i="4"/>
  <c r="J13" i="4" s="1"/>
  <c r="K13" i="4" s="1"/>
  <c r="H13" i="4"/>
  <c r="I13" i="4" s="1"/>
  <c r="L13" i="4"/>
  <c r="M13" i="4" s="1"/>
  <c r="D20" i="4"/>
  <c r="F19" i="4"/>
  <c r="G19" i="4" s="1"/>
  <c r="D21" i="4" l="1"/>
  <c r="F20" i="4"/>
  <c r="G20" i="4" s="1"/>
  <c r="B81" i="4"/>
  <c r="K80" i="4"/>
  <c r="J80" i="4" s="1"/>
  <c r="L30" i="4"/>
  <c r="E14" i="4"/>
  <c r="C15" i="4"/>
  <c r="H14" i="4"/>
  <c r="I14" i="4" s="1"/>
  <c r="L14" i="4"/>
  <c r="M14" i="4" s="1"/>
  <c r="J14" i="4"/>
  <c r="K14" i="4" s="1"/>
  <c r="B32" i="4"/>
  <c r="K31" i="4"/>
  <c r="J31" i="4" s="1"/>
  <c r="L56" i="4"/>
  <c r="L79" i="4"/>
  <c r="B58" i="4"/>
  <c r="K57" i="4"/>
  <c r="J57" i="4" s="1"/>
  <c r="L31" i="4" l="1"/>
  <c r="E15" i="4"/>
  <c r="J15" i="4" s="1"/>
  <c r="K15" i="4" s="1"/>
  <c r="C16" i="4"/>
  <c r="H15" i="4"/>
  <c r="I15" i="4" s="1"/>
  <c r="L15" i="4"/>
  <c r="M15" i="4" s="1"/>
  <c r="L57" i="4"/>
  <c r="B82" i="4"/>
  <c r="K81" i="4"/>
  <c r="J81" i="4" s="1"/>
  <c r="B59" i="4"/>
  <c r="K58" i="4"/>
  <c r="J58" i="4" s="1"/>
  <c r="L80" i="4"/>
  <c r="K32" i="4"/>
  <c r="J32" i="4" s="1"/>
  <c r="B33" i="4"/>
  <c r="F21" i="4"/>
  <c r="G21" i="4" s="1"/>
  <c r="D22" i="4"/>
  <c r="F22" i="4" s="1"/>
  <c r="G22" i="4" s="1"/>
  <c r="L32" i="4" l="1"/>
  <c r="L58" i="4"/>
  <c r="B60" i="4"/>
  <c r="K59" i="4"/>
  <c r="J59" i="4" s="1"/>
  <c r="L81" i="4"/>
  <c r="B83" i="4"/>
  <c r="K82" i="4"/>
  <c r="J82" i="4" s="1"/>
  <c r="B34" i="4"/>
  <c r="K33" i="4"/>
  <c r="J33" i="4" s="1"/>
  <c r="E16" i="4"/>
  <c r="L16" i="4" s="1"/>
  <c r="M16" i="4" s="1"/>
  <c r="C17" i="4"/>
  <c r="H16" i="4"/>
  <c r="I16" i="4" s="1"/>
  <c r="L33" i="4" l="1"/>
  <c r="E17" i="4"/>
  <c r="C18" i="4"/>
  <c r="J17" i="4"/>
  <c r="K17" i="4" s="1"/>
  <c r="L17" i="4"/>
  <c r="M17" i="4" s="1"/>
  <c r="H17" i="4"/>
  <c r="I17" i="4" s="1"/>
  <c r="K34" i="4"/>
  <c r="J34" i="4" s="1"/>
  <c r="B35" i="4"/>
  <c r="J16" i="4"/>
  <c r="K16" i="4" s="1"/>
  <c r="L82" i="4"/>
  <c r="B84" i="4"/>
  <c r="K83" i="4"/>
  <c r="J83" i="4" s="1"/>
  <c r="L59" i="4"/>
  <c r="B61" i="4"/>
  <c r="K60" i="4"/>
  <c r="J60" i="4" s="1"/>
  <c r="L34" i="4" l="1"/>
  <c r="L83" i="4"/>
  <c r="B36" i="4"/>
  <c r="K35" i="4"/>
  <c r="J35" i="4" s="1"/>
  <c r="B85" i="4"/>
  <c r="K84" i="4"/>
  <c r="J84" i="4" s="1"/>
  <c r="L60" i="4"/>
  <c r="B62" i="4"/>
  <c r="K61" i="4"/>
  <c r="J61" i="4" s="1"/>
  <c r="E18" i="4"/>
  <c r="J18" i="4" s="1"/>
  <c r="K18" i="4" s="1"/>
  <c r="C19" i="4"/>
  <c r="H18" i="4"/>
  <c r="I18" i="4" s="1"/>
  <c r="L84" i="4" l="1"/>
  <c r="E19" i="4"/>
  <c r="J19" i="4" s="1"/>
  <c r="K19" i="4" s="1"/>
  <c r="C20" i="4"/>
  <c r="H19" i="4"/>
  <c r="I19" i="4" s="1"/>
  <c r="B63" i="4"/>
  <c r="K62" i="4"/>
  <c r="J62" i="4" s="1"/>
  <c r="L61" i="4"/>
  <c r="B86" i="4"/>
  <c r="K85" i="4"/>
  <c r="J85" i="4" s="1"/>
  <c r="L35" i="4"/>
  <c r="L18" i="4"/>
  <c r="M18" i="4" s="1"/>
  <c r="K36" i="4"/>
  <c r="J36" i="4" s="1"/>
  <c r="B37" i="4"/>
  <c r="L19" i="4" l="1"/>
  <c r="M19" i="4" s="1"/>
  <c r="L85" i="4"/>
  <c r="B38" i="4"/>
  <c r="K37" i="4"/>
  <c r="J37" i="4" s="1"/>
  <c r="B64" i="4"/>
  <c r="K63" i="4"/>
  <c r="J63" i="4" s="1"/>
  <c r="L36" i="4"/>
  <c r="B87" i="4"/>
  <c r="K86" i="4"/>
  <c r="J86" i="4" s="1"/>
  <c r="L62" i="4"/>
  <c r="E20" i="4"/>
  <c r="L20" i="4" s="1"/>
  <c r="M20" i="4" s="1"/>
  <c r="C21" i="4"/>
  <c r="H20" i="4"/>
  <c r="I20" i="4" s="1"/>
  <c r="J20" i="4" l="1"/>
  <c r="K20" i="4" s="1"/>
  <c r="L86" i="4"/>
  <c r="L63" i="4"/>
  <c r="B65" i="4"/>
  <c r="K64" i="4"/>
  <c r="J64" i="4" s="1"/>
  <c r="L37" i="4"/>
  <c r="K38" i="4"/>
  <c r="J38" i="4" s="1"/>
  <c r="B39" i="4"/>
  <c r="L38" i="4"/>
  <c r="B88" i="4"/>
  <c r="K87" i="4"/>
  <c r="J87" i="4" s="1"/>
  <c r="E21" i="4"/>
  <c r="J21" i="4" s="1"/>
  <c r="K21" i="4" s="1"/>
  <c r="C22" i="4"/>
  <c r="H21" i="4"/>
  <c r="I21" i="4" s="1"/>
  <c r="L21" i="4" l="1"/>
  <c r="M21" i="4" s="1"/>
  <c r="B40" i="4"/>
  <c r="K39" i="4"/>
  <c r="J39" i="4" s="1"/>
  <c r="L87" i="4"/>
  <c r="L64" i="4"/>
  <c r="B89" i="4"/>
  <c r="K88" i="4"/>
  <c r="J88" i="4" s="1"/>
  <c r="B66" i="4"/>
  <c r="K65" i="4"/>
  <c r="J65" i="4" s="1"/>
  <c r="E22" i="4"/>
  <c r="L22" i="4" s="1"/>
  <c r="M22" i="4" s="1"/>
  <c r="H22" i="4"/>
  <c r="I22" i="4" s="1"/>
  <c r="L88" i="4" l="1"/>
  <c r="B67" i="4"/>
  <c r="K66" i="4"/>
  <c r="J66" i="4" s="1"/>
  <c r="L65" i="4"/>
  <c r="B90" i="4"/>
  <c r="K89" i="4"/>
  <c r="J89" i="4" s="1"/>
  <c r="J22" i="4"/>
  <c r="K22" i="4" s="1"/>
  <c r="L39" i="4"/>
  <c r="K40" i="4"/>
  <c r="J40" i="4" s="1"/>
  <c r="B41" i="4"/>
  <c r="L89" i="4" l="1"/>
  <c r="B42" i="4"/>
  <c r="K41" i="4"/>
  <c r="J41" i="4" s="1"/>
  <c r="B91" i="4"/>
  <c r="K90" i="4"/>
  <c r="J90" i="4" s="1"/>
  <c r="L66" i="4"/>
  <c r="B68" i="4"/>
  <c r="K67" i="4"/>
  <c r="J67" i="4" s="1"/>
  <c r="L40" i="4"/>
  <c r="L67" i="4" l="1"/>
  <c r="B69" i="4"/>
  <c r="K68" i="4"/>
  <c r="J68" i="4" s="1"/>
  <c r="B92" i="4"/>
  <c r="K91" i="4"/>
  <c r="J91" i="4" s="1"/>
  <c r="L90" i="4"/>
  <c r="L41" i="4"/>
  <c r="K42" i="4"/>
  <c r="J42" i="4" s="1"/>
  <c r="B43" i="4"/>
  <c r="L42" i="4" l="1"/>
  <c r="B44" i="4"/>
  <c r="K43" i="4"/>
  <c r="J43" i="4" s="1"/>
  <c r="B93" i="4"/>
  <c r="K92" i="4"/>
  <c r="J92" i="4" s="1"/>
  <c r="L91" i="4"/>
  <c r="L68" i="4"/>
  <c r="K69" i="4"/>
  <c r="J69" i="4" s="1"/>
  <c r="J71" i="4" s="1"/>
  <c r="L43" i="4" l="1"/>
  <c r="L69" i="4"/>
  <c r="K44" i="4"/>
  <c r="J44" i="4" s="1"/>
  <c r="B45" i="4"/>
  <c r="L92" i="4"/>
  <c r="B94" i="4"/>
  <c r="K93" i="4"/>
  <c r="J93" i="4" s="1"/>
  <c r="B46" i="4" l="1"/>
  <c r="K45" i="4"/>
  <c r="J45" i="4" s="1"/>
  <c r="L93" i="4"/>
  <c r="B95" i="4"/>
  <c r="K94" i="4"/>
  <c r="J94" i="4" s="1"/>
  <c r="L44" i="4"/>
  <c r="L94" i="4" l="1"/>
  <c r="K95" i="4"/>
  <c r="J95" i="4" s="1"/>
  <c r="J97" i="4" s="1"/>
  <c r="L45" i="4"/>
  <c r="K46" i="4"/>
  <c r="J46" i="4" s="1"/>
  <c r="J48" i="4" s="1"/>
  <c r="L46" i="4" l="1"/>
  <c r="L95" i="4"/>
</calcChain>
</file>

<file path=xl/sharedStrings.xml><?xml version="1.0" encoding="utf-8"?>
<sst xmlns="http://schemas.openxmlformats.org/spreadsheetml/2006/main" count="202" uniqueCount="70">
  <si>
    <t>dia</t>
  </si>
  <si>
    <t>data</t>
  </si>
  <si>
    <t>Git e GitHub</t>
  </si>
  <si>
    <t>Udemy Python3</t>
  </si>
  <si>
    <t>Pense Python</t>
  </si>
  <si>
    <t>Web Scraping</t>
  </si>
  <si>
    <t>Automatizando Tarefas</t>
  </si>
  <si>
    <t>Algebra Linear</t>
  </si>
  <si>
    <t>Formação Cientista de Dados</t>
  </si>
  <si>
    <t>Python Fluente</t>
  </si>
  <si>
    <t>Python para Análise de Dados</t>
  </si>
  <si>
    <t>não precisou</t>
  </si>
  <si>
    <t>Total</t>
  </si>
  <si>
    <t>assunto</t>
  </si>
  <si>
    <t>Real</t>
  </si>
  <si>
    <t>diferença</t>
  </si>
  <si>
    <t>Python3 Completo</t>
  </si>
  <si>
    <t>Webscraping com Python</t>
  </si>
  <si>
    <t>Automatize Tarefas Maçantes com Python</t>
  </si>
  <si>
    <t>GitHub</t>
  </si>
  <si>
    <t>GitHub Rev</t>
  </si>
  <si>
    <t>Curso Python3</t>
  </si>
  <si>
    <t>dias para acabar</t>
  </si>
  <si>
    <t>min. cada módulo</t>
  </si>
  <si>
    <t>min. estudados</t>
  </si>
  <si>
    <t>quant dias</t>
  </si>
  <si>
    <t>min. de lição por dia</t>
  </si>
  <si>
    <t>Faltam – dias</t>
  </si>
  <si>
    <t>Data térm. prevista inicial</t>
  </si>
  <si>
    <t>dados planejados (alvo 3)</t>
  </si>
  <si>
    <t>Data 3</t>
  </si>
  <si>
    <t>dados passados(alvo 1)</t>
  </si>
  <si>
    <t>Data 1</t>
  </si>
  <si>
    <t>média (alvo) 2</t>
  </si>
  <si>
    <t>Data 2</t>
  </si>
  <si>
    <t>Livro Pense Python</t>
  </si>
  <si>
    <t>Total Dias</t>
  </si>
  <si>
    <t>data_prevista</t>
  </si>
  <si>
    <t>data_real</t>
  </si>
  <si>
    <t>Capítulos</t>
  </si>
  <si>
    <t>págs do capítulo</t>
  </si>
  <si>
    <t>min. cada Capítulo</t>
  </si>
  <si>
    <t>dif min (planej. - exec.)</t>
  </si>
  <si>
    <t>Data térm. prevista</t>
  </si>
  <si>
    <t>Executado?</t>
  </si>
  <si>
    <t>pág lidas</t>
  </si>
  <si>
    <t>S</t>
  </si>
  <si>
    <t>Total de dias por capítulo</t>
  </si>
  <si>
    <t>Total de min por capítulo</t>
  </si>
  <si>
    <t>N</t>
  </si>
  <si>
    <t>Data de Início</t>
  </si>
  <si>
    <t>Quantidade de Capítulos</t>
  </si>
  <si>
    <t>Quant. Min. de estudos/dia</t>
  </si>
  <si>
    <t>Ap A</t>
  </si>
  <si>
    <t>Ap B</t>
  </si>
  <si>
    <t>Livro WebScraping com Python</t>
  </si>
  <si>
    <t>posicoes do capítulo</t>
  </si>
  <si>
    <t>posições lidas</t>
  </si>
  <si>
    <t>Introdução</t>
  </si>
  <si>
    <t>Ap C</t>
  </si>
  <si>
    <t>Introducao</t>
  </si>
  <si>
    <t>a</t>
  </si>
  <si>
    <t>b</t>
  </si>
  <si>
    <t>c</t>
  </si>
  <si>
    <t>fim</t>
  </si>
  <si>
    <t>Algebra Linear com Python</t>
  </si>
  <si>
    <t>Formacao Cientista de Dados com Python e R</t>
  </si>
  <si>
    <t>Livro Python para Analise de Dados</t>
  </si>
  <si>
    <t>Livro Python Fluente</t>
  </si>
  <si>
    <t>início: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</si>
</sst>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 &quot;mmm"/>
    <numFmt numFmtId="165" formatCode="0.0"/>
  </numFmts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2A6099"/>
      <name val="Arial"/>
      <family val="2"/>
      <charset val="1"/>
    </font>
    <font>
      <sz val="10"/>
      <color rgb="FF00B05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1" fontId="0" fillId="0" borderId="0" xfId="0" applyNumberFormat="1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9" borderId="0" xfId="0" applyFont="1" applyFill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Alignment="1">
      <alignment horizontal="center"/>
    </xf>
    <xf numFmtId="0" fontId="0" fillId="13" borderId="0" xfId="0" applyFill="1"/>
    <xf numFmtId="10" fontId="0" fillId="13" borderId="0" xfId="0" applyNumberFormat="1" applyFill="1"/>
    <xf numFmtId="0" fontId="0" fillId="14" borderId="0" xfId="0" applyFill="1" applyAlignment="1">
      <alignment horizontal="center"/>
    </xf>
    <xf numFmtId="0" fontId="0" fillId="14" borderId="0" xfId="0" applyFill="1"/>
    <xf numFmtId="10" fontId="0" fillId="14" borderId="0" xfId="0" applyNumberFormat="1" applyFill="1"/>
    <xf numFmtId="15" fontId="0" fillId="0" borderId="0" xfId="0" applyNumberForma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15" fontId="0" fillId="0" borderId="0" xfId="0" applyNumberFormat="1" applyAlignment="1">
      <alignment horizontal="center" vertical="center"/>
    </xf>
    <xf numFmtId="15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5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5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B4C7DC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zoomScaleNormal="100" workbookViewId="0">
      <pane xSplit="2" ySplit="1" topLeftCell="C8" activePane="bottomRight" state="frozen"/>
      <selection pane="topRight" activeCell="C1" sqref="C1"/>
      <selection pane="bottomLeft" activeCell="A8" sqref="A8"/>
      <selection pane="bottomRight" activeCell="D27" sqref="D27"/>
    </sheetView>
  </sheetViews>
  <sheetFormatPr defaultColWidth="12.109375" defaultRowHeight="13.2" x14ac:dyDescent="0.25"/>
  <cols>
    <col min="1" max="2" width="9.109375" style="1" customWidth="1"/>
    <col min="3" max="3" width="12.109375" style="1"/>
    <col min="4" max="4" width="15.109375" style="1" customWidth="1"/>
    <col min="5" max="5" width="13.5546875" customWidth="1"/>
    <col min="6" max="6" width="13.6640625" customWidth="1"/>
    <col min="7" max="7" width="21.33203125" customWidth="1"/>
    <col min="8" max="8" width="14.109375" customWidth="1"/>
    <col min="9" max="9" width="26.88671875" customWidth="1"/>
    <col min="10" max="10" width="14.5546875" customWidth="1"/>
    <col min="11" max="11" width="27.44140625" customWidth="1"/>
  </cols>
  <sheetData>
    <row r="1" spans="1:11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>
        <v>1</v>
      </c>
      <c r="B2" s="5">
        <v>43857</v>
      </c>
      <c r="C2" s="6">
        <v>0.15138888888888899</v>
      </c>
      <c r="D2" s="4"/>
      <c r="E2" s="7"/>
      <c r="F2" s="7"/>
      <c r="G2" s="7"/>
      <c r="H2" s="7"/>
      <c r="I2" s="7"/>
      <c r="J2" s="7"/>
      <c r="K2" s="7"/>
    </row>
    <row r="3" spans="1:11" x14ac:dyDescent="0.25">
      <c r="A3" s="4">
        <v>2</v>
      </c>
      <c r="B3" s="5">
        <v>43858</v>
      </c>
      <c r="C3" s="6">
        <v>8.8194444444444395E-2</v>
      </c>
      <c r="D3" s="4"/>
      <c r="E3" s="7"/>
      <c r="F3" s="7"/>
      <c r="G3" s="7"/>
      <c r="H3" s="7"/>
      <c r="I3" s="7"/>
      <c r="J3" s="7"/>
      <c r="K3" s="7"/>
    </row>
    <row r="4" spans="1:11" x14ac:dyDescent="0.25">
      <c r="A4" s="4">
        <v>3</v>
      </c>
      <c r="B4" s="5">
        <v>43859</v>
      </c>
      <c r="C4" s="6">
        <v>8.8888888888888906E-2</v>
      </c>
      <c r="D4" s="4"/>
      <c r="E4" s="7"/>
      <c r="F4" s="7"/>
      <c r="G4" s="7"/>
      <c r="H4" s="7"/>
      <c r="I4" s="7"/>
      <c r="J4" s="7"/>
      <c r="K4" s="7"/>
    </row>
    <row r="5" spans="1:11" x14ac:dyDescent="0.25">
      <c r="A5" s="4">
        <v>4</v>
      </c>
      <c r="B5" s="5">
        <v>43860</v>
      </c>
      <c r="C5" s="6">
        <v>9.5833333333333298E-2</v>
      </c>
      <c r="D5" s="4"/>
      <c r="E5" s="7"/>
      <c r="F5" s="7"/>
      <c r="G5" s="7"/>
      <c r="H5" s="7"/>
      <c r="I5" s="7"/>
      <c r="J5" s="7"/>
      <c r="K5" s="7"/>
    </row>
    <row r="6" spans="1:11" x14ac:dyDescent="0.25">
      <c r="A6" s="4">
        <v>5</v>
      </c>
      <c r="B6" s="5">
        <v>43861</v>
      </c>
      <c r="C6" s="8" t="s">
        <v>11</v>
      </c>
      <c r="D6" s="9">
        <v>0.11944444444444401</v>
      </c>
      <c r="E6" s="7"/>
      <c r="F6" s="7"/>
      <c r="G6" s="7"/>
      <c r="H6" s="7"/>
      <c r="I6" s="7"/>
      <c r="J6" s="7"/>
      <c r="K6" s="7"/>
    </row>
    <row r="7" spans="1:11" x14ac:dyDescent="0.25">
      <c r="A7" s="4">
        <v>6</v>
      </c>
      <c r="B7" s="5">
        <v>43862</v>
      </c>
      <c r="C7" s="4"/>
      <c r="D7" s="9">
        <v>4.5833333333333302E-2</v>
      </c>
      <c r="E7" s="7"/>
      <c r="F7" s="7"/>
      <c r="G7" s="7"/>
      <c r="H7" s="7"/>
      <c r="I7" s="7"/>
      <c r="J7" s="7"/>
      <c r="K7" s="7"/>
    </row>
    <row r="8" spans="1:11" x14ac:dyDescent="0.25">
      <c r="A8" s="4">
        <v>7</v>
      </c>
      <c r="B8" s="5">
        <v>43863</v>
      </c>
      <c r="C8" s="4"/>
      <c r="D8" s="9">
        <v>0.12777777777777799</v>
      </c>
      <c r="E8" s="7"/>
      <c r="F8" s="7"/>
      <c r="G8" s="7"/>
      <c r="H8" s="7"/>
      <c r="I8" s="7"/>
      <c r="J8" s="7"/>
      <c r="K8" s="7"/>
    </row>
    <row r="9" spans="1:11" x14ac:dyDescent="0.25">
      <c r="A9" s="4">
        <v>8</v>
      </c>
      <c r="B9" s="5">
        <v>43864</v>
      </c>
      <c r="C9" s="4"/>
      <c r="D9" s="9">
        <v>5.4166666666666703E-2</v>
      </c>
      <c r="E9" s="7"/>
      <c r="F9" s="7"/>
      <c r="G9" s="7"/>
      <c r="H9" s="7"/>
      <c r="I9" s="7"/>
      <c r="J9" s="7"/>
      <c r="K9" s="7"/>
    </row>
    <row r="10" spans="1:11" x14ac:dyDescent="0.25">
      <c r="A10" s="4">
        <v>9</v>
      </c>
      <c r="B10" s="5">
        <v>43865</v>
      </c>
      <c r="C10" s="4"/>
      <c r="D10" s="9">
        <v>6.7361111111111094E-2</v>
      </c>
      <c r="E10" s="7"/>
      <c r="F10" s="7"/>
      <c r="G10" s="7"/>
      <c r="H10" s="7"/>
      <c r="I10" s="7"/>
      <c r="J10" s="7"/>
      <c r="K10" s="7"/>
    </row>
    <row r="11" spans="1:11" x14ac:dyDescent="0.25">
      <c r="A11" s="4">
        <v>10</v>
      </c>
      <c r="B11" s="5">
        <v>43866</v>
      </c>
      <c r="C11" s="4"/>
      <c r="D11" s="9">
        <v>0.141666666666667</v>
      </c>
      <c r="E11" s="7"/>
      <c r="F11" s="7"/>
      <c r="G11" s="7"/>
      <c r="H11" s="7"/>
      <c r="I11" s="7"/>
      <c r="J11" s="7"/>
      <c r="K11" s="7"/>
    </row>
    <row r="12" spans="1:11" x14ac:dyDescent="0.25">
      <c r="A12" s="4">
        <v>11</v>
      </c>
      <c r="B12" s="5">
        <v>43867</v>
      </c>
      <c r="C12" s="4"/>
      <c r="D12" s="9">
        <v>6.0416666666666702E-2</v>
      </c>
      <c r="E12" s="7"/>
      <c r="F12" s="7"/>
      <c r="G12" s="7"/>
      <c r="H12" s="7"/>
      <c r="I12" s="7"/>
      <c r="J12" s="7"/>
      <c r="K12" s="7"/>
    </row>
    <row r="13" spans="1:11" x14ac:dyDescent="0.25">
      <c r="A13" s="4">
        <v>12</v>
      </c>
      <c r="B13" s="5">
        <v>43868</v>
      </c>
      <c r="C13" s="4"/>
      <c r="D13" s="9">
        <v>3.8194444444444399E-2</v>
      </c>
      <c r="E13" s="7"/>
      <c r="F13" s="7"/>
      <c r="G13" s="7"/>
      <c r="H13" s="7"/>
      <c r="I13" s="7"/>
      <c r="J13" s="7"/>
      <c r="K13" s="7"/>
    </row>
    <row r="14" spans="1:11" x14ac:dyDescent="0.25">
      <c r="A14" s="4">
        <v>13</v>
      </c>
      <c r="B14" s="5">
        <v>43869</v>
      </c>
      <c r="C14" s="4"/>
      <c r="D14" s="9">
        <v>0.12916666666666701</v>
      </c>
      <c r="E14" s="7"/>
      <c r="F14" s="7"/>
      <c r="G14" s="7"/>
      <c r="H14" s="7"/>
      <c r="I14" s="7"/>
      <c r="J14" s="7"/>
      <c r="K14" s="7"/>
    </row>
    <row r="15" spans="1:11" x14ac:dyDescent="0.25">
      <c r="A15" s="4">
        <v>14</v>
      </c>
      <c r="B15" s="5">
        <v>43870</v>
      </c>
      <c r="C15" s="4"/>
      <c r="D15" s="9">
        <v>3.8194444444444399E-2</v>
      </c>
      <c r="E15" s="7"/>
      <c r="F15" s="7"/>
      <c r="G15" s="7"/>
      <c r="H15" s="7"/>
      <c r="I15" s="7"/>
      <c r="J15" s="7"/>
      <c r="K15" s="7"/>
    </row>
    <row r="16" spans="1:11" x14ac:dyDescent="0.25">
      <c r="A16" s="4">
        <v>15</v>
      </c>
      <c r="B16" s="5">
        <v>43871</v>
      </c>
      <c r="C16" s="4"/>
      <c r="D16" s="9">
        <v>0.1</v>
      </c>
      <c r="E16" s="7"/>
      <c r="F16" s="7"/>
      <c r="G16" s="7"/>
      <c r="H16" s="7"/>
      <c r="I16" s="7"/>
      <c r="J16" s="7"/>
      <c r="K16" s="7"/>
    </row>
    <row r="17" spans="1:11" x14ac:dyDescent="0.25">
      <c r="A17" s="4">
        <v>16</v>
      </c>
      <c r="B17" s="5">
        <v>43872</v>
      </c>
      <c r="C17" s="4"/>
      <c r="D17" s="9">
        <v>6.25E-2</v>
      </c>
      <c r="E17" s="7"/>
      <c r="F17" s="7"/>
      <c r="G17" s="7"/>
      <c r="H17" s="7"/>
      <c r="I17" s="7"/>
      <c r="J17" s="7"/>
      <c r="K17" s="7"/>
    </row>
    <row r="18" spans="1:11" x14ac:dyDescent="0.25">
      <c r="A18" s="4">
        <v>17</v>
      </c>
      <c r="B18" s="5">
        <v>43873</v>
      </c>
      <c r="C18" s="4"/>
      <c r="D18" s="9">
        <v>5.9027777777777797E-2</v>
      </c>
      <c r="E18" s="7"/>
      <c r="F18" s="7"/>
      <c r="G18" s="7"/>
      <c r="H18" s="7"/>
      <c r="I18" s="7"/>
      <c r="J18" s="7"/>
      <c r="K18" s="7"/>
    </row>
    <row r="19" spans="1:11" x14ac:dyDescent="0.25">
      <c r="A19" s="4">
        <v>18</v>
      </c>
      <c r="B19" s="5">
        <v>43874</v>
      </c>
      <c r="C19" s="4"/>
      <c r="D19" s="10">
        <v>0</v>
      </c>
      <c r="E19" s="7"/>
      <c r="F19" s="7"/>
      <c r="G19" s="7"/>
      <c r="H19" s="7"/>
      <c r="I19" s="7"/>
      <c r="J19" s="7"/>
      <c r="K19" s="7"/>
    </row>
    <row r="20" spans="1:11" x14ac:dyDescent="0.25">
      <c r="A20" s="4">
        <v>19</v>
      </c>
      <c r="B20" s="5">
        <v>43875</v>
      </c>
      <c r="C20" s="4"/>
      <c r="D20" s="10">
        <v>0</v>
      </c>
      <c r="E20" s="7"/>
      <c r="F20" s="7"/>
      <c r="G20" s="7"/>
      <c r="H20" s="7"/>
      <c r="I20" s="7"/>
      <c r="J20" s="7"/>
      <c r="K20" s="7"/>
    </row>
    <row r="21" spans="1:11" x14ac:dyDescent="0.25">
      <c r="A21" s="4">
        <v>20</v>
      </c>
      <c r="B21" s="5">
        <v>43876</v>
      </c>
      <c r="C21" s="4"/>
      <c r="D21" s="10">
        <v>0</v>
      </c>
      <c r="E21" s="7"/>
      <c r="F21" s="7"/>
      <c r="G21" s="7"/>
      <c r="H21" s="7"/>
      <c r="I21" s="7"/>
      <c r="J21" s="7"/>
      <c r="K21" s="7"/>
    </row>
    <row r="22" spans="1:11" x14ac:dyDescent="0.25">
      <c r="A22" s="4">
        <v>21</v>
      </c>
      <c r="B22" s="5">
        <v>43877</v>
      </c>
      <c r="C22" s="4"/>
      <c r="D22" s="10">
        <v>0</v>
      </c>
      <c r="E22" s="7"/>
      <c r="F22" s="7"/>
      <c r="G22" s="7"/>
      <c r="H22" s="7"/>
      <c r="I22" s="7"/>
      <c r="J22" s="7"/>
      <c r="K22" s="7"/>
    </row>
    <row r="23" spans="1:11" x14ac:dyDescent="0.25">
      <c r="A23" s="4">
        <v>22</v>
      </c>
      <c r="B23" s="5">
        <v>43878</v>
      </c>
      <c r="C23" s="4"/>
      <c r="D23" s="9">
        <v>5.4861111111111097E-2</v>
      </c>
      <c r="E23" s="7"/>
      <c r="F23" s="7"/>
      <c r="G23" s="7"/>
      <c r="H23" s="7"/>
      <c r="I23" s="7"/>
      <c r="J23" s="7"/>
      <c r="K23" s="7"/>
    </row>
    <row r="24" spans="1:11" x14ac:dyDescent="0.25">
      <c r="A24" s="4">
        <v>23</v>
      </c>
      <c r="B24" s="5">
        <v>43879</v>
      </c>
      <c r="C24" s="4"/>
      <c r="D24" s="9">
        <v>3.125E-2</v>
      </c>
      <c r="E24" s="7"/>
      <c r="F24" s="7"/>
      <c r="G24" s="7"/>
      <c r="H24" s="7"/>
      <c r="I24" s="7"/>
      <c r="J24" s="7"/>
      <c r="K24" s="7"/>
    </row>
    <row r="25" spans="1:11" x14ac:dyDescent="0.25">
      <c r="A25" s="4">
        <v>24</v>
      </c>
      <c r="B25" s="5">
        <v>43880</v>
      </c>
      <c r="C25" s="4"/>
      <c r="D25" s="9">
        <v>0.115972222222222</v>
      </c>
      <c r="E25" s="7"/>
      <c r="F25" s="7"/>
      <c r="G25" s="7"/>
      <c r="H25" s="7"/>
      <c r="I25" s="7"/>
      <c r="J25" s="7"/>
      <c r="K25" s="7"/>
    </row>
    <row r="26" spans="1:11" x14ac:dyDescent="0.25">
      <c r="A26" s="4">
        <v>25</v>
      </c>
      <c r="B26" s="5">
        <v>43881</v>
      </c>
      <c r="C26" s="4"/>
      <c r="D26" s="9">
        <v>3.6111111111111101E-2</v>
      </c>
      <c r="E26" s="7"/>
      <c r="F26" s="7"/>
      <c r="G26" s="7"/>
      <c r="H26" s="7"/>
      <c r="I26" s="7"/>
      <c r="J26" s="7"/>
      <c r="K26" s="7"/>
    </row>
    <row r="27" spans="1:11" x14ac:dyDescent="0.25">
      <c r="A27" s="4">
        <v>26</v>
      </c>
      <c r="B27" s="5">
        <v>43882</v>
      </c>
      <c r="C27" s="4"/>
      <c r="D27" s="11">
        <v>2.0833333333333301E-2</v>
      </c>
      <c r="E27" s="7"/>
      <c r="F27" s="7"/>
      <c r="G27" s="7"/>
      <c r="H27" s="7"/>
      <c r="I27" s="7"/>
      <c r="J27" s="7"/>
      <c r="K27" s="7"/>
    </row>
    <row r="28" spans="1:11" x14ac:dyDescent="0.25">
      <c r="A28" s="4">
        <v>27</v>
      </c>
      <c r="B28" s="5">
        <v>43883</v>
      </c>
      <c r="C28" s="4"/>
      <c r="D28" s="9">
        <v>2.29166666666667E-2</v>
      </c>
      <c r="E28" s="7"/>
      <c r="F28" s="7"/>
      <c r="G28" s="7"/>
      <c r="H28" s="7"/>
      <c r="I28" s="7"/>
      <c r="J28" s="7"/>
      <c r="K28" s="7"/>
    </row>
    <row r="29" spans="1:11" x14ac:dyDescent="0.25">
      <c r="A29" s="4">
        <v>28</v>
      </c>
      <c r="B29" s="5">
        <v>43884</v>
      </c>
      <c r="C29" s="4"/>
      <c r="D29" s="10">
        <v>0</v>
      </c>
      <c r="E29" s="7"/>
      <c r="F29" s="7"/>
      <c r="G29" s="7"/>
      <c r="H29" s="7"/>
      <c r="I29" s="7"/>
      <c r="J29" s="7"/>
      <c r="K29" s="7"/>
    </row>
    <row r="30" spans="1:11" x14ac:dyDescent="0.25">
      <c r="A30" s="4">
        <v>29</v>
      </c>
      <c r="B30" s="5">
        <v>43885</v>
      </c>
      <c r="C30" s="4"/>
      <c r="D30" s="9">
        <v>8.1944444444444403E-2</v>
      </c>
      <c r="E30" s="7"/>
      <c r="F30" s="7"/>
      <c r="G30" s="7"/>
      <c r="H30" s="7"/>
      <c r="I30" s="7"/>
      <c r="J30" s="7"/>
      <c r="K30" s="7"/>
    </row>
    <row r="31" spans="1:11" x14ac:dyDescent="0.25">
      <c r="A31" s="4">
        <v>30</v>
      </c>
      <c r="B31" s="5">
        <v>43886</v>
      </c>
      <c r="C31" s="4"/>
      <c r="D31" s="9">
        <v>0.05</v>
      </c>
      <c r="E31" s="7"/>
      <c r="F31" s="7"/>
      <c r="G31" s="7"/>
      <c r="H31" s="7"/>
      <c r="I31" s="7"/>
      <c r="J31" s="7"/>
      <c r="K31" s="7"/>
    </row>
    <row r="32" spans="1:11" x14ac:dyDescent="0.25">
      <c r="A32" s="4">
        <v>31</v>
      </c>
      <c r="B32" s="5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spans="1:11" x14ac:dyDescent="0.25">
      <c r="A33" s="4">
        <v>32</v>
      </c>
      <c r="B33" s="5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spans="1:11" x14ac:dyDescent="0.25">
      <c r="A34" s="4">
        <v>33</v>
      </c>
      <c r="B34" s="5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spans="1:11" x14ac:dyDescent="0.25">
      <c r="A35" s="4">
        <v>34</v>
      </c>
      <c r="B35" s="5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spans="1:11" x14ac:dyDescent="0.25">
      <c r="A36" s="4">
        <v>35</v>
      </c>
      <c r="B36" s="5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spans="1:11" x14ac:dyDescent="0.25">
      <c r="A37" s="4">
        <v>36</v>
      </c>
      <c r="B37" s="5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spans="1:11" x14ac:dyDescent="0.25">
      <c r="A38" s="4">
        <v>37</v>
      </c>
      <c r="B38" s="5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spans="1:11" x14ac:dyDescent="0.25">
      <c r="A39" s="4">
        <v>38</v>
      </c>
      <c r="B39" s="5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spans="1:11" x14ac:dyDescent="0.25">
      <c r="A40" s="4">
        <v>39</v>
      </c>
      <c r="B40" s="5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spans="1:11" x14ac:dyDescent="0.25">
      <c r="A41" s="4">
        <v>40</v>
      </c>
      <c r="B41" s="5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spans="1:11" x14ac:dyDescent="0.25">
      <c r="A42" s="4">
        <v>41</v>
      </c>
      <c r="B42" s="5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spans="1:11" x14ac:dyDescent="0.25">
      <c r="A43" s="4">
        <v>42</v>
      </c>
      <c r="B43" s="5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spans="1:11" x14ac:dyDescent="0.25">
      <c r="A44" s="4">
        <v>43</v>
      </c>
      <c r="B44" s="5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spans="1:11" x14ac:dyDescent="0.25">
      <c r="A45" s="4">
        <v>44</v>
      </c>
      <c r="B45" s="5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spans="1:11" x14ac:dyDescent="0.25">
      <c r="A46" s="4">
        <v>45</v>
      </c>
      <c r="B46" s="5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spans="1:11" x14ac:dyDescent="0.25">
      <c r="A47" s="4">
        <v>46</v>
      </c>
      <c r="B47" s="5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spans="1:11" x14ac:dyDescent="0.25">
      <c r="A48" s="4">
        <v>47</v>
      </c>
      <c r="B48" s="5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spans="1:11" x14ac:dyDescent="0.25">
      <c r="A49" s="4">
        <v>48</v>
      </c>
      <c r="B49" s="5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spans="1:11" x14ac:dyDescent="0.25">
      <c r="A50" s="4">
        <v>49</v>
      </c>
      <c r="B50" s="5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spans="1:11" x14ac:dyDescent="0.25">
      <c r="A51" s="4">
        <v>50</v>
      </c>
      <c r="B51" s="5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spans="1:11" x14ac:dyDescent="0.25">
      <c r="A52" s="4">
        <v>51</v>
      </c>
      <c r="B52" s="5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spans="1:11" x14ac:dyDescent="0.25">
      <c r="A53" s="4">
        <v>52</v>
      </c>
      <c r="B53" s="5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spans="1:11" x14ac:dyDescent="0.25">
      <c r="A54" s="4">
        <v>53</v>
      </c>
      <c r="B54" s="5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spans="1:11" x14ac:dyDescent="0.25">
      <c r="A55" s="4">
        <v>54</v>
      </c>
      <c r="B55" s="5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spans="1:11" x14ac:dyDescent="0.25">
      <c r="A56" s="4">
        <v>55</v>
      </c>
      <c r="B56" s="5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spans="1:11" x14ac:dyDescent="0.25">
      <c r="A57" s="4">
        <v>56</v>
      </c>
      <c r="B57" s="5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spans="1:11" x14ac:dyDescent="0.25">
      <c r="A58" s="4">
        <v>57</v>
      </c>
      <c r="B58" s="5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spans="1:11" x14ac:dyDescent="0.25">
      <c r="A59" s="4">
        <v>58</v>
      </c>
      <c r="B59" s="5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spans="1:11" x14ac:dyDescent="0.25">
      <c r="A60" s="4">
        <v>59</v>
      </c>
      <c r="B60" s="5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spans="1:11" x14ac:dyDescent="0.25">
      <c r="A61" s="4">
        <v>60</v>
      </c>
      <c r="B61" s="5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spans="1:11" x14ac:dyDescent="0.25">
      <c r="A62" s="4">
        <v>61</v>
      </c>
      <c r="B62" s="5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spans="1:11" x14ac:dyDescent="0.25">
      <c r="A63" s="4">
        <v>62</v>
      </c>
      <c r="B63" s="5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spans="1:11" x14ac:dyDescent="0.25">
      <c r="A64" s="4">
        <v>63</v>
      </c>
      <c r="B64" s="5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spans="1:11" x14ac:dyDescent="0.25">
      <c r="A65" s="4">
        <v>64</v>
      </c>
      <c r="B65" s="5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spans="1:11" x14ac:dyDescent="0.25">
      <c r="A66" s="4">
        <v>65</v>
      </c>
      <c r="B66" s="5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spans="1:11" x14ac:dyDescent="0.25">
      <c r="A67" s="4">
        <v>66</v>
      </c>
      <c r="B67" s="5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spans="1:11" x14ac:dyDescent="0.25">
      <c r="A68" s="4">
        <v>67</v>
      </c>
      <c r="B68" s="5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spans="1:11" x14ac:dyDescent="0.25">
      <c r="A69" s="4">
        <v>68</v>
      </c>
      <c r="B69" s="5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spans="1:11" x14ac:dyDescent="0.25">
      <c r="A70" s="4">
        <v>69</v>
      </c>
      <c r="B70" s="5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spans="1:11" x14ac:dyDescent="0.25">
      <c r="A71" s="4">
        <v>70</v>
      </c>
      <c r="B71" s="5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spans="1:11" x14ac:dyDescent="0.25">
      <c r="A72" s="4">
        <v>71</v>
      </c>
      <c r="B72" s="5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spans="1:11" x14ac:dyDescent="0.25">
      <c r="A73" s="4">
        <v>72</v>
      </c>
      <c r="B73" s="5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spans="1:11" x14ac:dyDescent="0.25">
      <c r="A74" s="4">
        <v>73</v>
      </c>
      <c r="B74" s="5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spans="1:11" x14ac:dyDescent="0.25">
      <c r="A75" s="4">
        <v>74</v>
      </c>
      <c r="B75" s="5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spans="1:11" x14ac:dyDescent="0.25">
      <c r="A76" s="4">
        <v>75</v>
      </c>
      <c r="B76" s="5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spans="1:11" x14ac:dyDescent="0.25">
      <c r="A77" s="4">
        <v>76</v>
      </c>
      <c r="B77" s="5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spans="1:11" x14ac:dyDescent="0.25">
      <c r="A78" s="4">
        <v>77</v>
      </c>
      <c r="B78" s="5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spans="1:11" x14ac:dyDescent="0.25">
      <c r="A79" s="4">
        <v>78</v>
      </c>
      <c r="B79" s="5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spans="1:11" x14ac:dyDescent="0.25">
      <c r="A80" s="4">
        <v>79</v>
      </c>
      <c r="B80" s="5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spans="1:11" x14ac:dyDescent="0.25">
      <c r="A81" s="4">
        <v>80</v>
      </c>
      <c r="B81" s="5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spans="1:11" x14ac:dyDescent="0.25">
      <c r="A82" s="4">
        <v>81</v>
      </c>
      <c r="B82" s="5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spans="1:11" x14ac:dyDescent="0.25">
      <c r="A83" s="4">
        <v>82</v>
      </c>
      <c r="B83" s="5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spans="1:11" x14ac:dyDescent="0.25">
      <c r="A84" s="4">
        <v>83</v>
      </c>
      <c r="B84" s="5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spans="1:11" x14ac:dyDescent="0.25">
      <c r="A85" s="4">
        <v>84</v>
      </c>
      <c r="B85" s="5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spans="1:11" x14ac:dyDescent="0.25">
      <c r="A86" s="4">
        <v>85</v>
      </c>
      <c r="B86" s="5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spans="1:11" x14ac:dyDescent="0.25">
      <c r="A87" s="4">
        <v>86</v>
      </c>
      <c r="B87" s="5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spans="1:11" x14ac:dyDescent="0.25">
      <c r="A88" s="4">
        <v>87</v>
      </c>
      <c r="B88" s="5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spans="1:11" x14ac:dyDescent="0.25">
      <c r="A89" s="4">
        <v>88</v>
      </c>
      <c r="B89" s="5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spans="1:11" x14ac:dyDescent="0.25">
      <c r="A90" s="4">
        <v>89</v>
      </c>
      <c r="B90" s="5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spans="1:11" x14ac:dyDescent="0.25">
      <c r="A91" s="4">
        <v>90</v>
      </c>
      <c r="B91" s="5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spans="1:11" x14ac:dyDescent="0.25">
      <c r="A92" s="4">
        <v>91</v>
      </c>
      <c r="B92" s="5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spans="1:11" x14ac:dyDescent="0.25">
      <c r="A93" s="4">
        <v>92</v>
      </c>
      <c r="B93" s="5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spans="1:11" x14ac:dyDescent="0.25">
      <c r="A94" s="4">
        <v>93</v>
      </c>
      <c r="B94" s="5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spans="1:11" x14ac:dyDescent="0.25">
      <c r="A95" s="4">
        <v>94</v>
      </c>
      <c r="B95" s="5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spans="1:11" x14ac:dyDescent="0.25">
      <c r="A96" s="4">
        <v>95</v>
      </c>
      <c r="B96" s="5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spans="1:11" x14ac:dyDescent="0.25">
      <c r="A97" s="4">
        <v>96</v>
      </c>
      <c r="B97" s="5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spans="1:11" x14ac:dyDescent="0.25">
      <c r="A98" s="4">
        <v>97</v>
      </c>
      <c r="B98" s="5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spans="1:11" x14ac:dyDescent="0.25">
      <c r="A99" s="4">
        <v>98</v>
      </c>
      <c r="B99" s="5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spans="1:11" x14ac:dyDescent="0.25">
      <c r="A100" s="4">
        <v>99</v>
      </c>
      <c r="B100" s="5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spans="1:11" x14ac:dyDescent="0.25">
      <c r="A101" s="4">
        <v>100</v>
      </c>
      <c r="B101" s="5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spans="1:11" x14ac:dyDescent="0.25">
      <c r="A102" s="4">
        <v>101</v>
      </c>
      <c r="B102" s="5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spans="1:11" x14ac:dyDescent="0.25">
      <c r="A103" s="4">
        <v>102</v>
      </c>
      <c r="B103" s="5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spans="1:11" x14ac:dyDescent="0.25">
      <c r="A104" s="4">
        <v>103</v>
      </c>
      <c r="B104" s="5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spans="1:11" x14ac:dyDescent="0.25">
      <c r="A105" s="4">
        <v>104</v>
      </c>
      <c r="B105" s="5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spans="1:11" x14ac:dyDescent="0.25">
      <c r="A106" s="4">
        <v>105</v>
      </c>
      <c r="B106" s="5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spans="1:11" x14ac:dyDescent="0.25">
      <c r="A107" s="4">
        <v>106</v>
      </c>
      <c r="B107" s="5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spans="1:11" x14ac:dyDescent="0.25">
      <c r="A108" s="4">
        <v>107</v>
      </c>
      <c r="B108" s="5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spans="1:11" x14ac:dyDescent="0.25">
      <c r="A109" s="4">
        <v>108</v>
      </c>
      <c r="B109" s="5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spans="1:11" x14ac:dyDescent="0.25">
      <c r="A110" s="4">
        <v>109</v>
      </c>
      <c r="B110" s="5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spans="1:11" x14ac:dyDescent="0.25">
      <c r="A111" s="4">
        <v>110</v>
      </c>
      <c r="B111" s="5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spans="1:11" x14ac:dyDescent="0.25">
      <c r="A112" s="4">
        <v>111</v>
      </c>
      <c r="B112" s="5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spans="1:11" x14ac:dyDescent="0.25">
      <c r="A113" s="4">
        <v>112</v>
      </c>
      <c r="B113" s="5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spans="1:11" x14ac:dyDescent="0.25">
      <c r="A114" s="4">
        <v>113</v>
      </c>
      <c r="B114" s="5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spans="1:11" x14ac:dyDescent="0.25">
      <c r="A115" s="4">
        <v>114</v>
      </c>
      <c r="B115" s="5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spans="1:11" x14ac:dyDescent="0.25">
      <c r="A116" s="4">
        <v>115</v>
      </c>
      <c r="B116" s="5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spans="1:11" x14ac:dyDescent="0.25">
      <c r="A117" s="4">
        <v>116</v>
      </c>
      <c r="B117" s="5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spans="1:11" x14ac:dyDescent="0.25">
      <c r="A118" s="4">
        <v>117</v>
      </c>
      <c r="B118" s="5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spans="1:11" x14ac:dyDescent="0.25">
      <c r="A119" s="4">
        <v>118</v>
      </c>
      <c r="B119" s="5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spans="1:11" x14ac:dyDescent="0.25">
      <c r="A120" s="4">
        <v>119</v>
      </c>
      <c r="B120" s="5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spans="1:11" x14ac:dyDescent="0.25">
      <c r="A121" s="4">
        <v>120</v>
      </c>
      <c r="B121" s="5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spans="1:11" x14ac:dyDescent="0.25">
      <c r="A122" s="4">
        <v>121</v>
      </c>
      <c r="B122" s="5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spans="1:11" x14ac:dyDescent="0.25">
      <c r="A123" s="4">
        <v>122</v>
      </c>
      <c r="B123" s="5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spans="1:11" x14ac:dyDescent="0.25">
      <c r="A124" s="4">
        <v>123</v>
      </c>
      <c r="B124" s="5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spans="1:11" x14ac:dyDescent="0.25">
      <c r="A125" s="4">
        <v>124</v>
      </c>
      <c r="B125" s="5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spans="1:11" x14ac:dyDescent="0.25">
      <c r="A126" s="4">
        <v>125</v>
      </c>
      <c r="B126" s="5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spans="1:11" x14ac:dyDescent="0.25">
      <c r="A127" s="4">
        <v>126</v>
      </c>
      <c r="B127" s="5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spans="1:11" x14ac:dyDescent="0.25">
      <c r="A128" s="4">
        <v>127</v>
      </c>
      <c r="B128" s="5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spans="1:11" x14ac:dyDescent="0.25">
      <c r="A129" s="4">
        <v>128</v>
      </c>
      <c r="B129" s="5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spans="1:11" x14ac:dyDescent="0.25">
      <c r="A130" s="4">
        <v>129</v>
      </c>
      <c r="B130" s="5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spans="1:11" x14ac:dyDescent="0.25">
      <c r="A131" s="4">
        <v>130</v>
      </c>
      <c r="B131" s="5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spans="1:11" x14ac:dyDescent="0.25">
      <c r="A132" s="4">
        <v>131</v>
      </c>
      <c r="B132" s="5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spans="1:11" x14ac:dyDescent="0.25">
      <c r="A133" s="4">
        <v>132</v>
      </c>
      <c r="B133" s="5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spans="1:11" x14ac:dyDescent="0.25">
      <c r="A134" s="4">
        <v>133</v>
      </c>
      <c r="B134" s="5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spans="1:11" x14ac:dyDescent="0.25">
      <c r="A135" s="4">
        <v>134</v>
      </c>
      <c r="B135" s="5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spans="1:11" x14ac:dyDescent="0.25">
      <c r="A136" s="4">
        <v>135</v>
      </c>
      <c r="B136" s="5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spans="1:11" x14ac:dyDescent="0.25">
      <c r="A137" s="4">
        <v>136</v>
      </c>
      <c r="B137" s="5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spans="1:11" x14ac:dyDescent="0.25">
      <c r="A138" s="4">
        <v>137</v>
      </c>
      <c r="B138" s="5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spans="1:11" x14ac:dyDescent="0.25">
      <c r="A139" s="4">
        <v>138</v>
      </c>
      <c r="B139" s="5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spans="1:11" x14ac:dyDescent="0.25">
      <c r="A140" s="4">
        <v>139</v>
      </c>
      <c r="B140" s="5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spans="1:11" x14ac:dyDescent="0.25">
      <c r="A141" s="4">
        <v>140</v>
      </c>
      <c r="B141" s="5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spans="1:11" x14ac:dyDescent="0.25">
      <c r="A142" s="4">
        <v>141</v>
      </c>
      <c r="B142" s="5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spans="1:11" x14ac:dyDescent="0.25">
      <c r="A143" s="4">
        <v>142</v>
      </c>
      <c r="B143" s="5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spans="1:11" x14ac:dyDescent="0.25">
      <c r="A144" s="4">
        <v>143</v>
      </c>
      <c r="B144" s="5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spans="1:11" x14ac:dyDescent="0.25">
      <c r="A145" s="4">
        <v>144</v>
      </c>
      <c r="B145" s="5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spans="1:11" x14ac:dyDescent="0.25">
      <c r="A146" s="4">
        <v>145</v>
      </c>
      <c r="B146" s="5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spans="1:11" x14ac:dyDescent="0.25">
      <c r="A147" s="4">
        <v>146</v>
      </c>
      <c r="B147" s="5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spans="1:11" x14ac:dyDescent="0.25">
      <c r="A148" s="4">
        <v>147</v>
      </c>
      <c r="B148" s="5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spans="1:11" x14ac:dyDescent="0.25">
      <c r="A149" s="4">
        <v>148</v>
      </c>
      <c r="B149" s="5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spans="1:11" x14ac:dyDescent="0.25">
      <c r="A150" s="4">
        <v>149</v>
      </c>
      <c r="B150" s="5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spans="1:11" x14ac:dyDescent="0.25">
      <c r="A151" s="4">
        <v>150</v>
      </c>
      <c r="B151" s="5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spans="1:11" x14ac:dyDescent="0.25">
      <c r="A152" s="4">
        <v>151</v>
      </c>
      <c r="B152" s="5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spans="1:11" x14ac:dyDescent="0.25">
      <c r="A153" s="4">
        <v>152</v>
      </c>
      <c r="B153" s="5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spans="1:11" x14ac:dyDescent="0.25">
      <c r="A154" s="4">
        <v>153</v>
      </c>
      <c r="B154" s="5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spans="1:11" x14ac:dyDescent="0.25">
      <c r="A155" s="4">
        <v>154</v>
      </c>
      <c r="B155" s="5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spans="1:11" x14ac:dyDescent="0.25">
      <c r="A156" s="4">
        <v>155</v>
      </c>
      <c r="B156" s="5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spans="1:11" x14ac:dyDescent="0.25">
      <c r="A157" s="4">
        <v>156</v>
      </c>
      <c r="B157" s="5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spans="1:11" x14ac:dyDescent="0.25">
      <c r="A158" s="4">
        <v>157</v>
      </c>
      <c r="B158" s="5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spans="1:11" x14ac:dyDescent="0.25">
      <c r="A159" s="4">
        <v>158</v>
      </c>
      <c r="B159" s="5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spans="1:11" x14ac:dyDescent="0.25">
      <c r="A160" s="4">
        <v>159</v>
      </c>
      <c r="B160" s="5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spans="1:11" x14ac:dyDescent="0.25">
      <c r="A161" s="4">
        <v>160</v>
      </c>
      <c r="B161" s="5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spans="1:11" x14ac:dyDescent="0.25">
      <c r="A162" s="4">
        <v>161</v>
      </c>
      <c r="B162" s="5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spans="1:11" x14ac:dyDescent="0.25">
      <c r="A163" s="4">
        <v>162</v>
      </c>
      <c r="B163" s="5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spans="1:11" x14ac:dyDescent="0.25">
      <c r="A164" s="4">
        <v>163</v>
      </c>
      <c r="B164" s="5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spans="1:11" x14ac:dyDescent="0.25">
      <c r="A165" s="4">
        <v>164</v>
      </c>
      <c r="B165" s="5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spans="1:11" x14ac:dyDescent="0.25">
      <c r="A166" s="4">
        <v>165</v>
      </c>
      <c r="B166" s="5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spans="1:11" x14ac:dyDescent="0.25">
      <c r="A167" s="4">
        <v>166</v>
      </c>
      <c r="B167" s="5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spans="1:11" x14ac:dyDescent="0.25">
      <c r="A168" s="4">
        <v>167</v>
      </c>
      <c r="B168" s="5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spans="1:11" x14ac:dyDescent="0.25">
      <c r="A169" s="4">
        <v>168</v>
      </c>
      <c r="B169" s="5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spans="1:11" x14ac:dyDescent="0.25">
      <c r="A170" s="4">
        <v>169</v>
      </c>
      <c r="B170" s="5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spans="1:11" x14ac:dyDescent="0.25">
      <c r="A171" s="4">
        <v>170</v>
      </c>
      <c r="B171" s="5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spans="1:11" x14ac:dyDescent="0.25">
      <c r="A172" s="4">
        <v>171</v>
      </c>
      <c r="B172" s="5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spans="1:11" x14ac:dyDescent="0.25">
      <c r="A173" s="4">
        <v>172</v>
      </c>
      <c r="B173" s="5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spans="1:11" x14ac:dyDescent="0.25">
      <c r="A174" s="4">
        <v>173</v>
      </c>
      <c r="B174" s="5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spans="1:11" x14ac:dyDescent="0.25">
      <c r="A175" s="4">
        <v>174</v>
      </c>
      <c r="B175" s="5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spans="1:11" x14ac:dyDescent="0.25">
      <c r="A176" s="4">
        <v>175</v>
      </c>
      <c r="B176" s="5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spans="1:11" x14ac:dyDescent="0.25">
      <c r="A177" s="4">
        <v>176</v>
      </c>
      <c r="B177" s="5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spans="1:11" x14ac:dyDescent="0.25">
      <c r="A178" s="4">
        <v>177</v>
      </c>
      <c r="B178" s="5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spans="1:11" x14ac:dyDescent="0.25">
      <c r="A179" s="4">
        <v>178</v>
      </c>
      <c r="B179" s="5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spans="1:11" x14ac:dyDescent="0.25">
      <c r="A180" s="4">
        <v>179</v>
      </c>
      <c r="B180" s="5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spans="1:11" x14ac:dyDescent="0.25">
      <c r="A181" s="4">
        <v>180</v>
      </c>
      <c r="B181" s="5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spans="1:11" x14ac:dyDescent="0.25">
      <c r="A182" s="4">
        <v>181</v>
      </c>
      <c r="B182" s="5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spans="1:11" x14ac:dyDescent="0.25">
      <c r="A183" s="4">
        <v>182</v>
      </c>
      <c r="B183" s="5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spans="1:11" x14ac:dyDescent="0.25">
      <c r="A184" s="4">
        <v>183</v>
      </c>
      <c r="B184" s="5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spans="1:11" x14ac:dyDescent="0.25">
      <c r="A185" s="4">
        <v>184</v>
      </c>
      <c r="B185" s="5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spans="1:11" x14ac:dyDescent="0.25">
      <c r="A186" s="4">
        <v>185</v>
      </c>
      <c r="B186" s="5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spans="1:11" x14ac:dyDescent="0.25">
      <c r="A187" s="4">
        <v>186</v>
      </c>
      <c r="B187" s="5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spans="1:11" x14ac:dyDescent="0.25">
      <c r="A188" s="4">
        <v>187</v>
      </c>
      <c r="B188" s="5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spans="1:11" x14ac:dyDescent="0.25">
      <c r="A189" s="4">
        <v>188</v>
      </c>
      <c r="B189" s="5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spans="1:11" x14ac:dyDescent="0.25">
      <c r="A190" s="4">
        <v>189</v>
      </c>
      <c r="B190" s="5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spans="1:11" x14ac:dyDescent="0.25">
      <c r="A191" s="4">
        <v>190</v>
      </c>
      <c r="B191" s="5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spans="1:11" x14ac:dyDescent="0.25">
      <c r="A192" s="4">
        <v>191</v>
      </c>
      <c r="B192" s="5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spans="1:11" x14ac:dyDescent="0.25">
      <c r="A193" s="4">
        <v>192</v>
      </c>
      <c r="B193" s="5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spans="1:11" x14ac:dyDescent="0.25">
      <c r="A194" s="4">
        <v>193</v>
      </c>
      <c r="B194" s="5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spans="1:11" x14ac:dyDescent="0.25">
      <c r="A195" s="4">
        <v>194</v>
      </c>
      <c r="B195" s="5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spans="1:11" x14ac:dyDescent="0.25">
      <c r="A196" s="4">
        <v>195</v>
      </c>
      <c r="B196" s="5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spans="1:11" x14ac:dyDescent="0.25">
      <c r="A197" s="4">
        <v>196</v>
      </c>
      <c r="B197" s="5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spans="1:11" x14ac:dyDescent="0.25">
      <c r="A198" s="4">
        <v>197</v>
      </c>
      <c r="B198" s="5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spans="1:11" x14ac:dyDescent="0.25">
      <c r="A199" s="4">
        <v>198</v>
      </c>
      <c r="B199" s="5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spans="1:11" x14ac:dyDescent="0.25">
      <c r="A200" s="4">
        <v>199</v>
      </c>
      <c r="B200" s="5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spans="1:11" x14ac:dyDescent="0.25">
      <c r="A201" s="4">
        <v>200</v>
      </c>
      <c r="B201" s="5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spans="1:11" x14ac:dyDescent="0.25">
      <c r="A202" s="4">
        <v>201</v>
      </c>
      <c r="B202" s="5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spans="1:11" x14ac:dyDescent="0.25">
      <c r="A203" s="4">
        <v>202</v>
      </c>
      <c r="B203" s="5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spans="1:11" x14ac:dyDescent="0.25">
      <c r="A204" s="4">
        <v>203</v>
      </c>
      <c r="B204" s="5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spans="1:11" x14ac:dyDescent="0.25">
      <c r="A205" s="1" t="s">
        <v>12</v>
      </c>
      <c r="C205" s="16">
        <f t="shared" ref="C205:K205" si="0">SUM(C2:C204)</f>
        <v>0.4243055555555556</v>
      </c>
      <c r="D205" s="16">
        <f t="shared" si="0"/>
        <v>1.4576388888888889</v>
      </c>
      <c r="E205" s="16">
        <f t="shared" si="0"/>
        <v>0</v>
      </c>
      <c r="F205" s="16">
        <f t="shared" si="0"/>
        <v>0</v>
      </c>
      <c r="G205" s="16">
        <f t="shared" si="0"/>
        <v>0</v>
      </c>
      <c r="H205" s="16">
        <f t="shared" si="0"/>
        <v>0</v>
      </c>
      <c r="I205" s="16">
        <f t="shared" si="0"/>
        <v>0</v>
      </c>
      <c r="J205" s="16">
        <f t="shared" si="0"/>
        <v>0</v>
      </c>
      <c r="K205" s="16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zoomScaleNormal="100" workbookViewId="0">
      <selection activeCell="J11" sqref="J11"/>
    </sheetView>
  </sheetViews>
  <sheetFormatPr defaultColWidth="12.109375" defaultRowHeight="13.2" x14ac:dyDescent="0.25"/>
  <cols>
    <col min="1" max="1" width="8.44140625" customWidth="1"/>
    <col min="2" max="2" width="4.44140625" customWidth="1"/>
    <col min="8" max="8" width="39.44140625" bestFit="1" customWidth="1"/>
    <col min="9" max="9" width="39.44140625" customWidth="1"/>
    <col min="11" max="11" width="13.109375" customWidth="1"/>
  </cols>
  <sheetData>
    <row r="1" spans="1:12 1025:1025" s="17" customFormat="1" x14ac:dyDescent="0.25">
      <c r="A1" s="17" t="s">
        <v>13</v>
      </c>
      <c r="C1" s="18"/>
      <c r="D1" s="17">
        <v>200</v>
      </c>
      <c r="E1" s="17">
        <v>300</v>
      </c>
      <c r="F1" s="19" t="s">
        <v>14</v>
      </c>
      <c r="G1" s="19" t="s">
        <v>15</v>
      </c>
      <c r="AMK1"/>
    </row>
    <row r="2" spans="1:12 1025:1025" x14ac:dyDescent="0.25">
      <c r="A2" s="20">
        <v>0</v>
      </c>
      <c r="B2">
        <v>7</v>
      </c>
      <c r="C2" s="21">
        <f t="shared" ref="C2:C11" si="0">B2/$B$11</f>
        <v>2.0527859237536656E-2</v>
      </c>
      <c r="D2" s="22">
        <f t="shared" ref="D2:D10" si="1">_xlfn.CEILING.MATH(C2*$D$1)</f>
        <v>5</v>
      </c>
      <c r="E2">
        <f t="shared" ref="E2:E10" si="2">_xlfn.CEILING.MATH(C2*$E$1)</f>
        <v>7</v>
      </c>
      <c r="F2">
        <v>4</v>
      </c>
      <c r="G2" s="23">
        <f>D2-F2</f>
        <v>1</v>
      </c>
      <c r="H2" t="s">
        <v>2</v>
      </c>
      <c r="I2" s="89">
        <f>A14</f>
        <v>43864</v>
      </c>
      <c r="J2" s="89">
        <f>A14+D2-1</f>
        <v>43868</v>
      </c>
      <c r="L2" s="85"/>
    </row>
    <row r="3" spans="1:12 1025:1025" x14ac:dyDescent="0.25">
      <c r="A3" s="20">
        <v>1</v>
      </c>
      <c r="B3">
        <v>52</v>
      </c>
      <c r="C3" s="21">
        <f t="shared" si="0"/>
        <v>0.15249266862170088</v>
      </c>
      <c r="D3" s="22">
        <f t="shared" si="1"/>
        <v>31</v>
      </c>
      <c r="E3">
        <f t="shared" si="2"/>
        <v>46</v>
      </c>
      <c r="H3" t="s">
        <v>16</v>
      </c>
      <c r="I3" s="89">
        <f>J2+1</f>
        <v>43869</v>
      </c>
      <c r="J3" s="89">
        <f>I3+D3-1</f>
        <v>43899</v>
      </c>
      <c r="L3" s="85"/>
    </row>
    <row r="4" spans="1:12 1025:1025" s="77" customFormat="1" x14ac:dyDescent="0.25">
      <c r="A4" s="76">
        <v>2</v>
      </c>
      <c r="B4" s="77">
        <v>42</v>
      </c>
      <c r="C4" s="78">
        <f t="shared" si="0"/>
        <v>0.12316715542521994</v>
      </c>
      <c r="D4" s="77">
        <f t="shared" si="1"/>
        <v>25</v>
      </c>
      <c r="E4" s="77">
        <f t="shared" si="2"/>
        <v>37</v>
      </c>
      <c r="H4" s="77" t="s">
        <v>4</v>
      </c>
      <c r="I4" s="96">
        <f>J3+1</f>
        <v>43900</v>
      </c>
      <c r="J4" s="90">
        <f>I4+D4+D5+D6-1</f>
        <v>43971</v>
      </c>
      <c r="L4" s="86"/>
    </row>
    <row r="5" spans="1:12 1025:1025" s="77" customFormat="1" x14ac:dyDescent="0.25">
      <c r="A5" s="76">
        <v>3</v>
      </c>
      <c r="B5" s="77">
        <v>36</v>
      </c>
      <c r="C5" s="78">
        <f t="shared" si="0"/>
        <v>0.10557184750733138</v>
      </c>
      <c r="D5" s="77">
        <f t="shared" si="1"/>
        <v>22</v>
      </c>
      <c r="E5" s="77">
        <f t="shared" si="2"/>
        <v>32</v>
      </c>
      <c r="H5" s="77" t="s">
        <v>17</v>
      </c>
      <c r="I5" s="96"/>
      <c r="J5" s="91"/>
      <c r="L5" s="86"/>
    </row>
    <row r="6" spans="1:12 1025:1025" s="77" customFormat="1" x14ac:dyDescent="0.25">
      <c r="A6" s="76">
        <v>4</v>
      </c>
      <c r="B6" s="77">
        <v>42</v>
      </c>
      <c r="C6" s="78">
        <f t="shared" si="0"/>
        <v>0.12316715542521994</v>
      </c>
      <c r="D6" s="77">
        <f t="shared" si="1"/>
        <v>25</v>
      </c>
      <c r="E6" s="77">
        <f t="shared" si="2"/>
        <v>37</v>
      </c>
      <c r="H6" s="77" t="s">
        <v>18</v>
      </c>
      <c r="I6" s="96"/>
      <c r="J6" s="91"/>
      <c r="L6" s="86"/>
    </row>
    <row r="7" spans="1:12 1025:1025" s="80" customFormat="1" x14ac:dyDescent="0.25">
      <c r="A7" s="79">
        <v>5</v>
      </c>
      <c r="B7" s="80">
        <v>18</v>
      </c>
      <c r="C7" s="81">
        <f t="shared" si="0"/>
        <v>5.2785923753665691E-2</v>
      </c>
      <c r="D7" s="80">
        <f t="shared" si="1"/>
        <v>11</v>
      </c>
      <c r="E7" s="80">
        <f t="shared" si="2"/>
        <v>16</v>
      </c>
      <c r="H7" s="80" t="s">
        <v>65</v>
      </c>
      <c r="I7" s="96">
        <f>J4+1</f>
        <v>43972</v>
      </c>
      <c r="J7" s="92">
        <f>I7+D7+D8-1</f>
        <v>44020</v>
      </c>
      <c r="L7" s="87"/>
    </row>
    <row r="8" spans="1:12 1025:1025" s="80" customFormat="1" x14ac:dyDescent="0.25">
      <c r="A8" s="79">
        <v>6</v>
      </c>
      <c r="B8" s="80">
        <v>64</v>
      </c>
      <c r="C8" s="81">
        <f t="shared" si="0"/>
        <v>0.18768328445747801</v>
      </c>
      <c r="D8" s="80">
        <f t="shared" si="1"/>
        <v>38</v>
      </c>
      <c r="E8" s="80">
        <f t="shared" si="2"/>
        <v>57</v>
      </c>
      <c r="H8" s="80" t="s">
        <v>66</v>
      </c>
      <c r="I8" s="96"/>
      <c r="J8" s="93"/>
      <c r="L8" s="87"/>
    </row>
    <row r="9" spans="1:12 1025:1025" s="83" customFormat="1" x14ac:dyDescent="0.25">
      <c r="A9" s="82">
        <v>7</v>
      </c>
      <c r="B9" s="83">
        <v>32</v>
      </c>
      <c r="C9" s="84">
        <f t="shared" si="0"/>
        <v>9.3841642228739003E-2</v>
      </c>
      <c r="D9" s="83">
        <f t="shared" si="1"/>
        <v>19</v>
      </c>
      <c r="E9" s="83">
        <f t="shared" si="2"/>
        <v>29</v>
      </c>
      <c r="H9" s="83" t="s">
        <v>67</v>
      </c>
      <c r="I9" s="96">
        <f>J7+1</f>
        <v>44021</v>
      </c>
      <c r="J9" s="94">
        <f>I9+D9+D10-1</f>
        <v>44068</v>
      </c>
      <c r="L9" s="88"/>
    </row>
    <row r="10" spans="1:12 1025:1025" s="83" customFormat="1" x14ac:dyDescent="0.25">
      <c r="A10" s="82">
        <v>8</v>
      </c>
      <c r="B10" s="83">
        <v>48</v>
      </c>
      <c r="C10" s="84">
        <f t="shared" si="0"/>
        <v>0.14076246334310852</v>
      </c>
      <c r="D10" s="83">
        <f t="shared" si="1"/>
        <v>29</v>
      </c>
      <c r="E10" s="83">
        <f t="shared" si="2"/>
        <v>43</v>
      </c>
      <c r="H10" s="83" t="s">
        <v>68</v>
      </c>
      <c r="I10" s="96"/>
      <c r="J10" s="95"/>
      <c r="L10" s="88"/>
    </row>
    <row r="11" spans="1:12 1025:1025" x14ac:dyDescent="0.25">
      <c r="B11" s="17">
        <f>SUM(B2:B10)</f>
        <v>341</v>
      </c>
      <c r="C11" s="18">
        <f t="shared" si="0"/>
        <v>1</v>
      </c>
      <c r="D11" s="17">
        <f>SUM(D2:D10)</f>
        <v>205</v>
      </c>
      <c r="E11" s="17">
        <f>SUM(E2:E10)</f>
        <v>304</v>
      </c>
      <c r="J11" s="85">
        <f>A14+D11</f>
        <v>44069</v>
      </c>
    </row>
    <row r="13" spans="1:12 1025:1025" x14ac:dyDescent="0.25">
      <c r="A13" t="s">
        <v>69</v>
      </c>
    </row>
    <row r="14" spans="1:12 1025:1025" x14ac:dyDescent="0.25">
      <c r="A14" s="85">
        <v>43864</v>
      </c>
    </row>
    <row r="15" spans="1:12 1025:1025" x14ac:dyDescent="0.25">
      <c r="D15" s="85">
        <v>43869</v>
      </c>
    </row>
    <row r="16" spans="1:12 1025:1025" x14ac:dyDescent="0.25">
      <c r="D16" s="85">
        <f>D15+D11</f>
        <v>44074</v>
      </c>
    </row>
  </sheetData>
  <mergeCells count="6">
    <mergeCell ref="J4:J6"/>
    <mergeCell ref="J7:J8"/>
    <mergeCell ref="J9:J10"/>
    <mergeCell ref="I4:I6"/>
    <mergeCell ref="I7:I8"/>
    <mergeCell ref="I9:I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B18"/>
  <sheetViews>
    <sheetView topLeftCell="B1" zoomScaleNormal="100" workbookViewId="0">
      <selection activeCell="Q18" sqref="Q18"/>
    </sheetView>
  </sheetViews>
  <sheetFormatPr defaultColWidth="12.109375" defaultRowHeight="13.2" x14ac:dyDescent="0.25"/>
  <cols>
    <col min="1" max="1" width="7.109375" customWidth="1"/>
    <col min="2" max="4" width="10.88671875" customWidth="1"/>
    <col min="5" max="9" width="16.44140625" customWidth="1"/>
    <col min="10" max="11" width="10.88671875" customWidth="1"/>
    <col min="12" max="12" width="6.6640625" customWidth="1"/>
    <col min="13" max="15" width="7.109375" customWidth="1"/>
    <col min="16" max="24" width="6.6640625" customWidth="1"/>
    <col min="25" max="25" width="7.6640625" customWidth="1"/>
    <col min="26" max="26" width="7.5546875" customWidth="1"/>
    <col min="27" max="30" width="7.6640625" customWidth="1"/>
    <col min="31" max="34" width="10.88671875" customWidth="1"/>
    <col min="35" max="43" width="6.6640625" customWidth="1"/>
    <col min="44" max="44" width="7.6640625" customWidth="1"/>
    <col min="45" max="45" width="7.5546875" customWidth="1"/>
    <col min="46" max="65" width="7.6640625" customWidth="1"/>
    <col min="66" max="74" width="6.109375" customWidth="1"/>
    <col min="75" max="75" width="7.109375" customWidth="1"/>
    <col min="76" max="76" width="7" customWidth="1"/>
    <col min="77" max="95" width="7.109375" customWidth="1"/>
    <col min="96" max="104" width="6.5546875" customWidth="1"/>
    <col min="105" max="105" width="7.5546875" customWidth="1"/>
    <col min="106" max="106" width="7.44140625" customWidth="1"/>
    <col min="107" max="126" width="7.5546875" customWidth="1"/>
    <col min="127" max="135" width="6" customWidth="1"/>
    <col min="136" max="136" width="7" customWidth="1"/>
    <col min="137" max="137" width="6.88671875" customWidth="1"/>
    <col min="138" max="156" width="7" customWidth="1"/>
    <col min="157" max="165" width="5.44140625" customWidth="1"/>
    <col min="166" max="166" width="6.44140625" customWidth="1"/>
    <col min="167" max="167" width="6.33203125" customWidth="1"/>
    <col min="168" max="187" width="6.44140625" customWidth="1"/>
    <col min="188" max="196" width="6.5546875" customWidth="1"/>
    <col min="197" max="197" width="7.5546875" customWidth="1"/>
    <col min="198" max="198" width="7.44140625" customWidth="1"/>
    <col min="199" max="218" width="7.5546875" customWidth="1"/>
    <col min="219" max="227" width="6.109375" customWidth="1"/>
    <col min="228" max="228" width="7.109375" customWidth="1"/>
    <col min="229" max="229" width="7" customWidth="1"/>
    <col min="230" max="248" width="7.109375" customWidth="1"/>
    <col min="249" max="257" width="6.109375" customWidth="1"/>
    <col min="258" max="258" width="7.109375" customWidth="1"/>
    <col min="259" max="259" width="7" customWidth="1"/>
    <col min="260" max="279" width="7.109375" customWidth="1"/>
    <col min="280" max="288" width="6.5546875" customWidth="1"/>
    <col min="289" max="289" width="7.5546875" customWidth="1"/>
    <col min="290" max="290" width="7.44140625" customWidth="1"/>
    <col min="291" max="309" width="7.5546875" customWidth="1"/>
    <col min="310" max="318" width="6.5546875" customWidth="1"/>
    <col min="319" max="319" width="7.5546875" customWidth="1"/>
    <col min="320" max="320" width="7.44140625" customWidth="1"/>
    <col min="321" max="340" width="7.5546875" customWidth="1"/>
  </cols>
  <sheetData>
    <row r="1" spans="1:340" x14ac:dyDescent="0.25">
      <c r="A1" s="24">
        <v>43857</v>
      </c>
      <c r="B1" s="24">
        <v>43858</v>
      </c>
      <c r="C1" s="24">
        <v>43859</v>
      </c>
      <c r="D1" s="24">
        <v>43860</v>
      </c>
      <c r="E1" s="24">
        <v>43861</v>
      </c>
      <c r="F1" s="24">
        <v>43862</v>
      </c>
      <c r="G1" s="24">
        <v>43863</v>
      </c>
      <c r="H1" s="24">
        <v>43864</v>
      </c>
      <c r="I1" s="24">
        <v>43865</v>
      </c>
      <c r="J1" s="24">
        <v>43866</v>
      </c>
      <c r="K1" s="24">
        <v>43867</v>
      </c>
      <c r="L1" s="24">
        <v>43868</v>
      </c>
      <c r="M1" s="24">
        <v>43869</v>
      </c>
      <c r="N1" s="24">
        <v>43870</v>
      </c>
      <c r="O1" s="24">
        <v>43871</v>
      </c>
      <c r="P1" s="24">
        <v>43872</v>
      </c>
      <c r="Q1" s="24">
        <v>43873</v>
      </c>
      <c r="R1" s="24">
        <v>43874</v>
      </c>
      <c r="S1" s="24">
        <v>43875</v>
      </c>
      <c r="T1" s="24">
        <v>43876</v>
      </c>
      <c r="U1" s="24">
        <v>43877</v>
      </c>
      <c r="V1" s="24">
        <v>43878</v>
      </c>
      <c r="W1" s="24">
        <v>43879</v>
      </c>
      <c r="X1" s="24">
        <v>43880</v>
      </c>
      <c r="Y1" s="24">
        <v>43881</v>
      </c>
      <c r="Z1" s="24">
        <v>43882</v>
      </c>
      <c r="AA1" s="24">
        <v>43883</v>
      </c>
      <c r="AB1" s="24">
        <v>43884</v>
      </c>
      <c r="AC1" s="24">
        <v>43885</v>
      </c>
      <c r="AD1" s="24">
        <v>43886</v>
      </c>
      <c r="AE1" s="24">
        <v>43887</v>
      </c>
      <c r="AF1" s="24">
        <v>43888</v>
      </c>
      <c r="AG1" s="24">
        <v>43889</v>
      </c>
      <c r="AH1" s="24">
        <v>43890</v>
      </c>
      <c r="AI1" s="24">
        <v>43891</v>
      </c>
      <c r="AJ1" s="24">
        <v>43892</v>
      </c>
      <c r="AK1" s="24">
        <v>43893</v>
      </c>
      <c r="AL1" s="24">
        <v>43894</v>
      </c>
      <c r="AM1" s="24">
        <v>43895</v>
      </c>
      <c r="AN1" s="24">
        <v>43896</v>
      </c>
      <c r="AO1" s="24">
        <v>43897</v>
      </c>
      <c r="AP1" s="24">
        <v>43898</v>
      </c>
      <c r="AQ1" s="24">
        <v>43899</v>
      </c>
      <c r="AR1" s="24">
        <v>43900</v>
      </c>
      <c r="AS1" s="24">
        <v>43901</v>
      </c>
      <c r="AT1" s="24">
        <v>43902</v>
      </c>
      <c r="AU1" s="24">
        <v>43903</v>
      </c>
      <c r="AV1" s="24">
        <v>43904</v>
      </c>
      <c r="AW1" s="24">
        <v>43905</v>
      </c>
      <c r="AX1" s="24">
        <v>43906</v>
      </c>
      <c r="AY1" s="24">
        <v>43907</v>
      </c>
      <c r="AZ1" s="24">
        <v>43908</v>
      </c>
      <c r="BA1" s="24">
        <v>43909</v>
      </c>
      <c r="BB1" s="24">
        <v>43910</v>
      </c>
      <c r="BC1" s="24">
        <v>43911</v>
      </c>
      <c r="BD1" s="24">
        <v>43912</v>
      </c>
      <c r="BE1" s="24">
        <v>43913</v>
      </c>
      <c r="BF1" s="24">
        <v>43914</v>
      </c>
      <c r="BG1" s="24">
        <v>43915</v>
      </c>
      <c r="BH1" s="24">
        <v>43916</v>
      </c>
      <c r="BI1" s="24">
        <v>43917</v>
      </c>
      <c r="BJ1" s="24">
        <v>43918</v>
      </c>
      <c r="BK1" s="24">
        <v>43919</v>
      </c>
      <c r="BL1" s="24">
        <v>43920</v>
      </c>
      <c r="BM1" s="24">
        <v>43921</v>
      </c>
      <c r="BN1" s="24">
        <v>43922</v>
      </c>
      <c r="BO1" s="24">
        <v>43923</v>
      </c>
      <c r="BP1" s="24">
        <v>43924</v>
      </c>
      <c r="BQ1" s="24">
        <v>43925</v>
      </c>
      <c r="BR1" s="24">
        <v>43926</v>
      </c>
      <c r="BS1" s="24">
        <v>43927</v>
      </c>
      <c r="BT1" s="24">
        <v>43928</v>
      </c>
      <c r="BU1" s="24">
        <v>43929</v>
      </c>
      <c r="BV1" s="24">
        <v>43930</v>
      </c>
      <c r="BW1" s="24">
        <v>43931</v>
      </c>
      <c r="BX1" s="24">
        <v>43932</v>
      </c>
      <c r="BY1" s="24">
        <v>43933</v>
      </c>
      <c r="BZ1" s="24">
        <v>43934</v>
      </c>
      <c r="CA1" s="24">
        <v>43935</v>
      </c>
      <c r="CB1" s="24">
        <v>43936</v>
      </c>
      <c r="CC1" s="24">
        <v>43937</v>
      </c>
      <c r="CD1" s="24">
        <v>43938</v>
      </c>
      <c r="CE1" s="24">
        <v>43939</v>
      </c>
      <c r="CF1" s="24">
        <v>43940</v>
      </c>
      <c r="CG1" s="24">
        <v>43941</v>
      </c>
      <c r="CH1" s="24">
        <v>43942</v>
      </c>
      <c r="CI1" s="24">
        <v>43943</v>
      </c>
      <c r="CJ1" s="24">
        <v>43944</v>
      </c>
      <c r="CK1" s="24">
        <v>43945</v>
      </c>
      <c r="CL1" s="24">
        <v>43946</v>
      </c>
      <c r="CM1" s="24">
        <v>43947</v>
      </c>
      <c r="CN1" s="24">
        <v>43948</v>
      </c>
      <c r="CO1" s="24">
        <v>43949</v>
      </c>
      <c r="CP1" s="24">
        <v>43950</v>
      </c>
      <c r="CQ1" s="24">
        <v>43951</v>
      </c>
      <c r="CR1" s="24">
        <v>43952</v>
      </c>
      <c r="CS1" s="24">
        <v>43953</v>
      </c>
      <c r="CT1" s="24">
        <v>43954</v>
      </c>
      <c r="CU1" s="24">
        <v>43955</v>
      </c>
      <c r="CV1" s="24">
        <v>43956</v>
      </c>
      <c r="CW1" s="24">
        <v>43957</v>
      </c>
      <c r="CX1" s="24">
        <v>43958</v>
      </c>
      <c r="CY1" s="24">
        <v>43959</v>
      </c>
      <c r="CZ1" s="24">
        <v>43960</v>
      </c>
      <c r="DA1" s="24">
        <v>43961</v>
      </c>
      <c r="DB1" s="24">
        <v>43962</v>
      </c>
      <c r="DC1" s="24">
        <v>43963</v>
      </c>
      <c r="DD1" s="24">
        <v>43964</v>
      </c>
      <c r="DE1" s="24">
        <v>43965</v>
      </c>
      <c r="DF1" s="24">
        <v>43966</v>
      </c>
      <c r="DG1" s="24">
        <v>43967</v>
      </c>
      <c r="DH1" s="24">
        <v>43968</v>
      </c>
      <c r="DI1" s="24">
        <v>43969</v>
      </c>
      <c r="DJ1" s="24">
        <v>43970</v>
      </c>
      <c r="DK1" s="24">
        <v>43971</v>
      </c>
      <c r="DL1" s="24">
        <v>43972</v>
      </c>
      <c r="DM1" s="24">
        <v>43973</v>
      </c>
      <c r="DN1" s="24">
        <v>43974</v>
      </c>
      <c r="DO1" s="24">
        <v>43975</v>
      </c>
      <c r="DP1" s="24">
        <v>43976</v>
      </c>
      <c r="DQ1" s="24">
        <v>43977</v>
      </c>
      <c r="DR1" s="24">
        <v>43978</v>
      </c>
      <c r="DS1" s="24">
        <v>43979</v>
      </c>
      <c r="DT1" s="24">
        <v>43980</v>
      </c>
      <c r="DU1" s="24">
        <v>43981</v>
      </c>
      <c r="DV1" s="24">
        <v>43982</v>
      </c>
      <c r="DW1" s="24">
        <v>43983</v>
      </c>
      <c r="DX1" s="24">
        <v>43984</v>
      </c>
      <c r="DY1" s="24">
        <v>43985</v>
      </c>
      <c r="DZ1" s="24">
        <v>43986</v>
      </c>
      <c r="EA1" s="24">
        <v>43987</v>
      </c>
      <c r="EB1" s="24">
        <v>43988</v>
      </c>
      <c r="EC1" s="24">
        <v>43989</v>
      </c>
      <c r="ED1" s="24">
        <v>43990</v>
      </c>
      <c r="EE1" s="24">
        <v>43991</v>
      </c>
      <c r="EF1" s="24">
        <v>43992</v>
      </c>
      <c r="EG1" s="24">
        <v>43993</v>
      </c>
      <c r="EH1" s="24">
        <v>43994</v>
      </c>
      <c r="EI1" s="24">
        <v>43995</v>
      </c>
      <c r="EJ1" s="24">
        <v>43996</v>
      </c>
      <c r="EK1" s="24">
        <v>43997</v>
      </c>
      <c r="EL1" s="24">
        <v>43998</v>
      </c>
      <c r="EM1" s="24">
        <v>43999</v>
      </c>
      <c r="EN1" s="24">
        <v>44000</v>
      </c>
      <c r="EO1" s="24">
        <v>44001</v>
      </c>
      <c r="EP1" s="24">
        <v>44002</v>
      </c>
      <c r="EQ1" s="24">
        <v>44003</v>
      </c>
      <c r="ER1" s="24">
        <v>44004</v>
      </c>
      <c r="ES1" s="24">
        <v>44005</v>
      </c>
      <c r="ET1" s="24">
        <v>44006</v>
      </c>
      <c r="EU1" s="24">
        <v>44007</v>
      </c>
      <c r="EV1" s="24">
        <v>44008</v>
      </c>
      <c r="EW1" s="24">
        <v>44009</v>
      </c>
      <c r="EX1" s="24">
        <v>44010</v>
      </c>
      <c r="EY1" s="24">
        <v>44011</v>
      </c>
      <c r="EZ1" s="24">
        <v>44012</v>
      </c>
      <c r="FA1" s="24">
        <v>44013</v>
      </c>
      <c r="FB1" s="24">
        <v>44014</v>
      </c>
      <c r="FC1" s="24">
        <v>44015</v>
      </c>
      <c r="FD1" s="24">
        <v>44016</v>
      </c>
      <c r="FE1" s="24">
        <v>44017</v>
      </c>
      <c r="FF1" s="24">
        <v>44018</v>
      </c>
      <c r="FG1" s="24">
        <v>44019</v>
      </c>
      <c r="FH1" s="24">
        <v>44020</v>
      </c>
      <c r="FI1" s="24">
        <v>44021</v>
      </c>
      <c r="FJ1" s="24">
        <v>44022</v>
      </c>
      <c r="FK1" s="24">
        <v>44023</v>
      </c>
      <c r="FL1" s="24">
        <v>44024</v>
      </c>
      <c r="FM1" s="24">
        <v>44025</v>
      </c>
      <c r="FN1" s="24">
        <v>44026</v>
      </c>
      <c r="FO1" s="24">
        <v>44027</v>
      </c>
      <c r="FP1" s="24">
        <v>44028</v>
      </c>
      <c r="FQ1" s="24">
        <v>44029</v>
      </c>
      <c r="FR1" s="24">
        <v>44030</v>
      </c>
      <c r="FS1" s="24">
        <v>44031</v>
      </c>
      <c r="FT1" s="24">
        <v>44032</v>
      </c>
      <c r="FU1" s="24">
        <v>44033</v>
      </c>
      <c r="FV1" s="24">
        <v>44034</v>
      </c>
      <c r="FW1" s="24">
        <v>44035</v>
      </c>
      <c r="FX1" s="24">
        <v>44036</v>
      </c>
      <c r="FY1" s="24">
        <v>44037</v>
      </c>
      <c r="FZ1" s="24">
        <v>44038</v>
      </c>
      <c r="GA1" s="24">
        <v>44039</v>
      </c>
      <c r="GB1" s="24">
        <v>44040</v>
      </c>
      <c r="GC1" s="24">
        <v>44041</v>
      </c>
      <c r="GD1" s="24">
        <v>44042</v>
      </c>
      <c r="GE1" s="24">
        <v>44043</v>
      </c>
      <c r="GF1" s="24">
        <v>44044</v>
      </c>
      <c r="GG1" s="24">
        <v>44045</v>
      </c>
      <c r="GH1" s="24">
        <v>44046</v>
      </c>
      <c r="GI1" s="24">
        <v>44047</v>
      </c>
      <c r="GJ1" s="24">
        <v>44048</v>
      </c>
      <c r="GK1" s="24">
        <v>44049</v>
      </c>
      <c r="GL1" s="24">
        <v>44050</v>
      </c>
      <c r="GM1" s="24">
        <v>44051</v>
      </c>
      <c r="GN1" s="24">
        <v>44052</v>
      </c>
      <c r="GO1" s="24">
        <v>44053</v>
      </c>
      <c r="GP1" s="24">
        <v>44054</v>
      </c>
      <c r="GQ1" s="24">
        <v>44055</v>
      </c>
      <c r="GR1" s="24">
        <v>44056</v>
      </c>
      <c r="GS1" s="24">
        <v>44057</v>
      </c>
      <c r="GT1" s="24">
        <v>44058</v>
      </c>
      <c r="GU1" s="24">
        <v>44059</v>
      </c>
      <c r="GV1" s="24">
        <v>44060</v>
      </c>
      <c r="GW1" s="24">
        <v>44061</v>
      </c>
      <c r="GX1" s="24">
        <v>44062</v>
      </c>
      <c r="GY1" s="24">
        <v>44063</v>
      </c>
      <c r="GZ1" s="24">
        <v>44064</v>
      </c>
      <c r="HA1" s="24">
        <v>44065</v>
      </c>
      <c r="HB1" s="24">
        <v>44066</v>
      </c>
      <c r="HC1" s="24">
        <v>44067</v>
      </c>
      <c r="HD1" s="24">
        <v>44068</v>
      </c>
      <c r="HE1" s="24">
        <v>44069</v>
      </c>
      <c r="HF1" s="24">
        <v>44070</v>
      </c>
      <c r="HG1" s="24">
        <v>44071</v>
      </c>
      <c r="HH1" s="24">
        <v>44072</v>
      </c>
      <c r="HI1" s="24">
        <v>44073</v>
      </c>
      <c r="HJ1" s="24">
        <v>44074</v>
      </c>
      <c r="HK1" s="24">
        <v>44075</v>
      </c>
      <c r="HL1" s="24">
        <v>44076</v>
      </c>
      <c r="HM1" s="24">
        <v>44077</v>
      </c>
      <c r="HN1" s="24">
        <v>44078</v>
      </c>
      <c r="HO1" s="24">
        <v>44079</v>
      </c>
      <c r="HP1" s="24">
        <v>44080</v>
      </c>
      <c r="HQ1" s="24">
        <v>44081</v>
      </c>
      <c r="HR1" s="24">
        <v>44082</v>
      </c>
      <c r="HS1" s="24">
        <v>44083</v>
      </c>
      <c r="HT1" s="24">
        <v>44084</v>
      </c>
      <c r="HU1" s="24">
        <v>44085</v>
      </c>
      <c r="HV1" s="24">
        <v>44086</v>
      </c>
      <c r="HW1" s="24">
        <v>44087</v>
      </c>
      <c r="HX1" s="24">
        <v>44088</v>
      </c>
      <c r="HY1" s="24">
        <v>44089</v>
      </c>
      <c r="HZ1" s="24">
        <v>44090</v>
      </c>
      <c r="IA1" s="24">
        <v>44091</v>
      </c>
      <c r="IB1" s="24">
        <v>44092</v>
      </c>
      <c r="IC1" s="24">
        <v>44093</v>
      </c>
      <c r="ID1" s="24">
        <v>44094</v>
      </c>
      <c r="IE1" s="24">
        <v>44095</v>
      </c>
      <c r="IF1" s="24">
        <v>44096</v>
      </c>
      <c r="IG1" s="24">
        <v>44097</v>
      </c>
      <c r="IH1" s="24">
        <v>44098</v>
      </c>
      <c r="II1" s="24">
        <v>44099</v>
      </c>
      <c r="IJ1" s="24">
        <v>44100</v>
      </c>
      <c r="IK1" s="24">
        <v>44101</v>
      </c>
      <c r="IL1" s="24">
        <v>44102</v>
      </c>
      <c r="IM1" s="24">
        <v>44103</v>
      </c>
      <c r="IN1" s="24">
        <v>44104</v>
      </c>
      <c r="IO1" s="24">
        <v>44105</v>
      </c>
      <c r="IP1" s="24">
        <v>44106</v>
      </c>
      <c r="IQ1" s="24">
        <v>44107</v>
      </c>
      <c r="IR1" s="24">
        <v>44108</v>
      </c>
      <c r="IS1" s="24">
        <v>44109</v>
      </c>
      <c r="IT1" s="24">
        <v>44110</v>
      </c>
      <c r="IU1" s="24">
        <v>44111</v>
      </c>
      <c r="IV1" s="24">
        <v>44112</v>
      </c>
      <c r="IW1" s="24">
        <v>44113</v>
      </c>
      <c r="IX1" s="24">
        <v>44114</v>
      </c>
      <c r="IY1" s="24">
        <v>44115</v>
      </c>
      <c r="IZ1" s="24">
        <v>44116</v>
      </c>
      <c r="JA1" s="24">
        <v>44117</v>
      </c>
      <c r="JB1" s="24">
        <v>44118</v>
      </c>
      <c r="JC1" s="24">
        <v>44119</v>
      </c>
      <c r="JD1" s="24">
        <v>44120</v>
      </c>
      <c r="JE1" s="24">
        <v>44121</v>
      </c>
      <c r="JF1" s="24">
        <v>44122</v>
      </c>
      <c r="JG1" s="24">
        <v>44123</v>
      </c>
      <c r="JH1" s="24">
        <v>44124</v>
      </c>
      <c r="JI1" s="24">
        <v>44125</v>
      </c>
      <c r="JJ1" s="24">
        <v>44126</v>
      </c>
      <c r="JK1" s="24">
        <v>44127</v>
      </c>
      <c r="JL1" s="24">
        <v>44128</v>
      </c>
      <c r="JM1" s="24">
        <v>44129</v>
      </c>
      <c r="JN1" s="24">
        <v>44130</v>
      </c>
      <c r="JO1" s="24">
        <v>44131</v>
      </c>
      <c r="JP1" s="24">
        <v>44132</v>
      </c>
      <c r="JQ1" s="24">
        <v>44133</v>
      </c>
      <c r="JR1" s="24">
        <v>44134</v>
      </c>
      <c r="JS1" s="24">
        <v>44135</v>
      </c>
      <c r="JT1" s="24">
        <v>44136</v>
      </c>
      <c r="JU1" s="24">
        <v>44137</v>
      </c>
      <c r="JV1" s="24">
        <v>44138</v>
      </c>
      <c r="JW1" s="24">
        <v>44139</v>
      </c>
      <c r="JX1" s="24">
        <v>44140</v>
      </c>
      <c r="JY1" s="24">
        <v>44141</v>
      </c>
      <c r="JZ1" s="24">
        <v>44142</v>
      </c>
      <c r="KA1" s="24">
        <v>44143</v>
      </c>
      <c r="KB1" s="24">
        <v>44144</v>
      </c>
      <c r="KC1" s="24">
        <v>44145</v>
      </c>
      <c r="KD1" s="24">
        <v>44146</v>
      </c>
      <c r="KE1" s="24">
        <v>44147</v>
      </c>
      <c r="KF1" s="24">
        <v>44148</v>
      </c>
      <c r="KG1" s="24">
        <v>44149</v>
      </c>
      <c r="KH1" s="24">
        <v>44150</v>
      </c>
      <c r="KI1" s="24">
        <v>44151</v>
      </c>
      <c r="KJ1" s="24">
        <v>44152</v>
      </c>
      <c r="KK1" s="24">
        <v>44153</v>
      </c>
      <c r="KL1" s="24">
        <v>44154</v>
      </c>
      <c r="KM1" s="24">
        <v>44155</v>
      </c>
      <c r="KN1" s="24">
        <v>44156</v>
      </c>
      <c r="KO1" s="24">
        <v>44157</v>
      </c>
      <c r="KP1" s="24">
        <v>44158</v>
      </c>
      <c r="KQ1" s="24">
        <v>44159</v>
      </c>
      <c r="KR1" s="24">
        <v>44160</v>
      </c>
      <c r="KS1" s="24">
        <v>44161</v>
      </c>
      <c r="KT1" s="24">
        <v>44162</v>
      </c>
      <c r="KU1" s="24">
        <v>44163</v>
      </c>
      <c r="KV1" s="24">
        <v>44164</v>
      </c>
      <c r="KW1" s="24">
        <v>44165</v>
      </c>
      <c r="KX1" s="24">
        <v>44166</v>
      </c>
      <c r="KY1" s="24">
        <v>44167</v>
      </c>
      <c r="KZ1" s="24">
        <v>44168</v>
      </c>
      <c r="LA1" s="24">
        <v>44169</v>
      </c>
      <c r="LB1" s="24">
        <v>44170</v>
      </c>
      <c r="LC1" s="24">
        <v>44171</v>
      </c>
      <c r="LD1" s="24">
        <v>44172</v>
      </c>
      <c r="LE1" s="24">
        <v>44173</v>
      </c>
      <c r="LF1" s="24">
        <v>44174</v>
      </c>
      <c r="LG1" s="24">
        <v>44175</v>
      </c>
      <c r="LH1" s="24">
        <v>44176</v>
      </c>
      <c r="LI1" s="24">
        <v>44177</v>
      </c>
      <c r="LJ1" s="24">
        <v>44178</v>
      </c>
      <c r="LK1" s="24">
        <v>44179</v>
      </c>
      <c r="LL1" s="24">
        <v>44180</v>
      </c>
      <c r="LM1" s="24">
        <v>44181</v>
      </c>
      <c r="LN1" s="24">
        <v>44182</v>
      </c>
      <c r="LO1" s="24">
        <v>44183</v>
      </c>
      <c r="LP1" s="24">
        <v>44184</v>
      </c>
      <c r="LQ1" s="24">
        <v>44185</v>
      </c>
      <c r="LR1" s="24">
        <v>44186</v>
      </c>
      <c r="LS1" s="24">
        <v>44187</v>
      </c>
      <c r="LT1" s="24">
        <v>44188</v>
      </c>
      <c r="LU1" s="24">
        <v>44189</v>
      </c>
      <c r="LV1" s="24">
        <v>44190</v>
      </c>
      <c r="LW1" s="24">
        <v>44191</v>
      </c>
      <c r="LX1" s="24">
        <v>44192</v>
      </c>
      <c r="LY1" s="24">
        <v>44193</v>
      </c>
      <c r="LZ1" s="24">
        <v>44194</v>
      </c>
      <c r="MA1" s="24">
        <v>44195</v>
      </c>
      <c r="MB1" s="24">
        <v>44196</v>
      </c>
    </row>
    <row r="2" spans="1:340" x14ac:dyDescent="0.25">
      <c r="A2" s="25" t="s">
        <v>19</v>
      </c>
      <c r="B2" s="25" t="s">
        <v>20</v>
      </c>
      <c r="H2" t="s">
        <v>20</v>
      </c>
      <c r="AE2" t="s">
        <v>20</v>
      </c>
    </row>
    <row r="3" spans="1:340" x14ac:dyDescent="0.25">
      <c r="B3" s="25" t="s">
        <v>19</v>
      </c>
      <c r="C3" s="25" t="s">
        <v>20</v>
      </c>
      <c r="I3" t="s">
        <v>20</v>
      </c>
      <c r="AF3" t="s">
        <v>20</v>
      </c>
    </row>
    <row r="4" spans="1:340" x14ac:dyDescent="0.25">
      <c r="C4" s="25" t="s">
        <v>19</v>
      </c>
      <c r="D4" s="25" t="s">
        <v>20</v>
      </c>
      <c r="J4" t="s">
        <v>20</v>
      </c>
      <c r="AG4" t="s">
        <v>20</v>
      </c>
    </row>
    <row r="5" spans="1:340" x14ac:dyDescent="0.25">
      <c r="D5" s="25" t="s">
        <v>19</v>
      </c>
      <c r="E5" t="s">
        <v>20</v>
      </c>
      <c r="K5" t="s">
        <v>20</v>
      </c>
      <c r="AH5" t="s">
        <v>20</v>
      </c>
    </row>
    <row r="6" spans="1:340" x14ac:dyDescent="0.25">
      <c r="E6" s="25" t="s">
        <v>16</v>
      </c>
    </row>
    <row r="7" spans="1:340" x14ac:dyDescent="0.25">
      <c r="F7" s="25" t="s">
        <v>16</v>
      </c>
    </row>
    <row r="8" spans="1:340" x14ac:dyDescent="0.25">
      <c r="G8" s="25" t="s">
        <v>16</v>
      </c>
    </row>
    <row r="9" spans="1:340" x14ac:dyDescent="0.25">
      <c r="H9" s="25" t="s">
        <v>16</v>
      </c>
    </row>
    <row r="10" spans="1:340" x14ac:dyDescent="0.25">
      <c r="I10" s="25" t="s">
        <v>16</v>
      </c>
    </row>
    <row r="11" spans="1:340" x14ac:dyDescent="0.25">
      <c r="J11" s="25" t="s">
        <v>16</v>
      </c>
    </row>
    <row r="12" spans="1:340" x14ac:dyDescent="0.25">
      <c r="K12" s="25" t="s">
        <v>16</v>
      </c>
    </row>
    <row r="13" spans="1:340" x14ac:dyDescent="0.25">
      <c r="L13" s="25" t="s">
        <v>16</v>
      </c>
    </row>
    <row r="14" spans="1:340" x14ac:dyDescent="0.25">
      <c r="M14" s="25" t="s">
        <v>16</v>
      </c>
    </row>
    <row r="15" spans="1:340" x14ac:dyDescent="0.25">
      <c r="N15" s="25" t="s">
        <v>16</v>
      </c>
    </row>
    <row r="16" spans="1:340" x14ac:dyDescent="0.25">
      <c r="O16" s="25" t="s">
        <v>16</v>
      </c>
    </row>
    <row r="17" spans="16:17" x14ac:dyDescent="0.25">
      <c r="P17" s="25" t="s">
        <v>16</v>
      </c>
    </row>
    <row r="18" spans="16:17" x14ac:dyDescent="0.25">
      <c r="Q18" s="25" t="s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4"/>
  <sheetViews>
    <sheetView tabSelected="1" topLeftCell="A62" zoomScale="80" zoomScaleNormal="80" workbookViewId="0">
      <selection activeCell="F104" sqref="F104:G104"/>
    </sheetView>
  </sheetViews>
  <sheetFormatPr defaultColWidth="11.88671875" defaultRowHeight="13.2" x14ac:dyDescent="0.25"/>
  <cols>
    <col min="1" max="1" width="24.88671875" style="1" customWidth="1"/>
    <col min="2" max="2" width="17.33203125" style="1" customWidth="1"/>
    <col min="3" max="3" width="14.88671875" customWidth="1"/>
    <col min="4" max="4" width="11.109375" bestFit="1" customWidth="1"/>
    <col min="5" max="5" width="19.44140625" customWidth="1"/>
    <col min="6" max="6" width="21.44140625" bestFit="1" customWidth="1"/>
    <col min="7" max="7" width="23.5546875" customWidth="1"/>
    <col min="8" max="8" width="23.6640625" customWidth="1"/>
    <col min="9" max="9" width="23.21875" bestFit="1" customWidth="1"/>
    <col min="10" max="10" width="21.88671875" customWidth="1"/>
    <col min="11" max="11" width="13.44140625" bestFit="1" customWidth="1"/>
    <col min="12" max="12" width="19.5546875" bestFit="1" customWidth="1"/>
    <col min="13" max="13" width="12.109375" bestFit="1" customWidth="1"/>
    <col min="14" max="14" width="15.21875" bestFit="1" customWidth="1"/>
  </cols>
  <sheetData>
    <row r="1" spans="1:13" s="26" customFormat="1" x14ac:dyDescent="0.25">
      <c r="A1" s="97" t="s">
        <v>21</v>
      </c>
      <c r="B1" s="97"/>
      <c r="H1" s="98" t="s">
        <v>22</v>
      </c>
      <c r="I1" s="98"/>
      <c r="J1" s="98"/>
      <c r="K1" s="98"/>
      <c r="L1" s="98"/>
      <c r="M1" s="98"/>
    </row>
    <row r="2" spans="1:13" s="31" customFormat="1" x14ac:dyDescent="0.25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5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5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5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5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5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5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5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5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5">
      <c r="A11" s="35">
        <v>43869</v>
      </c>
      <c r="B11" s="36">
        <v>47</v>
      </c>
      <c r="C11" s="37">
        <f>SUM(B3:B11)</f>
        <v>617</v>
      </c>
      <c r="D11" s="36">
        <v>9</v>
      </c>
      <c r="E11" s="36">
        <f t="shared" ref="E11:E22" si="0">_xlfn.CEILING.MATH(C11/D11)</f>
        <v>69</v>
      </c>
      <c r="F11" s="36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5">
      <c r="A12" s="35">
        <v>43870</v>
      </c>
      <c r="B12" s="44">
        <v>26</v>
      </c>
      <c r="C12" s="37">
        <f t="shared" ref="C12:C22" si="9">C11+B12</f>
        <v>643</v>
      </c>
      <c r="D12" s="36">
        <v>10</v>
      </c>
      <c r="E12" s="36">
        <f t="shared" si="0"/>
        <v>65</v>
      </c>
      <c r="F12" s="36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5">
      <c r="A13" s="35">
        <v>43873</v>
      </c>
      <c r="B13" s="4">
        <f>120+4</f>
        <v>124</v>
      </c>
      <c r="C13" s="37">
        <f t="shared" si="9"/>
        <v>767</v>
      </c>
      <c r="D13" s="36">
        <v>13</v>
      </c>
      <c r="E13" s="36">
        <f t="shared" si="0"/>
        <v>59</v>
      </c>
      <c r="F13" s="36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5">
      <c r="A14" s="35">
        <v>43873</v>
      </c>
      <c r="B14" s="4">
        <v>32</v>
      </c>
      <c r="C14" s="37">
        <f t="shared" si="9"/>
        <v>799</v>
      </c>
      <c r="D14" s="36">
        <v>13</v>
      </c>
      <c r="E14" s="36">
        <f t="shared" si="0"/>
        <v>62</v>
      </c>
      <c r="F14" s="36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5">
      <c r="A15" s="35">
        <v>43880</v>
      </c>
      <c r="B15" s="4">
        <f>120+33</f>
        <v>153</v>
      </c>
      <c r="C15" s="37">
        <f t="shared" si="9"/>
        <v>952</v>
      </c>
      <c r="D15" s="36">
        <f t="shared" ref="D15:D22" si="10">D14+(A15-A14)</f>
        <v>20</v>
      </c>
      <c r="E15" s="36">
        <f t="shared" si="0"/>
        <v>48</v>
      </c>
      <c r="F15" s="36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5">
      <c r="A16" s="35">
        <v>43882</v>
      </c>
      <c r="B16" s="4">
        <v>77</v>
      </c>
      <c r="C16" s="37">
        <f t="shared" si="9"/>
        <v>1029</v>
      </c>
      <c r="D16" s="36">
        <f t="shared" si="10"/>
        <v>22</v>
      </c>
      <c r="E16" s="36">
        <f t="shared" si="0"/>
        <v>47</v>
      </c>
      <c r="F16" s="36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5">
      <c r="A17" s="35">
        <v>43886</v>
      </c>
      <c r="B17" s="4">
        <f>120+6</f>
        <v>126</v>
      </c>
      <c r="C17" s="37">
        <f t="shared" si="9"/>
        <v>1155</v>
      </c>
      <c r="D17" s="36">
        <f t="shared" si="10"/>
        <v>26</v>
      </c>
      <c r="E17" s="36">
        <f t="shared" si="0"/>
        <v>45</v>
      </c>
      <c r="F17" s="36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5">
      <c r="A18" s="35">
        <v>43887</v>
      </c>
      <c r="B18" s="4">
        <v>31</v>
      </c>
      <c r="C18" s="37">
        <f t="shared" si="9"/>
        <v>1186</v>
      </c>
      <c r="D18" s="36">
        <f t="shared" si="10"/>
        <v>27</v>
      </c>
      <c r="E18" s="36">
        <f t="shared" si="0"/>
        <v>44</v>
      </c>
      <c r="F18" s="36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5">
      <c r="A19" s="35">
        <v>43887</v>
      </c>
      <c r="B19" s="4">
        <v>18</v>
      </c>
      <c r="C19" s="37">
        <f t="shared" si="9"/>
        <v>1204</v>
      </c>
      <c r="D19" s="36">
        <f t="shared" si="10"/>
        <v>27</v>
      </c>
      <c r="E19" s="36">
        <f t="shared" si="0"/>
        <v>45</v>
      </c>
      <c r="F19" s="36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5">
      <c r="A20" s="35">
        <v>43889</v>
      </c>
      <c r="B20" s="4">
        <v>182</v>
      </c>
      <c r="C20" s="37">
        <f t="shared" si="9"/>
        <v>1386</v>
      </c>
      <c r="D20" s="36">
        <f t="shared" si="10"/>
        <v>29</v>
      </c>
      <c r="E20" s="36">
        <f t="shared" si="0"/>
        <v>48</v>
      </c>
      <c r="F20" s="36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5">
      <c r="A21" s="35">
        <v>43891</v>
      </c>
      <c r="B21" s="4">
        <v>148</v>
      </c>
      <c r="C21" s="37">
        <f t="shared" si="9"/>
        <v>1534</v>
      </c>
      <c r="D21" s="36">
        <f t="shared" si="10"/>
        <v>31</v>
      </c>
      <c r="E21" s="36">
        <f t="shared" si="0"/>
        <v>50</v>
      </c>
      <c r="F21" s="36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5">
      <c r="A22" s="35">
        <v>43891</v>
      </c>
      <c r="B22" s="4">
        <v>1</v>
      </c>
      <c r="C22" s="37">
        <f t="shared" si="9"/>
        <v>1535</v>
      </c>
      <c r="D22" s="36">
        <f t="shared" si="10"/>
        <v>31</v>
      </c>
      <c r="E22" s="36">
        <f t="shared" si="0"/>
        <v>50</v>
      </c>
      <c r="F22" s="36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5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5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5">
      <c r="A25" s="99" t="s">
        <v>35</v>
      </c>
      <c r="B25" s="99"/>
    </row>
    <row r="26" spans="1:1024" s="31" customFormat="1" x14ac:dyDescent="0.25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5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5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5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5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5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5">
      <c r="A32" s="19" t="s">
        <v>50</v>
      </c>
      <c r="B32" s="57">
        <f t="shared" si="17"/>
        <v>43913</v>
      </c>
      <c r="C32" s="57"/>
      <c r="D32" s="58">
        <f t="shared" ref="D32:D47" si="18">IF(C32="",D31,C32-B32)</f>
        <v>3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si="15"/>
        <v>43972</v>
      </c>
      <c r="M32" s="63" t="s">
        <v>49</v>
      </c>
      <c r="N32" s="63">
        <f t="shared" si="16"/>
        <v>50</v>
      </c>
    </row>
    <row r="33" spans="1:14" x14ac:dyDescent="0.25">
      <c r="A33" s="64">
        <v>43898</v>
      </c>
      <c r="B33" s="57">
        <f t="shared" si="17"/>
        <v>43916</v>
      </c>
      <c r="C33" s="57"/>
      <c r="D33" s="58">
        <f t="shared" si="18"/>
        <v>3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si="15"/>
        <v>43972</v>
      </c>
      <c r="M33" s="63" t="s">
        <v>49</v>
      </c>
      <c r="N33" s="63">
        <f t="shared" si="16"/>
        <v>50</v>
      </c>
    </row>
    <row r="34" spans="1:14" x14ac:dyDescent="0.25">
      <c r="A34" s="19" t="s">
        <v>51</v>
      </c>
      <c r="B34" s="57">
        <f t="shared" si="17"/>
        <v>43919</v>
      </c>
      <c r="C34" s="57"/>
      <c r="D34" s="58">
        <f t="shared" si="18"/>
        <v>3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si="15"/>
        <v>43972</v>
      </c>
      <c r="M34" s="63" t="s">
        <v>49</v>
      </c>
      <c r="N34" s="63">
        <f t="shared" si="16"/>
        <v>50</v>
      </c>
    </row>
    <row r="35" spans="1:14" x14ac:dyDescent="0.25">
      <c r="A35" s="1">
        <v>21</v>
      </c>
      <c r="B35" s="57">
        <f t="shared" si="17"/>
        <v>43922</v>
      </c>
      <c r="C35" s="57"/>
      <c r="D35" s="58">
        <f t="shared" si="18"/>
        <v>3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si="15"/>
        <v>43972</v>
      </c>
      <c r="M35" s="63" t="s">
        <v>49</v>
      </c>
      <c r="N35" s="63">
        <f t="shared" si="16"/>
        <v>50</v>
      </c>
    </row>
    <row r="36" spans="1:14" x14ac:dyDescent="0.25">
      <c r="A36" s="19" t="s">
        <v>52</v>
      </c>
      <c r="B36" s="57">
        <f t="shared" si="17"/>
        <v>43925</v>
      </c>
      <c r="C36" s="57"/>
      <c r="D36" s="58">
        <f t="shared" si="18"/>
        <v>3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si="15"/>
        <v>43972</v>
      </c>
      <c r="M36" s="63" t="s">
        <v>49</v>
      </c>
      <c r="N36" s="63">
        <f t="shared" si="16"/>
        <v>50</v>
      </c>
    </row>
    <row r="37" spans="1:14" x14ac:dyDescent="0.25">
      <c r="A37" s="1">
        <v>100</v>
      </c>
      <c r="B37" s="57">
        <f t="shared" si="17"/>
        <v>43928</v>
      </c>
      <c r="C37" s="57"/>
      <c r="D37" s="58">
        <f t="shared" si="18"/>
        <v>3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si="15"/>
        <v>43972</v>
      </c>
      <c r="M37" s="63" t="s">
        <v>49</v>
      </c>
      <c r="N37" s="63">
        <f t="shared" si="16"/>
        <v>50</v>
      </c>
    </row>
    <row r="38" spans="1:14" x14ac:dyDescent="0.25">
      <c r="B38" s="57">
        <f t="shared" si="17"/>
        <v>43931</v>
      </c>
      <c r="C38" s="57"/>
      <c r="D38" s="58">
        <f t="shared" si="18"/>
        <v>3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si="15"/>
        <v>43972</v>
      </c>
      <c r="M38" s="63" t="s">
        <v>49</v>
      </c>
      <c r="N38" s="63">
        <f t="shared" si="16"/>
        <v>50</v>
      </c>
    </row>
    <row r="39" spans="1:14" x14ac:dyDescent="0.25">
      <c r="B39" s="57">
        <f t="shared" si="17"/>
        <v>43934</v>
      </c>
      <c r="C39" s="57"/>
      <c r="D39" s="58">
        <f t="shared" si="18"/>
        <v>3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si="15"/>
        <v>43972</v>
      </c>
      <c r="M39" s="63" t="s">
        <v>49</v>
      </c>
      <c r="N39" s="63">
        <f t="shared" si="16"/>
        <v>50</v>
      </c>
    </row>
    <row r="40" spans="1:14" x14ac:dyDescent="0.25">
      <c r="B40" s="57">
        <f t="shared" si="17"/>
        <v>43937</v>
      </c>
      <c r="C40" s="57"/>
      <c r="D40" s="58">
        <f t="shared" si="18"/>
        <v>3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si="15"/>
        <v>43972</v>
      </c>
      <c r="M40" s="63" t="s">
        <v>49</v>
      </c>
      <c r="N40" s="63">
        <f t="shared" si="16"/>
        <v>50</v>
      </c>
    </row>
    <row r="41" spans="1:14" x14ac:dyDescent="0.25">
      <c r="B41" s="57">
        <f t="shared" si="17"/>
        <v>43940</v>
      </c>
      <c r="C41" s="57"/>
      <c r="D41" s="58">
        <f t="shared" si="18"/>
        <v>3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si="15"/>
        <v>43972</v>
      </c>
      <c r="M41" s="63" t="s">
        <v>49</v>
      </c>
      <c r="N41" s="63">
        <f t="shared" si="16"/>
        <v>50</v>
      </c>
    </row>
    <row r="42" spans="1:14" x14ac:dyDescent="0.25">
      <c r="B42" s="57">
        <f t="shared" si="17"/>
        <v>43943</v>
      </c>
      <c r="C42" s="57"/>
      <c r="D42" s="58">
        <f t="shared" si="18"/>
        <v>3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si="15"/>
        <v>43972</v>
      </c>
      <c r="M42" s="63" t="s">
        <v>49</v>
      </c>
      <c r="N42" s="63">
        <f t="shared" si="16"/>
        <v>50</v>
      </c>
    </row>
    <row r="43" spans="1:14" x14ac:dyDescent="0.25">
      <c r="B43" s="57">
        <f t="shared" si="17"/>
        <v>43946</v>
      </c>
      <c r="C43" s="57"/>
      <c r="D43" s="58">
        <f t="shared" si="18"/>
        <v>3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si="15"/>
        <v>43972</v>
      </c>
      <c r="M43" s="63" t="s">
        <v>49</v>
      </c>
      <c r="N43" s="63">
        <f t="shared" si="16"/>
        <v>50</v>
      </c>
    </row>
    <row r="44" spans="1:14" x14ac:dyDescent="0.25">
      <c r="B44" s="57">
        <f t="shared" si="17"/>
        <v>43949</v>
      </c>
      <c r="C44" s="57"/>
      <c r="D44" s="58">
        <f t="shared" si="18"/>
        <v>3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si="15"/>
        <v>43972</v>
      </c>
      <c r="M44" s="63" t="s">
        <v>49</v>
      </c>
      <c r="N44" s="63">
        <f t="shared" si="16"/>
        <v>50</v>
      </c>
    </row>
    <row r="45" spans="1:14" x14ac:dyDescent="0.25">
      <c r="B45" s="57">
        <f t="shared" si="17"/>
        <v>43952</v>
      </c>
      <c r="C45" s="57"/>
      <c r="D45" s="58">
        <f t="shared" si="18"/>
        <v>3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si="15"/>
        <v>43972</v>
      </c>
      <c r="M45" s="63" t="s">
        <v>49</v>
      </c>
      <c r="N45" s="63">
        <f t="shared" si="16"/>
        <v>50</v>
      </c>
    </row>
    <row r="46" spans="1:14" x14ac:dyDescent="0.25">
      <c r="B46" s="57">
        <f t="shared" si="17"/>
        <v>43955</v>
      </c>
      <c r="C46" s="57"/>
      <c r="D46" s="58">
        <f t="shared" si="18"/>
        <v>3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si="15"/>
        <v>43972</v>
      </c>
      <c r="M46" s="63" t="s">
        <v>49</v>
      </c>
      <c r="N46" s="63">
        <f t="shared" si="16"/>
        <v>50</v>
      </c>
    </row>
    <row r="47" spans="1:14" x14ac:dyDescent="0.25">
      <c r="B47" s="65">
        <f>A33+A27-1</f>
        <v>43969</v>
      </c>
      <c r="C47" s="65"/>
      <c r="D47" s="58">
        <f t="shared" si="18"/>
        <v>3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si="15"/>
        <v>43972</v>
      </c>
      <c r="M47" s="63" t="s">
        <v>49</v>
      </c>
      <c r="N47" s="63">
        <f t="shared" si="16"/>
        <v>50</v>
      </c>
    </row>
    <row r="48" spans="1:14" x14ac:dyDescent="0.25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5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5">
      <c r="A51" s="99" t="s">
        <v>55</v>
      </c>
      <c r="B51" s="99"/>
      <c r="C51" s="99"/>
    </row>
    <row r="52" spans="1:1024" s="31" customFormat="1" x14ac:dyDescent="0.25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5">
      <c r="A53" s="49">
        <v>72</v>
      </c>
      <c r="B53" s="50">
        <v>43898</v>
      </c>
      <c r="C53" s="50">
        <v>43898</v>
      </c>
      <c r="D53" s="51">
        <f>C53-B53</f>
        <v>0</v>
      </c>
      <c r="E53" s="36">
        <v>1</v>
      </c>
      <c r="F53" s="36">
        <v>12</v>
      </c>
      <c r="G53" s="52">
        <f t="shared" ref="G53:G70" si="20">$A$57</f>
        <v>400</v>
      </c>
      <c r="H53" s="36">
        <v>124</v>
      </c>
      <c r="I53" s="52">
        <f t="shared" ref="I53:I70" si="21">G53-H53</f>
        <v>276</v>
      </c>
      <c r="J53" s="36">
        <f t="shared" ref="J53:J70" si="22">$A$53-K53</f>
        <v>1</v>
      </c>
      <c r="K53" s="36">
        <f t="shared" ref="K53:K70" si="23">INT($B$71-B53)</f>
        <v>71</v>
      </c>
      <c r="L53" s="50">
        <f t="shared" ref="L53:L70" si="24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5">
      <c r="A54" s="19" t="s">
        <v>47</v>
      </c>
      <c r="B54" s="50">
        <f t="shared" ref="B54:B69" si="25">B53+$A$55</f>
        <v>43902</v>
      </c>
      <c r="C54" s="50">
        <v>43900</v>
      </c>
      <c r="D54" s="51">
        <f t="shared" ref="D54" si="26">IF(C54="",D53,C54-B54+D53)</f>
        <v>-2</v>
      </c>
      <c r="E54" s="36">
        <v>2</v>
      </c>
      <c r="F54" s="36">
        <v>19</v>
      </c>
      <c r="G54" s="52">
        <f t="shared" si="20"/>
        <v>400</v>
      </c>
      <c r="H54" s="52">
        <v>159</v>
      </c>
      <c r="I54" s="52">
        <f t="shared" si="21"/>
        <v>241</v>
      </c>
      <c r="J54" s="51">
        <f t="shared" si="22"/>
        <v>5</v>
      </c>
      <c r="K54" s="51">
        <f t="shared" si="23"/>
        <v>67</v>
      </c>
      <c r="L54" s="50">
        <f t="shared" si="24"/>
        <v>43967</v>
      </c>
      <c r="M54" s="53" t="s">
        <v>46</v>
      </c>
      <c r="N54" s="53">
        <f t="shared" ref="N54:N70" si="27">IF(M54&lt;&gt;"S",N53,N53+F54)</f>
        <v>31</v>
      </c>
    </row>
    <row r="55" spans="1:1024" x14ac:dyDescent="0.25">
      <c r="A55" s="55">
        <f>ROUND(A53/A61,0)</f>
        <v>4</v>
      </c>
      <c r="B55" s="50">
        <f t="shared" si="25"/>
        <v>43906</v>
      </c>
      <c r="C55" s="50">
        <v>43910</v>
      </c>
      <c r="D55" s="51">
        <f>IF(C55="",D54,C55-B55)</f>
        <v>4</v>
      </c>
      <c r="E55" s="36">
        <v>3</v>
      </c>
      <c r="F55" s="36">
        <v>16</v>
      </c>
      <c r="G55" s="52">
        <f t="shared" si="20"/>
        <v>400</v>
      </c>
      <c r="H55" s="52">
        <v>287</v>
      </c>
      <c r="I55" s="52">
        <f t="shared" si="21"/>
        <v>113</v>
      </c>
      <c r="J55" s="51">
        <f t="shared" si="22"/>
        <v>9</v>
      </c>
      <c r="K55" s="51">
        <f t="shared" si="23"/>
        <v>63</v>
      </c>
      <c r="L55" s="50">
        <f t="shared" si="24"/>
        <v>43973</v>
      </c>
      <c r="M55" s="53" t="s">
        <v>46</v>
      </c>
      <c r="N55" s="53">
        <f t="shared" si="27"/>
        <v>47</v>
      </c>
    </row>
    <row r="56" spans="1:1024" x14ac:dyDescent="0.25">
      <c r="A56" s="19" t="s">
        <v>48</v>
      </c>
      <c r="B56" s="72">
        <f t="shared" si="25"/>
        <v>43910</v>
      </c>
      <c r="C56" s="72">
        <v>43921</v>
      </c>
      <c r="D56" s="73">
        <f t="shared" ref="D56:D70" si="28">IF(C56="",D55,C56-B56)</f>
        <v>11</v>
      </c>
      <c r="E56" s="73">
        <v>4</v>
      </c>
      <c r="F56" s="73">
        <v>21</v>
      </c>
      <c r="G56" s="74">
        <f t="shared" si="20"/>
        <v>400</v>
      </c>
      <c r="H56" s="74">
        <v>404</v>
      </c>
      <c r="I56" s="74">
        <f t="shared" si="21"/>
        <v>-4</v>
      </c>
      <c r="J56" s="73">
        <f t="shared" si="22"/>
        <v>13</v>
      </c>
      <c r="K56" s="73">
        <f t="shared" si="23"/>
        <v>59</v>
      </c>
      <c r="L56" s="72">
        <f t="shared" si="24"/>
        <v>43980</v>
      </c>
      <c r="M56" s="75" t="s">
        <v>46</v>
      </c>
      <c r="N56" s="75">
        <f t="shared" si="27"/>
        <v>68</v>
      </c>
    </row>
    <row r="57" spans="1:1024" x14ac:dyDescent="0.25">
      <c r="A57" s="56">
        <f>A63*A55</f>
        <v>400</v>
      </c>
      <c r="B57" s="57">
        <f t="shared" si="25"/>
        <v>43914</v>
      </c>
      <c r="C57" s="57"/>
      <c r="D57" s="58">
        <f t="shared" si="28"/>
        <v>11</v>
      </c>
      <c r="E57" s="4">
        <v>5</v>
      </c>
      <c r="F57" s="4">
        <v>17</v>
      </c>
      <c r="G57" s="60">
        <f t="shared" si="20"/>
        <v>400</v>
      </c>
      <c r="H57" s="69">
        <f t="shared" ref="H57:H70" si="29">G57</f>
        <v>400</v>
      </c>
      <c r="I57" s="69">
        <f t="shared" si="21"/>
        <v>0</v>
      </c>
      <c r="J57" s="61">
        <f t="shared" si="22"/>
        <v>17</v>
      </c>
      <c r="K57" s="61">
        <f t="shared" si="23"/>
        <v>55</v>
      </c>
      <c r="L57" s="57">
        <f t="shared" si="24"/>
        <v>43980</v>
      </c>
      <c r="M57" s="63" t="s">
        <v>49</v>
      </c>
      <c r="N57" s="63">
        <f t="shared" si="27"/>
        <v>68</v>
      </c>
    </row>
    <row r="58" spans="1:1024" x14ac:dyDescent="0.25">
      <c r="A58" s="19" t="s">
        <v>50</v>
      </c>
      <c r="B58" s="57">
        <f t="shared" si="25"/>
        <v>43918</v>
      </c>
      <c r="C58" s="57"/>
      <c r="D58" s="58">
        <f t="shared" si="28"/>
        <v>11</v>
      </c>
      <c r="E58" s="4">
        <v>6</v>
      </c>
      <c r="F58" s="4">
        <v>25</v>
      </c>
      <c r="G58" s="60">
        <f t="shared" si="20"/>
        <v>400</v>
      </c>
      <c r="H58" s="69">
        <f t="shared" si="29"/>
        <v>400</v>
      </c>
      <c r="I58" s="69">
        <f t="shared" si="21"/>
        <v>0</v>
      </c>
      <c r="J58" s="61">
        <f t="shared" si="22"/>
        <v>21</v>
      </c>
      <c r="K58" s="61">
        <f t="shared" si="23"/>
        <v>51</v>
      </c>
      <c r="L58" s="57">
        <f t="shared" si="24"/>
        <v>43980</v>
      </c>
      <c r="M58" s="63" t="s">
        <v>49</v>
      </c>
      <c r="N58" s="63">
        <f t="shared" si="27"/>
        <v>68</v>
      </c>
    </row>
    <row r="59" spans="1:1024" x14ac:dyDescent="0.25">
      <c r="A59" s="64">
        <v>43898</v>
      </c>
      <c r="B59" s="57">
        <f t="shared" si="25"/>
        <v>43922</v>
      </c>
      <c r="C59" s="57"/>
      <c r="D59" s="58">
        <f t="shared" si="28"/>
        <v>11</v>
      </c>
      <c r="E59" s="4">
        <v>7</v>
      </c>
      <c r="F59" s="4">
        <v>17</v>
      </c>
      <c r="G59" s="60">
        <f t="shared" si="20"/>
        <v>400</v>
      </c>
      <c r="H59" s="69">
        <f t="shared" si="29"/>
        <v>400</v>
      </c>
      <c r="I59" s="69">
        <f t="shared" si="21"/>
        <v>0</v>
      </c>
      <c r="J59" s="61">
        <f t="shared" si="22"/>
        <v>25</v>
      </c>
      <c r="K59" s="61">
        <f t="shared" si="23"/>
        <v>47</v>
      </c>
      <c r="L59" s="57">
        <f t="shared" si="24"/>
        <v>43980</v>
      </c>
      <c r="M59" s="63" t="s">
        <v>49</v>
      </c>
      <c r="N59" s="63">
        <f t="shared" si="27"/>
        <v>68</v>
      </c>
    </row>
    <row r="60" spans="1:1024" x14ac:dyDescent="0.25">
      <c r="A60" s="19" t="s">
        <v>51</v>
      </c>
      <c r="B60" s="57">
        <f t="shared" si="25"/>
        <v>43926</v>
      </c>
      <c r="C60" s="57"/>
      <c r="D60" s="58">
        <f t="shared" si="28"/>
        <v>11</v>
      </c>
      <c r="E60" s="4">
        <v>8</v>
      </c>
      <c r="F60" s="4">
        <v>12</v>
      </c>
      <c r="G60" s="60">
        <f t="shared" si="20"/>
        <v>400</v>
      </c>
      <c r="H60" s="69">
        <f t="shared" si="29"/>
        <v>400</v>
      </c>
      <c r="I60" s="69">
        <f t="shared" si="21"/>
        <v>0</v>
      </c>
      <c r="J60" s="61">
        <f t="shared" si="22"/>
        <v>29</v>
      </c>
      <c r="K60" s="61">
        <f t="shared" si="23"/>
        <v>43</v>
      </c>
      <c r="L60" s="57">
        <f t="shared" si="24"/>
        <v>43980</v>
      </c>
      <c r="M60" s="63" t="s">
        <v>49</v>
      </c>
      <c r="N60" s="63">
        <f t="shared" si="27"/>
        <v>68</v>
      </c>
    </row>
    <row r="61" spans="1:1024" x14ac:dyDescent="0.25">
      <c r="A61" s="1">
        <v>18</v>
      </c>
      <c r="B61" s="57">
        <f t="shared" si="25"/>
        <v>43930</v>
      </c>
      <c r="C61" s="57"/>
      <c r="D61" s="58">
        <f t="shared" si="28"/>
        <v>11</v>
      </c>
      <c r="E61" s="4">
        <v>9</v>
      </c>
      <c r="F61" s="4">
        <v>22</v>
      </c>
      <c r="G61" s="60">
        <f t="shared" si="20"/>
        <v>400</v>
      </c>
      <c r="H61" s="69">
        <f t="shared" si="29"/>
        <v>400</v>
      </c>
      <c r="I61" s="69">
        <f t="shared" si="21"/>
        <v>0</v>
      </c>
      <c r="J61" s="61">
        <f t="shared" si="22"/>
        <v>33</v>
      </c>
      <c r="K61" s="61">
        <f t="shared" si="23"/>
        <v>39</v>
      </c>
      <c r="L61" s="57">
        <f t="shared" si="24"/>
        <v>43980</v>
      </c>
      <c r="M61" s="63" t="s">
        <v>49</v>
      </c>
      <c r="N61" s="63">
        <f t="shared" si="27"/>
        <v>68</v>
      </c>
    </row>
    <row r="62" spans="1:1024" x14ac:dyDescent="0.25">
      <c r="A62" s="19" t="s">
        <v>52</v>
      </c>
      <c r="B62" s="57">
        <f t="shared" si="25"/>
        <v>43934</v>
      </c>
      <c r="C62" s="57"/>
      <c r="D62" s="58">
        <f t="shared" si="28"/>
        <v>11</v>
      </c>
      <c r="E62" s="4">
        <v>10</v>
      </c>
      <c r="F62" s="4">
        <v>10</v>
      </c>
      <c r="G62" s="60">
        <f t="shared" si="20"/>
        <v>400</v>
      </c>
      <c r="H62" s="69">
        <f t="shared" si="29"/>
        <v>400</v>
      </c>
      <c r="I62" s="69">
        <f t="shared" si="21"/>
        <v>0</v>
      </c>
      <c r="J62" s="61">
        <f t="shared" si="22"/>
        <v>37</v>
      </c>
      <c r="K62" s="61">
        <f t="shared" si="23"/>
        <v>35</v>
      </c>
      <c r="L62" s="57">
        <f t="shared" si="24"/>
        <v>43980</v>
      </c>
      <c r="M62" s="63" t="s">
        <v>49</v>
      </c>
      <c r="N62" s="63">
        <f t="shared" si="27"/>
        <v>68</v>
      </c>
    </row>
    <row r="63" spans="1:1024" x14ac:dyDescent="0.25">
      <c r="A63" s="1">
        <v>100</v>
      </c>
      <c r="B63" s="57">
        <f t="shared" si="25"/>
        <v>43938</v>
      </c>
      <c r="C63" s="57"/>
      <c r="D63" s="58">
        <f t="shared" si="28"/>
        <v>11</v>
      </c>
      <c r="E63" s="4">
        <v>11</v>
      </c>
      <c r="F63" s="4">
        <v>16</v>
      </c>
      <c r="G63" s="60">
        <f t="shared" si="20"/>
        <v>400</v>
      </c>
      <c r="H63" s="69">
        <f t="shared" si="29"/>
        <v>400</v>
      </c>
      <c r="I63" s="69">
        <f t="shared" si="21"/>
        <v>0</v>
      </c>
      <c r="J63" s="61">
        <f t="shared" si="22"/>
        <v>41</v>
      </c>
      <c r="K63" s="61">
        <f t="shared" si="23"/>
        <v>31</v>
      </c>
      <c r="L63" s="57">
        <f t="shared" si="24"/>
        <v>43980</v>
      </c>
      <c r="M63" s="63" t="s">
        <v>49</v>
      </c>
      <c r="N63" s="63">
        <f t="shared" si="27"/>
        <v>68</v>
      </c>
    </row>
    <row r="64" spans="1:1024" x14ac:dyDescent="0.25">
      <c r="B64" s="57">
        <f t="shared" si="25"/>
        <v>43942</v>
      </c>
      <c r="C64" s="57"/>
      <c r="D64" s="58">
        <f t="shared" si="28"/>
        <v>11</v>
      </c>
      <c r="E64" s="4">
        <v>12</v>
      </c>
      <c r="F64" s="4">
        <v>19</v>
      </c>
      <c r="G64" s="60">
        <f t="shared" si="20"/>
        <v>400</v>
      </c>
      <c r="H64" s="69">
        <f t="shared" si="29"/>
        <v>400</v>
      </c>
      <c r="I64" s="69">
        <f t="shared" si="21"/>
        <v>0</v>
      </c>
      <c r="J64" s="61">
        <f t="shared" si="22"/>
        <v>45</v>
      </c>
      <c r="K64" s="61">
        <f t="shared" si="23"/>
        <v>27</v>
      </c>
      <c r="L64" s="57">
        <f t="shared" si="24"/>
        <v>43980</v>
      </c>
      <c r="M64" s="63" t="s">
        <v>49</v>
      </c>
      <c r="N64" s="63">
        <f t="shared" si="27"/>
        <v>68</v>
      </c>
    </row>
    <row r="65" spans="1:1024" x14ac:dyDescent="0.25">
      <c r="B65" s="57">
        <f t="shared" si="25"/>
        <v>43946</v>
      </c>
      <c r="C65" s="57"/>
      <c r="D65" s="58">
        <f t="shared" si="28"/>
        <v>11</v>
      </c>
      <c r="E65" s="4">
        <v>13</v>
      </c>
      <c r="F65" s="4">
        <v>25</v>
      </c>
      <c r="G65" s="60">
        <f t="shared" si="20"/>
        <v>400</v>
      </c>
      <c r="H65" s="69">
        <f t="shared" si="29"/>
        <v>400</v>
      </c>
      <c r="I65" s="69">
        <f t="shared" si="21"/>
        <v>0</v>
      </c>
      <c r="J65" s="61">
        <f t="shared" si="22"/>
        <v>49</v>
      </c>
      <c r="K65" s="61">
        <f t="shared" si="23"/>
        <v>23</v>
      </c>
      <c r="L65" s="57">
        <f t="shared" si="24"/>
        <v>43980</v>
      </c>
      <c r="M65" s="63" t="s">
        <v>49</v>
      </c>
      <c r="N65" s="63">
        <f t="shared" si="27"/>
        <v>68</v>
      </c>
    </row>
    <row r="66" spans="1:1024" x14ac:dyDescent="0.25">
      <c r="B66" s="57">
        <f t="shared" si="25"/>
        <v>43950</v>
      </c>
      <c r="C66" s="57"/>
      <c r="D66" s="58">
        <f t="shared" si="28"/>
        <v>11</v>
      </c>
      <c r="E66" s="4">
        <v>14</v>
      </c>
      <c r="F66" s="4">
        <v>13</v>
      </c>
      <c r="G66" s="60">
        <f t="shared" si="20"/>
        <v>400</v>
      </c>
      <c r="H66" s="69">
        <f t="shared" si="29"/>
        <v>400</v>
      </c>
      <c r="I66" s="69">
        <f t="shared" si="21"/>
        <v>0</v>
      </c>
      <c r="J66" s="61">
        <f t="shared" si="22"/>
        <v>53</v>
      </c>
      <c r="K66" s="61">
        <f t="shared" si="23"/>
        <v>19</v>
      </c>
      <c r="L66" s="57">
        <f t="shared" si="24"/>
        <v>43980</v>
      </c>
      <c r="M66" s="63" t="s">
        <v>49</v>
      </c>
      <c r="N66" s="63">
        <f t="shared" si="27"/>
        <v>68</v>
      </c>
    </row>
    <row r="67" spans="1:1024" x14ac:dyDescent="0.25">
      <c r="B67" s="57">
        <f t="shared" si="25"/>
        <v>43954</v>
      </c>
      <c r="C67" s="57"/>
      <c r="D67" s="58">
        <f t="shared" si="28"/>
        <v>11</v>
      </c>
      <c r="E67" s="4">
        <v>15</v>
      </c>
      <c r="F67" s="4">
        <v>13</v>
      </c>
      <c r="G67" s="60">
        <f t="shared" si="20"/>
        <v>400</v>
      </c>
      <c r="H67" s="69">
        <f t="shared" si="29"/>
        <v>400</v>
      </c>
      <c r="I67" s="69">
        <f t="shared" si="21"/>
        <v>0</v>
      </c>
      <c r="J67" s="61">
        <f t="shared" si="22"/>
        <v>57</v>
      </c>
      <c r="K67" s="61">
        <f t="shared" si="23"/>
        <v>15</v>
      </c>
      <c r="L67" s="57">
        <f t="shared" si="24"/>
        <v>43980</v>
      </c>
      <c r="M67" s="63" t="s">
        <v>49</v>
      </c>
      <c r="N67" s="63">
        <f t="shared" si="27"/>
        <v>68</v>
      </c>
    </row>
    <row r="68" spans="1:1024" x14ac:dyDescent="0.25">
      <c r="B68" s="57">
        <f t="shared" si="25"/>
        <v>43958</v>
      </c>
      <c r="C68" s="57"/>
      <c r="D68" s="58">
        <f t="shared" si="28"/>
        <v>11</v>
      </c>
      <c r="E68" s="4">
        <v>16</v>
      </c>
      <c r="F68" s="4">
        <v>19</v>
      </c>
      <c r="G68" s="60">
        <f t="shared" si="20"/>
        <v>400</v>
      </c>
      <c r="H68" s="69">
        <f t="shared" si="29"/>
        <v>400</v>
      </c>
      <c r="I68" s="69">
        <f t="shared" si="21"/>
        <v>0</v>
      </c>
      <c r="J68" s="61">
        <f t="shared" si="22"/>
        <v>61</v>
      </c>
      <c r="K68" s="61">
        <f t="shared" si="23"/>
        <v>11</v>
      </c>
      <c r="L68" s="57">
        <f t="shared" si="24"/>
        <v>43980</v>
      </c>
      <c r="M68" s="63" t="s">
        <v>49</v>
      </c>
      <c r="N68" s="63">
        <f t="shared" si="27"/>
        <v>68</v>
      </c>
    </row>
    <row r="69" spans="1:1024" x14ac:dyDescent="0.25">
      <c r="B69" s="57">
        <f t="shared" si="25"/>
        <v>43962</v>
      </c>
      <c r="C69" s="57"/>
      <c r="D69" s="58">
        <f t="shared" si="28"/>
        <v>11</v>
      </c>
      <c r="E69" s="4">
        <v>17</v>
      </c>
      <c r="F69" s="4">
        <v>10</v>
      </c>
      <c r="G69" s="60">
        <f t="shared" si="20"/>
        <v>400</v>
      </c>
      <c r="H69" s="69">
        <f t="shared" si="29"/>
        <v>400</v>
      </c>
      <c r="I69" s="69">
        <f t="shared" si="21"/>
        <v>0</v>
      </c>
      <c r="J69" s="61">
        <f t="shared" si="22"/>
        <v>65</v>
      </c>
      <c r="K69" s="61">
        <f t="shared" si="23"/>
        <v>7</v>
      </c>
      <c r="L69" s="57">
        <f t="shared" si="24"/>
        <v>43980</v>
      </c>
      <c r="M69" s="63" t="s">
        <v>49</v>
      </c>
      <c r="N69" s="63">
        <f t="shared" si="27"/>
        <v>68</v>
      </c>
    </row>
    <row r="70" spans="1:1024" x14ac:dyDescent="0.25">
      <c r="B70" s="65">
        <f>A59+A53-1</f>
        <v>43969</v>
      </c>
      <c r="C70" s="65"/>
      <c r="D70" s="58">
        <f t="shared" si="28"/>
        <v>11</v>
      </c>
      <c r="E70" s="4">
        <v>18</v>
      </c>
      <c r="F70" s="4">
        <v>18</v>
      </c>
      <c r="G70" s="60">
        <f t="shared" si="20"/>
        <v>400</v>
      </c>
      <c r="H70" s="69">
        <f t="shared" si="29"/>
        <v>400</v>
      </c>
      <c r="I70" s="69">
        <f t="shared" si="21"/>
        <v>0</v>
      </c>
      <c r="J70" s="61">
        <f t="shared" si="22"/>
        <v>72</v>
      </c>
      <c r="K70" s="61">
        <f t="shared" si="23"/>
        <v>0</v>
      </c>
      <c r="L70" s="57">
        <f t="shared" si="24"/>
        <v>43980</v>
      </c>
      <c r="M70" s="63" t="s">
        <v>49</v>
      </c>
      <c r="N70" s="63">
        <f t="shared" si="27"/>
        <v>68</v>
      </c>
    </row>
    <row r="71" spans="1:1024" x14ac:dyDescent="0.25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6574</v>
      </c>
      <c r="I71" s="67">
        <f>SUM(I53:I70)</f>
        <v>626</v>
      </c>
      <c r="J71" s="68">
        <f>SUM(J53:J70)</f>
        <v>633</v>
      </c>
      <c r="K71" s="47"/>
      <c r="L71" s="47"/>
      <c r="M71" s="71"/>
      <c r="N71" s="71"/>
    </row>
    <row r="72" spans="1:1024" x14ac:dyDescent="0.25">
      <c r="K72" s="71"/>
      <c r="L72" s="71"/>
    </row>
    <row r="73" spans="1:1024" x14ac:dyDescent="0.25">
      <c r="A73" s="99" t="s">
        <v>18</v>
      </c>
      <c r="B73" s="99"/>
      <c r="K73" s="71"/>
      <c r="L73" s="71"/>
    </row>
    <row r="74" spans="1:1024" s="31" customFormat="1" x14ac:dyDescent="0.25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5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0">$A$79</f>
        <v>300</v>
      </c>
      <c r="H75" s="73">
        <v>29</v>
      </c>
      <c r="I75" s="74">
        <f t="shared" ref="I75:I96" si="31">G75-H75</f>
        <v>271</v>
      </c>
      <c r="J75" s="73">
        <f t="shared" ref="J75:J96" si="32">$A$75-K75</f>
        <v>1</v>
      </c>
      <c r="K75" s="73">
        <f t="shared" ref="K75:K96" si="33">INT($B$97-B75)</f>
        <v>71</v>
      </c>
      <c r="L75" s="72">
        <f t="shared" ref="L75:L96" si="34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5">
      <c r="A76" s="19" t="s">
        <v>47</v>
      </c>
      <c r="B76" s="72">
        <f t="shared" ref="B76:B95" si="35">B75+$A$77</f>
        <v>43901</v>
      </c>
      <c r="C76" s="72">
        <v>43900</v>
      </c>
      <c r="D76" s="73">
        <f t="shared" ref="D76" si="36">IF(C76="",D75,C76-B76+D75)</f>
        <v>-1</v>
      </c>
      <c r="E76" s="73">
        <v>1</v>
      </c>
      <c r="F76" s="73">
        <v>478</v>
      </c>
      <c r="G76" s="74">
        <f t="shared" si="30"/>
        <v>300</v>
      </c>
      <c r="H76" s="74">
        <v>7</v>
      </c>
      <c r="I76" s="74">
        <f t="shared" si="31"/>
        <v>293</v>
      </c>
      <c r="J76" s="73">
        <f t="shared" si="32"/>
        <v>4</v>
      </c>
      <c r="K76" s="73">
        <f t="shared" si="33"/>
        <v>68</v>
      </c>
      <c r="L76" s="72">
        <f t="shared" si="34"/>
        <v>43968</v>
      </c>
      <c r="M76" s="75" t="s">
        <v>46</v>
      </c>
      <c r="N76" s="75">
        <f t="shared" ref="N76:N96" si="37">IF(M76&lt;&gt;"S",N75,N75+F76)</f>
        <v>729</v>
      </c>
    </row>
    <row r="77" spans="1:1024" x14ac:dyDescent="0.25">
      <c r="A77" s="55">
        <f>ROUND(A75/A83,0)</f>
        <v>3</v>
      </c>
      <c r="B77" s="72">
        <f t="shared" si="35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0"/>
        <v>300</v>
      </c>
      <c r="H77" s="74">
        <v>77</v>
      </c>
      <c r="I77" s="74">
        <f t="shared" si="31"/>
        <v>223</v>
      </c>
      <c r="J77" s="73">
        <f t="shared" si="32"/>
        <v>7</v>
      </c>
      <c r="K77" s="73">
        <f t="shared" si="33"/>
        <v>65</v>
      </c>
      <c r="L77" s="72">
        <f t="shared" si="34"/>
        <v>43976</v>
      </c>
      <c r="M77" s="75" t="s">
        <v>46</v>
      </c>
      <c r="N77" s="75">
        <f t="shared" si="37"/>
        <v>1376</v>
      </c>
    </row>
    <row r="78" spans="1:1024" x14ac:dyDescent="0.25">
      <c r="A78" s="19" t="s">
        <v>48</v>
      </c>
      <c r="B78" s="72">
        <f t="shared" si="35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0"/>
        <v>300</v>
      </c>
      <c r="H78" s="74">
        <v>88</v>
      </c>
      <c r="I78" s="74">
        <f t="shared" si="31"/>
        <v>212</v>
      </c>
      <c r="J78" s="73">
        <f t="shared" si="32"/>
        <v>10</v>
      </c>
      <c r="K78" s="73">
        <f t="shared" si="33"/>
        <v>62</v>
      </c>
      <c r="L78" s="72">
        <f t="shared" si="34"/>
        <v>43975</v>
      </c>
      <c r="M78" s="75" t="s">
        <v>46</v>
      </c>
      <c r="N78" s="75">
        <f t="shared" si="37"/>
        <v>1869</v>
      </c>
    </row>
    <row r="79" spans="1:1024" x14ac:dyDescent="0.25">
      <c r="A79" s="56">
        <f>A85*A77</f>
        <v>300</v>
      </c>
      <c r="B79" s="72">
        <f t="shared" si="35"/>
        <v>43910</v>
      </c>
      <c r="C79" s="72">
        <v>43922</v>
      </c>
      <c r="D79" s="73">
        <f t="shared" ref="D79:D96" si="38">IF(C79="",D78,C79-B79)</f>
        <v>12</v>
      </c>
      <c r="E79" s="73">
        <v>4</v>
      </c>
      <c r="F79" s="73">
        <v>743</v>
      </c>
      <c r="G79" s="74">
        <f t="shared" si="30"/>
        <v>300</v>
      </c>
      <c r="H79" s="74">
        <v>30</v>
      </c>
      <c r="I79" s="74">
        <f t="shared" si="31"/>
        <v>270</v>
      </c>
      <c r="J79" s="73">
        <f t="shared" si="32"/>
        <v>13</v>
      </c>
      <c r="K79" s="73">
        <f t="shared" si="33"/>
        <v>59</v>
      </c>
      <c r="L79" s="72">
        <f t="shared" si="34"/>
        <v>43981</v>
      </c>
      <c r="M79" s="75" t="s">
        <v>46</v>
      </c>
      <c r="N79" s="75">
        <f t="shared" si="37"/>
        <v>2612</v>
      </c>
    </row>
    <row r="80" spans="1:1024" x14ac:dyDescent="0.25">
      <c r="A80" s="19" t="s">
        <v>50</v>
      </c>
      <c r="B80" s="72">
        <f t="shared" si="35"/>
        <v>43913</v>
      </c>
      <c r="C80" s="72">
        <v>43922</v>
      </c>
      <c r="D80" s="73">
        <f t="shared" si="38"/>
        <v>9</v>
      </c>
      <c r="E80" s="73">
        <v>5</v>
      </c>
      <c r="F80" s="73">
        <v>498</v>
      </c>
      <c r="G80" s="74">
        <f t="shared" si="30"/>
        <v>300</v>
      </c>
      <c r="H80" s="74">
        <v>56</v>
      </c>
      <c r="I80" s="74">
        <f t="shared" si="31"/>
        <v>244</v>
      </c>
      <c r="J80" s="73">
        <f t="shared" si="32"/>
        <v>16</v>
      </c>
      <c r="K80" s="73">
        <f t="shared" si="33"/>
        <v>56</v>
      </c>
      <c r="L80" s="72">
        <f t="shared" si="34"/>
        <v>43978</v>
      </c>
      <c r="M80" s="75" t="s">
        <v>46</v>
      </c>
      <c r="N80" s="75">
        <f t="shared" si="37"/>
        <v>3110</v>
      </c>
    </row>
    <row r="81" spans="1:14" x14ac:dyDescent="0.25">
      <c r="A81" s="64">
        <v>43898</v>
      </c>
      <c r="B81" s="72">
        <f t="shared" si="35"/>
        <v>43916</v>
      </c>
      <c r="C81" s="72">
        <v>43923</v>
      </c>
      <c r="D81" s="73">
        <f t="shared" si="38"/>
        <v>7</v>
      </c>
      <c r="E81" s="73" t="s">
        <v>54</v>
      </c>
      <c r="F81" s="73">
        <v>57</v>
      </c>
      <c r="G81" s="74">
        <f t="shared" si="30"/>
        <v>300</v>
      </c>
      <c r="H81" s="74">
        <v>15</v>
      </c>
      <c r="I81" s="74">
        <f t="shared" si="31"/>
        <v>285</v>
      </c>
      <c r="J81" s="73">
        <f t="shared" si="32"/>
        <v>19</v>
      </c>
      <c r="K81" s="73">
        <f t="shared" si="33"/>
        <v>53</v>
      </c>
      <c r="L81" s="72">
        <f t="shared" si="34"/>
        <v>43976</v>
      </c>
      <c r="M81" s="75" t="s">
        <v>46</v>
      </c>
      <c r="N81" s="75">
        <f t="shared" si="37"/>
        <v>3167</v>
      </c>
    </row>
    <row r="82" spans="1:14" x14ac:dyDescent="0.25">
      <c r="A82" s="19" t="s">
        <v>51</v>
      </c>
      <c r="B82" s="57">
        <f t="shared" si="35"/>
        <v>43919</v>
      </c>
      <c r="C82" s="57"/>
      <c r="D82" s="61">
        <f t="shared" si="38"/>
        <v>7</v>
      </c>
      <c r="E82" s="4">
        <v>6</v>
      </c>
      <c r="F82" s="4">
        <v>633</v>
      </c>
      <c r="G82" s="60">
        <f t="shared" si="30"/>
        <v>300</v>
      </c>
      <c r="H82" s="60">
        <f t="shared" ref="H81:H96" si="39">G82</f>
        <v>300</v>
      </c>
      <c r="I82" s="60">
        <f t="shared" si="31"/>
        <v>0</v>
      </c>
      <c r="J82" s="61">
        <f t="shared" si="32"/>
        <v>22</v>
      </c>
      <c r="K82" s="61">
        <f t="shared" si="33"/>
        <v>50</v>
      </c>
      <c r="L82" s="57">
        <f t="shared" si="34"/>
        <v>43976</v>
      </c>
      <c r="M82" s="63" t="s">
        <v>49</v>
      </c>
      <c r="N82" s="63">
        <f t="shared" si="37"/>
        <v>3167</v>
      </c>
    </row>
    <row r="83" spans="1:14" x14ac:dyDescent="0.25">
      <c r="A83" s="1">
        <v>23</v>
      </c>
      <c r="B83" s="57">
        <f t="shared" si="35"/>
        <v>43922</v>
      </c>
      <c r="C83" s="57"/>
      <c r="D83" s="61">
        <f t="shared" si="38"/>
        <v>7</v>
      </c>
      <c r="E83" s="4">
        <v>7</v>
      </c>
      <c r="F83" s="4">
        <v>820</v>
      </c>
      <c r="G83" s="60">
        <f t="shared" si="30"/>
        <v>300</v>
      </c>
      <c r="H83" s="60">
        <f t="shared" si="39"/>
        <v>300</v>
      </c>
      <c r="I83" s="60">
        <f t="shared" si="31"/>
        <v>0</v>
      </c>
      <c r="J83" s="61">
        <f t="shared" si="32"/>
        <v>25</v>
      </c>
      <c r="K83" s="61">
        <f t="shared" si="33"/>
        <v>47</v>
      </c>
      <c r="L83" s="57">
        <f t="shared" si="34"/>
        <v>43976</v>
      </c>
      <c r="M83" s="63" t="s">
        <v>49</v>
      </c>
      <c r="N83" s="63">
        <f t="shared" si="37"/>
        <v>3167</v>
      </c>
    </row>
    <row r="84" spans="1:14" x14ac:dyDescent="0.25">
      <c r="A84" s="19" t="s">
        <v>52</v>
      </c>
      <c r="B84" s="57">
        <f t="shared" si="35"/>
        <v>43925</v>
      </c>
      <c r="C84" s="57"/>
      <c r="D84" s="61">
        <f t="shared" si="38"/>
        <v>7</v>
      </c>
      <c r="E84" s="4">
        <v>8</v>
      </c>
      <c r="F84" s="4">
        <v>707</v>
      </c>
      <c r="G84" s="60">
        <f t="shared" si="30"/>
        <v>300</v>
      </c>
      <c r="H84" s="60">
        <f t="shared" si="39"/>
        <v>300</v>
      </c>
      <c r="I84" s="60">
        <f t="shared" si="31"/>
        <v>0</v>
      </c>
      <c r="J84" s="61">
        <f t="shared" si="32"/>
        <v>28</v>
      </c>
      <c r="K84" s="61">
        <f t="shared" si="33"/>
        <v>44</v>
      </c>
      <c r="L84" s="57">
        <f t="shared" si="34"/>
        <v>43976</v>
      </c>
      <c r="M84" s="63" t="s">
        <v>49</v>
      </c>
      <c r="N84" s="63">
        <f t="shared" si="37"/>
        <v>3167</v>
      </c>
    </row>
    <row r="85" spans="1:14" x14ac:dyDescent="0.25">
      <c r="A85" s="1">
        <v>100</v>
      </c>
      <c r="B85" s="57">
        <f t="shared" si="35"/>
        <v>43928</v>
      </c>
      <c r="C85" s="57"/>
      <c r="D85" s="61">
        <f t="shared" si="38"/>
        <v>7</v>
      </c>
      <c r="E85" s="4">
        <v>9</v>
      </c>
      <c r="F85" s="4">
        <v>567</v>
      </c>
      <c r="G85" s="60">
        <f t="shared" si="30"/>
        <v>300</v>
      </c>
      <c r="H85" s="60">
        <f t="shared" si="39"/>
        <v>300</v>
      </c>
      <c r="I85" s="60">
        <f t="shared" si="31"/>
        <v>0</v>
      </c>
      <c r="J85" s="61">
        <f t="shared" si="32"/>
        <v>31</v>
      </c>
      <c r="K85" s="61">
        <f t="shared" si="33"/>
        <v>41</v>
      </c>
      <c r="L85" s="57">
        <f t="shared" si="34"/>
        <v>43976</v>
      </c>
      <c r="M85" s="63" t="s">
        <v>49</v>
      </c>
      <c r="N85" s="63">
        <f t="shared" si="37"/>
        <v>3167</v>
      </c>
    </row>
    <row r="86" spans="1:14" x14ac:dyDescent="0.25">
      <c r="B86" s="57">
        <f t="shared" si="35"/>
        <v>43931</v>
      </c>
      <c r="C86" s="57"/>
      <c r="D86" s="61">
        <f t="shared" si="38"/>
        <v>7</v>
      </c>
      <c r="E86" s="4">
        <v>10</v>
      </c>
      <c r="F86" s="4">
        <v>506</v>
      </c>
      <c r="G86" s="60">
        <f t="shared" si="30"/>
        <v>300</v>
      </c>
      <c r="H86" s="60">
        <f t="shared" si="39"/>
        <v>300</v>
      </c>
      <c r="I86" s="60">
        <f t="shared" si="31"/>
        <v>0</v>
      </c>
      <c r="J86" s="61">
        <f t="shared" si="32"/>
        <v>34</v>
      </c>
      <c r="K86" s="61">
        <f t="shared" si="33"/>
        <v>38</v>
      </c>
      <c r="L86" s="57">
        <f t="shared" si="34"/>
        <v>43976</v>
      </c>
      <c r="M86" s="63" t="s">
        <v>49</v>
      </c>
      <c r="N86" s="63">
        <f t="shared" si="37"/>
        <v>3167</v>
      </c>
    </row>
    <row r="87" spans="1:14" x14ac:dyDescent="0.25">
      <c r="B87" s="57">
        <f t="shared" si="35"/>
        <v>43934</v>
      </c>
      <c r="C87" s="57"/>
      <c r="D87" s="61">
        <f t="shared" si="38"/>
        <v>7</v>
      </c>
      <c r="E87" s="4">
        <v>11</v>
      </c>
      <c r="F87" s="4">
        <v>924</v>
      </c>
      <c r="G87" s="60">
        <f t="shared" si="30"/>
        <v>300</v>
      </c>
      <c r="H87" s="60">
        <f t="shared" si="39"/>
        <v>300</v>
      </c>
      <c r="I87" s="60">
        <f t="shared" si="31"/>
        <v>0</v>
      </c>
      <c r="J87" s="61">
        <f t="shared" si="32"/>
        <v>37</v>
      </c>
      <c r="K87" s="61">
        <f t="shared" si="33"/>
        <v>35</v>
      </c>
      <c r="L87" s="57">
        <f t="shared" si="34"/>
        <v>43976</v>
      </c>
      <c r="M87" s="63" t="s">
        <v>49</v>
      </c>
      <c r="N87" s="63">
        <f t="shared" si="37"/>
        <v>3167</v>
      </c>
    </row>
    <row r="88" spans="1:14" x14ac:dyDescent="0.25">
      <c r="B88" s="57">
        <f t="shared" si="35"/>
        <v>43937</v>
      </c>
      <c r="C88" s="57"/>
      <c r="D88" s="61">
        <f t="shared" si="38"/>
        <v>7</v>
      </c>
      <c r="E88" s="4">
        <v>12</v>
      </c>
      <c r="F88" s="4">
        <v>876</v>
      </c>
      <c r="G88" s="60">
        <f t="shared" si="30"/>
        <v>300</v>
      </c>
      <c r="H88" s="60">
        <f t="shared" si="39"/>
        <v>300</v>
      </c>
      <c r="I88" s="60">
        <f t="shared" si="31"/>
        <v>0</v>
      </c>
      <c r="J88" s="61">
        <f t="shared" si="32"/>
        <v>40</v>
      </c>
      <c r="K88" s="61">
        <f t="shared" si="33"/>
        <v>32</v>
      </c>
      <c r="L88" s="57">
        <f t="shared" si="34"/>
        <v>43976</v>
      </c>
      <c r="M88" s="63" t="s">
        <v>49</v>
      </c>
      <c r="N88" s="63">
        <f t="shared" si="37"/>
        <v>3167</v>
      </c>
    </row>
    <row r="89" spans="1:14" x14ac:dyDescent="0.25">
      <c r="B89" s="57">
        <f t="shared" si="35"/>
        <v>43940</v>
      </c>
      <c r="C89" s="57"/>
      <c r="D89" s="61">
        <f t="shared" si="38"/>
        <v>7</v>
      </c>
      <c r="E89" s="4">
        <v>13</v>
      </c>
      <c r="F89" s="4">
        <v>699</v>
      </c>
      <c r="G89" s="60">
        <f t="shared" si="30"/>
        <v>300</v>
      </c>
      <c r="H89" s="60">
        <f t="shared" si="39"/>
        <v>300</v>
      </c>
      <c r="I89" s="60">
        <f t="shared" si="31"/>
        <v>0</v>
      </c>
      <c r="J89" s="61">
        <f t="shared" si="32"/>
        <v>43</v>
      </c>
      <c r="K89" s="61">
        <f t="shared" si="33"/>
        <v>29</v>
      </c>
      <c r="L89" s="57">
        <f t="shared" si="34"/>
        <v>43976</v>
      </c>
      <c r="M89" s="63" t="s">
        <v>49</v>
      </c>
      <c r="N89" s="63">
        <f t="shared" si="37"/>
        <v>3167</v>
      </c>
    </row>
    <row r="90" spans="1:14" x14ac:dyDescent="0.25">
      <c r="B90" s="57">
        <f t="shared" si="35"/>
        <v>43943</v>
      </c>
      <c r="C90" s="57"/>
      <c r="D90" s="61">
        <f t="shared" si="38"/>
        <v>7</v>
      </c>
      <c r="E90" s="4">
        <v>14</v>
      </c>
      <c r="F90" s="4">
        <v>498</v>
      </c>
      <c r="G90" s="60">
        <f t="shared" si="30"/>
        <v>300</v>
      </c>
      <c r="H90" s="60">
        <f t="shared" si="39"/>
        <v>300</v>
      </c>
      <c r="I90" s="60">
        <f t="shared" si="31"/>
        <v>0</v>
      </c>
      <c r="J90" s="61">
        <f t="shared" si="32"/>
        <v>46</v>
      </c>
      <c r="K90" s="61">
        <f t="shared" si="33"/>
        <v>26</v>
      </c>
      <c r="L90" s="57">
        <f t="shared" si="34"/>
        <v>43976</v>
      </c>
      <c r="M90" s="63" t="s">
        <v>49</v>
      </c>
      <c r="N90" s="63">
        <f t="shared" si="37"/>
        <v>3167</v>
      </c>
    </row>
    <row r="91" spans="1:14" x14ac:dyDescent="0.25">
      <c r="B91" s="57">
        <f t="shared" si="35"/>
        <v>43946</v>
      </c>
      <c r="C91" s="57"/>
      <c r="D91" s="61">
        <f t="shared" si="38"/>
        <v>7</v>
      </c>
      <c r="E91" s="4">
        <v>15</v>
      </c>
      <c r="F91" s="4">
        <v>820</v>
      </c>
      <c r="G91" s="60">
        <f t="shared" si="30"/>
        <v>300</v>
      </c>
      <c r="H91" s="60">
        <f t="shared" si="39"/>
        <v>300</v>
      </c>
      <c r="I91" s="60">
        <f t="shared" si="31"/>
        <v>0</v>
      </c>
      <c r="J91" s="61">
        <f t="shared" si="32"/>
        <v>49</v>
      </c>
      <c r="K91" s="61">
        <f t="shared" si="33"/>
        <v>23</v>
      </c>
      <c r="L91" s="57">
        <f t="shared" si="34"/>
        <v>43976</v>
      </c>
      <c r="M91" s="63" t="s">
        <v>49</v>
      </c>
      <c r="N91" s="63">
        <f t="shared" si="37"/>
        <v>3167</v>
      </c>
    </row>
    <row r="92" spans="1:14" x14ac:dyDescent="0.25">
      <c r="B92" s="57">
        <f t="shared" si="35"/>
        <v>43949</v>
      </c>
      <c r="C92" s="57"/>
      <c r="D92" s="61">
        <f t="shared" si="38"/>
        <v>7</v>
      </c>
      <c r="E92" s="4">
        <v>16</v>
      </c>
      <c r="F92" s="4">
        <v>791</v>
      </c>
      <c r="G92" s="60">
        <f t="shared" si="30"/>
        <v>300</v>
      </c>
      <c r="H92" s="60">
        <f t="shared" si="39"/>
        <v>300</v>
      </c>
      <c r="I92" s="60">
        <f t="shared" si="31"/>
        <v>0</v>
      </c>
      <c r="J92" s="61">
        <f t="shared" si="32"/>
        <v>52</v>
      </c>
      <c r="K92" s="61">
        <f t="shared" si="33"/>
        <v>20</v>
      </c>
      <c r="L92" s="57">
        <f t="shared" si="34"/>
        <v>43976</v>
      </c>
      <c r="M92" s="63" t="s">
        <v>49</v>
      </c>
      <c r="N92" s="63">
        <f t="shared" si="37"/>
        <v>3167</v>
      </c>
    </row>
    <row r="93" spans="1:14" x14ac:dyDescent="0.25">
      <c r="B93" s="57">
        <f t="shared" si="35"/>
        <v>43952</v>
      </c>
      <c r="C93" s="57"/>
      <c r="D93" s="61">
        <f t="shared" si="38"/>
        <v>7</v>
      </c>
      <c r="E93" s="4">
        <v>17</v>
      </c>
      <c r="F93" s="4">
        <v>717</v>
      </c>
      <c r="G93" s="60">
        <f t="shared" si="30"/>
        <v>300</v>
      </c>
      <c r="H93" s="60">
        <f t="shared" si="39"/>
        <v>300</v>
      </c>
      <c r="I93" s="60">
        <f t="shared" si="31"/>
        <v>0</v>
      </c>
      <c r="J93" s="61">
        <f t="shared" si="32"/>
        <v>55</v>
      </c>
      <c r="K93" s="61">
        <f t="shared" si="33"/>
        <v>17</v>
      </c>
      <c r="L93" s="57">
        <f t="shared" si="34"/>
        <v>43976</v>
      </c>
      <c r="M93" s="63" t="s">
        <v>49</v>
      </c>
      <c r="N93" s="63">
        <f t="shared" si="37"/>
        <v>3167</v>
      </c>
    </row>
    <row r="94" spans="1:14" x14ac:dyDescent="0.25">
      <c r="B94" s="57">
        <f t="shared" si="35"/>
        <v>43955</v>
      </c>
      <c r="C94" s="57"/>
      <c r="D94" s="61">
        <f t="shared" si="38"/>
        <v>7</v>
      </c>
      <c r="E94" s="4">
        <v>18</v>
      </c>
      <c r="F94" s="4">
        <v>827</v>
      </c>
      <c r="G94" s="60">
        <f t="shared" si="30"/>
        <v>300</v>
      </c>
      <c r="H94" s="60">
        <f t="shared" si="39"/>
        <v>300</v>
      </c>
      <c r="I94" s="60">
        <f t="shared" si="31"/>
        <v>0</v>
      </c>
      <c r="J94" s="61">
        <f t="shared" si="32"/>
        <v>58</v>
      </c>
      <c r="K94" s="61">
        <f t="shared" si="33"/>
        <v>14</v>
      </c>
      <c r="L94" s="57">
        <f t="shared" si="34"/>
        <v>43976</v>
      </c>
      <c r="M94" s="63" t="s">
        <v>49</v>
      </c>
      <c r="N94" s="63">
        <f t="shared" si="37"/>
        <v>3167</v>
      </c>
    </row>
    <row r="95" spans="1:14" x14ac:dyDescent="0.25">
      <c r="B95" s="57">
        <f t="shared" si="35"/>
        <v>43958</v>
      </c>
      <c r="C95" s="57"/>
      <c r="D95" s="61">
        <f t="shared" si="38"/>
        <v>7</v>
      </c>
      <c r="E95" s="4" t="s">
        <v>53</v>
      </c>
      <c r="F95" s="4">
        <v>42</v>
      </c>
      <c r="G95" s="60">
        <f t="shared" si="30"/>
        <v>300</v>
      </c>
      <c r="H95" s="60">
        <f t="shared" si="39"/>
        <v>300</v>
      </c>
      <c r="I95" s="60">
        <f t="shared" si="31"/>
        <v>0</v>
      </c>
      <c r="J95" s="61">
        <f t="shared" si="32"/>
        <v>61</v>
      </c>
      <c r="K95" s="61">
        <f t="shared" si="33"/>
        <v>11</v>
      </c>
      <c r="L95" s="57">
        <f t="shared" si="34"/>
        <v>43976</v>
      </c>
      <c r="M95" s="63" t="s">
        <v>49</v>
      </c>
      <c r="N95" s="63">
        <f t="shared" si="37"/>
        <v>3167</v>
      </c>
    </row>
    <row r="96" spans="1:14" x14ac:dyDescent="0.25">
      <c r="B96" s="65">
        <f>A81+A75-1</f>
        <v>43969</v>
      </c>
      <c r="C96" s="65"/>
      <c r="D96" s="61">
        <f t="shared" si="38"/>
        <v>7</v>
      </c>
      <c r="E96" s="4" t="s">
        <v>59</v>
      </c>
      <c r="F96" s="4">
        <v>337</v>
      </c>
      <c r="G96" s="60">
        <f t="shared" si="30"/>
        <v>300</v>
      </c>
      <c r="H96" s="60">
        <f t="shared" si="39"/>
        <v>300</v>
      </c>
      <c r="I96" s="60">
        <f t="shared" si="31"/>
        <v>0</v>
      </c>
      <c r="J96" s="61">
        <f t="shared" si="32"/>
        <v>72</v>
      </c>
      <c r="K96" s="61">
        <f t="shared" si="33"/>
        <v>0</v>
      </c>
      <c r="L96" s="57">
        <f t="shared" si="34"/>
        <v>43976</v>
      </c>
      <c r="M96" s="63" t="s">
        <v>49</v>
      </c>
      <c r="N96" s="63">
        <f t="shared" si="37"/>
        <v>3167</v>
      </c>
    </row>
    <row r="97" spans="1:14" x14ac:dyDescent="0.25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4802</v>
      </c>
      <c r="I97" s="67">
        <f>SUM(I75:I96)</f>
        <v>1798</v>
      </c>
      <c r="J97" s="68">
        <f>SUM(J75:J96)</f>
        <v>723</v>
      </c>
      <c r="K97" s="47"/>
      <c r="L97" s="47"/>
      <c r="M97" s="47"/>
      <c r="N97" s="47"/>
    </row>
    <row r="98" spans="1:14" x14ac:dyDescent="0.25">
      <c r="A98"/>
      <c r="B98" s="65"/>
      <c r="C98" s="65"/>
      <c r="D98" s="46"/>
      <c r="E98" s="46"/>
      <c r="F98" s="46"/>
      <c r="G98" s="46"/>
      <c r="H98" s="47"/>
      <c r="I98" s="47"/>
      <c r="J98" s="47"/>
    </row>
    <row r="104" spans="1:14" x14ac:dyDescent="0.25">
      <c r="F104" s="4"/>
      <c r="G104" s="4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zoomScaleNormal="100" workbookViewId="0">
      <selection activeCell="C2" sqref="C2"/>
    </sheetView>
  </sheetViews>
  <sheetFormatPr defaultColWidth="11.6640625" defaultRowHeight="13.2" x14ac:dyDescent="0.25"/>
  <cols>
    <col min="1" max="1" width="11.5546875" style="1" customWidth="1"/>
  </cols>
  <sheetData>
    <row r="1" spans="1:3" x14ac:dyDescent="0.25">
      <c r="A1" s="1" t="s">
        <v>60</v>
      </c>
      <c r="B1">
        <v>565</v>
      </c>
    </row>
    <row r="2" spans="1:3" x14ac:dyDescent="0.25">
      <c r="A2" s="1">
        <v>1</v>
      </c>
      <c r="B2">
        <v>816</v>
      </c>
      <c r="C2">
        <f t="shared" ref="C2:C23" si="0">B2-B1</f>
        <v>251</v>
      </c>
    </row>
    <row r="3" spans="1:3" x14ac:dyDescent="0.25">
      <c r="A3" s="1">
        <v>2</v>
      </c>
      <c r="B3">
        <v>1294</v>
      </c>
      <c r="C3">
        <f t="shared" si="0"/>
        <v>478</v>
      </c>
    </row>
    <row r="4" spans="1:3" x14ac:dyDescent="0.25">
      <c r="A4" s="1">
        <v>3</v>
      </c>
      <c r="B4">
        <v>1941</v>
      </c>
      <c r="C4">
        <f t="shared" si="0"/>
        <v>647</v>
      </c>
    </row>
    <row r="5" spans="1:3" x14ac:dyDescent="0.25">
      <c r="A5" s="1">
        <v>4</v>
      </c>
      <c r="B5">
        <v>2434</v>
      </c>
      <c r="C5">
        <f t="shared" si="0"/>
        <v>493</v>
      </c>
    </row>
    <row r="6" spans="1:3" x14ac:dyDescent="0.25">
      <c r="A6" s="1">
        <v>5</v>
      </c>
      <c r="B6">
        <v>3177</v>
      </c>
      <c r="C6">
        <f t="shared" si="0"/>
        <v>743</v>
      </c>
    </row>
    <row r="7" spans="1:3" x14ac:dyDescent="0.25">
      <c r="A7" s="1">
        <v>6</v>
      </c>
      <c r="B7">
        <v>3675</v>
      </c>
      <c r="C7">
        <f t="shared" si="0"/>
        <v>498</v>
      </c>
    </row>
    <row r="8" spans="1:3" x14ac:dyDescent="0.25">
      <c r="A8" s="1">
        <v>7</v>
      </c>
      <c r="B8">
        <v>4308</v>
      </c>
      <c r="C8">
        <f t="shared" si="0"/>
        <v>633</v>
      </c>
    </row>
    <row r="9" spans="1:3" x14ac:dyDescent="0.25">
      <c r="A9" s="1">
        <v>8</v>
      </c>
      <c r="B9">
        <v>5128</v>
      </c>
      <c r="C9">
        <f t="shared" si="0"/>
        <v>820</v>
      </c>
    </row>
    <row r="10" spans="1:3" x14ac:dyDescent="0.25">
      <c r="A10" s="1">
        <v>9</v>
      </c>
      <c r="B10">
        <v>5835</v>
      </c>
      <c r="C10">
        <f t="shared" si="0"/>
        <v>707</v>
      </c>
    </row>
    <row r="11" spans="1:3" x14ac:dyDescent="0.25">
      <c r="A11" s="1">
        <v>10</v>
      </c>
      <c r="B11">
        <v>6402</v>
      </c>
      <c r="C11">
        <f t="shared" si="0"/>
        <v>567</v>
      </c>
    </row>
    <row r="12" spans="1:3" x14ac:dyDescent="0.25">
      <c r="A12" s="1">
        <v>11</v>
      </c>
      <c r="B12">
        <v>6908</v>
      </c>
      <c r="C12">
        <f t="shared" si="0"/>
        <v>506</v>
      </c>
    </row>
    <row r="13" spans="1:3" x14ac:dyDescent="0.25">
      <c r="A13" s="1">
        <v>12</v>
      </c>
      <c r="B13">
        <v>7832</v>
      </c>
      <c r="C13">
        <f t="shared" si="0"/>
        <v>924</v>
      </c>
    </row>
    <row r="14" spans="1:3" x14ac:dyDescent="0.25">
      <c r="A14" s="1">
        <v>13</v>
      </c>
      <c r="B14">
        <v>8708</v>
      </c>
      <c r="C14">
        <f t="shared" si="0"/>
        <v>876</v>
      </c>
    </row>
    <row r="15" spans="1:3" x14ac:dyDescent="0.25">
      <c r="A15" s="1">
        <v>14</v>
      </c>
      <c r="B15">
        <v>9407</v>
      </c>
      <c r="C15">
        <f t="shared" si="0"/>
        <v>699</v>
      </c>
    </row>
    <row r="16" spans="1:3" x14ac:dyDescent="0.25">
      <c r="A16" s="1">
        <v>15</v>
      </c>
      <c r="B16">
        <v>9905</v>
      </c>
      <c r="C16">
        <f t="shared" si="0"/>
        <v>498</v>
      </c>
    </row>
    <row r="17" spans="1:3" x14ac:dyDescent="0.25">
      <c r="A17" s="1">
        <v>16</v>
      </c>
      <c r="B17">
        <v>10725</v>
      </c>
      <c r="C17">
        <f t="shared" si="0"/>
        <v>820</v>
      </c>
    </row>
    <row r="18" spans="1:3" x14ac:dyDescent="0.25">
      <c r="A18" s="1">
        <v>17</v>
      </c>
      <c r="B18">
        <v>11516</v>
      </c>
      <c r="C18">
        <f t="shared" si="0"/>
        <v>791</v>
      </c>
    </row>
    <row r="19" spans="1:3" x14ac:dyDescent="0.25">
      <c r="A19" s="1">
        <v>18</v>
      </c>
      <c r="B19">
        <v>12233</v>
      </c>
      <c r="C19">
        <f t="shared" si="0"/>
        <v>717</v>
      </c>
    </row>
    <row r="20" spans="1:3" x14ac:dyDescent="0.25">
      <c r="A20" s="1" t="s">
        <v>61</v>
      </c>
      <c r="B20">
        <v>13060</v>
      </c>
      <c r="C20">
        <f t="shared" si="0"/>
        <v>827</v>
      </c>
    </row>
    <row r="21" spans="1:3" x14ac:dyDescent="0.25">
      <c r="A21" s="1" t="s">
        <v>62</v>
      </c>
      <c r="B21">
        <v>13102</v>
      </c>
      <c r="C21">
        <f t="shared" si="0"/>
        <v>42</v>
      </c>
    </row>
    <row r="22" spans="1:3" x14ac:dyDescent="0.25">
      <c r="A22" s="1" t="s">
        <v>63</v>
      </c>
      <c r="B22">
        <v>13159</v>
      </c>
      <c r="C22">
        <f t="shared" si="0"/>
        <v>57</v>
      </c>
    </row>
    <row r="23" spans="1:3" x14ac:dyDescent="0.25">
      <c r="A23" s="1" t="s">
        <v>64</v>
      </c>
      <c r="B23">
        <v>13496</v>
      </c>
      <c r="C23">
        <f t="shared" si="0"/>
        <v>337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Sheet2</vt:lpstr>
      <vt:lpstr>Sheet1</vt:lpstr>
      <vt:lpstr>Curva de ensino</vt:lpstr>
      <vt:lpstr>Andamento_2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Gustavo Pierre</cp:lastModifiedBy>
  <cp:revision>62</cp:revision>
  <dcterms:created xsi:type="dcterms:W3CDTF">2020-01-28T19:42:51Z</dcterms:created>
  <dcterms:modified xsi:type="dcterms:W3CDTF">2020-04-02T15:24:59Z</dcterms:modified>
  <dc:language>pt-BR</dc:language>
</cp:coreProperties>
</file>