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etufcbr-my.sharepoint.com/personal/gustavo_pinheiro_det_ufc_br/Documents/Drive Principal/UFC/Mestrado/Dissertacao/Modelo/"/>
    </mc:Choice>
  </mc:AlternateContent>
  <xr:revisionPtr revIDLastSave="105" documentId="8_{593119FA-EF0F-480C-99DD-62CE2CF94A81}" xr6:coauthVersionLast="47" xr6:coauthVersionMax="47" xr10:uidLastSave="{0B1B6D25-FFCF-4184-9B68-89813F8BD7F8}"/>
  <bookViews>
    <workbookView xWindow="25695" yWindow="0" windowWidth="26010" windowHeight="21705" xr2:uid="{5D4CDA4F-217E-4CC3-89D7-7EE7735C01F1}"/>
  </bookViews>
  <sheets>
    <sheet name="Materiais Bibliograf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6" i="1" l="1"/>
  <c r="Y7" i="1"/>
  <c r="Y5" i="1"/>
  <c r="T6" i="1"/>
  <c r="T5" i="1"/>
  <c r="Z4" i="1" a="1"/>
  <c r="Z4" i="1" s="1"/>
  <c r="U4" i="1" a="1"/>
  <c r="U4" i="1" s="1"/>
  <c r="P4" i="1" a="1"/>
  <c r="P4" i="1" s="1"/>
  <c r="G6" i="1"/>
  <c r="G5" i="1"/>
  <c r="G4" i="1"/>
  <c r="F6" i="1"/>
  <c r="F5" i="1"/>
  <c r="F4" i="1"/>
  <c r="AB4" i="1" l="1"/>
  <c r="AC7" i="1"/>
  <c r="AB7" i="1"/>
  <c r="Z7" i="1"/>
  <c r="AC6" i="1"/>
  <c r="AA4" i="1"/>
  <c r="AA7" i="1"/>
  <c r="AB6" i="1"/>
  <c r="AA6" i="1"/>
  <c r="Z6" i="1"/>
  <c r="AC5" i="1"/>
  <c r="AB5" i="1"/>
  <c r="AA5" i="1"/>
  <c r="Z5" i="1"/>
  <c r="AC4" i="1"/>
  <c r="W6" i="1"/>
  <c r="V6" i="1"/>
  <c r="U6" i="1"/>
  <c r="W5" i="1"/>
  <c r="V5" i="1"/>
  <c r="U5" i="1"/>
  <c r="W4" i="1"/>
  <c r="V4" i="1"/>
  <c r="R11" i="1"/>
  <c r="R10" i="1"/>
  <c r="P10" i="1"/>
  <c r="R8" i="1"/>
  <c r="R4" i="1"/>
  <c r="P11" i="1"/>
  <c r="R9" i="1"/>
  <c r="P9" i="1"/>
  <c r="Q4" i="1"/>
  <c r="Q11" i="1"/>
  <c r="Q10" i="1"/>
  <c r="Q9" i="1"/>
  <c r="Q8" i="1"/>
  <c r="P8" i="1"/>
  <c r="R7" i="1"/>
  <c r="Q7" i="1"/>
  <c r="P7" i="1"/>
  <c r="R6" i="1"/>
  <c r="Q6" i="1"/>
  <c r="P6" i="1"/>
  <c r="R13" i="1"/>
  <c r="R5" i="1"/>
  <c r="Q13" i="1"/>
  <c r="Q5" i="1"/>
  <c r="P13" i="1"/>
  <c r="P5" i="1"/>
  <c r="R12" i="1"/>
  <c r="Q12" i="1"/>
  <c r="P12" i="1"/>
</calcChain>
</file>

<file path=xl/sharedStrings.xml><?xml version="1.0" encoding="utf-8"?>
<sst xmlns="http://schemas.openxmlformats.org/spreadsheetml/2006/main" count="131" uniqueCount="72">
  <si>
    <t>Revestimento</t>
  </si>
  <si>
    <t>Base</t>
  </si>
  <si>
    <t>Subbase</t>
  </si>
  <si>
    <t>Espessura</t>
  </si>
  <si>
    <t>Modulo de Elasticidade</t>
  </si>
  <si>
    <r>
      <t xml:space="preserve">Coeficiente de </t>
    </r>
    <r>
      <rPr>
        <i/>
        <sz val="11"/>
        <color theme="1"/>
        <rFont val="Calibri"/>
        <family val="2"/>
        <scheme val="minor"/>
      </rPr>
      <t>Poisson</t>
    </r>
  </si>
  <si>
    <t>@article{abdesssemed2015experimental,</t>
  </si>
  <si>
    <t xml:space="preserve">  title={Experimental and numerical analysis of the behavior of an airport pavement reinforced by geogrids},</t>
  </si>
  <si>
    <t xml:space="preserve">  author={Abdesssemed, M and Kenai, S and Bali, A},</t>
  </si>
  <si>
    <t xml:space="preserve">  journal={Construction and Building Materials},</t>
  </si>
  <si>
    <t xml:space="preserve">  volume={94},</t>
  </si>
  <si>
    <t xml:space="preserve">  pages={547--554},</t>
  </si>
  <si>
    <t xml:space="preserve">  year={2015},</t>
  </si>
  <si>
    <t xml:space="preserve">  publisher={Elsevier}</t>
  </si>
  <si>
    <t>}</t>
  </si>
  <si>
    <t>@article{doi:10.1061/(ASCE)GM.1943-5622.0000305,</t>
  </si>
  <si>
    <t>author = {Rafiqul A. Tarefder  and Mesbah U. Ahmed },</t>
  </si>
  <si>
    <t>title = {Modeling of the FWD Deflection Basin to Evaluate Airport Pavements},</t>
  </si>
  <si>
    <t>journal = {International Journal of Geomechanics},</t>
  </si>
  <si>
    <t>volume = {14},</t>
  </si>
  <si>
    <t>number = {2},</t>
  </si>
  <si>
    <t>pages = {205-213},</t>
  </si>
  <si>
    <t>year = {2014},</t>
  </si>
  <si>
    <t>doi = {10.1061/(ASCE)GM.1943-5622.0000305},</t>
  </si>
  <si>
    <t>URL = {https://ascelibrary.org/doi/abs/10.1061/%28ASCE%29GM.1943-5622.0000305},</t>
  </si>
  <si>
    <t>eprint = {https://ascelibrary.org/doi/pdf/10.1061/%28ASCE%29GM.1943-5622.0000305}</t>
  </si>
  <si>
    <t>,</t>
  </si>
  <si>
    <t xml:space="preserve">    abstract = { The falling weight deflectometer (FWD) testing develops a deflection basin on the pavement surface. Depths of this deflection basin from the center of the falling weight are measured at different radial offsets. These deflections are used for the backcalculation of the pavement layer moduli. Most of the available backcalculation software uses the layered elastic theory and static load to calculate moduli from known pavement surface deflections. However, the FWD test load is dynamic, and layer materials may show nonelastic behavior. Layered elastic theory in these types of software cannot characterize dynamic response of the pavement. Also, elastic theory is unable to accurately predict the surface deflection whenever stress developed in any pavement layer exceeds the yield point. For this reason, this study has performed a finite-element analysis of the airport pavement under the FWD test considering the dynamic load and materials plasticity. The analysis presented here includes elastoplastic behavior of pavement layer materials. Both axisymmetric and quarter cube models have been developed in ABAQUS. Time-deflection histories are simulated to match the FWD test data. A comparison is made between the dynamic, static, and field deflection basins. Contours of vertical deflection and strain are also plotted to observe their distribution on both the axisymmetric and quarter cube models. Analysis results show that the time-deflection histories are in close agreement with the field data. The axisymmetric model yields better results than the quarter cube model. Deflections from the static analysis are greater than the dynamic analysis for an identical set of the layer modulus of elasticity. A uniform distribution of strain is observed from the static analysis in both of the geometries. However, the dynamic analysis does not show similar distribution because of the time-dependent response. }</t>
  </si>
  <si>
    <t>Subleito</t>
  </si>
  <si>
    <t>@article{doi:10.1177/03611981231156938,</t>
  </si>
  <si>
    <t>author = {Mingu Kang and Han Wang and Issam I. A. Qamhia and Erol Tutumluer and Navneet Garg and Wilfredo Villafane and Scott Murrell},</t>
  </si>
  <si>
    <t>title ={Evaluation of Airport Pavement Base Layer Stiffness Characteristics via Embedded Field Sensors},</t>
  </si>
  <si>
    <t>journal = {Transportation Research Record},</t>
  </si>
  <si>
    <t>volume = {2677},</t>
  </si>
  <si>
    <t>number = {8},</t>
  </si>
  <si>
    <t>pages = {462-473},</t>
  </si>
  <si>
    <t>year = {2023},</t>
  </si>
  <si>
    <t>doi = {10.1177/03611981231156938},</t>
  </si>
  <si>
    <t xml:space="preserve">URL = { </t>
  </si>
  <si>
    <t xml:space="preserve">    </t>
  </si>
  <si>
    <t xml:space="preserve">        https://doi.org/10.1177/03611981231156938</t>
  </si>
  <si>
    <t>},</t>
  </si>
  <si>
    <t xml:space="preserve">eprint = { </t>
  </si>
  <si>
    <t xml:space="preserve">    abstract = { Real-time stiffness monitoring of unbound aggregate layers using embedded field sensors is crucial for advanced airport pavement design and management. This paper describes research findings on monitoring base layer stiffness characteristics for airport pavements using an embedded bender element (BE) field sensor, inductive coil sensors, and pressure cells. A full-scale pavement test section was constructed at the Federal Aviation Administration (FAA)’s National Airport Pavement Test Facility (NAPTF). A BE field sensor, inductive coil sensor pairs, and pressure cells were installed in the unbound aggregate base to evaluate the layer stiffness, applied load stress, and deformation characteristics. A triple dual tandem gear loading module applied 58,000 lb per wheel to the tested section with a wander pattern consisting of 66 passes arranged in nine lateral wander positions. Dynamic responses of coil sensors and pressure cells were collected during the traffic test, whereas BE signals were collected after completing each wander pattern. Laboratory repeated load triaxial tests with BE instrumentation were also conducted to establish a correlation for converting BE field sensor readings to layer modulus properties. The in situ modulus characteristics of the aggregate base layer were evaluated during full-scale testing using two methods: shear wave velocities from a BE field sensor, and strain and stress measurements from coil sensors and pressure cells. The moduli estimated using both approaches fell into typical ranges of crushed aggregate bases and were highly comparable. The moduli from the dynamic sensor measurements clearly showed the effect of vehicle wander on aggregate base layer measured responses. }</t>
  </si>
  <si>
    <t>Sem APUD</t>
  </si>
  <si>
    <t>@article{wang2016life,</t>
  </si>
  <si>
    <t xml:space="preserve">  title={Life-cycle assessment of airport pavement design alternatives for energy and environmental impacts},</t>
  </si>
  <si>
    <t xml:space="preserve">  author={Wang, Hao and Thakkar, Chinmay and Chen, Xiaodan and Murrel, Scott},</t>
  </si>
  <si>
    <t xml:space="preserve">  journal={Journal of Cleaner Production},</t>
  </si>
  <si>
    <t xml:space="preserve">  volume={133},</t>
  </si>
  <si>
    <t xml:space="preserve">  pages={163--171},</t>
  </si>
  <si>
    <t xml:space="preserve">  year={2016},</t>
  </si>
  <si>
    <t>@article{donovan2016rutting,</t>
  </si>
  <si>
    <t xml:space="preserve">  title={Rutting prediction in airport pavement granular base/subbase: A stress history based approach},</t>
  </si>
  <si>
    <t xml:space="preserve">  author={Donovan, Phillip and Sarker, Priyanka and Tutumluer, Erol},</t>
  </si>
  <si>
    <t xml:space="preserve">  journal={Transportation Geotechnics},</t>
  </si>
  <si>
    <t xml:space="preserve">  volume={9},</t>
  </si>
  <si>
    <t xml:space="preserve">  pages={139--160},</t>
  </si>
  <si>
    <t>Referência</t>
  </si>
  <si>
    <t>Revestimento (cm)</t>
  </si>
  <si>
    <t>Base (cm)</t>
  </si>
  <si>
    <t>Subbase (cm)</t>
  </si>
  <si>
    <t>Revestimento (Mpa)</t>
  </si>
  <si>
    <t>Base (Mpa)</t>
  </si>
  <si>
    <t>Subbase (Mpa)</t>
  </si>
  <si>
    <t>Espessura das camadas</t>
  </si>
  <si>
    <t>Módulo de elasticidade das camadas</t>
  </si>
  <si>
    <t>\cite{abdesssemed2015experimental}</t>
  </si>
  <si>
    <t>\cite{doi:10.1061/(ASCE)GM.1943-5622.0000305}</t>
  </si>
  <si>
    <t>\cite{doi:10.1177/03611981231156938}</t>
  </si>
  <si>
    <t>\cite{wang2016life}</t>
  </si>
  <si>
    <t>\cite{donovan2016rutting}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</si>
</sst>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9323-50CD-42A6-994C-601689E1EAA6}">
  <dimension ref="A3:AC44"/>
  <sheetViews>
    <sheetView tabSelected="1" topLeftCell="T1" workbookViewId="0">
      <selection activeCell="Z5" sqref="Z5"/>
    </sheetView>
  </sheetViews>
  <sheetFormatPr defaultRowHeight="15" x14ac:dyDescent="0.25"/>
  <cols>
    <col min="1" max="1" width="22" bestFit="1" customWidth="1"/>
    <col min="2" max="2" width="13.5703125" bestFit="1" customWidth="1"/>
    <col min="14" max="14" width="35.5703125" bestFit="1" customWidth="1"/>
    <col min="15" max="15" width="38.5703125" bestFit="1" customWidth="1"/>
    <col min="16" max="16" width="18.140625" bestFit="1" customWidth="1"/>
    <col min="17" max="17" width="9.5703125" bestFit="1" customWidth="1"/>
    <col min="18" max="18" width="12.85546875" bestFit="1" customWidth="1"/>
    <col min="20" max="20" width="38.5703125" bestFit="1" customWidth="1"/>
    <col min="21" max="21" width="19.42578125" bestFit="1" customWidth="1"/>
    <col min="22" max="22" width="10.85546875" bestFit="1" customWidth="1"/>
    <col min="23" max="23" width="14.28515625" bestFit="1" customWidth="1"/>
  </cols>
  <sheetData>
    <row r="3" spans="1:29" x14ac:dyDescent="0.25">
      <c r="O3" s="2" t="s">
        <v>65</v>
      </c>
      <c r="P3" s="2"/>
      <c r="Q3" s="2"/>
      <c r="R3" s="2"/>
      <c r="T3" s="2" t="s">
        <v>66</v>
      </c>
      <c r="U3" s="2"/>
      <c r="V3" s="2"/>
      <c r="W3" s="2"/>
      <c r="Y3" s="2" t="s">
        <v>5</v>
      </c>
      <c r="Z3" s="2"/>
      <c r="AA3" s="2"/>
      <c r="AB3" s="2"/>
      <c r="AC3" s="2"/>
    </row>
    <row r="4" spans="1:29" x14ac:dyDescent="0.25">
      <c r="A4" s="3" t="s">
        <v>3</v>
      </c>
      <c r="B4" t="s">
        <v>59</v>
      </c>
      <c r="C4">
        <v>102</v>
      </c>
      <c r="D4">
        <v>2</v>
      </c>
      <c r="E4">
        <v>127</v>
      </c>
      <c r="F4">
        <f>9*2.54</f>
        <v>22.86</v>
      </c>
      <c r="G4">
        <f>20*2.54</f>
        <v>50.8</v>
      </c>
      <c r="H4">
        <v>12.7</v>
      </c>
      <c r="I4">
        <v>12.7</v>
      </c>
      <c r="J4">
        <v>12.7</v>
      </c>
      <c r="K4">
        <v>12.7</v>
      </c>
      <c r="O4" t="s">
        <v>58</v>
      </c>
      <c r="P4" t="str">
        <f t="array" ref="P4:R13">TRANSPOSE(B4:K6)</f>
        <v>Revestimento (cm)</v>
      </c>
      <c r="Q4" t="str">
        <v>Base (cm)</v>
      </c>
      <c r="R4" t="str">
        <v>Subbase (cm)</v>
      </c>
      <c r="T4" t="s">
        <v>58</v>
      </c>
      <c r="U4" t="str">
        <f t="array" ref="U4:W6">TRANSPOSE(B8:D10)</f>
        <v>Revestimento (Mpa)</v>
      </c>
      <c r="V4" t="str">
        <v>Base (Mpa)</v>
      </c>
      <c r="W4" t="str">
        <v>Subbase (Mpa)</v>
      </c>
      <c r="Y4" t="s">
        <v>58</v>
      </c>
      <c r="Z4" t="str">
        <f t="array" ref="Z4:AC7">TRANSPOSE(B12:E15)</f>
        <v>Revestimento</v>
      </c>
      <c r="AA4" t="str">
        <v>Base</v>
      </c>
      <c r="AB4" t="str">
        <v>Subbase</v>
      </c>
      <c r="AC4" t="str">
        <v>Subleito</v>
      </c>
    </row>
    <row r="5" spans="1:29" x14ac:dyDescent="0.25">
      <c r="A5" s="3"/>
      <c r="B5" t="s">
        <v>60</v>
      </c>
      <c r="C5">
        <v>300</v>
      </c>
      <c r="D5">
        <v>16</v>
      </c>
      <c r="E5">
        <v>203</v>
      </c>
      <c r="F5">
        <f>14*2.54</f>
        <v>35.56</v>
      </c>
      <c r="G5">
        <f>4*2.54</f>
        <v>10.16</v>
      </c>
      <c r="H5">
        <v>12.7</v>
      </c>
      <c r="I5">
        <v>20.3</v>
      </c>
      <c r="J5">
        <v>20.3</v>
      </c>
      <c r="K5">
        <v>12.7</v>
      </c>
      <c r="O5" t="s">
        <v>67</v>
      </c>
      <c r="P5">
        <v>102</v>
      </c>
      <c r="Q5">
        <v>300</v>
      </c>
      <c r="R5">
        <v>300</v>
      </c>
      <c r="T5" t="str">
        <f>O5</f>
        <v>\cite{abdesssemed2015experimental}</v>
      </c>
      <c r="U5">
        <v>5400</v>
      </c>
      <c r="V5">
        <v>260</v>
      </c>
      <c r="W5">
        <v>120</v>
      </c>
      <c r="Y5" t="str">
        <f>O5</f>
        <v>\cite{abdesssemed2015experimental}</v>
      </c>
      <c r="Z5">
        <v>0.35</v>
      </c>
      <c r="AA5">
        <v>0.38</v>
      </c>
      <c r="AB5">
        <v>0.48</v>
      </c>
      <c r="AC5">
        <v>0</v>
      </c>
    </row>
    <row r="6" spans="1:29" x14ac:dyDescent="0.25">
      <c r="A6" s="3"/>
      <c r="B6" t="s">
        <v>61</v>
      </c>
      <c r="C6">
        <v>300</v>
      </c>
      <c r="E6">
        <v>737</v>
      </c>
      <c r="F6">
        <f>14*2.54</f>
        <v>35.56</v>
      </c>
      <c r="G6">
        <f>6*2.54</f>
        <v>15.24</v>
      </c>
      <c r="H6">
        <v>76.2</v>
      </c>
      <c r="I6">
        <v>91.4</v>
      </c>
      <c r="J6">
        <v>30.5</v>
      </c>
      <c r="K6">
        <v>20.3</v>
      </c>
      <c r="O6" t="s">
        <v>68</v>
      </c>
      <c r="P6">
        <v>2</v>
      </c>
      <c r="Q6">
        <v>16</v>
      </c>
      <c r="R6">
        <v>0</v>
      </c>
      <c r="T6" t="str">
        <f>O6</f>
        <v>\cite{doi:10.1061/(ASCE)GM.1943-5622.0000305}</v>
      </c>
      <c r="U6">
        <v>1378.95</v>
      </c>
      <c r="V6">
        <v>206.84</v>
      </c>
      <c r="W6">
        <v>0</v>
      </c>
      <c r="Y6" t="str">
        <f t="shared" ref="Y6:Y7" si="0">O6</f>
        <v>\cite{doi:10.1061/(ASCE)GM.1943-5622.0000305}</v>
      </c>
      <c r="Z6">
        <v>0.35</v>
      </c>
      <c r="AA6">
        <v>0.4</v>
      </c>
      <c r="AB6">
        <v>0</v>
      </c>
      <c r="AC6">
        <v>0</v>
      </c>
    </row>
    <row r="7" spans="1:29" x14ac:dyDescent="0.25">
      <c r="A7" s="1"/>
      <c r="O7" t="s">
        <v>69</v>
      </c>
      <c r="P7">
        <v>127</v>
      </c>
      <c r="Q7">
        <v>203</v>
      </c>
      <c r="R7">
        <v>737</v>
      </c>
      <c r="Y7" t="str">
        <f t="shared" si="0"/>
        <v>\cite{doi:10.1177/03611981231156938}</v>
      </c>
      <c r="Z7">
        <v>0.35</v>
      </c>
      <c r="AA7">
        <v>0.35</v>
      </c>
      <c r="AB7">
        <v>0.35</v>
      </c>
      <c r="AC7">
        <v>0.35</v>
      </c>
    </row>
    <row r="8" spans="1:29" x14ac:dyDescent="0.25">
      <c r="A8" s="3" t="s">
        <v>4</v>
      </c>
      <c r="B8" t="s">
        <v>62</v>
      </c>
      <c r="C8">
        <v>5400</v>
      </c>
      <c r="D8">
        <v>1378.95</v>
      </c>
      <c r="O8" t="s">
        <v>70</v>
      </c>
      <c r="P8">
        <v>22.86</v>
      </c>
      <c r="Q8">
        <v>35.56</v>
      </c>
      <c r="R8">
        <v>35.56</v>
      </c>
    </row>
    <row r="9" spans="1:29" x14ac:dyDescent="0.25">
      <c r="A9" s="3"/>
      <c r="B9" t="s">
        <v>63</v>
      </c>
      <c r="C9">
        <v>260</v>
      </c>
      <c r="D9">
        <v>206.84</v>
      </c>
      <c r="O9" t="s">
        <v>70</v>
      </c>
      <c r="P9">
        <v>50.8</v>
      </c>
      <c r="Q9">
        <v>10.16</v>
      </c>
      <c r="R9">
        <v>15.24</v>
      </c>
    </row>
    <row r="10" spans="1:29" x14ac:dyDescent="0.25">
      <c r="A10" s="3"/>
      <c r="B10" t="s">
        <v>64</v>
      </c>
      <c r="C10">
        <v>120</v>
      </c>
      <c r="O10" t="s">
        <v>71</v>
      </c>
      <c r="P10">
        <v>12.7</v>
      </c>
      <c r="Q10">
        <v>12.7</v>
      </c>
      <c r="R10">
        <v>76.2</v>
      </c>
    </row>
    <row r="11" spans="1:29" x14ac:dyDescent="0.25">
      <c r="A11" s="1"/>
      <c r="B11" t="s">
        <v>28</v>
      </c>
      <c r="E11">
        <v>50</v>
      </c>
      <c r="O11" t="s">
        <v>71</v>
      </c>
      <c r="P11">
        <v>12.7</v>
      </c>
      <c r="Q11">
        <v>20.3</v>
      </c>
      <c r="R11">
        <v>91.4</v>
      </c>
    </row>
    <row r="12" spans="1:29" x14ac:dyDescent="0.25">
      <c r="A12" s="2" t="s">
        <v>5</v>
      </c>
      <c r="B12" t="s">
        <v>0</v>
      </c>
      <c r="C12">
        <v>0.35</v>
      </c>
      <c r="D12">
        <v>0.35</v>
      </c>
      <c r="E12">
        <v>0.35</v>
      </c>
      <c r="O12" t="s">
        <v>71</v>
      </c>
      <c r="P12">
        <v>12.7</v>
      </c>
      <c r="Q12">
        <v>20.3</v>
      </c>
      <c r="R12">
        <v>30.5</v>
      </c>
    </row>
    <row r="13" spans="1:29" x14ac:dyDescent="0.25">
      <c r="A13" s="2"/>
      <c r="B13" t="s">
        <v>1</v>
      </c>
      <c r="C13">
        <v>0.38</v>
      </c>
      <c r="D13">
        <v>0.4</v>
      </c>
      <c r="E13">
        <v>0.35</v>
      </c>
      <c r="O13" t="s">
        <v>71</v>
      </c>
      <c r="P13">
        <v>12.7</v>
      </c>
      <c r="Q13">
        <v>12.7</v>
      </c>
      <c r="R13">
        <v>20.3</v>
      </c>
    </row>
    <row r="14" spans="1:29" x14ac:dyDescent="0.25">
      <c r="A14" s="2"/>
      <c r="B14" t="s">
        <v>2</v>
      </c>
      <c r="C14">
        <v>0.48</v>
      </c>
      <c r="E14">
        <v>0.35</v>
      </c>
    </row>
    <row r="15" spans="1:29" x14ac:dyDescent="0.25">
      <c r="B15" t="s">
        <v>28</v>
      </c>
      <c r="E15">
        <v>0.35</v>
      </c>
    </row>
    <row r="17" spans="3:11" x14ac:dyDescent="0.25">
      <c r="C17" t="s">
        <v>6</v>
      </c>
      <c r="D17" t="s">
        <v>15</v>
      </c>
      <c r="E17" t="s">
        <v>29</v>
      </c>
      <c r="F17" t="s">
        <v>45</v>
      </c>
      <c r="G17" t="s">
        <v>45</v>
      </c>
      <c r="H17" t="s">
        <v>52</v>
      </c>
      <c r="I17" t="s">
        <v>52</v>
      </c>
      <c r="J17" t="s">
        <v>52</v>
      </c>
      <c r="K17" t="s">
        <v>52</v>
      </c>
    </row>
    <row r="18" spans="3:11" x14ac:dyDescent="0.25">
      <c r="C18" t="s">
        <v>7</v>
      </c>
      <c r="D18" t="s">
        <v>16</v>
      </c>
      <c r="E18" t="s">
        <v>30</v>
      </c>
      <c r="F18" t="s">
        <v>46</v>
      </c>
      <c r="G18" t="s">
        <v>46</v>
      </c>
      <c r="H18" t="s">
        <v>53</v>
      </c>
      <c r="I18" t="s">
        <v>53</v>
      </c>
      <c r="J18" t="s">
        <v>53</v>
      </c>
      <c r="K18" t="s">
        <v>53</v>
      </c>
    </row>
    <row r="19" spans="3:11" x14ac:dyDescent="0.25">
      <c r="C19" t="s">
        <v>8</v>
      </c>
      <c r="D19" t="s">
        <v>17</v>
      </c>
      <c r="E19" t="s">
        <v>31</v>
      </c>
      <c r="F19" t="s">
        <v>47</v>
      </c>
      <c r="G19" t="s">
        <v>47</v>
      </c>
      <c r="H19" t="s">
        <v>54</v>
      </c>
      <c r="I19" t="s">
        <v>54</v>
      </c>
      <c r="J19" t="s">
        <v>54</v>
      </c>
      <c r="K19" t="s">
        <v>54</v>
      </c>
    </row>
    <row r="20" spans="3:11" x14ac:dyDescent="0.25">
      <c r="C20" t="s">
        <v>9</v>
      </c>
      <c r="D20" t="s">
        <v>18</v>
      </c>
      <c r="F20" t="s">
        <v>48</v>
      </c>
      <c r="G20" t="s">
        <v>48</v>
      </c>
      <c r="H20" t="s">
        <v>55</v>
      </c>
      <c r="I20" t="s">
        <v>55</v>
      </c>
      <c r="J20" t="s">
        <v>55</v>
      </c>
      <c r="K20" t="s">
        <v>55</v>
      </c>
    </row>
    <row r="21" spans="3:11" x14ac:dyDescent="0.25">
      <c r="C21" t="s">
        <v>10</v>
      </c>
      <c r="D21" t="s">
        <v>19</v>
      </c>
      <c r="E21" t="s">
        <v>32</v>
      </c>
      <c r="F21" t="s">
        <v>49</v>
      </c>
      <c r="G21" t="s">
        <v>49</v>
      </c>
      <c r="H21" t="s">
        <v>56</v>
      </c>
      <c r="I21" t="s">
        <v>56</v>
      </c>
      <c r="J21" t="s">
        <v>56</v>
      </c>
      <c r="K21" t="s">
        <v>56</v>
      </c>
    </row>
    <row r="22" spans="3:11" x14ac:dyDescent="0.25">
      <c r="C22" t="s">
        <v>11</v>
      </c>
      <c r="D22" t="s">
        <v>20</v>
      </c>
      <c r="E22" t="s">
        <v>33</v>
      </c>
      <c r="F22" t="s">
        <v>50</v>
      </c>
      <c r="G22" t="s">
        <v>50</v>
      </c>
      <c r="H22" t="s">
        <v>57</v>
      </c>
      <c r="I22" t="s">
        <v>57</v>
      </c>
      <c r="J22" t="s">
        <v>57</v>
      </c>
      <c r="K22" t="s">
        <v>57</v>
      </c>
    </row>
    <row r="23" spans="3:11" x14ac:dyDescent="0.25">
      <c r="C23" t="s">
        <v>12</v>
      </c>
      <c r="D23" t="s">
        <v>21</v>
      </c>
      <c r="E23" t="s">
        <v>34</v>
      </c>
      <c r="F23" t="s">
        <v>51</v>
      </c>
      <c r="G23" t="s">
        <v>51</v>
      </c>
      <c r="H23" t="s">
        <v>51</v>
      </c>
      <c r="I23" t="s">
        <v>51</v>
      </c>
      <c r="J23" t="s">
        <v>51</v>
      </c>
      <c r="K23" t="s">
        <v>51</v>
      </c>
    </row>
    <row r="24" spans="3:11" x14ac:dyDescent="0.25">
      <c r="C24" t="s">
        <v>13</v>
      </c>
      <c r="D24" t="s">
        <v>22</v>
      </c>
      <c r="E24" t="s">
        <v>35</v>
      </c>
      <c r="F24" t="s">
        <v>13</v>
      </c>
      <c r="G24" t="s">
        <v>13</v>
      </c>
      <c r="H24" t="s">
        <v>13</v>
      </c>
      <c r="I24" t="s">
        <v>13</v>
      </c>
      <c r="J24" t="s">
        <v>13</v>
      </c>
      <c r="K24" t="s">
        <v>13</v>
      </c>
    </row>
    <row r="25" spans="3:11" x14ac:dyDescent="0.25">
      <c r="C25" t="s">
        <v>14</v>
      </c>
      <c r="D25" t="s">
        <v>23</v>
      </c>
      <c r="E25" t="s">
        <v>36</v>
      </c>
      <c r="F25" t="s">
        <v>14</v>
      </c>
      <c r="G25" t="s">
        <v>14</v>
      </c>
      <c r="H25" t="s">
        <v>14</v>
      </c>
      <c r="I25" t="s">
        <v>14</v>
      </c>
      <c r="J25" t="s">
        <v>14</v>
      </c>
      <c r="K25" t="s">
        <v>14</v>
      </c>
    </row>
    <row r="26" spans="3:11" x14ac:dyDescent="0.25">
      <c r="E26" t="s">
        <v>37</v>
      </c>
    </row>
    <row r="27" spans="3:11" x14ac:dyDescent="0.25">
      <c r="D27" t="s">
        <v>24</v>
      </c>
    </row>
    <row r="28" spans="3:11" x14ac:dyDescent="0.25">
      <c r="D28" t="s">
        <v>25</v>
      </c>
      <c r="E28" t="s">
        <v>38</v>
      </c>
    </row>
    <row r="29" spans="3:11" x14ac:dyDescent="0.25">
      <c r="D29" t="s">
        <v>26</v>
      </c>
      <c r="E29" t="s">
        <v>39</v>
      </c>
    </row>
    <row r="30" spans="3:11" x14ac:dyDescent="0.25">
      <c r="D30" t="s">
        <v>27</v>
      </c>
      <c r="E30" t="s">
        <v>40</v>
      </c>
    </row>
    <row r="31" spans="3:11" x14ac:dyDescent="0.25">
      <c r="D31" t="s">
        <v>14</v>
      </c>
      <c r="E31" t="s">
        <v>39</v>
      </c>
    </row>
    <row r="32" spans="3:11" x14ac:dyDescent="0.25">
      <c r="E32" t="s">
        <v>39</v>
      </c>
    </row>
    <row r="34" spans="1:5" x14ac:dyDescent="0.25">
      <c r="E34" t="s">
        <v>41</v>
      </c>
    </row>
    <row r="35" spans="1:5" x14ac:dyDescent="0.25">
      <c r="A35" t="s">
        <v>44</v>
      </c>
      <c r="E35" t="s">
        <v>42</v>
      </c>
    </row>
    <row r="36" spans="1:5" x14ac:dyDescent="0.25">
      <c r="E36" t="s">
        <v>39</v>
      </c>
    </row>
    <row r="37" spans="1:5" x14ac:dyDescent="0.25">
      <c r="E37" t="s">
        <v>40</v>
      </c>
    </row>
    <row r="38" spans="1:5" x14ac:dyDescent="0.25">
      <c r="E38" t="s">
        <v>39</v>
      </c>
    </row>
    <row r="39" spans="1:5" x14ac:dyDescent="0.25">
      <c r="E39" t="s">
        <v>39</v>
      </c>
    </row>
    <row r="41" spans="1:5" x14ac:dyDescent="0.25">
      <c r="E41" t="s">
        <v>14</v>
      </c>
    </row>
    <row r="42" spans="1:5" x14ac:dyDescent="0.25">
      <c r="E42" t="s">
        <v>26</v>
      </c>
    </row>
    <row r="43" spans="1:5" x14ac:dyDescent="0.25">
      <c r="E43" t="s">
        <v>43</v>
      </c>
    </row>
    <row r="44" spans="1:5" x14ac:dyDescent="0.25">
      <c r="E44" t="s">
        <v>14</v>
      </c>
    </row>
  </sheetData>
  <mergeCells count="6">
    <mergeCell ref="Y3:AC3"/>
    <mergeCell ref="A4:A6"/>
    <mergeCell ref="A8:A10"/>
    <mergeCell ref="A12:A14"/>
    <mergeCell ref="O3:R3"/>
    <mergeCell ref="T3:W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Materiais Bibliografia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Projetos Norcalc</dc:creator>
  <cp:lastModifiedBy>Gustavo Pinheiro</cp:lastModifiedBy>
  <dcterms:created xsi:type="dcterms:W3CDTF">2023-10-05T00:20:21Z</dcterms:created>
  <dcterms:modified xsi:type="dcterms:W3CDTF">2023-10-05T15:53:35Z</dcterms:modified>
</cp:coreProperties>
</file>