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usta\repositorios\ppgmne_mnum7077\lista_1\"/>
    </mc:Choice>
  </mc:AlternateContent>
  <xr:revisionPtr revIDLastSave="0" documentId="13_ncr:1_{54C2F555-660B-45AE-B4A2-57648FFA91A3}" xr6:coauthVersionLast="47" xr6:coauthVersionMax="47" xr10:uidLastSave="{00000000-0000-0000-0000-000000000000}"/>
  <bookViews>
    <workbookView xWindow="-28920" yWindow="-120" windowWidth="29040" windowHeight="16440" activeTab="5" xr2:uid="{00000000-000D-0000-FFFF-FFFF00000000}"/>
  </bookViews>
  <sheets>
    <sheet name="item_1" sheetId="1" r:id="rId1"/>
    <sheet name="item_2" sheetId="2" r:id="rId2"/>
    <sheet name="item_3" sheetId="3" r:id="rId3"/>
    <sheet name="item_4" sheetId="4" r:id="rId4"/>
    <sheet name="item_5" sheetId="5" r:id="rId5"/>
    <sheet name="item_6_PLIM" sheetId="6" r:id="rId6"/>
  </sheets>
  <definedNames>
    <definedName name="OpenSolver_ChosenSolver" localSheetId="5" hidden="1">CBC</definedName>
    <definedName name="OpenSolver_DualsNewSheet" localSheetId="5" hidden="1">0</definedName>
    <definedName name="OpenSolver_LinearityCheck" localSheetId="5" hidden="1">1</definedName>
    <definedName name="OpenSolver_UpdateSensitivity" localSheetId="5" hidden="1">1</definedName>
    <definedName name="solver_adj" localSheetId="0" hidden="1">item_1!$E$18:$I$21</definedName>
    <definedName name="solver_adj" localSheetId="1" hidden="1">item_2!$H$3:$J$3</definedName>
    <definedName name="solver_adj" localSheetId="2" hidden="1">item_3!$K$3:$K$8</definedName>
    <definedName name="solver_adj" localSheetId="3" hidden="1">item_4!$D$3:$D$14</definedName>
    <definedName name="solver_adj" localSheetId="4" hidden="1">item_5!$C$3:$H$9</definedName>
    <definedName name="solver_adj" localSheetId="5" hidden="1">item_6_PLIM!$E$44:$AH$73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ng" localSheetId="4" hidden="1">1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item_1!$E$18:$G$21</definedName>
    <definedName name="solver_lhs1" localSheetId="1" hidden="1">item_2!$H$3:$J$3</definedName>
    <definedName name="solver_lhs1" localSheetId="2" hidden="1">item_3!$K$3:$K$8</definedName>
    <definedName name="solver_lhs1" localSheetId="3" hidden="1">item_4!$B$16</definedName>
    <definedName name="solver_lhs1" localSheetId="4" hidden="1">item_5!$C$3:$H$3</definedName>
    <definedName name="solver_lhs1" localSheetId="5" hidden="1">item_6_PLIM!$AI$44:$AI$73</definedName>
    <definedName name="solver_lhs2" localSheetId="0" hidden="1">item_1!$J$18:$J$21</definedName>
    <definedName name="solver_lhs2" localSheetId="1" hidden="1">item_2!$K$4:$K$6</definedName>
    <definedName name="solver_lhs2" localSheetId="2" hidden="1">item_3!$M$3:$M$8</definedName>
    <definedName name="solver_lhs2" localSheetId="3" hidden="1">item_4!$D$3:$D$14</definedName>
    <definedName name="solver_lhs2" localSheetId="4" hidden="1">item_5!$I$14:$I$19</definedName>
    <definedName name="solver_lhs2" localSheetId="5" hidden="1">item_6_PLIM!$AI$75</definedName>
    <definedName name="solver_lhs3" localSheetId="0" hidden="1">item_1!$K$18:$K$21</definedName>
    <definedName name="solver_lhs3" localSheetId="1" hidden="1">item_2!$K$7</definedName>
    <definedName name="solver_lhs3" localSheetId="2" hidden="1">item_3!$M$3:$M$8</definedName>
    <definedName name="solver_lhs3" localSheetId="5" hidden="1">item_6_PLIM!$E$44:$AH$73</definedName>
    <definedName name="solver_lhs4" localSheetId="0" hidden="1">item_1!$N$18:$N$21</definedName>
    <definedName name="solver_lhs4" localSheetId="5" hidden="1">item_6_PLIM!$E$77:$AH$106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4</definedName>
    <definedName name="solver_num" localSheetId="1" hidden="1">3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item_1!$E$22</definedName>
    <definedName name="solver_opt" localSheetId="1" hidden="1">item_2!$H$9</definedName>
    <definedName name="solver_opt" localSheetId="2" hidden="1">item_3!$I$10</definedName>
    <definedName name="solver_opt" localSheetId="3" hidden="1">item_4!$B$17</definedName>
    <definedName name="solver_opt" localSheetId="4" hidden="1">item_5!$C$24</definedName>
    <definedName name="solver_opt" localSheetId="5" hidden="1">item_6_PLIM!$AL$42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bv" localSheetId="4" hidden="1">2</definedName>
    <definedName name="solver_rbv" localSheetId="5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3</definedName>
    <definedName name="solver_rel1" localSheetId="4" hidden="1">5</definedName>
    <definedName name="solver_rel1" localSheetId="5" hidden="1">2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5</definedName>
    <definedName name="solver_rel2" localSheetId="4" hidden="1">3</definedName>
    <definedName name="solver_rel2" localSheetId="5" hidden="1">2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3" localSheetId="5" hidden="1">5</definedName>
    <definedName name="solver_rel4" localSheetId="0" hidden="1">1</definedName>
    <definedName name="solver_rel4" localSheetId="5" hidden="1">1</definedName>
    <definedName name="solver_rhs1" localSheetId="0" hidden="1">"número inteiro"</definedName>
    <definedName name="solver_rhs1" localSheetId="1" hidden="1">"número inteiro"</definedName>
    <definedName name="solver_rhs1" localSheetId="2" hidden="1">"número inteiro"</definedName>
    <definedName name="solver_rhs1" localSheetId="3" hidden="1">180</definedName>
    <definedName name="solver_rhs1" localSheetId="4" hidden="1">"binário"</definedName>
    <definedName name="solver_rhs1" localSheetId="5" hidden="1">item_6_PLIM!$AK$44:$AK$73</definedName>
    <definedName name="solver_rhs2" localSheetId="0" hidden="1">item_1!$L$18:$L$21</definedName>
    <definedName name="solver_rhs2" localSheetId="1" hidden="1">item_2!$M$4:$M$6</definedName>
    <definedName name="solver_rhs2" localSheetId="2" hidden="1">item_3!$O$3:$O$8</definedName>
    <definedName name="solver_rhs2" localSheetId="3" hidden="1">"binário"</definedName>
    <definedName name="solver_rhs2" localSheetId="4" hidden="1">item_5!$K$14:$K$19</definedName>
    <definedName name="solver_rhs2" localSheetId="5" hidden="1">item_6_PLIM!$AK$75</definedName>
    <definedName name="solver_rhs3" localSheetId="0" hidden="1">item_1!$M$18:$M$21</definedName>
    <definedName name="solver_rhs3" localSheetId="1" hidden="1">item_2!$M$7</definedName>
    <definedName name="solver_rhs3" localSheetId="2" hidden="1">item_3!$O$3:$O$8</definedName>
    <definedName name="solver_rhs3" localSheetId="5" hidden="1">binary</definedName>
    <definedName name="solver_rhs4" localSheetId="0" hidden="1">item_1!$O$18:$O$21</definedName>
    <definedName name="solver_rhs4" localSheetId="5" hidden="1">item_6_PLIM!$E$110:$AH$139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9" i="6" l="1"/>
  <c r="AL42" i="6"/>
  <c r="Z91" i="6"/>
  <c r="E94" i="6"/>
  <c r="Z98" i="6"/>
  <c r="Z102" i="6"/>
  <c r="S106" i="6"/>
  <c r="Y77" i="6"/>
  <c r="AH75" i="6"/>
  <c r="AH96" i="6" s="1"/>
  <c r="AG75" i="6"/>
  <c r="AG78" i="6" s="1"/>
  <c r="AF75" i="6"/>
  <c r="AF98" i="6" s="1"/>
  <c r="AE75" i="6"/>
  <c r="AE78" i="6" s="1"/>
  <c r="AD75" i="6"/>
  <c r="AD97" i="6" s="1"/>
  <c r="AC75" i="6"/>
  <c r="AC89" i="6" s="1"/>
  <c r="AB75" i="6"/>
  <c r="AB90" i="6" s="1"/>
  <c r="AA75" i="6"/>
  <c r="AA80" i="6" s="1"/>
  <c r="Z75" i="6"/>
  <c r="Z96" i="6" s="1"/>
  <c r="Y75" i="6"/>
  <c r="Y95" i="6" s="1"/>
  <c r="X75" i="6"/>
  <c r="X78" i="6" s="1"/>
  <c r="W75" i="6"/>
  <c r="W78" i="6" s="1"/>
  <c r="V75" i="6"/>
  <c r="V95" i="6" s="1"/>
  <c r="U75" i="6"/>
  <c r="T75" i="6"/>
  <c r="T93" i="6" s="1"/>
  <c r="S75" i="6"/>
  <c r="S80" i="6" s="1"/>
  <c r="R75" i="6"/>
  <c r="R77" i="6" s="1"/>
  <c r="Q75" i="6"/>
  <c r="Q78" i="6" s="1"/>
  <c r="P75" i="6"/>
  <c r="P89" i="6" s="1"/>
  <c r="O75" i="6"/>
  <c r="O99" i="6" s="1"/>
  <c r="N75" i="6"/>
  <c r="N87" i="6" s="1"/>
  <c r="M75" i="6"/>
  <c r="M106" i="6" s="1"/>
  <c r="L75" i="6"/>
  <c r="L82" i="6" s="1"/>
  <c r="K75" i="6"/>
  <c r="K88" i="6" s="1"/>
  <c r="J75" i="6"/>
  <c r="J100" i="6" s="1"/>
  <c r="I75" i="6"/>
  <c r="I81" i="6" s="1"/>
  <c r="H75" i="6"/>
  <c r="H84" i="6" s="1"/>
  <c r="G75" i="6"/>
  <c r="G102" i="6" s="1"/>
  <c r="F75" i="6"/>
  <c r="F89" i="6" s="1"/>
  <c r="E75" i="6"/>
  <c r="E82" i="6" s="1"/>
  <c r="AI73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4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E13" i="6"/>
  <c r="C21" i="5"/>
  <c r="C23" i="5"/>
  <c r="H13" i="5"/>
  <c r="F13" i="5"/>
  <c r="D13" i="5"/>
  <c r="C13" i="5"/>
  <c r="E13" i="5"/>
  <c r="G13" i="5"/>
  <c r="B17" i="4"/>
  <c r="B16" i="4"/>
  <c r="J3" i="3"/>
  <c r="I4" i="3"/>
  <c r="J4" i="3" s="1"/>
  <c r="L7" i="3"/>
  <c r="L3" i="3"/>
  <c r="L8" i="3"/>
  <c r="L4" i="3"/>
  <c r="L5" i="3"/>
  <c r="L6" i="3"/>
  <c r="I5" i="2"/>
  <c r="J7" i="2"/>
  <c r="I7" i="2"/>
  <c r="H7" i="2"/>
  <c r="J6" i="2"/>
  <c r="I6" i="2"/>
  <c r="H6" i="2"/>
  <c r="H4" i="2"/>
  <c r="I4" i="2"/>
  <c r="J4" i="2"/>
  <c r="J5" i="2"/>
  <c r="H5" i="2"/>
  <c r="H9" i="2"/>
  <c r="N105" i="6" l="1"/>
  <c r="R101" i="6"/>
  <c r="Z95" i="6"/>
  <c r="L92" i="6"/>
  <c r="Y87" i="6"/>
  <c r="Z79" i="6"/>
  <c r="W103" i="6"/>
  <c r="O97" i="6"/>
  <c r="F95" i="6"/>
  <c r="Y90" i="6"/>
  <c r="Z87" i="6"/>
  <c r="W85" i="6"/>
  <c r="Y80" i="6"/>
  <c r="Y78" i="6"/>
  <c r="E105" i="6"/>
  <c r="Z103" i="6"/>
  <c r="AG96" i="6"/>
  <c r="AB94" i="6"/>
  <c r="Z90" i="6"/>
  <c r="Z77" i="6"/>
  <c r="Z85" i="6"/>
  <c r="Z104" i="6"/>
  <c r="Z80" i="6"/>
  <c r="X86" i="6"/>
  <c r="X80" i="6"/>
  <c r="W89" i="6"/>
  <c r="W91" i="6"/>
  <c r="W79" i="6"/>
  <c r="W99" i="6"/>
  <c r="W95" i="6"/>
  <c r="T101" i="6"/>
  <c r="T100" i="6"/>
  <c r="T96" i="6"/>
  <c r="S84" i="6"/>
  <c r="S82" i="6"/>
  <c r="S96" i="6"/>
  <c r="S100" i="6"/>
  <c r="S86" i="6"/>
  <c r="S98" i="6"/>
  <c r="S78" i="6"/>
  <c r="S103" i="6"/>
  <c r="R106" i="6"/>
  <c r="R79" i="6"/>
  <c r="O85" i="6"/>
  <c r="O96" i="6"/>
  <c r="O105" i="6"/>
  <c r="O104" i="6"/>
  <c r="N100" i="6"/>
  <c r="M92" i="6"/>
  <c r="F106" i="6"/>
  <c r="F102" i="6"/>
  <c r="F104" i="6"/>
  <c r="F96" i="6"/>
  <c r="F84" i="6"/>
  <c r="F101" i="6"/>
  <c r="AF84" i="6"/>
  <c r="AD84" i="6"/>
  <c r="X77" i="6"/>
  <c r="W77" i="6"/>
  <c r="P94" i="6"/>
  <c r="S88" i="6"/>
  <c r="F83" i="6"/>
  <c r="AD90" i="6"/>
  <c r="AD103" i="6"/>
  <c r="L100" i="6"/>
  <c r="O102" i="6"/>
  <c r="O94" i="6"/>
  <c r="AE82" i="6"/>
  <c r="W93" i="6"/>
  <c r="J102" i="6"/>
  <c r="AD82" i="6"/>
  <c r="S105" i="6"/>
  <c r="AE101" i="6"/>
  <c r="N98" i="6"/>
  <c r="R93" i="6"/>
  <c r="O82" i="6"/>
  <c r="R105" i="6"/>
  <c r="Y101" i="6"/>
  <c r="F98" i="6"/>
  <c r="AB92" i="6"/>
  <c r="AG86" i="6"/>
  <c r="Z81" i="6"/>
  <c r="P98" i="6"/>
  <c r="W105" i="6"/>
  <c r="O98" i="6"/>
  <c r="W87" i="6"/>
  <c r="O87" i="6"/>
  <c r="Q105" i="6"/>
  <c r="W101" i="6"/>
  <c r="W97" i="6"/>
  <c r="S92" i="6"/>
  <c r="AD86" i="6"/>
  <c r="W81" i="6"/>
  <c r="L78" i="6"/>
  <c r="AD96" i="6"/>
  <c r="Q99" i="6"/>
  <c r="K78" i="6"/>
  <c r="AD98" i="6"/>
  <c r="T94" i="6"/>
  <c r="AE88" i="6"/>
  <c r="Y83" i="6"/>
  <c r="M100" i="6"/>
  <c r="O90" i="6"/>
  <c r="O84" i="6"/>
  <c r="AG88" i="6"/>
  <c r="O77" i="6"/>
  <c r="R103" i="6"/>
  <c r="AF88" i="6"/>
  <c r="Z83" i="6"/>
  <c r="F77" i="6"/>
  <c r="Q103" i="6"/>
  <c r="AH106" i="6"/>
  <c r="F103" i="6"/>
  <c r="AA98" i="6"/>
  <c r="S94" i="6"/>
  <c r="V88" i="6"/>
  <c r="W83" i="6"/>
  <c r="AB96" i="6"/>
  <c r="J94" i="6"/>
  <c r="G104" i="6"/>
  <c r="AA84" i="6"/>
  <c r="AD106" i="6"/>
  <c r="H80" i="6"/>
  <c r="L84" i="6"/>
  <c r="AA106" i="6"/>
  <c r="AF99" i="6"/>
  <c r="G92" i="6"/>
  <c r="K84" i="6"/>
  <c r="AG77" i="6"/>
  <c r="J103" i="6"/>
  <c r="AD99" i="6"/>
  <c r="G90" i="6"/>
  <c r="G88" i="6"/>
  <c r="AH85" i="6"/>
  <c r="G84" i="6"/>
  <c r="AH81" i="6"/>
  <c r="AD77" i="6"/>
  <c r="AH104" i="6"/>
  <c r="Q101" i="6"/>
  <c r="AH93" i="6"/>
  <c r="AD91" i="6"/>
  <c r="AH89" i="6"/>
  <c r="AD87" i="6"/>
  <c r="AE81" i="6"/>
  <c r="AA77" i="6"/>
  <c r="N106" i="6"/>
  <c r="AD104" i="6"/>
  <c r="AD102" i="6"/>
  <c r="N101" i="6"/>
  <c r="S99" i="6"/>
  <c r="E98" i="6"/>
  <c r="AF89" i="6"/>
  <c r="Y85" i="6"/>
  <c r="AD81" i="6"/>
  <c r="S79" i="6"/>
  <c r="J92" i="6"/>
  <c r="AA104" i="6"/>
  <c r="S93" i="6"/>
  <c r="AD89" i="6"/>
  <c r="G77" i="6"/>
  <c r="AA94" i="6"/>
  <c r="AB86" i="6"/>
  <c r="AA96" i="6"/>
  <c r="G106" i="6"/>
  <c r="Y104" i="6"/>
  <c r="J101" i="6"/>
  <c r="S97" i="6"/>
  <c r="S95" i="6"/>
  <c r="Q93" i="6"/>
  <c r="S91" i="6"/>
  <c r="T89" i="6"/>
  <c r="S87" i="6"/>
  <c r="Q85" i="6"/>
  <c r="S83" i="6"/>
  <c r="S81" i="6"/>
  <c r="N79" i="6"/>
  <c r="AA90" i="6"/>
  <c r="AB82" i="6"/>
  <c r="AD101" i="6"/>
  <c r="H78" i="6"/>
  <c r="J105" i="6"/>
  <c r="J82" i="6"/>
  <c r="H105" i="6"/>
  <c r="J96" i="6"/>
  <c r="G82" i="6"/>
  <c r="K101" i="6"/>
  <c r="T95" i="6"/>
  <c r="T91" i="6"/>
  <c r="S104" i="6"/>
  <c r="S102" i="6"/>
  <c r="N99" i="6"/>
  <c r="R97" i="6"/>
  <c r="Q95" i="6"/>
  <c r="N93" i="6"/>
  <c r="R91" i="6"/>
  <c r="S89" i="6"/>
  <c r="R87" i="6"/>
  <c r="P85" i="6"/>
  <c r="R83" i="6"/>
  <c r="R81" i="6"/>
  <c r="E79" i="6"/>
  <c r="AA92" i="6"/>
  <c r="H100" i="6"/>
  <c r="M90" i="6"/>
  <c r="AH79" i="6"/>
  <c r="AE91" i="6"/>
  <c r="J106" i="6"/>
  <c r="AH97" i="6"/>
  <c r="AA102" i="6"/>
  <c r="Q79" i="6"/>
  <c r="S77" i="6"/>
  <c r="AF105" i="6"/>
  <c r="AD100" i="6"/>
  <c r="L99" i="6"/>
  <c r="Q97" i="6"/>
  <c r="K95" i="6"/>
  <c r="L93" i="6"/>
  <c r="Q91" i="6"/>
  <c r="R89" i="6"/>
  <c r="Q87" i="6"/>
  <c r="Q83" i="6"/>
  <c r="Q81" i="6"/>
  <c r="AB84" i="6"/>
  <c r="AA86" i="6"/>
  <c r="AE106" i="6"/>
  <c r="AB106" i="6"/>
  <c r="G78" i="6"/>
  <c r="J88" i="6"/>
  <c r="G96" i="6"/>
  <c r="L101" i="6"/>
  <c r="H106" i="6"/>
  <c r="P99" i="6"/>
  <c r="AE105" i="6"/>
  <c r="N104" i="6"/>
  <c r="M102" i="6"/>
  <c r="AB100" i="6"/>
  <c r="J99" i="6"/>
  <c r="J95" i="6"/>
  <c r="J93" i="6"/>
  <c r="K91" i="6"/>
  <c r="Q89" i="6"/>
  <c r="N85" i="6"/>
  <c r="N83" i="6"/>
  <c r="J81" i="6"/>
  <c r="AF78" i="6"/>
  <c r="AB98" i="6"/>
  <c r="J80" i="6"/>
  <c r="G80" i="6"/>
  <c r="AA88" i="6"/>
  <c r="G100" i="6"/>
  <c r="J86" i="6"/>
  <c r="G94" i="6"/>
  <c r="J90" i="6"/>
  <c r="H86" i="6"/>
  <c r="H98" i="6"/>
  <c r="AB102" i="6"/>
  <c r="S85" i="6"/>
  <c r="Q77" i="6"/>
  <c r="AD105" i="6"/>
  <c r="K104" i="6"/>
  <c r="L102" i="6"/>
  <c r="AA100" i="6"/>
  <c r="E99" i="6"/>
  <c r="J97" i="6"/>
  <c r="AE92" i="6"/>
  <c r="J91" i="6"/>
  <c r="N89" i="6"/>
  <c r="J85" i="6"/>
  <c r="J83" i="6"/>
  <c r="E81" i="6"/>
  <c r="AD78" i="6"/>
  <c r="P77" i="6"/>
  <c r="AB105" i="6"/>
  <c r="J104" i="6"/>
  <c r="K102" i="6"/>
  <c r="Z100" i="6"/>
  <c r="AD94" i="6"/>
  <c r="AD92" i="6"/>
  <c r="F91" i="6"/>
  <c r="E89" i="6"/>
  <c r="E87" i="6"/>
  <c r="F85" i="6"/>
  <c r="I83" i="6"/>
  <c r="AB80" i="6"/>
  <c r="AA78" i="6"/>
  <c r="AD88" i="6"/>
  <c r="E77" i="6"/>
  <c r="T106" i="6"/>
  <c r="F105" i="6"/>
  <c r="K103" i="6"/>
  <c r="S101" i="6"/>
  <c r="AE99" i="6"/>
  <c r="M98" i="6"/>
  <c r="H96" i="6"/>
  <c r="F94" i="6"/>
  <c r="F92" i="6"/>
  <c r="H90" i="6"/>
  <c r="H88" i="6"/>
  <c r="F86" i="6"/>
  <c r="F82" i="6"/>
  <c r="AD79" i="6"/>
  <c r="J78" i="6"/>
  <c r="K92" i="6"/>
  <c r="I95" i="6"/>
  <c r="AC91" i="6"/>
  <c r="P87" i="6"/>
  <c r="AE84" i="6"/>
  <c r="P82" i="6"/>
  <c r="P88" i="6"/>
  <c r="V83" i="6"/>
  <c r="L81" i="6"/>
  <c r="U102" i="6"/>
  <c r="U80" i="6"/>
  <c r="U90" i="6"/>
  <c r="U100" i="6"/>
  <c r="U82" i="6"/>
  <c r="U92" i="6"/>
  <c r="U83" i="6"/>
  <c r="U96" i="6"/>
  <c r="AE104" i="6"/>
  <c r="AE77" i="6"/>
  <c r="AE97" i="6"/>
  <c r="AE83" i="6"/>
  <c r="AE93" i="6"/>
  <c r="AE102" i="6"/>
  <c r="AE85" i="6"/>
  <c r="AE95" i="6"/>
  <c r="AE86" i="6"/>
  <c r="AE98" i="6"/>
  <c r="AF82" i="6"/>
  <c r="AF92" i="6"/>
  <c r="AF104" i="6"/>
  <c r="AF77" i="6"/>
  <c r="AF102" i="6"/>
  <c r="AF81" i="6"/>
  <c r="T105" i="6"/>
  <c r="AF97" i="6"/>
  <c r="V104" i="6"/>
  <c r="N77" i="6"/>
  <c r="N78" i="6"/>
  <c r="N80" i="6"/>
  <c r="N82" i="6"/>
  <c r="N84" i="6"/>
  <c r="N86" i="6"/>
  <c r="N88" i="6"/>
  <c r="N90" i="6"/>
  <c r="N92" i="6"/>
  <c r="N94" i="6"/>
  <c r="N81" i="6"/>
  <c r="N91" i="6"/>
  <c r="AH77" i="6"/>
  <c r="AH78" i="6"/>
  <c r="AH80" i="6"/>
  <c r="AH82" i="6"/>
  <c r="AH84" i="6"/>
  <c r="AH86" i="6"/>
  <c r="AH88" i="6"/>
  <c r="AH90" i="6"/>
  <c r="AH92" i="6"/>
  <c r="AH94" i="6"/>
  <c r="AH87" i="6"/>
  <c r="AH100" i="6"/>
  <c r="AH105" i="6"/>
  <c r="AH98" i="6"/>
  <c r="L77" i="6"/>
  <c r="U104" i="6"/>
  <c r="U103" i="6"/>
  <c r="X102" i="6"/>
  <c r="V101" i="6"/>
  <c r="Y100" i="6"/>
  <c r="X99" i="6"/>
  <c r="Z97" i="6"/>
  <c r="AE96" i="6"/>
  <c r="AH95" i="6"/>
  <c r="AE94" i="6"/>
  <c r="Z93" i="6"/>
  <c r="Z92" i="6"/>
  <c r="V91" i="6"/>
  <c r="V90" i="6"/>
  <c r="L87" i="6"/>
  <c r="AF85" i="6"/>
  <c r="AE79" i="6"/>
  <c r="V105" i="6"/>
  <c r="AC100" i="6"/>
  <c r="U88" i="6"/>
  <c r="I86" i="6"/>
  <c r="K100" i="6"/>
  <c r="K87" i="6"/>
  <c r="K105" i="6"/>
  <c r="K79" i="6"/>
  <c r="K89" i="6"/>
  <c r="K98" i="6"/>
  <c r="K80" i="6"/>
  <c r="U105" i="6"/>
  <c r="AC92" i="6"/>
  <c r="L86" i="6"/>
  <c r="L96" i="6"/>
  <c r="L105" i="6"/>
  <c r="L85" i="6"/>
  <c r="X104" i="6"/>
  <c r="X101" i="6"/>
  <c r="AC99" i="6"/>
  <c r="M79" i="6"/>
  <c r="M81" i="6"/>
  <c r="M83" i="6"/>
  <c r="M85" i="6"/>
  <c r="M87" i="6"/>
  <c r="M89" i="6"/>
  <c r="M91" i="6"/>
  <c r="M93" i="6"/>
  <c r="M95" i="6"/>
  <c r="M97" i="6"/>
  <c r="M99" i="6"/>
  <c r="M101" i="6"/>
  <c r="M103" i="6"/>
  <c r="M105" i="6"/>
  <c r="M86" i="6"/>
  <c r="M96" i="6"/>
  <c r="M78" i="6"/>
  <c r="M88" i="6"/>
  <c r="M84" i="6"/>
  <c r="M94" i="6"/>
  <c r="AG79" i="6"/>
  <c r="AG81" i="6"/>
  <c r="AG83" i="6"/>
  <c r="AG85" i="6"/>
  <c r="AG87" i="6"/>
  <c r="AG89" i="6"/>
  <c r="AG91" i="6"/>
  <c r="AG93" i="6"/>
  <c r="AG95" i="6"/>
  <c r="AG97" i="6"/>
  <c r="AG99" i="6"/>
  <c r="AG101" i="6"/>
  <c r="AG103" i="6"/>
  <c r="AG105" i="6"/>
  <c r="AG100" i="6"/>
  <c r="AG82" i="6"/>
  <c r="AG92" i="6"/>
  <c r="AG84" i="6"/>
  <c r="AG94" i="6"/>
  <c r="AG98" i="6"/>
  <c r="AG80" i="6"/>
  <c r="AG90" i="6"/>
  <c r="M77" i="6"/>
  <c r="V103" i="6"/>
  <c r="Y102" i="6"/>
  <c r="Y99" i="6"/>
  <c r="AC98" i="6"/>
  <c r="AC97" i="6"/>
  <c r="AF96" i="6"/>
  <c r="E96" i="6"/>
  <c r="AF94" i="6"/>
  <c r="AF93" i="6"/>
  <c r="X90" i="6"/>
  <c r="L88" i="6"/>
  <c r="AC84" i="6"/>
  <c r="T83" i="6"/>
  <c r="M82" i="6"/>
  <c r="K81" i="6"/>
  <c r="AF79" i="6"/>
  <c r="O103" i="6"/>
  <c r="O106" i="6"/>
  <c r="O81" i="6"/>
  <c r="O91" i="6"/>
  <c r="O86" i="6"/>
  <c r="O83" i="6"/>
  <c r="O93" i="6"/>
  <c r="O101" i="6"/>
  <c r="O78" i="6"/>
  <c r="O88" i="6"/>
  <c r="O89" i="6"/>
  <c r="AI75" i="6"/>
  <c r="K77" i="6"/>
  <c r="L106" i="6"/>
  <c r="T103" i="6"/>
  <c r="T102" i="6"/>
  <c r="U101" i="6"/>
  <c r="X100" i="6"/>
  <c r="Y97" i="6"/>
  <c r="AF95" i="6"/>
  <c r="Y93" i="6"/>
  <c r="X92" i="6"/>
  <c r="U91" i="6"/>
  <c r="P90" i="6"/>
  <c r="F87" i="6"/>
  <c r="AC85" i="6"/>
  <c r="K82" i="6"/>
  <c r="Z78" i="6"/>
  <c r="I87" i="6"/>
  <c r="I77" i="6"/>
  <c r="I82" i="6"/>
  <c r="I92" i="6"/>
  <c r="I104" i="6"/>
  <c r="I84" i="6"/>
  <c r="I94" i="6"/>
  <c r="I102" i="6"/>
  <c r="I80" i="6"/>
  <c r="I90" i="6"/>
  <c r="U106" i="6"/>
  <c r="I97" i="6"/>
  <c r="U89" i="6"/>
  <c r="P103" i="6"/>
  <c r="P106" i="6"/>
  <c r="P81" i="6"/>
  <c r="P91" i="6"/>
  <c r="P83" i="6"/>
  <c r="P93" i="6"/>
  <c r="P101" i="6"/>
  <c r="P84" i="6"/>
  <c r="K106" i="6"/>
  <c r="P105" i="6"/>
  <c r="P104" i="6"/>
  <c r="V99" i="6"/>
  <c r="X97" i="6"/>
  <c r="AC96" i="6"/>
  <c r="AC95" i="6"/>
  <c r="V92" i="6"/>
  <c r="I88" i="6"/>
  <c r="V84" i="6"/>
  <c r="AC79" i="6"/>
  <c r="P102" i="6"/>
  <c r="U99" i="6"/>
  <c r="V98" i="6"/>
  <c r="V93" i="6"/>
  <c r="L89" i="6"/>
  <c r="U84" i="6"/>
  <c r="AF80" i="6"/>
  <c r="I106" i="6"/>
  <c r="P100" i="6"/>
  <c r="T99" i="6"/>
  <c r="U98" i="6"/>
  <c r="V97" i="6"/>
  <c r="U93" i="6"/>
  <c r="P92" i="6"/>
  <c r="L90" i="6"/>
  <c r="I89" i="6"/>
  <c r="AF86" i="6"/>
  <c r="T84" i="6"/>
  <c r="L83" i="6"/>
  <c r="AE80" i="6"/>
  <c r="U78" i="6"/>
  <c r="AC77" i="6"/>
  <c r="AG106" i="6"/>
  <c r="M104" i="6"/>
  <c r="N103" i="6"/>
  <c r="N102" i="6"/>
  <c r="O100" i="6"/>
  <c r="T98" i="6"/>
  <c r="U97" i="6"/>
  <c r="V94" i="6"/>
  <c r="O92" i="6"/>
  <c r="K90" i="6"/>
  <c r="AF87" i="6"/>
  <c r="V85" i="6"/>
  <c r="K83" i="6"/>
  <c r="U79" i="6"/>
  <c r="AC103" i="6"/>
  <c r="AC94" i="6"/>
  <c r="T80" i="6"/>
  <c r="T90" i="6"/>
  <c r="T85" i="6"/>
  <c r="T82" i="6"/>
  <c r="T92" i="6"/>
  <c r="T87" i="6"/>
  <c r="T104" i="6"/>
  <c r="T78" i="6"/>
  <c r="T88" i="6"/>
  <c r="AF106" i="6"/>
  <c r="I105" i="6"/>
  <c r="L104" i="6"/>
  <c r="L103" i="6"/>
  <c r="T97" i="6"/>
  <c r="V96" i="6"/>
  <c r="U94" i="6"/>
  <c r="L91" i="6"/>
  <c r="AE87" i="6"/>
  <c r="U85" i="6"/>
  <c r="T79" i="6"/>
  <c r="P78" i="6"/>
  <c r="U95" i="6"/>
  <c r="V79" i="6"/>
  <c r="V89" i="6"/>
  <c r="V102" i="6"/>
  <c r="V100" i="6"/>
  <c r="V78" i="6"/>
  <c r="AC87" i="6"/>
  <c r="AC106" i="6"/>
  <c r="I103" i="6"/>
  <c r="I100" i="6"/>
  <c r="I91" i="6"/>
  <c r="V86" i="6"/>
  <c r="AC81" i="6"/>
  <c r="X79" i="6"/>
  <c r="X81" i="6"/>
  <c r="X83" i="6"/>
  <c r="X85" i="6"/>
  <c r="X87" i="6"/>
  <c r="X89" i="6"/>
  <c r="X91" i="6"/>
  <c r="X93" i="6"/>
  <c r="X95" i="6"/>
  <c r="X84" i="6"/>
  <c r="X94" i="6"/>
  <c r="X98" i="6"/>
  <c r="X105" i="6"/>
  <c r="X96" i="6"/>
  <c r="X103" i="6"/>
  <c r="I101" i="6"/>
  <c r="P97" i="6"/>
  <c r="P96" i="6"/>
  <c r="U86" i="6"/>
  <c r="V80" i="6"/>
  <c r="P79" i="6"/>
  <c r="I78" i="6"/>
  <c r="E78" i="6"/>
  <c r="E97" i="6"/>
  <c r="E88" i="6"/>
  <c r="E83" i="6"/>
  <c r="E93" i="6"/>
  <c r="E80" i="6"/>
  <c r="E90" i="6"/>
  <c r="E85" i="6"/>
  <c r="E95" i="6"/>
  <c r="E106" i="6"/>
  <c r="E86" i="6"/>
  <c r="Y84" i="6"/>
  <c r="Y94" i="6"/>
  <c r="Y98" i="6"/>
  <c r="Y79" i="6"/>
  <c r="Y89" i="6"/>
  <c r="Y86" i="6"/>
  <c r="Y81" i="6"/>
  <c r="Y91" i="6"/>
  <c r="Y96" i="6"/>
  <c r="Y103" i="6"/>
  <c r="Y82" i="6"/>
  <c r="Y92" i="6"/>
  <c r="V77" i="6"/>
  <c r="AC105" i="6"/>
  <c r="AG104" i="6"/>
  <c r="E104" i="6"/>
  <c r="E103" i="6"/>
  <c r="K99" i="6"/>
  <c r="L98" i="6"/>
  <c r="P95" i="6"/>
  <c r="L94" i="6"/>
  <c r="K93" i="6"/>
  <c r="E91" i="6"/>
  <c r="AE89" i="6"/>
  <c r="T86" i="6"/>
  <c r="AC82" i="6"/>
  <c r="P80" i="6"/>
  <c r="F97" i="6"/>
  <c r="F78" i="6"/>
  <c r="F88" i="6"/>
  <c r="F80" i="6"/>
  <c r="F90" i="6"/>
  <c r="F81" i="6"/>
  <c r="Z101" i="6"/>
  <c r="Z84" i="6"/>
  <c r="Z94" i="6"/>
  <c r="Z99" i="6"/>
  <c r="Z106" i="6"/>
  <c r="Z86" i="6"/>
  <c r="U77" i="6"/>
  <c r="Y106" i="6"/>
  <c r="AH103" i="6"/>
  <c r="AH102" i="6"/>
  <c r="E102" i="6"/>
  <c r="E101" i="6"/>
  <c r="F100" i="6"/>
  <c r="I98" i="6"/>
  <c r="N97" i="6"/>
  <c r="N96" i="6"/>
  <c r="O95" i="6"/>
  <c r="K94" i="6"/>
  <c r="E92" i="6"/>
  <c r="AF90" i="6"/>
  <c r="Z88" i="6"/>
  <c r="V87" i="6"/>
  <c r="K85" i="6"/>
  <c r="E84" i="6"/>
  <c r="V81" i="6"/>
  <c r="O80" i="6"/>
  <c r="L79" i="6"/>
  <c r="G79" i="6"/>
  <c r="G81" i="6"/>
  <c r="G83" i="6"/>
  <c r="G85" i="6"/>
  <c r="G87" i="6"/>
  <c r="G89" i="6"/>
  <c r="G91" i="6"/>
  <c r="G93" i="6"/>
  <c r="G95" i="6"/>
  <c r="G97" i="6"/>
  <c r="G99" i="6"/>
  <c r="G101" i="6"/>
  <c r="G103" i="6"/>
  <c r="G105" i="6"/>
  <c r="G86" i="6"/>
  <c r="AA79" i="6"/>
  <c r="AA81" i="6"/>
  <c r="AA83" i="6"/>
  <c r="AA85" i="6"/>
  <c r="AA87" i="6"/>
  <c r="AA89" i="6"/>
  <c r="AA91" i="6"/>
  <c r="AA93" i="6"/>
  <c r="AA95" i="6"/>
  <c r="AA97" i="6"/>
  <c r="AA99" i="6"/>
  <c r="AA101" i="6"/>
  <c r="AA103" i="6"/>
  <c r="AA105" i="6"/>
  <c r="AA82" i="6"/>
  <c r="T77" i="6"/>
  <c r="X106" i="6"/>
  <c r="Z105" i="6"/>
  <c r="AC104" i="6"/>
  <c r="AF103" i="6"/>
  <c r="AG102" i="6"/>
  <c r="AH101" i="6"/>
  <c r="AF100" i="6"/>
  <c r="E100" i="6"/>
  <c r="I99" i="6"/>
  <c r="L97" i="6"/>
  <c r="K96" i="6"/>
  <c r="N95" i="6"/>
  <c r="I93" i="6"/>
  <c r="AH91" i="6"/>
  <c r="AE90" i="6"/>
  <c r="Y88" i="6"/>
  <c r="U87" i="6"/>
  <c r="P86" i="6"/>
  <c r="AH83" i="6"/>
  <c r="Z82" i="6"/>
  <c r="U81" i="6"/>
  <c r="M80" i="6"/>
  <c r="I79" i="6"/>
  <c r="H77" i="6"/>
  <c r="H79" i="6"/>
  <c r="H81" i="6"/>
  <c r="H83" i="6"/>
  <c r="H85" i="6"/>
  <c r="H87" i="6"/>
  <c r="H89" i="6"/>
  <c r="H91" i="6"/>
  <c r="H93" i="6"/>
  <c r="H95" i="6"/>
  <c r="H97" i="6"/>
  <c r="H99" i="6"/>
  <c r="H101" i="6"/>
  <c r="H103" i="6"/>
  <c r="H82" i="6"/>
  <c r="H92" i="6"/>
  <c r="H104" i="6"/>
  <c r="H102" i="6"/>
  <c r="AB77" i="6"/>
  <c r="AB79" i="6"/>
  <c r="AB81" i="6"/>
  <c r="AB83" i="6"/>
  <c r="AB85" i="6"/>
  <c r="AB87" i="6"/>
  <c r="AB89" i="6"/>
  <c r="AB91" i="6"/>
  <c r="AB93" i="6"/>
  <c r="AB95" i="6"/>
  <c r="AB97" i="6"/>
  <c r="AB99" i="6"/>
  <c r="AB101" i="6"/>
  <c r="AB103" i="6"/>
  <c r="AB78" i="6"/>
  <c r="AB88" i="6"/>
  <c r="V106" i="6"/>
  <c r="Y105" i="6"/>
  <c r="AB104" i="6"/>
  <c r="AE103" i="6"/>
  <c r="AF101" i="6"/>
  <c r="AE100" i="6"/>
  <c r="AH99" i="6"/>
  <c r="F99" i="6"/>
  <c r="G98" i="6"/>
  <c r="K97" i="6"/>
  <c r="L95" i="6"/>
  <c r="H94" i="6"/>
  <c r="F93" i="6"/>
  <c r="AF91" i="6"/>
  <c r="Z89" i="6"/>
  <c r="X88" i="6"/>
  <c r="K86" i="6"/>
  <c r="I85" i="6"/>
  <c r="AF83" i="6"/>
  <c r="X82" i="6"/>
  <c r="T81" i="6"/>
  <c r="L80" i="6"/>
  <c r="F79" i="6"/>
  <c r="AC83" i="6"/>
  <c r="AC93" i="6"/>
  <c r="AC78" i="6"/>
  <c r="AC88" i="6"/>
  <c r="AC101" i="6"/>
  <c r="AC80" i="6"/>
  <c r="AC90" i="6"/>
  <c r="AC86" i="6"/>
  <c r="AC102" i="6"/>
  <c r="I96" i="6"/>
  <c r="V82" i="6"/>
  <c r="J84" i="6"/>
  <c r="AD80" i="6"/>
  <c r="J98" i="6"/>
  <c r="AD95" i="6"/>
  <c r="J89" i="6"/>
  <c r="AD85" i="6"/>
  <c r="J79" i="6"/>
  <c r="R78" i="6"/>
  <c r="R80" i="6"/>
  <c r="R82" i="6"/>
  <c r="R84" i="6"/>
  <c r="R86" i="6"/>
  <c r="R88" i="6"/>
  <c r="R90" i="6"/>
  <c r="R92" i="6"/>
  <c r="R94" i="6"/>
  <c r="R96" i="6"/>
  <c r="R98" i="6"/>
  <c r="R100" i="6"/>
  <c r="R102" i="6"/>
  <c r="R104" i="6"/>
  <c r="J77" i="6"/>
  <c r="R99" i="6"/>
  <c r="AD93" i="6"/>
  <c r="J87" i="6"/>
  <c r="AD83" i="6"/>
  <c r="R95" i="6"/>
  <c r="S90" i="6"/>
  <c r="R85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W106" i="6"/>
  <c r="W104" i="6"/>
  <c r="W102" i="6"/>
  <c r="W100" i="6"/>
  <c r="W98" i="6"/>
  <c r="W96" i="6"/>
  <c r="W94" i="6"/>
  <c r="W92" i="6"/>
  <c r="W90" i="6"/>
  <c r="W88" i="6"/>
  <c r="W86" i="6"/>
  <c r="W84" i="6"/>
  <c r="W82" i="6"/>
  <c r="W80" i="6"/>
  <c r="C22" i="5"/>
  <c r="C24" i="5" s="1"/>
  <c r="I14" i="5"/>
  <c r="I19" i="5"/>
  <c r="I15" i="5"/>
  <c r="I16" i="5"/>
  <c r="I18" i="5"/>
  <c r="I17" i="5"/>
  <c r="M3" i="3"/>
  <c r="I5" i="3"/>
  <c r="J5" i="3" s="1"/>
  <c r="M4" i="3"/>
  <c r="K4" i="2"/>
  <c r="K5" i="2"/>
  <c r="K7" i="2"/>
  <c r="K6" i="2"/>
  <c r="N21" i="1"/>
  <c r="N20" i="1"/>
  <c r="N19" i="1"/>
  <c r="N18" i="1"/>
  <c r="E22" i="1"/>
  <c r="J18" i="1"/>
  <c r="K21" i="1"/>
  <c r="K19" i="1"/>
  <c r="K20" i="1"/>
  <c r="K18" i="1"/>
  <c r="J19" i="1"/>
  <c r="J20" i="1"/>
  <c r="J21" i="1"/>
  <c r="M5" i="3" l="1"/>
  <c r="I6" i="3"/>
  <c r="J6" i="3" s="1"/>
  <c r="M6" i="3" l="1"/>
  <c r="I7" i="3"/>
  <c r="J7" i="3" s="1"/>
  <c r="M7" i="3" l="1"/>
  <c r="I8" i="3"/>
  <c r="I10" i="3"/>
  <c r="J8" i="3" l="1"/>
  <c r="M8" i="3" s="1"/>
</calcChain>
</file>

<file path=xl/sharedStrings.xml><?xml version="1.0" encoding="utf-8"?>
<sst xmlns="http://schemas.openxmlformats.org/spreadsheetml/2006/main" count="301" uniqueCount="166">
  <si>
    <t>Compartimento</t>
  </si>
  <si>
    <t>Compartimento Frontal</t>
  </si>
  <si>
    <t>Compartimento Central</t>
  </si>
  <si>
    <t>Compartimento da Cauda</t>
  </si>
  <si>
    <t>Porão de Granel</t>
  </si>
  <si>
    <t>Peso Máximo (ton)</t>
  </si>
  <si>
    <t>Espaço Máximo (m3)</t>
  </si>
  <si>
    <t>Obs.</t>
  </si>
  <si>
    <t>Só recebe em granel</t>
  </si>
  <si>
    <t>Só recebe containeres</t>
  </si>
  <si>
    <t>Frontal só recebe container</t>
  </si>
  <si>
    <t>Central só recebe container</t>
  </si>
  <si>
    <t>Cauda só recebe container</t>
  </si>
  <si>
    <t>A carga precisa ser igualmente distribuida</t>
  </si>
  <si>
    <t>Carga tipo</t>
  </si>
  <si>
    <t>1 (container)</t>
  </si>
  <si>
    <t>2 (container)</t>
  </si>
  <si>
    <t>3 (container)</t>
  </si>
  <si>
    <t>4 (granel)</t>
  </si>
  <si>
    <t>5 (granel)</t>
  </si>
  <si>
    <t>Peso por Container ou por m3 (ton)</t>
  </si>
  <si>
    <t>1,2/m3</t>
  </si>
  <si>
    <t>1,7/m3</t>
  </si>
  <si>
    <t>Volume por Container (m3)</t>
  </si>
  <si>
    <t>-</t>
  </si>
  <si>
    <t>Lucro ($) / ton</t>
  </si>
  <si>
    <t>Max</t>
  </si>
  <si>
    <t>Lucro</t>
  </si>
  <si>
    <t>s.a.</t>
  </si>
  <si>
    <t>xi: quantidade de toneladas da carga tipo i</t>
  </si>
  <si>
    <t>O peso da carga alocada no compartimento K não pode exceder o limite de peso do compartimento K</t>
  </si>
  <si>
    <t>O volume da carga alocada no compartimento K não pode exceder o limite de volume do compartimento K</t>
  </si>
  <si>
    <t>Compartimento Cauda</t>
  </si>
  <si>
    <t>Tipo 1</t>
  </si>
  <si>
    <t>Tipo 2</t>
  </si>
  <si>
    <t>Tipo 3</t>
  </si>
  <si>
    <t>Tipo 4</t>
  </si>
  <si>
    <t>Tipo 5</t>
  </si>
  <si>
    <t>Container</t>
  </si>
  <si>
    <t>Granel</t>
  </si>
  <si>
    <t>Peso</t>
  </si>
  <si>
    <t>Volume</t>
  </si>
  <si>
    <t>Limite Peso</t>
  </si>
  <si>
    <t>Limite Volume (m3)</t>
  </si>
  <si>
    <t>Restrições</t>
  </si>
  <si>
    <t>Compatibilidade</t>
  </si>
  <si>
    <t>Limite Compatibilidade</t>
  </si>
  <si>
    <t>Aparelho</t>
  </si>
  <si>
    <t>Helicóptero AH-1</t>
  </si>
  <si>
    <t>Avião Tanque</t>
  </si>
  <si>
    <t>Eficiência (m2/hora)</t>
  </si>
  <si>
    <t>Custo (R$/hora)</t>
  </si>
  <si>
    <t>Pilotos</t>
  </si>
  <si>
    <t>Operadores</t>
  </si>
  <si>
    <t>Deve ser coberta uma área de 3000000 m2</t>
  </si>
  <si>
    <t>Existem 14 pilotos de avião disponíveis</t>
  </si>
  <si>
    <t>Existem 10 pilotos de helicóptero disponíveis</t>
  </si>
  <si>
    <t>Existem 22 operadores disponíveis</t>
  </si>
  <si>
    <t>A operação deve ser realizada em 3h</t>
  </si>
  <si>
    <t>Avião B67</t>
  </si>
  <si>
    <t>Qtd. Aparelho</t>
  </si>
  <si>
    <t>Qtd. Operadores</t>
  </si>
  <si>
    <t>Limite</t>
  </si>
  <si>
    <t>Qtd. Pilotos Avião</t>
  </si>
  <si>
    <t>Qtd. Pilotos Helicóptero</t>
  </si>
  <si>
    <t>Eficiência</t>
  </si>
  <si>
    <t>Custo</t>
  </si>
  <si>
    <t>Custo total</t>
  </si>
  <si>
    <t>Tempo total</t>
  </si>
  <si>
    <t>Total</t>
  </si>
  <si>
    <t>Operação</t>
  </si>
  <si>
    <t>&lt;=</t>
  </si>
  <si>
    <t>&gt;=</t>
  </si>
  <si>
    <t>Porém, com o pessoal disponível, não é possível concluir a operação em 3h.</t>
  </si>
  <si>
    <t>O menor custo possível para concluir a operação será de R$ 358.400,00.</t>
  </si>
  <si>
    <t>O menor tempo possível para concluir a operação é de 4,48 horas, ou seja, cerca de 4h30min.</t>
  </si>
  <si>
    <t>1 mês de treinamento</t>
  </si>
  <si>
    <t>100 horas supervisionada por uma aeromoça experiente</t>
  </si>
  <si>
    <t>Cada aeromoça experiente trabalha até 150 horas/mês</t>
  </si>
  <si>
    <t>60 aeromoças regulares no começo de janeiro</t>
  </si>
  <si>
    <t>10% de desistência por mês</t>
  </si>
  <si>
    <t>Aeromoça regular custa $850/mês</t>
  </si>
  <si>
    <t>Aeromoça em treinamento $450</t>
  </si>
  <si>
    <t>Aeromoças Regulares</t>
  </si>
  <si>
    <t>Quantidade</t>
  </si>
  <si>
    <t>Horas-Vôo Disponíveis</t>
  </si>
  <si>
    <t>Recém Contratadas</t>
  </si>
  <si>
    <t>Horas-Treinamento</t>
  </si>
  <si>
    <t>Horas Disponíveis</t>
  </si>
  <si>
    <t>Horas-Vôo Necessárias</t>
  </si>
  <si>
    <t>Relação</t>
  </si>
  <si>
    <t>Mês</t>
  </si>
  <si>
    <t>Janeiro</t>
  </si>
  <si>
    <t>Fevereiro</t>
  </si>
  <si>
    <t>Março</t>
  </si>
  <si>
    <t>Abril</t>
  </si>
  <si>
    <t>Maio</t>
  </si>
  <si>
    <t>Junho</t>
  </si>
  <si>
    <t>b)</t>
  </si>
  <si>
    <t>Por exemplo, suponha que em julho sejam necessárias 11000 horas-vôo.</t>
  </si>
  <si>
    <t xml:space="preserve">Nesse caso, faltariam 11000 - 9750 = 1250 horas-vôo, o que corresponde a uma necessidade de mais 9 aeromoças regulares. </t>
  </si>
  <si>
    <t>Porém, para termos 9 aeromoças regulares em julho, deveríamos ter contratado 9 aeromoças em junho.</t>
  </si>
  <si>
    <t>Consequentemente, se tivéssemos contratado 9 aeromoças em junho, precisaríamos ter reservado 9*100 = 900 horas para treinamento.</t>
  </si>
  <si>
    <t>Sendo assim, teríamos apenas 9098 - 900 = 8198 horas-vôo disponíveis em junho, o que não atende a demanda de 9000.</t>
  </si>
  <si>
    <t>Ou seja, precisaríamos ter contratado (9000-8198)/150 = 7 aeromoças no mês de anterior, o que também interfere nas horas do mês anterior e assim por diante.</t>
  </si>
  <si>
    <t>a)</t>
  </si>
  <si>
    <t>Se acrecentarmos condições de julho ao modelo, a solução obtida poderá ser alterada, pois o problema é recursivo.</t>
  </si>
  <si>
    <t>Isto é, a quantidade de horas-vôo disponíveis no mês X depende da quantidade de aeromoças regulares e contratadas do mês X-1, que por sua vez depende do mês X-2 e assim por diante.</t>
  </si>
  <si>
    <t>Então uma demanda de julho poderá causar uma modificação das variáveis de todos os meses anteriores.</t>
  </si>
  <si>
    <t>Se não contratarmos mais ninguém, em julho teremos 73*90% = 65 aeromoças, ou seja, 65*150 = 9750 horas disponíveis, o que não atende a demanda.</t>
  </si>
  <si>
    <t>Agora, focando na pergunta: "a solução NECESSARIAMENTE mudaria?" a resposta é NÃO!</t>
  </si>
  <si>
    <t>Então:</t>
  </si>
  <si>
    <t xml:space="preserve">Se </t>
  </si>
  <si>
    <t>(qtd_aeromocas_regulares_junho * 90%)*150</t>
  </si>
  <si>
    <t xml:space="preserve">demanda_julho </t>
  </si>
  <si>
    <t xml:space="preserve">&lt;= </t>
  </si>
  <si>
    <t>Se</t>
  </si>
  <si>
    <t>&gt;</t>
  </si>
  <si>
    <t>então</t>
  </si>
  <si>
    <t>não teremos alteração na solução anterior</t>
  </si>
  <si>
    <t>teremos alteração na solução anterior</t>
  </si>
  <si>
    <t>Por exemplo, se em Julho demanda &lt;= (qtd_aeromocas_regulares_junho * 90%)*150, não precisaríamos contratar nenhuma pessoa em Junho e não teríamos alteração nos meses anteriores.</t>
  </si>
  <si>
    <t>Mudança</t>
  </si>
  <si>
    <t>Custo de Implementação</t>
  </si>
  <si>
    <t>Redução de Peso</t>
  </si>
  <si>
    <t>Redução</t>
  </si>
  <si>
    <t>Escolhida</t>
  </si>
  <si>
    <t>Local</t>
  </si>
  <si>
    <t>Capacidade Máxima</t>
  </si>
  <si>
    <t>Custo Fixo</t>
  </si>
  <si>
    <t>Custo Variável</t>
  </si>
  <si>
    <t>A</t>
  </si>
  <si>
    <t>B</t>
  </si>
  <si>
    <t>C</t>
  </si>
  <si>
    <t>D</t>
  </si>
  <si>
    <t>E</t>
  </si>
  <si>
    <t>F</t>
  </si>
  <si>
    <t>Demanda</t>
  </si>
  <si>
    <t>Custo anual</t>
  </si>
  <si>
    <t>Entrega</t>
  </si>
  <si>
    <t>Ativação</t>
  </si>
  <si>
    <t>Custo Var. (param.)</t>
  </si>
  <si>
    <t>Custo Variável (R$)</t>
  </si>
  <si>
    <t>Custo de Transporte</t>
  </si>
  <si>
    <t>Enunciado</t>
  </si>
  <si>
    <t xml:space="preserve">Essa instituição financeira quer usar essas duas variáveis para agrupar os clientes em grupos similares. </t>
  </si>
  <si>
    <t>Após esse agrupamento, o setor responsável decidirá quais são os melhores produtos financeiros a serem ofertados para cada grupo de clientes.</t>
  </si>
  <si>
    <r>
      <rPr>
        <b/>
        <sz val="11"/>
        <color theme="1"/>
        <rFont val="Calibri"/>
        <family val="2"/>
        <scheme val="minor"/>
      </rPr>
      <t>renda_estimada (x):</t>
    </r>
    <r>
      <rPr>
        <sz val="11"/>
        <color theme="1"/>
        <rFont val="Calibri"/>
        <family val="2"/>
        <scheme val="minor"/>
      </rPr>
      <t xml:space="preserve"> renda mensal do cliente estimada com base nos dados que a instituição financeira tem acesso. Sua escala foi modificada para ficar entre 0 e 100.</t>
    </r>
  </si>
  <si>
    <r>
      <rPr>
        <b/>
        <sz val="11"/>
        <color theme="1"/>
        <rFont val="Calibri"/>
        <family val="2"/>
        <scheme val="minor"/>
      </rPr>
      <t>comprometimento_de_renda (y):</t>
    </r>
    <r>
      <rPr>
        <sz val="11"/>
        <color theme="1"/>
        <rFont val="Calibri"/>
        <family val="2"/>
        <scheme val="minor"/>
      </rPr>
      <t xml:space="preserve"> variável inteira entre 0 e 100. Representa o percentual da renda estimada do cliente que já está comprometida com dívidas</t>
    </r>
  </si>
  <si>
    <t>x</t>
  </si>
  <si>
    <t>y</t>
  </si>
  <si>
    <t>Uma instituição financeira construiu uma base de dados de clientes com 3 colunas:</t>
  </si>
  <si>
    <r>
      <rPr>
        <b/>
        <sz val="11"/>
        <color theme="1"/>
        <rFont val="Calibri"/>
        <family val="2"/>
        <scheme val="minor"/>
      </rPr>
      <t xml:space="preserve">id_cliente (id): </t>
    </r>
    <r>
      <rPr>
        <sz val="11"/>
        <color theme="1"/>
        <rFont val="Calibri"/>
        <family val="2"/>
        <scheme val="minor"/>
      </rPr>
      <t>número inteiro identificador do cliente</t>
    </r>
  </si>
  <si>
    <t>id</t>
  </si>
  <si>
    <t>P =</t>
  </si>
  <si>
    <t>=</t>
  </si>
  <si>
    <t>diag</t>
  </si>
  <si>
    <t>Grupo</t>
  </si>
  <si>
    <t>FO</t>
  </si>
  <si>
    <t>Esboço:</t>
  </si>
  <si>
    <t>A redução de 180 kg foi obtida selecionando as melhorias 2, 4, 9, 10 e 11.</t>
  </si>
  <si>
    <t>O custo total dessas melhorias foi de 740 mil.</t>
  </si>
  <si>
    <t>Nesse exercício, tive dificuldade de implementar a ativação, que representa as variáveis binárias (1 se o CD for adquirido e 0 caso contrário)</t>
  </si>
  <si>
    <t>Essas variáveis binárias de ativação do CD são necessárias para adicionar o custo fixo na função objetivo.</t>
  </si>
  <si>
    <t>O Simplex não funcionou no meu caso porque ele acusava não linearidades na função objetivo quando eu inseria o cálculo do custo fixo.</t>
  </si>
  <si>
    <t>Precisei utilizar o GRG Não Linear.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</si>
</sst>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/>
    <xf numFmtId="0" fontId="3" fillId="0" borderId="1" xfId="0" applyFont="1" applyFill="1" applyBorder="1" applyAlignment="1">
      <alignment horizontal="center"/>
    </xf>
    <xf numFmtId="1" fontId="0" fillId="2" borderId="1" xfId="1" applyNumberFormat="1" applyFont="1" applyFill="1" applyBorder="1"/>
    <xf numFmtId="164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4" fillId="3" borderId="1" xfId="2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29" xfId="0" applyNumberFormat="1" applyFont="1" applyFill="1" applyBorder="1" applyAlignment="1">
      <alignment horizontal="center" vertical="center"/>
    </xf>
    <xf numFmtId="1" fontId="3" fillId="2" borderId="28" xfId="0" applyNumberFormat="1" applyFont="1" applyFill="1" applyBorder="1" applyAlignment="1">
      <alignment horizontal="center" vertical="center"/>
    </xf>
    <xf numFmtId="1" fontId="3" fillId="2" borderId="30" xfId="0" applyNumberFormat="1" applyFont="1" applyFill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4" fillId="3" borderId="5" xfId="2" applyNumberFormat="1" applyBorder="1" applyAlignment="1">
      <alignment horizontal="center"/>
    </xf>
    <xf numFmtId="1" fontId="4" fillId="3" borderId="6" xfId="2" applyNumberFormat="1" applyBorder="1" applyAlignment="1">
      <alignment horizontal="center"/>
    </xf>
    <xf numFmtId="1" fontId="4" fillId="3" borderId="7" xfId="2" applyNumberFormat="1" applyBorder="1" applyAlignment="1">
      <alignment horizontal="center"/>
    </xf>
    <xf numFmtId="1" fontId="4" fillId="3" borderId="8" xfId="2" applyNumberFormat="1" applyBorder="1" applyAlignment="1">
      <alignment horizontal="center"/>
    </xf>
    <xf numFmtId="1" fontId="4" fillId="3" borderId="0" xfId="2" applyNumberFormat="1" applyBorder="1" applyAlignment="1">
      <alignment horizontal="center"/>
    </xf>
    <xf numFmtId="1" fontId="4" fillId="3" borderId="9" xfId="2" applyNumberFormat="1" applyBorder="1" applyAlignment="1">
      <alignment horizontal="center"/>
    </xf>
    <xf numFmtId="1" fontId="4" fillId="3" borderId="11" xfId="2" applyNumberFormat="1" applyBorder="1" applyAlignment="1">
      <alignment horizontal="center"/>
    </xf>
    <xf numFmtId="1" fontId="4" fillId="3" borderId="14" xfId="2" applyNumberFormat="1" applyBorder="1" applyAlignment="1">
      <alignment horizontal="center"/>
    </xf>
    <xf numFmtId="1" fontId="4" fillId="3" borderId="15" xfId="2" applyNumberFormat="1" applyBorder="1" applyAlignment="1">
      <alignment horizontal="center"/>
    </xf>
    <xf numFmtId="0" fontId="4" fillId="3" borderId="0" xfId="2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6" xfId="0" quotePrefix="1" applyBorder="1"/>
    <xf numFmtId="0" fontId="0" fillId="0" borderId="0" xfId="0" quotePrefix="1" applyBorder="1"/>
    <xf numFmtId="0" fontId="0" fillId="2" borderId="7" xfId="0" applyFill="1" applyBorder="1" applyAlignment="1">
      <alignment horizontal="center"/>
    </xf>
    <xf numFmtId="0" fontId="3" fillId="0" borderId="5" xfId="0" applyFont="1" applyBorder="1"/>
    <xf numFmtId="0" fontId="3" fillId="0" borderId="11" xfId="0" applyFont="1" applyBorder="1"/>
    <xf numFmtId="0" fontId="0" fillId="0" borderId="5" xfId="0" applyFont="1" applyFill="1" applyBorder="1" applyAlignment="1">
      <alignment horizontal="left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Fill="1" applyBorder="1" applyAlignment="1">
      <alignment horizontal="left"/>
    </xf>
    <xf numFmtId="0" fontId="0" fillId="0" borderId="0" xfId="0" applyFont="1" applyBorder="1"/>
    <xf numFmtId="0" fontId="0" fillId="0" borderId="9" xfId="0" applyFont="1" applyBorder="1"/>
    <xf numFmtId="0" fontId="0" fillId="0" borderId="8" xfId="0" applyFont="1" applyBorder="1"/>
    <xf numFmtId="0" fontId="0" fillId="0" borderId="11" xfId="0" applyFont="1" applyBorder="1"/>
    <xf numFmtId="0" fontId="0" fillId="0" borderId="14" xfId="0" applyFont="1" applyBorder="1"/>
    <xf numFmtId="0" fontId="0" fillId="0" borderId="15" xfId="0" applyFont="1" applyBorder="1"/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Agrupamento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item_6_PLIM!$AP$11:$AP$12</c:f>
              <c:numCache>
                <c:formatCode>0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xVal>
          <c:yVal>
            <c:numRef>
              <c:f>item_6_PLIM!$AQ$11:$AQ$12</c:f>
              <c:numCache>
                <c:formatCode>0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B-4A0D-9CDF-65C87299FB41}"/>
            </c:ext>
          </c:extLst>
        </c:ser>
        <c:ser>
          <c:idx val="1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item_6_PLIM!$AP$13</c:f>
              <c:numCache>
                <c:formatCode>0</c:formatCode>
                <c:ptCount val="1"/>
                <c:pt idx="0">
                  <c:v>58</c:v>
                </c:pt>
              </c:numCache>
            </c:numRef>
          </c:xVal>
          <c:yVal>
            <c:numRef>
              <c:f>item_6_PLIM!$AQ$13</c:f>
              <c:numCache>
                <c:formatCode>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5B-4A0D-9CDF-65C87299FB41}"/>
            </c:ext>
          </c:extLst>
        </c:ser>
        <c:ser>
          <c:idx val="2"/>
          <c:order val="2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item_6_PLIM!$AP$14:$AP$15</c:f>
              <c:numCache>
                <c:formatCode>0</c:formatCode>
                <c:ptCount val="2"/>
                <c:pt idx="0">
                  <c:v>75</c:v>
                </c:pt>
                <c:pt idx="1">
                  <c:v>70</c:v>
                </c:pt>
              </c:numCache>
            </c:numRef>
          </c:xVal>
          <c:yVal>
            <c:numRef>
              <c:f>item_6_PLIM!$AQ$14:$AQ$15</c:f>
              <c:numCache>
                <c:formatCode>0</c:formatCode>
                <c:ptCount val="2"/>
                <c:pt idx="0">
                  <c:v>42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5B-4A0D-9CDF-65C87299FB41}"/>
            </c:ext>
          </c:extLst>
        </c:ser>
        <c:ser>
          <c:idx val="3"/>
          <c:order val="3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item_6_PLIM!$AP$16:$AP$17</c:f>
              <c:numCache>
                <c:formatCode>0</c:formatCode>
                <c:ptCount val="2"/>
                <c:pt idx="0">
                  <c:v>23</c:v>
                </c:pt>
                <c:pt idx="1">
                  <c:v>32</c:v>
                </c:pt>
              </c:numCache>
            </c:numRef>
          </c:xVal>
          <c:yVal>
            <c:numRef>
              <c:f>item_6_PLIM!$AQ$16:$AQ$17</c:f>
              <c:numCache>
                <c:formatCode>0</c:formatCode>
                <c:ptCount val="2"/>
                <c:pt idx="0">
                  <c:v>37</c:v>
                </c:pt>
                <c:pt idx="1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5B-4A0D-9CDF-65C87299FB41}"/>
            </c:ext>
          </c:extLst>
        </c:ser>
        <c:ser>
          <c:idx val="4"/>
          <c:order val="4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item_6_PLIM!$AP$18:$AP$19</c:f>
              <c:numCache>
                <c:formatCode>0</c:formatCode>
                <c:ptCount val="2"/>
                <c:pt idx="0">
                  <c:v>7</c:v>
                </c:pt>
                <c:pt idx="1">
                  <c:v>13</c:v>
                </c:pt>
              </c:numCache>
            </c:numRef>
          </c:xVal>
          <c:yVal>
            <c:numRef>
              <c:f>item_6_PLIM!$AQ$18:$AQ$19</c:f>
              <c:numCache>
                <c:formatCode>0</c:formatCode>
                <c:ptCount val="2"/>
                <c:pt idx="0">
                  <c:v>50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5B-4A0D-9CDF-65C87299FB41}"/>
            </c:ext>
          </c:extLst>
        </c:ser>
        <c:ser>
          <c:idx val="5"/>
          <c:order val="5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item_6_PLIM!$AP$20:$AP$21</c:f>
              <c:numCache>
                <c:formatCode>0</c:formatCode>
                <c:ptCount val="2"/>
                <c:pt idx="0">
                  <c:v>43</c:v>
                </c:pt>
                <c:pt idx="1">
                  <c:v>34</c:v>
                </c:pt>
              </c:numCache>
            </c:numRef>
          </c:xVal>
          <c:yVal>
            <c:numRef>
              <c:f>item_6_PLIM!$AQ$20:$AQ$21</c:f>
              <c:numCache>
                <c:formatCode>0</c:formatCode>
                <c:ptCount val="2"/>
                <c:pt idx="0">
                  <c:v>95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5B-4A0D-9CDF-65C87299FB41}"/>
            </c:ext>
          </c:extLst>
        </c:ser>
        <c:ser>
          <c:idx val="6"/>
          <c:order val="6"/>
          <c:tx>
            <c:v>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item_6_PLIM!$AP$22</c:f>
              <c:numCache>
                <c:formatCode>0</c:formatCode>
                <c:ptCount val="1"/>
                <c:pt idx="0">
                  <c:v>97</c:v>
                </c:pt>
              </c:numCache>
            </c:numRef>
          </c:xVal>
          <c:yVal>
            <c:numRef>
              <c:f>item_6_PLIM!$AQ$22</c:f>
              <c:numCache>
                <c:formatCode>0</c:formatCode>
                <c:ptCount val="1"/>
                <c:pt idx="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5B-4A0D-9CDF-65C87299FB41}"/>
            </c:ext>
          </c:extLst>
        </c:ser>
        <c:ser>
          <c:idx val="7"/>
          <c:order val="7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item_6_PLIM!$AP$23:$AP$24</c:f>
              <c:numCache>
                <c:formatCode>0</c:formatCode>
                <c:ptCount val="2"/>
                <c:pt idx="0">
                  <c:v>20</c:v>
                </c:pt>
                <c:pt idx="1">
                  <c:v>13</c:v>
                </c:pt>
              </c:numCache>
            </c:numRef>
          </c:xVal>
          <c:yVal>
            <c:numRef>
              <c:f>item_6_PLIM!$AQ$23:$AQ$24</c:f>
              <c:numCache>
                <c:formatCode>0</c:formatCode>
                <c:ptCount val="2"/>
                <c:pt idx="0">
                  <c:v>61</c:v>
                </c:pt>
                <c:pt idx="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5B-4A0D-9CDF-65C87299FB41}"/>
            </c:ext>
          </c:extLst>
        </c:ser>
        <c:ser>
          <c:idx val="8"/>
          <c:order val="8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item_6_PLIM!$AP$25:$AP$27</c:f>
              <c:numCache>
                <c:formatCode>0</c:formatCode>
                <c:ptCount val="3"/>
                <c:pt idx="0">
                  <c:v>80</c:v>
                </c:pt>
                <c:pt idx="1">
                  <c:v>87</c:v>
                </c:pt>
                <c:pt idx="2">
                  <c:v>80</c:v>
                </c:pt>
              </c:numCache>
            </c:numRef>
          </c:xVal>
          <c:yVal>
            <c:numRef>
              <c:f>item_6_PLIM!$AQ$25:$AQ$27</c:f>
              <c:numCache>
                <c:formatCode>0</c:formatCode>
                <c:ptCount val="3"/>
                <c:pt idx="0">
                  <c:v>94</c:v>
                </c:pt>
                <c:pt idx="1">
                  <c:v>73</c:v>
                </c:pt>
                <c:pt idx="2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F5B-4A0D-9CDF-65C87299FB41}"/>
            </c:ext>
          </c:extLst>
        </c:ser>
        <c:ser>
          <c:idx val="9"/>
          <c:order val="9"/>
          <c:tx>
            <c:v>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item_6_PLIM!$AP$28:$AP$29</c:f>
              <c:numCache>
                <c:formatCode>0</c:formatCode>
                <c:ptCount val="2"/>
                <c:pt idx="0">
                  <c:v>96</c:v>
                </c:pt>
                <c:pt idx="1">
                  <c:v>92</c:v>
                </c:pt>
              </c:numCache>
            </c:numRef>
          </c:xVal>
          <c:yVal>
            <c:numRef>
              <c:f>item_6_PLIM!$AQ$28:$AQ$29</c:f>
              <c:numCache>
                <c:formatCode>0</c:formatCode>
                <c:ptCount val="2"/>
                <c:pt idx="0">
                  <c:v>44</c:v>
                </c:pt>
                <c:pt idx="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F5B-4A0D-9CDF-65C87299FB41}"/>
            </c:ext>
          </c:extLst>
        </c:ser>
        <c:ser>
          <c:idx val="10"/>
          <c:order val="10"/>
          <c:tx>
            <c:v>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item_6_PLIM!$AP$30:$AP$32</c:f>
              <c:numCache>
                <c:formatCode>0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48</c:v>
                </c:pt>
              </c:numCache>
            </c:numRef>
          </c:xVal>
          <c:yVal>
            <c:numRef>
              <c:f>item_6_PLIM!$AQ$30:$AQ$32</c:f>
              <c:numCache>
                <c:formatCode>0</c:formatCode>
                <c:ptCount val="3"/>
                <c:pt idx="0">
                  <c:v>36</c:v>
                </c:pt>
                <c:pt idx="1">
                  <c:v>40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F5B-4A0D-9CDF-65C87299FB41}"/>
            </c:ext>
          </c:extLst>
        </c:ser>
        <c:ser>
          <c:idx val="11"/>
          <c:order val="11"/>
          <c:tx>
            <c:v>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item_6_PLIM!$AP$33</c:f>
              <c:numCache>
                <c:formatCode>0</c:formatCode>
                <c:ptCount val="1"/>
                <c:pt idx="0">
                  <c:v>64</c:v>
                </c:pt>
              </c:numCache>
            </c:numRef>
          </c:xVal>
          <c:yVal>
            <c:numRef>
              <c:f>item_6_PLIM!$AQ$33</c:f>
              <c:numCache>
                <c:formatCode>0</c:formatCode>
                <c:ptCount val="1"/>
                <c:pt idx="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F5B-4A0D-9CDF-65C87299FB41}"/>
            </c:ext>
          </c:extLst>
        </c:ser>
        <c:ser>
          <c:idx val="12"/>
          <c:order val="12"/>
          <c:tx>
            <c:v>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item_6_PLIM!$AP$34:$AP$36</c:f>
              <c:numCache>
                <c:formatCode>0</c:formatCode>
                <c:ptCount val="3"/>
                <c:pt idx="0">
                  <c:v>92</c:v>
                </c:pt>
                <c:pt idx="1">
                  <c:v>90</c:v>
                </c:pt>
                <c:pt idx="2">
                  <c:v>91</c:v>
                </c:pt>
              </c:numCache>
            </c:numRef>
          </c:xVal>
          <c:yVal>
            <c:numRef>
              <c:f>item_6_PLIM!$AQ$34:$AQ$36</c:f>
              <c:numCache>
                <c:formatCode>0</c:formatCode>
                <c:ptCount val="3"/>
                <c:pt idx="0">
                  <c:v>12</c:v>
                </c:pt>
                <c:pt idx="1">
                  <c:v>8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F5B-4A0D-9CDF-65C87299FB41}"/>
            </c:ext>
          </c:extLst>
        </c:ser>
        <c:ser>
          <c:idx val="13"/>
          <c:order val="13"/>
          <c:tx>
            <c:v>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item_6_PLIM!$AP$37:$AP$39</c:f>
              <c:numCache>
                <c:formatCode>0</c:formatCode>
                <c:ptCount val="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</c:numCache>
            </c:numRef>
          </c:xVal>
          <c:yVal>
            <c:numRef>
              <c:f>item_6_PLIM!$AQ$37:$AQ$39</c:f>
              <c:numCache>
                <c:formatCode>0</c:formatCode>
                <c:ptCount val="3"/>
                <c:pt idx="0">
                  <c:v>99</c:v>
                </c:pt>
                <c:pt idx="1">
                  <c:v>94</c:v>
                </c:pt>
                <c:pt idx="2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F5B-4A0D-9CDF-65C87299FB41}"/>
            </c:ext>
          </c:extLst>
        </c:ser>
        <c:ser>
          <c:idx val="14"/>
          <c:order val="14"/>
          <c:tx>
            <c:v>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item_6_PLIM!$AP$40</c:f>
              <c:numCache>
                <c:formatCode>0</c:formatCode>
                <c:ptCount val="1"/>
                <c:pt idx="0">
                  <c:v>12</c:v>
                </c:pt>
              </c:numCache>
            </c:numRef>
          </c:xVal>
          <c:yVal>
            <c:numRef>
              <c:f>item_6_PLIM!$AQ$40</c:f>
              <c:numCache>
                <c:formatCode>0</c:formatCode>
                <c:ptCount val="1"/>
                <c:pt idx="0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F5B-4A0D-9CDF-65C87299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61104"/>
        <c:axId val="2080561936"/>
      </c:scatterChart>
      <c:valAx>
        <c:axId val="20805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561936"/>
        <c:crosses val="autoZero"/>
        <c:crossBetween val="midCat"/>
      </c:valAx>
      <c:valAx>
        <c:axId val="20805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5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190501</xdr:colOff>
      <xdr:row>9</xdr:row>
      <xdr:rowOff>11204</xdr:rowOff>
    </xdr:from>
    <xdr:to>
      <xdr:col>57</xdr:col>
      <xdr:colOff>0</xdr:colOff>
      <xdr:row>39</xdr:row>
      <xdr:rowOff>168088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44CC5761-5333-4CEB-8C2A-4CFB4667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H21" sqref="H21"/>
    </sheetView>
  </sheetViews>
  <sheetFormatPr defaultRowHeight="15" x14ac:dyDescent="0.25"/>
  <cols>
    <col min="1" max="1" width="23.85546875" bestFit="1" customWidth="1"/>
    <col min="2" max="2" width="18" bestFit="1" customWidth="1"/>
    <col min="3" max="3" width="19.42578125" bestFit="1" customWidth="1"/>
    <col min="4" max="4" width="22.7109375" bestFit="1" customWidth="1"/>
    <col min="5" max="7" width="9.7109375" bestFit="1" customWidth="1"/>
    <col min="12" max="12" width="11.28515625" bestFit="1" customWidth="1"/>
    <col min="13" max="13" width="18.85546875" bestFit="1" customWidth="1"/>
    <col min="14" max="14" width="15.85546875" bestFit="1" customWidth="1"/>
    <col min="15" max="15" width="22.140625" bestFit="1" customWidth="1"/>
  </cols>
  <sheetData>
    <row r="1" spans="1:15" x14ac:dyDescent="0.25">
      <c r="A1" s="2" t="s">
        <v>0</v>
      </c>
      <c r="B1" s="2" t="s">
        <v>5</v>
      </c>
      <c r="C1" s="2" t="s">
        <v>6</v>
      </c>
      <c r="D1" s="2" t="s">
        <v>7</v>
      </c>
    </row>
    <row r="2" spans="1:15" ht="15.75" thickBot="1" x14ac:dyDescent="0.3">
      <c r="A2" s="2" t="s">
        <v>1</v>
      </c>
      <c r="B2" s="2">
        <v>5</v>
      </c>
      <c r="C2" s="2">
        <v>35</v>
      </c>
      <c r="D2" s="2" t="s">
        <v>9</v>
      </c>
      <c r="F2" s="89" t="s">
        <v>159</v>
      </c>
    </row>
    <row r="3" spans="1:15" x14ac:dyDescent="0.25">
      <c r="A3" s="2" t="s">
        <v>2</v>
      </c>
      <c r="B3" s="2">
        <v>7</v>
      </c>
      <c r="C3" s="2">
        <v>55</v>
      </c>
      <c r="D3" s="2" t="s">
        <v>9</v>
      </c>
      <c r="F3" s="16" t="s">
        <v>26</v>
      </c>
      <c r="G3" s="90" t="s">
        <v>27</v>
      </c>
      <c r="H3" s="17"/>
      <c r="I3" s="17"/>
      <c r="J3" s="17"/>
      <c r="K3" s="17"/>
      <c r="L3" s="17"/>
      <c r="M3" s="17"/>
      <c r="N3" s="17"/>
      <c r="O3" s="19"/>
    </row>
    <row r="4" spans="1:15" x14ac:dyDescent="0.25">
      <c r="A4" s="2" t="s">
        <v>3</v>
      </c>
      <c r="B4" s="2">
        <v>6</v>
      </c>
      <c r="C4" s="2">
        <v>30</v>
      </c>
      <c r="D4" s="2" t="s">
        <v>9</v>
      </c>
      <c r="F4" s="20"/>
      <c r="G4" s="91"/>
      <c r="H4" s="21"/>
      <c r="I4" s="21"/>
      <c r="J4" s="21"/>
      <c r="K4" s="21"/>
      <c r="L4" s="21"/>
      <c r="M4" s="21"/>
      <c r="N4" s="21"/>
      <c r="O4" s="23"/>
    </row>
    <row r="5" spans="1:15" x14ac:dyDescent="0.25">
      <c r="A5" s="2" t="s">
        <v>4</v>
      </c>
      <c r="B5" s="2">
        <v>7</v>
      </c>
      <c r="C5" s="2">
        <v>30</v>
      </c>
      <c r="D5" s="2" t="s">
        <v>8</v>
      </c>
      <c r="F5" s="20" t="s">
        <v>28</v>
      </c>
      <c r="G5" s="21" t="s">
        <v>10</v>
      </c>
      <c r="H5" s="21"/>
      <c r="I5" s="21"/>
      <c r="J5" s="21"/>
      <c r="K5" s="21"/>
      <c r="L5" s="21"/>
      <c r="M5" s="21"/>
      <c r="N5" s="21"/>
      <c r="O5" s="23"/>
    </row>
    <row r="6" spans="1:15" x14ac:dyDescent="0.25">
      <c r="A6" s="1"/>
      <c r="B6" s="1"/>
      <c r="C6" s="1"/>
      <c r="D6" s="1"/>
      <c r="F6" s="20"/>
      <c r="G6" s="21" t="s">
        <v>11</v>
      </c>
      <c r="H6" s="21"/>
      <c r="I6" s="21"/>
      <c r="J6" s="21"/>
      <c r="K6" s="21"/>
      <c r="L6" s="21"/>
      <c r="M6" s="21"/>
      <c r="N6" s="21"/>
      <c r="O6" s="23"/>
    </row>
    <row r="7" spans="1:15" ht="45" x14ac:dyDescent="0.25">
      <c r="A7" s="3" t="s">
        <v>14</v>
      </c>
      <c r="B7" s="4" t="s">
        <v>20</v>
      </c>
      <c r="C7" s="4" t="s">
        <v>23</v>
      </c>
      <c r="D7" s="3" t="s">
        <v>25</v>
      </c>
      <c r="F7" s="20"/>
      <c r="G7" s="21" t="s">
        <v>12</v>
      </c>
      <c r="H7" s="21"/>
      <c r="I7" s="21"/>
      <c r="J7" s="21"/>
      <c r="K7" s="21"/>
      <c r="L7" s="21"/>
      <c r="M7" s="21"/>
      <c r="N7" s="21"/>
      <c r="O7" s="23"/>
    </row>
    <row r="8" spans="1:15" x14ac:dyDescent="0.25">
      <c r="A8" s="2" t="s">
        <v>15</v>
      </c>
      <c r="B8" s="2">
        <v>0.7</v>
      </c>
      <c r="C8" s="2">
        <v>0.5</v>
      </c>
      <c r="D8" s="2">
        <v>200</v>
      </c>
      <c r="F8" s="20"/>
      <c r="G8" s="21" t="s">
        <v>13</v>
      </c>
      <c r="H8" s="21"/>
      <c r="I8" s="21"/>
      <c r="J8" s="21"/>
      <c r="K8" s="21"/>
      <c r="L8" s="21"/>
      <c r="M8" s="21"/>
      <c r="N8" s="21"/>
      <c r="O8" s="23"/>
    </row>
    <row r="9" spans="1:15" x14ac:dyDescent="0.25">
      <c r="A9" s="2" t="s">
        <v>16</v>
      </c>
      <c r="B9" s="2">
        <v>0.9</v>
      </c>
      <c r="C9" s="2">
        <v>1</v>
      </c>
      <c r="D9" s="2">
        <v>220</v>
      </c>
      <c r="F9" s="20"/>
      <c r="G9" s="21" t="s">
        <v>30</v>
      </c>
      <c r="H9" s="21"/>
      <c r="I9" s="21"/>
      <c r="J9" s="21"/>
      <c r="K9" s="21"/>
      <c r="L9" s="21"/>
      <c r="M9" s="21"/>
      <c r="N9" s="21"/>
      <c r="O9" s="23"/>
    </row>
    <row r="10" spans="1:15" x14ac:dyDescent="0.25">
      <c r="A10" s="2" t="s">
        <v>17</v>
      </c>
      <c r="B10" s="2">
        <v>0.2</v>
      </c>
      <c r="C10" s="2">
        <v>0.25</v>
      </c>
      <c r="D10" s="2">
        <v>175</v>
      </c>
      <c r="F10" s="20"/>
      <c r="G10" s="21" t="s">
        <v>31</v>
      </c>
      <c r="H10" s="21"/>
      <c r="I10" s="21"/>
      <c r="J10" s="21"/>
      <c r="K10" s="21"/>
      <c r="L10" s="21"/>
      <c r="M10" s="21"/>
      <c r="N10" s="21"/>
      <c r="O10" s="23"/>
    </row>
    <row r="11" spans="1:15" x14ac:dyDescent="0.25">
      <c r="A11" s="2" t="s">
        <v>18</v>
      </c>
      <c r="B11" s="2" t="s">
        <v>21</v>
      </c>
      <c r="C11" s="2" t="s">
        <v>24</v>
      </c>
      <c r="D11" s="2">
        <v>235</v>
      </c>
      <c r="F11" s="20"/>
      <c r="G11" s="21"/>
      <c r="H11" s="21"/>
      <c r="I11" s="21"/>
      <c r="J11" s="21"/>
      <c r="K11" s="21"/>
      <c r="L11" s="21"/>
      <c r="M11" s="21"/>
      <c r="N11" s="21"/>
      <c r="O11" s="23"/>
    </row>
    <row r="12" spans="1:15" x14ac:dyDescent="0.25">
      <c r="A12" s="2" t="s">
        <v>19</v>
      </c>
      <c r="B12" s="2" t="s">
        <v>22</v>
      </c>
      <c r="C12" s="2" t="s">
        <v>24</v>
      </c>
      <c r="D12" s="2">
        <v>180</v>
      </c>
      <c r="F12" s="20"/>
      <c r="G12" s="21"/>
      <c r="H12" s="21"/>
      <c r="I12" s="21"/>
      <c r="J12" s="21"/>
      <c r="K12" s="21"/>
      <c r="L12" s="21"/>
      <c r="M12" s="21"/>
      <c r="N12" s="21"/>
      <c r="O12" s="23"/>
    </row>
    <row r="13" spans="1:15" ht="15.75" thickBot="1" x14ac:dyDescent="0.3">
      <c r="F13" s="24" t="s">
        <v>29</v>
      </c>
      <c r="G13" s="62"/>
      <c r="H13" s="62"/>
      <c r="I13" s="62"/>
      <c r="J13" s="62"/>
      <c r="K13" s="62"/>
      <c r="L13" s="62"/>
      <c r="M13" s="62"/>
      <c r="N13" s="62"/>
      <c r="O13" s="61"/>
    </row>
    <row r="16" spans="1:15" x14ac:dyDescent="0.25">
      <c r="E16" s="27" t="s">
        <v>38</v>
      </c>
      <c r="F16" s="27"/>
      <c r="G16" s="27"/>
      <c r="H16" s="27" t="s">
        <v>39</v>
      </c>
      <c r="I16" s="27"/>
      <c r="J16" s="27" t="s">
        <v>44</v>
      </c>
      <c r="K16" s="27"/>
      <c r="L16" s="27"/>
      <c r="M16" s="27"/>
      <c r="N16" s="27"/>
      <c r="O16" s="27"/>
    </row>
    <row r="17" spans="4:15" x14ac:dyDescent="0.25">
      <c r="E17" s="7" t="s">
        <v>33</v>
      </c>
      <c r="F17" s="7" t="s">
        <v>34</v>
      </c>
      <c r="G17" s="7" t="s">
        <v>35</v>
      </c>
      <c r="H17" s="7" t="s">
        <v>36</v>
      </c>
      <c r="I17" s="7" t="s">
        <v>37</v>
      </c>
      <c r="J17" s="7" t="s">
        <v>40</v>
      </c>
      <c r="K17" s="7" t="s">
        <v>41</v>
      </c>
      <c r="L17" s="10" t="s">
        <v>42</v>
      </c>
      <c r="M17" s="10" t="s">
        <v>43</v>
      </c>
      <c r="N17" s="7" t="s">
        <v>45</v>
      </c>
      <c r="O17" s="7" t="s">
        <v>46</v>
      </c>
    </row>
    <row r="18" spans="4:15" x14ac:dyDescent="0.25">
      <c r="D18" s="7" t="s">
        <v>1</v>
      </c>
      <c r="E18" s="9">
        <v>2</v>
      </c>
      <c r="F18" s="2">
        <v>4</v>
      </c>
      <c r="G18" s="2">
        <v>0</v>
      </c>
      <c r="H18" s="2">
        <v>0</v>
      </c>
      <c r="I18" s="2">
        <v>0</v>
      </c>
      <c r="J18" s="2">
        <f>E18*0.7+F18*0.9+G18*0.2+H18*1.2+I18*1.7</f>
        <v>5</v>
      </c>
      <c r="K18" s="2">
        <f>E18*0.5+F18*1+G18*0.25+H18*1+I18*1</f>
        <v>5</v>
      </c>
      <c r="L18" s="2">
        <v>5</v>
      </c>
      <c r="M18" s="8">
        <v>35</v>
      </c>
      <c r="N18" s="2">
        <f>SUM(H18:I18)</f>
        <v>0</v>
      </c>
      <c r="O18" s="2">
        <v>0</v>
      </c>
    </row>
    <row r="19" spans="4:15" x14ac:dyDescent="0.25">
      <c r="D19" s="7" t="s">
        <v>2</v>
      </c>
      <c r="E19" s="9">
        <v>1</v>
      </c>
      <c r="F19" s="2">
        <v>7</v>
      </c>
      <c r="G19" s="2">
        <v>0</v>
      </c>
      <c r="H19" s="2">
        <v>0</v>
      </c>
      <c r="I19" s="2">
        <v>0</v>
      </c>
      <c r="J19" s="2">
        <f>E19*0.7+F19*0.9+G19*0.2+H19*1.2+I19*1.7</f>
        <v>7</v>
      </c>
      <c r="K19" s="2">
        <f t="shared" ref="K19:K20" si="0">E19*0.5+F19*1+G19*0.25+H19*1+I19*1</f>
        <v>7.5</v>
      </c>
      <c r="L19" s="2">
        <v>7</v>
      </c>
      <c r="M19" s="8">
        <v>55</v>
      </c>
      <c r="N19" s="2">
        <f>SUM(H19:I19)</f>
        <v>0</v>
      </c>
      <c r="O19" s="2">
        <v>0</v>
      </c>
    </row>
    <row r="20" spans="4:15" x14ac:dyDescent="0.25">
      <c r="D20" s="7" t="s">
        <v>32</v>
      </c>
      <c r="E20" s="9">
        <v>0</v>
      </c>
      <c r="F20" s="2">
        <v>6</v>
      </c>
      <c r="G20" s="2">
        <v>3</v>
      </c>
      <c r="H20" s="2">
        <v>0</v>
      </c>
      <c r="I20" s="2">
        <v>0</v>
      </c>
      <c r="J20" s="2">
        <f>E20*0.7+F20*0.9+G20*0.2+H20*1.2+I20*1.7</f>
        <v>6</v>
      </c>
      <c r="K20" s="2">
        <f t="shared" si="0"/>
        <v>6.75</v>
      </c>
      <c r="L20" s="2">
        <v>6</v>
      </c>
      <c r="M20" s="8">
        <v>30</v>
      </c>
      <c r="N20" s="2">
        <f>SUM(H20:I20)</f>
        <v>0</v>
      </c>
      <c r="O20" s="2">
        <v>0</v>
      </c>
    </row>
    <row r="21" spans="4:15" x14ac:dyDescent="0.25">
      <c r="D21" s="7" t="s">
        <v>4</v>
      </c>
      <c r="E21" s="9">
        <v>0</v>
      </c>
      <c r="F21" s="2">
        <v>0</v>
      </c>
      <c r="G21" s="2">
        <v>0</v>
      </c>
      <c r="H21" s="2">
        <v>5.8333333333333339</v>
      </c>
      <c r="I21" s="2">
        <v>0</v>
      </c>
      <c r="J21" s="2">
        <f>E21*0.7+F21*0.9+G21*0.2+H21*1.2+I21*1.7</f>
        <v>7.0000000000000009</v>
      </c>
      <c r="K21" s="2">
        <f>E21*0.5+F21*1+G21*0.25+H21*1+I21*1</f>
        <v>5.8333333333333339</v>
      </c>
      <c r="L21" s="2">
        <v>7</v>
      </c>
      <c r="M21" s="8">
        <v>30</v>
      </c>
      <c r="N21" s="2">
        <f>SUM(E21:G21)</f>
        <v>0</v>
      </c>
      <c r="O21" s="2">
        <v>0</v>
      </c>
    </row>
    <row r="22" spans="4:15" x14ac:dyDescent="0.25">
      <c r="D22" s="7" t="s">
        <v>27</v>
      </c>
      <c r="E22" s="11">
        <f>SUM(E18:E21)*0.7*200+SUM(F18:F21)*0.9*220+SUM(G18:G21)*0.2*175+SUM(H18:H21)*1.2*235+SUM(I18:I21)*1.7*180</f>
        <v>5536</v>
      </c>
    </row>
  </sheetData>
  <mergeCells count="3">
    <mergeCell ref="E16:G16"/>
    <mergeCell ref="H16:I16"/>
    <mergeCell ref="J16:O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D55B-A87A-44DE-8651-C11E21F91125}">
  <dimension ref="A1:M14"/>
  <sheetViews>
    <sheetView workbookViewId="0">
      <selection activeCell="D17" sqref="D17"/>
    </sheetView>
  </sheetViews>
  <sheetFormatPr defaultRowHeight="15" x14ac:dyDescent="0.25"/>
  <cols>
    <col min="1" max="1" width="16.28515625" bestFit="1" customWidth="1"/>
    <col min="2" max="2" width="19.140625" bestFit="1" customWidth="1"/>
    <col min="3" max="3" width="15" bestFit="1" customWidth="1"/>
    <col min="5" max="5" width="11.42578125" bestFit="1" customWidth="1"/>
    <col min="7" max="7" width="24.42578125" bestFit="1" customWidth="1"/>
    <col min="8" max="8" width="16.28515625" bestFit="1" customWidth="1"/>
    <col min="9" max="9" width="13.140625" bestFit="1" customWidth="1"/>
    <col min="10" max="10" width="9.5703125" bestFit="1" customWidth="1"/>
    <col min="11" max="11" width="9.7109375" bestFit="1" customWidth="1"/>
  </cols>
  <sheetData>
    <row r="1" spans="1:13" x14ac:dyDescent="0.25">
      <c r="A1" t="s">
        <v>47</v>
      </c>
      <c r="B1" t="s">
        <v>50</v>
      </c>
      <c r="C1" t="s">
        <v>51</v>
      </c>
      <c r="D1" t="s">
        <v>52</v>
      </c>
      <c r="E1" t="s">
        <v>53</v>
      </c>
      <c r="H1" s="27" t="s">
        <v>47</v>
      </c>
      <c r="I1" s="27"/>
      <c r="J1" s="27"/>
      <c r="K1" s="27" t="s">
        <v>44</v>
      </c>
      <c r="L1" s="27"/>
      <c r="M1" s="27"/>
    </row>
    <row r="2" spans="1:13" x14ac:dyDescent="0.25">
      <c r="A2" t="s">
        <v>48</v>
      </c>
      <c r="B2">
        <v>15000</v>
      </c>
      <c r="C2">
        <v>2000</v>
      </c>
      <c r="D2">
        <v>2</v>
      </c>
      <c r="E2">
        <v>0</v>
      </c>
      <c r="H2" s="12" t="s">
        <v>48</v>
      </c>
      <c r="I2" s="12" t="s">
        <v>49</v>
      </c>
      <c r="J2" s="12" t="s">
        <v>59</v>
      </c>
      <c r="K2" s="12" t="s">
        <v>69</v>
      </c>
      <c r="L2" s="12" t="s">
        <v>70</v>
      </c>
      <c r="M2" s="12" t="s">
        <v>62</v>
      </c>
    </row>
    <row r="3" spans="1:13" x14ac:dyDescent="0.25">
      <c r="A3" t="s">
        <v>49</v>
      </c>
      <c r="B3">
        <v>40000</v>
      </c>
      <c r="C3">
        <v>4000</v>
      </c>
      <c r="D3">
        <v>2</v>
      </c>
      <c r="E3">
        <v>1</v>
      </c>
      <c r="G3" s="6" t="s">
        <v>60</v>
      </c>
      <c r="H3" s="2">
        <v>5</v>
      </c>
      <c r="I3" s="2">
        <v>0</v>
      </c>
      <c r="J3" s="2">
        <v>7</v>
      </c>
      <c r="K3" s="2" t="s">
        <v>24</v>
      </c>
      <c r="L3" s="2" t="s">
        <v>24</v>
      </c>
      <c r="M3" s="2" t="s">
        <v>24</v>
      </c>
    </row>
    <row r="4" spans="1:13" x14ac:dyDescent="0.25">
      <c r="A4" t="s">
        <v>59</v>
      </c>
      <c r="B4">
        <v>85000</v>
      </c>
      <c r="C4">
        <v>10000</v>
      </c>
      <c r="D4">
        <v>2</v>
      </c>
      <c r="E4">
        <v>3</v>
      </c>
      <c r="G4" s="6" t="s">
        <v>63</v>
      </c>
      <c r="H4" s="2">
        <f>H3*0</f>
        <v>0</v>
      </c>
      <c r="I4" s="2">
        <f>I3*2</f>
        <v>0</v>
      </c>
      <c r="J4" s="2">
        <f>J3*2</f>
        <v>14</v>
      </c>
      <c r="K4" s="2">
        <f>SUM(H4:J4)</f>
        <v>14</v>
      </c>
      <c r="L4" s="2" t="s">
        <v>71</v>
      </c>
      <c r="M4" s="2">
        <v>14</v>
      </c>
    </row>
    <row r="5" spans="1:13" x14ac:dyDescent="0.25">
      <c r="G5" s="6" t="s">
        <v>64</v>
      </c>
      <c r="H5" s="2">
        <f>H3*2</f>
        <v>10</v>
      </c>
      <c r="I5" s="2">
        <f>I3*0</f>
        <v>0</v>
      </c>
      <c r="J5" s="2">
        <f>J3*0</f>
        <v>0</v>
      </c>
      <c r="K5" s="2">
        <f>SUM(H5:J5)</f>
        <v>10</v>
      </c>
      <c r="L5" s="2" t="s">
        <v>71</v>
      </c>
      <c r="M5" s="2">
        <v>10</v>
      </c>
    </row>
    <row r="6" spans="1:13" x14ac:dyDescent="0.25">
      <c r="A6" t="s">
        <v>54</v>
      </c>
      <c r="G6" s="6" t="s">
        <v>61</v>
      </c>
      <c r="H6" s="2">
        <f>H3*0</f>
        <v>0</v>
      </c>
      <c r="I6" s="2">
        <f>I3*1</f>
        <v>0</v>
      </c>
      <c r="J6" s="2">
        <f>J3*3</f>
        <v>21</v>
      </c>
      <c r="K6" s="2">
        <f>SUM(H6:J6)</f>
        <v>21</v>
      </c>
      <c r="L6" s="2" t="s">
        <v>71</v>
      </c>
      <c r="M6" s="2">
        <v>22</v>
      </c>
    </row>
    <row r="7" spans="1:13" x14ac:dyDescent="0.25">
      <c r="A7" t="s">
        <v>55</v>
      </c>
      <c r="G7" s="6" t="s">
        <v>65</v>
      </c>
      <c r="H7" s="2">
        <f>H3*15000*$H$10</f>
        <v>336000.00000000006</v>
      </c>
      <c r="I7" s="2">
        <f>I3*40000*$H$10</f>
        <v>0</v>
      </c>
      <c r="J7" s="2">
        <f>J3*85000*$H$10</f>
        <v>2665600.0000000005</v>
      </c>
      <c r="K7" s="2">
        <f>SUM(H7:J7)</f>
        <v>3001600.0000000005</v>
      </c>
      <c r="L7" s="2" t="s">
        <v>72</v>
      </c>
      <c r="M7" s="2">
        <v>3000000</v>
      </c>
    </row>
    <row r="8" spans="1:13" ht="15.75" thickBot="1" x14ac:dyDescent="0.3">
      <c r="A8" t="s">
        <v>56</v>
      </c>
      <c r="H8" s="5"/>
      <c r="I8" s="5"/>
      <c r="J8" s="5"/>
      <c r="K8" s="5"/>
      <c r="L8" s="5"/>
      <c r="M8" s="5"/>
    </row>
    <row r="9" spans="1:13" x14ac:dyDescent="0.25">
      <c r="A9" t="s">
        <v>57</v>
      </c>
      <c r="G9" s="93" t="s">
        <v>67</v>
      </c>
      <c r="H9" s="92">
        <f>H3*2000*$H$10+I3*4000*$H$10+J3*10000*$H$10</f>
        <v>358400.00000000006</v>
      </c>
      <c r="I9" s="5"/>
      <c r="J9" s="5"/>
      <c r="K9" s="5"/>
      <c r="L9" s="5"/>
      <c r="M9" s="5"/>
    </row>
    <row r="10" spans="1:13" ht="15.75" thickBot="1" x14ac:dyDescent="0.3">
      <c r="A10" t="s">
        <v>58</v>
      </c>
      <c r="G10" s="94" t="s">
        <v>68</v>
      </c>
      <c r="H10" s="63">
        <v>4.4800000000000004</v>
      </c>
      <c r="I10" s="5"/>
      <c r="J10" s="5"/>
      <c r="K10" s="5"/>
      <c r="L10" s="5"/>
      <c r="M10" s="5"/>
    </row>
    <row r="11" spans="1:13" ht="15.75" thickBot="1" x14ac:dyDescent="0.3"/>
    <row r="12" spans="1:13" x14ac:dyDescent="0.25">
      <c r="G12" s="16" t="s">
        <v>74</v>
      </c>
      <c r="H12" s="17"/>
      <c r="I12" s="17"/>
      <c r="J12" s="17"/>
      <c r="K12" s="17"/>
      <c r="L12" s="19"/>
    </row>
    <row r="13" spans="1:13" x14ac:dyDescent="0.25">
      <c r="G13" s="20" t="s">
        <v>73</v>
      </c>
      <c r="H13" s="21"/>
      <c r="I13" s="21"/>
      <c r="J13" s="21"/>
      <c r="K13" s="21"/>
      <c r="L13" s="23"/>
    </row>
    <row r="14" spans="1:13" ht="15.75" thickBot="1" x14ac:dyDescent="0.3">
      <c r="G14" s="24" t="s">
        <v>75</v>
      </c>
      <c r="H14" s="62"/>
      <c r="I14" s="62"/>
      <c r="J14" s="62"/>
      <c r="K14" s="62"/>
      <c r="L14" s="61"/>
    </row>
  </sheetData>
  <mergeCells count="2"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9107-82F5-499E-B30D-7374D8304A56}">
  <dimension ref="A1:T27"/>
  <sheetViews>
    <sheetView workbookViewId="0">
      <selection activeCell="D22" sqref="D22"/>
    </sheetView>
  </sheetViews>
  <sheetFormatPr defaultRowHeight="15" x14ac:dyDescent="0.25"/>
  <cols>
    <col min="8" max="8" width="9.5703125" bestFit="1" customWidth="1"/>
    <col min="9" max="9" width="14.28515625" bestFit="1" customWidth="1"/>
    <col min="10" max="10" width="21.140625" bestFit="1" customWidth="1"/>
    <col min="11" max="11" width="18.28515625" style="5" bestFit="1" customWidth="1"/>
    <col min="12" max="12" width="18.28515625" customWidth="1"/>
    <col min="13" max="13" width="21.140625" bestFit="1" customWidth="1"/>
    <col min="14" max="14" width="7.85546875" bestFit="1" customWidth="1"/>
    <col min="15" max="15" width="21.140625" bestFit="1" customWidth="1"/>
  </cols>
  <sheetData>
    <row r="1" spans="1:20" x14ac:dyDescent="0.25">
      <c r="G1" t="s">
        <v>105</v>
      </c>
      <c r="H1" s="32" t="s">
        <v>91</v>
      </c>
      <c r="I1" s="27" t="s">
        <v>83</v>
      </c>
      <c r="J1" s="27"/>
      <c r="K1" s="27" t="s">
        <v>86</v>
      </c>
      <c r="L1" s="27"/>
      <c r="M1" s="27" t="s">
        <v>44</v>
      </c>
      <c r="N1" s="27"/>
      <c r="O1" s="27"/>
    </row>
    <row r="2" spans="1:20" x14ac:dyDescent="0.25">
      <c r="H2" s="32"/>
      <c r="I2" s="10" t="s">
        <v>84</v>
      </c>
      <c r="J2" s="10" t="s">
        <v>88</v>
      </c>
      <c r="K2" s="13" t="s">
        <v>84</v>
      </c>
      <c r="L2" s="13" t="s">
        <v>87</v>
      </c>
      <c r="M2" s="10" t="s">
        <v>85</v>
      </c>
      <c r="N2" s="10" t="s">
        <v>90</v>
      </c>
      <c r="O2" s="10" t="s">
        <v>89</v>
      </c>
    </row>
    <row r="3" spans="1:20" x14ac:dyDescent="0.25">
      <c r="H3" s="2" t="s">
        <v>92</v>
      </c>
      <c r="I3" s="15">
        <v>60</v>
      </c>
      <c r="J3" s="2">
        <f>I3*150</f>
        <v>9000</v>
      </c>
      <c r="K3" s="2">
        <v>9</v>
      </c>
      <c r="L3" s="2">
        <f>K3*100</f>
        <v>900</v>
      </c>
      <c r="M3" s="2">
        <f>J3-L3</f>
        <v>8100</v>
      </c>
      <c r="N3" s="2" t="s">
        <v>72</v>
      </c>
      <c r="O3" s="2">
        <v>8000</v>
      </c>
    </row>
    <row r="4" spans="1:20" x14ac:dyDescent="0.25">
      <c r="H4" s="2" t="s">
        <v>93</v>
      </c>
      <c r="I4" s="15">
        <f>I3*0.9+K3</f>
        <v>63</v>
      </c>
      <c r="J4" s="2">
        <f>I4*150</f>
        <v>9450</v>
      </c>
      <c r="K4" s="2">
        <v>3</v>
      </c>
      <c r="L4" s="2">
        <f t="shared" ref="L4:L6" si="0">K4*100</f>
        <v>300</v>
      </c>
      <c r="M4" s="2">
        <f t="shared" ref="M4:M8" si="1">J4-L4</f>
        <v>9150</v>
      </c>
      <c r="N4" s="2" t="s">
        <v>72</v>
      </c>
      <c r="O4" s="2">
        <v>9000</v>
      </c>
    </row>
    <row r="5" spans="1:20" x14ac:dyDescent="0.25">
      <c r="H5" s="2" t="s">
        <v>94</v>
      </c>
      <c r="I5" s="15">
        <f t="shared" ref="I5:I8" si="2">I4*0.9+K4</f>
        <v>59.7</v>
      </c>
      <c r="J5" s="2">
        <f>I5*150</f>
        <v>8955</v>
      </c>
      <c r="K5" s="2">
        <v>17</v>
      </c>
      <c r="L5" s="2">
        <f t="shared" si="0"/>
        <v>1700</v>
      </c>
      <c r="M5" s="2">
        <f t="shared" si="1"/>
        <v>7255</v>
      </c>
      <c r="N5" s="2" t="s">
        <v>72</v>
      </c>
      <c r="O5" s="2">
        <v>7000</v>
      </c>
    </row>
    <row r="6" spans="1:20" x14ac:dyDescent="0.25">
      <c r="H6" s="2" t="s">
        <v>95</v>
      </c>
      <c r="I6" s="15">
        <f t="shared" si="2"/>
        <v>70.73</v>
      </c>
      <c r="J6" s="2">
        <f>I6*150</f>
        <v>10609.5</v>
      </c>
      <c r="K6" s="2">
        <v>5</v>
      </c>
      <c r="L6" s="2">
        <f t="shared" si="0"/>
        <v>500</v>
      </c>
      <c r="M6" s="2">
        <f t="shared" si="1"/>
        <v>10109.5</v>
      </c>
      <c r="N6" s="2" t="s">
        <v>72</v>
      </c>
      <c r="O6" s="2">
        <v>10000</v>
      </c>
    </row>
    <row r="7" spans="1:20" x14ac:dyDescent="0.25">
      <c r="H7" s="2" t="s">
        <v>96</v>
      </c>
      <c r="I7" s="15">
        <f t="shared" si="2"/>
        <v>68.657000000000011</v>
      </c>
      <c r="J7" s="2">
        <f t="shared" ref="J7:J8" si="3">I7*150</f>
        <v>10298.550000000001</v>
      </c>
      <c r="K7" s="2">
        <v>12</v>
      </c>
      <c r="L7" s="2">
        <f>K7*100</f>
        <v>1200</v>
      </c>
      <c r="M7" s="2">
        <f t="shared" si="1"/>
        <v>9098.5500000000011</v>
      </c>
      <c r="N7" s="2" t="s">
        <v>72</v>
      </c>
      <c r="O7" s="2">
        <v>9000</v>
      </c>
    </row>
    <row r="8" spans="1:20" x14ac:dyDescent="0.25">
      <c r="H8" s="2" t="s">
        <v>97</v>
      </c>
      <c r="I8" s="15">
        <f t="shared" si="2"/>
        <v>73.791300000000007</v>
      </c>
      <c r="J8" s="2">
        <f t="shared" si="3"/>
        <v>11068.695000000002</v>
      </c>
      <c r="K8" s="2">
        <v>0</v>
      </c>
      <c r="L8" s="2">
        <f>K8*100</f>
        <v>0</v>
      </c>
      <c r="M8" s="2">
        <f t="shared" si="1"/>
        <v>11068.695000000002</v>
      </c>
      <c r="N8" s="2" t="s">
        <v>72</v>
      </c>
      <c r="O8" s="2">
        <v>11000</v>
      </c>
    </row>
    <row r="10" spans="1:20" x14ac:dyDescent="0.25">
      <c r="A10" t="s">
        <v>76</v>
      </c>
      <c r="H10" s="7" t="s">
        <v>66</v>
      </c>
      <c r="I10" s="14">
        <f>SUM(I3:I8)*850+SUM(K3:K8)*450</f>
        <v>357196.55499999999</v>
      </c>
    </row>
    <row r="11" spans="1:20" x14ac:dyDescent="0.25">
      <c r="A11" t="s">
        <v>77</v>
      </c>
    </row>
    <row r="12" spans="1:20" ht="15.75" thickBot="1" x14ac:dyDescent="0.3">
      <c r="A12" t="s">
        <v>78</v>
      </c>
    </row>
    <row r="13" spans="1:20" x14ac:dyDescent="0.25">
      <c r="A13" t="s">
        <v>79</v>
      </c>
      <c r="G13" t="s">
        <v>98</v>
      </c>
      <c r="H13" s="16" t="s">
        <v>106</v>
      </c>
      <c r="I13" s="17"/>
      <c r="J13" s="17"/>
      <c r="K13" s="18"/>
      <c r="L13" s="17"/>
      <c r="M13" s="17"/>
      <c r="N13" s="17"/>
      <c r="O13" s="17"/>
      <c r="P13" s="17"/>
      <c r="Q13" s="17"/>
      <c r="R13" s="17"/>
      <c r="S13" s="17"/>
      <c r="T13" s="19"/>
    </row>
    <row r="14" spans="1:20" x14ac:dyDescent="0.25">
      <c r="A14" t="s">
        <v>80</v>
      </c>
      <c r="H14" s="20" t="s">
        <v>107</v>
      </c>
      <c r="I14" s="21"/>
      <c r="J14" s="21"/>
      <c r="K14" s="22"/>
      <c r="L14" s="21"/>
      <c r="M14" s="21"/>
      <c r="N14" s="21"/>
      <c r="O14" s="21"/>
      <c r="P14" s="21"/>
      <c r="Q14" s="21"/>
      <c r="R14" s="21"/>
      <c r="S14" s="21"/>
      <c r="T14" s="23"/>
    </row>
    <row r="15" spans="1:20" x14ac:dyDescent="0.25">
      <c r="A15" t="s">
        <v>81</v>
      </c>
      <c r="H15" s="20" t="s">
        <v>108</v>
      </c>
      <c r="I15" s="21"/>
      <c r="J15" s="21"/>
      <c r="K15" s="22"/>
      <c r="L15" s="21"/>
      <c r="M15" s="21"/>
      <c r="N15" s="21"/>
      <c r="O15" s="21"/>
      <c r="P15" s="21"/>
      <c r="Q15" s="21"/>
      <c r="R15" s="21"/>
      <c r="S15" s="21"/>
      <c r="T15" s="23"/>
    </row>
    <row r="16" spans="1:20" x14ac:dyDescent="0.25">
      <c r="A16" t="s">
        <v>82</v>
      </c>
      <c r="H16" s="20" t="s">
        <v>99</v>
      </c>
      <c r="I16" s="21"/>
      <c r="J16" s="21"/>
      <c r="K16" s="22"/>
      <c r="L16" s="21"/>
      <c r="M16" s="21"/>
      <c r="N16" s="21"/>
      <c r="O16" s="21"/>
      <c r="P16" s="21"/>
      <c r="Q16" s="21"/>
      <c r="R16" s="21"/>
      <c r="S16" s="21"/>
      <c r="T16" s="23"/>
    </row>
    <row r="17" spans="8:20" x14ac:dyDescent="0.25">
      <c r="H17" s="20" t="s">
        <v>109</v>
      </c>
      <c r="I17" s="21"/>
      <c r="J17" s="21"/>
      <c r="K17" s="22"/>
      <c r="L17" s="21"/>
      <c r="M17" s="21"/>
      <c r="N17" s="21"/>
      <c r="O17" s="21"/>
      <c r="P17" s="21"/>
      <c r="Q17" s="21"/>
      <c r="R17" s="21"/>
      <c r="S17" s="21"/>
      <c r="T17" s="23"/>
    </row>
    <row r="18" spans="8:20" x14ac:dyDescent="0.25">
      <c r="H18" s="20" t="s">
        <v>100</v>
      </c>
      <c r="I18" s="21"/>
      <c r="J18" s="21"/>
      <c r="K18" s="22"/>
      <c r="L18" s="21"/>
      <c r="M18" s="21"/>
      <c r="N18" s="21"/>
      <c r="O18" s="21"/>
      <c r="P18" s="21"/>
      <c r="Q18" s="21"/>
      <c r="R18" s="21"/>
      <c r="S18" s="21"/>
      <c r="T18" s="23"/>
    </row>
    <row r="19" spans="8:20" x14ac:dyDescent="0.25">
      <c r="H19" s="20" t="s">
        <v>101</v>
      </c>
      <c r="I19" s="21"/>
      <c r="J19" s="21"/>
      <c r="K19" s="22"/>
      <c r="L19" s="21"/>
      <c r="M19" s="21"/>
      <c r="N19" s="21"/>
      <c r="O19" s="21"/>
      <c r="P19" s="21"/>
      <c r="Q19" s="21"/>
      <c r="R19" s="21"/>
      <c r="S19" s="21"/>
      <c r="T19" s="23"/>
    </row>
    <row r="20" spans="8:20" x14ac:dyDescent="0.25">
      <c r="H20" s="20" t="s">
        <v>102</v>
      </c>
      <c r="I20" s="21"/>
      <c r="J20" s="21"/>
      <c r="K20" s="22"/>
      <c r="L20" s="21"/>
      <c r="M20" s="21"/>
      <c r="N20" s="21"/>
      <c r="O20" s="21"/>
      <c r="P20" s="21"/>
      <c r="Q20" s="21"/>
      <c r="R20" s="21"/>
      <c r="S20" s="21"/>
      <c r="T20" s="23"/>
    </row>
    <row r="21" spans="8:20" x14ac:dyDescent="0.25">
      <c r="H21" s="20" t="s">
        <v>103</v>
      </c>
      <c r="I21" s="21"/>
      <c r="J21" s="21"/>
      <c r="K21" s="22"/>
      <c r="L21" s="21"/>
      <c r="M21" s="21"/>
      <c r="N21" s="21"/>
      <c r="O21" s="21"/>
      <c r="P21" s="21"/>
      <c r="Q21" s="21"/>
      <c r="R21" s="21"/>
      <c r="S21" s="21"/>
      <c r="T21" s="23"/>
    </row>
    <row r="22" spans="8:20" x14ac:dyDescent="0.25">
      <c r="H22" s="20" t="s">
        <v>104</v>
      </c>
      <c r="I22" s="21"/>
      <c r="J22" s="21"/>
      <c r="K22" s="22"/>
      <c r="L22" s="21"/>
      <c r="M22" s="21"/>
      <c r="N22" s="21"/>
      <c r="O22" s="21"/>
      <c r="P22" s="21"/>
      <c r="Q22" s="21"/>
      <c r="R22" s="21"/>
      <c r="S22" s="21"/>
      <c r="T22" s="23"/>
    </row>
    <row r="23" spans="8:20" x14ac:dyDescent="0.25">
      <c r="H23" s="20"/>
      <c r="I23" s="21"/>
      <c r="J23" s="21"/>
      <c r="K23" s="22"/>
      <c r="L23" s="21"/>
      <c r="M23" s="21"/>
      <c r="N23" s="21"/>
      <c r="O23" s="21"/>
      <c r="P23" s="21"/>
      <c r="Q23" s="21"/>
      <c r="R23" s="21"/>
      <c r="S23" s="21"/>
      <c r="T23" s="23"/>
    </row>
    <row r="24" spans="8:20" x14ac:dyDescent="0.25">
      <c r="H24" s="20" t="s">
        <v>110</v>
      </c>
      <c r="I24" s="21"/>
      <c r="J24" s="21"/>
      <c r="K24" s="22"/>
      <c r="L24" s="21"/>
      <c r="M24" s="21"/>
      <c r="N24" s="21"/>
      <c r="O24" s="21"/>
      <c r="P24" s="21"/>
      <c r="Q24" s="21"/>
      <c r="R24" s="21"/>
      <c r="S24" s="21"/>
      <c r="T24" s="23"/>
    </row>
    <row r="25" spans="8:20" x14ac:dyDescent="0.25">
      <c r="H25" s="20" t="s">
        <v>121</v>
      </c>
      <c r="I25" s="21"/>
      <c r="J25" s="21"/>
      <c r="K25" s="22"/>
      <c r="L25" s="21"/>
      <c r="M25" s="21"/>
      <c r="N25" s="21"/>
      <c r="O25" s="21"/>
      <c r="P25" s="21"/>
      <c r="Q25" s="21"/>
      <c r="R25" s="21"/>
      <c r="S25" s="21"/>
      <c r="T25" s="23"/>
    </row>
    <row r="26" spans="8:20" x14ac:dyDescent="0.25">
      <c r="H26" s="20" t="s">
        <v>111</v>
      </c>
      <c r="I26" s="2" t="s">
        <v>112</v>
      </c>
      <c r="J26" s="2" t="s">
        <v>114</v>
      </c>
      <c r="K26" s="2" t="s">
        <v>115</v>
      </c>
      <c r="L26" s="28" t="s">
        <v>113</v>
      </c>
      <c r="M26" s="28"/>
      <c r="N26" s="28"/>
      <c r="O26" s="2" t="s">
        <v>118</v>
      </c>
      <c r="P26" s="28" t="s">
        <v>119</v>
      </c>
      <c r="Q26" s="28"/>
      <c r="R26" s="28"/>
      <c r="S26" s="28"/>
      <c r="T26" s="29"/>
    </row>
    <row r="27" spans="8:20" ht="15.75" thickBot="1" x14ac:dyDescent="0.3">
      <c r="H27" s="24"/>
      <c r="I27" s="25" t="s">
        <v>116</v>
      </c>
      <c r="J27" s="25" t="s">
        <v>114</v>
      </c>
      <c r="K27" s="25" t="s">
        <v>117</v>
      </c>
      <c r="L27" s="30" t="s">
        <v>113</v>
      </c>
      <c r="M27" s="30"/>
      <c r="N27" s="30"/>
      <c r="O27" s="25" t="s">
        <v>118</v>
      </c>
      <c r="P27" s="30" t="s">
        <v>120</v>
      </c>
      <c r="Q27" s="30"/>
      <c r="R27" s="30"/>
      <c r="S27" s="30"/>
      <c r="T27" s="31"/>
    </row>
  </sheetData>
  <mergeCells count="8">
    <mergeCell ref="H1:H2"/>
    <mergeCell ref="L26:N26"/>
    <mergeCell ref="L27:N27"/>
    <mergeCell ref="P26:T26"/>
    <mergeCell ref="P27:T27"/>
    <mergeCell ref="I1:J1"/>
    <mergeCell ref="K1:L1"/>
    <mergeCell ref="M1:O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390D-4822-42F9-A39A-822881AE0D5E}">
  <dimension ref="A2:E20"/>
  <sheetViews>
    <sheetView workbookViewId="0">
      <selection activeCell="J14" sqref="J14"/>
    </sheetView>
  </sheetViews>
  <sheetFormatPr defaultRowHeight="15" x14ac:dyDescent="0.25"/>
  <cols>
    <col min="2" max="2" width="16.140625" bestFit="1" customWidth="1"/>
    <col min="3" max="3" width="23.42578125" bestFit="1" customWidth="1"/>
  </cols>
  <sheetData>
    <row r="2" spans="1:4" x14ac:dyDescent="0.25">
      <c r="A2" s="10" t="s">
        <v>122</v>
      </c>
      <c r="B2" s="10" t="s">
        <v>124</v>
      </c>
      <c r="C2" s="10" t="s">
        <v>123</v>
      </c>
      <c r="D2" s="10" t="s">
        <v>126</v>
      </c>
    </row>
    <row r="3" spans="1:4" x14ac:dyDescent="0.25">
      <c r="A3" s="2">
        <v>1</v>
      </c>
      <c r="B3" s="2">
        <v>30</v>
      </c>
      <c r="C3" s="2">
        <v>130000</v>
      </c>
      <c r="D3" s="6">
        <v>0</v>
      </c>
    </row>
    <row r="4" spans="1:4" x14ac:dyDescent="0.25">
      <c r="A4" s="2">
        <v>2</v>
      </c>
      <c r="B4" s="2">
        <v>20</v>
      </c>
      <c r="C4" s="2">
        <v>110000</v>
      </c>
      <c r="D4" s="6">
        <v>1</v>
      </c>
    </row>
    <row r="5" spans="1:4" x14ac:dyDescent="0.25">
      <c r="A5" s="2">
        <v>3</v>
      </c>
      <c r="B5" s="2">
        <v>25</v>
      </c>
      <c r="C5" s="2">
        <v>120000</v>
      </c>
      <c r="D5" s="6">
        <v>0</v>
      </c>
    </row>
    <row r="6" spans="1:4" x14ac:dyDescent="0.25">
      <c r="A6" s="2">
        <v>4</v>
      </c>
      <c r="B6" s="2">
        <v>40</v>
      </c>
      <c r="C6" s="2">
        <v>150000</v>
      </c>
      <c r="D6" s="6">
        <v>1</v>
      </c>
    </row>
    <row r="7" spans="1:4" x14ac:dyDescent="0.25">
      <c r="A7" s="2">
        <v>5</v>
      </c>
      <c r="B7" s="2">
        <v>15</v>
      </c>
      <c r="C7" s="2">
        <v>80000</v>
      </c>
      <c r="D7" s="6">
        <v>0</v>
      </c>
    </row>
    <row r="8" spans="1:4" x14ac:dyDescent="0.25">
      <c r="A8" s="2">
        <v>6</v>
      </c>
      <c r="B8" s="2">
        <v>10</v>
      </c>
      <c r="C8" s="2">
        <v>80000</v>
      </c>
      <c r="D8" s="6">
        <v>0</v>
      </c>
    </row>
    <row r="9" spans="1:4" x14ac:dyDescent="0.25">
      <c r="A9" s="2">
        <v>7</v>
      </c>
      <c r="B9" s="2">
        <v>60</v>
      </c>
      <c r="C9" s="2">
        <v>360000</v>
      </c>
      <c r="D9" s="6">
        <v>0</v>
      </c>
    </row>
    <row r="10" spans="1:4" x14ac:dyDescent="0.25">
      <c r="A10" s="2">
        <v>8</v>
      </c>
      <c r="B10" s="2">
        <v>80</v>
      </c>
      <c r="C10" s="2">
        <v>400000</v>
      </c>
      <c r="D10" s="6">
        <v>0</v>
      </c>
    </row>
    <row r="11" spans="1:4" x14ac:dyDescent="0.25">
      <c r="A11" s="2">
        <v>9</v>
      </c>
      <c r="B11" s="2">
        <v>40</v>
      </c>
      <c r="C11" s="2">
        <v>160000</v>
      </c>
      <c r="D11" s="6">
        <v>1</v>
      </c>
    </row>
    <row r="12" spans="1:4" x14ac:dyDescent="0.25">
      <c r="A12" s="2">
        <v>10</v>
      </c>
      <c r="B12" s="2">
        <v>30</v>
      </c>
      <c r="C12" s="2">
        <v>120000</v>
      </c>
      <c r="D12" s="6">
        <v>1</v>
      </c>
    </row>
    <row r="13" spans="1:4" x14ac:dyDescent="0.25">
      <c r="A13" s="2">
        <v>11</v>
      </c>
      <c r="B13" s="2">
        <v>50</v>
      </c>
      <c r="C13" s="2">
        <v>200000</v>
      </c>
      <c r="D13" s="6">
        <v>1</v>
      </c>
    </row>
    <row r="14" spans="1:4" x14ac:dyDescent="0.25">
      <c r="A14" s="2">
        <v>12</v>
      </c>
      <c r="B14" s="2">
        <v>35</v>
      </c>
      <c r="C14" s="2">
        <v>160000</v>
      </c>
      <c r="D14" s="6">
        <v>0</v>
      </c>
    </row>
    <row r="16" spans="1:4" x14ac:dyDescent="0.25">
      <c r="A16" s="7" t="s">
        <v>125</v>
      </c>
      <c r="B16" s="2">
        <f>SUMPRODUCT(B3:B14,D3:D14)</f>
        <v>180</v>
      </c>
    </row>
    <row r="17" spans="1:5" x14ac:dyDescent="0.25">
      <c r="A17" s="7" t="s">
        <v>66</v>
      </c>
      <c r="B17" s="2">
        <f>SUMPRODUCT(C3:C14,D3:D14)</f>
        <v>740000</v>
      </c>
    </row>
    <row r="18" spans="1:5" ht="15.75" thickBot="1" x14ac:dyDescent="0.3"/>
    <row r="19" spans="1:5" x14ac:dyDescent="0.25">
      <c r="A19" s="16" t="s">
        <v>160</v>
      </c>
      <c r="B19" s="17"/>
      <c r="C19" s="17"/>
      <c r="D19" s="17"/>
      <c r="E19" s="19"/>
    </row>
    <row r="20" spans="1:5" ht="15.75" thickBot="1" x14ac:dyDescent="0.3">
      <c r="A20" s="24" t="s">
        <v>161</v>
      </c>
      <c r="B20" s="62"/>
      <c r="C20" s="62"/>
      <c r="D20" s="62"/>
      <c r="E20" s="6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9264-3114-49D1-B4BF-69F147589FC9}">
  <dimension ref="B2:N29"/>
  <sheetViews>
    <sheetView workbookViewId="0">
      <selection activeCell="R27" sqref="R27"/>
    </sheetView>
  </sheetViews>
  <sheetFormatPr defaultRowHeight="15" x14ac:dyDescent="0.25"/>
  <cols>
    <col min="1" max="1" width="3.28515625" customWidth="1"/>
    <col min="2" max="2" width="19.42578125" bestFit="1" customWidth="1"/>
    <col min="10" max="10" width="7.85546875" bestFit="1" customWidth="1"/>
  </cols>
  <sheetData>
    <row r="2" spans="2:11" x14ac:dyDescent="0.25">
      <c r="B2" s="10" t="s">
        <v>127</v>
      </c>
      <c r="C2" s="10" t="s">
        <v>131</v>
      </c>
      <c r="D2" s="10" t="s">
        <v>132</v>
      </c>
      <c r="E2" s="10" t="s">
        <v>133</v>
      </c>
      <c r="F2" s="10" t="s">
        <v>134</v>
      </c>
      <c r="G2" s="10" t="s">
        <v>135</v>
      </c>
      <c r="H2" s="10" t="s">
        <v>136</v>
      </c>
      <c r="I2" s="10" t="s">
        <v>139</v>
      </c>
      <c r="J2" s="10" t="s">
        <v>90</v>
      </c>
      <c r="K2" s="13" t="s">
        <v>137</v>
      </c>
    </row>
    <row r="3" spans="2:11" x14ac:dyDescent="0.25">
      <c r="B3" s="10" t="s">
        <v>140</v>
      </c>
      <c r="C3" s="26">
        <v>1</v>
      </c>
      <c r="D3" s="26">
        <v>1</v>
      </c>
      <c r="E3" s="26">
        <v>0</v>
      </c>
      <c r="F3" s="26">
        <v>1</v>
      </c>
      <c r="G3" s="26">
        <v>0</v>
      </c>
      <c r="H3" s="26">
        <v>0</v>
      </c>
      <c r="I3" s="13" t="s">
        <v>24</v>
      </c>
      <c r="J3" s="10" t="s">
        <v>24</v>
      </c>
      <c r="K3" s="13" t="s">
        <v>24</v>
      </c>
    </row>
    <row r="4" spans="2:11" x14ac:dyDescent="0.25">
      <c r="B4" s="10">
        <v>1</v>
      </c>
      <c r="C4" s="26">
        <v>90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13" t="s">
        <v>24</v>
      </c>
      <c r="J4" s="10" t="s">
        <v>24</v>
      </c>
      <c r="K4" s="13" t="s">
        <v>24</v>
      </c>
    </row>
    <row r="5" spans="2:11" x14ac:dyDescent="0.25">
      <c r="B5" s="10">
        <v>2</v>
      </c>
      <c r="C5" s="26">
        <v>0</v>
      </c>
      <c r="D5" s="26">
        <v>120</v>
      </c>
      <c r="E5" s="26">
        <v>0</v>
      </c>
      <c r="F5" s="26">
        <v>0</v>
      </c>
      <c r="G5" s="26">
        <v>0</v>
      </c>
      <c r="H5" s="26">
        <v>0</v>
      </c>
      <c r="I5" s="13" t="s">
        <v>24</v>
      </c>
      <c r="J5" s="10" t="s">
        <v>24</v>
      </c>
      <c r="K5" s="13" t="s">
        <v>24</v>
      </c>
    </row>
    <row r="6" spans="2:11" x14ac:dyDescent="0.25">
      <c r="B6" s="10">
        <v>3</v>
      </c>
      <c r="C6" s="26">
        <v>0</v>
      </c>
      <c r="D6" s="26">
        <v>0</v>
      </c>
      <c r="E6" s="26">
        <v>0</v>
      </c>
      <c r="F6" s="26">
        <v>100</v>
      </c>
      <c r="G6" s="26">
        <v>0</v>
      </c>
      <c r="H6" s="26">
        <v>0</v>
      </c>
      <c r="I6" s="13" t="s">
        <v>24</v>
      </c>
      <c r="J6" s="10" t="s">
        <v>24</v>
      </c>
      <c r="K6" s="13" t="s">
        <v>24</v>
      </c>
    </row>
    <row r="7" spans="2:11" x14ac:dyDescent="0.25">
      <c r="B7" s="10">
        <v>4</v>
      </c>
      <c r="C7" s="26">
        <v>100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13" t="s">
        <v>24</v>
      </c>
      <c r="J7" s="10" t="s">
        <v>24</v>
      </c>
      <c r="K7" s="13" t="s">
        <v>24</v>
      </c>
    </row>
    <row r="8" spans="2:11" x14ac:dyDescent="0.25">
      <c r="B8" s="10">
        <v>5</v>
      </c>
      <c r="C8" s="26">
        <v>0</v>
      </c>
      <c r="D8" s="26">
        <v>0</v>
      </c>
      <c r="E8" s="26">
        <v>0</v>
      </c>
      <c r="F8" s="26">
        <v>110</v>
      </c>
      <c r="G8" s="26">
        <v>0</v>
      </c>
      <c r="H8" s="26">
        <v>0</v>
      </c>
      <c r="I8" s="13" t="s">
        <v>24</v>
      </c>
      <c r="J8" s="10" t="s">
        <v>24</v>
      </c>
      <c r="K8" s="13" t="s">
        <v>24</v>
      </c>
    </row>
    <row r="9" spans="2:11" x14ac:dyDescent="0.25">
      <c r="B9" s="10">
        <v>6</v>
      </c>
      <c r="C9" s="26">
        <v>0</v>
      </c>
      <c r="D9" s="26">
        <v>130</v>
      </c>
      <c r="E9" s="26">
        <v>0</v>
      </c>
      <c r="F9" s="26">
        <v>0</v>
      </c>
      <c r="G9" s="26">
        <v>0</v>
      </c>
      <c r="H9" s="26">
        <v>0</v>
      </c>
      <c r="I9" s="13" t="s">
        <v>24</v>
      </c>
      <c r="J9" s="10" t="s">
        <v>24</v>
      </c>
      <c r="K9" s="13" t="s">
        <v>24</v>
      </c>
    </row>
    <row r="10" spans="2:11" x14ac:dyDescent="0.25">
      <c r="B10" s="10" t="s">
        <v>128</v>
      </c>
      <c r="C10" s="2">
        <v>230</v>
      </c>
      <c r="D10" s="2">
        <v>200</v>
      </c>
      <c r="E10" s="2">
        <v>190</v>
      </c>
      <c r="F10" s="2">
        <v>220</v>
      </c>
      <c r="G10" s="2">
        <v>220</v>
      </c>
      <c r="H10" s="2">
        <v>240</v>
      </c>
      <c r="I10" s="13" t="s">
        <v>24</v>
      </c>
      <c r="J10" s="10" t="s">
        <v>24</v>
      </c>
      <c r="K10" s="13" t="s">
        <v>24</v>
      </c>
    </row>
    <row r="11" spans="2:11" x14ac:dyDescent="0.25">
      <c r="B11" s="10" t="s">
        <v>129</v>
      </c>
      <c r="C11" s="2">
        <v>1800</v>
      </c>
      <c r="D11" s="2">
        <v>1700</v>
      </c>
      <c r="E11" s="2">
        <v>1300</v>
      </c>
      <c r="F11" s="2">
        <v>2000</v>
      </c>
      <c r="G11" s="2">
        <v>1800</v>
      </c>
      <c r="H11" s="2">
        <v>2300</v>
      </c>
      <c r="I11" s="13" t="s">
        <v>24</v>
      </c>
      <c r="J11" s="10" t="s">
        <v>24</v>
      </c>
      <c r="K11" s="13" t="s">
        <v>24</v>
      </c>
    </row>
    <row r="12" spans="2:11" x14ac:dyDescent="0.25">
      <c r="B12" s="10" t="s">
        <v>141</v>
      </c>
      <c r="C12" s="2">
        <v>17</v>
      </c>
      <c r="D12" s="2">
        <v>18</v>
      </c>
      <c r="E12" s="2">
        <v>20</v>
      </c>
      <c r="F12" s="2">
        <v>16</v>
      </c>
      <c r="G12" s="2">
        <v>21</v>
      </c>
      <c r="H12" s="2">
        <v>20</v>
      </c>
      <c r="I12" s="13" t="s">
        <v>24</v>
      </c>
      <c r="J12" s="10" t="s">
        <v>24</v>
      </c>
      <c r="K12" s="13" t="s">
        <v>24</v>
      </c>
    </row>
    <row r="13" spans="2:11" x14ac:dyDescent="0.25">
      <c r="B13" s="10" t="s">
        <v>142</v>
      </c>
      <c r="C13" s="2">
        <f>SUM(C4:C9)*C12</f>
        <v>3230</v>
      </c>
      <c r="D13" s="2">
        <f>SUM(D4:D9)*D12</f>
        <v>4500</v>
      </c>
      <c r="E13" s="2">
        <f t="shared" ref="E13:G13" si="0">SUM(E4:E9)*E12</f>
        <v>0</v>
      </c>
      <c r="F13" s="2">
        <f>SUM(F4:F9)*F12</f>
        <v>3360</v>
      </c>
      <c r="G13" s="2">
        <f t="shared" si="0"/>
        <v>0</v>
      </c>
      <c r="H13" s="2">
        <f>SUM(H4:H9)*H12</f>
        <v>0</v>
      </c>
      <c r="I13" s="13" t="s">
        <v>24</v>
      </c>
      <c r="J13" s="10" t="s">
        <v>24</v>
      </c>
      <c r="K13" s="13" t="s">
        <v>24</v>
      </c>
    </row>
    <row r="14" spans="2:11" x14ac:dyDescent="0.25">
      <c r="B14" s="10">
        <v>1</v>
      </c>
      <c r="C14" s="2">
        <v>12</v>
      </c>
      <c r="D14" s="2">
        <v>22</v>
      </c>
      <c r="E14" s="2">
        <v>44</v>
      </c>
      <c r="F14" s="2">
        <v>15</v>
      </c>
      <c r="G14" s="2">
        <v>38</v>
      </c>
      <c r="H14" s="2">
        <v>28</v>
      </c>
      <c r="I14" s="2">
        <f>SUMPRODUCT(C$3:H$3,C4:H4)</f>
        <v>90</v>
      </c>
      <c r="J14" s="10" t="s">
        <v>72</v>
      </c>
      <c r="K14" s="2">
        <v>90</v>
      </c>
    </row>
    <row r="15" spans="2:11" x14ac:dyDescent="0.25">
      <c r="B15" s="10">
        <v>2</v>
      </c>
      <c r="C15" s="2">
        <v>22</v>
      </c>
      <c r="D15" s="2">
        <v>14</v>
      </c>
      <c r="E15" s="2">
        <v>32</v>
      </c>
      <c r="F15" s="2">
        <v>34</v>
      </c>
      <c r="G15" s="2">
        <v>40</v>
      </c>
      <c r="H15" s="2">
        <v>22</v>
      </c>
      <c r="I15" s="2">
        <f t="shared" ref="I15:I18" si="1">SUMPRODUCT(C$3:H$3,C5:H5)</f>
        <v>120</v>
      </c>
      <c r="J15" s="10" t="s">
        <v>72</v>
      </c>
      <c r="K15" s="2">
        <v>120</v>
      </c>
    </row>
    <row r="16" spans="2:11" x14ac:dyDescent="0.25">
      <c r="B16" s="10">
        <v>3</v>
      </c>
      <c r="C16" s="2">
        <v>40</v>
      </c>
      <c r="D16" s="2">
        <v>30</v>
      </c>
      <c r="E16" s="2">
        <v>18</v>
      </c>
      <c r="F16" s="2">
        <v>18</v>
      </c>
      <c r="G16" s="2">
        <v>28</v>
      </c>
      <c r="H16" s="2">
        <v>36</v>
      </c>
      <c r="I16" s="2">
        <f>SUMPRODUCT(C$3:H$3,C6:H6)</f>
        <v>100</v>
      </c>
      <c r="J16" s="10" t="s">
        <v>72</v>
      </c>
      <c r="K16" s="2">
        <v>100</v>
      </c>
    </row>
    <row r="17" spans="2:14" x14ac:dyDescent="0.25">
      <c r="B17" s="10">
        <v>4</v>
      </c>
      <c r="C17" s="2">
        <v>14</v>
      </c>
      <c r="D17" s="2">
        <v>24</v>
      </c>
      <c r="E17" s="2">
        <v>18</v>
      </c>
      <c r="F17" s="2">
        <v>30</v>
      </c>
      <c r="G17" s="2">
        <v>15</v>
      </c>
      <c r="H17" s="2">
        <v>19</v>
      </c>
      <c r="I17" s="2">
        <f t="shared" si="1"/>
        <v>100</v>
      </c>
      <c r="J17" s="10" t="s">
        <v>72</v>
      </c>
      <c r="K17" s="2">
        <v>100</v>
      </c>
    </row>
    <row r="18" spans="2:14" x14ac:dyDescent="0.25">
      <c r="B18" s="10">
        <v>5</v>
      </c>
      <c r="C18" s="2">
        <v>36</v>
      </c>
      <c r="D18" s="2">
        <v>40</v>
      </c>
      <c r="E18" s="2">
        <v>28</v>
      </c>
      <c r="F18" s="2">
        <v>16</v>
      </c>
      <c r="G18" s="2">
        <v>12</v>
      </c>
      <c r="H18" s="2">
        <v>45</v>
      </c>
      <c r="I18" s="2">
        <f t="shared" si="1"/>
        <v>110</v>
      </c>
      <c r="J18" s="10" t="s">
        <v>72</v>
      </c>
      <c r="K18" s="2">
        <v>110</v>
      </c>
    </row>
    <row r="19" spans="2:14" x14ac:dyDescent="0.25">
      <c r="B19" s="10">
        <v>6</v>
      </c>
      <c r="C19" s="2">
        <v>28</v>
      </c>
      <c r="D19" s="2">
        <v>8</v>
      </c>
      <c r="E19" s="2">
        <v>16</v>
      </c>
      <c r="F19" s="2">
        <v>38</v>
      </c>
      <c r="G19" s="2">
        <v>20</v>
      </c>
      <c r="H19" s="2">
        <v>16</v>
      </c>
      <c r="I19" s="2">
        <f>SUMPRODUCT(C$3:H$3,C9:H9)</f>
        <v>130</v>
      </c>
      <c r="J19" s="10" t="s">
        <v>72</v>
      </c>
      <c r="K19" s="2">
        <v>130</v>
      </c>
    </row>
    <row r="20" spans="2:14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4" x14ac:dyDescent="0.25">
      <c r="B21" s="10" t="s">
        <v>129</v>
      </c>
      <c r="C21" s="5">
        <f>SUMPRODUCT(C3:H3,C11:H11)</f>
        <v>5500</v>
      </c>
      <c r="D21" s="5"/>
      <c r="E21" s="5"/>
      <c r="F21" s="5"/>
      <c r="G21" s="5"/>
      <c r="H21" s="5"/>
      <c r="I21" s="5"/>
      <c r="J21" s="5"/>
      <c r="K21" s="5"/>
    </row>
    <row r="22" spans="2:14" x14ac:dyDescent="0.25">
      <c r="B22" s="10" t="s">
        <v>130</v>
      </c>
      <c r="C22" s="5">
        <f>SUM(C13:H13)</f>
        <v>11090</v>
      </c>
      <c r="D22" s="5"/>
      <c r="E22" s="5"/>
      <c r="F22" s="5"/>
      <c r="G22" s="5"/>
      <c r="H22" s="5"/>
      <c r="I22" s="5"/>
      <c r="J22" s="5"/>
      <c r="K22" s="5"/>
    </row>
    <row r="23" spans="2:14" x14ac:dyDescent="0.25">
      <c r="B23" s="10" t="s">
        <v>143</v>
      </c>
      <c r="C23" s="5">
        <f>SUMPRODUCT(C4:H9,C14:H19)</f>
        <v>8760</v>
      </c>
      <c r="D23" s="5"/>
      <c r="E23" s="5"/>
      <c r="F23" s="5"/>
      <c r="G23" s="5"/>
      <c r="H23" s="5"/>
      <c r="I23" s="5"/>
      <c r="J23" s="5"/>
      <c r="K23" s="5"/>
    </row>
    <row r="24" spans="2:14" x14ac:dyDescent="0.25">
      <c r="B24" s="10" t="s">
        <v>138</v>
      </c>
      <c r="C24" s="26">
        <f>SUM(C22:C23)</f>
        <v>19850</v>
      </c>
      <c r="D24" s="5"/>
      <c r="E24" s="5"/>
      <c r="F24" s="5"/>
      <c r="G24" s="5"/>
      <c r="H24" s="5"/>
      <c r="I24" s="5"/>
      <c r="J24" s="5"/>
      <c r="K24" s="5"/>
    </row>
    <row r="25" spans="2:14" ht="15.75" thickBot="1" x14ac:dyDescent="0.3"/>
    <row r="26" spans="2:14" x14ac:dyDescent="0.25">
      <c r="B26" s="95" t="s">
        <v>162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7"/>
    </row>
    <row r="27" spans="2:14" x14ac:dyDescent="0.25">
      <c r="B27" s="98" t="s">
        <v>163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00"/>
    </row>
    <row r="28" spans="2:14" x14ac:dyDescent="0.25">
      <c r="B28" s="101" t="s">
        <v>164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0"/>
    </row>
    <row r="29" spans="2:14" ht="15.75" thickBot="1" x14ac:dyDescent="0.3">
      <c r="B29" s="102" t="s">
        <v>165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ECE5-EAA6-46A2-B104-0157C6B1D697}">
  <dimension ref="A1:AR139"/>
  <sheetViews>
    <sheetView tabSelected="1" topLeftCell="J1" zoomScaleNormal="100" workbookViewId="0">
      <selection activeCell="BC2" sqref="BC2"/>
    </sheetView>
  </sheetViews>
  <sheetFormatPr defaultRowHeight="15" x14ac:dyDescent="0.25"/>
  <cols>
    <col min="1" max="1" width="3" style="5" customWidth="1"/>
    <col min="2" max="2" width="3.140625" style="5" customWidth="1"/>
    <col min="3" max="4" width="3" style="5" bestFit="1" customWidth="1"/>
    <col min="5" max="6" width="4" style="5" bestFit="1" customWidth="1"/>
    <col min="7" max="7" width="3" style="5" bestFit="1" customWidth="1"/>
    <col min="8" max="9" width="4" style="5" bestFit="1" customWidth="1"/>
    <col min="10" max="11" width="3" style="5" bestFit="1" customWidth="1"/>
    <col min="12" max="13" width="4" style="5" bestFit="1" customWidth="1"/>
    <col min="14" max="14" width="3" style="5" bestFit="1" customWidth="1"/>
    <col min="15" max="15" width="4" style="5" bestFit="1" customWidth="1"/>
    <col min="16" max="17" width="3" style="5" bestFit="1" customWidth="1"/>
    <col min="18" max="18" width="4" style="5" bestFit="1" customWidth="1"/>
    <col min="19" max="23" width="3" style="5" bestFit="1" customWidth="1"/>
    <col min="24" max="24" width="4" style="5" bestFit="1" customWidth="1"/>
    <col min="25" max="25" width="3" style="5" bestFit="1" customWidth="1"/>
    <col min="26" max="26" width="4" style="5" bestFit="1" customWidth="1"/>
    <col min="27" max="27" width="3" style="5" bestFit="1" customWidth="1"/>
    <col min="28" max="28" width="4" style="5" bestFit="1" customWidth="1"/>
    <col min="29" max="33" width="3" style="5" bestFit="1" customWidth="1"/>
    <col min="34" max="34" width="4" style="5" customWidth="1"/>
    <col min="35" max="35" width="3" style="5" bestFit="1" customWidth="1"/>
    <col min="36" max="36" width="2.140625" style="5" bestFit="1" customWidth="1"/>
    <col min="37" max="37" width="3.140625" style="5" bestFit="1" customWidth="1"/>
    <col min="38" max="40" width="4.140625" customWidth="1"/>
  </cols>
  <sheetData>
    <row r="1" spans="2:44" ht="15.75" thickBot="1" x14ac:dyDescent="0.3"/>
    <row r="2" spans="2:44" ht="15.75" thickBot="1" x14ac:dyDescent="0.3">
      <c r="B2" s="42" t="s">
        <v>144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4"/>
    </row>
    <row r="3" spans="2:44" x14ac:dyDescent="0.25">
      <c r="B3" s="33" t="s">
        <v>151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</row>
    <row r="4" spans="2:44" x14ac:dyDescent="0.25">
      <c r="B4" s="36" t="s">
        <v>152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</row>
    <row r="5" spans="2:44" x14ac:dyDescent="0.25">
      <c r="B5" s="36" t="s">
        <v>147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8"/>
    </row>
    <row r="6" spans="2:44" x14ac:dyDescent="0.25">
      <c r="B6" s="36" t="s">
        <v>148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8"/>
    </row>
    <row r="7" spans="2:44" x14ac:dyDescent="0.25">
      <c r="B7" s="36" t="s">
        <v>145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2:44" ht="15.75" thickBot="1" x14ac:dyDescent="0.3">
      <c r="B8" s="39" t="s">
        <v>146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1"/>
    </row>
    <row r="9" spans="2:44" ht="15.75" thickBot="1" x14ac:dyDescent="0.3"/>
    <row r="10" spans="2:44" x14ac:dyDescent="0.25">
      <c r="B10" s="64" t="s">
        <v>154</v>
      </c>
      <c r="C10" s="65">
        <v>15</v>
      </c>
      <c r="D10" s="54" t="s">
        <v>153</v>
      </c>
      <c r="E10" s="57">
        <v>1</v>
      </c>
      <c r="F10" s="49">
        <v>2</v>
      </c>
      <c r="G10" s="49">
        <v>3</v>
      </c>
      <c r="H10" s="49">
        <v>4</v>
      </c>
      <c r="I10" s="49">
        <v>5</v>
      </c>
      <c r="J10" s="49">
        <v>6</v>
      </c>
      <c r="K10" s="49">
        <v>7</v>
      </c>
      <c r="L10" s="49">
        <v>8</v>
      </c>
      <c r="M10" s="49">
        <v>9</v>
      </c>
      <c r="N10" s="49">
        <v>10</v>
      </c>
      <c r="O10" s="49">
        <v>11</v>
      </c>
      <c r="P10" s="49">
        <v>12</v>
      </c>
      <c r="Q10" s="49">
        <v>13</v>
      </c>
      <c r="R10" s="49">
        <v>14</v>
      </c>
      <c r="S10" s="49">
        <v>15</v>
      </c>
      <c r="T10" s="49">
        <v>16</v>
      </c>
      <c r="U10" s="49">
        <v>17</v>
      </c>
      <c r="V10" s="49">
        <v>18</v>
      </c>
      <c r="W10" s="49">
        <v>19</v>
      </c>
      <c r="X10" s="49">
        <v>20</v>
      </c>
      <c r="Y10" s="49">
        <v>21</v>
      </c>
      <c r="Z10" s="49">
        <v>22</v>
      </c>
      <c r="AA10" s="49">
        <v>23</v>
      </c>
      <c r="AB10" s="49">
        <v>24</v>
      </c>
      <c r="AC10" s="49">
        <v>25</v>
      </c>
      <c r="AD10" s="49">
        <v>26</v>
      </c>
      <c r="AE10" s="49">
        <v>27</v>
      </c>
      <c r="AF10" s="49">
        <v>28</v>
      </c>
      <c r="AG10" s="49">
        <v>29</v>
      </c>
      <c r="AH10" s="54">
        <v>30</v>
      </c>
      <c r="AO10" s="46" t="s">
        <v>153</v>
      </c>
      <c r="AP10" s="46" t="s">
        <v>149</v>
      </c>
      <c r="AQ10" s="46" t="s">
        <v>150</v>
      </c>
      <c r="AR10" s="87" t="s">
        <v>157</v>
      </c>
    </row>
    <row r="11" spans="2:44" x14ac:dyDescent="0.25">
      <c r="B11" s="66"/>
      <c r="C11" s="67"/>
      <c r="D11" s="55" t="s">
        <v>149</v>
      </c>
      <c r="E11" s="58">
        <v>43</v>
      </c>
      <c r="F11" s="46">
        <v>25</v>
      </c>
      <c r="G11" s="46">
        <v>58</v>
      </c>
      <c r="H11" s="46">
        <v>80</v>
      </c>
      <c r="I11" s="46">
        <v>24</v>
      </c>
      <c r="J11" s="46">
        <v>75</v>
      </c>
      <c r="K11" s="46">
        <v>23</v>
      </c>
      <c r="L11" s="46">
        <v>7</v>
      </c>
      <c r="M11" s="46">
        <v>92</v>
      </c>
      <c r="N11" s="46">
        <v>70</v>
      </c>
      <c r="O11" s="46">
        <v>34</v>
      </c>
      <c r="P11" s="46">
        <v>20</v>
      </c>
      <c r="Q11" s="46">
        <v>87</v>
      </c>
      <c r="R11" s="46">
        <v>97</v>
      </c>
      <c r="S11" s="46">
        <v>13</v>
      </c>
      <c r="T11" s="46">
        <v>80</v>
      </c>
      <c r="U11" s="46">
        <v>96</v>
      </c>
      <c r="V11" s="46">
        <v>51</v>
      </c>
      <c r="W11" s="46">
        <v>92</v>
      </c>
      <c r="X11" s="46">
        <v>65</v>
      </c>
      <c r="Y11" s="46">
        <v>64</v>
      </c>
      <c r="Z11" s="46">
        <v>90</v>
      </c>
      <c r="AA11" s="46">
        <v>66</v>
      </c>
      <c r="AB11" s="46">
        <v>12</v>
      </c>
      <c r="AC11" s="46">
        <v>49</v>
      </c>
      <c r="AD11" s="46">
        <v>48</v>
      </c>
      <c r="AE11" s="46">
        <v>32</v>
      </c>
      <c r="AF11" s="46">
        <v>61</v>
      </c>
      <c r="AG11" s="46">
        <v>13</v>
      </c>
      <c r="AH11" s="55">
        <v>91</v>
      </c>
      <c r="AO11" s="60">
        <v>2</v>
      </c>
      <c r="AP11" s="60">
        <v>25</v>
      </c>
      <c r="AQ11" s="60">
        <v>7</v>
      </c>
      <c r="AR11" s="88">
        <v>2</v>
      </c>
    </row>
    <row r="12" spans="2:44" ht="15.75" thickBot="1" x14ac:dyDescent="0.3">
      <c r="B12" s="52" t="s">
        <v>153</v>
      </c>
      <c r="C12" s="53" t="s">
        <v>149</v>
      </c>
      <c r="D12" s="56" t="s">
        <v>150</v>
      </c>
      <c r="E12" s="59">
        <v>95</v>
      </c>
      <c r="F12" s="53">
        <v>7</v>
      </c>
      <c r="G12" s="53">
        <v>8</v>
      </c>
      <c r="H12" s="53">
        <v>94</v>
      </c>
      <c r="I12" s="53">
        <v>6</v>
      </c>
      <c r="J12" s="53">
        <v>42</v>
      </c>
      <c r="K12" s="53">
        <v>37</v>
      </c>
      <c r="L12" s="53">
        <v>50</v>
      </c>
      <c r="M12" s="53">
        <v>12</v>
      </c>
      <c r="N12" s="53">
        <v>40</v>
      </c>
      <c r="O12" s="53">
        <v>84</v>
      </c>
      <c r="P12" s="53">
        <v>61</v>
      </c>
      <c r="Q12" s="53">
        <v>73</v>
      </c>
      <c r="R12" s="53">
        <v>97</v>
      </c>
      <c r="S12" s="53">
        <v>59</v>
      </c>
      <c r="T12" s="53">
        <v>83</v>
      </c>
      <c r="U12" s="53">
        <v>44</v>
      </c>
      <c r="V12" s="53">
        <v>36</v>
      </c>
      <c r="W12" s="53">
        <v>52</v>
      </c>
      <c r="X12" s="53">
        <v>99</v>
      </c>
      <c r="Y12" s="53">
        <v>26</v>
      </c>
      <c r="Z12" s="53">
        <v>8</v>
      </c>
      <c r="AA12" s="53">
        <v>94</v>
      </c>
      <c r="AB12" s="53">
        <v>87</v>
      </c>
      <c r="AC12" s="53">
        <v>40</v>
      </c>
      <c r="AD12" s="53">
        <v>30</v>
      </c>
      <c r="AE12" s="53">
        <v>38</v>
      </c>
      <c r="AF12" s="53">
        <v>89</v>
      </c>
      <c r="AG12" s="53">
        <v>45</v>
      </c>
      <c r="AH12" s="56">
        <v>1</v>
      </c>
      <c r="AO12" s="60">
        <v>5</v>
      </c>
      <c r="AP12" s="60">
        <v>24</v>
      </c>
      <c r="AQ12" s="60">
        <v>6</v>
      </c>
      <c r="AR12" s="88">
        <v>2</v>
      </c>
    </row>
    <row r="13" spans="2:44" x14ac:dyDescent="0.25">
      <c r="B13" s="68">
        <v>1</v>
      </c>
      <c r="C13" s="69">
        <v>43</v>
      </c>
      <c r="D13" s="70">
        <v>95</v>
      </c>
      <c r="E13" s="47">
        <f>SQRT(($C13-E$11)^2+($D13-E$12)^2)</f>
        <v>0</v>
      </c>
      <c r="F13" s="48">
        <f t="shared" ref="F13:AH21" si="0">SQRT(($C13-F$11)^2+($D13-F$12)^2)</f>
        <v>89.822046291542478</v>
      </c>
      <c r="G13" s="48">
        <f t="shared" si="0"/>
        <v>88.283633817372973</v>
      </c>
      <c r="H13" s="48">
        <f t="shared" si="0"/>
        <v>37.013511046643494</v>
      </c>
      <c r="I13" s="48">
        <f t="shared" si="0"/>
        <v>91.005494339627646</v>
      </c>
      <c r="J13" s="48">
        <f t="shared" si="0"/>
        <v>61.911226768656427</v>
      </c>
      <c r="K13" s="48">
        <f t="shared" si="0"/>
        <v>61.351446600711867</v>
      </c>
      <c r="L13" s="48">
        <f t="shared" si="0"/>
        <v>57.628118136895637</v>
      </c>
      <c r="M13" s="48">
        <f t="shared" si="0"/>
        <v>96.384646080171919</v>
      </c>
      <c r="N13" s="48">
        <f t="shared" si="0"/>
        <v>61.26989472816156</v>
      </c>
      <c r="O13" s="48">
        <f t="shared" si="0"/>
        <v>14.212670403551895</v>
      </c>
      <c r="P13" s="48">
        <f t="shared" si="0"/>
        <v>41.048751503547585</v>
      </c>
      <c r="Q13" s="48">
        <f t="shared" si="0"/>
        <v>49.193495504995376</v>
      </c>
      <c r="R13" s="48">
        <f t="shared" si="0"/>
        <v>54.037024344425184</v>
      </c>
      <c r="S13" s="48">
        <f t="shared" si="0"/>
        <v>46.861498055439924</v>
      </c>
      <c r="T13" s="48">
        <f t="shared" si="0"/>
        <v>38.897300677553446</v>
      </c>
      <c r="U13" s="48">
        <f t="shared" si="0"/>
        <v>73.552702193733168</v>
      </c>
      <c r="V13" s="48">
        <f t="shared" si="0"/>
        <v>59.539902586416787</v>
      </c>
      <c r="W13" s="48">
        <f t="shared" si="0"/>
        <v>65.192024052026483</v>
      </c>
      <c r="X13" s="48">
        <f t="shared" si="0"/>
        <v>22.360679774997898</v>
      </c>
      <c r="Y13" s="48">
        <f t="shared" si="0"/>
        <v>72.124891681027847</v>
      </c>
      <c r="Z13" s="48">
        <f t="shared" si="0"/>
        <v>98.883770154661889</v>
      </c>
      <c r="AA13" s="48">
        <f t="shared" si="0"/>
        <v>23.021728866442675</v>
      </c>
      <c r="AB13" s="48">
        <f t="shared" si="0"/>
        <v>32.015621187164243</v>
      </c>
      <c r="AC13" s="48">
        <f t="shared" si="0"/>
        <v>55.326304774492215</v>
      </c>
      <c r="AD13" s="48">
        <f t="shared" si="0"/>
        <v>65.192024052026483</v>
      </c>
      <c r="AE13" s="48">
        <f t="shared" si="0"/>
        <v>58.051701094799967</v>
      </c>
      <c r="AF13" s="48">
        <f t="shared" si="0"/>
        <v>18.973665961010276</v>
      </c>
      <c r="AG13" s="48">
        <f t="shared" si="0"/>
        <v>58.309518948453004</v>
      </c>
      <c r="AH13" s="72">
        <f t="shared" si="0"/>
        <v>105.54619841567009</v>
      </c>
      <c r="AO13" s="60">
        <v>3</v>
      </c>
      <c r="AP13" s="60">
        <v>58</v>
      </c>
      <c r="AQ13" s="60">
        <v>8</v>
      </c>
      <c r="AR13" s="88">
        <v>3</v>
      </c>
    </row>
    <row r="14" spans="2:44" x14ac:dyDescent="0.25">
      <c r="B14" s="71">
        <v>2</v>
      </c>
      <c r="C14" s="46">
        <v>25</v>
      </c>
      <c r="D14" s="55">
        <v>7</v>
      </c>
      <c r="E14" s="50">
        <f t="shared" ref="E14:T42" si="1">SQRT(($C14-E$11)^2+($D14-E$12)^2)</f>
        <v>89.822046291542478</v>
      </c>
      <c r="F14" s="51">
        <f t="shared" si="0"/>
        <v>0</v>
      </c>
      <c r="G14" s="51">
        <f t="shared" si="0"/>
        <v>33.015148038438355</v>
      </c>
      <c r="H14" s="51">
        <f t="shared" si="0"/>
        <v>102.92715870944851</v>
      </c>
      <c r="I14" s="51">
        <f t="shared" si="0"/>
        <v>1.4142135623730951</v>
      </c>
      <c r="J14" s="51">
        <f t="shared" si="0"/>
        <v>61.032778078668514</v>
      </c>
      <c r="K14" s="51">
        <f t="shared" si="0"/>
        <v>30.066592756745816</v>
      </c>
      <c r="L14" s="51">
        <f t="shared" si="0"/>
        <v>46.61544808322666</v>
      </c>
      <c r="M14" s="51">
        <f t="shared" si="0"/>
        <v>67.186308128963304</v>
      </c>
      <c r="N14" s="51">
        <f t="shared" si="0"/>
        <v>55.803225713214822</v>
      </c>
      <c r="O14" s="51">
        <f t="shared" si="0"/>
        <v>77.52418977325722</v>
      </c>
      <c r="P14" s="51">
        <f t="shared" si="0"/>
        <v>54.230987451824994</v>
      </c>
      <c r="Q14" s="51">
        <f t="shared" si="0"/>
        <v>90.553851381374173</v>
      </c>
      <c r="R14" s="51">
        <f t="shared" si="0"/>
        <v>115.25623627379127</v>
      </c>
      <c r="S14" s="51">
        <f t="shared" si="0"/>
        <v>53.366656256505337</v>
      </c>
      <c r="T14" s="51">
        <f t="shared" si="0"/>
        <v>93.813645062965122</v>
      </c>
      <c r="U14" s="51">
        <f t="shared" si="0"/>
        <v>80.062475604992386</v>
      </c>
      <c r="V14" s="51">
        <f t="shared" si="0"/>
        <v>38.948684188300895</v>
      </c>
      <c r="W14" s="51">
        <f t="shared" si="0"/>
        <v>80.709355095924295</v>
      </c>
      <c r="X14" s="51">
        <f t="shared" si="0"/>
        <v>100.31948963187563</v>
      </c>
      <c r="Y14" s="51">
        <f t="shared" si="0"/>
        <v>43.382023926967726</v>
      </c>
      <c r="Z14" s="51">
        <f t="shared" si="0"/>
        <v>65.007691852580024</v>
      </c>
      <c r="AA14" s="51">
        <f t="shared" si="0"/>
        <v>96.176920308356728</v>
      </c>
      <c r="AB14" s="51">
        <f t="shared" si="0"/>
        <v>81.049367671808525</v>
      </c>
      <c r="AC14" s="51">
        <f t="shared" si="0"/>
        <v>40.80441152620633</v>
      </c>
      <c r="AD14" s="51">
        <f t="shared" si="0"/>
        <v>32.526911934581186</v>
      </c>
      <c r="AE14" s="51">
        <f t="shared" si="0"/>
        <v>31.780497164141408</v>
      </c>
      <c r="AF14" s="51">
        <f t="shared" si="0"/>
        <v>89.554452708952439</v>
      </c>
      <c r="AG14" s="51">
        <f t="shared" si="0"/>
        <v>39.849717690342551</v>
      </c>
      <c r="AH14" s="73">
        <f t="shared" si="0"/>
        <v>66.272166103123567</v>
      </c>
      <c r="AO14" s="60">
        <v>6</v>
      </c>
      <c r="AP14" s="60">
        <v>75</v>
      </c>
      <c r="AQ14" s="60">
        <v>42</v>
      </c>
      <c r="AR14" s="88">
        <v>6</v>
      </c>
    </row>
    <row r="15" spans="2:44" x14ac:dyDescent="0.25">
      <c r="B15" s="71">
        <v>3</v>
      </c>
      <c r="C15" s="46">
        <v>58</v>
      </c>
      <c r="D15" s="55">
        <v>8</v>
      </c>
      <c r="E15" s="50">
        <f t="shared" si="1"/>
        <v>88.283633817372973</v>
      </c>
      <c r="F15" s="51">
        <f t="shared" si="0"/>
        <v>33.015148038438355</v>
      </c>
      <c r="G15" s="51">
        <f t="shared" si="0"/>
        <v>0</v>
      </c>
      <c r="H15" s="51">
        <f t="shared" si="0"/>
        <v>88.76936408468859</v>
      </c>
      <c r="I15" s="51">
        <f t="shared" si="0"/>
        <v>34.058772731852805</v>
      </c>
      <c r="J15" s="51">
        <f t="shared" si="0"/>
        <v>38.013155617496423</v>
      </c>
      <c r="K15" s="51">
        <f t="shared" si="0"/>
        <v>45.453272709454048</v>
      </c>
      <c r="L15" s="51">
        <f t="shared" si="0"/>
        <v>66.068146636635717</v>
      </c>
      <c r="M15" s="51">
        <f t="shared" si="0"/>
        <v>34.23448553724738</v>
      </c>
      <c r="N15" s="51">
        <f t="shared" si="0"/>
        <v>34.176014981270121</v>
      </c>
      <c r="O15" s="51">
        <f t="shared" si="0"/>
        <v>79.699435380685102</v>
      </c>
      <c r="P15" s="51">
        <f t="shared" si="0"/>
        <v>65.215028942721474</v>
      </c>
      <c r="Q15" s="51">
        <f t="shared" si="0"/>
        <v>71.175838597096984</v>
      </c>
      <c r="R15" s="51">
        <f t="shared" si="0"/>
        <v>97.169954203961623</v>
      </c>
      <c r="S15" s="51">
        <f t="shared" si="0"/>
        <v>68.01470429252781</v>
      </c>
      <c r="T15" s="51">
        <f t="shared" si="0"/>
        <v>78.160092118676531</v>
      </c>
      <c r="U15" s="51">
        <f t="shared" si="0"/>
        <v>52.345009313209601</v>
      </c>
      <c r="V15" s="51">
        <f t="shared" si="0"/>
        <v>28.861739379323623</v>
      </c>
      <c r="W15" s="51">
        <f t="shared" si="0"/>
        <v>55.605755097831377</v>
      </c>
      <c r="X15" s="51">
        <f t="shared" si="0"/>
        <v>91.268833672837076</v>
      </c>
      <c r="Y15" s="51">
        <f t="shared" si="0"/>
        <v>18.973665961010276</v>
      </c>
      <c r="Z15" s="51">
        <f t="shared" si="0"/>
        <v>32</v>
      </c>
      <c r="AA15" s="51">
        <f t="shared" si="0"/>
        <v>86.371291526756735</v>
      </c>
      <c r="AB15" s="51">
        <f t="shared" si="0"/>
        <v>91.4166286842826</v>
      </c>
      <c r="AC15" s="51">
        <f t="shared" si="0"/>
        <v>33.241540277189323</v>
      </c>
      <c r="AD15" s="51">
        <f t="shared" si="0"/>
        <v>24.166091947189145</v>
      </c>
      <c r="AE15" s="51">
        <f t="shared" si="0"/>
        <v>39.698866482558415</v>
      </c>
      <c r="AF15" s="51">
        <f t="shared" si="0"/>
        <v>81.055536516637773</v>
      </c>
      <c r="AG15" s="51">
        <f t="shared" si="0"/>
        <v>58.258046654518033</v>
      </c>
      <c r="AH15" s="73">
        <f t="shared" si="0"/>
        <v>33.734255586865999</v>
      </c>
      <c r="AO15" s="60">
        <v>10</v>
      </c>
      <c r="AP15" s="60">
        <v>70</v>
      </c>
      <c r="AQ15" s="60">
        <v>40</v>
      </c>
      <c r="AR15" s="88">
        <v>6</v>
      </c>
    </row>
    <row r="16" spans="2:44" x14ac:dyDescent="0.25">
      <c r="B16" s="71">
        <v>4</v>
      </c>
      <c r="C16" s="46">
        <v>80</v>
      </c>
      <c r="D16" s="55">
        <v>94</v>
      </c>
      <c r="E16" s="50">
        <f t="shared" si="1"/>
        <v>37.013511046643494</v>
      </c>
      <c r="F16" s="51">
        <f t="shared" si="0"/>
        <v>102.92715870944851</v>
      </c>
      <c r="G16" s="51">
        <f t="shared" si="0"/>
        <v>88.76936408468859</v>
      </c>
      <c r="H16" s="51">
        <f t="shared" si="0"/>
        <v>0</v>
      </c>
      <c r="I16" s="51">
        <f t="shared" si="0"/>
        <v>104.30723848324239</v>
      </c>
      <c r="J16" s="51">
        <f t="shared" si="0"/>
        <v>52.239831546435909</v>
      </c>
      <c r="K16" s="51">
        <f t="shared" si="0"/>
        <v>80.610173055266415</v>
      </c>
      <c r="L16" s="51">
        <f t="shared" si="0"/>
        <v>85.234969349440135</v>
      </c>
      <c r="M16" s="51">
        <f t="shared" si="0"/>
        <v>82.87339742040264</v>
      </c>
      <c r="N16" s="51">
        <f t="shared" si="0"/>
        <v>54.918120870983927</v>
      </c>
      <c r="O16" s="51">
        <f t="shared" si="0"/>
        <v>47.074409183759279</v>
      </c>
      <c r="P16" s="51">
        <f t="shared" si="0"/>
        <v>68.47627326307996</v>
      </c>
      <c r="Q16" s="51">
        <f t="shared" si="0"/>
        <v>22.135943621178654</v>
      </c>
      <c r="R16" s="51">
        <f t="shared" si="0"/>
        <v>17.262676501632068</v>
      </c>
      <c r="S16" s="51">
        <f t="shared" si="0"/>
        <v>75.591004755857028</v>
      </c>
      <c r="T16" s="51">
        <f t="shared" si="0"/>
        <v>11</v>
      </c>
      <c r="U16" s="51">
        <f t="shared" si="0"/>
        <v>52.497618993626752</v>
      </c>
      <c r="V16" s="51">
        <f t="shared" si="0"/>
        <v>64.845971347493901</v>
      </c>
      <c r="W16" s="51">
        <f t="shared" si="0"/>
        <v>43.68065933568311</v>
      </c>
      <c r="X16" s="51">
        <f t="shared" si="0"/>
        <v>15.811388300841896</v>
      </c>
      <c r="Y16" s="51">
        <f t="shared" si="0"/>
        <v>69.856996786291916</v>
      </c>
      <c r="Z16" s="51">
        <f t="shared" si="0"/>
        <v>86.579443287653447</v>
      </c>
      <c r="AA16" s="51">
        <f t="shared" si="0"/>
        <v>14</v>
      </c>
      <c r="AB16" s="51">
        <f t="shared" si="0"/>
        <v>68.359344642850402</v>
      </c>
      <c r="AC16" s="51">
        <f t="shared" si="0"/>
        <v>62.265560304232388</v>
      </c>
      <c r="AD16" s="51">
        <f t="shared" si="0"/>
        <v>71.554175279993274</v>
      </c>
      <c r="AE16" s="51">
        <f t="shared" si="0"/>
        <v>73.756355658343097</v>
      </c>
      <c r="AF16" s="51">
        <f t="shared" si="0"/>
        <v>19.646882704388499</v>
      </c>
      <c r="AG16" s="51">
        <f t="shared" si="0"/>
        <v>83.006023877788536</v>
      </c>
      <c r="AH16" s="73">
        <f t="shared" si="0"/>
        <v>93.648278147545241</v>
      </c>
      <c r="AO16" s="60">
        <v>7</v>
      </c>
      <c r="AP16" s="60">
        <v>23</v>
      </c>
      <c r="AQ16" s="60">
        <v>37</v>
      </c>
      <c r="AR16" s="88">
        <v>7</v>
      </c>
    </row>
    <row r="17" spans="2:44" x14ac:dyDescent="0.25">
      <c r="B17" s="71">
        <v>5</v>
      </c>
      <c r="C17" s="46">
        <v>24</v>
      </c>
      <c r="D17" s="55">
        <v>6</v>
      </c>
      <c r="E17" s="50">
        <f t="shared" si="1"/>
        <v>91.005494339627646</v>
      </c>
      <c r="F17" s="51">
        <f t="shared" si="0"/>
        <v>1.4142135623730951</v>
      </c>
      <c r="G17" s="51">
        <f t="shared" si="0"/>
        <v>34.058772731852805</v>
      </c>
      <c r="H17" s="51">
        <f t="shared" si="0"/>
        <v>104.30723848324239</v>
      </c>
      <c r="I17" s="51">
        <f t="shared" si="0"/>
        <v>0</v>
      </c>
      <c r="J17" s="51">
        <f t="shared" si="0"/>
        <v>62.425956140054431</v>
      </c>
      <c r="K17" s="51">
        <f t="shared" si="0"/>
        <v>31.016124838541646</v>
      </c>
      <c r="L17" s="51">
        <f t="shared" si="0"/>
        <v>47.169905660283021</v>
      </c>
      <c r="M17" s="51">
        <f t="shared" si="0"/>
        <v>68.264192663504048</v>
      </c>
      <c r="N17" s="51">
        <f t="shared" si="0"/>
        <v>57.201398584300364</v>
      </c>
      <c r="O17" s="51">
        <f t="shared" si="0"/>
        <v>78.638413005350003</v>
      </c>
      <c r="P17" s="51">
        <f t="shared" si="0"/>
        <v>55.145262715848951</v>
      </c>
      <c r="Q17" s="51">
        <f t="shared" si="0"/>
        <v>91.967385523347346</v>
      </c>
      <c r="R17" s="51">
        <f t="shared" si="0"/>
        <v>116.66190466471906</v>
      </c>
      <c r="S17" s="51">
        <f t="shared" si="0"/>
        <v>54.12947441089743</v>
      </c>
      <c r="T17" s="51">
        <f t="shared" si="0"/>
        <v>95.210293561148106</v>
      </c>
      <c r="U17" s="51">
        <f t="shared" si="0"/>
        <v>81.412529748190479</v>
      </c>
      <c r="V17" s="51">
        <f t="shared" si="0"/>
        <v>40.36087214122113</v>
      </c>
      <c r="W17" s="51">
        <f t="shared" si="0"/>
        <v>82.09750300709517</v>
      </c>
      <c r="X17" s="51">
        <f t="shared" si="0"/>
        <v>101.6366075781753</v>
      </c>
      <c r="Y17" s="51">
        <f t="shared" si="0"/>
        <v>44.721359549995796</v>
      </c>
      <c r="Z17" s="51">
        <f t="shared" si="0"/>
        <v>66.030296076876709</v>
      </c>
      <c r="AA17" s="51">
        <f t="shared" si="0"/>
        <v>97.508973945991244</v>
      </c>
      <c r="AB17" s="51">
        <f t="shared" si="0"/>
        <v>81.884064383737083</v>
      </c>
      <c r="AC17" s="51">
        <f t="shared" si="0"/>
        <v>42.201895692018383</v>
      </c>
      <c r="AD17" s="51">
        <f t="shared" si="0"/>
        <v>33.941125496954278</v>
      </c>
      <c r="AE17" s="51">
        <f t="shared" si="0"/>
        <v>32.984845004941285</v>
      </c>
      <c r="AF17" s="51">
        <f t="shared" si="0"/>
        <v>90.87353850269065</v>
      </c>
      <c r="AG17" s="51">
        <f t="shared" si="0"/>
        <v>40.521599178709621</v>
      </c>
      <c r="AH17" s="73">
        <f t="shared" si="0"/>
        <v>67.186308128963304</v>
      </c>
      <c r="AO17" s="60">
        <v>27</v>
      </c>
      <c r="AP17" s="60">
        <v>32</v>
      </c>
      <c r="AQ17" s="60">
        <v>38</v>
      </c>
      <c r="AR17" s="88">
        <v>7</v>
      </c>
    </row>
    <row r="18" spans="2:44" x14ac:dyDescent="0.25">
      <c r="B18" s="71">
        <v>6</v>
      </c>
      <c r="C18" s="46">
        <v>75</v>
      </c>
      <c r="D18" s="55">
        <v>42</v>
      </c>
      <c r="E18" s="50">
        <f t="shared" si="1"/>
        <v>61.911226768656427</v>
      </c>
      <c r="F18" s="51">
        <f t="shared" si="0"/>
        <v>61.032778078668514</v>
      </c>
      <c r="G18" s="51">
        <f t="shared" si="0"/>
        <v>38.013155617496423</v>
      </c>
      <c r="H18" s="51">
        <f t="shared" si="0"/>
        <v>52.239831546435909</v>
      </c>
      <c r="I18" s="51">
        <f t="shared" si="0"/>
        <v>62.425956140054431</v>
      </c>
      <c r="J18" s="51">
        <f t="shared" si="0"/>
        <v>0</v>
      </c>
      <c r="K18" s="51">
        <f t="shared" si="0"/>
        <v>52.239831546435909</v>
      </c>
      <c r="L18" s="51">
        <f t="shared" si="0"/>
        <v>68.46897107449476</v>
      </c>
      <c r="M18" s="51">
        <f t="shared" si="0"/>
        <v>34.481879299133332</v>
      </c>
      <c r="N18" s="51">
        <f t="shared" si="0"/>
        <v>5.3851648071345037</v>
      </c>
      <c r="O18" s="51">
        <f t="shared" si="0"/>
        <v>58.694122363316758</v>
      </c>
      <c r="P18" s="51">
        <f t="shared" si="0"/>
        <v>58.189346103904619</v>
      </c>
      <c r="Q18" s="51">
        <f t="shared" si="0"/>
        <v>33.241540277189323</v>
      </c>
      <c r="R18" s="51">
        <f t="shared" si="0"/>
        <v>59.236812878479547</v>
      </c>
      <c r="S18" s="51">
        <f t="shared" si="0"/>
        <v>64.288412641781719</v>
      </c>
      <c r="T18" s="51">
        <f t="shared" si="0"/>
        <v>41.303752856126764</v>
      </c>
      <c r="U18" s="51">
        <f t="shared" si="0"/>
        <v>21.095023109728988</v>
      </c>
      <c r="V18" s="51">
        <f t="shared" si="0"/>
        <v>24.738633753705962</v>
      </c>
      <c r="W18" s="51">
        <f t="shared" si="0"/>
        <v>19.723082923316021</v>
      </c>
      <c r="X18" s="51">
        <f t="shared" si="0"/>
        <v>57.870545184921149</v>
      </c>
      <c r="Y18" s="51">
        <f t="shared" si="0"/>
        <v>19.416487838947599</v>
      </c>
      <c r="Z18" s="51">
        <f t="shared" si="0"/>
        <v>37.161808352124091</v>
      </c>
      <c r="AA18" s="51">
        <f t="shared" si="0"/>
        <v>52.773099207835045</v>
      </c>
      <c r="AB18" s="51">
        <f t="shared" si="0"/>
        <v>77.420927403383644</v>
      </c>
      <c r="AC18" s="51">
        <f t="shared" si="0"/>
        <v>26.076809620810597</v>
      </c>
      <c r="AD18" s="51">
        <f t="shared" si="0"/>
        <v>29.546573405388315</v>
      </c>
      <c r="AE18" s="51">
        <f t="shared" si="0"/>
        <v>43.185645763378368</v>
      </c>
      <c r="AF18" s="51">
        <f t="shared" si="0"/>
        <v>49.040799340956916</v>
      </c>
      <c r="AG18" s="51">
        <f t="shared" si="0"/>
        <v>62.072538211353979</v>
      </c>
      <c r="AH18" s="73">
        <f t="shared" si="0"/>
        <v>44.011362169330773</v>
      </c>
      <c r="AO18" s="60">
        <v>8</v>
      </c>
      <c r="AP18" s="60">
        <v>7</v>
      </c>
      <c r="AQ18" s="60">
        <v>50</v>
      </c>
      <c r="AR18" s="88">
        <v>8</v>
      </c>
    </row>
    <row r="19" spans="2:44" x14ac:dyDescent="0.25">
      <c r="B19" s="71">
        <v>7</v>
      </c>
      <c r="C19" s="46">
        <v>23</v>
      </c>
      <c r="D19" s="55">
        <v>37</v>
      </c>
      <c r="E19" s="50">
        <f t="shared" si="1"/>
        <v>61.351446600711867</v>
      </c>
      <c r="F19" s="51">
        <f t="shared" si="0"/>
        <v>30.066592756745816</v>
      </c>
      <c r="G19" s="51">
        <f t="shared" si="0"/>
        <v>45.453272709454048</v>
      </c>
      <c r="H19" s="51">
        <f t="shared" si="0"/>
        <v>80.610173055266415</v>
      </c>
      <c r="I19" s="51">
        <f t="shared" si="0"/>
        <v>31.016124838541646</v>
      </c>
      <c r="J19" s="51">
        <f t="shared" si="0"/>
        <v>52.239831546435909</v>
      </c>
      <c r="K19" s="51">
        <f t="shared" si="0"/>
        <v>0</v>
      </c>
      <c r="L19" s="51">
        <f t="shared" si="0"/>
        <v>20.615528128088304</v>
      </c>
      <c r="M19" s="51">
        <f t="shared" si="0"/>
        <v>73.389372527635089</v>
      </c>
      <c r="N19" s="51">
        <f t="shared" si="0"/>
        <v>47.095647357266465</v>
      </c>
      <c r="O19" s="51">
        <f t="shared" si="0"/>
        <v>48.270073544588683</v>
      </c>
      <c r="P19" s="51">
        <f t="shared" si="0"/>
        <v>24.186773244895647</v>
      </c>
      <c r="Q19" s="51">
        <f t="shared" si="0"/>
        <v>73.430239002743278</v>
      </c>
      <c r="R19" s="51">
        <f t="shared" si="0"/>
        <v>95.268042910516428</v>
      </c>
      <c r="S19" s="51">
        <f t="shared" si="0"/>
        <v>24.166091947189145</v>
      </c>
      <c r="T19" s="51">
        <f t="shared" si="0"/>
        <v>73.246160308919954</v>
      </c>
      <c r="U19" s="51">
        <f t="shared" si="0"/>
        <v>73.334848469196416</v>
      </c>
      <c r="V19" s="51">
        <f t="shared" si="0"/>
        <v>28.0178514522438</v>
      </c>
      <c r="W19" s="51">
        <f t="shared" si="0"/>
        <v>70.611613775638915</v>
      </c>
      <c r="X19" s="51">
        <f t="shared" si="0"/>
        <v>74.886580907396223</v>
      </c>
      <c r="Y19" s="51">
        <f t="shared" si="0"/>
        <v>42.449970553582247</v>
      </c>
      <c r="Z19" s="51">
        <f t="shared" si="0"/>
        <v>73.006848993775918</v>
      </c>
      <c r="AA19" s="51">
        <f t="shared" si="0"/>
        <v>71.400280111495363</v>
      </c>
      <c r="AB19" s="51">
        <f t="shared" si="0"/>
        <v>51.195702944680818</v>
      </c>
      <c r="AC19" s="51">
        <f t="shared" si="0"/>
        <v>26.172504656604801</v>
      </c>
      <c r="AD19" s="51">
        <f t="shared" si="0"/>
        <v>25.96150997149434</v>
      </c>
      <c r="AE19" s="51">
        <f t="shared" si="0"/>
        <v>9.0553851381374173</v>
      </c>
      <c r="AF19" s="51">
        <f t="shared" si="0"/>
        <v>64.404968752418469</v>
      </c>
      <c r="AG19" s="51">
        <f t="shared" si="0"/>
        <v>12.806248474865697</v>
      </c>
      <c r="AH19" s="73">
        <f t="shared" si="0"/>
        <v>76.941536246685374</v>
      </c>
      <c r="AO19" s="60">
        <v>29</v>
      </c>
      <c r="AP19" s="60">
        <v>13</v>
      </c>
      <c r="AQ19" s="60">
        <v>45</v>
      </c>
      <c r="AR19" s="88">
        <v>8</v>
      </c>
    </row>
    <row r="20" spans="2:44" x14ac:dyDescent="0.25">
      <c r="B20" s="71">
        <v>8</v>
      </c>
      <c r="C20" s="46">
        <v>7</v>
      </c>
      <c r="D20" s="55">
        <v>50</v>
      </c>
      <c r="E20" s="50">
        <f t="shared" si="1"/>
        <v>57.628118136895637</v>
      </c>
      <c r="F20" s="51">
        <f t="shared" si="0"/>
        <v>46.61544808322666</v>
      </c>
      <c r="G20" s="51">
        <f t="shared" si="0"/>
        <v>66.068146636635717</v>
      </c>
      <c r="H20" s="51">
        <f t="shared" si="0"/>
        <v>85.234969349440135</v>
      </c>
      <c r="I20" s="51">
        <f t="shared" si="0"/>
        <v>47.169905660283021</v>
      </c>
      <c r="J20" s="51">
        <f t="shared" si="0"/>
        <v>68.46897107449476</v>
      </c>
      <c r="K20" s="51">
        <f t="shared" si="0"/>
        <v>20.615528128088304</v>
      </c>
      <c r="L20" s="51">
        <f t="shared" si="0"/>
        <v>0</v>
      </c>
      <c r="M20" s="51">
        <f t="shared" si="0"/>
        <v>93.107464792034804</v>
      </c>
      <c r="N20" s="51">
        <f t="shared" si="0"/>
        <v>63.788713735268246</v>
      </c>
      <c r="O20" s="51">
        <f t="shared" si="0"/>
        <v>43.416586692184822</v>
      </c>
      <c r="P20" s="51">
        <f t="shared" si="0"/>
        <v>17.029386365926403</v>
      </c>
      <c r="Q20" s="51">
        <f t="shared" si="0"/>
        <v>83.240615086627031</v>
      </c>
      <c r="R20" s="51">
        <f t="shared" si="0"/>
        <v>101.53324578678651</v>
      </c>
      <c r="S20" s="51">
        <f t="shared" si="0"/>
        <v>10.816653826391969</v>
      </c>
      <c r="T20" s="51">
        <f t="shared" si="0"/>
        <v>80.112421009478922</v>
      </c>
      <c r="U20" s="51">
        <f t="shared" si="0"/>
        <v>89.202017914394744</v>
      </c>
      <c r="V20" s="51">
        <f t="shared" si="0"/>
        <v>46.173585522460783</v>
      </c>
      <c r="W20" s="51">
        <f t="shared" si="0"/>
        <v>85.023526155999903</v>
      </c>
      <c r="X20" s="51">
        <f t="shared" si="0"/>
        <v>75.927597090912869</v>
      </c>
      <c r="Y20" s="51">
        <f t="shared" si="0"/>
        <v>61.846584384264908</v>
      </c>
      <c r="Z20" s="51">
        <f t="shared" si="0"/>
        <v>93.021502890460766</v>
      </c>
      <c r="AA20" s="51">
        <f t="shared" si="0"/>
        <v>73.600271738628791</v>
      </c>
      <c r="AB20" s="51">
        <f t="shared" si="0"/>
        <v>37.336309405188942</v>
      </c>
      <c r="AC20" s="51">
        <f t="shared" si="0"/>
        <v>43.174066289845804</v>
      </c>
      <c r="AD20" s="51">
        <f t="shared" si="0"/>
        <v>45.617978911828175</v>
      </c>
      <c r="AE20" s="51">
        <f t="shared" si="0"/>
        <v>27.730849247724095</v>
      </c>
      <c r="AF20" s="51">
        <f t="shared" si="0"/>
        <v>66.610809933523555</v>
      </c>
      <c r="AG20" s="51">
        <f t="shared" si="0"/>
        <v>7.810249675906654</v>
      </c>
      <c r="AH20" s="73">
        <f t="shared" si="0"/>
        <v>97.24710792614863</v>
      </c>
      <c r="AO20" s="60">
        <v>1</v>
      </c>
      <c r="AP20" s="60">
        <v>43</v>
      </c>
      <c r="AQ20" s="60">
        <v>95</v>
      </c>
      <c r="AR20" s="88">
        <v>11</v>
      </c>
    </row>
    <row r="21" spans="2:44" x14ac:dyDescent="0.25">
      <c r="B21" s="71">
        <v>9</v>
      </c>
      <c r="C21" s="46">
        <v>92</v>
      </c>
      <c r="D21" s="55">
        <v>12</v>
      </c>
      <c r="E21" s="50">
        <f t="shared" si="1"/>
        <v>96.384646080171919</v>
      </c>
      <c r="F21" s="51">
        <f t="shared" si="0"/>
        <v>67.186308128963304</v>
      </c>
      <c r="G21" s="51">
        <f t="shared" si="0"/>
        <v>34.23448553724738</v>
      </c>
      <c r="H21" s="51">
        <f t="shared" si="0"/>
        <v>82.87339742040264</v>
      </c>
      <c r="I21" s="51">
        <f t="shared" si="0"/>
        <v>68.264192663504048</v>
      </c>
      <c r="J21" s="51">
        <f t="shared" si="0"/>
        <v>34.481879299133332</v>
      </c>
      <c r="K21" s="51">
        <f t="shared" si="0"/>
        <v>73.389372527635089</v>
      </c>
      <c r="L21" s="51">
        <f t="shared" si="0"/>
        <v>93.107464792034804</v>
      </c>
      <c r="M21" s="51">
        <f t="shared" si="0"/>
        <v>0</v>
      </c>
      <c r="N21" s="51">
        <f t="shared" si="0"/>
        <v>35.608987629529715</v>
      </c>
      <c r="O21" s="51">
        <f t="shared" si="0"/>
        <v>92.455394650609762</v>
      </c>
      <c r="P21" s="51">
        <f t="shared" si="0"/>
        <v>87.091905479212016</v>
      </c>
      <c r="Q21" s="51">
        <f t="shared" si="0"/>
        <v>61.204574992397426</v>
      </c>
      <c r="R21" s="51">
        <f t="shared" si="0"/>
        <v>85.14693182963201</v>
      </c>
      <c r="S21" s="51">
        <f t="shared" si="0"/>
        <v>91.923881554251182</v>
      </c>
      <c r="T21" s="51">
        <f t="shared" si="0"/>
        <v>72.006944109578768</v>
      </c>
      <c r="U21" s="51">
        <f t="shared" si="0"/>
        <v>32.249030993194197</v>
      </c>
      <c r="V21" s="51">
        <f t="shared" si="0"/>
        <v>47.507894080878813</v>
      </c>
      <c r="W21" s="51">
        <f t="shared" si="0"/>
        <v>40</v>
      </c>
      <c r="X21" s="51">
        <f t="shared" si="0"/>
        <v>91.093358704133863</v>
      </c>
      <c r="Y21" s="51">
        <f t="shared" si="0"/>
        <v>31.304951684997057</v>
      </c>
      <c r="Z21" s="51">
        <f t="shared" si="0"/>
        <v>4.4721359549995796</v>
      </c>
      <c r="AA21" s="51">
        <f t="shared" si="0"/>
        <v>86.023252670426274</v>
      </c>
      <c r="AB21" s="51">
        <f t="shared" si="0"/>
        <v>109.65856099730654</v>
      </c>
      <c r="AC21" s="51">
        <f t="shared" ref="AC21:AH42" si="2">SQRT(($C21-AC$11)^2+($D21-AC$12)^2)</f>
        <v>51.312766442669997</v>
      </c>
      <c r="AD21" s="51">
        <f t="shared" si="2"/>
        <v>47.539457296018853</v>
      </c>
      <c r="AE21" s="51">
        <f t="shared" si="2"/>
        <v>65.391130897087265</v>
      </c>
      <c r="AF21" s="51">
        <f t="shared" si="2"/>
        <v>83.006023877788536</v>
      </c>
      <c r="AG21" s="51">
        <f t="shared" si="2"/>
        <v>85.615419172015976</v>
      </c>
      <c r="AH21" s="73">
        <f t="shared" si="2"/>
        <v>11.045361017187261</v>
      </c>
      <c r="AO21" s="60">
        <v>11</v>
      </c>
      <c r="AP21" s="60">
        <v>34</v>
      </c>
      <c r="AQ21" s="60">
        <v>84</v>
      </c>
      <c r="AR21" s="88">
        <v>11</v>
      </c>
    </row>
    <row r="22" spans="2:44" x14ac:dyDescent="0.25">
      <c r="B22" s="71">
        <v>10</v>
      </c>
      <c r="C22" s="46">
        <v>70</v>
      </c>
      <c r="D22" s="55">
        <v>40</v>
      </c>
      <c r="E22" s="50">
        <f t="shared" si="1"/>
        <v>61.26989472816156</v>
      </c>
      <c r="F22" s="51">
        <f t="shared" si="1"/>
        <v>55.803225713214822</v>
      </c>
      <c r="G22" s="51">
        <f t="shared" si="1"/>
        <v>34.176014981270121</v>
      </c>
      <c r="H22" s="51">
        <f t="shared" si="1"/>
        <v>54.918120870983927</v>
      </c>
      <c r="I22" s="51">
        <f t="shared" si="1"/>
        <v>57.201398584300364</v>
      </c>
      <c r="J22" s="51">
        <f t="shared" si="1"/>
        <v>5.3851648071345037</v>
      </c>
      <c r="K22" s="51">
        <f t="shared" si="1"/>
        <v>47.095647357266465</v>
      </c>
      <c r="L22" s="51">
        <f t="shared" si="1"/>
        <v>63.788713735268246</v>
      </c>
      <c r="M22" s="51">
        <f t="shared" si="1"/>
        <v>35.608987629529715</v>
      </c>
      <c r="N22" s="51">
        <f t="shared" si="1"/>
        <v>0</v>
      </c>
      <c r="O22" s="51">
        <f t="shared" si="1"/>
        <v>56.850681614207581</v>
      </c>
      <c r="P22" s="51">
        <f t="shared" si="1"/>
        <v>54.230987451824994</v>
      </c>
      <c r="Q22" s="51">
        <f t="shared" si="1"/>
        <v>37.12142238654117</v>
      </c>
      <c r="R22" s="51">
        <f t="shared" si="1"/>
        <v>63.071388124885914</v>
      </c>
      <c r="S22" s="51">
        <f t="shared" si="1"/>
        <v>60.083275543199207</v>
      </c>
      <c r="T22" s="51">
        <f t="shared" si="1"/>
        <v>44.147480109288232</v>
      </c>
      <c r="U22" s="51">
        <f t="shared" ref="U22:AH42" si="3">SQRT(($C22-U$11)^2+($D22-U$12)^2)</f>
        <v>26.305892875931811</v>
      </c>
      <c r="V22" s="51">
        <f t="shared" si="3"/>
        <v>19.416487838947599</v>
      </c>
      <c r="W22" s="51">
        <f t="shared" si="3"/>
        <v>25.059928172283335</v>
      </c>
      <c r="X22" s="51">
        <f t="shared" si="3"/>
        <v>59.211485372349848</v>
      </c>
      <c r="Y22" s="51">
        <f t="shared" si="3"/>
        <v>15.231546211727817</v>
      </c>
      <c r="Z22" s="51">
        <f t="shared" si="3"/>
        <v>37.735924528226413</v>
      </c>
      <c r="AA22" s="51">
        <f t="shared" si="3"/>
        <v>54.147945482723536</v>
      </c>
      <c r="AB22" s="51">
        <f t="shared" si="3"/>
        <v>74.652528423356159</v>
      </c>
      <c r="AC22" s="51">
        <f t="shared" si="3"/>
        <v>21</v>
      </c>
      <c r="AD22" s="51">
        <f t="shared" si="3"/>
        <v>24.166091947189145</v>
      </c>
      <c r="AE22" s="51">
        <f t="shared" si="3"/>
        <v>38.052595180880893</v>
      </c>
      <c r="AF22" s="51">
        <f t="shared" si="3"/>
        <v>49.819674828324601</v>
      </c>
      <c r="AG22" s="51">
        <f t="shared" si="3"/>
        <v>57.218878003679869</v>
      </c>
      <c r="AH22" s="73">
        <f t="shared" si="3"/>
        <v>44.294469180700204</v>
      </c>
      <c r="AO22" s="60">
        <v>14</v>
      </c>
      <c r="AP22" s="60">
        <v>97</v>
      </c>
      <c r="AQ22" s="60">
        <v>97</v>
      </c>
      <c r="AR22" s="88">
        <v>14</v>
      </c>
    </row>
    <row r="23" spans="2:44" x14ac:dyDescent="0.25">
      <c r="B23" s="71">
        <v>11</v>
      </c>
      <c r="C23" s="46">
        <v>34</v>
      </c>
      <c r="D23" s="55">
        <v>84</v>
      </c>
      <c r="E23" s="50">
        <f t="shared" si="1"/>
        <v>14.212670403551895</v>
      </c>
      <c r="F23" s="51">
        <f t="shared" si="1"/>
        <v>77.52418977325722</v>
      </c>
      <c r="G23" s="51">
        <f t="shared" si="1"/>
        <v>79.699435380685102</v>
      </c>
      <c r="H23" s="51">
        <f t="shared" si="1"/>
        <v>47.074409183759279</v>
      </c>
      <c r="I23" s="51">
        <f t="shared" si="1"/>
        <v>78.638413005350003</v>
      </c>
      <c r="J23" s="51">
        <f t="shared" si="1"/>
        <v>58.694122363316758</v>
      </c>
      <c r="K23" s="51">
        <f t="shared" si="1"/>
        <v>48.270073544588683</v>
      </c>
      <c r="L23" s="51">
        <f t="shared" si="1"/>
        <v>43.416586692184822</v>
      </c>
      <c r="M23" s="51">
        <f t="shared" si="1"/>
        <v>92.455394650609762</v>
      </c>
      <c r="N23" s="51">
        <f t="shared" si="1"/>
        <v>56.850681614207581</v>
      </c>
      <c r="O23" s="51">
        <f t="shared" si="1"/>
        <v>0</v>
      </c>
      <c r="P23" s="51">
        <f t="shared" si="1"/>
        <v>26.92582403567252</v>
      </c>
      <c r="Q23" s="51">
        <f t="shared" si="1"/>
        <v>54.12947441089743</v>
      </c>
      <c r="R23" s="51">
        <f t="shared" si="1"/>
        <v>64.327288144301562</v>
      </c>
      <c r="S23" s="51">
        <f t="shared" si="1"/>
        <v>32.649655434629018</v>
      </c>
      <c r="T23" s="51">
        <f t="shared" si="1"/>
        <v>46.010868281309364</v>
      </c>
      <c r="U23" s="51">
        <f t="shared" si="3"/>
        <v>73.783466982786862</v>
      </c>
      <c r="V23" s="51">
        <f t="shared" si="3"/>
        <v>50.921508225896062</v>
      </c>
      <c r="W23" s="51">
        <f t="shared" si="3"/>
        <v>66.241980646716783</v>
      </c>
      <c r="X23" s="51">
        <f t="shared" si="3"/>
        <v>34.438350715445125</v>
      </c>
      <c r="Y23" s="51">
        <f t="shared" si="3"/>
        <v>65.299310869258036</v>
      </c>
      <c r="Z23" s="51">
        <f t="shared" si="3"/>
        <v>94.403389769647575</v>
      </c>
      <c r="AA23" s="51">
        <f t="shared" si="3"/>
        <v>33.526109228480422</v>
      </c>
      <c r="AB23" s="51">
        <f t="shared" si="3"/>
        <v>22.203603311174518</v>
      </c>
      <c r="AC23" s="51">
        <f t="shared" si="3"/>
        <v>46.486557196677836</v>
      </c>
      <c r="AD23" s="51">
        <f t="shared" si="3"/>
        <v>55.785302723925412</v>
      </c>
      <c r="AE23" s="51">
        <f t="shared" si="3"/>
        <v>46.043457732885351</v>
      </c>
      <c r="AF23" s="51">
        <f t="shared" si="3"/>
        <v>27.459060435491963</v>
      </c>
      <c r="AG23" s="51">
        <f t="shared" si="3"/>
        <v>44.294469180700204</v>
      </c>
      <c r="AH23" s="73">
        <f t="shared" si="3"/>
        <v>100.68763578513501</v>
      </c>
      <c r="AO23" s="60">
        <v>12</v>
      </c>
      <c r="AP23" s="60">
        <v>20</v>
      </c>
      <c r="AQ23" s="60">
        <v>61</v>
      </c>
      <c r="AR23" s="88">
        <v>15</v>
      </c>
    </row>
    <row r="24" spans="2:44" x14ac:dyDescent="0.25">
      <c r="B24" s="71">
        <v>12</v>
      </c>
      <c r="C24" s="46">
        <v>20</v>
      </c>
      <c r="D24" s="55">
        <v>61</v>
      </c>
      <c r="E24" s="50">
        <f t="shared" si="1"/>
        <v>41.048751503547585</v>
      </c>
      <c r="F24" s="51">
        <f t="shared" si="1"/>
        <v>54.230987451824994</v>
      </c>
      <c r="G24" s="51">
        <f t="shared" si="1"/>
        <v>65.215028942721474</v>
      </c>
      <c r="H24" s="51">
        <f t="shared" si="1"/>
        <v>68.47627326307996</v>
      </c>
      <c r="I24" s="51">
        <f t="shared" si="1"/>
        <v>55.145262715848951</v>
      </c>
      <c r="J24" s="51">
        <f t="shared" si="1"/>
        <v>58.189346103904619</v>
      </c>
      <c r="K24" s="51">
        <f t="shared" si="1"/>
        <v>24.186773244895647</v>
      </c>
      <c r="L24" s="51">
        <f t="shared" si="1"/>
        <v>17.029386365926403</v>
      </c>
      <c r="M24" s="51">
        <f t="shared" si="1"/>
        <v>87.091905479212016</v>
      </c>
      <c r="N24" s="51">
        <f t="shared" si="1"/>
        <v>54.230987451824994</v>
      </c>
      <c r="O24" s="51">
        <f t="shared" si="1"/>
        <v>26.92582403567252</v>
      </c>
      <c r="P24" s="51">
        <f t="shared" si="1"/>
        <v>0</v>
      </c>
      <c r="Q24" s="51">
        <f t="shared" si="1"/>
        <v>68.066144300966542</v>
      </c>
      <c r="R24" s="51">
        <f t="shared" si="1"/>
        <v>85</v>
      </c>
      <c r="S24" s="51">
        <f t="shared" si="1"/>
        <v>7.2801098892805181</v>
      </c>
      <c r="T24" s="51">
        <f t="shared" si="1"/>
        <v>63.906181234681831</v>
      </c>
      <c r="U24" s="51">
        <f t="shared" si="3"/>
        <v>77.878109889750149</v>
      </c>
      <c r="V24" s="51">
        <f t="shared" si="3"/>
        <v>39.824615503479755</v>
      </c>
      <c r="W24" s="51">
        <f t="shared" si="3"/>
        <v>72.560319734686942</v>
      </c>
      <c r="X24" s="51">
        <f t="shared" si="3"/>
        <v>58.898217290508889</v>
      </c>
      <c r="Y24" s="51">
        <f t="shared" si="3"/>
        <v>56.222771187482387</v>
      </c>
      <c r="Z24" s="51">
        <f t="shared" si="3"/>
        <v>87.80091115700337</v>
      </c>
      <c r="AA24" s="51">
        <f t="shared" si="3"/>
        <v>56.612719418872643</v>
      </c>
      <c r="AB24" s="51">
        <f t="shared" si="3"/>
        <v>27.202941017470888</v>
      </c>
      <c r="AC24" s="51">
        <f t="shared" si="3"/>
        <v>35.805027579936315</v>
      </c>
      <c r="AD24" s="51">
        <f t="shared" si="3"/>
        <v>41.773197148410844</v>
      </c>
      <c r="AE24" s="51">
        <f t="shared" si="3"/>
        <v>25.942243542145693</v>
      </c>
      <c r="AF24" s="51">
        <f t="shared" si="3"/>
        <v>49.648766349225639</v>
      </c>
      <c r="AG24" s="51">
        <f t="shared" si="3"/>
        <v>17.464249196572979</v>
      </c>
      <c r="AH24" s="73">
        <f t="shared" si="3"/>
        <v>92.956979296876895</v>
      </c>
      <c r="AO24" s="60">
        <v>15</v>
      </c>
      <c r="AP24" s="60">
        <v>13</v>
      </c>
      <c r="AQ24" s="60">
        <v>59</v>
      </c>
      <c r="AR24" s="88">
        <v>15</v>
      </c>
    </row>
    <row r="25" spans="2:44" x14ac:dyDescent="0.25">
      <c r="B25" s="71">
        <v>13</v>
      </c>
      <c r="C25" s="46">
        <v>87</v>
      </c>
      <c r="D25" s="55">
        <v>73</v>
      </c>
      <c r="E25" s="50">
        <f t="shared" si="1"/>
        <v>49.193495504995376</v>
      </c>
      <c r="F25" s="51">
        <f t="shared" si="1"/>
        <v>90.553851381374173</v>
      </c>
      <c r="G25" s="51">
        <f t="shared" si="1"/>
        <v>71.175838597096984</v>
      </c>
      <c r="H25" s="51">
        <f t="shared" si="1"/>
        <v>22.135943621178654</v>
      </c>
      <c r="I25" s="51">
        <f t="shared" si="1"/>
        <v>91.967385523347346</v>
      </c>
      <c r="J25" s="51">
        <f t="shared" si="1"/>
        <v>33.241540277189323</v>
      </c>
      <c r="K25" s="51">
        <f t="shared" si="1"/>
        <v>73.430239002743278</v>
      </c>
      <c r="L25" s="51">
        <f t="shared" si="1"/>
        <v>83.240615086627031</v>
      </c>
      <c r="M25" s="51">
        <f t="shared" si="1"/>
        <v>61.204574992397426</v>
      </c>
      <c r="N25" s="51">
        <f t="shared" si="1"/>
        <v>37.12142238654117</v>
      </c>
      <c r="O25" s="51">
        <f t="shared" si="1"/>
        <v>54.12947441089743</v>
      </c>
      <c r="P25" s="51">
        <f t="shared" si="1"/>
        <v>68.066144300966542</v>
      </c>
      <c r="Q25" s="51">
        <f t="shared" si="1"/>
        <v>0</v>
      </c>
      <c r="R25" s="51">
        <f t="shared" si="1"/>
        <v>26</v>
      </c>
      <c r="S25" s="51">
        <f t="shared" si="1"/>
        <v>75.312681535050928</v>
      </c>
      <c r="T25" s="51">
        <f t="shared" si="1"/>
        <v>12.206555615733702</v>
      </c>
      <c r="U25" s="51">
        <f t="shared" si="3"/>
        <v>30.364452901377952</v>
      </c>
      <c r="V25" s="51">
        <f t="shared" si="3"/>
        <v>51.623637996561229</v>
      </c>
      <c r="W25" s="51">
        <f t="shared" si="3"/>
        <v>21.587033144922902</v>
      </c>
      <c r="X25" s="51">
        <f t="shared" si="3"/>
        <v>34.058772731852805</v>
      </c>
      <c r="Y25" s="51">
        <f t="shared" si="3"/>
        <v>52.32590180780452</v>
      </c>
      <c r="Z25" s="51">
        <f t="shared" si="3"/>
        <v>65.069193939989759</v>
      </c>
      <c r="AA25" s="51">
        <f t="shared" si="3"/>
        <v>29.698484809834994</v>
      </c>
      <c r="AB25" s="51">
        <f t="shared" si="3"/>
        <v>76.295478240849903</v>
      </c>
      <c r="AC25" s="51">
        <f t="shared" si="3"/>
        <v>50.328918128646478</v>
      </c>
      <c r="AD25" s="51">
        <f t="shared" si="3"/>
        <v>58.051701094799967</v>
      </c>
      <c r="AE25" s="51">
        <f t="shared" si="3"/>
        <v>65.192024052026483</v>
      </c>
      <c r="AF25" s="51">
        <f t="shared" si="3"/>
        <v>30.528675044947494</v>
      </c>
      <c r="AG25" s="51">
        <f t="shared" si="3"/>
        <v>79.120161779409926</v>
      </c>
      <c r="AH25" s="73">
        <f t="shared" si="3"/>
        <v>72.111025509279784</v>
      </c>
      <c r="AO25" s="60">
        <v>4</v>
      </c>
      <c r="AP25" s="60">
        <v>80</v>
      </c>
      <c r="AQ25" s="60">
        <v>94</v>
      </c>
      <c r="AR25" s="88">
        <v>16</v>
      </c>
    </row>
    <row r="26" spans="2:44" x14ac:dyDescent="0.25">
      <c r="B26" s="71">
        <v>14</v>
      </c>
      <c r="C26" s="46">
        <v>97</v>
      </c>
      <c r="D26" s="55">
        <v>97</v>
      </c>
      <c r="E26" s="50">
        <f t="shared" si="1"/>
        <v>54.037024344425184</v>
      </c>
      <c r="F26" s="51">
        <f t="shared" si="1"/>
        <v>115.25623627379127</v>
      </c>
      <c r="G26" s="51">
        <f t="shared" si="1"/>
        <v>97.169954203961623</v>
      </c>
      <c r="H26" s="51">
        <f t="shared" si="1"/>
        <v>17.262676501632068</v>
      </c>
      <c r="I26" s="51">
        <f t="shared" si="1"/>
        <v>116.66190466471906</v>
      </c>
      <c r="J26" s="51">
        <f t="shared" si="1"/>
        <v>59.236812878479547</v>
      </c>
      <c r="K26" s="51">
        <f t="shared" si="1"/>
        <v>95.268042910516428</v>
      </c>
      <c r="L26" s="51">
        <f t="shared" si="1"/>
        <v>101.53324578678651</v>
      </c>
      <c r="M26" s="51">
        <f t="shared" si="1"/>
        <v>85.14693182963201</v>
      </c>
      <c r="N26" s="51">
        <f t="shared" si="1"/>
        <v>63.071388124885914</v>
      </c>
      <c r="O26" s="51">
        <f t="shared" si="1"/>
        <v>64.327288144301562</v>
      </c>
      <c r="P26" s="51">
        <f t="shared" si="1"/>
        <v>85</v>
      </c>
      <c r="Q26" s="51">
        <f t="shared" si="1"/>
        <v>26</v>
      </c>
      <c r="R26" s="51">
        <f t="shared" si="1"/>
        <v>0</v>
      </c>
      <c r="S26" s="51">
        <f t="shared" si="1"/>
        <v>92.195444572928878</v>
      </c>
      <c r="T26" s="51">
        <f t="shared" si="1"/>
        <v>22.022715545545239</v>
      </c>
      <c r="U26" s="51">
        <f t="shared" si="3"/>
        <v>53.009433122794285</v>
      </c>
      <c r="V26" s="51">
        <f t="shared" si="3"/>
        <v>76.400261779656233</v>
      </c>
      <c r="W26" s="51">
        <f t="shared" si="3"/>
        <v>45.276925690687087</v>
      </c>
      <c r="X26" s="51">
        <f t="shared" si="3"/>
        <v>32.062439083762797</v>
      </c>
      <c r="Y26" s="51">
        <f t="shared" si="3"/>
        <v>78.294316524253531</v>
      </c>
      <c r="Z26" s="51">
        <f t="shared" si="3"/>
        <v>89.274856482662571</v>
      </c>
      <c r="AA26" s="51">
        <f t="shared" si="3"/>
        <v>31.144823004794873</v>
      </c>
      <c r="AB26" s="51">
        <f t="shared" si="3"/>
        <v>85.586213843118443</v>
      </c>
      <c r="AC26" s="51">
        <f t="shared" si="3"/>
        <v>74.518454090245328</v>
      </c>
      <c r="AD26" s="51">
        <f t="shared" si="3"/>
        <v>83.006023877788536</v>
      </c>
      <c r="AE26" s="51">
        <f t="shared" si="3"/>
        <v>87.783825389418979</v>
      </c>
      <c r="AF26" s="51">
        <f t="shared" si="3"/>
        <v>36.878177829171548</v>
      </c>
      <c r="AG26" s="51">
        <f t="shared" si="3"/>
        <v>98.792712281827747</v>
      </c>
      <c r="AH26" s="73">
        <f t="shared" si="3"/>
        <v>96.187317251288391</v>
      </c>
      <c r="AO26" s="60">
        <v>13</v>
      </c>
      <c r="AP26" s="60">
        <v>87</v>
      </c>
      <c r="AQ26" s="60">
        <v>73</v>
      </c>
      <c r="AR26" s="88">
        <v>16</v>
      </c>
    </row>
    <row r="27" spans="2:44" x14ac:dyDescent="0.25">
      <c r="B27" s="71">
        <v>15</v>
      </c>
      <c r="C27" s="46">
        <v>13</v>
      </c>
      <c r="D27" s="55">
        <v>59</v>
      </c>
      <c r="E27" s="50">
        <f t="shared" si="1"/>
        <v>46.861498055439924</v>
      </c>
      <c r="F27" s="51">
        <f t="shared" si="1"/>
        <v>53.366656256505337</v>
      </c>
      <c r="G27" s="51">
        <f t="shared" si="1"/>
        <v>68.01470429252781</v>
      </c>
      <c r="H27" s="51">
        <f t="shared" si="1"/>
        <v>75.591004755857028</v>
      </c>
      <c r="I27" s="51">
        <f t="shared" si="1"/>
        <v>54.12947441089743</v>
      </c>
      <c r="J27" s="51">
        <f t="shared" si="1"/>
        <v>64.288412641781719</v>
      </c>
      <c r="K27" s="51">
        <f t="shared" si="1"/>
        <v>24.166091947189145</v>
      </c>
      <c r="L27" s="51">
        <f t="shared" si="1"/>
        <v>10.816653826391969</v>
      </c>
      <c r="M27" s="51">
        <f t="shared" si="1"/>
        <v>91.923881554251182</v>
      </c>
      <c r="N27" s="51">
        <f t="shared" si="1"/>
        <v>60.083275543199207</v>
      </c>
      <c r="O27" s="51">
        <f t="shared" si="1"/>
        <v>32.649655434629018</v>
      </c>
      <c r="P27" s="51">
        <f t="shared" si="1"/>
        <v>7.2801098892805181</v>
      </c>
      <c r="Q27" s="51">
        <f t="shared" si="1"/>
        <v>75.312681535050928</v>
      </c>
      <c r="R27" s="51">
        <f t="shared" si="1"/>
        <v>92.195444572928878</v>
      </c>
      <c r="S27" s="51">
        <f t="shared" si="1"/>
        <v>0</v>
      </c>
      <c r="T27" s="51">
        <f t="shared" si="1"/>
        <v>71.168813394632338</v>
      </c>
      <c r="U27" s="51">
        <f t="shared" si="3"/>
        <v>84.344531535838172</v>
      </c>
      <c r="V27" s="51">
        <f t="shared" si="3"/>
        <v>44.418464629025621</v>
      </c>
      <c r="W27" s="51">
        <f t="shared" si="3"/>
        <v>79.309520235593411</v>
      </c>
      <c r="X27" s="51">
        <f t="shared" si="3"/>
        <v>65.604877867426907</v>
      </c>
      <c r="Y27" s="51">
        <f t="shared" si="3"/>
        <v>60.745370193949761</v>
      </c>
      <c r="Z27" s="51">
        <f t="shared" si="3"/>
        <v>92.357999112150537</v>
      </c>
      <c r="AA27" s="51">
        <f t="shared" si="3"/>
        <v>63.513778032801667</v>
      </c>
      <c r="AB27" s="51">
        <f t="shared" si="3"/>
        <v>28.0178514522438</v>
      </c>
      <c r="AC27" s="51">
        <f t="shared" si="3"/>
        <v>40.70626487409524</v>
      </c>
      <c r="AD27" s="51">
        <f t="shared" si="3"/>
        <v>45.453272709454048</v>
      </c>
      <c r="AE27" s="51">
        <f t="shared" si="3"/>
        <v>28.319604517012593</v>
      </c>
      <c r="AF27" s="51">
        <f t="shared" si="3"/>
        <v>56.603886792339623</v>
      </c>
      <c r="AG27" s="51">
        <f t="shared" si="3"/>
        <v>14</v>
      </c>
      <c r="AH27" s="73">
        <f t="shared" si="3"/>
        <v>97.20082304178294</v>
      </c>
      <c r="AO27" s="60">
        <v>16</v>
      </c>
      <c r="AP27" s="60">
        <v>80</v>
      </c>
      <c r="AQ27" s="60">
        <v>83</v>
      </c>
      <c r="AR27" s="88">
        <v>16</v>
      </c>
    </row>
    <row r="28" spans="2:44" x14ac:dyDescent="0.25">
      <c r="B28" s="71">
        <v>16</v>
      </c>
      <c r="C28" s="46">
        <v>80</v>
      </c>
      <c r="D28" s="55">
        <v>83</v>
      </c>
      <c r="E28" s="50">
        <f t="shared" si="1"/>
        <v>38.897300677553446</v>
      </c>
      <c r="F28" s="51">
        <f t="shared" si="1"/>
        <v>93.813645062965122</v>
      </c>
      <c r="G28" s="51">
        <f t="shared" si="1"/>
        <v>78.160092118676531</v>
      </c>
      <c r="H28" s="51">
        <f t="shared" si="1"/>
        <v>11</v>
      </c>
      <c r="I28" s="51">
        <f t="shared" si="1"/>
        <v>95.210293561148106</v>
      </c>
      <c r="J28" s="51">
        <f t="shared" si="1"/>
        <v>41.303752856126764</v>
      </c>
      <c r="K28" s="51">
        <f t="shared" si="1"/>
        <v>73.246160308919954</v>
      </c>
      <c r="L28" s="51">
        <f t="shared" si="1"/>
        <v>80.112421009478922</v>
      </c>
      <c r="M28" s="51">
        <f t="shared" si="1"/>
        <v>72.006944109578768</v>
      </c>
      <c r="N28" s="51">
        <f t="shared" si="1"/>
        <v>44.147480109288232</v>
      </c>
      <c r="O28" s="51">
        <f t="shared" si="1"/>
        <v>46.010868281309364</v>
      </c>
      <c r="P28" s="51">
        <f t="shared" si="1"/>
        <v>63.906181234681831</v>
      </c>
      <c r="Q28" s="51">
        <f t="shared" si="1"/>
        <v>12.206555615733702</v>
      </c>
      <c r="R28" s="51">
        <f t="shared" si="1"/>
        <v>22.022715545545239</v>
      </c>
      <c r="S28" s="51">
        <f t="shared" si="1"/>
        <v>71.168813394632338</v>
      </c>
      <c r="T28" s="51">
        <f t="shared" si="1"/>
        <v>0</v>
      </c>
      <c r="U28" s="51">
        <f t="shared" si="3"/>
        <v>42.154477816715982</v>
      </c>
      <c r="V28" s="51">
        <f t="shared" si="3"/>
        <v>55.226805085936306</v>
      </c>
      <c r="W28" s="51">
        <f t="shared" si="3"/>
        <v>33.241540277189323</v>
      </c>
      <c r="X28" s="51">
        <f t="shared" si="3"/>
        <v>21.931712199461309</v>
      </c>
      <c r="Y28" s="51">
        <f t="shared" si="3"/>
        <v>59.203040462462738</v>
      </c>
      <c r="Z28" s="51">
        <f t="shared" si="3"/>
        <v>75.663729752107784</v>
      </c>
      <c r="AA28" s="51">
        <f t="shared" si="3"/>
        <v>17.804493814764857</v>
      </c>
      <c r="AB28" s="51">
        <f t="shared" si="3"/>
        <v>68.117545463705611</v>
      </c>
      <c r="AC28" s="51">
        <f t="shared" si="3"/>
        <v>53.009433122794285</v>
      </c>
      <c r="AD28" s="51">
        <f t="shared" si="3"/>
        <v>61.911226768656427</v>
      </c>
      <c r="AE28" s="51">
        <f t="shared" si="3"/>
        <v>65.79513659838392</v>
      </c>
      <c r="AF28" s="51">
        <f t="shared" si="3"/>
        <v>19.924858845171276</v>
      </c>
      <c r="AG28" s="51">
        <f t="shared" si="3"/>
        <v>77.025969646606853</v>
      </c>
      <c r="AH28" s="73">
        <f t="shared" si="3"/>
        <v>82.734515167492219</v>
      </c>
      <c r="AO28" s="60">
        <v>17</v>
      </c>
      <c r="AP28" s="60">
        <v>96</v>
      </c>
      <c r="AQ28" s="60">
        <v>44</v>
      </c>
      <c r="AR28" s="88">
        <v>17</v>
      </c>
    </row>
    <row r="29" spans="2:44" x14ac:dyDescent="0.25">
      <c r="B29" s="71">
        <v>17</v>
      </c>
      <c r="C29" s="46">
        <v>96</v>
      </c>
      <c r="D29" s="55">
        <v>44</v>
      </c>
      <c r="E29" s="50">
        <f t="shared" si="1"/>
        <v>73.552702193733168</v>
      </c>
      <c r="F29" s="51">
        <f t="shared" si="1"/>
        <v>80.062475604992386</v>
      </c>
      <c r="G29" s="51">
        <f t="shared" si="1"/>
        <v>52.345009313209601</v>
      </c>
      <c r="H29" s="51">
        <f t="shared" si="1"/>
        <v>52.497618993626752</v>
      </c>
      <c r="I29" s="51">
        <f t="shared" si="1"/>
        <v>81.412529748190479</v>
      </c>
      <c r="J29" s="51">
        <f t="shared" si="1"/>
        <v>21.095023109728988</v>
      </c>
      <c r="K29" s="51">
        <f t="shared" si="1"/>
        <v>73.334848469196416</v>
      </c>
      <c r="L29" s="51">
        <f t="shared" si="1"/>
        <v>89.202017914394744</v>
      </c>
      <c r="M29" s="51">
        <f t="shared" si="1"/>
        <v>32.249030993194197</v>
      </c>
      <c r="N29" s="51">
        <f t="shared" si="1"/>
        <v>26.305892875931811</v>
      </c>
      <c r="O29" s="51">
        <f t="shared" si="1"/>
        <v>73.783466982786862</v>
      </c>
      <c r="P29" s="51">
        <f t="shared" si="1"/>
        <v>77.878109889750149</v>
      </c>
      <c r="Q29" s="51">
        <f t="shared" si="1"/>
        <v>30.364452901377952</v>
      </c>
      <c r="R29" s="51">
        <f t="shared" si="1"/>
        <v>53.009433122794285</v>
      </c>
      <c r="S29" s="51">
        <f t="shared" si="1"/>
        <v>84.344531535838172</v>
      </c>
      <c r="T29" s="51">
        <f t="shared" si="1"/>
        <v>42.154477816715982</v>
      </c>
      <c r="U29" s="51">
        <f t="shared" si="3"/>
        <v>0</v>
      </c>
      <c r="V29" s="51">
        <f t="shared" si="3"/>
        <v>45.705579528105758</v>
      </c>
      <c r="W29" s="51">
        <f t="shared" si="3"/>
        <v>8.9442719099991592</v>
      </c>
      <c r="X29" s="51">
        <f t="shared" si="3"/>
        <v>63.134776470658387</v>
      </c>
      <c r="Y29" s="51">
        <f t="shared" si="3"/>
        <v>36.715119501371639</v>
      </c>
      <c r="Z29" s="51">
        <f t="shared" si="3"/>
        <v>36.496575181789318</v>
      </c>
      <c r="AA29" s="51">
        <f t="shared" si="3"/>
        <v>58.309518948453004</v>
      </c>
      <c r="AB29" s="51">
        <f t="shared" si="3"/>
        <v>94.36630754670864</v>
      </c>
      <c r="AC29" s="51">
        <f t="shared" si="3"/>
        <v>47.169905660283021</v>
      </c>
      <c r="AD29" s="51">
        <f t="shared" si="3"/>
        <v>50</v>
      </c>
      <c r="AE29" s="51">
        <f t="shared" si="3"/>
        <v>64.280634719952786</v>
      </c>
      <c r="AF29" s="51">
        <f t="shared" si="3"/>
        <v>57.008771254956898</v>
      </c>
      <c r="AG29" s="51">
        <f t="shared" si="3"/>
        <v>83.006023877788536</v>
      </c>
      <c r="AH29" s="73">
        <f t="shared" si="3"/>
        <v>43.289721643826724</v>
      </c>
      <c r="AO29" s="60">
        <v>19</v>
      </c>
      <c r="AP29" s="60">
        <v>92</v>
      </c>
      <c r="AQ29" s="60">
        <v>52</v>
      </c>
      <c r="AR29" s="88">
        <v>17</v>
      </c>
    </row>
    <row r="30" spans="2:44" x14ac:dyDescent="0.25">
      <c r="B30" s="71">
        <v>18</v>
      </c>
      <c r="C30" s="46">
        <v>51</v>
      </c>
      <c r="D30" s="55">
        <v>36</v>
      </c>
      <c r="E30" s="50">
        <f t="shared" si="1"/>
        <v>59.539902586416787</v>
      </c>
      <c r="F30" s="51">
        <f t="shared" si="1"/>
        <v>38.948684188300895</v>
      </c>
      <c r="G30" s="51">
        <f t="shared" si="1"/>
        <v>28.861739379323623</v>
      </c>
      <c r="H30" s="51">
        <f t="shared" si="1"/>
        <v>64.845971347493901</v>
      </c>
      <c r="I30" s="51">
        <f t="shared" si="1"/>
        <v>40.36087214122113</v>
      </c>
      <c r="J30" s="51">
        <f t="shared" si="1"/>
        <v>24.738633753705962</v>
      </c>
      <c r="K30" s="51">
        <f t="shared" si="1"/>
        <v>28.0178514522438</v>
      </c>
      <c r="L30" s="51">
        <f t="shared" si="1"/>
        <v>46.173585522460783</v>
      </c>
      <c r="M30" s="51">
        <f t="shared" si="1"/>
        <v>47.507894080878813</v>
      </c>
      <c r="N30" s="51">
        <f t="shared" si="1"/>
        <v>19.416487838947599</v>
      </c>
      <c r="O30" s="51">
        <f t="shared" si="1"/>
        <v>50.921508225896062</v>
      </c>
      <c r="P30" s="51">
        <f t="shared" si="1"/>
        <v>39.824615503479755</v>
      </c>
      <c r="Q30" s="51">
        <f t="shared" si="1"/>
        <v>51.623637996561229</v>
      </c>
      <c r="R30" s="51">
        <f t="shared" si="1"/>
        <v>76.400261779656233</v>
      </c>
      <c r="S30" s="51">
        <f t="shared" si="1"/>
        <v>44.418464629025621</v>
      </c>
      <c r="T30" s="51">
        <f t="shared" si="1"/>
        <v>55.226805085936306</v>
      </c>
      <c r="U30" s="51">
        <f t="shared" si="3"/>
        <v>45.705579528105758</v>
      </c>
      <c r="V30" s="51">
        <f t="shared" si="3"/>
        <v>0</v>
      </c>
      <c r="W30" s="51">
        <f t="shared" si="3"/>
        <v>44.011362169330773</v>
      </c>
      <c r="X30" s="51">
        <f t="shared" si="3"/>
        <v>64.536811201050213</v>
      </c>
      <c r="Y30" s="51">
        <f t="shared" si="3"/>
        <v>16.401219466856727</v>
      </c>
      <c r="Z30" s="51">
        <f t="shared" si="3"/>
        <v>48.010415536631214</v>
      </c>
      <c r="AA30" s="51">
        <f t="shared" si="3"/>
        <v>59.908263203000637</v>
      </c>
      <c r="AB30" s="51">
        <f t="shared" si="3"/>
        <v>64.202803677098089</v>
      </c>
      <c r="AC30" s="51">
        <f t="shared" si="3"/>
        <v>4.4721359549995796</v>
      </c>
      <c r="AD30" s="51">
        <f t="shared" si="3"/>
        <v>6.7082039324993694</v>
      </c>
      <c r="AE30" s="51">
        <f t="shared" si="3"/>
        <v>19.104973174542799</v>
      </c>
      <c r="AF30" s="51">
        <f t="shared" si="3"/>
        <v>53.9351462406472</v>
      </c>
      <c r="AG30" s="51">
        <f t="shared" si="3"/>
        <v>39.05124837953327</v>
      </c>
      <c r="AH30" s="73">
        <f t="shared" si="3"/>
        <v>53.150729063673246</v>
      </c>
      <c r="AO30" s="60">
        <v>18</v>
      </c>
      <c r="AP30" s="60">
        <v>51</v>
      </c>
      <c r="AQ30" s="60">
        <v>36</v>
      </c>
      <c r="AR30" s="88">
        <v>18</v>
      </c>
    </row>
    <row r="31" spans="2:44" x14ac:dyDescent="0.25">
      <c r="B31" s="71">
        <v>19</v>
      </c>
      <c r="C31" s="46">
        <v>92</v>
      </c>
      <c r="D31" s="55">
        <v>52</v>
      </c>
      <c r="E31" s="50">
        <f t="shared" si="1"/>
        <v>65.192024052026483</v>
      </c>
      <c r="F31" s="51">
        <f t="shared" si="1"/>
        <v>80.709355095924295</v>
      </c>
      <c r="G31" s="51">
        <f t="shared" si="1"/>
        <v>55.605755097831377</v>
      </c>
      <c r="H31" s="51">
        <f t="shared" si="1"/>
        <v>43.68065933568311</v>
      </c>
      <c r="I31" s="51">
        <f t="shared" si="1"/>
        <v>82.09750300709517</v>
      </c>
      <c r="J31" s="51">
        <f t="shared" si="1"/>
        <v>19.723082923316021</v>
      </c>
      <c r="K31" s="51">
        <f t="shared" si="1"/>
        <v>70.611613775638915</v>
      </c>
      <c r="L31" s="51">
        <f t="shared" si="1"/>
        <v>85.023526155999903</v>
      </c>
      <c r="M31" s="51">
        <f t="shared" si="1"/>
        <v>40</v>
      </c>
      <c r="N31" s="51">
        <f t="shared" si="1"/>
        <v>25.059928172283335</v>
      </c>
      <c r="O31" s="51">
        <f t="shared" si="1"/>
        <v>66.241980646716783</v>
      </c>
      <c r="P31" s="51">
        <f t="shared" si="1"/>
        <v>72.560319734686942</v>
      </c>
      <c r="Q31" s="51">
        <f t="shared" si="1"/>
        <v>21.587033144922902</v>
      </c>
      <c r="R31" s="51">
        <f t="shared" si="1"/>
        <v>45.276925690687087</v>
      </c>
      <c r="S31" s="51">
        <f t="shared" si="1"/>
        <v>79.309520235593411</v>
      </c>
      <c r="T31" s="51">
        <f t="shared" si="1"/>
        <v>33.241540277189323</v>
      </c>
      <c r="U31" s="51">
        <f t="shared" si="3"/>
        <v>8.9442719099991592</v>
      </c>
      <c r="V31" s="51">
        <f t="shared" si="3"/>
        <v>44.011362169330773</v>
      </c>
      <c r="W31" s="51">
        <f t="shared" si="3"/>
        <v>0</v>
      </c>
      <c r="X31" s="51">
        <f t="shared" si="3"/>
        <v>54.203320931470607</v>
      </c>
      <c r="Y31" s="51">
        <f t="shared" si="3"/>
        <v>38.209946349085598</v>
      </c>
      <c r="Z31" s="51">
        <f t="shared" si="3"/>
        <v>44.045431091090478</v>
      </c>
      <c r="AA31" s="51">
        <f t="shared" si="3"/>
        <v>49.396356140913873</v>
      </c>
      <c r="AB31" s="51">
        <f t="shared" si="3"/>
        <v>87.321245982864909</v>
      </c>
      <c r="AC31" s="51">
        <f t="shared" si="3"/>
        <v>44.643028571099428</v>
      </c>
      <c r="AD31" s="51">
        <f t="shared" si="3"/>
        <v>49.193495504995376</v>
      </c>
      <c r="AE31" s="51">
        <f t="shared" si="3"/>
        <v>61.611687202997452</v>
      </c>
      <c r="AF31" s="51">
        <f t="shared" si="3"/>
        <v>48.270073544588683</v>
      </c>
      <c r="AG31" s="51">
        <f t="shared" si="3"/>
        <v>79.309520235593411</v>
      </c>
      <c r="AH31" s="73">
        <f t="shared" si="3"/>
        <v>51.009802979427398</v>
      </c>
      <c r="AO31" s="60">
        <v>25</v>
      </c>
      <c r="AP31" s="60">
        <v>49</v>
      </c>
      <c r="AQ31" s="60">
        <v>40</v>
      </c>
      <c r="AR31" s="88">
        <v>18</v>
      </c>
    </row>
    <row r="32" spans="2:44" x14ac:dyDescent="0.25">
      <c r="B32" s="71">
        <v>20</v>
      </c>
      <c r="C32" s="46">
        <v>65</v>
      </c>
      <c r="D32" s="55">
        <v>99</v>
      </c>
      <c r="E32" s="50">
        <f t="shared" si="1"/>
        <v>22.360679774997898</v>
      </c>
      <c r="F32" s="51">
        <f t="shared" si="1"/>
        <v>100.31948963187563</v>
      </c>
      <c r="G32" s="51">
        <f t="shared" si="1"/>
        <v>91.268833672837076</v>
      </c>
      <c r="H32" s="51">
        <f t="shared" si="1"/>
        <v>15.811388300841896</v>
      </c>
      <c r="I32" s="51">
        <f t="shared" si="1"/>
        <v>101.6366075781753</v>
      </c>
      <c r="J32" s="51">
        <f t="shared" si="1"/>
        <v>57.870545184921149</v>
      </c>
      <c r="K32" s="51">
        <f t="shared" si="1"/>
        <v>74.886580907396223</v>
      </c>
      <c r="L32" s="51">
        <f t="shared" si="1"/>
        <v>75.927597090912869</v>
      </c>
      <c r="M32" s="51">
        <f t="shared" si="1"/>
        <v>91.093358704133863</v>
      </c>
      <c r="N32" s="51">
        <f t="shared" si="1"/>
        <v>59.211485372349848</v>
      </c>
      <c r="O32" s="51">
        <f t="shared" si="1"/>
        <v>34.438350715445125</v>
      </c>
      <c r="P32" s="51">
        <f t="shared" si="1"/>
        <v>58.898217290508889</v>
      </c>
      <c r="Q32" s="51">
        <f t="shared" si="1"/>
        <v>34.058772731852805</v>
      </c>
      <c r="R32" s="51">
        <f t="shared" si="1"/>
        <v>32.062439083762797</v>
      </c>
      <c r="S32" s="51">
        <f t="shared" si="1"/>
        <v>65.604877867426907</v>
      </c>
      <c r="T32" s="51">
        <f t="shared" si="1"/>
        <v>21.931712199461309</v>
      </c>
      <c r="U32" s="51">
        <f t="shared" si="3"/>
        <v>63.134776470658387</v>
      </c>
      <c r="V32" s="51">
        <f t="shared" si="3"/>
        <v>64.536811201050213</v>
      </c>
      <c r="W32" s="51">
        <f t="shared" si="3"/>
        <v>54.203320931470607</v>
      </c>
      <c r="X32" s="51">
        <f t="shared" si="3"/>
        <v>0</v>
      </c>
      <c r="Y32" s="51">
        <f t="shared" si="3"/>
        <v>73.006848993775918</v>
      </c>
      <c r="Z32" s="51">
        <f t="shared" si="3"/>
        <v>94.371605899232208</v>
      </c>
      <c r="AA32" s="51">
        <f t="shared" si="3"/>
        <v>5.0990195135927845</v>
      </c>
      <c r="AB32" s="51">
        <f t="shared" si="3"/>
        <v>54.341512676774101</v>
      </c>
      <c r="AC32" s="51">
        <f t="shared" si="3"/>
        <v>61.1310068623117</v>
      </c>
      <c r="AD32" s="51">
        <f t="shared" si="3"/>
        <v>71.06335201775947</v>
      </c>
      <c r="AE32" s="51">
        <f t="shared" si="3"/>
        <v>69.354163537598808</v>
      </c>
      <c r="AF32" s="51">
        <f t="shared" si="3"/>
        <v>10.770329614269007</v>
      </c>
      <c r="AG32" s="51">
        <f t="shared" si="3"/>
        <v>74.966659255965254</v>
      </c>
      <c r="AH32" s="73">
        <f t="shared" si="3"/>
        <v>101.39033484509261</v>
      </c>
      <c r="AO32" s="60">
        <v>26</v>
      </c>
      <c r="AP32" s="60">
        <v>48</v>
      </c>
      <c r="AQ32" s="60">
        <v>30</v>
      </c>
      <c r="AR32" s="88">
        <v>18</v>
      </c>
    </row>
    <row r="33" spans="2:44" x14ac:dyDescent="0.25">
      <c r="B33" s="71">
        <v>21</v>
      </c>
      <c r="C33" s="46">
        <v>64</v>
      </c>
      <c r="D33" s="55">
        <v>26</v>
      </c>
      <c r="E33" s="50">
        <f t="shared" si="1"/>
        <v>72.124891681027847</v>
      </c>
      <c r="F33" s="51">
        <f t="shared" si="1"/>
        <v>43.382023926967726</v>
      </c>
      <c r="G33" s="51">
        <f t="shared" si="1"/>
        <v>18.973665961010276</v>
      </c>
      <c r="H33" s="51">
        <f t="shared" si="1"/>
        <v>69.856996786291916</v>
      </c>
      <c r="I33" s="51">
        <f t="shared" si="1"/>
        <v>44.721359549995796</v>
      </c>
      <c r="J33" s="51">
        <f t="shared" si="1"/>
        <v>19.416487838947599</v>
      </c>
      <c r="K33" s="51">
        <f t="shared" si="1"/>
        <v>42.449970553582247</v>
      </c>
      <c r="L33" s="51">
        <f t="shared" si="1"/>
        <v>61.846584384264908</v>
      </c>
      <c r="M33" s="51">
        <f t="shared" si="1"/>
        <v>31.304951684997057</v>
      </c>
      <c r="N33" s="51">
        <f t="shared" si="1"/>
        <v>15.231546211727817</v>
      </c>
      <c r="O33" s="51">
        <f t="shared" si="1"/>
        <v>65.299310869258036</v>
      </c>
      <c r="P33" s="51">
        <f t="shared" si="1"/>
        <v>56.222771187482387</v>
      </c>
      <c r="Q33" s="51">
        <f t="shared" si="1"/>
        <v>52.32590180780452</v>
      </c>
      <c r="R33" s="51">
        <f t="shared" si="1"/>
        <v>78.294316524253531</v>
      </c>
      <c r="S33" s="51">
        <f t="shared" si="1"/>
        <v>60.745370193949761</v>
      </c>
      <c r="T33" s="51">
        <f t="shared" si="1"/>
        <v>59.203040462462738</v>
      </c>
      <c r="U33" s="51">
        <f t="shared" si="3"/>
        <v>36.715119501371639</v>
      </c>
      <c r="V33" s="51">
        <f t="shared" si="3"/>
        <v>16.401219466856727</v>
      </c>
      <c r="W33" s="51">
        <f t="shared" si="3"/>
        <v>38.209946349085598</v>
      </c>
      <c r="X33" s="51">
        <f t="shared" si="3"/>
        <v>73.006848993775918</v>
      </c>
      <c r="Y33" s="51">
        <f t="shared" si="3"/>
        <v>0</v>
      </c>
      <c r="Z33" s="51">
        <f t="shared" si="3"/>
        <v>31.622776601683793</v>
      </c>
      <c r="AA33" s="51">
        <f t="shared" si="3"/>
        <v>68.029405406779802</v>
      </c>
      <c r="AB33" s="51">
        <f t="shared" si="3"/>
        <v>80.156097709406993</v>
      </c>
      <c r="AC33" s="51">
        <f t="shared" si="3"/>
        <v>20.518284528683193</v>
      </c>
      <c r="AD33" s="51">
        <f t="shared" si="3"/>
        <v>16.492422502470642</v>
      </c>
      <c r="AE33" s="51">
        <f t="shared" si="3"/>
        <v>34.176014981270121</v>
      </c>
      <c r="AF33" s="51">
        <f t="shared" si="3"/>
        <v>63.071388124885914</v>
      </c>
      <c r="AG33" s="51">
        <f t="shared" si="3"/>
        <v>54.42425929675111</v>
      </c>
      <c r="AH33" s="73">
        <f t="shared" si="3"/>
        <v>36.796738985948195</v>
      </c>
      <c r="AO33" s="60">
        <v>21</v>
      </c>
      <c r="AP33" s="60">
        <v>64</v>
      </c>
      <c r="AQ33" s="60">
        <v>26</v>
      </c>
      <c r="AR33" s="88">
        <v>21</v>
      </c>
    </row>
    <row r="34" spans="2:44" x14ac:dyDescent="0.25">
      <c r="B34" s="71">
        <v>22</v>
      </c>
      <c r="C34" s="46">
        <v>90</v>
      </c>
      <c r="D34" s="55">
        <v>8</v>
      </c>
      <c r="E34" s="50">
        <f t="shared" si="1"/>
        <v>98.883770154661889</v>
      </c>
      <c r="F34" s="51">
        <f t="shared" si="1"/>
        <v>65.007691852580024</v>
      </c>
      <c r="G34" s="51">
        <f t="shared" si="1"/>
        <v>32</v>
      </c>
      <c r="H34" s="51">
        <f t="shared" si="1"/>
        <v>86.579443287653447</v>
      </c>
      <c r="I34" s="51">
        <f t="shared" si="1"/>
        <v>66.030296076876709</v>
      </c>
      <c r="J34" s="51">
        <f t="shared" si="1"/>
        <v>37.161808352124091</v>
      </c>
      <c r="K34" s="51">
        <f t="shared" si="1"/>
        <v>73.006848993775918</v>
      </c>
      <c r="L34" s="51">
        <f t="shared" si="1"/>
        <v>93.021502890460766</v>
      </c>
      <c r="M34" s="51">
        <f t="shared" si="1"/>
        <v>4.4721359549995796</v>
      </c>
      <c r="N34" s="51">
        <f t="shared" si="1"/>
        <v>37.735924528226413</v>
      </c>
      <c r="O34" s="51">
        <f t="shared" si="1"/>
        <v>94.403389769647575</v>
      </c>
      <c r="P34" s="51">
        <f t="shared" si="1"/>
        <v>87.80091115700337</v>
      </c>
      <c r="Q34" s="51">
        <f t="shared" si="1"/>
        <v>65.069193939989759</v>
      </c>
      <c r="R34" s="51">
        <f t="shared" si="1"/>
        <v>89.274856482662571</v>
      </c>
      <c r="S34" s="51">
        <f t="shared" si="1"/>
        <v>92.357999112150537</v>
      </c>
      <c r="T34" s="51">
        <f t="shared" si="1"/>
        <v>75.663729752107784</v>
      </c>
      <c r="U34" s="51">
        <f t="shared" si="3"/>
        <v>36.496575181789318</v>
      </c>
      <c r="V34" s="51">
        <f t="shared" si="3"/>
        <v>48.010415536631214</v>
      </c>
      <c r="W34" s="51">
        <f t="shared" si="3"/>
        <v>44.045431091090478</v>
      </c>
      <c r="X34" s="51">
        <f t="shared" si="3"/>
        <v>94.371605899232208</v>
      </c>
      <c r="Y34" s="51">
        <f t="shared" si="3"/>
        <v>31.622776601683793</v>
      </c>
      <c r="Z34" s="51">
        <f t="shared" si="3"/>
        <v>0</v>
      </c>
      <c r="AA34" s="51">
        <f t="shared" si="3"/>
        <v>89.286057142198857</v>
      </c>
      <c r="AB34" s="51">
        <f t="shared" si="3"/>
        <v>111.01801655587259</v>
      </c>
      <c r="AC34" s="51">
        <f t="shared" si="3"/>
        <v>52.009614495783374</v>
      </c>
      <c r="AD34" s="51">
        <f t="shared" si="3"/>
        <v>47.413078364518789</v>
      </c>
      <c r="AE34" s="51">
        <f t="shared" si="3"/>
        <v>65.299310869258036</v>
      </c>
      <c r="AF34" s="51">
        <f t="shared" si="3"/>
        <v>86.034876648949762</v>
      </c>
      <c r="AG34" s="51">
        <f t="shared" si="3"/>
        <v>85.428332536694171</v>
      </c>
      <c r="AH34" s="73">
        <f t="shared" si="3"/>
        <v>7.0710678118654755</v>
      </c>
      <c r="AO34" s="60">
        <v>9</v>
      </c>
      <c r="AP34" s="60">
        <v>92</v>
      </c>
      <c r="AQ34" s="60">
        <v>12</v>
      </c>
      <c r="AR34" s="88">
        <v>22</v>
      </c>
    </row>
    <row r="35" spans="2:44" x14ac:dyDescent="0.25">
      <c r="B35" s="71">
        <v>23</v>
      </c>
      <c r="C35" s="46">
        <v>66</v>
      </c>
      <c r="D35" s="55">
        <v>94</v>
      </c>
      <c r="E35" s="50">
        <f t="shared" si="1"/>
        <v>23.021728866442675</v>
      </c>
      <c r="F35" s="51">
        <f t="shared" si="1"/>
        <v>96.176920308356728</v>
      </c>
      <c r="G35" s="51">
        <f t="shared" si="1"/>
        <v>86.371291526756735</v>
      </c>
      <c r="H35" s="51">
        <f t="shared" si="1"/>
        <v>14</v>
      </c>
      <c r="I35" s="51">
        <f t="shared" si="1"/>
        <v>97.508973945991244</v>
      </c>
      <c r="J35" s="51">
        <f t="shared" si="1"/>
        <v>52.773099207835045</v>
      </c>
      <c r="K35" s="51">
        <f t="shared" si="1"/>
        <v>71.400280111495363</v>
      </c>
      <c r="L35" s="51">
        <f t="shared" si="1"/>
        <v>73.600271738628791</v>
      </c>
      <c r="M35" s="51">
        <f t="shared" si="1"/>
        <v>86.023252670426274</v>
      </c>
      <c r="N35" s="51">
        <f t="shared" si="1"/>
        <v>54.147945482723536</v>
      </c>
      <c r="O35" s="51">
        <f t="shared" si="1"/>
        <v>33.526109228480422</v>
      </c>
      <c r="P35" s="51">
        <f t="shared" si="1"/>
        <v>56.612719418872643</v>
      </c>
      <c r="Q35" s="51">
        <f t="shared" si="1"/>
        <v>29.698484809834994</v>
      </c>
      <c r="R35" s="51">
        <f t="shared" si="1"/>
        <v>31.144823004794873</v>
      </c>
      <c r="S35" s="51">
        <f t="shared" si="1"/>
        <v>63.513778032801667</v>
      </c>
      <c r="T35" s="51">
        <f t="shared" si="1"/>
        <v>17.804493814764857</v>
      </c>
      <c r="U35" s="51">
        <f t="shared" si="3"/>
        <v>58.309518948453004</v>
      </c>
      <c r="V35" s="51">
        <f t="shared" si="3"/>
        <v>59.908263203000637</v>
      </c>
      <c r="W35" s="51">
        <f t="shared" si="3"/>
        <v>49.396356140913873</v>
      </c>
      <c r="X35" s="51">
        <f t="shared" si="3"/>
        <v>5.0990195135927845</v>
      </c>
      <c r="Y35" s="51">
        <f t="shared" si="3"/>
        <v>68.029405406779802</v>
      </c>
      <c r="Z35" s="51">
        <f t="shared" si="3"/>
        <v>89.286057142198857</v>
      </c>
      <c r="AA35" s="51">
        <f t="shared" si="3"/>
        <v>0</v>
      </c>
      <c r="AB35" s="51">
        <f t="shared" si="3"/>
        <v>54.451813560247928</v>
      </c>
      <c r="AC35" s="51">
        <f t="shared" si="3"/>
        <v>56.612719418872643</v>
      </c>
      <c r="AD35" s="51">
        <f t="shared" si="3"/>
        <v>66.483080554378645</v>
      </c>
      <c r="AE35" s="51">
        <f t="shared" si="3"/>
        <v>65.513357416636794</v>
      </c>
      <c r="AF35" s="51">
        <f t="shared" si="3"/>
        <v>7.0710678118654755</v>
      </c>
      <c r="AG35" s="51">
        <f t="shared" si="3"/>
        <v>72.180329730474355</v>
      </c>
      <c r="AH35" s="73">
        <f t="shared" si="3"/>
        <v>96.30160954002794</v>
      </c>
      <c r="AO35" s="60">
        <v>22</v>
      </c>
      <c r="AP35" s="60">
        <v>90</v>
      </c>
      <c r="AQ35" s="60">
        <v>8</v>
      </c>
      <c r="AR35" s="88">
        <v>22</v>
      </c>
    </row>
    <row r="36" spans="2:44" x14ac:dyDescent="0.25">
      <c r="B36" s="71">
        <v>24</v>
      </c>
      <c r="C36" s="46">
        <v>12</v>
      </c>
      <c r="D36" s="55">
        <v>87</v>
      </c>
      <c r="E36" s="50">
        <f t="shared" si="1"/>
        <v>32.015621187164243</v>
      </c>
      <c r="F36" s="51">
        <f t="shared" si="1"/>
        <v>81.049367671808525</v>
      </c>
      <c r="G36" s="51">
        <f t="shared" si="1"/>
        <v>91.4166286842826</v>
      </c>
      <c r="H36" s="51">
        <f t="shared" si="1"/>
        <v>68.359344642850402</v>
      </c>
      <c r="I36" s="51">
        <f t="shared" si="1"/>
        <v>81.884064383737083</v>
      </c>
      <c r="J36" s="51">
        <f t="shared" si="1"/>
        <v>77.420927403383644</v>
      </c>
      <c r="K36" s="51">
        <f t="shared" si="1"/>
        <v>51.195702944680818</v>
      </c>
      <c r="L36" s="51">
        <f t="shared" si="1"/>
        <v>37.336309405188942</v>
      </c>
      <c r="M36" s="51">
        <f t="shared" si="1"/>
        <v>109.65856099730654</v>
      </c>
      <c r="N36" s="51">
        <f t="shared" si="1"/>
        <v>74.652528423356159</v>
      </c>
      <c r="O36" s="51">
        <f t="shared" si="1"/>
        <v>22.203603311174518</v>
      </c>
      <c r="P36" s="51">
        <f t="shared" si="1"/>
        <v>27.202941017470888</v>
      </c>
      <c r="Q36" s="51">
        <f t="shared" si="1"/>
        <v>76.295478240849903</v>
      </c>
      <c r="R36" s="51">
        <f t="shared" si="1"/>
        <v>85.586213843118443</v>
      </c>
      <c r="S36" s="51">
        <f t="shared" si="1"/>
        <v>28.0178514522438</v>
      </c>
      <c r="T36" s="51">
        <f t="shared" si="1"/>
        <v>68.117545463705611</v>
      </c>
      <c r="U36" s="51">
        <f t="shared" si="3"/>
        <v>94.36630754670864</v>
      </c>
      <c r="V36" s="51">
        <f t="shared" si="3"/>
        <v>64.202803677098089</v>
      </c>
      <c r="W36" s="51">
        <f t="shared" si="3"/>
        <v>87.321245982864909</v>
      </c>
      <c r="X36" s="51">
        <f t="shared" si="3"/>
        <v>54.341512676774101</v>
      </c>
      <c r="Y36" s="51">
        <f t="shared" si="3"/>
        <v>80.156097709406993</v>
      </c>
      <c r="Z36" s="51">
        <f t="shared" si="3"/>
        <v>111.01801655587259</v>
      </c>
      <c r="AA36" s="51">
        <f t="shared" si="3"/>
        <v>54.451813560247928</v>
      </c>
      <c r="AB36" s="51">
        <f t="shared" si="3"/>
        <v>0</v>
      </c>
      <c r="AC36" s="51">
        <f t="shared" si="3"/>
        <v>59.816385714952723</v>
      </c>
      <c r="AD36" s="51">
        <f t="shared" si="3"/>
        <v>67.416615162732697</v>
      </c>
      <c r="AE36" s="51">
        <f t="shared" si="3"/>
        <v>52.924474489596967</v>
      </c>
      <c r="AF36" s="51">
        <f t="shared" si="3"/>
        <v>49.040799340956916</v>
      </c>
      <c r="AG36" s="51">
        <f t="shared" si="3"/>
        <v>42.01190307520001</v>
      </c>
      <c r="AH36" s="73">
        <f t="shared" si="3"/>
        <v>116.77756633874505</v>
      </c>
      <c r="AO36" s="60">
        <v>30</v>
      </c>
      <c r="AP36" s="60">
        <v>91</v>
      </c>
      <c r="AQ36" s="60">
        <v>1</v>
      </c>
      <c r="AR36" s="88">
        <v>22</v>
      </c>
    </row>
    <row r="37" spans="2:44" x14ac:dyDescent="0.25">
      <c r="B37" s="71">
        <v>25</v>
      </c>
      <c r="C37" s="46">
        <v>49</v>
      </c>
      <c r="D37" s="55">
        <v>40</v>
      </c>
      <c r="E37" s="50">
        <f t="shared" si="1"/>
        <v>55.326304774492215</v>
      </c>
      <c r="F37" s="51">
        <f t="shared" si="1"/>
        <v>40.80441152620633</v>
      </c>
      <c r="G37" s="51">
        <f t="shared" si="1"/>
        <v>33.241540277189323</v>
      </c>
      <c r="H37" s="51">
        <f t="shared" si="1"/>
        <v>62.265560304232388</v>
      </c>
      <c r="I37" s="51">
        <f t="shared" si="1"/>
        <v>42.201895692018383</v>
      </c>
      <c r="J37" s="51">
        <f t="shared" si="1"/>
        <v>26.076809620810597</v>
      </c>
      <c r="K37" s="51">
        <f t="shared" si="1"/>
        <v>26.172504656604801</v>
      </c>
      <c r="L37" s="51">
        <f t="shared" ref="L37:AA42" si="4">SQRT(($C37-L$11)^2+($D37-L$12)^2)</f>
        <v>43.174066289845804</v>
      </c>
      <c r="M37" s="51">
        <f t="shared" si="4"/>
        <v>51.312766442669997</v>
      </c>
      <c r="N37" s="51">
        <f t="shared" si="4"/>
        <v>21</v>
      </c>
      <c r="O37" s="51">
        <f t="shared" si="4"/>
        <v>46.486557196677836</v>
      </c>
      <c r="P37" s="51">
        <f t="shared" si="4"/>
        <v>35.805027579936315</v>
      </c>
      <c r="Q37" s="51">
        <f t="shared" si="4"/>
        <v>50.328918128646478</v>
      </c>
      <c r="R37" s="51">
        <f t="shared" si="4"/>
        <v>74.518454090245328</v>
      </c>
      <c r="S37" s="51">
        <f t="shared" si="4"/>
        <v>40.70626487409524</v>
      </c>
      <c r="T37" s="51">
        <f t="shared" si="4"/>
        <v>53.009433122794285</v>
      </c>
      <c r="U37" s="51">
        <f t="shared" si="4"/>
        <v>47.169905660283021</v>
      </c>
      <c r="V37" s="51">
        <f t="shared" si="4"/>
        <v>4.4721359549995796</v>
      </c>
      <c r="W37" s="51">
        <f t="shared" si="4"/>
        <v>44.643028571099428</v>
      </c>
      <c r="X37" s="51">
        <f t="shared" si="4"/>
        <v>61.1310068623117</v>
      </c>
      <c r="Y37" s="51">
        <f t="shared" si="4"/>
        <v>20.518284528683193</v>
      </c>
      <c r="Z37" s="51">
        <f t="shared" si="4"/>
        <v>52.009614495783374</v>
      </c>
      <c r="AA37" s="51">
        <f t="shared" si="4"/>
        <v>56.612719418872643</v>
      </c>
      <c r="AB37" s="51">
        <f t="shared" si="3"/>
        <v>59.816385714952723</v>
      </c>
      <c r="AC37" s="51">
        <f t="shared" si="3"/>
        <v>0</v>
      </c>
      <c r="AD37" s="51">
        <f t="shared" si="3"/>
        <v>10.04987562112089</v>
      </c>
      <c r="AE37" s="51">
        <f t="shared" si="3"/>
        <v>17.11724276862369</v>
      </c>
      <c r="AF37" s="51">
        <f t="shared" si="3"/>
        <v>50.447993022517757</v>
      </c>
      <c r="AG37" s="51">
        <f t="shared" si="3"/>
        <v>36.345563690772494</v>
      </c>
      <c r="AH37" s="73">
        <f t="shared" si="3"/>
        <v>57.314919523628397</v>
      </c>
      <c r="AO37" s="60">
        <v>20</v>
      </c>
      <c r="AP37" s="60">
        <v>65</v>
      </c>
      <c r="AQ37" s="60">
        <v>99</v>
      </c>
      <c r="AR37" s="88">
        <v>23</v>
      </c>
    </row>
    <row r="38" spans="2:44" x14ac:dyDescent="0.25">
      <c r="B38" s="71">
        <v>26</v>
      </c>
      <c r="C38" s="46">
        <v>48</v>
      </c>
      <c r="D38" s="55">
        <v>30</v>
      </c>
      <c r="E38" s="50">
        <f t="shared" ref="E38:T42" si="5">SQRT(($C38-E$11)^2+($D38-E$12)^2)</f>
        <v>65.192024052026483</v>
      </c>
      <c r="F38" s="51">
        <f t="shared" si="5"/>
        <v>32.526911934581186</v>
      </c>
      <c r="G38" s="51">
        <f t="shared" si="5"/>
        <v>24.166091947189145</v>
      </c>
      <c r="H38" s="51">
        <f t="shared" si="5"/>
        <v>71.554175279993274</v>
      </c>
      <c r="I38" s="51">
        <f t="shared" si="5"/>
        <v>33.941125496954278</v>
      </c>
      <c r="J38" s="51">
        <f t="shared" si="5"/>
        <v>29.546573405388315</v>
      </c>
      <c r="K38" s="51">
        <f t="shared" si="5"/>
        <v>25.96150997149434</v>
      </c>
      <c r="L38" s="51">
        <f t="shared" si="5"/>
        <v>45.617978911828175</v>
      </c>
      <c r="M38" s="51">
        <f t="shared" si="5"/>
        <v>47.539457296018853</v>
      </c>
      <c r="N38" s="51">
        <f t="shared" si="5"/>
        <v>24.166091947189145</v>
      </c>
      <c r="O38" s="51">
        <f t="shared" si="5"/>
        <v>55.785302723925412</v>
      </c>
      <c r="P38" s="51">
        <f t="shared" si="5"/>
        <v>41.773197148410844</v>
      </c>
      <c r="Q38" s="51">
        <f t="shared" si="5"/>
        <v>58.051701094799967</v>
      </c>
      <c r="R38" s="51">
        <f t="shared" si="5"/>
        <v>83.006023877788536</v>
      </c>
      <c r="S38" s="51">
        <f t="shared" si="5"/>
        <v>45.453272709454048</v>
      </c>
      <c r="T38" s="51">
        <f t="shared" si="5"/>
        <v>61.911226768656427</v>
      </c>
      <c r="U38" s="51">
        <f t="shared" si="4"/>
        <v>50</v>
      </c>
      <c r="V38" s="51">
        <f t="shared" si="4"/>
        <v>6.7082039324993694</v>
      </c>
      <c r="W38" s="51">
        <f t="shared" si="4"/>
        <v>49.193495504995376</v>
      </c>
      <c r="X38" s="51">
        <f t="shared" si="4"/>
        <v>71.06335201775947</v>
      </c>
      <c r="Y38" s="51">
        <f t="shared" si="4"/>
        <v>16.492422502470642</v>
      </c>
      <c r="Z38" s="51">
        <f t="shared" si="4"/>
        <v>47.413078364518789</v>
      </c>
      <c r="AA38" s="51">
        <f t="shared" si="4"/>
        <v>66.483080554378645</v>
      </c>
      <c r="AB38" s="51">
        <f t="shared" si="3"/>
        <v>67.416615162732697</v>
      </c>
      <c r="AC38" s="51">
        <f t="shared" si="3"/>
        <v>10.04987562112089</v>
      </c>
      <c r="AD38" s="51">
        <f t="shared" si="3"/>
        <v>0</v>
      </c>
      <c r="AE38" s="51">
        <f t="shared" si="3"/>
        <v>17.888543819998318</v>
      </c>
      <c r="AF38" s="51">
        <f t="shared" si="3"/>
        <v>60.415229867972862</v>
      </c>
      <c r="AG38" s="51">
        <f t="shared" si="3"/>
        <v>38.078865529319543</v>
      </c>
      <c r="AH38" s="73">
        <f t="shared" si="3"/>
        <v>51.86520991955976</v>
      </c>
      <c r="AO38" s="60">
        <v>23</v>
      </c>
      <c r="AP38" s="60">
        <v>66</v>
      </c>
      <c r="AQ38" s="60">
        <v>94</v>
      </c>
      <c r="AR38" s="88">
        <v>23</v>
      </c>
    </row>
    <row r="39" spans="2:44" x14ac:dyDescent="0.25">
      <c r="B39" s="71">
        <v>27</v>
      </c>
      <c r="C39" s="46">
        <v>32</v>
      </c>
      <c r="D39" s="55">
        <v>38</v>
      </c>
      <c r="E39" s="50">
        <f t="shared" si="5"/>
        <v>58.051701094799967</v>
      </c>
      <c r="F39" s="51">
        <f t="shared" si="5"/>
        <v>31.780497164141408</v>
      </c>
      <c r="G39" s="51">
        <f t="shared" si="5"/>
        <v>39.698866482558415</v>
      </c>
      <c r="H39" s="51">
        <f t="shared" si="5"/>
        <v>73.756355658343097</v>
      </c>
      <c r="I39" s="51">
        <f t="shared" si="5"/>
        <v>32.984845004941285</v>
      </c>
      <c r="J39" s="51">
        <f t="shared" si="5"/>
        <v>43.185645763378368</v>
      </c>
      <c r="K39" s="51">
        <f t="shared" si="5"/>
        <v>9.0553851381374173</v>
      </c>
      <c r="L39" s="51">
        <f t="shared" si="5"/>
        <v>27.730849247724095</v>
      </c>
      <c r="M39" s="51">
        <f t="shared" si="5"/>
        <v>65.391130897087265</v>
      </c>
      <c r="N39" s="51">
        <f t="shared" si="5"/>
        <v>38.052595180880893</v>
      </c>
      <c r="O39" s="51">
        <f t="shared" si="5"/>
        <v>46.043457732885351</v>
      </c>
      <c r="P39" s="51">
        <f t="shared" si="5"/>
        <v>25.942243542145693</v>
      </c>
      <c r="Q39" s="51">
        <f t="shared" si="5"/>
        <v>65.192024052026483</v>
      </c>
      <c r="R39" s="51">
        <f t="shared" si="5"/>
        <v>87.783825389418979</v>
      </c>
      <c r="S39" s="51">
        <f t="shared" si="5"/>
        <v>28.319604517012593</v>
      </c>
      <c r="T39" s="51">
        <f t="shared" si="5"/>
        <v>65.79513659838392</v>
      </c>
      <c r="U39" s="51">
        <f t="shared" si="4"/>
        <v>64.280634719952786</v>
      </c>
      <c r="V39" s="51">
        <f t="shared" si="4"/>
        <v>19.104973174542799</v>
      </c>
      <c r="W39" s="51">
        <f t="shared" si="4"/>
        <v>61.611687202997452</v>
      </c>
      <c r="X39" s="51">
        <f t="shared" si="4"/>
        <v>69.354163537598808</v>
      </c>
      <c r="Y39" s="51">
        <f t="shared" si="4"/>
        <v>34.176014981270121</v>
      </c>
      <c r="Z39" s="51">
        <f t="shared" si="4"/>
        <v>65.299310869258036</v>
      </c>
      <c r="AA39" s="51">
        <f t="shared" si="4"/>
        <v>65.513357416636794</v>
      </c>
      <c r="AB39" s="51">
        <f t="shared" si="3"/>
        <v>52.924474489596967</v>
      </c>
      <c r="AC39" s="51">
        <f t="shared" si="3"/>
        <v>17.11724276862369</v>
      </c>
      <c r="AD39" s="51">
        <f t="shared" si="3"/>
        <v>17.888543819998318</v>
      </c>
      <c r="AE39" s="51">
        <f t="shared" si="3"/>
        <v>0</v>
      </c>
      <c r="AF39" s="51">
        <f t="shared" si="3"/>
        <v>58.668560575490517</v>
      </c>
      <c r="AG39" s="51">
        <f t="shared" si="3"/>
        <v>20.248456731316587</v>
      </c>
      <c r="AH39" s="73">
        <f t="shared" si="3"/>
        <v>69.641941385920603</v>
      </c>
      <c r="AO39" s="60">
        <v>28</v>
      </c>
      <c r="AP39" s="60">
        <v>61</v>
      </c>
      <c r="AQ39" s="60">
        <v>89</v>
      </c>
      <c r="AR39" s="88">
        <v>23</v>
      </c>
    </row>
    <row r="40" spans="2:44" x14ac:dyDescent="0.25">
      <c r="B40" s="71">
        <v>28</v>
      </c>
      <c r="C40" s="46">
        <v>61</v>
      </c>
      <c r="D40" s="55">
        <v>89</v>
      </c>
      <c r="E40" s="50">
        <f t="shared" si="5"/>
        <v>18.973665961010276</v>
      </c>
      <c r="F40" s="51">
        <f t="shared" si="5"/>
        <v>89.554452708952439</v>
      </c>
      <c r="G40" s="51">
        <f t="shared" si="5"/>
        <v>81.055536516637773</v>
      </c>
      <c r="H40" s="51">
        <f t="shared" si="5"/>
        <v>19.646882704388499</v>
      </c>
      <c r="I40" s="51">
        <f t="shared" si="5"/>
        <v>90.87353850269065</v>
      </c>
      <c r="J40" s="51">
        <f t="shared" si="5"/>
        <v>49.040799340956916</v>
      </c>
      <c r="K40" s="51">
        <f t="shared" si="5"/>
        <v>64.404968752418469</v>
      </c>
      <c r="L40" s="51">
        <f t="shared" si="5"/>
        <v>66.610809933523555</v>
      </c>
      <c r="M40" s="51">
        <f t="shared" si="5"/>
        <v>83.006023877788536</v>
      </c>
      <c r="N40" s="51">
        <f t="shared" si="5"/>
        <v>49.819674828324601</v>
      </c>
      <c r="O40" s="51">
        <f t="shared" si="5"/>
        <v>27.459060435491963</v>
      </c>
      <c r="P40" s="51">
        <f t="shared" si="5"/>
        <v>49.648766349225639</v>
      </c>
      <c r="Q40" s="51">
        <f t="shared" si="5"/>
        <v>30.528675044947494</v>
      </c>
      <c r="R40" s="51">
        <f t="shared" si="5"/>
        <v>36.878177829171548</v>
      </c>
      <c r="S40" s="51">
        <f t="shared" si="5"/>
        <v>56.603886792339623</v>
      </c>
      <c r="T40" s="51">
        <f t="shared" si="5"/>
        <v>19.924858845171276</v>
      </c>
      <c r="U40" s="51">
        <f t="shared" si="4"/>
        <v>57.008771254956898</v>
      </c>
      <c r="V40" s="51">
        <f t="shared" si="4"/>
        <v>53.9351462406472</v>
      </c>
      <c r="W40" s="51">
        <f t="shared" si="4"/>
        <v>48.270073544588683</v>
      </c>
      <c r="X40" s="51">
        <f t="shared" si="4"/>
        <v>10.770329614269007</v>
      </c>
      <c r="Y40" s="51">
        <f t="shared" si="4"/>
        <v>63.071388124885914</v>
      </c>
      <c r="Z40" s="51">
        <f t="shared" si="4"/>
        <v>86.034876648949762</v>
      </c>
      <c r="AA40" s="51">
        <f t="shared" si="4"/>
        <v>7.0710678118654755</v>
      </c>
      <c r="AB40" s="51">
        <f t="shared" si="3"/>
        <v>49.040799340956916</v>
      </c>
      <c r="AC40" s="51">
        <f t="shared" si="3"/>
        <v>50.447993022517757</v>
      </c>
      <c r="AD40" s="51">
        <f t="shared" si="3"/>
        <v>60.415229867972862</v>
      </c>
      <c r="AE40" s="51">
        <f t="shared" si="3"/>
        <v>58.668560575490517</v>
      </c>
      <c r="AF40" s="51">
        <f t="shared" si="3"/>
        <v>0</v>
      </c>
      <c r="AG40" s="51">
        <f t="shared" si="3"/>
        <v>65.115282384398824</v>
      </c>
      <c r="AH40" s="73">
        <f t="shared" si="3"/>
        <v>92.973114393355672</v>
      </c>
      <c r="AO40" s="60">
        <v>24</v>
      </c>
      <c r="AP40" s="60">
        <v>12</v>
      </c>
      <c r="AQ40" s="60">
        <v>87</v>
      </c>
      <c r="AR40" s="88">
        <v>24</v>
      </c>
    </row>
    <row r="41" spans="2:44" x14ac:dyDescent="0.25">
      <c r="B41" s="71">
        <v>29</v>
      </c>
      <c r="C41" s="46">
        <v>13</v>
      </c>
      <c r="D41" s="55">
        <v>45</v>
      </c>
      <c r="E41" s="50">
        <f t="shared" si="5"/>
        <v>58.309518948453004</v>
      </c>
      <c r="F41" s="51">
        <f t="shared" si="5"/>
        <v>39.849717690342551</v>
      </c>
      <c r="G41" s="51">
        <f t="shared" si="5"/>
        <v>58.258046654518033</v>
      </c>
      <c r="H41" s="51">
        <f t="shared" si="5"/>
        <v>83.006023877788536</v>
      </c>
      <c r="I41" s="51">
        <f t="shared" si="5"/>
        <v>40.521599178709621</v>
      </c>
      <c r="J41" s="51">
        <f t="shared" si="5"/>
        <v>62.072538211353979</v>
      </c>
      <c r="K41" s="51">
        <f t="shared" si="5"/>
        <v>12.806248474865697</v>
      </c>
      <c r="L41" s="51">
        <f t="shared" si="5"/>
        <v>7.810249675906654</v>
      </c>
      <c r="M41" s="51">
        <f t="shared" si="5"/>
        <v>85.615419172015976</v>
      </c>
      <c r="N41" s="51">
        <f t="shared" si="5"/>
        <v>57.218878003679869</v>
      </c>
      <c r="O41" s="51">
        <f t="shared" si="5"/>
        <v>44.294469180700204</v>
      </c>
      <c r="P41" s="51">
        <f t="shared" si="5"/>
        <v>17.464249196572979</v>
      </c>
      <c r="Q41" s="51">
        <f t="shared" si="5"/>
        <v>79.120161779409926</v>
      </c>
      <c r="R41" s="51">
        <f t="shared" si="5"/>
        <v>98.792712281827747</v>
      </c>
      <c r="S41" s="51">
        <f t="shared" si="5"/>
        <v>14</v>
      </c>
      <c r="T41" s="51">
        <f t="shared" si="5"/>
        <v>77.025969646606853</v>
      </c>
      <c r="U41" s="51">
        <f t="shared" si="4"/>
        <v>83.006023877788536</v>
      </c>
      <c r="V41" s="51">
        <f t="shared" si="4"/>
        <v>39.05124837953327</v>
      </c>
      <c r="W41" s="51">
        <f t="shared" si="4"/>
        <v>79.309520235593411</v>
      </c>
      <c r="X41" s="51">
        <f t="shared" si="4"/>
        <v>74.966659255965254</v>
      </c>
      <c r="Y41" s="51">
        <f t="shared" si="4"/>
        <v>54.42425929675111</v>
      </c>
      <c r="Z41" s="51">
        <f t="shared" si="4"/>
        <v>85.428332536694171</v>
      </c>
      <c r="AA41" s="51">
        <f t="shared" si="4"/>
        <v>72.180329730474355</v>
      </c>
      <c r="AB41" s="51">
        <f t="shared" si="3"/>
        <v>42.01190307520001</v>
      </c>
      <c r="AC41" s="51">
        <f t="shared" si="3"/>
        <v>36.345563690772494</v>
      </c>
      <c r="AD41" s="51">
        <f t="shared" si="3"/>
        <v>38.078865529319543</v>
      </c>
      <c r="AE41" s="51">
        <f t="shared" si="3"/>
        <v>20.248456731316587</v>
      </c>
      <c r="AF41" s="51">
        <f t="shared" si="3"/>
        <v>65.115282384398824</v>
      </c>
      <c r="AG41" s="51">
        <f t="shared" si="3"/>
        <v>0</v>
      </c>
      <c r="AH41" s="73">
        <f t="shared" si="3"/>
        <v>89.554452708952439</v>
      </c>
      <c r="AL41" s="89" t="s">
        <v>158</v>
      </c>
    </row>
    <row r="42" spans="2:44" ht="15.75" thickBot="1" x14ac:dyDescent="0.3">
      <c r="B42" s="52">
        <v>30</v>
      </c>
      <c r="C42" s="53">
        <v>91</v>
      </c>
      <c r="D42" s="56">
        <v>1</v>
      </c>
      <c r="E42" s="74">
        <f t="shared" si="5"/>
        <v>105.54619841567009</v>
      </c>
      <c r="F42" s="75">
        <f t="shared" si="5"/>
        <v>66.272166103123567</v>
      </c>
      <c r="G42" s="75">
        <f t="shared" si="5"/>
        <v>33.734255586865999</v>
      </c>
      <c r="H42" s="75">
        <f t="shared" si="5"/>
        <v>93.648278147545241</v>
      </c>
      <c r="I42" s="75">
        <f t="shared" si="5"/>
        <v>67.186308128963304</v>
      </c>
      <c r="J42" s="75">
        <f t="shared" si="5"/>
        <v>44.011362169330773</v>
      </c>
      <c r="K42" s="75">
        <f t="shared" si="5"/>
        <v>76.941536246685374</v>
      </c>
      <c r="L42" s="75">
        <f t="shared" si="5"/>
        <v>97.24710792614863</v>
      </c>
      <c r="M42" s="75">
        <f t="shared" si="5"/>
        <v>11.045361017187261</v>
      </c>
      <c r="N42" s="75">
        <f t="shared" si="5"/>
        <v>44.294469180700204</v>
      </c>
      <c r="O42" s="75">
        <f t="shared" si="5"/>
        <v>100.68763578513501</v>
      </c>
      <c r="P42" s="75">
        <f t="shared" si="5"/>
        <v>92.956979296876895</v>
      </c>
      <c r="Q42" s="75">
        <f t="shared" si="5"/>
        <v>72.111025509279784</v>
      </c>
      <c r="R42" s="75">
        <f t="shared" si="5"/>
        <v>96.187317251288391</v>
      </c>
      <c r="S42" s="75">
        <f t="shared" si="5"/>
        <v>97.20082304178294</v>
      </c>
      <c r="T42" s="75">
        <f t="shared" si="5"/>
        <v>82.734515167492219</v>
      </c>
      <c r="U42" s="75">
        <f t="shared" si="4"/>
        <v>43.289721643826724</v>
      </c>
      <c r="V42" s="75">
        <f t="shared" si="4"/>
        <v>53.150729063673246</v>
      </c>
      <c r="W42" s="75">
        <f t="shared" si="4"/>
        <v>51.009802979427398</v>
      </c>
      <c r="X42" s="75">
        <f t="shared" si="4"/>
        <v>101.39033484509261</v>
      </c>
      <c r="Y42" s="75">
        <f t="shared" si="4"/>
        <v>36.796738985948195</v>
      </c>
      <c r="Z42" s="75">
        <f t="shared" si="4"/>
        <v>7.0710678118654755</v>
      </c>
      <c r="AA42" s="75">
        <f t="shared" si="4"/>
        <v>96.30160954002794</v>
      </c>
      <c r="AB42" s="75">
        <f t="shared" si="3"/>
        <v>116.77756633874505</v>
      </c>
      <c r="AC42" s="75">
        <f t="shared" si="3"/>
        <v>57.314919523628397</v>
      </c>
      <c r="AD42" s="75">
        <f t="shared" si="3"/>
        <v>51.86520991955976</v>
      </c>
      <c r="AE42" s="75">
        <f t="shared" si="3"/>
        <v>69.641941385920603</v>
      </c>
      <c r="AF42" s="75">
        <f t="shared" si="3"/>
        <v>92.973114393355672</v>
      </c>
      <c r="AG42" s="75">
        <f t="shared" si="3"/>
        <v>89.554452708952439</v>
      </c>
      <c r="AH42" s="76">
        <f t="shared" si="3"/>
        <v>0</v>
      </c>
      <c r="AL42" s="86">
        <f>SUMPRODUCT(E13:AH42,E44:AH73)</f>
        <v>112.20225198193918</v>
      </c>
    </row>
    <row r="43" spans="2:44" ht="15.75" thickBot="1" x14ac:dyDescent="0.3">
      <c r="E43" s="5">
        <v>1</v>
      </c>
      <c r="F43" s="5">
        <v>2</v>
      </c>
      <c r="G43" s="5">
        <v>3</v>
      </c>
      <c r="H43" s="5">
        <v>4</v>
      </c>
      <c r="I43" s="5">
        <v>5</v>
      </c>
      <c r="J43" s="5">
        <v>6</v>
      </c>
      <c r="K43" s="5">
        <v>7</v>
      </c>
      <c r="L43" s="5">
        <v>8</v>
      </c>
      <c r="M43" s="5">
        <v>9</v>
      </c>
      <c r="N43" s="5">
        <v>10</v>
      </c>
      <c r="O43" s="5">
        <v>11</v>
      </c>
      <c r="P43" s="5">
        <v>12</v>
      </c>
      <c r="Q43" s="5">
        <v>13</v>
      </c>
      <c r="R43" s="5">
        <v>14</v>
      </c>
      <c r="S43" s="5">
        <v>15</v>
      </c>
      <c r="T43" s="5">
        <v>16</v>
      </c>
      <c r="U43" s="5">
        <v>17</v>
      </c>
      <c r="V43" s="5">
        <v>18</v>
      </c>
      <c r="W43" s="5">
        <v>19</v>
      </c>
      <c r="X43" s="5">
        <v>20</v>
      </c>
      <c r="Y43" s="5">
        <v>21</v>
      </c>
      <c r="Z43" s="5">
        <v>22</v>
      </c>
      <c r="AA43" s="5">
        <v>23</v>
      </c>
      <c r="AB43" s="5">
        <v>24</v>
      </c>
      <c r="AC43" s="5">
        <v>25</v>
      </c>
      <c r="AD43" s="5">
        <v>26</v>
      </c>
      <c r="AE43" s="5">
        <v>27</v>
      </c>
      <c r="AF43" s="5">
        <v>28</v>
      </c>
      <c r="AG43" s="5">
        <v>29</v>
      </c>
      <c r="AH43" s="5">
        <v>30</v>
      </c>
    </row>
    <row r="44" spans="2:44" x14ac:dyDescent="0.25">
      <c r="B44" s="5">
        <v>1</v>
      </c>
      <c r="E44" s="77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1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9">
        <v>0</v>
      </c>
      <c r="AI44" s="45">
        <f>SUM(E44:AH44)</f>
        <v>1</v>
      </c>
      <c r="AJ44" s="5" t="s">
        <v>155</v>
      </c>
      <c r="AK44" s="5">
        <v>1</v>
      </c>
    </row>
    <row r="45" spans="2:44" x14ac:dyDescent="0.25">
      <c r="B45" s="5">
        <v>2</v>
      </c>
      <c r="E45" s="80">
        <v>0</v>
      </c>
      <c r="F45" s="81">
        <v>1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0</v>
      </c>
      <c r="N45" s="81">
        <v>0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  <c r="T45" s="81">
        <v>0</v>
      </c>
      <c r="U45" s="81">
        <v>0</v>
      </c>
      <c r="V45" s="81">
        <v>0</v>
      </c>
      <c r="W45" s="81">
        <v>0</v>
      </c>
      <c r="X45" s="81">
        <v>0</v>
      </c>
      <c r="Y45" s="81">
        <v>0</v>
      </c>
      <c r="Z45" s="81">
        <v>0</v>
      </c>
      <c r="AA45" s="81">
        <v>0</v>
      </c>
      <c r="AB45" s="81">
        <v>0</v>
      </c>
      <c r="AC45" s="81">
        <v>0</v>
      </c>
      <c r="AD45" s="81">
        <v>0</v>
      </c>
      <c r="AE45" s="81">
        <v>0</v>
      </c>
      <c r="AF45" s="81">
        <v>0</v>
      </c>
      <c r="AG45" s="81">
        <v>0</v>
      </c>
      <c r="AH45" s="82">
        <v>0</v>
      </c>
      <c r="AI45" s="45">
        <f t="shared" ref="AI45:AI73" si="6">SUM(E45:AH45)</f>
        <v>1</v>
      </c>
      <c r="AJ45" s="5" t="s">
        <v>155</v>
      </c>
      <c r="AK45" s="5">
        <v>1</v>
      </c>
    </row>
    <row r="46" spans="2:44" x14ac:dyDescent="0.25">
      <c r="B46" s="5">
        <v>3</v>
      </c>
      <c r="E46" s="80">
        <v>0</v>
      </c>
      <c r="F46" s="81">
        <v>0</v>
      </c>
      <c r="G46" s="81">
        <v>1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X46" s="81">
        <v>0</v>
      </c>
      <c r="Y46" s="81">
        <v>0</v>
      </c>
      <c r="Z46" s="81">
        <v>0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2">
        <v>0</v>
      </c>
      <c r="AI46" s="45">
        <f t="shared" si="6"/>
        <v>1</v>
      </c>
      <c r="AJ46" s="5" t="s">
        <v>155</v>
      </c>
      <c r="AK46" s="5">
        <v>1</v>
      </c>
    </row>
    <row r="47" spans="2:44" x14ac:dyDescent="0.25">
      <c r="B47" s="5">
        <v>4</v>
      </c>
      <c r="E47" s="80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>
        <v>0</v>
      </c>
      <c r="Q47" s="81">
        <v>0</v>
      </c>
      <c r="R47" s="81">
        <v>0</v>
      </c>
      <c r="S47" s="81">
        <v>0</v>
      </c>
      <c r="T47" s="81">
        <v>1</v>
      </c>
      <c r="U47" s="81">
        <v>0</v>
      </c>
      <c r="V47" s="81">
        <v>0</v>
      </c>
      <c r="W47" s="81">
        <v>0</v>
      </c>
      <c r="X47" s="81">
        <v>0</v>
      </c>
      <c r="Y47" s="81">
        <v>0</v>
      </c>
      <c r="Z47" s="81">
        <v>0</v>
      </c>
      <c r="AA47" s="81">
        <v>0</v>
      </c>
      <c r="AB47" s="81">
        <v>0</v>
      </c>
      <c r="AC47" s="81">
        <v>0</v>
      </c>
      <c r="AD47" s="81">
        <v>0</v>
      </c>
      <c r="AE47" s="81">
        <v>0</v>
      </c>
      <c r="AF47" s="81">
        <v>0</v>
      </c>
      <c r="AG47" s="81">
        <v>0</v>
      </c>
      <c r="AH47" s="82">
        <v>0</v>
      </c>
      <c r="AI47" s="45">
        <f t="shared" si="6"/>
        <v>1</v>
      </c>
      <c r="AJ47" s="5" t="s">
        <v>155</v>
      </c>
      <c r="AK47" s="5">
        <v>1</v>
      </c>
    </row>
    <row r="48" spans="2:44" x14ac:dyDescent="0.25">
      <c r="B48" s="5">
        <v>5</v>
      </c>
      <c r="E48" s="80">
        <v>0</v>
      </c>
      <c r="F48" s="81">
        <v>1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>
        <v>0</v>
      </c>
      <c r="Q48" s="81">
        <v>0</v>
      </c>
      <c r="R48" s="81">
        <v>0</v>
      </c>
      <c r="S48" s="81">
        <v>0</v>
      </c>
      <c r="T48" s="81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  <c r="Z48" s="81">
        <v>0</v>
      </c>
      <c r="AA48" s="81">
        <v>0</v>
      </c>
      <c r="AB48" s="81">
        <v>0</v>
      </c>
      <c r="AC48" s="81">
        <v>0</v>
      </c>
      <c r="AD48" s="81">
        <v>0</v>
      </c>
      <c r="AE48" s="81">
        <v>0</v>
      </c>
      <c r="AF48" s="81">
        <v>0</v>
      </c>
      <c r="AG48" s="81">
        <v>0</v>
      </c>
      <c r="AH48" s="82">
        <v>0</v>
      </c>
      <c r="AI48" s="45">
        <f t="shared" si="6"/>
        <v>1</v>
      </c>
      <c r="AJ48" s="5" t="s">
        <v>155</v>
      </c>
      <c r="AK48" s="5">
        <v>1</v>
      </c>
    </row>
    <row r="49" spans="2:37" x14ac:dyDescent="0.25">
      <c r="B49" s="5">
        <v>6</v>
      </c>
      <c r="E49" s="80">
        <v>0</v>
      </c>
      <c r="F49" s="81">
        <v>0</v>
      </c>
      <c r="G49" s="81">
        <v>0</v>
      </c>
      <c r="H49" s="81">
        <v>0</v>
      </c>
      <c r="I49" s="81">
        <v>0</v>
      </c>
      <c r="J49" s="81">
        <v>1</v>
      </c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>
        <v>0</v>
      </c>
      <c r="Q49" s="81">
        <v>0</v>
      </c>
      <c r="R49" s="81">
        <v>0</v>
      </c>
      <c r="S49" s="81">
        <v>0</v>
      </c>
      <c r="T49" s="81">
        <v>0</v>
      </c>
      <c r="U49" s="81">
        <v>0</v>
      </c>
      <c r="V49" s="81">
        <v>0</v>
      </c>
      <c r="W49" s="81">
        <v>0</v>
      </c>
      <c r="X49" s="81">
        <v>0</v>
      </c>
      <c r="Y49" s="81">
        <v>0</v>
      </c>
      <c r="Z49" s="81">
        <v>0</v>
      </c>
      <c r="AA49" s="81">
        <v>0</v>
      </c>
      <c r="AB49" s="81">
        <v>0</v>
      </c>
      <c r="AC49" s="81">
        <v>0</v>
      </c>
      <c r="AD49" s="81">
        <v>0</v>
      </c>
      <c r="AE49" s="81">
        <v>0</v>
      </c>
      <c r="AF49" s="81">
        <v>0</v>
      </c>
      <c r="AG49" s="81">
        <v>0</v>
      </c>
      <c r="AH49" s="82">
        <v>0</v>
      </c>
      <c r="AI49" s="45">
        <f t="shared" si="6"/>
        <v>1</v>
      </c>
      <c r="AJ49" s="5" t="s">
        <v>155</v>
      </c>
      <c r="AK49" s="5">
        <v>1</v>
      </c>
    </row>
    <row r="50" spans="2:37" x14ac:dyDescent="0.25">
      <c r="B50" s="5">
        <v>7</v>
      </c>
      <c r="E50" s="80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1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  <c r="Z50" s="81">
        <v>0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2">
        <v>0</v>
      </c>
      <c r="AI50" s="45">
        <f t="shared" si="6"/>
        <v>1</v>
      </c>
      <c r="AJ50" s="5" t="s">
        <v>155</v>
      </c>
      <c r="AK50" s="5">
        <v>1</v>
      </c>
    </row>
    <row r="51" spans="2:37" x14ac:dyDescent="0.25">
      <c r="B51" s="5">
        <v>8</v>
      </c>
      <c r="E51" s="80">
        <v>0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1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  <c r="Z51" s="81">
        <v>0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2">
        <v>0</v>
      </c>
      <c r="AI51" s="45">
        <f t="shared" si="6"/>
        <v>1</v>
      </c>
      <c r="AJ51" s="5" t="s">
        <v>155</v>
      </c>
      <c r="AK51" s="5">
        <v>1</v>
      </c>
    </row>
    <row r="52" spans="2:37" x14ac:dyDescent="0.25">
      <c r="B52" s="5">
        <v>9</v>
      </c>
      <c r="E52" s="80">
        <v>0</v>
      </c>
      <c r="F52" s="81">
        <v>0</v>
      </c>
      <c r="G52" s="81">
        <v>0</v>
      </c>
      <c r="H52" s="81">
        <v>0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>
        <v>0</v>
      </c>
      <c r="R52" s="81">
        <v>0</v>
      </c>
      <c r="S52" s="81">
        <v>0</v>
      </c>
      <c r="T52" s="81">
        <v>0</v>
      </c>
      <c r="U52" s="81">
        <v>0</v>
      </c>
      <c r="V52" s="81">
        <v>0</v>
      </c>
      <c r="W52" s="81">
        <v>0</v>
      </c>
      <c r="X52" s="81">
        <v>0</v>
      </c>
      <c r="Y52" s="81">
        <v>0</v>
      </c>
      <c r="Z52" s="81">
        <v>1</v>
      </c>
      <c r="AA52" s="81">
        <v>0</v>
      </c>
      <c r="AB52" s="81">
        <v>0</v>
      </c>
      <c r="AC52" s="81">
        <v>0</v>
      </c>
      <c r="AD52" s="81">
        <v>0</v>
      </c>
      <c r="AE52" s="81">
        <v>0</v>
      </c>
      <c r="AF52" s="81">
        <v>0</v>
      </c>
      <c r="AG52" s="81">
        <v>0</v>
      </c>
      <c r="AH52" s="82">
        <v>0</v>
      </c>
      <c r="AI52" s="45">
        <f t="shared" si="6"/>
        <v>1</v>
      </c>
      <c r="AJ52" s="5" t="s">
        <v>155</v>
      </c>
      <c r="AK52" s="5">
        <v>1</v>
      </c>
    </row>
    <row r="53" spans="2:37" x14ac:dyDescent="0.25">
      <c r="B53" s="5">
        <v>10</v>
      </c>
      <c r="E53" s="80">
        <v>0</v>
      </c>
      <c r="F53" s="81">
        <v>0</v>
      </c>
      <c r="G53" s="81">
        <v>0</v>
      </c>
      <c r="H53" s="81">
        <v>0</v>
      </c>
      <c r="I53" s="81">
        <v>0</v>
      </c>
      <c r="J53" s="81">
        <v>1</v>
      </c>
      <c r="K53" s="81">
        <v>0</v>
      </c>
      <c r="L53" s="81">
        <v>0</v>
      </c>
      <c r="M53" s="81">
        <v>0</v>
      </c>
      <c r="N53" s="81">
        <v>0</v>
      </c>
      <c r="O53" s="81">
        <v>0</v>
      </c>
      <c r="P53" s="81">
        <v>0</v>
      </c>
      <c r="Q53" s="81">
        <v>0</v>
      </c>
      <c r="R53" s="81">
        <v>0</v>
      </c>
      <c r="S53" s="81">
        <v>0</v>
      </c>
      <c r="T53" s="81">
        <v>0</v>
      </c>
      <c r="U53" s="81">
        <v>0</v>
      </c>
      <c r="V53" s="81">
        <v>0</v>
      </c>
      <c r="W53" s="81">
        <v>0</v>
      </c>
      <c r="X53" s="81">
        <v>0</v>
      </c>
      <c r="Y53" s="81">
        <v>0</v>
      </c>
      <c r="Z53" s="81">
        <v>0</v>
      </c>
      <c r="AA53" s="81">
        <v>0</v>
      </c>
      <c r="AB53" s="81">
        <v>0</v>
      </c>
      <c r="AC53" s="81">
        <v>0</v>
      </c>
      <c r="AD53" s="81">
        <v>0</v>
      </c>
      <c r="AE53" s="81">
        <v>0</v>
      </c>
      <c r="AF53" s="81">
        <v>0</v>
      </c>
      <c r="AG53" s="81">
        <v>0</v>
      </c>
      <c r="AH53" s="82">
        <v>0</v>
      </c>
      <c r="AI53" s="45">
        <f t="shared" si="6"/>
        <v>1</v>
      </c>
      <c r="AJ53" s="5" t="s">
        <v>155</v>
      </c>
      <c r="AK53" s="5">
        <v>1</v>
      </c>
    </row>
    <row r="54" spans="2:37" x14ac:dyDescent="0.25">
      <c r="B54" s="5">
        <v>11</v>
      </c>
      <c r="E54" s="80">
        <v>0</v>
      </c>
      <c r="F54" s="81">
        <v>0</v>
      </c>
      <c r="G54" s="81">
        <v>0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  <c r="O54" s="81">
        <v>1</v>
      </c>
      <c r="P54" s="81">
        <v>0</v>
      </c>
      <c r="Q54" s="81">
        <v>0</v>
      </c>
      <c r="R54" s="81">
        <v>0</v>
      </c>
      <c r="S54" s="81">
        <v>0</v>
      </c>
      <c r="T54" s="81">
        <v>0</v>
      </c>
      <c r="U54" s="81">
        <v>0</v>
      </c>
      <c r="V54" s="81">
        <v>0</v>
      </c>
      <c r="W54" s="81">
        <v>0</v>
      </c>
      <c r="X54" s="81">
        <v>0</v>
      </c>
      <c r="Y54" s="81">
        <v>0</v>
      </c>
      <c r="Z54" s="81">
        <v>0</v>
      </c>
      <c r="AA54" s="81">
        <v>0</v>
      </c>
      <c r="AB54" s="81">
        <v>0</v>
      </c>
      <c r="AC54" s="81">
        <v>0</v>
      </c>
      <c r="AD54" s="81">
        <v>0</v>
      </c>
      <c r="AE54" s="81">
        <v>0</v>
      </c>
      <c r="AF54" s="81">
        <v>0</v>
      </c>
      <c r="AG54" s="81">
        <v>0</v>
      </c>
      <c r="AH54" s="82">
        <v>0</v>
      </c>
      <c r="AI54" s="45">
        <f t="shared" si="6"/>
        <v>1</v>
      </c>
      <c r="AJ54" s="5" t="s">
        <v>155</v>
      </c>
      <c r="AK54" s="5">
        <v>1</v>
      </c>
    </row>
    <row r="55" spans="2:37" x14ac:dyDescent="0.25">
      <c r="B55" s="5">
        <v>12</v>
      </c>
      <c r="E55" s="80">
        <v>0</v>
      </c>
      <c r="F55" s="81">
        <v>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v>0</v>
      </c>
      <c r="R55" s="81">
        <v>0</v>
      </c>
      <c r="S55" s="81">
        <v>1</v>
      </c>
      <c r="T55" s="81">
        <v>0</v>
      </c>
      <c r="U55" s="81">
        <v>0</v>
      </c>
      <c r="V55" s="81">
        <v>0</v>
      </c>
      <c r="W55" s="81">
        <v>0</v>
      </c>
      <c r="X55" s="81">
        <v>0</v>
      </c>
      <c r="Y55" s="81">
        <v>0</v>
      </c>
      <c r="Z55" s="81">
        <v>0</v>
      </c>
      <c r="AA55" s="81">
        <v>0</v>
      </c>
      <c r="AB55" s="81">
        <v>0</v>
      </c>
      <c r="AC55" s="81">
        <v>0</v>
      </c>
      <c r="AD55" s="81">
        <v>0</v>
      </c>
      <c r="AE55" s="81">
        <v>0</v>
      </c>
      <c r="AF55" s="81">
        <v>0</v>
      </c>
      <c r="AG55" s="81">
        <v>0</v>
      </c>
      <c r="AH55" s="82">
        <v>0</v>
      </c>
      <c r="AI55" s="45">
        <f t="shared" si="6"/>
        <v>1</v>
      </c>
      <c r="AJ55" s="5" t="s">
        <v>155</v>
      </c>
      <c r="AK55" s="5">
        <v>1</v>
      </c>
    </row>
    <row r="56" spans="2:37" x14ac:dyDescent="0.25">
      <c r="B56" s="5">
        <v>13</v>
      </c>
      <c r="E56" s="80">
        <v>0</v>
      </c>
      <c r="F56" s="81">
        <v>0</v>
      </c>
      <c r="G56" s="81">
        <v>0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81">
        <v>0</v>
      </c>
      <c r="S56" s="81">
        <v>0</v>
      </c>
      <c r="T56" s="81">
        <v>1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  <c r="Z56" s="81">
        <v>0</v>
      </c>
      <c r="AA56" s="81">
        <v>0</v>
      </c>
      <c r="AB56" s="81">
        <v>0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2">
        <v>0</v>
      </c>
      <c r="AI56" s="45">
        <f t="shared" si="6"/>
        <v>1</v>
      </c>
      <c r="AJ56" s="5" t="s">
        <v>155</v>
      </c>
      <c r="AK56" s="5">
        <v>1</v>
      </c>
    </row>
    <row r="57" spans="2:37" x14ac:dyDescent="0.25">
      <c r="B57" s="5">
        <v>14</v>
      </c>
      <c r="E57" s="80">
        <v>0</v>
      </c>
      <c r="F57" s="81">
        <v>0</v>
      </c>
      <c r="G57" s="81">
        <v>0</v>
      </c>
      <c r="H57" s="81">
        <v>0</v>
      </c>
      <c r="I57" s="81">
        <v>0</v>
      </c>
      <c r="J57" s="81">
        <v>0</v>
      </c>
      <c r="K57" s="81">
        <v>0</v>
      </c>
      <c r="L57" s="81">
        <v>0</v>
      </c>
      <c r="M57" s="81">
        <v>0</v>
      </c>
      <c r="N57" s="81">
        <v>0</v>
      </c>
      <c r="O57" s="81">
        <v>0</v>
      </c>
      <c r="P57" s="81">
        <v>0</v>
      </c>
      <c r="Q57" s="81">
        <v>0</v>
      </c>
      <c r="R57" s="81">
        <v>1</v>
      </c>
      <c r="S57" s="81">
        <v>0</v>
      </c>
      <c r="T57" s="81">
        <v>0</v>
      </c>
      <c r="U57" s="81">
        <v>0</v>
      </c>
      <c r="V57" s="81">
        <v>0</v>
      </c>
      <c r="W57" s="81">
        <v>0</v>
      </c>
      <c r="X57" s="81">
        <v>0</v>
      </c>
      <c r="Y57" s="81">
        <v>0</v>
      </c>
      <c r="Z57" s="81">
        <v>0</v>
      </c>
      <c r="AA57" s="81">
        <v>0</v>
      </c>
      <c r="AB57" s="81">
        <v>0</v>
      </c>
      <c r="AC57" s="81">
        <v>0</v>
      </c>
      <c r="AD57" s="81">
        <v>0</v>
      </c>
      <c r="AE57" s="81">
        <v>0</v>
      </c>
      <c r="AF57" s="81">
        <v>0</v>
      </c>
      <c r="AG57" s="81">
        <v>0</v>
      </c>
      <c r="AH57" s="82">
        <v>0</v>
      </c>
      <c r="AI57" s="45">
        <f t="shared" si="6"/>
        <v>1</v>
      </c>
      <c r="AJ57" s="5" t="s">
        <v>155</v>
      </c>
      <c r="AK57" s="5">
        <v>1</v>
      </c>
    </row>
    <row r="58" spans="2:37" x14ac:dyDescent="0.25">
      <c r="B58" s="5">
        <v>15</v>
      </c>
      <c r="E58" s="80">
        <v>0</v>
      </c>
      <c r="F58" s="81">
        <v>0</v>
      </c>
      <c r="G58" s="81">
        <v>0</v>
      </c>
      <c r="H58" s="81">
        <v>0</v>
      </c>
      <c r="I58" s="81">
        <v>0</v>
      </c>
      <c r="J58" s="81">
        <v>0</v>
      </c>
      <c r="K58" s="81">
        <v>0</v>
      </c>
      <c r="L58" s="81">
        <v>0</v>
      </c>
      <c r="M58" s="81">
        <v>0</v>
      </c>
      <c r="N58" s="81">
        <v>0</v>
      </c>
      <c r="O58" s="81">
        <v>0</v>
      </c>
      <c r="P58" s="81">
        <v>0</v>
      </c>
      <c r="Q58" s="81">
        <v>0</v>
      </c>
      <c r="R58" s="81">
        <v>0</v>
      </c>
      <c r="S58" s="81">
        <v>1</v>
      </c>
      <c r="T58" s="81">
        <v>0</v>
      </c>
      <c r="U58" s="81">
        <v>0</v>
      </c>
      <c r="V58" s="81">
        <v>0</v>
      </c>
      <c r="W58" s="81">
        <v>0</v>
      </c>
      <c r="X58" s="81">
        <v>0</v>
      </c>
      <c r="Y58" s="81">
        <v>0</v>
      </c>
      <c r="Z58" s="81">
        <v>0</v>
      </c>
      <c r="AA58" s="81">
        <v>0</v>
      </c>
      <c r="AB58" s="81">
        <v>0</v>
      </c>
      <c r="AC58" s="81">
        <v>0</v>
      </c>
      <c r="AD58" s="81">
        <v>0</v>
      </c>
      <c r="AE58" s="81">
        <v>0</v>
      </c>
      <c r="AF58" s="81">
        <v>0</v>
      </c>
      <c r="AG58" s="81">
        <v>0</v>
      </c>
      <c r="AH58" s="82">
        <v>0</v>
      </c>
      <c r="AI58" s="45">
        <f t="shared" si="6"/>
        <v>1</v>
      </c>
      <c r="AJ58" s="5" t="s">
        <v>155</v>
      </c>
      <c r="AK58" s="5">
        <v>1</v>
      </c>
    </row>
    <row r="59" spans="2:37" x14ac:dyDescent="0.25">
      <c r="B59" s="5">
        <v>16</v>
      </c>
      <c r="E59" s="80">
        <v>0</v>
      </c>
      <c r="F59" s="81">
        <v>0</v>
      </c>
      <c r="G59" s="81">
        <v>0</v>
      </c>
      <c r="H59" s="81">
        <v>0</v>
      </c>
      <c r="I59" s="81">
        <v>0</v>
      </c>
      <c r="J59" s="81">
        <v>0</v>
      </c>
      <c r="K59" s="81">
        <v>0</v>
      </c>
      <c r="L59" s="81">
        <v>0</v>
      </c>
      <c r="M59" s="81">
        <v>0</v>
      </c>
      <c r="N59" s="81">
        <v>0</v>
      </c>
      <c r="O59" s="81">
        <v>0</v>
      </c>
      <c r="P59" s="81">
        <v>0</v>
      </c>
      <c r="Q59" s="81">
        <v>0</v>
      </c>
      <c r="R59" s="81">
        <v>0</v>
      </c>
      <c r="S59" s="81">
        <v>0</v>
      </c>
      <c r="T59" s="81">
        <v>1</v>
      </c>
      <c r="U59" s="81">
        <v>0</v>
      </c>
      <c r="V59" s="81">
        <v>0</v>
      </c>
      <c r="W59" s="81">
        <v>0</v>
      </c>
      <c r="X59" s="81">
        <v>0</v>
      </c>
      <c r="Y59" s="81">
        <v>0</v>
      </c>
      <c r="Z59" s="81">
        <v>0</v>
      </c>
      <c r="AA59" s="81">
        <v>0</v>
      </c>
      <c r="AB59" s="81">
        <v>0</v>
      </c>
      <c r="AC59" s="81">
        <v>0</v>
      </c>
      <c r="AD59" s="81">
        <v>0</v>
      </c>
      <c r="AE59" s="81">
        <v>0</v>
      </c>
      <c r="AF59" s="81">
        <v>0</v>
      </c>
      <c r="AG59" s="81">
        <v>0</v>
      </c>
      <c r="AH59" s="82">
        <v>0</v>
      </c>
      <c r="AI59" s="45">
        <f t="shared" si="6"/>
        <v>1</v>
      </c>
      <c r="AJ59" s="5" t="s">
        <v>155</v>
      </c>
      <c r="AK59" s="5">
        <v>1</v>
      </c>
    </row>
    <row r="60" spans="2:37" x14ac:dyDescent="0.25">
      <c r="B60" s="5">
        <v>17</v>
      </c>
      <c r="E60" s="80">
        <v>0</v>
      </c>
      <c r="F60" s="81">
        <v>0</v>
      </c>
      <c r="G60" s="81">
        <v>0</v>
      </c>
      <c r="H60" s="81">
        <v>0</v>
      </c>
      <c r="I60" s="81">
        <v>0</v>
      </c>
      <c r="J60" s="81">
        <v>0</v>
      </c>
      <c r="K60" s="81">
        <v>0</v>
      </c>
      <c r="L60" s="81">
        <v>0</v>
      </c>
      <c r="M60" s="81">
        <v>0</v>
      </c>
      <c r="N60" s="81">
        <v>0</v>
      </c>
      <c r="O60" s="81">
        <v>0</v>
      </c>
      <c r="P60" s="81">
        <v>0</v>
      </c>
      <c r="Q60" s="81">
        <v>0</v>
      </c>
      <c r="R60" s="81">
        <v>0</v>
      </c>
      <c r="S60" s="81">
        <v>0</v>
      </c>
      <c r="T60" s="81">
        <v>0</v>
      </c>
      <c r="U60" s="81">
        <v>1</v>
      </c>
      <c r="V60" s="81">
        <v>0</v>
      </c>
      <c r="W60" s="81">
        <v>0</v>
      </c>
      <c r="X60" s="81">
        <v>0</v>
      </c>
      <c r="Y60" s="81">
        <v>0</v>
      </c>
      <c r="Z60" s="81">
        <v>0</v>
      </c>
      <c r="AA60" s="81">
        <v>0</v>
      </c>
      <c r="AB60" s="81">
        <v>0</v>
      </c>
      <c r="AC60" s="81">
        <v>0</v>
      </c>
      <c r="AD60" s="81">
        <v>0</v>
      </c>
      <c r="AE60" s="81">
        <v>0</v>
      </c>
      <c r="AF60" s="81">
        <v>0</v>
      </c>
      <c r="AG60" s="81">
        <v>0</v>
      </c>
      <c r="AH60" s="82">
        <v>0</v>
      </c>
      <c r="AI60" s="45">
        <f t="shared" si="6"/>
        <v>1</v>
      </c>
      <c r="AJ60" s="5" t="s">
        <v>155</v>
      </c>
      <c r="AK60" s="5">
        <v>1</v>
      </c>
    </row>
    <row r="61" spans="2:37" x14ac:dyDescent="0.25">
      <c r="B61" s="5">
        <v>18</v>
      </c>
      <c r="E61" s="80">
        <v>0</v>
      </c>
      <c r="F61" s="81">
        <v>0</v>
      </c>
      <c r="G61" s="81">
        <v>0</v>
      </c>
      <c r="H61" s="81">
        <v>0</v>
      </c>
      <c r="I61" s="81">
        <v>0</v>
      </c>
      <c r="J61" s="81">
        <v>0</v>
      </c>
      <c r="K61" s="81">
        <v>0</v>
      </c>
      <c r="L61" s="81">
        <v>0</v>
      </c>
      <c r="M61" s="81">
        <v>0</v>
      </c>
      <c r="N61" s="81">
        <v>0</v>
      </c>
      <c r="O61" s="81">
        <v>0</v>
      </c>
      <c r="P61" s="81">
        <v>0</v>
      </c>
      <c r="Q61" s="81">
        <v>0</v>
      </c>
      <c r="R61" s="81">
        <v>0</v>
      </c>
      <c r="S61" s="81">
        <v>0</v>
      </c>
      <c r="T61" s="81">
        <v>0</v>
      </c>
      <c r="U61" s="81">
        <v>0</v>
      </c>
      <c r="V61" s="81">
        <v>1</v>
      </c>
      <c r="W61" s="81">
        <v>0</v>
      </c>
      <c r="X61" s="81">
        <v>0</v>
      </c>
      <c r="Y61" s="81">
        <v>0</v>
      </c>
      <c r="Z61" s="81">
        <v>0</v>
      </c>
      <c r="AA61" s="81">
        <v>0</v>
      </c>
      <c r="AB61" s="81">
        <v>0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82">
        <v>0</v>
      </c>
      <c r="AI61" s="45">
        <f t="shared" si="6"/>
        <v>1</v>
      </c>
      <c r="AJ61" s="5" t="s">
        <v>155</v>
      </c>
      <c r="AK61" s="5">
        <v>1</v>
      </c>
    </row>
    <row r="62" spans="2:37" x14ac:dyDescent="0.25">
      <c r="B62" s="5">
        <v>19</v>
      </c>
      <c r="E62" s="80">
        <v>0</v>
      </c>
      <c r="F62" s="81">
        <v>0</v>
      </c>
      <c r="G62" s="81">
        <v>0</v>
      </c>
      <c r="H62" s="81">
        <v>0</v>
      </c>
      <c r="I62" s="81">
        <v>0</v>
      </c>
      <c r="J62" s="81">
        <v>0</v>
      </c>
      <c r="K62" s="81">
        <v>0</v>
      </c>
      <c r="L62" s="81">
        <v>0</v>
      </c>
      <c r="M62" s="81">
        <v>0</v>
      </c>
      <c r="N62" s="81">
        <v>0</v>
      </c>
      <c r="O62" s="81">
        <v>0</v>
      </c>
      <c r="P62" s="81">
        <v>0</v>
      </c>
      <c r="Q62" s="81">
        <v>0</v>
      </c>
      <c r="R62" s="81">
        <v>0</v>
      </c>
      <c r="S62" s="81">
        <v>0</v>
      </c>
      <c r="T62" s="81">
        <v>0</v>
      </c>
      <c r="U62" s="81">
        <v>1</v>
      </c>
      <c r="V62" s="81">
        <v>0</v>
      </c>
      <c r="W62" s="81">
        <v>0</v>
      </c>
      <c r="X62" s="81">
        <v>0</v>
      </c>
      <c r="Y62" s="81">
        <v>0</v>
      </c>
      <c r="Z62" s="81">
        <v>0</v>
      </c>
      <c r="AA62" s="81">
        <v>0</v>
      </c>
      <c r="AB62" s="81">
        <v>0</v>
      </c>
      <c r="AC62" s="81">
        <v>0</v>
      </c>
      <c r="AD62" s="81">
        <v>0</v>
      </c>
      <c r="AE62" s="81">
        <v>0</v>
      </c>
      <c r="AF62" s="81">
        <v>0</v>
      </c>
      <c r="AG62" s="81">
        <v>0</v>
      </c>
      <c r="AH62" s="82">
        <v>0</v>
      </c>
      <c r="AI62" s="45">
        <f t="shared" si="6"/>
        <v>1</v>
      </c>
      <c r="AJ62" s="5" t="s">
        <v>155</v>
      </c>
      <c r="AK62" s="5">
        <v>1</v>
      </c>
    </row>
    <row r="63" spans="2:37" x14ac:dyDescent="0.25">
      <c r="B63" s="5">
        <v>20</v>
      </c>
      <c r="E63" s="80">
        <v>0</v>
      </c>
      <c r="F63" s="81">
        <v>0</v>
      </c>
      <c r="G63" s="81">
        <v>0</v>
      </c>
      <c r="H63" s="81">
        <v>0</v>
      </c>
      <c r="I63" s="81">
        <v>0</v>
      </c>
      <c r="J63" s="81">
        <v>0</v>
      </c>
      <c r="K63" s="81">
        <v>0</v>
      </c>
      <c r="L63" s="81">
        <v>0</v>
      </c>
      <c r="M63" s="81">
        <v>0</v>
      </c>
      <c r="N63" s="81">
        <v>0</v>
      </c>
      <c r="O63" s="81">
        <v>0</v>
      </c>
      <c r="P63" s="81">
        <v>0</v>
      </c>
      <c r="Q63" s="81">
        <v>0</v>
      </c>
      <c r="R63" s="81">
        <v>0</v>
      </c>
      <c r="S63" s="81">
        <v>0</v>
      </c>
      <c r="T63" s="81">
        <v>0</v>
      </c>
      <c r="U63" s="81">
        <v>0</v>
      </c>
      <c r="V63" s="81">
        <v>0</v>
      </c>
      <c r="W63" s="81">
        <v>0</v>
      </c>
      <c r="X63" s="81">
        <v>0</v>
      </c>
      <c r="Y63" s="81">
        <v>0</v>
      </c>
      <c r="Z63" s="81">
        <v>0</v>
      </c>
      <c r="AA63" s="81">
        <v>1</v>
      </c>
      <c r="AB63" s="81">
        <v>0</v>
      </c>
      <c r="AC63" s="81">
        <v>0</v>
      </c>
      <c r="AD63" s="81">
        <v>0</v>
      </c>
      <c r="AE63" s="81">
        <v>0</v>
      </c>
      <c r="AF63" s="81">
        <v>0</v>
      </c>
      <c r="AG63" s="81">
        <v>0</v>
      </c>
      <c r="AH63" s="82">
        <v>0</v>
      </c>
      <c r="AI63" s="45">
        <f t="shared" si="6"/>
        <v>1</v>
      </c>
      <c r="AJ63" s="5" t="s">
        <v>155</v>
      </c>
      <c r="AK63" s="5">
        <v>1</v>
      </c>
    </row>
    <row r="64" spans="2:37" x14ac:dyDescent="0.25">
      <c r="B64" s="5">
        <v>21</v>
      </c>
      <c r="E64" s="80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  <c r="S64" s="81">
        <v>0</v>
      </c>
      <c r="T64" s="81">
        <v>0</v>
      </c>
      <c r="U64" s="81">
        <v>0</v>
      </c>
      <c r="V64" s="81">
        <v>0</v>
      </c>
      <c r="W64" s="81">
        <v>0</v>
      </c>
      <c r="X64" s="81">
        <v>0</v>
      </c>
      <c r="Y64" s="81">
        <v>1</v>
      </c>
      <c r="Z64" s="81">
        <v>0</v>
      </c>
      <c r="AA64" s="81">
        <v>0</v>
      </c>
      <c r="AB64" s="81">
        <v>0</v>
      </c>
      <c r="AC64" s="81">
        <v>0</v>
      </c>
      <c r="AD64" s="81">
        <v>0</v>
      </c>
      <c r="AE64" s="81">
        <v>0</v>
      </c>
      <c r="AF64" s="81">
        <v>0</v>
      </c>
      <c r="AG64" s="81">
        <v>0</v>
      </c>
      <c r="AH64" s="82">
        <v>0</v>
      </c>
      <c r="AI64" s="45">
        <f t="shared" si="6"/>
        <v>1</v>
      </c>
      <c r="AJ64" s="5" t="s">
        <v>155</v>
      </c>
      <c r="AK64" s="5">
        <v>1</v>
      </c>
    </row>
    <row r="65" spans="2:37" x14ac:dyDescent="0.25">
      <c r="B65" s="5">
        <v>22</v>
      </c>
      <c r="E65" s="80">
        <v>0</v>
      </c>
      <c r="F65" s="81">
        <v>0</v>
      </c>
      <c r="G65" s="81">
        <v>0</v>
      </c>
      <c r="H65" s="81">
        <v>0</v>
      </c>
      <c r="I65" s="81">
        <v>0</v>
      </c>
      <c r="J65" s="81">
        <v>0</v>
      </c>
      <c r="K65" s="81">
        <v>0</v>
      </c>
      <c r="L65" s="81">
        <v>0</v>
      </c>
      <c r="M65" s="81">
        <v>0</v>
      </c>
      <c r="N65" s="81">
        <v>0</v>
      </c>
      <c r="O65" s="81">
        <v>0</v>
      </c>
      <c r="P65" s="81">
        <v>0</v>
      </c>
      <c r="Q65" s="81">
        <v>0</v>
      </c>
      <c r="R65" s="81">
        <v>0</v>
      </c>
      <c r="S65" s="81">
        <v>0</v>
      </c>
      <c r="T65" s="81">
        <v>0</v>
      </c>
      <c r="U65" s="81">
        <v>0</v>
      </c>
      <c r="V65" s="81">
        <v>0</v>
      </c>
      <c r="W65" s="81">
        <v>0</v>
      </c>
      <c r="X65" s="81">
        <v>0</v>
      </c>
      <c r="Y65" s="81">
        <v>0</v>
      </c>
      <c r="Z65" s="81">
        <v>1</v>
      </c>
      <c r="AA65" s="81">
        <v>0</v>
      </c>
      <c r="AB65" s="81">
        <v>0</v>
      </c>
      <c r="AC65" s="81">
        <v>0</v>
      </c>
      <c r="AD65" s="81">
        <v>0</v>
      </c>
      <c r="AE65" s="81">
        <v>0</v>
      </c>
      <c r="AF65" s="81">
        <v>0</v>
      </c>
      <c r="AG65" s="81">
        <v>0</v>
      </c>
      <c r="AH65" s="82">
        <v>0</v>
      </c>
      <c r="AI65" s="45">
        <f t="shared" si="6"/>
        <v>1</v>
      </c>
      <c r="AJ65" s="5" t="s">
        <v>155</v>
      </c>
      <c r="AK65" s="5">
        <v>1</v>
      </c>
    </row>
    <row r="66" spans="2:37" x14ac:dyDescent="0.25">
      <c r="B66" s="5">
        <v>23</v>
      </c>
      <c r="E66" s="80">
        <v>0</v>
      </c>
      <c r="F66" s="81">
        <v>0</v>
      </c>
      <c r="G66" s="81">
        <v>0</v>
      </c>
      <c r="H66" s="81">
        <v>0</v>
      </c>
      <c r="I66" s="81">
        <v>0</v>
      </c>
      <c r="J66" s="81">
        <v>0</v>
      </c>
      <c r="K66" s="81">
        <v>0</v>
      </c>
      <c r="L66" s="81">
        <v>0</v>
      </c>
      <c r="M66" s="81">
        <v>0</v>
      </c>
      <c r="N66" s="81">
        <v>0</v>
      </c>
      <c r="O66" s="81">
        <v>0</v>
      </c>
      <c r="P66" s="81">
        <v>0</v>
      </c>
      <c r="Q66" s="81">
        <v>0</v>
      </c>
      <c r="R66" s="81">
        <v>0</v>
      </c>
      <c r="S66" s="81">
        <v>0</v>
      </c>
      <c r="T66" s="81">
        <v>0</v>
      </c>
      <c r="U66" s="81">
        <v>0</v>
      </c>
      <c r="V66" s="81">
        <v>0</v>
      </c>
      <c r="W66" s="81">
        <v>0</v>
      </c>
      <c r="X66" s="81">
        <v>0</v>
      </c>
      <c r="Y66" s="81">
        <v>0</v>
      </c>
      <c r="Z66" s="81">
        <v>0</v>
      </c>
      <c r="AA66" s="81">
        <v>1</v>
      </c>
      <c r="AB66" s="81">
        <v>0</v>
      </c>
      <c r="AC66" s="81">
        <v>0</v>
      </c>
      <c r="AD66" s="81">
        <v>0</v>
      </c>
      <c r="AE66" s="81">
        <v>0</v>
      </c>
      <c r="AF66" s="81">
        <v>0</v>
      </c>
      <c r="AG66" s="81">
        <v>0</v>
      </c>
      <c r="AH66" s="82">
        <v>0</v>
      </c>
      <c r="AI66" s="45">
        <f t="shared" si="6"/>
        <v>1</v>
      </c>
      <c r="AJ66" s="5" t="s">
        <v>155</v>
      </c>
      <c r="AK66" s="5">
        <v>1</v>
      </c>
    </row>
    <row r="67" spans="2:37" x14ac:dyDescent="0.25">
      <c r="B67" s="5">
        <v>24</v>
      </c>
      <c r="E67" s="80">
        <v>0</v>
      </c>
      <c r="F67" s="81">
        <v>0</v>
      </c>
      <c r="G67" s="81">
        <v>0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s="81">
        <v>0</v>
      </c>
      <c r="N67" s="81">
        <v>0</v>
      </c>
      <c r="O67" s="81">
        <v>0</v>
      </c>
      <c r="P67" s="81">
        <v>0</v>
      </c>
      <c r="Q67" s="81">
        <v>0</v>
      </c>
      <c r="R67" s="81">
        <v>0</v>
      </c>
      <c r="S67" s="81">
        <v>0</v>
      </c>
      <c r="T67" s="81">
        <v>0</v>
      </c>
      <c r="U67" s="81">
        <v>0</v>
      </c>
      <c r="V67" s="81">
        <v>0</v>
      </c>
      <c r="W67" s="81">
        <v>0</v>
      </c>
      <c r="X67" s="81">
        <v>0</v>
      </c>
      <c r="Y67" s="81">
        <v>0</v>
      </c>
      <c r="Z67" s="81">
        <v>0</v>
      </c>
      <c r="AA67" s="81">
        <v>0</v>
      </c>
      <c r="AB67" s="81">
        <v>1</v>
      </c>
      <c r="AC67" s="81">
        <v>0</v>
      </c>
      <c r="AD67" s="81">
        <v>0</v>
      </c>
      <c r="AE67" s="81">
        <v>0</v>
      </c>
      <c r="AF67" s="81">
        <v>0</v>
      </c>
      <c r="AG67" s="81">
        <v>0</v>
      </c>
      <c r="AH67" s="82">
        <v>0</v>
      </c>
      <c r="AI67" s="45">
        <f t="shared" si="6"/>
        <v>1</v>
      </c>
      <c r="AJ67" s="5" t="s">
        <v>155</v>
      </c>
      <c r="AK67" s="5">
        <v>1</v>
      </c>
    </row>
    <row r="68" spans="2:37" x14ac:dyDescent="0.25">
      <c r="B68" s="5">
        <v>25</v>
      </c>
      <c r="E68" s="80">
        <v>0</v>
      </c>
      <c r="F68" s="81">
        <v>0</v>
      </c>
      <c r="G68" s="81">
        <v>0</v>
      </c>
      <c r="H68" s="81">
        <v>0</v>
      </c>
      <c r="I68" s="81">
        <v>0</v>
      </c>
      <c r="J68" s="81">
        <v>0</v>
      </c>
      <c r="K68" s="81">
        <v>0</v>
      </c>
      <c r="L68" s="81">
        <v>0</v>
      </c>
      <c r="M68" s="81">
        <v>0</v>
      </c>
      <c r="N68" s="81">
        <v>0</v>
      </c>
      <c r="O68" s="81">
        <v>0</v>
      </c>
      <c r="P68" s="81">
        <v>0</v>
      </c>
      <c r="Q68" s="81">
        <v>0</v>
      </c>
      <c r="R68" s="81">
        <v>0</v>
      </c>
      <c r="S68" s="81">
        <v>0</v>
      </c>
      <c r="T68" s="81">
        <v>0</v>
      </c>
      <c r="U68" s="81">
        <v>0</v>
      </c>
      <c r="V68" s="81">
        <v>1</v>
      </c>
      <c r="W68" s="81">
        <v>0</v>
      </c>
      <c r="X68" s="81">
        <v>0</v>
      </c>
      <c r="Y68" s="81">
        <v>0</v>
      </c>
      <c r="Z68" s="81">
        <v>0</v>
      </c>
      <c r="AA68" s="81">
        <v>0</v>
      </c>
      <c r="AB68" s="81">
        <v>0</v>
      </c>
      <c r="AC68" s="81">
        <v>0</v>
      </c>
      <c r="AD68" s="81">
        <v>0</v>
      </c>
      <c r="AE68" s="81">
        <v>0</v>
      </c>
      <c r="AF68" s="81">
        <v>0</v>
      </c>
      <c r="AG68" s="81">
        <v>0</v>
      </c>
      <c r="AH68" s="82">
        <v>0</v>
      </c>
      <c r="AI68" s="45">
        <f t="shared" si="6"/>
        <v>1</v>
      </c>
      <c r="AJ68" s="5" t="s">
        <v>155</v>
      </c>
      <c r="AK68" s="5">
        <v>1</v>
      </c>
    </row>
    <row r="69" spans="2:37" x14ac:dyDescent="0.25">
      <c r="B69" s="5">
        <v>26</v>
      </c>
      <c r="E69" s="80">
        <v>0</v>
      </c>
      <c r="F69" s="81">
        <v>0</v>
      </c>
      <c r="G69" s="81">
        <v>0</v>
      </c>
      <c r="H69" s="81">
        <v>0</v>
      </c>
      <c r="I69" s="81">
        <v>0</v>
      </c>
      <c r="J69" s="81">
        <v>0</v>
      </c>
      <c r="K69" s="81">
        <v>0</v>
      </c>
      <c r="L69" s="81">
        <v>0</v>
      </c>
      <c r="M69" s="81">
        <v>0</v>
      </c>
      <c r="N69" s="81">
        <v>0</v>
      </c>
      <c r="O69" s="81">
        <v>0</v>
      </c>
      <c r="P69" s="81">
        <v>0</v>
      </c>
      <c r="Q69" s="81">
        <v>0</v>
      </c>
      <c r="R69" s="81">
        <v>0</v>
      </c>
      <c r="S69" s="81">
        <v>0</v>
      </c>
      <c r="T69" s="81">
        <v>0</v>
      </c>
      <c r="U69" s="81">
        <v>0</v>
      </c>
      <c r="V69" s="81">
        <v>1</v>
      </c>
      <c r="W69" s="81">
        <v>0</v>
      </c>
      <c r="X69" s="81">
        <v>0</v>
      </c>
      <c r="Y69" s="81">
        <v>0</v>
      </c>
      <c r="Z69" s="81">
        <v>0</v>
      </c>
      <c r="AA69" s="81">
        <v>0</v>
      </c>
      <c r="AB69" s="81">
        <v>0</v>
      </c>
      <c r="AC69" s="81">
        <v>0</v>
      </c>
      <c r="AD69" s="81">
        <v>0</v>
      </c>
      <c r="AE69" s="81">
        <v>0</v>
      </c>
      <c r="AF69" s="81">
        <v>0</v>
      </c>
      <c r="AG69" s="81">
        <v>0</v>
      </c>
      <c r="AH69" s="82">
        <v>0</v>
      </c>
      <c r="AI69" s="45">
        <f t="shared" si="6"/>
        <v>1</v>
      </c>
      <c r="AJ69" s="5" t="s">
        <v>155</v>
      </c>
      <c r="AK69" s="5">
        <v>1</v>
      </c>
    </row>
    <row r="70" spans="2:37" x14ac:dyDescent="0.25">
      <c r="B70" s="5">
        <v>27</v>
      </c>
      <c r="E70" s="80">
        <v>0</v>
      </c>
      <c r="F70" s="81">
        <v>0</v>
      </c>
      <c r="G70" s="81">
        <v>0</v>
      </c>
      <c r="H70" s="81">
        <v>0</v>
      </c>
      <c r="I70" s="81">
        <v>0</v>
      </c>
      <c r="J70" s="81">
        <v>0</v>
      </c>
      <c r="K70" s="81">
        <v>1</v>
      </c>
      <c r="L70" s="81">
        <v>0</v>
      </c>
      <c r="M70" s="81">
        <v>0</v>
      </c>
      <c r="N70" s="81">
        <v>0</v>
      </c>
      <c r="O70" s="81">
        <v>0</v>
      </c>
      <c r="P70" s="81">
        <v>0</v>
      </c>
      <c r="Q70" s="81">
        <v>0</v>
      </c>
      <c r="R70" s="81">
        <v>0</v>
      </c>
      <c r="S70" s="81">
        <v>0</v>
      </c>
      <c r="T70" s="81">
        <v>0</v>
      </c>
      <c r="U70" s="81">
        <v>0</v>
      </c>
      <c r="V70" s="81">
        <v>0</v>
      </c>
      <c r="W70" s="81">
        <v>0</v>
      </c>
      <c r="X70" s="81">
        <v>0</v>
      </c>
      <c r="Y70" s="81">
        <v>0</v>
      </c>
      <c r="Z70" s="81">
        <v>0</v>
      </c>
      <c r="AA70" s="81">
        <v>0</v>
      </c>
      <c r="AB70" s="81">
        <v>0</v>
      </c>
      <c r="AC70" s="81">
        <v>0</v>
      </c>
      <c r="AD70" s="81">
        <v>0</v>
      </c>
      <c r="AE70" s="81">
        <v>0</v>
      </c>
      <c r="AF70" s="81">
        <v>0</v>
      </c>
      <c r="AG70" s="81">
        <v>0</v>
      </c>
      <c r="AH70" s="82">
        <v>0</v>
      </c>
      <c r="AI70" s="45">
        <f t="shared" si="6"/>
        <v>1</v>
      </c>
      <c r="AJ70" s="5" t="s">
        <v>155</v>
      </c>
      <c r="AK70" s="5">
        <v>1</v>
      </c>
    </row>
    <row r="71" spans="2:37" x14ac:dyDescent="0.25">
      <c r="B71" s="5">
        <v>28</v>
      </c>
      <c r="E71" s="80">
        <v>0</v>
      </c>
      <c r="F71" s="81">
        <v>0</v>
      </c>
      <c r="G71" s="81">
        <v>0</v>
      </c>
      <c r="H71" s="81">
        <v>0</v>
      </c>
      <c r="I71" s="81">
        <v>0</v>
      </c>
      <c r="J71" s="81">
        <v>0</v>
      </c>
      <c r="K71" s="81">
        <v>0</v>
      </c>
      <c r="L71" s="81">
        <v>0</v>
      </c>
      <c r="M71" s="81">
        <v>0</v>
      </c>
      <c r="N71" s="81">
        <v>0</v>
      </c>
      <c r="O71" s="81">
        <v>0</v>
      </c>
      <c r="P71" s="81">
        <v>0</v>
      </c>
      <c r="Q71" s="81">
        <v>0</v>
      </c>
      <c r="R71" s="81">
        <v>0</v>
      </c>
      <c r="S71" s="81">
        <v>0</v>
      </c>
      <c r="T71" s="81">
        <v>0</v>
      </c>
      <c r="U71" s="81">
        <v>0</v>
      </c>
      <c r="V71" s="81">
        <v>0</v>
      </c>
      <c r="W71" s="81">
        <v>0</v>
      </c>
      <c r="X71" s="81">
        <v>0</v>
      </c>
      <c r="Y71" s="81">
        <v>0</v>
      </c>
      <c r="Z71" s="81">
        <v>0</v>
      </c>
      <c r="AA71" s="81">
        <v>1</v>
      </c>
      <c r="AB71" s="81">
        <v>0</v>
      </c>
      <c r="AC71" s="81">
        <v>0</v>
      </c>
      <c r="AD71" s="81">
        <v>0</v>
      </c>
      <c r="AE71" s="81">
        <v>0</v>
      </c>
      <c r="AF71" s="81">
        <v>0</v>
      </c>
      <c r="AG71" s="81">
        <v>0</v>
      </c>
      <c r="AH71" s="82">
        <v>0</v>
      </c>
      <c r="AI71" s="45">
        <f t="shared" si="6"/>
        <v>1</v>
      </c>
      <c r="AJ71" s="5" t="s">
        <v>155</v>
      </c>
      <c r="AK71" s="5">
        <v>1</v>
      </c>
    </row>
    <row r="72" spans="2:37" x14ac:dyDescent="0.25">
      <c r="B72" s="5">
        <v>29</v>
      </c>
      <c r="E72" s="80">
        <v>0</v>
      </c>
      <c r="F72" s="81">
        <v>0</v>
      </c>
      <c r="G72" s="81">
        <v>0</v>
      </c>
      <c r="H72" s="81">
        <v>0</v>
      </c>
      <c r="I72" s="81">
        <v>0</v>
      </c>
      <c r="J72" s="81">
        <v>0</v>
      </c>
      <c r="K72" s="81">
        <v>0</v>
      </c>
      <c r="L72" s="81">
        <v>1</v>
      </c>
      <c r="M72" s="81">
        <v>0</v>
      </c>
      <c r="N72" s="81">
        <v>0</v>
      </c>
      <c r="O72" s="81">
        <v>0</v>
      </c>
      <c r="P72" s="81">
        <v>0</v>
      </c>
      <c r="Q72" s="81">
        <v>0</v>
      </c>
      <c r="R72" s="81">
        <v>0</v>
      </c>
      <c r="S72" s="81">
        <v>0</v>
      </c>
      <c r="T72" s="81">
        <v>0</v>
      </c>
      <c r="U72" s="81">
        <v>0</v>
      </c>
      <c r="V72" s="81">
        <v>0</v>
      </c>
      <c r="W72" s="81">
        <v>0</v>
      </c>
      <c r="X72" s="81">
        <v>0</v>
      </c>
      <c r="Y72" s="81">
        <v>0</v>
      </c>
      <c r="Z72" s="81">
        <v>0</v>
      </c>
      <c r="AA72" s="81">
        <v>0</v>
      </c>
      <c r="AB72" s="81">
        <v>0</v>
      </c>
      <c r="AC72" s="81">
        <v>0</v>
      </c>
      <c r="AD72" s="81">
        <v>0</v>
      </c>
      <c r="AE72" s="81">
        <v>0</v>
      </c>
      <c r="AF72" s="81">
        <v>0</v>
      </c>
      <c r="AG72" s="81">
        <v>0</v>
      </c>
      <c r="AH72" s="82">
        <v>0</v>
      </c>
      <c r="AI72" s="45">
        <f t="shared" si="6"/>
        <v>1</v>
      </c>
      <c r="AJ72" s="5" t="s">
        <v>155</v>
      </c>
      <c r="AK72" s="5">
        <v>1</v>
      </c>
    </row>
    <row r="73" spans="2:37" ht="15.75" thickBot="1" x14ac:dyDescent="0.3">
      <c r="B73" s="5">
        <v>30</v>
      </c>
      <c r="E73" s="83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  <c r="S73" s="84">
        <v>0</v>
      </c>
      <c r="T73" s="84">
        <v>0</v>
      </c>
      <c r="U73" s="84">
        <v>0</v>
      </c>
      <c r="V73" s="84">
        <v>0</v>
      </c>
      <c r="W73" s="84">
        <v>0</v>
      </c>
      <c r="X73" s="84">
        <v>0</v>
      </c>
      <c r="Y73" s="84">
        <v>0</v>
      </c>
      <c r="Z73" s="84">
        <v>1</v>
      </c>
      <c r="AA73" s="84">
        <v>0</v>
      </c>
      <c r="AB73" s="84">
        <v>0</v>
      </c>
      <c r="AC73" s="84">
        <v>0</v>
      </c>
      <c r="AD73" s="84">
        <v>0</v>
      </c>
      <c r="AE73" s="84">
        <v>0</v>
      </c>
      <c r="AF73" s="84">
        <v>0</v>
      </c>
      <c r="AG73" s="84">
        <v>0</v>
      </c>
      <c r="AH73" s="85">
        <v>0</v>
      </c>
      <c r="AI73" s="45">
        <f>SUM(E73:AH73)</f>
        <v>1</v>
      </c>
      <c r="AJ73" s="5" t="s">
        <v>155</v>
      </c>
      <c r="AK73" s="5">
        <v>1</v>
      </c>
    </row>
    <row r="75" spans="2:37" x14ac:dyDescent="0.25">
      <c r="B75" s="5" t="s">
        <v>156</v>
      </c>
      <c r="E75" s="45">
        <f>E44</f>
        <v>0</v>
      </c>
      <c r="F75" s="45">
        <f>F45</f>
        <v>1</v>
      </c>
      <c r="G75" s="45">
        <f>G46</f>
        <v>1</v>
      </c>
      <c r="H75" s="45">
        <f>H47</f>
        <v>0</v>
      </c>
      <c r="I75" s="45">
        <f>I48</f>
        <v>0</v>
      </c>
      <c r="J75" s="45">
        <f>J49</f>
        <v>1</v>
      </c>
      <c r="K75" s="45">
        <f>K50</f>
        <v>1</v>
      </c>
      <c r="L75" s="45">
        <f>L51</f>
        <v>1</v>
      </c>
      <c r="M75" s="45">
        <f>M52</f>
        <v>0</v>
      </c>
      <c r="N75" s="45">
        <f>N53</f>
        <v>0</v>
      </c>
      <c r="O75" s="45">
        <f>O54</f>
        <v>1</v>
      </c>
      <c r="P75" s="45">
        <f>P55</f>
        <v>0</v>
      </c>
      <c r="Q75" s="45">
        <f>Q56</f>
        <v>0</v>
      </c>
      <c r="R75" s="45">
        <f>R57</f>
        <v>1</v>
      </c>
      <c r="S75" s="45">
        <f>S58</f>
        <v>1</v>
      </c>
      <c r="T75" s="45">
        <f>T59</f>
        <v>1</v>
      </c>
      <c r="U75" s="45">
        <f>U60</f>
        <v>1</v>
      </c>
      <c r="V75" s="45">
        <f>V61</f>
        <v>1</v>
      </c>
      <c r="W75" s="45">
        <f>W62</f>
        <v>0</v>
      </c>
      <c r="X75" s="45">
        <f>X63</f>
        <v>0</v>
      </c>
      <c r="Y75" s="45">
        <f>Y64</f>
        <v>1</v>
      </c>
      <c r="Z75" s="45">
        <f>Z65</f>
        <v>1</v>
      </c>
      <c r="AA75" s="45">
        <f>AA66</f>
        <v>1</v>
      </c>
      <c r="AB75" s="45">
        <f>AB67</f>
        <v>1</v>
      </c>
      <c r="AC75" s="45">
        <f>AC68</f>
        <v>0</v>
      </c>
      <c r="AD75" s="45">
        <f>AD69</f>
        <v>0</v>
      </c>
      <c r="AE75" s="45">
        <f>AE70</f>
        <v>0</v>
      </c>
      <c r="AF75" s="45">
        <f>AF71</f>
        <v>0</v>
      </c>
      <c r="AG75" s="45">
        <f>AG72</f>
        <v>0</v>
      </c>
      <c r="AH75" s="45">
        <f>AH73</f>
        <v>0</v>
      </c>
      <c r="AI75" s="45">
        <f>SUM(E75:AH75)</f>
        <v>15</v>
      </c>
      <c r="AJ75" s="5" t="s">
        <v>155</v>
      </c>
      <c r="AK75" s="5">
        <v>15</v>
      </c>
    </row>
    <row r="77" spans="2:37" x14ac:dyDescent="0.25">
      <c r="B77" s="5">
        <v>1</v>
      </c>
      <c r="E77" s="45">
        <f>E44-E$75</f>
        <v>0</v>
      </c>
      <c r="F77" s="45">
        <f t="shared" ref="F77:AH77" si="7">F44-F$75</f>
        <v>-1</v>
      </c>
      <c r="G77" s="45">
        <f t="shared" si="7"/>
        <v>-1</v>
      </c>
      <c r="H77" s="45">
        <f t="shared" si="7"/>
        <v>0</v>
      </c>
      <c r="I77" s="45">
        <f t="shared" si="7"/>
        <v>0</v>
      </c>
      <c r="J77" s="45">
        <f t="shared" si="7"/>
        <v>-1</v>
      </c>
      <c r="K77" s="45">
        <f t="shared" si="7"/>
        <v>-1</v>
      </c>
      <c r="L77" s="45">
        <f t="shared" si="7"/>
        <v>-1</v>
      </c>
      <c r="M77" s="45">
        <f t="shared" si="7"/>
        <v>0</v>
      </c>
      <c r="N77" s="45">
        <f t="shared" si="7"/>
        <v>0</v>
      </c>
      <c r="O77" s="45">
        <f t="shared" si="7"/>
        <v>0</v>
      </c>
      <c r="P77" s="45">
        <f t="shared" si="7"/>
        <v>0</v>
      </c>
      <c r="Q77" s="45">
        <f t="shared" si="7"/>
        <v>0</v>
      </c>
      <c r="R77" s="45">
        <f t="shared" si="7"/>
        <v>-1</v>
      </c>
      <c r="S77" s="45">
        <f t="shared" si="7"/>
        <v>-1</v>
      </c>
      <c r="T77" s="45">
        <f t="shared" si="7"/>
        <v>-1</v>
      </c>
      <c r="U77" s="45">
        <f t="shared" si="7"/>
        <v>-1</v>
      </c>
      <c r="V77" s="45">
        <f t="shared" si="7"/>
        <v>-1</v>
      </c>
      <c r="W77" s="45">
        <f t="shared" si="7"/>
        <v>0</v>
      </c>
      <c r="X77" s="45">
        <f t="shared" si="7"/>
        <v>0</v>
      </c>
      <c r="Y77" s="45">
        <f t="shared" si="7"/>
        <v>-1</v>
      </c>
      <c r="Z77" s="45">
        <f t="shared" si="7"/>
        <v>-1</v>
      </c>
      <c r="AA77" s="45">
        <f t="shared" si="7"/>
        <v>-1</v>
      </c>
      <c r="AB77" s="45">
        <f t="shared" si="7"/>
        <v>-1</v>
      </c>
      <c r="AC77" s="45">
        <f t="shared" si="7"/>
        <v>0</v>
      </c>
      <c r="AD77" s="45">
        <f t="shared" si="7"/>
        <v>0</v>
      </c>
      <c r="AE77" s="45">
        <f t="shared" si="7"/>
        <v>0</v>
      </c>
      <c r="AF77" s="45">
        <f t="shared" si="7"/>
        <v>0</v>
      </c>
      <c r="AG77" s="45">
        <f t="shared" si="7"/>
        <v>0</v>
      </c>
      <c r="AH77" s="45">
        <f t="shared" si="7"/>
        <v>0</v>
      </c>
    </row>
    <row r="78" spans="2:37" x14ac:dyDescent="0.25">
      <c r="B78" s="5">
        <v>2</v>
      </c>
      <c r="E78" s="45">
        <f t="shared" ref="E78:AH78" si="8">E45-E$75</f>
        <v>0</v>
      </c>
      <c r="F78" s="45">
        <f t="shared" si="8"/>
        <v>0</v>
      </c>
      <c r="G78" s="45">
        <f t="shared" si="8"/>
        <v>-1</v>
      </c>
      <c r="H78" s="45">
        <f t="shared" si="8"/>
        <v>0</v>
      </c>
      <c r="I78" s="45">
        <f t="shared" si="8"/>
        <v>0</v>
      </c>
      <c r="J78" s="45">
        <f t="shared" si="8"/>
        <v>-1</v>
      </c>
      <c r="K78" s="45">
        <f t="shared" si="8"/>
        <v>-1</v>
      </c>
      <c r="L78" s="45">
        <f t="shared" si="8"/>
        <v>-1</v>
      </c>
      <c r="M78" s="45">
        <f t="shared" si="8"/>
        <v>0</v>
      </c>
      <c r="N78" s="45">
        <f t="shared" si="8"/>
        <v>0</v>
      </c>
      <c r="O78" s="45">
        <f t="shared" si="8"/>
        <v>-1</v>
      </c>
      <c r="P78" s="45">
        <f t="shared" si="8"/>
        <v>0</v>
      </c>
      <c r="Q78" s="45">
        <f t="shared" si="8"/>
        <v>0</v>
      </c>
      <c r="R78" s="45">
        <f t="shared" si="8"/>
        <v>-1</v>
      </c>
      <c r="S78" s="45">
        <f t="shared" si="8"/>
        <v>-1</v>
      </c>
      <c r="T78" s="45">
        <f t="shared" si="8"/>
        <v>-1</v>
      </c>
      <c r="U78" s="45">
        <f t="shared" si="8"/>
        <v>-1</v>
      </c>
      <c r="V78" s="45">
        <f t="shared" si="8"/>
        <v>-1</v>
      </c>
      <c r="W78" s="45">
        <f t="shared" si="8"/>
        <v>0</v>
      </c>
      <c r="X78" s="45">
        <f t="shared" si="8"/>
        <v>0</v>
      </c>
      <c r="Y78" s="45">
        <f t="shared" si="8"/>
        <v>-1</v>
      </c>
      <c r="Z78" s="45">
        <f t="shared" si="8"/>
        <v>-1</v>
      </c>
      <c r="AA78" s="45">
        <f t="shared" si="8"/>
        <v>-1</v>
      </c>
      <c r="AB78" s="45">
        <f t="shared" si="8"/>
        <v>-1</v>
      </c>
      <c r="AC78" s="45">
        <f t="shared" si="8"/>
        <v>0</v>
      </c>
      <c r="AD78" s="45">
        <f t="shared" si="8"/>
        <v>0</v>
      </c>
      <c r="AE78" s="45">
        <f t="shared" si="8"/>
        <v>0</v>
      </c>
      <c r="AF78" s="45">
        <f t="shared" si="8"/>
        <v>0</v>
      </c>
      <c r="AG78" s="45">
        <f t="shared" si="8"/>
        <v>0</v>
      </c>
      <c r="AH78" s="45">
        <f t="shared" si="8"/>
        <v>0</v>
      </c>
    </row>
    <row r="79" spans="2:37" x14ac:dyDescent="0.25">
      <c r="B79" s="5">
        <v>3</v>
      </c>
      <c r="E79" s="45">
        <f t="shared" ref="E79:AH79" si="9">E46-E$75</f>
        <v>0</v>
      </c>
      <c r="F79" s="45">
        <f t="shared" si="9"/>
        <v>-1</v>
      </c>
      <c r="G79" s="45">
        <f t="shared" si="9"/>
        <v>0</v>
      </c>
      <c r="H79" s="45">
        <f t="shared" si="9"/>
        <v>0</v>
      </c>
      <c r="I79" s="45">
        <f t="shared" si="9"/>
        <v>0</v>
      </c>
      <c r="J79" s="45">
        <f t="shared" si="9"/>
        <v>-1</v>
      </c>
      <c r="K79" s="45">
        <f t="shared" si="9"/>
        <v>-1</v>
      </c>
      <c r="L79" s="45">
        <f t="shared" si="9"/>
        <v>-1</v>
      </c>
      <c r="M79" s="45">
        <f t="shared" si="9"/>
        <v>0</v>
      </c>
      <c r="N79" s="45">
        <f t="shared" si="9"/>
        <v>0</v>
      </c>
      <c r="O79" s="45">
        <f>O46-O$75</f>
        <v>-1</v>
      </c>
      <c r="P79" s="45">
        <f t="shared" si="9"/>
        <v>0</v>
      </c>
      <c r="Q79" s="45">
        <f t="shared" si="9"/>
        <v>0</v>
      </c>
      <c r="R79" s="45">
        <f t="shared" si="9"/>
        <v>-1</v>
      </c>
      <c r="S79" s="45">
        <f t="shared" si="9"/>
        <v>-1</v>
      </c>
      <c r="T79" s="45">
        <f t="shared" si="9"/>
        <v>-1</v>
      </c>
      <c r="U79" s="45">
        <f t="shared" si="9"/>
        <v>-1</v>
      </c>
      <c r="V79" s="45">
        <f t="shared" si="9"/>
        <v>-1</v>
      </c>
      <c r="W79" s="45">
        <f t="shared" si="9"/>
        <v>0</v>
      </c>
      <c r="X79" s="45">
        <f t="shared" si="9"/>
        <v>0</v>
      </c>
      <c r="Y79" s="45">
        <f t="shared" si="9"/>
        <v>-1</v>
      </c>
      <c r="Z79" s="45">
        <f t="shared" si="9"/>
        <v>-1</v>
      </c>
      <c r="AA79" s="45">
        <f t="shared" si="9"/>
        <v>-1</v>
      </c>
      <c r="AB79" s="45">
        <f t="shared" si="9"/>
        <v>-1</v>
      </c>
      <c r="AC79" s="45">
        <f t="shared" si="9"/>
        <v>0</v>
      </c>
      <c r="AD79" s="45">
        <f t="shared" si="9"/>
        <v>0</v>
      </c>
      <c r="AE79" s="45">
        <f t="shared" si="9"/>
        <v>0</v>
      </c>
      <c r="AF79" s="45">
        <f t="shared" si="9"/>
        <v>0</v>
      </c>
      <c r="AG79" s="45">
        <f t="shared" si="9"/>
        <v>0</v>
      </c>
      <c r="AH79" s="45">
        <f t="shared" si="9"/>
        <v>0</v>
      </c>
    </row>
    <row r="80" spans="2:37" x14ac:dyDescent="0.25">
      <c r="B80" s="5">
        <v>4</v>
      </c>
      <c r="E80" s="45">
        <f t="shared" ref="E80:AH80" si="10">E47-E$75</f>
        <v>0</v>
      </c>
      <c r="F80" s="45">
        <f t="shared" si="10"/>
        <v>-1</v>
      </c>
      <c r="G80" s="45">
        <f t="shared" si="10"/>
        <v>-1</v>
      </c>
      <c r="H80" s="45">
        <f t="shared" si="10"/>
        <v>0</v>
      </c>
      <c r="I80" s="45">
        <f t="shared" si="10"/>
        <v>0</v>
      </c>
      <c r="J80" s="45">
        <f t="shared" si="10"/>
        <v>-1</v>
      </c>
      <c r="K80" s="45">
        <f t="shared" si="10"/>
        <v>-1</v>
      </c>
      <c r="L80" s="45">
        <f t="shared" si="10"/>
        <v>-1</v>
      </c>
      <c r="M80" s="45">
        <f t="shared" si="10"/>
        <v>0</v>
      </c>
      <c r="N80" s="45">
        <f t="shared" si="10"/>
        <v>0</v>
      </c>
      <c r="O80" s="45">
        <f t="shared" si="10"/>
        <v>-1</v>
      </c>
      <c r="P80" s="45">
        <f t="shared" si="10"/>
        <v>0</v>
      </c>
      <c r="Q80" s="45">
        <f t="shared" si="10"/>
        <v>0</v>
      </c>
      <c r="R80" s="45">
        <f t="shared" si="10"/>
        <v>-1</v>
      </c>
      <c r="S80" s="45">
        <f t="shared" si="10"/>
        <v>-1</v>
      </c>
      <c r="T80" s="45">
        <f t="shared" si="10"/>
        <v>0</v>
      </c>
      <c r="U80" s="45">
        <f t="shared" si="10"/>
        <v>-1</v>
      </c>
      <c r="V80" s="45">
        <f t="shared" si="10"/>
        <v>-1</v>
      </c>
      <c r="W80" s="45">
        <f t="shared" si="10"/>
        <v>0</v>
      </c>
      <c r="X80" s="45">
        <f t="shared" si="10"/>
        <v>0</v>
      </c>
      <c r="Y80" s="45">
        <f t="shared" si="10"/>
        <v>-1</v>
      </c>
      <c r="Z80" s="45">
        <f t="shared" si="10"/>
        <v>-1</v>
      </c>
      <c r="AA80" s="45">
        <f t="shared" si="10"/>
        <v>-1</v>
      </c>
      <c r="AB80" s="45">
        <f t="shared" si="10"/>
        <v>-1</v>
      </c>
      <c r="AC80" s="45">
        <f t="shared" si="10"/>
        <v>0</v>
      </c>
      <c r="AD80" s="45">
        <f t="shared" si="10"/>
        <v>0</v>
      </c>
      <c r="AE80" s="45">
        <f t="shared" si="10"/>
        <v>0</v>
      </c>
      <c r="AF80" s="45">
        <f t="shared" si="10"/>
        <v>0</v>
      </c>
      <c r="AG80" s="45">
        <f t="shared" si="10"/>
        <v>0</v>
      </c>
      <c r="AH80" s="45">
        <f t="shared" si="10"/>
        <v>0</v>
      </c>
    </row>
    <row r="81" spans="2:34" x14ac:dyDescent="0.25">
      <c r="B81" s="5">
        <v>5</v>
      </c>
      <c r="E81" s="45">
        <f t="shared" ref="E81:AH81" si="11">E48-E$75</f>
        <v>0</v>
      </c>
      <c r="F81" s="45">
        <f t="shared" si="11"/>
        <v>0</v>
      </c>
      <c r="G81" s="45">
        <f t="shared" si="11"/>
        <v>-1</v>
      </c>
      <c r="H81" s="45">
        <f t="shared" si="11"/>
        <v>0</v>
      </c>
      <c r="I81" s="45">
        <f t="shared" si="11"/>
        <v>0</v>
      </c>
      <c r="J81" s="45">
        <f t="shared" si="11"/>
        <v>-1</v>
      </c>
      <c r="K81" s="45">
        <f t="shared" si="11"/>
        <v>-1</v>
      </c>
      <c r="L81" s="45">
        <f t="shared" si="11"/>
        <v>-1</v>
      </c>
      <c r="M81" s="45">
        <f t="shared" si="11"/>
        <v>0</v>
      </c>
      <c r="N81" s="45">
        <f t="shared" si="11"/>
        <v>0</v>
      </c>
      <c r="O81" s="45">
        <f t="shared" si="11"/>
        <v>-1</v>
      </c>
      <c r="P81" s="45">
        <f t="shared" si="11"/>
        <v>0</v>
      </c>
      <c r="Q81" s="45">
        <f t="shared" si="11"/>
        <v>0</v>
      </c>
      <c r="R81" s="45">
        <f t="shared" si="11"/>
        <v>-1</v>
      </c>
      <c r="S81" s="45">
        <f t="shared" si="11"/>
        <v>-1</v>
      </c>
      <c r="T81" s="45">
        <f t="shared" si="11"/>
        <v>-1</v>
      </c>
      <c r="U81" s="45">
        <f t="shared" si="11"/>
        <v>-1</v>
      </c>
      <c r="V81" s="45">
        <f t="shared" si="11"/>
        <v>-1</v>
      </c>
      <c r="W81" s="45">
        <f t="shared" si="11"/>
        <v>0</v>
      </c>
      <c r="X81" s="45">
        <f t="shared" si="11"/>
        <v>0</v>
      </c>
      <c r="Y81" s="45">
        <f t="shared" si="11"/>
        <v>-1</v>
      </c>
      <c r="Z81" s="45">
        <f t="shared" si="11"/>
        <v>-1</v>
      </c>
      <c r="AA81" s="45">
        <f t="shared" si="11"/>
        <v>-1</v>
      </c>
      <c r="AB81" s="45">
        <f t="shared" si="11"/>
        <v>-1</v>
      </c>
      <c r="AC81" s="45">
        <f t="shared" si="11"/>
        <v>0</v>
      </c>
      <c r="AD81" s="45">
        <f t="shared" si="11"/>
        <v>0</v>
      </c>
      <c r="AE81" s="45">
        <f t="shared" si="11"/>
        <v>0</v>
      </c>
      <c r="AF81" s="45">
        <f t="shared" si="11"/>
        <v>0</v>
      </c>
      <c r="AG81" s="45">
        <f t="shared" si="11"/>
        <v>0</v>
      </c>
      <c r="AH81" s="45">
        <f t="shared" si="11"/>
        <v>0</v>
      </c>
    </row>
    <row r="82" spans="2:34" x14ac:dyDescent="0.25">
      <c r="B82" s="5">
        <v>6</v>
      </c>
      <c r="E82" s="45">
        <f t="shared" ref="E82:AH82" si="12">E49-E$75</f>
        <v>0</v>
      </c>
      <c r="F82" s="45">
        <f t="shared" si="12"/>
        <v>-1</v>
      </c>
      <c r="G82" s="45">
        <f t="shared" si="12"/>
        <v>-1</v>
      </c>
      <c r="H82" s="45">
        <f t="shared" si="12"/>
        <v>0</v>
      </c>
      <c r="I82" s="45">
        <f t="shared" si="12"/>
        <v>0</v>
      </c>
      <c r="J82" s="45">
        <f t="shared" si="12"/>
        <v>0</v>
      </c>
      <c r="K82" s="45">
        <f t="shared" si="12"/>
        <v>-1</v>
      </c>
      <c r="L82" s="45">
        <f t="shared" si="12"/>
        <v>-1</v>
      </c>
      <c r="M82" s="45">
        <f t="shared" si="12"/>
        <v>0</v>
      </c>
      <c r="N82" s="45">
        <f t="shared" si="12"/>
        <v>0</v>
      </c>
      <c r="O82" s="45">
        <f t="shared" si="12"/>
        <v>-1</v>
      </c>
      <c r="P82" s="45">
        <f t="shared" si="12"/>
        <v>0</v>
      </c>
      <c r="Q82" s="45">
        <f t="shared" si="12"/>
        <v>0</v>
      </c>
      <c r="R82" s="45">
        <f t="shared" si="12"/>
        <v>-1</v>
      </c>
      <c r="S82" s="45">
        <f t="shared" si="12"/>
        <v>-1</v>
      </c>
      <c r="T82" s="45">
        <f t="shared" si="12"/>
        <v>-1</v>
      </c>
      <c r="U82" s="45">
        <f t="shared" si="12"/>
        <v>-1</v>
      </c>
      <c r="V82" s="45">
        <f t="shared" si="12"/>
        <v>-1</v>
      </c>
      <c r="W82" s="45">
        <f t="shared" si="12"/>
        <v>0</v>
      </c>
      <c r="X82" s="45">
        <f t="shared" si="12"/>
        <v>0</v>
      </c>
      <c r="Y82" s="45">
        <f t="shared" si="12"/>
        <v>-1</v>
      </c>
      <c r="Z82" s="45">
        <f t="shared" si="12"/>
        <v>-1</v>
      </c>
      <c r="AA82" s="45">
        <f t="shared" si="12"/>
        <v>-1</v>
      </c>
      <c r="AB82" s="45">
        <f t="shared" si="12"/>
        <v>-1</v>
      </c>
      <c r="AC82" s="45">
        <f t="shared" si="12"/>
        <v>0</v>
      </c>
      <c r="AD82" s="45">
        <f t="shared" si="12"/>
        <v>0</v>
      </c>
      <c r="AE82" s="45">
        <f t="shared" si="12"/>
        <v>0</v>
      </c>
      <c r="AF82" s="45">
        <f t="shared" si="12"/>
        <v>0</v>
      </c>
      <c r="AG82" s="45">
        <f t="shared" si="12"/>
        <v>0</v>
      </c>
      <c r="AH82" s="45">
        <f t="shared" si="12"/>
        <v>0</v>
      </c>
    </row>
    <row r="83" spans="2:34" x14ac:dyDescent="0.25">
      <c r="B83" s="5">
        <v>7</v>
      </c>
      <c r="E83" s="45">
        <f t="shared" ref="E83:AH83" si="13">E50-E$75</f>
        <v>0</v>
      </c>
      <c r="F83" s="45">
        <f t="shared" si="13"/>
        <v>-1</v>
      </c>
      <c r="G83" s="45">
        <f t="shared" si="13"/>
        <v>-1</v>
      </c>
      <c r="H83" s="45">
        <f t="shared" si="13"/>
        <v>0</v>
      </c>
      <c r="I83" s="45">
        <f t="shared" si="13"/>
        <v>0</v>
      </c>
      <c r="J83" s="45">
        <f t="shared" si="13"/>
        <v>-1</v>
      </c>
      <c r="K83" s="45">
        <f t="shared" si="13"/>
        <v>0</v>
      </c>
      <c r="L83" s="45">
        <f t="shared" si="13"/>
        <v>-1</v>
      </c>
      <c r="M83" s="45">
        <f t="shared" si="13"/>
        <v>0</v>
      </c>
      <c r="N83" s="45">
        <f t="shared" si="13"/>
        <v>0</v>
      </c>
      <c r="O83" s="45">
        <f t="shared" si="13"/>
        <v>-1</v>
      </c>
      <c r="P83" s="45">
        <f t="shared" si="13"/>
        <v>0</v>
      </c>
      <c r="Q83" s="45">
        <f t="shared" si="13"/>
        <v>0</v>
      </c>
      <c r="R83" s="45">
        <f t="shared" si="13"/>
        <v>-1</v>
      </c>
      <c r="S83" s="45">
        <f t="shared" si="13"/>
        <v>-1</v>
      </c>
      <c r="T83" s="45">
        <f t="shared" si="13"/>
        <v>-1</v>
      </c>
      <c r="U83" s="45">
        <f t="shared" si="13"/>
        <v>-1</v>
      </c>
      <c r="V83" s="45">
        <f t="shared" si="13"/>
        <v>-1</v>
      </c>
      <c r="W83" s="45">
        <f t="shared" si="13"/>
        <v>0</v>
      </c>
      <c r="X83" s="45">
        <f t="shared" si="13"/>
        <v>0</v>
      </c>
      <c r="Y83" s="45">
        <f t="shared" si="13"/>
        <v>-1</v>
      </c>
      <c r="Z83" s="45">
        <f t="shared" si="13"/>
        <v>-1</v>
      </c>
      <c r="AA83" s="45">
        <f t="shared" si="13"/>
        <v>-1</v>
      </c>
      <c r="AB83" s="45">
        <f t="shared" si="13"/>
        <v>-1</v>
      </c>
      <c r="AC83" s="45">
        <f t="shared" si="13"/>
        <v>0</v>
      </c>
      <c r="AD83" s="45">
        <f t="shared" si="13"/>
        <v>0</v>
      </c>
      <c r="AE83" s="45">
        <f t="shared" si="13"/>
        <v>0</v>
      </c>
      <c r="AF83" s="45">
        <f t="shared" si="13"/>
        <v>0</v>
      </c>
      <c r="AG83" s="45">
        <f t="shared" si="13"/>
        <v>0</v>
      </c>
      <c r="AH83" s="45">
        <f t="shared" si="13"/>
        <v>0</v>
      </c>
    </row>
    <row r="84" spans="2:34" x14ac:dyDescent="0.25">
      <c r="B84" s="5">
        <v>8</v>
      </c>
      <c r="E84" s="45">
        <f t="shared" ref="E84:AH84" si="14">E51-E$75</f>
        <v>0</v>
      </c>
      <c r="F84" s="45">
        <f t="shared" si="14"/>
        <v>-1</v>
      </c>
      <c r="G84" s="45">
        <f t="shared" si="14"/>
        <v>-1</v>
      </c>
      <c r="H84" s="45">
        <f t="shared" si="14"/>
        <v>0</v>
      </c>
      <c r="I84" s="45">
        <f t="shared" si="14"/>
        <v>0</v>
      </c>
      <c r="J84" s="45">
        <f t="shared" si="14"/>
        <v>-1</v>
      </c>
      <c r="K84" s="45">
        <f t="shared" si="14"/>
        <v>-1</v>
      </c>
      <c r="L84" s="45">
        <f t="shared" si="14"/>
        <v>0</v>
      </c>
      <c r="M84" s="45">
        <f t="shared" si="14"/>
        <v>0</v>
      </c>
      <c r="N84" s="45">
        <f t="shared" si="14"/>
        <v>0</v>
      </c>
      <c r="O84" s="45">
        <f t="shared" si="14"/>
        <v>-1</v>
      </c>
      <c r="P84" s="45">
        <f t="shared" si="14"/>
        <v>0</v>
      </c>
      <c r="Q84" s="45">
        <f t="shared" si="14"/>
        <v>0</v>
      </c>
      <c r="R84" s="45">
        <f t="shared" si="14"/>
        <v>-1</v>
      </c>
      <c r="S84" s="45">
        <f t="shared" si="14"/>
        <v>-1</v>
      </c>
      <c r="T84" s="45">
        <f t="shared" si="14"/>
        <v>-1</v>
      </c>
      <c r="U84" s="45">
        <f t="shared" si="14"/>
        <v>-1</v>
      </c>
      <c r="V84" s="45">
        <f t="shared" si="14"/>
        <v>-1</v>
      </c>
      <c r="W84" s="45">
        <f t="shared" si="14"/>
        <v>0</v>
      </c>
      <c r="X84" s="45">
        <f t="shared" si="14"/>
        <v>0</v>
      </c>
      <c r="Y84" s="45">
        <f t="shared" si="14"/>
        <v>-1</v>
      </c>
      <c r="Z84" s="45">
        <f t="shared" si="14"/>
        <v>-1</v>
      </c>
      <c r="AA84" s="45">
        <f t="shared" si="14"/>
        <v>-1</v>
      </c>
      <c r="AB84" s="45">
        <f t="shared" si="14"/>
        <v>-1</v>
      </c>
      <c r="AC84" s="45">
        <f t="shared" si="14"/>
        <v>0</v>
      </c>
      <c r="AD84" s="45">
        <f t="shared" si="14"/>
        <v>0</v>
      </c>
      <c r="AE84" s="45">
        <f t="shared" si="14"/>
        <v>0</v>
      </c>
      <c r="AF84" s="45">
        <f t="shared" si="14"/>
        <v>0</v>
      </c>
      <c r="AG84" s="45">
        <f t="shared" si="14"/>
        <v>0</v>
      </c>
      <c r="AH84" s="45">
        <f t="shared" si="14"/>
        <v>0</v>
      </c>
    </row>
    <row r="85" spans="2:34" x14ac:dyDescent="0.25">
      <c r="B85" s="5">
        <v>9</v>
      </c>
      <c r="E85" s="45">
        <f t="shared" ref="E85:AH85" si="15">E52-E$75</f>
        <v>0</v>
      </c>
      <c r="F85" s="45">
        <f t="shared" si="15"/>
        <v>-1</v>
      </c>
      <c r="G85" s="45">
        <f t="shared" si="15"/>
        <v>-1</v>
      </c>
      <c r="H85" s="45">
        <f t="shared" si="15"/>
        <v>0</v>
      </c>
      <c r="I85" s="45">
        <f t="shared" si="15"/>
        <v>0</v>
      </c>
      <c r="J85" s="45">
        <f t="shared" si="15"/>
        <v>-1</v>
      </c>
      <c r="K85" s="45">
        <f t="shared" si="15"/>
        <v>-1</v>
      </c>
      <c r="L85" s="45">
        <f t="shared" si="15"/>
        <v>-1</v>
      </c>
      <c r="M85" s="45">
        <f t="shared" si="15"/>
        <v>0</v>
      </c>
      <c r="N85" s="45">
        <f t="shared" si="15"/>
        <v>0</v>
      </c>
      <c r="O85" s="45">
        <f t="shared" si="15"/>
        <v>-1</v>
      </c>
      <c r="P85" s="45">
        <f t="shared" si="15"/>
        <v>0</v>
      </c>
      <c r="Q85" s="45">
        <f t="shared" si="15"/>
        <v>0</v>
      </c>
      <c r="R85" s="45">
        <f t="shared" si="15"/>
        <v>-1</v>
      </c>
      <c r="S85" s="45">
        <f t="shared" si="15"/>
        <v>-1</v>
      </c>
      <c r="T85" s="45">
        <f t="shared" si="15"/>
        <v>-1</v>
      </c>
      <c r="U85" s="45">
        <f t="shared" si="15"/>
        <v>-1</v>
      </c>
      <c r="V85" s="45">
        <f t="shared" si="15"/>
        <v>-1</v>
      </c>
      <c r="W85" s="45">
        <f t="shared" si="15"/>
        <v>0</v>
      </c>
      <c r="X85" s="45">
        <f t="shared" si="15"/>
        <v>0</v>
      </c>
      <c r="Y85" s="45">
        <f t="shared" si="15"/>
        <v>-1</v>
      </c>
      <c r="Z85" s="45">
        <f t="shared" si="15"/>
        <v>0</v>
      </c>
      <c r="AA85" s="45">
        <f t="shared" si="15"/>
        <v>-1</v>
      </c>
      <c r="AB85" s="45">
        <f t="shared" si="15"/>
        <v>-1</v>
      </c>
      <c r="AC85" s="45">
        <f t="shared" si="15"/>
        <v>0</v>
      </c>
      <c r="AD85" s="45">
        <f t="shared" si="15"/>
        <v>0</v>
      </c>
      <c r="AE85" s="45">
        <f t="shared" si="15"/>
        <v>0</v>
      </c>
      <c r="AF85" s="45">
        <f t="shared" si="15"/>
        <v>0</v>
      </c>
      <c r="AG85" s="45">
        <f t="shared" si="15"/>
        <v>0</v>
      </c>
      <c r="AH85" s="45">
        <f t="shared" si="15"/>
        <v>0</v>
      </c>
    </row>
    <row r="86" spans="2:34" x14ac:dyDescent="0.25">
      <c r="B86" s="5">
        <v>10</v>
      </c>
      <c r="E86" s="45">
        <f t="shared" ref="E86:AH86" si="16">E53-E$75</f>
        <v>0</v>
      </c>
      <c r="F86" s="45">
        <f t="shared" si="16"/>
        <v>-1</v>
      </c>
      <c r="G86" s="45">
        <f t="shared" si="16"/>
        <v>-1</v>
      </c>
      <c r="H86" s="45">
        <f t="shared" si="16"/>
        <v>0</v>
      </c>
      <c r="I86" s="45">
        <f t="shared" si="16"/>
        <v>0</v>
      </c>
      <c r="J86" s="45">
        <f t="shared" si="16"/>
        <v>0</v>
      </c>
      <c r="K86" s="45">
        <f t="shared" si="16"/>
        <v>-1</v>
      </c>
      <c r="L86" s="45">
        <f t="shared" si="16"/>
        <v>-1</v>
      </c>
      <c r="M86" s="45">
        <f t="shared" si="16"/>
        <v>0</v>
      </c>
      <c r="N86" s="45">
        <f t="shared" si="16"/>
        <v>0</v>
      </c>
      <c r="O86" s="45">
        <f t="shared" si="16"/>
        <v>-1</v>
      </c>
      <c r="P86" s="45">
        <f t="shared" si="16"/>
        <v>0</v>
      </c>
      <c r="Q86" s="45">
        <f t="shared" si="16"/>
        <v>0</v>
      </c>
      <c r="R86" s="45">
        <f t="shared" si="16"/>
        <v>-1</v>
      </c>
      <c r="S86" s="45">
        <f t="shared" si="16"/>
        <v>-1</v>
      </c>
      <c r="T86" s="45">
        <f t="shared" si="16"/>
        <v>-1</v>
      </c>
      <c r="U86" s="45">
        <f t="shared" si="16"/>
        <v>-1</v>
      </c>
      <c r="V86" s="45">
        <f t="shared" si="16"/>
        <v>-1</v>
      </c>
      <c r="W86" s="45">
        <f t="shared" si="16"/>
        <v>0</v>
      </c>
      <c r="X86" s="45">
        <f t="shared" si="16"/>
        <v>0</v>
      </c>
      <c r="Y86" s="45">
        <f t="shared" si="16"/>
        <v>-1</v>
      </c>
      <c r="Z86" s="45">
        <f t="shared" si="16"/>
        <v>-1</v>
      </c>
      <c r="AA86" s="45">
        <f t="shared" si="16"/>
        <v>-1</v>
      </c>
      <c r="AB86" s="45">
        <f t="shared" si="16"/>
        <v>-1</v>
      </c>
      <c r="AC86" s="45">
        <f t="shared" si="16"/>
        <v>0</v>
      </c>
      <c r="AD86" s="45">
        <f t="shared" si="16"/>
        <v>0</v>
      </c>
      <c r="AE86" s="45">
        <f t="shared" si="16"/>
        <v>0</v>
      </c>
      <c r="AF86" s="45">
        <f t="shared" si="16"/>
        <v>0</v>
      </c>
      <c r="AG86" s="45">
        <f t="shared" si="16"/>
        <v>0</v>
      </c>
      <c r="AH86" s="45">
        <f t="shared" si="16"/>
        <v>0</v>
      </c>
    </row>
    <row r="87" spans="2:34" x14ac:dyDescent="0.25">
      <c r="B87" s="5">
        <v>11</v>
      </c>
      <c r="E87" s="45">
        <f t="shared" ref="E87:AH87" si="17">E54-E$75</f>
        <v>0</v>
      </c>
      <c r="F87" s="45">
        <f t="shared" si="17"/>
        <v>-1</v>
      </c>
      <c r="G87" s="45">
        <f t="shared" si="17"/>
        <v>-1</v>
      </c>
      <c r="H87" s="45">
        <f t="shared" si="17"/>
        <v>0</v>
      </c>
      <c r="I87" s="45">
        <f t="shared" si="17"/>
        <v>0</v>
      </c>
      <c r="J87" s="45">
        <f t="shared" si="17"/>
        <v>-1</v>
      </c>
      <c r="K87" s="45">
        <f t="shared" si="17"/>
        <v>-1</v>
      </c>
      <c r="L87" s="45">
        <f t="shared" si="17"/>
        <v>-1</v>
      </c>
      <c r="M87" s="45">
        <f t="shared" si="17"/>
        <v>0</v>
      </c>
      <c r="N87" s="45">
        <f t="shared" si="17"/>
        <v>0</v>
      </c>
      <c r="O87" s="45">
        <f t="shared" si="17"/>
        <v>0</v>
      </c>
      <c r="P87" s="45">
        <f t="shared" si="17"/>
        <v>0</v>
      </c>
      <c r="Q87" s="45">
        <f t="shared" si="17"/>
        <v>0</v>
      </c>
      <c r="R87" s="45">
        <f t="shared" si="17"/>
        <v>-1</v>
      </c>
      <c r="S87" s="45">
        <f t="shared" si="17"/>
        <v>-1</v>
      </c>
      <c r="T87" s="45">
        <f t="shared" si="17"/>
        <v>-1</v>
      </c>
      <c r="U87" s="45">
        <f t="shared" si="17"/>
        <v>-1</v>
      </c>
      <c r="V87" s="45">
        <f t="shared" si="17"/>
        <v>-1</v>
      </c>
      <c r="W87" s="45">
        <f t="shared" si="17"/>
        <v>0</v>
      </c>
      <c r="X87" s="45">
        <f t="shared" si="17"/>
        <v>0</v>
      </c>
      <c r="Y87" s="45">
        <f t="shared" si="17"/>
        <v>-1</v>
      </c>
      <c r="Z87" s="45">
        <f t="shared" si="17"/>
        <v>-1</v>
      </c>
      <c r="AA87" s="45">
        <f t="shared" si="17"/>
        <v>-1</v>
      </c>
      <c r="AB87" s="45">
        <f t="shared" si="17"/>
        <v>-1</v>
      </c>
      <c r="AC87" s="45">
        <f t="shared" si="17"/>
        <v>0</v>
      </c>
      <c r="AD87" s="45">
        <f t="shared" si="17"/>
        <v>0</v>
      </c>
      <c r="AE87" s="45">
        <f t="shared" si="17"/>
        <v>0</v>
      </c>
      <c r="AF87" s="45">
        <f t="shared" si="17"/>
        <v>0</v>
      </c>
      <c r="AG87" s="45">
        <f t="shared" si="17"/>
        <v>0</v>
      </c>
      <c r="AH87" s="45">
        <f t="shared" si="17"/>
        <v>0</v>
      </c>
    </row>
    <row r="88" spans="2:34" x14ac:dyDescent="0.25">
      <c r="B88" s="5">
        <v>12</v>
      </c>
      <c r="E88" s="45">
        <f t="shared" ref="E88:AH88" si="18">E55-E$75</f>
        <v>0</v>
      </c>
      <c r="F88" s="45">
        <f t="shared" si="18"/>
        <v>-1</v>
      </c>
      <c r="G88" s="45">
        <f t="shared" si="18"/>
        <v>-1</v>
      </c>
      <c r="H88" s="45">
        <f t="shared" si="18"/>
        <v>0</v>
      </c>
      <c r="I88" s="45">
        <f t="shared" si="18"/>
        <v>0</v>
      </c>
      <c r="J88" s="45">
        <f t="shared" si="18"/>
        <v>-1</v>
      </c>
      <c r="K88" s="45">
        <f t="shared" si="18"/>
        <v>-1</v>
      </c>
      <c r="L88" s="45">
        <f t="shared" si="18"/>
        <v>-1</v>
      </c>
      <c r="M88" s="45">
        <f t="shared" si="18"/>
        <v>0</v>
      </c>
      <c r="N88" s="45">
        <f t="shared" si="18"/>
        <v>0</v>
      </c>
      <c r="O88" s="45">
        <f t="shared" si="18"/>
        <v>-1</v>
      </c>
      <c r="P88" s="45">
        <f t="shared" si="18"/>
        <v>0</v>
      </c>
      <c r="Q88" s="45">
        <f t="shared" si="18"/>
        <v>0</v>
      </c>
      <c r="R88" s="45">
        <f t="shared" si="18"/>
        <v>-1</v>
      </c>
      <c r="S88" s="45">
        <f t="shared" si="18"/>
        <v>0</v>
      </c>
      <c r="T88" s="45">
        <f t="shared" si="18"/>
        <v>-1</v>
      </c>
      <c r="U88" s="45">
        <f t="shared" si="18"/>
        <v>-1</v>
      </c>
      <c r="V88" s="45">
        <f t="shared" si="18"/>
        <v>-1</v>
      </c>
      <c r="W88" s="45">
        <f t="shared" si="18"/>
        <v>0</v>
      </c>
      <c r="X88" s="45">
        <f t="shared" si="18"/>
        <v>0</v>
      </c>
      <c r="Y88" s="45">
        <f t="shared" si="18"/>
        <v>-1</v>
      </c>
      <c r="Z88" s="45">
        <f t="shared" si="18"/>
        <v>-1</v>
      </c>
      <c r="AA88" s="45">
        <f t="shared" si="18"/>
        <v>-1</v>
      </c>
      <c r="AB88" s="45">
        <f t="shared" si="18"/>
        <v>-1</v>
      </c>
      <c r="AC88" s="45">
        <f t="shared" si="18"/>
        <v>0</v>
      </c>
      <c r="AD88" s="45">
        <f t="shared" si="18"/>
        <v>0</v>
      </c>
      <c r="AE88" s="45">
        <f t="shared" si="18"/>
        <v>0</v>
      </c>
      <c r="AF88" s="45">
        <f t="shared" si="18"/>
        <v>0</v>
      </c>
      <c r="AG88" s="45">
        <f t="shared" si="18"/>
        <v>0</v>
      </c>
      <c r="AH88" s="45">
        <f t="shared" si="18"/>
        <v>0</v>
      </c>
    </row>
    <row r="89" spans="2:34" x14ac:dyDescent="0.25">
      <c r="B89" s="5">
        <v>13</v>
      </c>
      <c r="E89" s="45">
        <f t="shared" ref="E89:AH89" si="19">E56-E$75</f>
        <v>0</v>
      </c>
      <c r="F89" s="45">
        <f t="shared" si="19"/>
        <v>-1</v>
      </c>
      <c r="G89" s="45">
        <f t="shared" si="19"/>
        <v>-1</v>
      </c>
      <c r="H89" s="45">
        <f t="shared" si="19"/>
        <v>0</v>
      </c>
      <c r="I89" s="45">
        <f t="shared" si="19"/>
        <v>0</v>
      </c>
      <c r="J89" s="45">
        <f t="shared" si="19"/>
        <v>-1</v>
      </c>
      <c r="K89" s="45">
        <f t="shared" si="19"/>
        <v>-1</v>
      </c>
      <c r="L89" s="45">
        <f t="shared" si="19"/>
        <v>-1</v>
      </c>
      <c r="M89" s="45">
        <f t="shared" si="19"/>
        <v>0</v>
      </c>
      <c r="N89" s="45">
        <f t="shared" si="19"/>
        <v>0</v>
      </c>
      <c r="O89" s="45">
        <f t="shared" si="19"/>
        <v>-1</v>
      </c>
      <c r="P89" s="45">
        <f t="shared" si="19"/>
        <v>0</v>
      </c>
      <c r="Q89" s="45">
        <f t="shared" si="19"/>
        <v>0</v>
      </c>
      <c r="R89" s="45">
        <f t="shared" si="19"/>
        <v>-1</v>
      </c>
      <c r="S89" s="45">
        <f t="shared" si="19"/>
        <v>-1</v>
      </c>
      <c r="T89" s="45">
        <f t="shared" si="19"/>
        <v>0</v>
      </c>
      <c r="U89" s="45">
        <f t="shared" si="19"/>
        <v>-1</v>
      </c>
      <c r="V89" s="45">
        <f t="shared" si="19"/>
        <v>-1</v>
      </c>
      <c r="W89" s="45">
        <f t="shared" si="19"/>
        <v>0</v>
      </c>
      <c r="X89" s="45">
        <f t="shared" si="19"/>
        <v>0</v>
      </c>
      <c r="Y89" s="45">
        <f t="shared" si="19"/>
        <v>-1</v>
      </c>
      <c r="Z89" s="45">
        <f t="shared" si="19"/>
        <v>-1</v>
      </c>
      <c r="AA89" s="45">
        <f t="shared" si="19"/>
        <v>-1</v>
      </c>
      <c r="AB89" s="45">
        <f t="shared" si="19"/>
        <v>-1</v>
      </c>
      <c r="AC89" s="45">
        <f t="shared" si="19"/>
        <v>0</v>
      </c>
      <c r="AD89" s="45">
        <f t="shared" si="19"/>
        <v>0</v>
      </c>
      <c r="AE89" s="45">
        <f t="shared" si="19"/>
        <v>0</v>
      </c>
      <c r="AF89" s="45">
        <f t="shared" si="19"/>
        <v>0</v>
      </c>
      <c r="AG89" s="45">
        <f t="shared" si="19"/>
        <v>0</v>
      </c>
      <c r="AH89" s="45">
        <f t="shared" si="19"/>
        <v>0</v>
      </c>
    </row>
    <row r="90" spans="2:34" x14ac:dyDescent="0.25">
      <c r="B90" s="5">
        <v>14</v>
      </c>
      <c r="E90" s="45">
        <f t="shared" ref="E90:AH90" si="20">E57-E$75</f>
        <v>0</v>
      </c>
      <c r="F90" s="45">
        <f t="shared" si="20"/>
        <v>-1</v>
      </c>
      <c r="G90" s="45">
        <f t="shared" si="20"/>
        <v>-1</v>
      </c>
      <c r="H90" s="45">
        <f t="shared" si="20"/>
        <v>0</v>
      </c>
      <c r="I90" s="45">
        <f t="shared" si="20"/>
        <v>0</v>
      </c>
      <c r="J90" s="45">
        <f t="shared" si="20"/>
        <v>-1</v>
      </c>
      <c r="K90" s="45">
        <f t="shared" si="20"/>
        <v>-1</v>
      </c>
      <c r="L90" s="45">
        <f t="shared" si="20"/>
        <v>-1</v>
      </c>
      <c r="M90" s="45">
        <f t="shared" si="20"/>
        <v>0</v>
      </c>
      <c r="N90" s="45">
        <f t="shared" si="20"/>
        <v>0</v>
      </c>
      <c r="O90" s="45">
        <f t="shared" si="20"/>
        <v>-1</v>
      </c>
      <c r="P90" s="45">
        <f t="shared" si="20"/>
        <v>0</v>
      </c>
      <c r="Q90" s="45">
        <f t="shared" si="20"/>
        <v>0</v>
      </c>
      <c r="R90" s="45">
        <f t="shared" si="20"/>
        <v>0</v>
      </c>
      <c r="S90" s="45">
        <f t="shared" si="20"/>
        <v>-1</v>
      </c>
      <c r="T90" s="45">
        <f t="shared" si="20"/>
        <v>-1</v>
      </c>
      <c r="U90" s="45">
        <f t="shared" si="20"/>
        <v>-1</v>
      </c>
      <c r="V90" s="45">
        <f t="shared" si="20"/>
        <v>-1</v>
      </c>
      <c r="W90" s="45">
        <f t="shared" si="20"/>
        <v>0</v>
      </c>
      <c r="X90" s="45">
        <f t="shared" si="20"/>
        <v>0</v>
      </c>
      <c r="Y90" s="45">
        <f t="shared" si="20"/>
        <v>-1</v>
      </c>
      <c r="Z90" s="45">
        <f t="shared" si="20"/>
        <v>-1</v>
      </c>
      <c r="AA90" s="45">
        <f t="shared" si="20"/>
        <v>-1</v>
      </c>
      <c r="AB90" s="45">
        <f t="shared" si="20"/>
        <v>-1</v>
      </c>
      <c r="AC90" s="45">
        <f t="shared" si="20"/>
        <v>0</v>
      </c>
      <c r="AD90" s="45">
        <f t="shared" si="20"/>
        <v>0</v>
      </c>
      <c r="AE90" s="45">
        <f t="shared" si="20"/>
        <v>0</v>
      </c>
      <c r="AF90" s="45">
        <f t="shared" si="20"/>
        <v>0</v>
      </c>
      <c r="AG90" s="45">
        <f t="shared" si="20"/>
        <v>0</v>
      </c>
      <c r="AH90" s="45">
        <f t="shared" si="20"/>
        <v>0</v>
      </c>
    </row>
    <row r="91" spans="2:34" x14ac:dyDescent="0.25">
      <c r="B91" s="5">
        <v>15</v>
      </c>
      <c r="E91" s="45">
        <f t="shared" ref="E91:AH91" si="21">E58-E$75</f>
        <v>0</v>
      </c>
      <c r="F91" s="45">
        <f t="shared" si="21"/>
        <v>-1</v>
      </c>
      <c r="G91" s="45">
        <f t="shared" si="21"/>
        <v>-1</v>
      </c>
      <c r="H91" s="45">
        <f t="shared" si="21"/>
        <v>0</v>
      </c>
      <c r="I91" s="45">
        <f t="shared" si="21"/>
        <v>0</v>
      </c>
      <c r="J91" s="45">
        <f t="shared" si="21"/>
        <v>-1</v>
      </c>
      <c r="K91" s="45">
        <f t="shared" si="21"/>
        <v>-1</v>
      </c>
      <c r="L91" s="45">
        <f t="shared" si="21"/>
        <v>-1</v>
      </c>
      <c r="M91" s="45">
        <f t="shared" si="21"/>
        <v>0</v>
      </c>
      <c r="N91" s="45">
        <f t="shared" si="21"/>
        <v>0</v>
      </c>
      <c r="O91" s="45">
        <f t="shared" si="21"/>
        <v>-1</v>
      </c>
      <c r="P91" s="45">
        <f t="shared" si="21"/>
        <v>0</v>
      </c>
      <c r="Q91" s="45">
        <f t="shared" si="21"/>
        <v>0</v>
      </c>
      <c r="R91" s="45">
        <f t="shared" si="21"/>
        <v>-1</v>
      </c>
      <c r="S91" s="45">
        <f t="shared" si="21"/>
        <v>0</v>
      </c>
      <c r="T91" s="45">
        <f t="shared" si="21"/>
        <v>-1</v>
      </c>
      <c r="U91" s="45">
        <f t="shared" si="21"/>
        <v>-1</v>
      </c>
      <c r="V91" s="45">
        <f t="shared" si="21"/>
        <v>-1</v>
      </c>
      <c r="W91" s="45">
        <f t="shared" si="21"/>
        <v>0</v>
      </c>
      <c r="X91" s="45">
        <f t="shared" si="21"/>
        <v>0</v>
      </c>
      <c r="Y91" s="45">
        <f t="shared" si="21"/>
        <v>-1</v>
      </c>
      <c r="Z91" s="45">
        <f t="shared" si="21"/>
        <v>-1</v>
      </c>
      <c r="AA91" s="45">
        <f t="shared" si="21"/>
        <v>-1</v>
      </c>
      <c r="AB91" s="45">
        <f t="shared" si="21"/>
        <v>-1</v>
      </c>
      <c r="AC91" s="45">
        <f t="shared" si="21"/>
        <v>0</v>
      </c>
      <c r="AD91" s="45">
        <f t="shared" si="21"/>
        <v>0</v>
      </c>
      <c r="AE91" s="45">
        <f t="shared" si="21"/>
        <v>0</v>
      </c>
      <c r="AF91" s="45">
        <f t="shared" si="21"/>
        <v>0</v>
      </c>
      <c r="AG91" s="45">
        <f t="shared" si="21"/>
        <v>0</v>
      </c>
      <c r="AH91" s="45">
        <f t="shared" si="21"/>
        <v>0</v>
      </c>
    </row>
    <row r="92" spans="2:34" x14ac:dyDescent="0.25">
      <c r="B92" s="5">
        <v>16</v>
      </c>
      <c r="E92" s="45">
        <f t="shared" ref="E92:AH92" si="22">E59-E$75</f>
        <v>0</v>
      </c>
      <c r="F92" s="45">
        <f t="shared" si="22"/>
        <v>-1</v>
      </c>
      <c r="G92" s="45">
        <f t="shared" si="22"/>
        <v>-1</v>
      </c>
      <c r="H92" s="45">
        <f t="shared" si="22"/>
        <v>0</v>
      </c>
      <c r="I92" s="45">
        <f t="shared" si="22"/>
        <v>0</v>
      </c>
      <c r="J92" s="45">
        <f t="shared" si="22"/>
        <v>-1</v>
      </c>
      <c r="K92" s="45">
        <f t="shared" si="22"/>
        <v>-1</v>
      </c>
      <c r="L92" s="45">
        <f t="shared" si="22"/>
        <v>-1</v>
      </c>
      <c r="M92" s="45">
        <f t="shared" si="22"/>
        <v>0</v>
      </c>
      <c r="N92" s="45">
        <f t="shared" si="22"/>
        <v>0</v>
      </c>
      <c r="O92" s="45">
        <f t="shared" si="22"/>
        <v>-1</v>
      </c>
      <c r="P92" s="45">
        <f t="shared" si="22"/>
        <v>0</v>
      </c>
      <c r="Q92" s="45">
        <f t="shared" si="22"/>
        <v>0</v>
      </c>
      <c r="R92" s="45">
        <f t="shared" si="22"/>
        <v>-1</v>
      </c>
      <c r="S92" s="45">
        <f t="shared" si="22"/>
        <v>-1</v>
      </c>
      <c r="T92" s="45">
        <f t="shared" si="22"/>
        <v>0</v>
      </c>
      <c r="U92" s="45">
        <f t="shared" si="22"/>
        <v>-1</v>
      </c>
      <c r="V92" s="45">
        <f t="shared" si="22"/>
        <v>-1</v>
      </c>
      <c r="W92" s="45">
        <f t="shared" si="22"/>
        <v>0</v>
      </c>
      <c r="X92" s="45">
        <f t="shared" si="22"/>
        <v>0</v>
      </c>
      <c r="Y92" s="45">
        <f t="shared" si="22"/>
        <v>-1</v>
      </c>
      <c r="Z92" s="45">
        <f t="shared" si="22"/>
        <v>-1</v>
      </c>
      <c r="AA92" s="45">
        <f t="shared" si="22"/>
        <v>-1</v>
      </c>
      <c r="AB92" s="45">
        <f t="shared" si="22"/>
        <v>-1</v>
      </c>
      <c r="AC92" s="45">
        <f t="shared" si="22"/>
        <v>0</v>
      </c>
      <c r="AD92" s="45">
        <f t="shared" si="22"/>
        <v>0</v>
      </c>
      <c r="AE92" s="45">
        <f t="shared" si="22"/>
        <v>0</v>
      </c>
      <c r="AF92" s="45">
        <f t="shared" si="22"/>
        <v>0</v>
      </c>
      <c r="AG92" s="45">
        <f t="shared" si="22"/>
        <v>0</v>
      </c>
      <c r="AH92" s="45">
        <f t="shared" si="22"/>
        <v>0</v>
      </c>
    </row>
    <row r="93" spans="2:34" x14ac:dyDescent="0.25">
      <c r="B93" s="5">
        <v>17</v>
      </c>
      <c r="E93" s="45">
        <f t="shared" ref="E93:AH93" si="23">E60-E$75</f>
        <v>0</v>
      </c>
      <c r="F93" s="45">
        <f t="shared" si="23"/>
        <v>-1</v>
      </c>
      <c r="G93" s="45">
        <f t="shared" si="23"/>
        <v>-1</v>
      </c>
      <c r="H93" s="45">
        <f t="shared" si="23"/>
        <v>0</v>
      </c>
      <c r="I93" s="45">
        <f t="shared" si="23"/>
        <v>0</v>
      </c>
      <c r="J93" s="45">
        <f t="shared" si="23"/>
        <v>-1</v>
      </c>
      <c r="K93" s="45">
        <f t="shared" si="23"/>
        <v>-1</v>
      </c>
      <c r="L93" s="45">
        <f t="shared" si="23"/>
        <v>-1</v>
      </c>
      <c r="M93" s="45">
        <f t="shared" si="23"/>
        <v>0</v>
      </c>
      <c r="N93" s="45">
        <f t="shared" si="23"/>
        <v>0</v>
      </c>
      <c r="O93" s="45">
        <f t="shared" si="23"/>
        <v>-1</v>
      </c>
      <c r="P93" s="45">
        <f t="shared" si="23"/>
        <v>0</v>
      </c>
      <c r="Q93" s="45">
        <f t="shared" si="23"/>
        <v>0</v>
      </c>
      <c r="R93" s="45">
        <f t="shared" si="23"/>
        <v>-1</v>
      </c>
      <c r="S93" s="45">
        <f t="shared" si="23"/>
        <v>-1</v>
      </c>
      <c r="T93" s="45">
        <f t="shared" si="23"/>
        <v>-1</v>
      </c>
      <c r="U93" s="45">
        <f t="shared" si="23"/>
        <v>0</v>
      </c>
      <c r="V93" s="45">
        <f t="shared" si="23"/>
        <v>-1</v>
      </c>
      <c r="W93" s="45">
        <f t="shared" si="23"/>
        <v>0</v>
      </c>
      <c r="X93" s="45">
        <f t="shared" si="23"/>
        <v>0</v>
      </c>
      <c r="Y93" s="45">
        <f t="shared" si="23"/>
        <v>-1</v>
      </c>
      <c r="Z93" s="45">
        <f t="shared" si="23"/>
        <v>-1</v>
      </c>
      <c r="AA93" s="45">
        <f t="shared" si="23"/>
        <v>-1</v>
      </c>
      <c r="AB93" s="45">
        <f t="shared" si="23"/>
        <v>-1</v>
      </c>
      <c r="AC93" s="45">
        <f t="shared" si="23"/>
        <v>0</v>
      </c>
      <c r="AD93" s="45">
        <f t="shared" si="23"/>
        <v>0</v>
      </c>
      <c r="AE93" s="45">
        <f t="shared" si="23"/>
        <v>0</v>
      </c>
      <c r="AF93" s="45">
        <f t="shared" si="23"/>
        <v>0</v>
      </c>
      <c r="AG93" s="45">
        <f t="shared" si="23"/>
        <v>0</v>
      </c>
      <c r="AH93" s="45">
        <f t="shared" si="23"/>
        <v>0</v>
      </c>
    </row>
    <row r="94" spans="2:34" x14ac:dyDescent="0.25">
      <c r="B94" s="5">
        <v>18</v>
      </c>
      <c r="E94" s="45">
        <f t="shared" ref="E94:AH94" si="24">E61-E$75</f>
        <v>0</v>
      </c>
      <c r="F94" s="45">
        <f t="shared" si="24"/>
        <v>-1</v>
      </c>
      <c r="G94" s="45">
        <f t="shared" si="24"/>
        <v>-1</v>
      </c>
      <c r="H94" s="45">
        <f t="shared" si="24"/>
        <v>0</v>
      </c>
      <c r="I94" s="45">
        <f t="shared" si="24"/>
        <v>0</v>
      </c>
      <c r="J94" s="45">
        <f t="shared" si="24"/>
        <v>-1</v>
      </c>
      <c r="K94" s="45">
        <f t="shared" si="24"/>
        <v>-1</v>
      </c>
      <c r="L94" s="45">
        <f t="shared" si="24"/>
        <v>-1</v>
      </c>
      <c r="M94" s="45">
        <f t="shared" si="24"/>
        <v>0</v>
      </c>
      <c r="N94" s="45">
        <f t="shared" si="24"/>
        <v>0</v>
      </c>
      <c r="O94" s="45">
        <f t="shared" si="24"/>
        <v>-1</v>
      </c>
      <c r="P94" s="45">
        <f t="shared" si="24"/>
        <v>0</v>
      </c>
      <c r="Q94" s="45">
        <f t="shared" si="24"/>
        <v>0</v>
      </c>
      <c r="R94" s="45">
        <f t="shared" si="24"/>
        <v>-1</v>
      </c>
      <c r="S94" s="45">
        <f t="shared" si="24"/>
        <v>-1</v>
      </c>
      <c r="T94" s="45">
        <f t="shared" si="24"/>
        <v>-1</v>
      </c>
      <c r="U94" s="45">
        <f t="shared" si="24"/>
        <v>-1</v>
      </c>
      <c r="V94" s="45">
        <f t="shared" si="24"/>
        <v>0</v>
      </c>
      <c r="W94" s="45">
        <f t="shared" si="24"/>
        <v>0</v>
      </c>
      <c r="X94" s="45">
        <f t="shared" si="24"/>
        <v>0</v>
      </c>
      <c r="Y94" s="45">
        <f t="shared" si="24"/>
        <v>-1</v>
      </c>
      <c r="Z94" s="45">
        <f t="shared" si="24"/>
        <v>-1</v>
      </c>
      <c r="AA94" s="45">
        <f t="shared" si="24"/>
        <v>-1</v>
      </c>
      <c r="AB94" s="45">
        <f t="shared" si="24"/>
        <v>-1</v>
      </c>
      <c r="AC94" s="45">
        <f t="shared" si="24"/>
        <v>0</v>
      </c>
      <c r="AD94" s="45">
        <f t="shared" si="24"/>
        <v>0</v>
      </c>
      <c r="AE94" s="45">
        <f t="shared" si="24"/>
        <v>0</v>
      </c>
      <c r="AF94" s="45">
        <f t="shared" si="24"/>
        <v>0</v>
      </c>
      <c r="AG94" s="45">
        <f t="shared" si="24"/>
        <v>0</v>
      </c>
      <c r="AH94" s="45">
        <f t="shared" si="24"/>
        <v>0</v>
      </c>
    </row>
    <row r="95" spans="2:34" x14ac:dyDescent="0.25">
      <c r="B95" s="5">
        <v>19</v>
      </c>
      <c r="E95" s="45">
        <f t="shared" ref="E95:AH95" si="25">E62-E$75</f>
        <v>0</v>
      </c>
      <c r="F95" s="45">
        <f t="shared" si="25"/>
        <v>-1</v>
      </c>
      <c r="G95" s="45">
        <f t="shared" si="25"/>
        <v>-1</v>
      </c>
      <c r="H95" s="45">
        <f t="shared" si="25"/>
        <v>0</v>
      </c>
      <c r="I95" s="45">
        <f t="shared" si="25"/>
        <v>0</v>
      </c>
      <c r="J95" s="45">
        <f t="shared" si="25"/>
        <v>-1</v>
      </c>
      <c r="K95" s="45">
        <f t="shared" si="25"/>
        <v>-1</v>
      </c>
      <c r="L95" s="45">
        <f t="shared" si="25"/>
        <v>-1</v>
      </c>
      <c r="M95" s="45">
        <f t="shared" si="25"/>
        <v>0</v>
      </c>
      <c r="N95" s="45">
        <f t="shared" si="25"/>
        <v>0</v>
      </c>
      <c r="O95" s="45">
        <f t="shared" si="25"/>
        <v>-1</v>
      </c>
      <c r="P95" s="45">
        <f t="shared" si="25"/>
        <v>0</v>
      </c>
      <c r="Q95" s="45">
        <f t="shared" si="25"/>
        <v>0</v>
      </c>
      <c r="R95" s="45">
        <f t="shared" si="25"/>
        <v>-1</v>
      </c>
      <c r="S95" s="45">
        <f t="shared" si="25"/>
        <v>-1</v>
      </c>
      <c r="T95" s="45">
        <f t="shared" si="25"/>
        <v>-1</v>
      </c>
      <c r="U95" s="45">
        <f t="shared" si="25"/>
        <v>0</v>
      </c>
      <c r="V95" s="45">
        <f t="shared" si="25"/>
        <v>-1</v>
      </c>
      <c r="W95" s="45">
        <f t="shared" si="25"/>
        <v>0</v>
      </c>
      <c r="X95" s="45">
        <f t="shared" si="25"/>
        <v>0</v>
      </c>
      <c r="Y95" s="45">
        <f t="shared" si="25"/>
        <v>-1</v>
      </c>
      <c r="Z95" s="45">
        <f t="shared" si="25"/>
        <v>-1</v>
      </c>
      <c r="AA95" s="45">
        <f t="shared" si="25"/>
        <v>-1</v>
      </c>
      <c r="AB95" s="45">
        <f t="shared" si="25"/>
        <v>-1</v>
      </c>
      <c r="AC95" s="45">
        <f t="shared" si="25"/>
        <v>0</v>
      </c>
      <c r="AD95" s="45">
        <f t="shared" si="25"/>
        <v>0</v>
      </c>
      <c r="AE95" s="45">
        <f t="shared" si="25"/>
        <v>0</v>
      </c>
      <c r="AF95" s="45">
        <f t="shared" si="25"/>
        <v>0</v>
      </c>
      <c r="AG95" s="45">
        <f t="shared" si="25"/>
        <v>0</v>
      </c>
      <c r="AH95" s="45">
        <f t="shared" si="25"/>
        <v>0</v>
      </c>
    </row>
    <row r="96" spans="2:34" x14ac:dyDescent="0.25">
      <c r="B96" s="5">
        <v>20</v>
      </c>
      <c r="E96" s="45">
        <f t="shared" ref="E96:AH96" si="26">E63-E$75</f>
        <v>0</v>
      </c>
      <c r="F96" s="45">
        <f t="shared" si="26"/>
        <v>-1</v>
      </c>
      <c r="G96" s="45">
        <f t="shared" si="26"/>
        <v>-1</v>
      </c>
      <c r="H96" s="45">
        <f t="shared" si="26"/>
        <v>0</v>
      </c>
      <c r="I96" s="45">
        <f t="shared" si="26"/>
        <v>0</v>
      </c>
      <c r="J96" s="45">
        <f t="shared" si="26"/>
        <v>-1</v>
      </c>
      <c r="K96" s="45">
        <f t="shared" si="26"/>
        <v>-1</v>
      </c>
      <c r="L96" s="45">
        <f t="shared" si="26"/>
        <v>-1</v>
      </c>
      <c r="M96" s="45">
        <f t="shared" si="26"/>
        <v>0</v>
      </c>
      <c r="N96" s="45">
        <f t="shared" si="26"/>
        <v>0</v>
      </c>
      <c r="O96" s="45">
        <f t="shared" si="26"/>
        <v>-1</v>
      </c>
      <c r="P96" s="45">
        <f t="shared" si="26"/>
        <v>0</v>
      </c>
      <c r="Q96" s="45">
        <f t="shared" si="26"/>
        <v>0</v>
      </c>
      <c r="R96" s="45">
        <f t="shared" si="26"/>
        <v>-1</v>
      </c>
      <c r="S96" s="45">
        <f t="shared" si="26"/>
        <v>-1</v>
      </c>
      <c r="T96" s="45">
        <f t="shared" si="26"/>
        <v>-1</v>
      </c>
      <c r="U96" s="45">
        <f t="shared" si="26"/>
        <v>-1</v>
      </c>
      <c r="V96" s="45">
        <f t="shared" si="26"/>
        <v>-1</v>
      </c>
      <c r="W96" s="45">
        <f t="shared" si="26"/>
        <v>0</v>
      </c>
      <c r="X96" s="45">
        <f t="shared" si="26"/>
        <v>0</v>
      </c>
      <c r="Y96" s="45">
        <f t="shared" si="26"/>
        <v>-1</v>
      </c>
      <c r="Z96" s="45">
        <f t="shared" si="26"/>
        <v>-1</v>
      </c>
      <c r="AA96" s="45">
        <f t="shared" si="26"/>
        <v>0</v>
      </c>
      <c r="AB96" s="45">
        <f t="shared" si="26"/>
        <v>-1</v>
      </c>
      <c r="AC96" s="45">
        <f t="shared" si="26"/>
        <v>0</v>
      </c>
      <c r="AD96" s="45">
        <f t="shared" si="26"/>
        <v>0</v>
      </c>
      <c r="AE96" s="45">
        <f t="shared" si="26"/>
        <v>0</v>
      </c>
      <c r="AF96" s="45">
        <f t="shared" si="26"/>
        <v>0</v>
      </c>
      <c r="AG96" s="45">
        <f t="shared" si="26"/>
        <v>0</v>
      </c>
      <c r="AH96" s="45">
        <f t="shared" si="26"/>
        <v>0</v>
      </c>
    </row>
    <row r="97" spans="2:34" x14ac:dyDescent="0.25">
      <c r="B97" s="5">
        <v>21</v>
      </c>
      <c r="E97" s="45">
        <f t="shared" ref="E97:AH97" si="27">E64-E$75</f>
        <v>0</v>
      </c>
      <c r="F97" s="45">
        <f t="shared" si="27"/>
        <v>-1</v>
      </c>
      <c r="G97" s="45">
        <f t="shared" si="27"/>
        <v>-1</v>
      </c>
      <c r="H97" s="45">
        <f t="shared" si="27"/>
        <v>0</v>
      </c>
      <c r="I97" s="45">
        <f t="shared" si="27"/>
        <v>0</v>
      </c>
      <c r="J97" s="45">
        <f t="shared" si="27"/>
        <v>-1</v>
      </c>
      <c r="K97" s="45">
        <f t="shared" si="27"/>
        <v>-1</v>
      </c>
      <c r="L97" s="45">
        <f t="shared" si="27"/>
        <v>-1</v>
      </c>
      <c r="M97" s="45">
        <f t="shared" si="27"/>
        <v>0</v>
      </c>
      <c r="N97" s="45">
        <f t="shared" si="27"/>
        <v>0</v>
      </c>
      <c r="O97" s="45">
        <f t="shared" si="27"/>
        <v>-1</v>
      </c>
      <c r="P97" s="45">
        <f t="shared" si="27"/>
        <v>0</v>
      </c>
      <c r="Q97" s="45">
        <f t="shared" si="27"/>
        <v>0</v>
      </c>
      <c r="R97" s="45">
        <f t="shared" si="27"/>
        <v>-1</v>
      </c>
      <c r="S97" s="45">
        <f t="shared" si="27"/>
        <v>-1</v>
      </c>
      <c r="T97" s="45">
        <f t="shared" si="27"/>
        <v>-1</v>
      </c>
      <c r="U97" s="45">
        <f t="shared" si="27"/>
        <v>-1</v>
      </c>
      <c r="V97" s="45">
        <f t="shared" si="27"/>
        <v>-1</v>
      </c>
      <c r="W97" s="45">
        <f t="shared" si="27"/>
        <v>0</v>
      </c>
      <c r="X97" s="45">
        <f t="shared" si="27"/>
        <v>0</v>
      </c>
      <c r="Y97" s="45">
        <f t="shared" si="27"/>
        <v>0</v>
      </c>
      <c r="Z97" s="45">
        <f t="shared" si="27"/>
        <v>-1</v>
      </c>
      <c r="AA97" s="45">
        <f t="shared" si="27"/>
        <v>-1</v>
      </c>
      <c r="AB97" s="45">
        <f t="shared" si="27"/>
        <v>-1</v>
      </c>
      <c r="AC97" s="45">
        <f t="shared" si="27"/>
        <v>0</v>
      </c>
      <c r="AD97" s="45">
        <f t="shared" si="27"/>
        <v>0</v>
      </c>
      <c r="AE97" s="45">
        <f t="shared" si="27"/>
        <v>0</v>
      </c>
      <c r="AF97" s="45">
        <f t="shared" si="27"/>
        <v>0</v>
      </c>
      <c r="AG97" s="45">
        <f t="shared" si="27"/>
        <v>0</v>
      </c>
      <c r="AH97" s="45">
        <f t="shared" si="27"/>
        <v>0</v>
      </c>
    </row>
    <row r="98" spans="2:34" x14ac:dyDescent="0.25">
      <c r="B98" s="5">
        <v>22</v>
      </c>
      <c r="E98" s="45">
        <f t="shared" ref="E98:AH98" si="28">E65-E$75</f>
        <v>0</v>
      </c>
      <c r="F98" s="45">
        <f t="shared" si="28"/>
        <v>-1</v>
      </c>
      <c r="G98" s="45">
        <f t="shared" si="28"/>
        <v>-1</v>
      </c>
      <c r="H98" s="45">
        <f t="shared" si="28"/>
        <v>0</v>
      </c>
      <c r="I98" s="45">
        <f t="shared" si="28"/>
        <v>0</v>
      </c>
      <c r="J98" s="45">
        <f t="shared" si="28"/>
        <v>-1</v>
      </c>
      <c r="K98" s="45">
        <f t="shared" si="28"/>
        <v>-1</v>
      </c>
      <c r="L98" s="45">
        <f t="shared" si="28"/>
        <v>-1</v>
      </c>
      <c r="M98" s="45">
        <f t="shared" si="28"/>
        <v>0</v>
      </c>
      <c r="N98" s="45">
        <f t="shared" si="28"/>
        <v>0</v>
      </c>
      <c r="O98" s="45">
        <f t="shared" si="28"/>
        <v>-1</v>
      </c>
      <c r="P98" s="45">
        <f t="shared" si="28"/>
        <v>0</v>
      </c>
      <c r="Q98" s="45">
        <f t="shared" si="28"/>
        <v>0</v>
      </c>
      <c r="R98" s="45">
        <f t="shared" si="28"/>
        <v>-1</v>
      </c>
      <c r="S98" s="45">
        <f t="shared" si="28"/>
        <v>-1</v>
      </c>
      <c r="T98" s="45">
        <f t="shared" si="28"/>
        <v>-1</v>
      </c>
      <c r="U98" s="45">
        <f t="shared" si="28"/>
        <v>-1</v>
      </c>
      <c r="V98" s="45">
        <f t="shared" si="28"/>
        <v>-1</v>
      </c>
      <c r="W98" s="45">
        <f t="shared" si="28"/>
        <v>0</v>
      </c>
      <c r="X98" s="45">
        <f t="shared" si="28"/>
        <v>0</v>
      </c>
      <c r="Y98" s="45">
        <f t="shared" si="28"/>
        <v>-1</v>
      </c>
      <c r="Z98" s="45">
        <f t="shared" si="28"/>
        <v>0</v>
      </c>
      <c r="AA98" s="45">
        <f t="shared" si="28"/>
        <v>-1</v>
      </c>
      <c r="AB98" s="45">
        <f t="shared" si="28"/>
        <v>-1</v>
      </c>
      <c r="AC98" s="45">
        <f t="shared" si="28"/>
        <v>0</v>
      </c>
      <c r="AD98" s="45">
        <f t="shared" si="28"/>
        <v>0</v>
      </c>
      <c r="AE98" s="45">
        <f t="shared" si="28"/>
        <v>0</v>
      </c>
      <c r="AF98" s="45">
        <f t="shared" si="28"/>
        <v>0</v>
      </c>
      <c r="AG98" s="45">
        <f t="shared" si="28"/>
        <v>0</v>
      </c>
      <c r="AH98" s="45">
        <f t="shared" si="28"/>
        <v>0</v>
      </c>
    </row>
    <row r="99" spans="2:34" x14ac:dyDescent="0.25">
      <c r="B99" s="5">
        <v>23</v>
      </c>
      <c r="E99" s="45">
        <f t="shared" ref="E99:AH99" si="29">E66-E$75</f>
        <v>0</v>
      </c>
      <c r="F99" s="45">
        <f t="shared" si="29"/>
        <v>-1</v>
      </c>
      <c r="G99" s="45">
        <f t="shared" si="29"/>
        <v>-1</v>
      </c>
      <c r="H99" s="45">
        <f t="shared" si="29"/>
        <v>0</v>
      </c>
      <c r="I99" s="45">
        <f t="shared" si="29"/>
        <v>0</v>
      </c>
      <c r="J99" s="45">
        <f t="shared" si="29"/>
        <v>-1</v>
      </c>
      <c r="K99" s="45">
        <f t="shared" si="29"/>
        <v>-1</v>
      </c>
      <c r="L99" s="45">
        <f t="shared" si="29"/>
        <v>-1</v>
      </c>
      <c r="M99" s="45">
        <f t="shared" si="29"/>
        <v>0</v>
      </c>
      <c r="N99" s="45">
        <f t="shared" si="29"/>
        <v>0</v>
      </c>
      <c r="O99" s="45">
        <f t="shared" si="29"/>
        <v>-1</v>
      </c>
      <c r="P99" s="45">
        <f t="shared" si="29"/>
        <v>0</v>
      </c>
      <c r="Q99" s="45">
        <f t="shared" si="29"/>
        <v>0</v>
      </c>
      <c r="R99" s="45">
        <f t="shared" si="29"/>
        <v>-1</v>
      </c>
      <c r="S99" s="45">
        <f t="shared" si="29"/>
        <v>-1</v>
      </c>
      <c r="T99" s="45">
        <f t="shared" si="29"/>
        <v>-1</v>
      </c>
      <c r="U99" s="45">
        <f t="shared" si="29"/>
        <v>-1</v>
      </c>
      <c r="V99" s="45">
        <f t="shared" si="29"/>
        <v>-1</v>
      </c>
      <c r="W99" s="45">
        <f t="shared" si="29"/>
        <v>0</v>
      </c>
      <c r="X99" s="45">
        <f t="shared" si="29"/>
        <v>0</v>
      </c>
      <c r="Y99" s="45">
        <f t="shared" si="29"/>
        <v>-1</v>
      </c>
      <c r="Z99" s="45">
        <f t="shared" si="29"/>
        <v>-1</v>
      </c>
      <c r="AA99" s="45">
        <f t="shared" si="29"/>
        <v>0</v>
      </c>
      <c r="AB99" s="45">
        <f t="shared" si="29"/>
        <v>-1</v>
      </c>
      <c r="AC99" s="45">
        <f t="shared" si="29"/>
        <v>0</v>
      </c>
      <c r="AD99" s="45">
        <f t="shared" si="29"/>
        <v>0</v>
      </c>
      <c r="AE99" s="45">
        <f t="shared" si="29"/>
        <v>0</v>
      </c>
      <c r="AF99" s="45">
        <f t="shared" si="29"/>
        <v>0</v>
      </c>
      <c r="AG99" s="45">
        <f t="shared" si="29"/>
        <v>0</v>
      </c>
      <c r="AH99" s="45">
        <f t="shared" si="29"/>
        <v>0</v>
      </c>
    </row>
    <row r="100" spans="2:34" x14ac:dyDescent="0.25">
      <c r="B100" s="5">
        <v>24</v>
      </c>
      <c r="E100" s="45">
        <f t="shared" ref="E100:AH100" si="30">E67-E$75</f>
        <v>0</v>
      </c>
      <c r="F100" s="45">
        <f t="shared" si="30"/>
        <v>-1</v>
      </c>
      <c r="G100" s="45">
        <f t="shared" si="30"/>
        <v>-1</v>
      </c>
      <c r="H100" s="45">
        <f t="shared" si="30"/>
        <v>0</v>
      </c>
      <c r="I100" s="45">
        <f t="shared" si="30"/>
        <v>0</v>
      </c>
      <c r="J100" s="45">
        <f t="shared" si="30"/>
        <v>-1</v>
      </c>
      <c r="K100" s="45">
        <f t="shared" si="30"/>
        <v>-1</v>
      </c>
      <c r="L100" s="45">
        <f t="shared" si="30"/>
        <v>-1</v>
      </c>
      <c r="M100" s="45">
        <f t="shared" si="30"/>
        <v>0</v>
      </c>
      <c r="N100" s="45">
        <f t="shared" si="30"/>
        <v>0</v>
      </c>
      <c r="O100" s="45">
        <f t="shared" si="30"/>
        <v>-1</v>
      </c>
      <c r="P100" s="45">
        <f t="shared" si="30"/>
        <v>0</v>
      </c>
      <c r="Q100" s="45">
        <f t="shared" si="30"/>
        <v>0</v>
      </c>
      <c r="R100" s="45">
        <f t="shared" si="30"/>
        <v>-1</v>
      </c>
      <c r="S100" s="45">
        <f t="shared" si="30"/>
        <v>-1</v>
      </c>
      <c r="T100" s="45">
        <f t="shared" si="30"/>
        <v>-1</v>
      </c>
      <c r="U100" s="45">
        <f t="shared" si="30"/>
        <v>-1</v>
      </c>
      <c r="V100" s="45">
        <f t="shared" si="30"/>
        <v>-1</v>
      </c>
      <c r="W100" s="45">
        <f t="shared" si="30"/>
        <v>0</v>
      </c>
      <c r="X100" s="45">
        <f t="shared" si="30"/>
        <v>0</v>
      </c>
      <c r="Y100" s="45">
        <f t="shared" si="30"/>
        <v>-1</v>
      </c>
      <c r="Z100" s="45">
        <f t="shared" si="30"/>
        <v>-1</v>
      </c>
      <c r="AA100" s="45">
        <f t="shared" si="30"/>
        <v>-1</v>
      </c>
      <c r="AB100" s="45">
        <f t="shared" si="30"/>
        <v>0</v>
      </c>
      <c r="AC100" s="45">
        <f t="shared" si="30"/>
        <v>0</v>
      </c>
      <c r="AD100" s="45">
        <f t="shared" si="30"/>
        <v>0</v>
      </c>
      <c r="AE100" s="45">
        <f t="shared" si="30"/>
        <v>0</v>
      </c>
      <c r="AF100" s="45">
        <f t="shared" si="30"/>
        <v>0</v>
      </c>
      <c r="AG100" s="45">
        <f t="shared" si="30"/>
        <v>0</v>
      </c>
      <c r="AH100" s="45">
        <f t="shared" si="30"/>
        <v>0</v>
      </c>
    </row>
    <row r="101" spans="2:34" x14ac:dyDescent="0.25">
      <c r="B101" s="5">
        <v>25</v>
      </c>
      <c r="E101" s="45">
        <f t="shared" ref="E101:AH101" si="31">E68-E$75</f>
        <v>0</v>
      </c>
      <c r="F101" s="45">
        <f t="shared" si="31"/>
        <v>-1</v>
      </c>
      <c r="G101" s="45">
        <f t="shared" si="31"/>
        <v>-1</v>
      </c>
      <c r="H101" s="45">
        <f t="shared" si="31"/>
        <v>0</v>
      </c>
      <c r="I101" s="45">
        <f t="shared" si="31"/>
        <v>0</v>
      </c>
      <c r="J101" s="45">
        <f t="shared" si="31"/>
        <v>-1</v>
      </c>
      <c r="K101" s="45">
        <f t="shared" si="31"/>
        <v>-1</v>
      </c>
      <c r="L101" s="45">
        <f t="shared" si="31"/>
        <v>-1</v>
      </c>
      <c r="M101" s="45">
        <f t="shared" si="31"/>
        <v>0</v>
      </c>
      <c r="N101" s="45">
        <f t="shared" si="31"/>
        <v>0</v>
      </c>
      <c r="O101" s="45">
        <f t="shared" si="31"/>
        <v>-1</v>
      </c>
      <c r="P101" s="45">
        <f t="shared" si="31"/>
        <v>0</v>
      </c>
      <c r="Q101" s="45">
        <f t="shared" si="31"/>
        <v>0</v>
      </c>
      <c r="R101" s="45">
        <f t="shared" si="31"/>
        <v>-1</v>
      </c>
      <c r="S101" s="45">
        <f t="shared" si="31"/>
        <v>-1</v>
      </c>
      <c r="T101" s="45">
        <f t="shared" si="31"/>
        <v>-1</v>
      </c>
      <c r="U101" s="45">
        <f t="shared" si="31"/>
        <v>-1</v>
      </c>
      <c r="V101" s="45">
        <f t="shared" si="31"/>
        <v>0</v>
      </c>
      <c r="W101" s="45">
        <f t="shared" si="31"/>
        <v>0</v>
      </c>
      <c r="X101" s="45">
        <f t="shared" si="31"/>
        <v>0</v>
      </c>
      <c r="Y101" s="45">
        <f t="shared" si="31"/>
        <v>-1</v>
      </c>
      <c r="Z101" s="45">
        <f t="shared" si="31"/>
        <v>-1</v>
      </c>
      <c r="AA101" s="45">
        <f t="shared" si="31"/>
        <v>-1</v>
      </c>
      <c r="AB101" s="45">
        <f t="shared" si="31"/>
        <v>-1</v>
      </c>
      <c r="AC101" s="45">
        <f t="shared" si="31"/>
        <v>0</v>
      </c>
      <c r="AD101" s="45">
        <f t="shared" si="31"/>
        <v>0</v>
      </c>
      <c r="AE101" s="45">
        <f t="shared" si="31"/>
        <v>0</v>
      </c>
      <c r="AF101" s="45">
        <f t="shared" si="31"/>
        <v>0</v>
      </c>
      <c r="AG101" s="45">
        <f t="shared" si="31"/>
        <v>0</v>
      </c>
      <c r="AH101" s="45">
        <f t="shared" si="31"/>
        <v>0</v>
      </c>
    </row>
    <row r="102" spans="2:34" x14ac:dyDescent="0.25">
      <c r="B102" s="5">
        <v>26</v>
      </c>
      <c r="E102" s="45">
        <f t="shared" ref="E102:AH102" si="32">E69-E$75</f>
        <v>0</v>
      </c>
      <c r="F102" s="45">
        <f t="shared" si="32"/>
        <v>-1</v>
      </c>
      <c r="G102" s="45">
        <f t="shared" si="32"/>
        <v>-1</v>
      </c>
      <c r="H102" s="45">
        <f t="shared" si="32"/>
        <v>0</v>
      </c>
      <c r="I102" s="45">
        <f t="shared" si="32"/>
        <v>0</v>
      </c>
      <c r="J102" s="45">
        <f t="shared" si="32"/>
        <v>-1</v>
      </c>
      <c r="K102" s="45">
        <f t="shared" si="32"/>
        <v>-1</v>
      </c>
      <c r="L102" s="45">
        <f t="shared" si="32"/>
        <v>-1</v>
      </c>
      <c r="M102" s="45">
        <f t="shared" si="32"/>
        <v>0</v>
      </c>
      <c r="N102" s="45">
        <f t="shared" si="32"/>
        <v>0</v>
      </c>
      <c r="O102" s="45">
        <f t="shared" si="32"/>
        <v>-1</v>
      </c>
      <c r="P102" s="45">
        <f t="shared" si="32"/>
        <v>0</v>
      </c>
      <c r="Q102" s="45">
        <f t="shared" si="32"/>
        <v>0</v>
      </c>
      <c r="R102" s="45">
        <f t="shared" si="32"/>
        <v>-1</v>
      </c>
      <c r="S102" s="45">
        <f t="shared" si="32"/>
        <v>-1</v>
      </c>
      <c r="T102" s="45">
        <f t="shared" si="32"/>
        <v>-1</v>
      </c>
      <c r="U102" s="45">
        <f t="shared" si="32"/>
        <v>-1</v>
      </c>
      <c r="V102" s="45">
        <f t="shared" si="32"/>
        <v>0</v>
      </c>
      <c r="W102" s="45">
        <f t="shared" si="32"/>
        <v>0</v>
      </c>
      <c r="X102" s="45">
        <f t="shared" si="32"/>
        <v>0</v>
      </c>
      <c r="Y102" s="45">
        <f t="shared" si="32"/>
        <v>-1</v>
      </c>
      <c r="Z102" s="45">
        <f t="shared" si="32"/>
        <v>-1</v>
      </c>
      <c r="AA102" s="45">
        <f t="shared" si="32"/>
        <v>-1</v>
      </c>
      <c r="AB102" s="45">
        <f t="shared" si="32"/>
        <v>-1</v>
      </c>
      <c r="AC102" s="45">
        <f t="shared" si="32"/>
        <v>0</v>
      </c>
      <c r="AD102" s="45">
        <f t="shared" si="32"/>
        <v>0</v>
      </c>
      <c r="AE102" s="45">
        <f t="shared" si="32"/>
        <v>0</v>
      </c>
      <c r="AF102" s="45">
        <f t="shared" si="32"/>
        <v>0</v>
      </c>
      <c r="AG102" s="45">
        <f t="shared" si="32"/>
        <v>0</v>
      </c>
      <c r="AH102" s="45">
        <f t="shared" si="32"/>
        <v>0</v>
      </c>
    </row>
    <row r="103" spans="2:34" x14ac:dyDescent="0.25">
      <c r="B103" s="5">
        <v>27</v>
      </c>
      <c r="E103" s="45">
        <f t="shared" ref="E103:AH103" si="33">E70-E$75</f>
        <v>0</v>
      </c>
      <c r="F103" s="45">
        <f t="shared" si="33"/>
        <v>-1</v>
      </c>
      <c r="G103" s="45">
        <f t="shared" si="33"/>
        <v>-1</v>
      </c>
      <c r="H103" s="45">
        <f t="shared" si="33"/>
        <v>0</v>
      </c>
      <c r="I103" s="45">
        <f t="shared" si="33"/>
        <v>0</v>
      </c>
      <c r="J103" s="45">
        <f t="shared" si="33"/>
        <v>-1</v>
      </c>
      <c r="K103" s="45">
        <f t="shared" si="33"/>
        <v>0</v>
      </c>
      <c r="L103" s="45">
        <f t="shared" si="33"/>
        <v>-1</v>
      </c>
      <c r="M103" s="45">
        <f t="shared" si="33"/>
        <v>0</v>
      </c>
      <c r="N103" s="45">
        <f t="shared" si="33"/>
        <v>0</v>
      </c>
      <c r="O103" s="45">
        <f t="shared" si="33"/>
        <v>-1</v>
      </c>
      <c r="P103" s="45">
        <f t="shared" si="33"/>
        <v>0</v>
      </c>
      <c r="Q103" s="45">
        <f t="shared" si="33"/>
        <v>0</v>
      </c>
      <c r="R103" s="45">
        <f t="shared" si="33"/>
        <v>-1</v>
      </c>
      <c r="S103" s="45">
        <f t="shared" si="33"/>
        <v>-1</v>
      </c>
      <c r="T103" s="45">
        <f t="shared" si="33"/>
        <v>-1</v>
      </c>
      <c r="U103" s="45">
        <f t="shared" si="33"/>
        <v>-1</v>
      </c>
      <c r="V103" s="45">
        <f t="shared" si="33"/>
        <v>-1</v>
      </c>
      <c r="W103" s="45">
        <f t="shared" si="33"/>
        <v>0</v>
      </c>
      <c r="X103" s="45">
        <f t="shared" si="33"/>
        <v>0</v>
      </c>
      <c r="Y103" s="45">
        <f t="shared" si="33"/>
        <v>-1</v>
      </c>
      <c r="Z103" s="45">
        <f t="shared" si="33"/>
        <v>-1</v>
      </c>
      <c r="AA103" s="45">
        <f t="shared" si="33"/>
        <v>-1</v>
      </c>
      <c r="AB103" s="45">
        <f t="shared" si="33"/>
        <v>-1</v>
      </c>
      <c r="AC103" s="45">
        <f t="shared" si="33"/>
        <v>0</v>
      </c>
      <c r="AD103" s="45">
        <f t="shared" si="33"/>
        <v>0</v>
      </c>
      <c r="AE103" s="45">
        <f t="shared" si="33"/>
        <v>0</v>
      </c>
      <c r="AF103" s="45">
        <f t="shared" si="33"/>
        <v>0</v>
      </c>
      <c r="AG103" s="45">
        <f t="shared" si="33"/>
        <v>0</v>
      </c>
      <c r="AH103" s="45">
        <f t="shared" si="33"/>
        <v>0</v>
      </c>
    </row>
    <row r="104" spans="2:34" x14ac:dyDescent="0.25">
      <c r="B104" s="5">
        <v>28</v>
      </c>
      <c r="E104" s="45">
        <f t="shared" ref="E104:AH104" si="34">E71-E$75</f>
        <v>0</v>
      </c>
      <c r="F104" s="45">
        <f t="shared" si="34"/>
        <v>-1</v>
      </c>
      <c r="G104" s="45">
        <f t="shared" si="34"/>
        <v>-1</v>
      </c>
      <c r="H104" s="45">
        <f t="shared" si="34"/>
        <v>0</v>
      </c>
      <c r="I104" s="45">
        <f t="shared" si="34"/>
        <v>0</v>
      </c>
      <c r="J104" s="45">
        <f t="shared" si="34"/>
        <v>-1</v>
      </c>
      <c r="K104" s="45">
        <f t="shared" si="34"/>
        <v>-1</v>
      </c>
      <c r="L104" s="45">
        <f t="shared" si="34"/>
        <v>-1</v>
      </c>
      <c r="M104" s="45">
        <f t="shared" si="34"/>
        <v>0</v>
      </c>
      <c r="N104" s="45">
        <f t="shared" si="34"/>
        <v>0</v>
      </c>
      <c r="O104" s="45">
        <f t="shared" si="34"/>
        <v>-1</v>
      </c>
      <c r="P104" s="45">
        <f t="shared" si="34"/>
        <v>0</v>
      </c>
      <c r="Q104" s="45">
        <f t="shared" si="34"/>
        <v>0</v>
      </c>
      <c r="R104" s="45">
        <f t="shared" si="34"/>
        <v>-1</v>
      </c>
      <c r="S104" s="45">
        <f t="shared" si="34"/>
        <v>-1</v>
      </c>
      <c r="T104" s="45">
        <f t="shared" si="34"/>
        <v>-1</v>
      </c>
      <c r="U104" s="45">
        <f t="shared" si="34"/>
        <v>-1</v>
      </c>
      <c r="V104" s="45">
        <f t="shared" si="34"/>
        <v>-1</v>
      </c>
      <c r="W104" s="45">
        <f t="shared" si="34"/>
        <v>0</v>
      </c>
      <c r="X104" s="45">
        <f t="shared" si="34"/>
        <v>0</v>
      </c>
      <c r="Y104" s="45">
        <f t="shared" si="34"/>
        <v>-1</v>
      </c>
      <c r="Z104" s="45">
        <f t="shared" si="34"/>
        <v>-1</v>
      </c>
      <c r="AA104" s="45">
        <f t="shared" si="34"/>
        <v>0</v>
      </c>
      <c r="AB104" s="45">
        <f t="shared" si="34"/>
        <v>-1</v>
      </c>
      <c r="AC104" s="45">
        <f t="shared" si="34"/>
        <v>0</v>
      </c>
      <c r="AD104" s="45">
        <f t="shared" si="34"/>
        <v>0</v>
      </c>
      <c r="AE104" s="45">
        <f t="shared" si="34"/>
        <v>0</v>
      </c>
      <c r="AF104" s="45">
        <f t="shared" si="34"/>
        <v>0</v>
      </c>
      <c r="AG104" s="45">
        <f t="shared" si="34"/>
        <v>0</v>
      </c>
      <c r="AH104" s="45">
        <f t="shared" si="34"/>
        <v>0</v>
      </c>
    </row>
    <row r="105" spans="2:34" x14ac:dyDescent="0.25">
      <c r="B105" s="5">
        <v>29</v>
      </c>
      <c r="E105" s="45">
        <f t="shared" ref="E105:AH105" si="35">E72-E$75</f>
        <v>0</v>
      </c>
      <c r="F105" s="45">
        <f t="shared" si="35"/>
        <v>-1</v>
      </c>
      <c r="G105" s="45">
        <f t="shared" si="35"/>
        <v>-1</v>
      </c>
      <c r="H105" s="45">
        <f t="shared" si="35"/>
        <v>0</v>
      </c>
      <c r="I105" s="45">
        <f t="shared" si="35"/>
        <v>0</v>
      </c>
      <c r="J105" s="45">
        <f t="shared" si="35"/>
        <v>-1</v>
      </c>
      <c r="K105" s="45">
        <f t="shared" si="35"/>
        <v>-1</v>
      </c>
      <c r="L105" s="45">
        <f t="shared" si="35"/>
        <v>0</v>
      </c>
      <c r="M105" s="45">
        <f t="shared" si="35"/>
        <v>0</v>
      </c>
      <c r="N105" s="45">
        <f t="shared" si="35"/>
        <v>0</v>
      </c>
      <c r="O105" s="45">
        <f t="shared" si="35"/>
        <v>-1</v>
      </c>
      <c r="P105" s="45">
        <f t="shared" si="35"/>
        <v>0</v>
      </c>
      <c r="Q105" s="45">
        <f t="shared" si="35"/>
        <v>0</v>
      </c>
      <c r="R105" s="45">
        <f t="shared" si="35"/>
        <v>-1</v>
      </c>
      <c r="S105" s="45">
        <f t="shared" si="35"/>
        <v>-1</v>
      </c>
      <c r="T105" s="45">
        <f t="shared" si="35"/>
        <v>-1</v>
      </c>
      <c r="U105" s="45">
        <f t="shared" si="35"/>
        <v>-1</v>
      </c>
      <c r="V105" s="45">
        <f t="shared" si="35"/>
        <v>-1</v>
      </c>
      <c r="W105" s="45">
        <f t="shared" si="35"/>
        <v>0</v>
      </c>
      <c r="X105" s="45">
        <f t="shared" si="35"/>
        <v>0</v>
      </c>
      <c r="Y105" s="45">
        <f t="shared" si="35"/>
        <v>-1</v>
      </c>
      <c r="Z105" s="45">
        <f t="shared" si="35"/>
        <v>-1</v>
      </c>
      <c r="AA105" s="45">
        <f t="shared" si="35"/>
        <v>-1</v>
      </c>
      <c r="AB105" s="45">
        <f t="shared" si="35"/>
        <v>-1</v>
      </c>
      <c r="AC105" s="45">
        <f t="shared" si="35"/>
        <v>0</v>
      </c>
      <c r="AD105" s="45">
        <f t="shared" si="35"/>
        <v>0</v>
      </c>
      <c r="AE105" s="45">
        <f t="shared" si="35"/>
        <v>0</v>
      </c>
      <c r="AF105" s="45">
        <f t="shared" si="35"/>
        <v>0</v>
      </c>
      <c r="AG105" s="45">
        <f t="shared" si="35"/>
        <v>0</v>
      </c>
      <c r="AH105" s="45">
        <f t="shared" si="35"/>
        <v>0</v>
      </c>
    </row>
    <row r="106" spans="2:34" x14ac:dyDescent="0.25">
      <c r="B106" s="5">
        <v>30</v>
      </c>
      <c r="E106" s="45">
        <f t="shared" ref="E106:AH106" si="36">E73-E$75</f>
        <v>0</v>
      </c>
      <c r="F106" s="45">
        <f t="shared" si="36"/>
        <v>-1</v>
      </c>
      <c r="G106" s="45">
        <f t="shared" si="36"/>
        <v>-1</v>
      </c>
      <c r="H106" s="45">
        <f t="shared" si="36"/>
        <v>0</v>
      </c>
      <c r="I106" s="45">
        <f t="shared" si="36"/>
        <v>0</v>
      </c>
      <c r="J106" s="45">
        <f t="shared" si="36"/>
        <v>-1</v>
      </c>
      <c r="K106" s="45">
        <f t="shared" si="36"/>
        <v>-1</v>
      </c>
      <c r="L106" s="45">
        <f t="shared" si="36"/>
        <v>-1</v>
      </c>
      <c r="M106" s="45">
        <f t="shared" si="36"/>
        <v>0</v>
      </c>
      <c r="N106" s="45">
        <f t="shared" si="36"/>
        <v>0</v>
      </c>
      <c r="O106" s="45">
        <f t="shared" si="36"/>
        <v>-1</v>
      </c>
      <c r="P106" s="45">
        <f t="shared" si="36"/>
        <v>0</v>
      </c>
      <c r="Q106" s="45">
        <f t="shared" si="36"/>
        <v>0</v>
      </c>
      <c r="R106" s="45">
        <f t="shared" si="36"/>
        <v>-1</v>
      </c>
      <c r="S106" s="45">
        <f t="shared" si="36"/>
        <v>-1</v>
      </c>
      <c r="T106" s="45">
        <f t="shared" si="36"/>
        <v>-1</v>
      </c>
      <c r="U106" s="45">
        <f t="shared" si="36"/>
        <v>-1</v>
      </c>
      <c r="V106" s="45">
        <f t="shared" si="36"/>
        <v>-1</v>
      </c>
      <c r="W106" s="45">
        <f t="shared" si="36"/>
        <v>0</v>
      </c>
      <c r="X106" s="45">
        <f t="shared" si="36"/>
        <v>0</v>
      </c>
      <c r="Y106" s="45">
        <f t="shared" si="36"/>
        <v>-1</v>
      </c>
      <c r="Z106" s="45">
        <f t="shared" si="36"/>
        <v>0</v>
      </c>
      <c r="AA106" s="45">
        <f t="shared" si="36"/>
        <v>-1</v>
      </c>
      <c r="AB106" s="45">
        <f t="shared" si="36"/>
        <v>-1</v>
      </c>
      <c r="AC106" s="45">
        <f t="shared" si="36"/>
        <v>0</v>
      </c>
      <c r="AD106" s="45">
        <f t="shared" si="36"/>
        <v>0</v>
      </c>
      <c r="AE106" s="45">
        <f t="shared" si="36"/>
        <v>0</v>
      </c>
      <c r="AF106" s="45">
        <f t="shared" si="36"/>
        <v>0</v>
      </c>
      <c r="AG106" s="45">
        <f t="shared" si="36"/>
        <v>0</v>
      </c>
      <c r="AH106" s="45">
        <f t="shared" si="36"/>
        <v>0</v>
      </c>
    </row>
    <row r="108" spans="2:34" x14ac:dyDescent="0.25">
      <c r="E108" s="5" t="s">
        <v>71</v>
      </c>
      <c r="F108" s="5" t="s">
        <v>71</v>
      </c>
      <c r="G108" s="5" t="s">
        <v>71</v>
      </c>
      <c r="H108" s="5" t="s">
        <v>71</v>
      </c>
      <c r="I108" s="5" t="s">
        <v>71</v>
      </c>
      <c r="J108" s="5" t="s">
        <v>71</v>
      </c>
      <c r="K108" s="5" t="s">
        <v>71</v>
      </c>
      <c r="L108" s="5" t="s">
        <v>71</v>
      </c>
      <c r="M108" s="5" t="s">
        <v>71</v>
      </c>
      <c r="N108" s="5" t="s">
        <v>71</v>
      </c>
      <c r="O108" s="5" t="s">
        <v>71</v>
      </c>
      <c r="P108" s="5" t="s">
        <v>71</v>
      </c>
      <c r="Q108" s="5" t="s">
        <v>71</v>
      </c>
      <c r="R108" s="5" t="s">
        <v>71</v>
      </c>
      <c r="S108" s="5" t="s">
        <v>71</v>
      </c>
      <c r="T108" s="5" t="s">
        <v>71</v>
      </c>
      <c r="U108" s="5" t="s">
        <v>71</v>
      </c>
      <c r="V108" s="5" t="s">
        <v>71</v>
      </c>
      <c r="W108" s="5" t="s">
        <v>71</v>
      </c>
      <c r="X108" s="5" t="s">
        <v>71</v>
      </c>
      <c r="Y108" s="5" t="s">
        <v>71</v>
      </c>
      <c r="Z108" s="5" t="s">
        <v>71</v>
      </c>
      <c r="AA108" s="5" t="s">
        <v>71</v>
      </c>
      <c r="AB108" s="5" t="s">
        <v>71</v>
      </c>
      <c r="AC108" s="5" t="s">
        <v>71</v>
      </c>
      <c r="AD108" s="5" t="s">
        <v>71</v>
      </c>
      <c r="AE108" s="5" t="s">
        <v>71</v>
      </c>
      <c r="AF108" s="5" t="s">
        <v>71</v>
      </c>
      <c r="AG108" s="5" t="s">
        <v>71</v>
      </c>
      <c r="AH108" s="5" t="s">
        <v>71</v>
      </c>
    </row>
    <row r="110" spans="2:34" x14ac:dyDescent="0.25">
      <c r="B110" s="5">
        <v>1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T110" s="45">
        <v>0</v>
      </c>
      <c r="U110" s="45">
        <v>0</v>
      </c>
      <c r="V110" s="45">
        <v>0</v>
      </c>
      <c r="W110" s="45">
        <v>0</v>
      </c>
      <c r="X110" s="45">
        <v>0</v>
      </c>
      <c r="Y110" s="45">
        <v>0</v>
      </c>
      <c r="Z110" s="45">
        <v>0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5">
        <v>0</v>
      </c>
      <c r="AG110" s="45">
        <v>0</v>
      </c>
      <c r="AH110" s="45">
        <v>0</v>
      </c>
    </row>
    <row r="111" spans="2:34" x14ac:dyDescent="0.25">
      <c r="B111" s="5">
        <v>2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</v>
      </c>
      <c r="AG111" s="45">
        <v>0</v>
      </c>
      <c r="AH111" s="45">
        <v>0</v>
      </c>
    </row>
    <row r="112" spans="2:34" x14ac:dyDescent="0.25">
      <c r="B112" s="5">
        <v>3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0</v>
      </c>
      <c r="Z112" s="45">
        <v>0</v>
      </c>
      <c r="AA112" s="45">
        <v>0</v>
      </c>
      <c r="AB112" s="45">
        <v>0</v>
      </c>
      <c r="AC112" s="45">
        <v>0</v>
      </c>
      <c r="AD112" s="45">
        <v>0</v>
      </c>
      <c r="AE112" s="45">
        <v>0</v>
      </c>
      <c r="AF112" s="45">
        <v>0</v>
      </c>
      <c r="AG112" s="45">
        <v>0</v>
      </c>
      <c r="AH112" s="45">
        <v>0</v>
      </c>
    </row>
    <row r="113" spans="2:34" x14ac:dyDescent="0.25">
      <c r="B113" s="5">
        <v>4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5">
        <v>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>
        <v>0</v>
      </c>
      <c r="AA113" s="45">
        <v>0</v>
      </c>
      <c r="AB113" s="45">
        <v>0</v>
      </c>
      <c r="AC113" s="45">
        <v>0</v>
      </c>
      <c r="AD113" s="45">
        <v>0</v>
      </c>
      <c r="AE113" s="45">
        <v>0</v>
      </c>
      <c r="AF113" s="45">
        <v>0</v>
      </c>
      <c r="AG113" s="45">
        <v>0</v>
      </c>
      <c r="AH113" s="45">
        <v>0</v>
      </c>
    </row>
    <row r="114" spans="2:34" x14ac:dyDescent="0.25">
      <c r="B114" s="5">
        <v>5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5">
        <v>0</v>
      </c>
      <c r="U114" s="45">
        <v>0</v>
      </c>
      <c r="V114" s="45">
        <v>0</v>
      </c>
      <c r="W114" s="45">
        <v>0</v>
      </c>
      <c r="X114" s="45">
        <v>0</v>
      </c>
      <c r="Y114" s="45">
        <v>0</v>
      </c>
      <c r="Z114" s="45">
        <v>0</v>
      </c>
      <c r="AA114" s="45">
        <v>0</v>
      </c>
      <c r="AB114" s="45">
        <v>0</v>
      </c>
      <c r="AC114" s="45">
        <v>0</v>
      </c>
      <c r="AD114" s="45">
        <v>0</v>
      </c>
      <c r="AE114" s="45">
        <v>0</v>
      </c>
      <c r="AF114" s="45">
        <v>0</v>
      </c>
      <c r="AG114" s="45">
        <v>0</v>
      </c>
      <c r="AH114" s="45">
        <v>0</v>
      </c>
    </row>
    <row r="115" spans="2:34" x14ac:dyDescent="0.25">
      <c r="B115" s="5">
        <v>6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5">
        <v>0</v>
      </c>
      <c r="AD115" s="45">
        <v>0</v>
      </c>
      <c r="AE115" s="45">
        <v>0</v>
      </c>
      <c r="AF115" s="45">
        <v>0</v>
      </c>
      <c r="AG115" s="45">
        <v>0</v>
      </c>
      <c r="AH115" s="45">
        <v>0</v>
      </c>
    </row>
    <row r="116" spans="2:34" x14ac:dyDescent="0.25">
      <c r="B116" s="5">
        <v>7</v>
      </c>
      <c r="E116" s="45">
        <v>0</v>
      </c>
      <c r="F116" s="45">
        <v>0</v>
      </c>
      <c r="G116" s="45">
        <v>0</v>
      </c>
      <c r="H116" s="45">
        <v>0</v>
      </c>
      <c r="I116" s="45">
        <v>0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5">
        <v>0</v>
      </c>
      <c r="U116" s="45">
        <v>0</v>
      </c>
      <c r="V116" s="45">
        <v>0</v>
      </c>
      <c r="W116" s="45">
        <v>0</v>
      </c>
      <c r="X116" s="45">
        <v>0</v>
      </c>
      <c r="Y116" s="45">
        <v>0</v>
      </c>
      <c r="Z116" s="45">
        <v>0</v>
      </c>
      <c r="AA116" s="45">
        <v>0</v>
      </c>
      <c r="AB116" s="45">
        <v>0</v>
      </c>
      <c r="AC116" s="45">
        <v>0</v>
      </c>
      <c r="AD116" s="45">
        <v>0</v>
      </c>
      <c r="AE116" s="45">
        <v>0</v>
      </c>
      <c r="AF116" s="45">
        <v>0</v>
      </c>
      <c r="AG116" s="45">
        <v>0</v>
      </c>
      <c r="AH116" s="45">
        <v>0</v>
      </c>
    </row>
    <row r="117" spans="2:34" x14ac:dyDescent="0.25">
      <c r="B117" s="5">
        <v>8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T117" s="45">
        <v>0</v>
      </c>
      <c r="U117" s="45">
        <v>0</v>
      </c>
      <c r="V117" s="45">
        <v>0</v>
      </c>
      <c r="W117" s="45">
        <v>0</v>
      </c>
      <c r="X117" s="45">
        <v>0</v>
      </c>
      <c r="Y117" s="45">
        <v>0</v>
      </c>
      <c r="Z117" s="45">
        <v>0</v>
      </c>
      <c r="AA117" s="45">
        <v>0</v>
      </c>
      <c r="AB117" s="45">
        <v>0</v>
      </c>
      <c r="AC117" s="45">
        <v>0</v>
      </c>
      <c r="AD117" s="45">
        <v>0</v>
      </c>
      <c r="AE117" s="45">
        <v>0</v>
      </c>
      <c r="AF117" s="45">
        <v>0</v>
      </c>
      <c r="AG117" s="45">
        <v>0</v>
      </c>
      <c r="AH117" s="45">
        <v>0</v>
      </c>
    </row>
    <row r="118" spans="2:34" x14ac:dyDescent="0.25">
      <c r="B118" s="5">
        <v>9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T118" s="45">
        <v>0</v>
      </c>
      <c r="U118" s="45">
        <v>0</v>
      </c>
      <c r="V118" s="45">
        <v>0</v>
      </c>
      <c r="W118" s="45">
        <v>0</v>
      </c>
      <c r="X118" s="45">
        <v>0</v>
      </c>
      <c r="Y118" s="45">
        <v>0</v>
      </c>
      <c r="Z118" s="45">
        <v>0</v>
      </c>
      <c r="AA118" s="45">
        <v>0</v>
      </c>
      <c r="AB118" s="45">
        <v>0</v>
      </c>
      <c r="AC118" s="45">
        <v>0</v>
      </c>
      <c r="AD118" s="45">
        <v>0</v>
      </c>
      <c r="AE118" s="45">
        <v>0</v>
      </c>
      <c r="AF118" s="45">
        <v>0</v>
      </c>
      <c r="AG118" s="45">
        <v>0</v>
      </c>
      <c r="AH118" s="45">
        <v>0</v>
      </c>
    </row>
    <row r="119" spans="2:34" x14ac:dyDescent="0.25">
      <c r="B119" s="5">
        <v>10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T119" s="45">
        <v>0</v>
      </c>
      <c r="U119" s="45">
        <v>0</v>
      </c>
      <c r="V119" s="45">
        <v>0</v>
      </c>
      <c r="W119" s="45">
        <v>0</v>
      </c>
      <c r="X119" s="45">
        <v>0</v>
      </c>
      <c r="Y119" s="45">
        <v>0</v>
      </c>
      <c r="Z119" s="45">
        <v>0</v>
      </c>
      <c r="AA119" s="45">
        <v>0</v>
      </c>
      <c r="AB119" s="45">
        <v>0</v>
      </c>
      <c r="AC119" s="45">
        <v>0</v>
      </c>
      <c r="AD119" s="45">
        <v>0</v>
      </c>
      <c r="AE119" s="45">
        <v>0</v>
      </c>
      <c r="AF119" s="45">
        <v>0</v>
      </c>
      <c r="AG119" s="45">
        <v>0</v>
      </c>
      <c r="AH119" s="45">
        <v>0</v>
      </c>
    </row>
    <row r="120" spans="2:34" x14ac:dyDescent="0.25">
      <c r="B120" s="5">
        <v>11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  <c r="AE120" s="45">
        <v>0</v>
      </c>
      <c r="AF120" s="45">
        <v>0</v>
      </c>
      <c r="AG120" s="45">
        <v>0</v>
      </c>
      <c r="AH120" s="45">
        <v>0</v>
      </c>
    </row>
    <row r="121" spans="2:34" x14ac:dyDescent="0.25">
      <c r="B121" s="5">
        <v>12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0</v>
      </c>
      <c r="AG121" s="45">
        <v>0</v>
      </c>
      <c r="AH121" s="45">
        <v>0</v>
      </c>
    </row>
    <row r="122" spans="2:34" x14ac:dyDescent="0.25">
      <c r="B122" s="5">
        <v>13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</row>
    <row r="123" spans="2:34" x14ac:dyDescent="0.25">
      <c r="B123" s="5">
        <v>14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5">
        <v>0</v>
      </c>
      <c r="U123" s="45">
        <v>0</v>
      </c>
      <c r="V123" s="45">
        <v>0</v>
      </c>
      <c r="W123" s="45">
        <v>0</v>
      </c>
      <c r="X123" s="45">
        <v>0</v>
      </c>
      <c r="Y123" s="45">
        <v>0</v>
      </c>
      <c r="Z123" s="45">
        <v>0</v>
      </c>
      <c r="AA123" s="45">
        <v>0</v>
      </c>
      <c r="AB123" s="45">
        <v>0</v>
      </c>
      <c r="AC123" s="45">
        <v>0</v>
      </c>
      <c r="AD123" s="45">
        <v>0</v>
      </c>
      <c r="AE123" s="45">
        <v>0</v>
      </c>
      <c r="AF123" s="45">
        <v>0</v>
      </c>
      <c r="AG123" s="45">
        <v>0</v>
      </c>
      <c r="AH123" s="45">
        <v>0</v>
      </c>
    </row>
    <row r="124" spans="2:34" x14ac:dyDescent="0.25">
      <c r="B124" s="5">
        <v>15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5">
        <v>0</v>
      </c>
      <c r="U124" s="45">
        <v>0</v>
      </c>
      <c r="V124" s="45">
        <v>0</v>
      </c>
      <c r="W124" s="45">
        <v>0</v>
      </c>
      <c r="X124" s="45">
        <v>0</v>
      </c>
      <c r="Y124" s="45">
        <v>0</v>
      </c>
      <c r="Z124" s="45">
        <v>0</v>
      </c>
      <c r="AA124" s="45">
        <v>0</v>
      </c>
      <c r="AB124" s="45">
        <v>0</v>
      </c>
      <c r="AC124" s="45">
        <v>0</v>
      </c>
      <c r="AD124" s="45">
        <v>0</v>
      </c>
      <c r="AE124" s="45">
        <v>0</v>
      </c>
      <c r="AF124" s="45">
        <v>0</v>
      </c>
      <c r="AG124" s="45">
        <v>0</v>
      </c>
      <c r="AH124" s="45">
        <v>0</v>
      </c>
    </row>
    <row r="125" spans="2:34" x14ac:dyDescent="0.25">
      <c r="B125" s="5">
        <v>16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5">
        <v>0</v>
      </c>
      <c r="U125" s="45">
        <v>0</v>
      </c>
      <c r="V125" s="45">
        <v>0</v>
      </c>
      <c r="W125" s="45">
        <v>0</v>
      </c>
      <c r="X125" s="45">
        <v>0</v>
      </c>
      <c r="Y125" s="45">
        <v>0</v>
      </c>
      <c r="Z125" s="45">
        <v>0</v>
      </c>
      <c r="AA125" s="45">
        <v>0</v>
      </c>
      <c r="AB125" s="45">
        <v>0</v>
      </c>
      <c r="AC125" s="45">
        <v>0</v>
      </c>
      <c r="AD125" s="45">
        <v>0</v>
      </c>
      <c r="AE125" s="45">
        <v>0</v>
      </c>
      <c r="AF125" s="45">
        <v>0</v>
      </c>
      <c r="AG125" s="45">
        <v>0</v>
      </c>
      <c r="AH125" s="45">
        <v>0</v>
      </c>
    </row>
    <row r="126" spans="2:34" x14ac:dyDescent="0.25">
      <c r="B126" s="5">
        <v>17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5">
        <v>0</v>
      </c>
      <c r="U126" s="45">
        <v>0</v>
      </c>
      <c r="V126" s="45">
        <v>0</v>
      </c>
      <c r="W126" s="45">
        <v>0</v>
      </c>
      <c r="X126" s="45">
        <v>0</v>
      </c>
      <c r="Y126" s="45">
        <v>0</v>
      </c>
      <c r="Z126" s="45">
        <v>0</v>
      </c>
      <c r="AA126" s="45">
        <v>0</v>
      </c>
      <c r="AB126" s="45">
        <v>0</v>
      </c>
      <c r="AC126" s="45">
        <v>0</v>
      </c>
      <c r="AD126" s="45">
        <v>0</v>
      </c>
      <c r="AE126" s="45">
        <v>0</v>
      </c>
      <c r="AF126" s="45">
        <v>0</v>
      </c>
      <c r="AG126" s="45">
        <v>0</v>
      </c>
      <c r="AH126" s="45">
        <v>0</v>
      </c>
    </row>
    <row r="127" spans="2:34" x14ac:dyDescent="0.25">
      <c r="B127" s="5">
        <v>18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5">
        <v>0</v>
      </c>
      <c r="U127" s="45">
        <v>0</v>
      </c>
      <c r="V127" s="45">
        <v>0</v>
      </c>
      <c r="W127" s="45">
        <v>0</v>
      </c>
      <c r="X127" s="45">
        <v>0</v>
      </c>
      <c r="Y127" s="45">
        <v>0</v>
      </c>
      <c r="Z127" s="45">
        <v>0</v>
      </c>
      <c r="AA127" s="45">
        <v>0</v>
      </c>
      <c r="AB127" s="45">
        <v>0</v>
      </c>
      <c r="AC127" s="45">
        <v>0</v>
      </c>
      <c r="AD127" s="45">
        <v>0</v>
      </c>
      <c r="AE127" s="45">
        <v>0</v>
      </c>
      <c r="AF127" s="45">
        <v>0</v>
      </c>
      <c r="AG127" s="45">
        <v>0</v>
      </c>
      <c r="AH127" s="45">
        <v>0</v>
      </c>
    </row>
    <row r="128" spans="2:34" x14ac:dyDescent="0.25">
      <c r="B128" s="5">
        <v>19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0</v>
      </c>
      <c r="X128" s="45">
        <v>0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</v>
      </c>
      <c r="AG128" s="45">
        <v>0</v>
      </c>
      <c r="AH128" s="45">
        <v>0</v>
      </c>
    </row>
    <row r="129" spans="2:34" x14ac:dyDescent="0.25">
      <c r="B129" s="5">
        <v>20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5">
        <v>0</v>
      </c>
      <c r="U129" s="45">
        <v>0</v>
      </c>
      <c r="V129" s="45">
        <v>0</v>
      </c>
      <c r="W129" s="45">
        <v>0</v>
      </c>
      <c r="X129" s="45">
        <v>0</v>
      </c>
      <c r="Y129" s="45">
        <v>0</v>
      </c>
      <c r="Z129" s="45">
        <v>0</v>
      </c>
      <c r="AA129" s="45">
        <v>0</v>
      </c>
      <c r="AB129" s="45">
        <v>0</v>
      </c>
      <c r="AC129" s="45">
        <v>0</v>
      </c>
      <c r="AD129" s="45">
        <v>0</v>
      </c>
      <c r="AE129" s="45">
        <v>0</v>
      </c>
      <c r="AF129" s="45">
        <v>0</v>
      </c>
      <c r="AG129" s="45">
        <v>0</v>
      </c>
      <c r="AH129" s="45">
        <v>0</v>
      </c>
    </row>
    <row r="130" spans="2:34" x14ac:dyDescent="0.25">
      <c r="B130" s="5">
        <v>21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T130" s="45">
        <v>0</v>
      </c>
      <c r="U130" s="45">
        <v>0</v>
      </c>
      <c r="V130" s="45">
        <v>0</v>
      </c>
      <c r="W130" s="45">
        <v>0</v>
      </c>
      <c r="X130" s="45">
        <v>0</v>
      </c>
      <c r="Y130" s="45">
        <v>0</v>
      </c>
      <c r="Z130" s="45">
        <v>0</v>
      </c>
      <c r="AA130" s="45">
        <v>0</v>
      </c>
      <c r="AB130" s="45">
        <v>0</v>
      </c>
      <c r="AC130" s="45">
        <v>0</v>
      </c>
      <c r="AD130" s="45">
        <v>0</v>
      </c>
      <c r="AE130" s="45">
        <v>0</v>
      </c>
      <c r="AF130" s="45">
        <v>0</v>
      </c>
      <c r="AG130" s="45">
        <v>0</v>
      </c>
      <c r="AH130" s="45">
        <v>0</v>
      </c>
    </row>
    <row r="131" spans="2:34" x14ac:dyDescent="0.25">
      <c r="B131" s="5">
        <v>22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5">
        <v>0</v>
      </c>
      <c r="U131" s="45">
        <v>0</v>
      </c>
      <c r="V131" s="45">
        <v>0</v>
      </c>
      <c r="W131" s="45">
        <v>0</v>
      </c>
      <c r="X131" s="45">
        <v>0</v>
      </c>
      <c r="Y131" s="45">
        <v>0</v>
      </c>
      <c r="Z131" s="45">
        <v>0</v>
      </c>
      <c r="AA131" s="45">
        <v>0</v>
      </c>
      <c r="AB131" s="45">
        <v>0</v>
      </c>
      <c r="AC131" s="45">
        <v>0</v>
      </c>
      <c r="AD131" s="45">
        <v>0</v>
      </c>
      <c r="AE131" s="45">
        <v>0</v>
      </c>
      <c r="AF131" s="45">
        <v>0</v>
      </c>
      <c r="AG131" s="45">
        <v>0</v>
      </c>
      <c r="AH131" s="45">
        <v>0</v>
      </c>
    </row>
    <row r="132" spans="2:34" x14ac:dyDescent="0.25">
      <c r="B132" s="5">
        <v>23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T132" s="45">
        <v>0</v>
      </c>
      <c r="U132" s="45">
        <v>0</v>
      </c>
      <c r="V132" s="45">
        <v>0</v>
      </c>
      <c r="W132" s="45">
        <v>0</v>
      </c>
      <c r="X132" s="45">
        <v>0</v>
      </c>
      <c r="Y132" s="45">
        <v>0</v>
      </c>
      <c r="Z132" s="45">
        <v>0</v>
      </c>
      <c r="AA132" s="45">
        <v>0</v>
      </c>
      <c r="AB132" s="45">
        <v>0</v>
      </c>
      <c r="AC132" s="45">
        <v>0</v>
      </c>
      <c r="AD132" s="45">
        <v>0</v>
      </c>
      <c r="AE132" s="45">
        <v>0</v>
      </c>
      <c r="AF132" s="45">
        <v>0</v>
      </c>
      <c r="AG132" s="45">
        <v>0</v>
      </c>
      <c r="AH132" s="45">
        <v>0</v>
      </c>
    </row>
    <row r="133" spans="2:34" x14ac:dyDescent="0.25">
      <c r="B133" s="5">
        <v>24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T133" s="45">
        <v>0</v>
      </c>
      <c r="U133" s="45">
        <v>0</v>
      </c>
      <c r="V133" s="45">
        <v>0</v>
      </c>
      <c r="W133" s="45">
        <v>0</v>
      </c>
      <c r="X133" s="45">
        <v>0</v>
      </c>
      <c r="Y133" s="45">
        <v>0</v>
      </c>
      <c r="Z133" s="45">
        <v>0</v>
      </c>
      <c r="AA133" s="45">
        <v>0</v>
      </c>
      <c r="AB133" s="45">
        <v>0</v>
      </c>
      <c r="AC133" s="45">
        <v>0</v>
      </c>
      <c r="AD133" s="45">
        <v>0</v>
      </c>
      <c r="AE133" s="45">
        <v>0</v>
      </c>
      <c r="AF133" s="45">
        <v>0</v>
      </c>
      <c r="AG133" s="45">
        <v>0</v>
      </c>
      <c r="AH133" s="45">
        <v>0</v>
      </c>
    </row>
    <row r="134" spans="2:34" x14ac:dyDescent="0.25">
      <c r="B134" s="5">
        <v>25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T134" s="45">
        <v>0</v>
      </c>
      <c r="U134" s="45">
        <v>0</v>
      </c>
      <c r="V134" s="45">
        <v>0</v>
      </c>
      <c r="W134" s="45">
        <v>0</v>
      </c>
      <c r="X134" s="45">
        <v>0</v>
      </c>
      <c r="Y134" s="45">
        <v>0</v>
      </c>
      <c r="Z134" s="45">
        <v>0</v>
      </c>
      <c r="AA134" s="45">
        <v>0</v>
      </c>
      <c r="AB134" s="45">
        <v>0</v>
      </c>
      <c r="AC134" s="45">
        <v>0</v>
      </c>
      <c r="AD134" s="45">
        <v>0</v>
      </c>
      <c r="AE134" s="45">
        <v>0</v>
      </c>
      <c r="AF134" s="45">
        <v>0</v>
      </c>
      <c r="AG134" s="45">
        <v>0</v>
      </c>
      <c r="AH134" s="45">
        <v>0</v>
      </c>
    </row>
    <row r="135" spans="2:34" x14ac:dyDescent="0.25">
      <c r="B135" s="5">
        <v>26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T135" s="45">
        <v>0</v>
      </c>
      <c r="U135" s="45">
        <v>0</v>
      </c>
      <c r="V135" s="45">
        <v>0</v>
      </c>
      <c r="W135" s="45">
        <v>0</v>
      </c>
      <c r="X135" s="45">
        <v>0</v>
      </c>
      <c r="Y135" s="45">
        <v>0</v>
      </c>
      <c r="Z135" s="45">
        <v>0</v>
      </c>
      <c r="AA135" s="45">
        <v>0</v>
      </c>
      <c r="AB135" s="45">
        <v>0</v>
      </c>
      <c r="AC135" s="45">
        <v>0</v>
      </c>
      <c r="AD135" s="45">
        <v>0</v>
      </c>
      <c r="AE135" s="45">
        <v>0</v>
      </c>
      <c r="AF135" s="45">
        <v>0</v>
      </c>
      <c r="AG135" s="45">
        <v>0</v>
      </c>
      <c r="AH135" s="45">
        <v>0</v>
      </c>
    </row>
    <row r="136" spans="2:34" x14ac:dyDescent="0.25">
      <c r="B136" s="5">
        <v>27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T136" s="45">
        <v>0</v>
      </c>
      <c r="U136" s="45">
        <v>0</v>
      </c>
      <c r="V136" s="45">
        <v>0</v>
      </c>
      <c r="W136" s="45">
        <v>0</v>
      </c>
      <c r="X136" s="45">
        <v>0</v>
      </c>
      <c r="Y136" s="45">
        <v>0</v>
      </c>
      <c r="Z136" s="45">
        <v>0</v>
      </c>
      <c r="AA136" s="45">
        <v>0</v>
      </c>
      <c r="AB136" s="45">
        <v>0</v>
      </c>
      <c r="AC136" s="45">
        <v>0</v>
      </c>
      <c r="AD136" s="45">
        <v>0</v>
      </c>
      <c r="AE136" s="45">
        <v>0</v>
      </c>
      <c r="AF136" s="45">
        <v>0</v>
      </c>
      <c r="AG136" s="45">
        <v>0</v>
      </c>
      <c r="AH136" s="45">
        <v>0</v>
      </c>
    </row>
    <row r="137" spans="2:34" x14ac:dyDescent="0.25">
      <c r="B137" s="5">
        <v>28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45">
        <v>0</v>
      </c>
      <c r="S137" s="45">
        <v>0</v>
      </c>
      <c r="T137" s="45">
        <v>0</v>
      </c>
      <c r="U137" s="45">
        <v>0</v>
      </c>
      <c r="V137" s="45">
        <v>0</v>
      </c>
      <c r="W137" s="45">
        <v>0</v>
      </c>
      <c r="X137" s="45">
        <v>0</v>
      </c>
      <c r="Y137" s="45">
        <v>0</v>
      </c>
      <c r="Z137" s="45">
        <v>0</v>
      </c>
      <c r="AA137" s="45">
        <v>0</v>
      </c>
      <c r="AB137" s="45">
        <v>0</v>
      </c>
      <c r="AC137" s="45">
        <v>0</v>
      </c>
      <c r="AD137" s="45">
        <v>0</v>
      </c>
      <c r="AE137" s="45">
        <v>0</v>
      </c>
      <c r="AF137" s="45">
        <v>0</v>
      </c>
      <c r="AG137" s="45">
        <v>0</v>
      </c>
      <c r="AH137" s="45">
        <v>0</v>
      </c>
    </row>
    <row r="138" spans="2:34" x14ac:dyDescent="0.25">
      <c r="B138" s="5">
        <v>29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45">
        <v>0</v>
      </c>
      <c r="S138" s="45">
        <v>0</v>
      </c>
      <c r="T138" s="45">
        <v>0</v>
      </c>
      <c r="U138" s="45">
        <v>0</v>
      </c>
      <c r="V138" s="45">
        <v>0</v>
      </c>
      <c r="W138" s="45">
        <v>0</v>
      </c>
      <c r="X138" s="45">
        <v>0</v>
      </c>
      <c r="Y138" s="45">
        <v>0</v>
      </c>
      <c r="Z138" s="45">
        <v>0</v>
      </c>
      <c r="AA138" s="45">
        <v>0</v>
      </c>
      <c r="AB138" s="45">
        <v>0</v>
      </c>
      <c r="AC138" s="45">
        <v>0</v>
      </c>
      <c r="AD138" s="45">
        <v>0</v>
      </c>
      <c r="AE138" s="45">
        <v>0</v>
      </c>
      <c r="AF138" s="45">
        <v>0</v>
      </c>
      <c r="AG138" s="45">
        <v>0</v>
      </c>
      <c r="AH138" s="45">
        <v>0</v>
      </c>
    </row>
    <row r="139" spans="2:34" x14ac:dyDescent="0.25">
      <c r="B139" s="5">
        <v>30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45">
        <v>0</v>
      </c>
      <c r="S139" s="45">
        <v>0</v>
      </c>
      <c r="T139" s="45">
        <v>0</v>
      </c>
      <c r="U139" s="45">
        <v>0</v>
      </c>
      <c r="V139" s="45">
        <v>0</v>
      </c>
      <c r="W139" s="45">
        <v>0</v>
      </c>
      <c r="X139" s="45">
        <v>0</v>
      </c>
      <c r="Y139" s="45">
        <v>0</v>
      </c>
      <c r="Z139" s="45">
        <v>0</v>
      </c>
      <c r="AA139" s="45">
        <v>0</v>
      </c>
      <c r="AB139" s="45">
        <v>0</v>
      </c>
      <c r="AC139" s="45">
        <v>0</v>
      </c>
      <c r="AD139" s="45">
        <v>0</v>
      </c>
      <c r="AE139" s="45">
        <v>0</v>
      </c>
      <c r="AF139" s="45">
        <v>0</v>
      </c>
      <c r="AG139" s="45">
        <v>0</v>
      </c>
      <c r="AH139" s="45">
        <v>0</v>
      </c>
    </row>
  </sheetData>
  <sortState xmlns:xlrd2="http://schemas.microsoft.com/office/spreadsheetml/2017/richdata2" ref="AO11:AR40">
    <sortCondition ref="AR11:AR40"/>
  </sortState>
  <mergeCells count="9">
    <mergeCell ref="B5:AM5"/>
    <mergeCell ref="B6:AM6"/>
    <mergeCell ref="B7:AM7"/>
    <mergeCell ref="B8:AM8"/>
    <mergeCell ref="B2:AM2"/>
    <mergeCell ref="B10:B11"/>
    <mergeCell ref="C10:C11"/>
    <mergeCell ref="B3:AM3"/>
    <mergeCell ref="B4:AM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item_1</vt:lpstr>
      <vt:lpstr>item_2</vt:lpstr>
      <vt:lpstr>item_3</vt:lpstr>
      <vt:lpstr>item_4</vt:lpstr>
      <vt:lpstr>item_5</vt:lpstr>
      <vt:lpstr>item_6_PLIM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</dc:creator>
  <cp:lastModifiedBy>Gustavo Rodrigues</cp:lastModifiedBy>
  <dcterms:created xsi:type="dcterms:W3CDTF">2015-06-05T18:17:20Z</dcterms:created>
  <dcterms:modified xsi:type="dcterms:W3CDTF">2024-10-07T02:47:26Z</dcterms:modified>
</cp:coreProperties>
</file>