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esouro-my.sharepoint.com/personal/gustavo_silva_tesouro_gov_br/Documents/Área de Trabalho/projetos/RAIO_X_EMPRESAS_DOS_ESTADOS/2023/dados/dados-originais/"/>
    </mc:Choice>
  </mc:AlternateContent>
  <xr:revisionPtr revIDLastSave="1107" documentId="8_{7CC129CC-D6BE-427E-A465-ED3DBFF9C563}" xr6:coauthVersionLast="47" xr6:coauthVersionMax="47" xr10:uidLastSave="{8EC2457A-D6D0-4F55-BFB2-5FF58EBD97D6}"/>
  <bookViews>
    <workbookView xWindow="-120" yWindow="-120" windowWidth="20730" windowHeight="11040" xr2:uid="{00000000-000D-0000-FFFF-FFFF00000000}"/>
  </bookViews>
  <sheets>
    <sheet name="lista definitiva" sheetId="29" r:id="rId1"/>
    <sheet name="Planilha R" sheetId="37" r:id="rId2"/>
    <sheet name="Indícios de Dependência" sheetId="32" r:id="rId3"/>
    <sheet name="Rascunho" sheetId="36" state="hidden" r:id="rId4"/>
    <sheet name="2022" sheetId="35" state="hidden" r:id="rId5"/>
    <sheet name="Reclassificação de dependência" sheetId="33" r:id="rId6"/>
    <sheet name="Acre" sheetId="1" state="hidden" r:id="rId7"/>
    <sheet name="Alagoas" sheetId="2" state="hidden" r:id="rId8"/>
    <sheet name="Amapá" sheetId="3" state="hidden" r:id="rId9"/>
    <sheet name="Amazonas" sheetId="4" state="hidden" r:id="rId10"/>
    <sheet name="Bahia" sheetId="5" state="hidden" r:id="rId11"/>
    <sheet name="Ceará" sheetId="6" state="hidden" r:id="rId12"/>
    <sheet name="Distrito Federal" sheetId="7" state="hidden" r:id="rId13"/>
    <sheet name="Espírito Santo" sheetId="8" state="hidden" r:id="rId14"/>
    <sheet name="Goiás" sheetId="9" state="hidden" r:id="rId15"/>
    <sheet name="Maranhão" sheetId="10" state="hidden" r:id="rId16"/>
    <sheet name="Mato Grosso" sheetId="11" state="hidden" r:id="rId17"/>
    <sheet name="Mato Grosso do Sul" sheetId="12" state="hidden" r:id="rId18"/>
    <sheet name="Minas Gerais" sheetId="13" state="hidden" r:id="rId19"/>
    <sheet name="Paraná" sheetId="14" state="hidden" r:id="rId20"/>
    <sheet name="Paraíba" sheetId="15" state="hidden" r:id="rId21"/>
    <sheet name="Pará" sheetId="16" state="hidden" r:id="rId22"/>
    <sheet name="Pernambuco" sheetId="17" state="hidden" r:id="rId23"/>
    <sheet name="Piauí" sheetId="18" state="hidden" r:id="rId24"/>
    <sheet name="Rio Grande do Norte" sheetId="19" state="hidden" r:id="rId25"/>
    <sheet name="Rio Grande do Sul" sheetId="20" state="hidden" r:id="rId26"/>
    <sheet name="Rio de Janeiro" sheetId="21" state="hidden" r:id="rId27"/>
    <sheet name="Rondônia" sheetId="22" state="hidden" r:id="rId28"/>
    <sheet name="Roraima" sheetId="23" state="hidden" r:id="rId29"/>
    <sheet name="Santa Catarina" sheetId="24" state="hidden" r:id="rId30"/>
    <sheet name="Sergipe" sheetId="25" state="hidden" r:id="rId31"/>
    <sheet name="São Paulo" sheetId="26" state="hidden" r:id="rId32"/>
    <sheet name="Tocantins" sheetId="27" state="hidden" r:id="rId33"/>
    <sheet name="Pagou PLR com Prejuízo" sheetId="34" r:id="rId34"/>
  </sheets>
  <definedNames>
    <definedName name="_xlnm._FilterDatabase" localSheetId="4" hidden="1">'2022'!$A$1:$AP$294</definedName>
    <definedName name="_xlnm._FilterDatabase" localSheetId="0" hidden="1">'lista definitiva'!$A$1:$AX$296</definedName>
    <definedName name="_xlnm._FilterDatabase" localSheetId="1" hidden="1">'Planilha R'!$A$1:$AQ$296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36" l="1"/>
  <c r="BO4" i="36"/>
  <c r="BO5" i="36"/>
  <c r="BO6" i="36"/>
  <c r="BO7" i="36"/>
  <c r="BO8" i="36"/>
  <c r="BO9" i="36"/>
  <c r="BO2" i="36"/>
  <c r="B2" i="29"/>
  <c r="C2" i="29"/>
  <c r="BH1" i="36"/>
  <c r="BH3" i="36"/>
  <c r="BH4" i="36"/>
  <c r="BH5" i="36"/>
  <c r="BH6" i="36"/>
  <c r="BH7" i="36"/>
  <c r="BH8" i="36"/>
  <c r="BH9" i="36"/>
  <c r="BH10" i="36"/>
  <c r="BH11" i="36"/>
  <c r="BH12" i="36"/>
  <c r="BH13" i="36"/>
  <c r="BH14" i="36"/>
  <c r="BH15" i="36"/>
  <c r="BH16" i="36"/>
  <c r="BH17" i="36"/>
  <c r="BH18" i="36"/>
  <c r="BH19" i="36"/>
  <c r="BH20" i="36"/>
  <c r="BH21" i="36"/>
  <c r="BH22" i="36"/>
  <c r="BH23" i="36"/>
  <c r="BH24" i="36"/>
  <c r="BH25" i="36"/>
  <c r="BH26" i="36"/>
  <c r="BH27" i="36"/>
  <c r="BH28" i="36"/>
  <c r="BH29" i="36"/>
  <c r="BH30" i="36"/>
  <c r="BH31" i="36"/>
  <c r="BH32" i="36"/>
  <c r="BH33" i="36"/>
  <c r="BH34" i="36"/>
  <c r="BH35" i="36"/>
  <c r="BH36" i="36"/>
  <c r="BH37" i="36"/>
  <c r="BH38" i="36"/>
  <c r="BH39" i="36"/>
  <c r="BH40" i="36"/>
  <c r="BH41" i="36"/>
  <c r="BH42" i="36"/>
  <c r="BH43" i="36"/>
  <c r="BH44" i="36"/>
  <c r="BH45" i="36"/>
  <c r="BH46" i="36"/>
  <c r="BH47" i="36"/>
  <c r="BH48" i="36"/>
  <c r="BH49" i="36"/>
  <c r="BH50" i="36"/>
  <c r="BH51" i="36"/>
  <c r="BH52" i="36"/>
  <c r="BH53" i="36"/>
  <c r="BH54" i="36"/>
  <c r="BH55" i="36"/>
  <c r="BH56" i="36"/>
  <c r="BH57" i="36"/>
  <c r="BH58" i="36"/>
  <c r="BH59" i="36"/>
  <c r="BH60" i="36"/>
  <c r="BH61" i="36"/>
  <c r="BH62" i="36"/>
  <c r="BH63" i="36"/>
  <c r="BH64" i="36"/>
  <c r="BH65" i="36"/>
  <c r="BH66" i="36"/>
  <c r="BH67" i="36"/>
  <c r="BH68" i="36"/>
  <c r="BH69" i="36"/>
  <c r="BH70" i="36"/>
  <c r="BH71" i="36"/>
  <c r="BH72" i="36"/>
  <c r="BH73" i="36"/>
  <c r="BH74" i="36"/>
  <c r="BH75" i="36"/>
  <c r="BH76" i="36"/>
  <c r="BH77" i="36"/>
  <c r="BH78" i="36"/>
  <c r="BH79" i="36"/>
  <c r="BH80" i="36"/>
  <c r="BH81" i="36"/>
  <c r="BH82" i="36"/>
  <c r="BH83" i="36"/>
  <c r="BH84" i="36"/>
  <c r="BH85" i="36"/>
  <c r="BH86" i="36"/>
  <c r="BH87" i="36"/>
  <c r="BH88" i="36"/>
  <c r="BH89" i="36"/>
  <c r="BH90" i="36"/>
  <c r="BH91" i="36"/>
  <c r="BH92" i="36"/>
  <c r="BH93" i="36"/>
  <c r="BH94" i="36"/>
  <c r="BH95" i="36"/>
  <c r="BH96" i="36"/>
  <c r="BH97" i="36"/>
  <c r="BH98" i="36"/>
  <c r="BH99" i="36"/>
  <c r="BH100" i="36"/>
  <c r="BH101" i="36"/>
  <c r="BH102" i="36"/>
  <c r="BH103" i="36"/>
  <c r="BH104" i="36"/>
  <c r="BH105" i="36"/>
  <c r="BH106" i="36"/>
  <c r="BH107" i="36"/>
  <c r="BH108" i="36"/>
  <c r="BH109" i="36"/>
  <c r="BH110" i="36"/>
  <c r="BH111" i="36"/>
  <c r="BH112" i="36"/>
  <c r="BH113" i="36"/>
  <c r="BH114" i="36"/>
  <c r="BH115" i="36"/>
  <c r="BH116" i="36"/>
  <c r="BH117" i="36"/>
  <c r="BH118" i="36"/>
  <c r="BH119" i="36"/>
  <c r="BH120" i="36"/>
  <c r="BH121" i="36"/>
  <c r="BH122" i="36"/>
  <c r="BH123" i="36"/>
  <c r="BH124" i="36"/>
  <c r="BH125" i="36"/>
  <c r="BH126" i="36"/>
  <c r="BH127" i="36"/>
  <c r="BH128" i="36"/>
  <c r="BH129" i="36"/>
  <c r="BH130" i="36"/>
  <c r="BH131" i="36"/>
  <c r="BH132" i="36"/>
  <c r="BH133" i="36"/>
  <c r="BH134" i="36"/>
  <c r="BH135" i="36"/>
  <c r="BH136" i="36"/>
  <c r="BH137" i="36"/>
  <c r="BH138" i="36"/>
  <c r="BH139" i="36"/>
  <c r="BH140" i="36"/>
  <c r="BH141" i="36"/>
  <c r="BH142" i="36"/>
  <c r="BH143" i="36"/>
  <c r="BH144" i="36"/>
  <c r="BH145" i="36"/>
  <c r="BH146" i="36"/>
  <c r="BH147" i="36"/>
  <c r="BH148" i="36"/>
  <c r="BH149" i="36"/>
  <c r="BH150" i="36"/>
  <c r="BH151" i="36"/>
  <c r="BH152" i="36"/>
  <c r="BH153" i="36"/>
  <c r="BH154" i="36"/>
  <c r="BH155" i="36"/>
  <c r="BH156" i="36"/>
  <c r="BH157" i="36"/>
  <c r="BH158" i="36"/>
  <c r="BH159" i="36"/>
  <c r="BH160" i="36"/>
  <c r="BH161" i="36"/>
  <c r="BH162" i="36"/>
  <c r="BH163" i="36"/>
  <c r="BH164" i="36"/>
  <c r="BH165" i="36"/>
  <c r="BH166" i="36"/>
  <c r="BH167" i="36"/>
  <c r="BH168" i="36"/>
  <c r="BH169" i="36"/>
  <c r="BH170" i="36"/>
  <c r="BH171" i="36"/>
  <c r="BH172" i="36"/>
  <c r="BH173" i="36"/>
  <c r="BH174" i="36"/>
  <c r="BH175" i="36"/>
  <c r="BH176" i="36"/>
  <c r="BH177" i="36"/>
  <c r="BH178" i="36"/>
  <c r="BH179" i="36"/>
  <c r="BH180" i="36"/>
  <c r="BH181" i="36"/>
  <c r="BH182" i="36"/>
  <c r="BH183" i="36"/>
  <c r="BH184" i="36"/>
  <c r="BH185" i="36"/>
  <c r="BH186" i="36"/>
  <c r="BH187" i="36"/>
  <c r="BH188" i="36"/>
  <c r="BH189" i="36"/>
  <c r="BH190" i="36"/>
  <c r="BH191" i="36"/>
  <c r="BH192" i="36"/>
  <c r="BH193" i="36"/>
  <c r="BH194" i="36"/>
  <c r="BH195" i="36"/>
  <c r="BH196" i="36"/>
  <c r="BH197" i="36"/>
  <c r="BH198" i="36"/>
  <c r="BH199" i="36"/>
  <c r="BH200" i="36"/>
  <c r="BH201" i="36"/>
  <c r="BH202" i="36"/>
  <c r="BH203" i="36"/>
  <c r="BH204" i="36"/>
  <c r="BH205" i="36"/>
  <c r="BH206" i="36"/>
  <c r="BH207" i="36"/>
  <c r="BH208" i="36"/>
  <c r="BH209" i="36"/>
  <c r="BH210" i="36"/>
  <c r="BH211" i="36"/>
  <c r="BH212" i="36"/>
  <c r="BH213" i="36"/>
  <c r="BH214" i="36"/>
  <c r="BH215" i="36"/>
  <c r="BH216" i="36"/>
  <c r="BH217" i="36"/>
  <c r="BH218" i="36"/>
  <c r="BH219" i="36"/>
  <c r="BH220" i="36"/>
  <c r="BH221" i="36"/>
  <c r="BH222" i="36"/>
  <c r="BH223" i="36"/>
  <c r="BH224" i="36"/>
  <c r="BH225" i="36"/>
  <c r="BH226" i="36"/>
  <c r="BH227" i="36"/>
  <c r="BH228" i="36"/>
  <c r="BH229" i="36"/>
  <c r="BH230" i="36"/>
  <c r="BH231" i="36"/>
  <c r="BH232" i="36"/>
  <c r="BH233" i="36"/>
  <c r="BH234" i="36"/>
  <c r="BH235" i="36"/>
  <c r="BH236" i="36"/>
  <c r="BH237" i="36"/>
  <c r="BH238" i="36"/>
  <c r="BH239" i="36"/>
  <c r="BH240" i="36"/>
  <c r="BH241" i="36"/>
  <c r="BH242" i="36"/>
  <c r="BH243" i="36"/>
  <c r="BH244" i="36"/>
  <c r="BH245" i="36"/>
  <c r="BH246" i="36"/>
  <c r="BH247" i="36"/>
  <c r="BH248" i="36"/>
  <c r="BH249" i="36"/>
  <c r="BH250" i="36"/>
  <c r="BH251" i="36"/>
  <c r="BH252" i="36"/>
  <c r="BH253" i="36"/>
  <c r="BH254" i="36"/>
  <c r="BH255" i="36"/>
  <c r="BH256" i="36"/>
  <c r="BH257" i="36"/>
  <c r="BH258" i="36"/>
  <c r="BH259" i="36"/>
  <c r="BH260" i="36"/>
  <c r="BH261" i="36"/>
  <c r="BH262" i="36"/>
  <c r="BH263" i="36"/>
  <c r="BH264" i="36"/>
  <c r="BH265" i="36"/>
  <c r="BH266" i="36"/>
  <c r="BH267" i="36"/>
  <c r="BH268" i="36"/>
  <c r="BH269" i="36"/>
  <c r="BH270" i="36"/>
  <c r="BH271" i="36"/>
  <c r="BH272" i="36"/>
  <c r="BH273" i="36"/>
  <c r="BH274" i="36"/>
  <c r="BH275" i="36"/>
  <c r="BH276" i="36"/>
  <c r="BH277" i="36"/>
  <c r="BH278" i="36"/>
  <c r="BH279" i="36"/>
  <c r="BH280" i="36"/>
  <c r="BH281" i="36"/>
  <c r="BH282" i="36"/>
  <c r="BH283" i="36"/>
  <c r="BH284" i="36"/>
  <c r="BH285" i="36"/>
  <c r="BH286" i="36"/>
  <c r="BH287" i="36"/>
  <c r="BH288" i="36"/>
  <c r="BH289" i="36"/>
  <c r="BH290" i="36"/>
  <c r="BH291" i="36"/>
  <c r="BH292" i="36"/>
  <c r="BH293" i="36"/>
  <c r="BH295" i="36"/>
  <c r="BH296" i="36"/>
  <c r="BH2" i="36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47" i="29"/>
  <c r="R148" i="29"/>
  <c r="R149" i="29"/>
  <c r="R150" i="29"/>
  <c r="R151" i="29"/>
  <c r="R152" i="29"/>
  <c r="R153" i="29"/>
  <c r="R154" i="29"/>
  <c r="R155" i="29"/>
  <c r="R156" i="29"/>
  <c r="R157" i="29"/>
  <c r="R158" i="29"/>
  <c r="R159" i="29"/>
  <c r="R160" i="29"/>
  <c r="R161" i="29"/>
  <c r="R162" i="29"/>
  <c r="R163" i="29"/>
  <c r="R164" i="29"/>
  <c r="R165" i="29"/>
  <c r="R166" i="29"/>
  <c r="R167" i="29"/>
  <c r="R168" i="29"/>
  <c r="R169" i="29"/>
  <c r="R170" i="29"/>
  <c r="R171" i="29"/>
  <c r="R172" i="29"/>
  <c r="R173" i="29"/>
  <c r="R174" i="29"/>
  <c r="R175" i="29"/>
  <c r="R176" i="29"/>
  <c r="R177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R257" i="29"/>
  <c r="R258" i="29"/>
  <c r="R259" i="29"/>
  <c r="R260" i="29"/>
  <c r="R261" i="29"/>
  <c r="R262" i="29"/>
  <c r="R263" i="29"/>
  <c r="R264" i="29"/>
  <c r="R265" i="29"/>
  <c r="R266" i="29"/>
  <c r="R267" i="29"/>
  <c r="R268" i="29"/>
  <c r="R269" i="29"/>
  <c r="R270" i="29"/>
  <c r="R271" i="29"/>
  <c r="R272" i="29"/>
  <c r="R273" i="29"/>
  <c r="R274" i="29"/>
  <c r="R275" i="29"/>
  <c r="R276" i="29"/>
  <c r="R277" i="29"/>
  <c r="R278" i="29"/>
  <c r="R279" i="29"/>
  <c r="R280" i="29"/>
  <c r="R281" i="29"/>
  <c r="R282" i="29"/>
  <c r="R283" i="29"/>
  <c r="R284" i="29"/>
  <c r="R285" i="29"/>
  <c r="R286" i="29"/>
  <c r="R287" i="29"/>
  <c r="R288" i="29"/>
  <c r="R289" i="29"/>
  <c r="R290" i="29"/>
  <c r="R291" i="29"/>
  <c r="R292" i="29"/>
  <c r="R293" i="29"/>
  <c r="R294" i="29"/>
  <c r="R295" i="29"/>
  <c r="R296" i="29"/>
  <c r="R2" i="29"/>
  <c r="AX296" i="36"/>
  <c r="AV296" i="36"/>
  <c r="AQ296" i="36"/>
  <c r="AW296" i="36" s="1"/>
  <c r="AJ296" i="36"/>
  <c r="AD296" i="36"/>
  <c r="V296" i="36"/>
  <c r="O296" i="36"/>
  <c r="AX295" i="36"/>
  <c r="AV295" i="36"/>
  <c r="AQ295" i="36"/>
  <c r="AW295" i="36" s="1"/>
  <c r="AY295" i="36" s="1"/>
  <c r="AJ295" i="36"/>
  <c r="AD295" i="36"/>
  <c r="V295" i="36"/>
  <c r="O295" i="36"/>
  <c r="AX294" i="36"/>
  <c r="AV294" i="36"/>
  <c r="AQ294" i="36"/>
  <c r="AJ294" i="36"/>
  <c r="AD294" i="36"/>
  <c r="V294" i="36"/>
  <c r="O294" i="36"/>
  <c r="AX293" i="36"/>
  <c r="AW293" i="36"/>
  <c r="AV293" i="36"/>
  <c r="AQ293" i="36"/>
  <c r="AJ293" i="36"/>
  <c r="AD293" i="36"/>
  <c r="V293" i="36"/>
  <c r="O293" i="36"/>
  <c r="AX292" i="36"/>
  <c r="AV292" i="36"/>
  <c r="AQ292" i="36"/>
  <c r="AJ292" i="36"/>
  <c r="AD292" i="36"/>
  <c r="V292" i="36"/>
  <c r="O292" i="36"/>
  <c r="AX291" i="36"/>
  <c r="AV291" i="36"/>
  <c r="AQ291" i="36"/>
  <c r="AW291" i="36" s="1"/>
  <c r="AY291" i="36" s="1"/>
  <c r="AJ291" i="36"/>
  <c r="AD291" i="36"/>
  <c r="V291" i="36"/>
  <c r="O291" i="36"/>
  <c r="AX290" i="36"/>
  <c r="AV290" i="36"/>
  <c r="AQ290" i="36"/>
  <c r="AJ290" i="36"/>
  <c r="AD290" i="36"/>
  <c r="V290" i="36"/>
  <c r="O290" i="36"/>
  <c r="AX289" i="36"/>
  <c r="AV289" i="36"/>
  <c r="AQ289" i="36"/>
  <c r="AW289" i="36" s="1"/>
  <c r="AJ289" i="36"/>
  <c r="AD289" i="36"/>
  <c r="V289" i="36"/>
  <c r="O289" i="36"/>
  <c r="AX288" i="36"/>
  <c r="AY288" i="36" s="1"/>
  <c r="AV288" i="36"/>
  <c r="AQ288" i="36"/>
  <c r="AW288" i="36" s="1"/>
  <c r="AJ288" i="36"/>
  <c r="AD288" i="36"/>
  <c r="V288" i="36"/>
  <c r="O288" i="36"/>
  <c r="AX287" i="36"/>
  <c r="AV287" i="36"/>
  <c r="AQ287" i="36"/>
  <c r="AJ287" i="36"/>
  <c r="AD287" i="36"/>
  <c r="V287" i="36"/>
  <c r="O287" i="36"/>
  <c r="AX286" i="36"/>
  <c r="AV286" i="36"/>
  <c r="AQ286" i="36"/>
  <c r="AJ286" i="36"/>
  <c r="AD286" i="36"/>
  <c r="V286" i="36"/>
  <c r="O286" i="36"/>
  <c r="AX285" i="36"/>
  <c r="AV285" i="36"/>
  <c r="AQ285" i="36"/>
  <c r="AW285" i="36" s="1"/>
  <c r="AJ285" i="36"/>
  <c r="AD285" i="36"/>
  <c r="V285" i="36"/>
  <c r="O285" i="36"/>
  <c r="AX284" i="36"/>
  <c r="AV284" i="36"/>
  <c r="AQ284" i="36"/>
  <c r="AW284" i="36" s="1"/>
  <c r="AJ284" i="36"/>
  <c r="AD284" i="36"/>
  <c r="V284" i="36"/>
  <c r="O284" i="36"/>
  <c r="AX283" i="36"/>
  <c r="AV283" i="36"/>
  <c r="AQ283" i="36"/>
  <c r="AJ283" i="36"/>
  <c r="AD283" i="36"/>
  <c r="V283" i="36"/>
  <c r="O283" i="36"/>
  <c r="AX282" i="36"/>
  <c r="AV282" i="36"/>
  <c r="AW282" i="36" s="1"/>
  <c r="AY282" i="36" s="1"/>
  <c r="AQ282" i="36"/>
  <c r="AJ282" i="36"/>
  <c r="AD282" i="36"/>
  <c r="V282" i="36"/>
  <c r="O282" i="36"/>
  <c r="AX281" i="36"/>
  <c r="AV281" i="36"/>
  <c r="AW281" i="36" s="1"/>
  <c r="AQ281" i="36"/>
  <c r="AJ281" i="36"/>
  <c r="AD281" i="36"/>
  <c r="V281" i="36"/>
  <c r="O281" i="36"/>
  <c r="AX280" i="36"/>
  <c r="AV280" i="36"/>
  <c r="AQ280" i="36"/>
  <c r="AW280" i="36" s="1"/>
  <c r="AJ280" i="36"/>
  <c r="AD280" i="36"/>
  <c r="V280" i="36"/>
  <c r="O280" i="36"/>
  <c r="AX279" i="36"/>
  <c r="AV279" i="36"/>
  <c r="AQ279" i="36"/>
  <c r="AW279" i="36" s="1"/>
  <c r="AY279" i="36" s="1"/>
  <c r="AJ279" i="36"/>
  <c r="AD279" i="36"/>
  <c r="V279" i="36"/>
  <c r="O279" i="36"/>
  <c r="AX278" i="36"/>
  <c r="AV278" i="36"/>
  <c r="AQ278" i="36"/>
  <c r="AJ278" i="36"/>
  <c r="AD278" i="36"/>
  <c r="V278" i="36"/>
  <c r="O278" i="36"/>
  <c r="AX277" i="36"/>
  <c r="AW277" i="36"/>
  <c r="AV277" i="36"/>
  <c r="AQ277" i="36"/>
  <c r="AJ277" i="36"/>
  <c r="AD277" i="36"/>
  <c r="V277" i="36"/>
  <c r="O277" i="36"/>
  <c r="AX276" i="36"/>
  <c r="AV276" i="36"/>
  <c r="AQ276" i="36"/>
  <c r="AJ276" i="36"/>
  <c r="AD276" i="36"/>
  <c r="V276" i="36"/>
  <c r="O276" i="36"/>
  <c r="AX275" i="36"/>
  <c r="AV275" i="36"/>
  <c r="AQ275" i="36"/>
  <c r="AW275" i="36" s="1"/>
  <c r="AY275" i="36" s="1"/>
  <c r="AJ275" i="36"/>
  <c r="AD275" i="36"/>
  <c r="V275" i="36"/>
  <c r="O275" i="36"/>
  <c r="AX274" i="36"/>
  <c r="AV274" i="36"/>
  <c r="AQ274" i="36"/>
  <c r="AJ274" i="36"/>
  <c r="AD274" i="36"/>
  <c r="V274" i="36"/>
  <c r="O274" i="36"/>
  <c r="AX273" i="36"/>
  <c r="AV273" i="36"/>
  <c r="AQ273" i="36"/>
  <c r="AW273" i="36" s="1"/>
  <c r="AJ273" i="36"/>
  <c r="AD273" i="36"/>
  <c r="V273" i="36"/>
  <c r="O273" i="36"/>
  <c r="AX272" i="36"/>
  <c r="AY272" i="36" s="1"/>
  <c r="AV272" i="36"/>
  <c r="AQ272" i="36"/>
  <c r="AW272" i="36" s="1"/>
  <c r="AJ272" i="36"/>
  <c r="AD272" i="36"/>
  <c r="V272" i="36"/>
  <c r="O272" i="36"/>
  <c r="AX271" i="36"/>
  <c r="AV271" i="36"/>
  <c r="AQ271" i="36"/>
  <c r="AJ271" i="36"/>
  <c r="AD271" i="36"/>
  <c r="V271" i="36"/>
  <c r="O271" i="36"/>
  <c r="AX270" i="36"/>
  <c r="AV270" i="36"/>
  <c r="AQ270" i="36"/>
  <c r="AJ270" i="36"/>
  <c r="AD270" i="36"/>
  <c r="V270" i="36"/>
  <c r="O270" i="36"/>
  <c r="AX269" i="36"/>
  <c r="AV269" i="36"/>
  <c r="AQ269" i="36"/>
  <c r="AW269" i="36" s="1"/>
  <c r="AJ269" i="36"/>
  <c r="AD269" i="36"/>
  <c r="V269" i="36"/>
  <c r="O269" i="36"/>
  <c r="AX268" i="36"/>
  <c r="AV268" i="36"/>
  <c r="AQ268" i="36"/>
  <c r="AW268" i="36" s="1"/>
  <c r="AY268" i="36" s="1"/>
  <c r="AJ268" i="36"/>
  <c r="AD268" i="36"/>
  <c r="V268" i="36"/>
  <c r="O268" i="36"/>
  <c r="AX267" i="36"/>
  <c r="AV267" i="36"/>
  <c r="AQ267" i="36"/>
  <c r="AJ267" i="36"/>
  <c r="AD267" i="36"/>
  <c r="V267" i="36"/>
  <c r="O267" i="36"/>
  <c r="AX266" i="36"/>
  <c r="AV266" i="36"/>
  <c r="AW266" i="36" s="1"/>
  <c r="AY266" i="36" s="1"/>
  <c r="AQ266" i="36"/>
  <c r="AJ266" i="36"/>
  <c r="AD266" i="36"/>
  <c r="V266" i="36"/>
  <c r="O266" i="36"/>
  <c r="AX265" i="36"/>
  <c r="AV265" i="36"/>
  <c r="AW265" i="36" s="1"/>
  <c r="AQ265" i="36"/>
  <c r="AJ265" i="36"/>
  <c r="AD265" i="36"/>
  <c r="V265" i="36"/>
  <c r="O265" i="36"/>
  <c r="AX264" i="36"/>
  <c r="AV264" i="36"/>
  <c r="AQ264" i="36"/>
  <c r="AW264" i="36" s="1"/>
  <c r="AY264" i="36" s="1"/>
  <c r="AJ264" i="36"/>
  <c r="AD264" i="36"/>
  <c r="V264" i="36"/>
  <c r="O264" i="36"/>
  <c r="AX263" i="36"/>
  <c r="AV263" i="36"/>
  <c r="AQ263" i="36"/>
  <c r="AW263" i="36" s="1"/>
  <c r="AY263" i="36" s="1"/>
  <c r="AJ263" i="36"/>
  <c r="AD263" i="36"/>
  <c r="V263" i="36"/>
  <c r="O263" i="36"/>
  <c r="AX262" i="36"/>
  <c r="AV262" i="36"/>
  <c r="AQ262" i="36"/>
  <c r="AJ262" i="36"/>
  <c r="AD262" i="36"/>
  <c r="V262" i="36"/>
  <c r="O262" i="36"/>
  <c r="AX261" i="36"/>
  <c r="AW261" i="36"/>
  <c r="AV261" i="36"/>
  <c r="AQ261" i="36"/>
  <c r="AJ261" i="36"/>
  <c r="AD261" i="36"/>
  <c r="V261" i="36"/>
  <c r="O261" i="36"/>
  <c r="AX260" i="36"/>
  <c r="AV260" i="36"/>
  <c r="AQ260" i="36"/>
  <c r="AJ260" i="36"/>
  <c r="AD260" i="36"/>
  <c r="V260" i="36"/>
  <c r="O260" i="36"/>
  <c r="AX259" i="36"/>
  <c r="AV259" i="36"/>
  <c r="AQ259" i="36"/>
  <c r="AW259" i="36" s="1"/>
  <c r="AY259" i="36" s="1"/>
  <c r="AJ259" i="36"/>
  <c r="AD259" i="36"/>
  <c r="V259" i="36"/>
  <c r="O259" i="36"/>
  <c r="AX258" i="36"/>
  <c r="AV258" i="36"/>
  <c r="AQ258" i="36"/>
  <c r="AJ258" i="36"/>
  <c r="AD258" i="36"/>
  <c r="V258" i="36"/>
  <c r="O258" i="36"/>
  <c r="AX257" i="36"/>
  <c r="AY257" i="36" s="1"/>
  <c r="AV257" i="36"/>
  <c r="AQ257" i="36"/>
  <c r="AW257" i="36" s="1"/>
  <c r="AJ257" i="36"/>
  <c r="AD257" i="36"/>
  <c r="V257" i="36"/>
  <c r="O257" i="36"/>
  <c r="AX256" i="36"/>
  <c r="AV256" i="36"/>
  <c r="AQ256" i="36"/>
  <c r="AW256" i="36" s="1"/>
  <c r="AJ256" i="36"/>
  <c r="AD256" i="36"/>
  <c r="V256" i="36"/>
  <c r="O256" i="36"/>
  <c r="AX255" i="36"/>
  <c r="AV255" i="36"/>
  <c r="AQ255" i="36"/>
  <c r="AJ255" i="36"/>
  <c r="AD255" i="36"/>
  <c r="V255" i="36"/>
  <c r="O255" i="36"/>
  <c r="AX254" i="36"/>
  <c r="AV254" i="36"/>
  <c r="AW254" i="36" s="1"/>
  <c r="AY254" i="36" s="1"/>
  <c r="AQ254" i="36"/>
  <c r="AJ254" i="36"/>
  <c r="AD254" i="36"/>
  <c r="V254" i="36"/>
  <c r="O254" i="36"/>
  <c r="AX253" i="36"/>
  <c r="AV253" i="36"/>
  <c r="AQ253" i="36"/>
  <c r="AJ253" i="36"/>
  <c r="AD253" i="36"/>
  <c r="V253" i="36"/>
  <c r="O253" i="36"/>
  <c r="AX252" i="36"/>
  <c r="AV252" i="36"/>
  <c r="AQ252" i="36"/>
  <c r="AW252" i="36" s="1"/>
  <c r="AY252" i="36" s="1"/>
  <c r="AJ252" i="36"/>
  <c r="AD252" i="36"/>
  <c r="V252" i="36"/>
  <c r="O252" i="36"/>
  <c r="AX251" i="36"/>
  <c r="AV251" i="36"/>
  <c r="AQ251" i="36"/>
  <c r="AJ251" i="36"/>
  <c r="AD251" i="36"/>
  <c r="V251" i="36"/>
  <c r="O251" i="36"/>
  <c r="AX250" i="36"/>
  <c r="AV250" i="36"/>
  <c r="AW250" i="36" s="1"/>
  <c r="AQ250" i="36"/>
  <c r="AJ250" i="36"/>
  <c r="AD250" i="36"/>
  <c r="V250" i="36"/>
  <c r="O250" i="36"/>
  <c r="AX249" i="36"/>
  <c r="AW249" i="36"/>
  <c r="AV249" i="36"/>
  <c r="AQ249" i="36"/>
  <c r="AJ249" i="36"/>
  <c r="AD249" i="36"/>
  <c r="V249" i="36"/>
  <c r="O249" i="36"/>
  <c r="AX248" i="36"/>
  <c r="AV248" i="36"/>
  <c r="AQ248" i="36"/>
  <c r="AJ248" i="36"/>
  <c r="AD248" i="36"/>
  <c r="V248" i="36"/>
  <c r="O248" i="36"/>
  <c r="AX247" i="36"/>
  <c r="AV247" i="36"/>
  <c r="AQ247" i="36"/>
  <c r="AW247" i="36" s="1"/>
  <c r="AY247" i="36" s="1"/>
  <c r="AJ247" i="36"/>
  <c r="AD247" i="36"/>
  <c r="V247" i="36"/>
  <c r="O247" i="36"/>
  <c r="AX246" i="36"/>
  <c r="AV246" i="36"/>
  <c r="AQ246" i="36"/>
  <c r="AJ246" i="36"/>
  <c r="AD246" i="36"/>
  <c r="V246" i="36"/>
  <c r="O246" i="36"/>
  <c r="AX245" i="36"/>
  <c r="AY245" i="36" s="1"/>
  <c r="AW245" i="36"/>
  <c r="AV245" i="36"/>
  <c r="AQ245" i="36"/>
  <c r="AJ245" i="36"/>
  <c r="AD245" i="36"/>
  <c r="V245" i="36"/>
  <c r="O245" i="36"/>
  <c r="AX244" i="36"/>
  <c r="AV244" i="36"/>
  <c r="AQ244" i="36"/>
  <c r="AJ244" i="36"/>
  <c r="AD244" i="36"/>
  <c r="V244" i="36"/>
  <c r="O244" i="36"/>
  <c r="AX243" i="36"/>
  <c r="AV243" i="36"/>
  <c r="AQ243" i="36"/>
  <c r="AJ243" i="36"/>
  <c r="AD243" i="36"/>
  <c r="V243" i="36"/>
  <c r="O243" i="36"/>
  <c r="AX242" i="36"/>
  <c r="AV242" i="36"/>
  <c r="AQ242" i="36"/>
  <c r="AJ242" i="36"/>
  <c r="AD242" i="36"/>
  <c r="V242" i="36"/>
  <c r="O242" i="36"/>
  <c r="AX241" i="36"/>
  <c r="AV241" i="36"/>
  <c r="AQ241" i="36"/>
  <c r="AW241" i="36" s="1"/>
  <c r="AJ241" i="36"/>
  <c r="AD241" i="36"/>
  <c r="V241" i="36"/>
  <c r="O241" i="36"/>
  <c r="AX240" i="36"/>
  <c r="AV240" i="36"/>
  <c r="AQ240" i="36"/>
  <c r="AW240" i="36" s="1"/>
  <c r="AJ240" i="36"/>
  <c r="AD240" i="36"/>
  <c r="V240" i="36"/>
  <c r="O240" i="36"/>
  <c r="AX239" i="36"/>
  <c r="AV239" i="36"/>
  <c r="AQ239" i="36"/>
  <c r="AJ239" i="36"/>
  <c r="AD239" i="36"/>
  <c r="V239" i="36"/>
  <c r="O239" i="36"/>
  <c r="AX238" i="36"/>
  <c r="AV238" i="36"/>
  <c r="AQ238" i="36"/>
  <c r="AJ238" i="36"/>
  <c r="AD238" i="36"/>
  <c r="V238" i="36"/>
  <c r="O238" i="36"/>
  <c r="AX237" i="36"/>
  <c r="AV237" i="36"/>
  <c r="AQ237" i="36"/>
  <c r="AW237" i="36" s="1"/>
  <c r="AJ237" i="36"/>
  <c r="AD237" i="36"/>
  <c r="V237" i="36"/>
  <c r="O237" i="36"/>
  <c r="AX236" i="36"/>
  <c r="AV236" i="36"/>
  <c r="AQ236" i="36"/>
  <c r="AW236" i="36" s="1"/>
  <c r="AY236" i="36" s="1"/>
  <c r="AJ236" i="36"/>
  <c r="AD236" i="36"/>
  <c r="V236" i="36"/>
  <c r="O236" i="36"/>
  <c r="AX235" i="36"/>
  <c r="AV235" i="36"/>
  <c r="AQ235" i="36"/>
  <c r="AJ235" i="36"/>
  <c r="AD235" i="36"/>
  <c r="V235" i="36"/>
  <c r="O235" i="36"/>
  <c r="AX234" i="36"/>
  <c r="AV234" i="36"/>
  <c r="AW234" i="36" s="1"/>
  <c r="AY234" i="36" s="1"/>
  <c r="AQ234" i="36"/>
  <c r="AJ234" i="36"/>
  <c r="AD234" i="36"/>
  <c r="V234" i="36"/>
  <c r="O234" i="36"/>
  <c r="AX233" i="36"/>
  <c r="AV233" i="36"/>
  <c r="AW233" i="36" s="1"/>
  <c r="AQ233" i="36"/>
  <c r="AJ233" i="36"/>
  <c r="AD233" i="36"/>
  <c r="V233" i="36"/>
  <c r="O233" i="36"/>
  <c r="AX232" i="36"/>
  <c r="AV232" i="36"/>
  <c r="AQ232" i="36"/>
  <c r="AW232" i="36" s="1"/>
  <c r="AY232" i="36" s="1"/>
  <c r="AJ232" i="36"/>
  <c r="AD232" i="36"/>
  <c r="V232" i="36"/>
  <c r="O232" i="36"/>
  <c r="AX231" i="36"/>
  <c r="AV231" i="36"/>
  <c r="AQ231" i="36"/>
  <c r="AW231" i="36" s="1"/>
  <c r="AY231" i="36" s="1"/>
  <c r="AJ231" i="36"/>
  <c r="AD231" i="36"/>
  <c r="V231" i="36"/>
  <c r="O231" i="36"/>
  <c r="AX230" i="36"/>
  <c r="AV230" i="36"/>
  <c r="AQ230" i="36"/>
  <c r="AJ230" i="36"/>
  <c r="AD230" i="36"/>
  <c r="V230" i="36"/>
  <c r="O230" i="36"/>
  <c r="AX229" i="36"/>
  <c r="AW229" i="36"/>
  <c r="AV229" i="36"/>
  <c r="AQ229" i="36"/>
  <c r="AJ229" i="36"/>
  <c r="AD229" i="36"/>
  <c r="V229" i="36"/>
  <c r="O229" i="36"/>
  <c r="AX228" i="36"/>
  <c r="AV228" i="36"/>
  <c r="AQ228" i="36"/>
  <c r="AJ228" i="36"/>
  <c r="AD228" i="36"/>
  <c r="V228" i="36"/>
  <c r="O228" i="36"/>
  <c r="AX227" i="36"/>
  <c r="AV227" i="36"/>
  <c r="AQ227" i="36"/>
  <c r="AW227" i="36" s="1"/>
  <c r="AY227" i="36" s="1"/>
  <c r="AJ227" i="36"/>
  <c r="AD227" i="36"/>
  <c r="V227" i="36"/>
  <c r="O227" i="36"/>
  <c r="AX226" i="36"/>
  <c r="AV226" i="36"/>
  <c r="AQ226" i="36"/>
  <c r="AJ226" i="36"/>
  <c r="AD226" i="36"/>
  <c r="V226" i="36"/>
  <c r="O226" i="36"/>
  <c r="AX225" i="36"/>
  <c r="AY225" i="36" s="1"/>
  <c r="AV225" i="36"/>
  <c r="AQ225" i="36"/>
  <c r="AW225" i="36" s="1"/>
  <c r="AJ225" i="36"/>
  <c r="AD225" i="36"/>
  <c r="V225" i="36"/>
  <c r="O225" i="36"/>
  <c r="AX224" i="36"/>
  <c r="AV224" i="36"/>
  <c r="AQ224" i="36"/>
  <c r="AW224" i="36" s="1"/>
  <c r="AJ224" i="36"/>
  <c r="AD224" i="36"/>
  <c r="V224" i="36"/>
  <c r="O224" i="36"/>
  <c r="AX223" i="36"/>
  <c r="AV223" i="36"/>
  <c r="AQ223" i="36"/>
  <c r="AJ223" i="36"/>
  <c r="AD223" i="36"/>
  <c r="V223" i="36"/>
  <c r="O223" i="36"/>
  <c r="AX222" i="36"/>
  <c r="AV222" i="36"/>
  <c r="AW222" i="36" s="1"/>
  <c r="AY222" i="36" s="1"/>
  <c r="AQ222" i="36"/>
  <c r="AJ222" i="36"/>
  <c r="AD222" i="36"/>
  <c r="V222" i="36"/>
  <c r="O222" i="36"/>
  <c r="AX221" i="36"/>
  <c r="AV221" i="36"/>
  <c r="AQ221" i="36"/>
  <c r="AJ221" i="36"/>
  <c r="AD221" i="36"/>
  <c r="V221" i="36"/>
  <c r="O221" i="36"/>
  <c r="AX220" i="36"/>
  <c r="AV220" i="36"/>
  <c r="AQ220" i="36"/>
  <c r="AW220" i="36" s="1"/>
  <c r="AY220" i="36" s="1"/>
  <c r="AJ220" i="36"/>
  <c r="AD220" i="36"/>
  <c r="V220" i="36"/>
  <c r="O220" i="36"/>
  <c r="AX219" i="36"/>
  <c r="AV219" i="36"/>
  <c r="AQ219" i="36"/>
  <c r="AJ219" i="36"/>
  <c r="AD219" i="36"/>
  <c r="V219" i="36"/>
  <c r="O219" i="36"/>
  <c r="AX218" i="36"/>
  <c r="AV218" i="36"/>
  <c r="AW218" i="36" s="1"/>
  <c r="AQ218" i="36"/>
  <c r="AJ218" i="36"/>
  <c r="AD218" i="36"/>
  <c r="V218" i="36"/>
  <c r="O218" i="36"/>
  <c r="AX217" i="36"/>
  <c r="AW217" i="36"/>
  <c r="AV217" i="36"/>
  <c r="AQ217" i="36"/>
  <c r="AJ217" i="36"/>
  <c r="AD217" i="36"/>
  <c r="V217" i="36"/>
  <c r="O217" i="36"/>
  <c r="AX216" i="36"/>
  <c r="AV216" i="36"/>
  <c r="AQ216" i="36"/>
  <c r="AJ216" i="36"/>
  <c r="AD216" i="36"/>
  <c r="V216" i="36"/>
  <c r="O216" i="36"/>
  <c r="AX215" i="36"/>
  <c r="AV215" i="36"/>
  <c r="AQ215" i="36"/>
  <c r="AW215" i="36" s="1"/>
  <c r="AY215" i="36" s="1"/>
  <c r="AJ215" i="36"/>
  <c r="AD215" i="36"/>
  <c r="V215" i="36"/>
  <c r="O215" i="36"/>
  <c r="AX214" i="36"/>
  <c r="AV214" i="36"/>
  <c r="AQ214" i="36"/>
  <c r="AJ214" i="36"/>
  <c r="AD214" i="36"/>
  <c r="V214" i="36"/>
  <c r="O214" i="36"/>
  <c r="AX213" i="36"/>
  <c r="AY213" i="36" s="1"/>
  <c r="AW213" i="36"/>
  <c r="AV213" i="36"/>
  <c r="AQ213" i="36"/>
  <c r="AJ213" i="36"/>
  <c r="AD213" i="36"/>
  <c r="V213" i="36"/>
  <c r="O213" i="36"/>
  <c r="AX212" i="36"/>
  <c r="AV212" i="36"/>
  <c r="AQ212" i="36"/>
  <c r="AJ212" i="36"/>
  <c r="AD212" i="36"/>
  <c r="V212" i="36"/>
  <c r="O212" i="36"/>
  <c r="AX211" i="36"/>
  <c r="AV211" i="36"/>
  <c r="AQ211" i="36"/>
  <c r="AJ211" i="36"/>
  <c r="AD211" i="36"/>
  <c r="V211" i="36"/>
  <c r="O211" i="36"/>
  <c r="AX210" i="36"/>
  <c r="AV210" i="36"/>
  <c r="AQ210" i="36"/>
  <c r="AJ210" i="36"/>
  <c r="AD210" i="36"/>
  <c r="V210" i="36"/>
  <c r="O210" i="36"/>
  <c r="AX209" i="36"/>
  <c r="AV209" i="36"/>
  <c r="AQ209" i="36"/>
  <c r="AW209" i="36" s="1"/>
  <c r="AJ209" i="36"/>
  <c r="AD209" i="36"/>
  <c r="V209" i="36"/>
  <c r="O209" i="36"/>
  <c r="AX208" i="36"/>
  <c r="AV208" i="36"/>
  <c r="AQ208" i="36"/>
  <c r="AW208" i="36" s="1"/>
  <c r="AJ208" i="36"/>
  <c r="AD208" i="36"/>
  <c r="V208" i="36"/>
  <c r="O208" i="36"/>
  <c r="AX207" i="36"/>
  <c r="AV207" i="36"/>
  <c r="AQ207" i="36"/>
  <c r="AJ207" i="36"/>
  <c r="AD207" i="36"/>
  <c r="V207" i="36"/>
  <c r="O207" i="36"/>
  <c r="AX206" i="36"/>
  <c r="AV206" i="36"/>
  <c r="AQ206" i="36"/>
  <c r="AJ206" i="36"/>
  <c r="AD206" i="36"/>
  <c r="V206" i="36"/>
  <c r="O206" i="36"/>
  <c r="AX205" i="36"/>
  <c r="AV205" i="36"/>
  <c r="AQ205" i="36"/>
  <c r="AW205" i="36" s="1"/>
  <c r="AJ205" i="36"/>
  <c r="AD205" i="36"/>
  <c r="V205" i="36"/>
  <c r="O205" i="36"/>
  <c r="AX204" i="36"/>
  <c r="AV204" i="36"/>
  <c r="AQ204" i="36"/>
  <c r="AW204" i="36" s="1"/>
  <c r="AY204" i="36" s="1"/>
  <c r="AJ204" i="36"/>
  <c r="AD204" i="36"/>
  <c r="V204" i="36"/>
  <c r="O204" i="36"/>
  <c r="AX203" i="36"/>
  <c r="AV203" i="36"/>
  <c r="AQ203" i="36"/>
  <c r="AJ203" i="36"/>
  <c r="AD203" i="36"/>
  <c r="V203" i="36"/>
  <c r="O203" i="36"/>
  <c r="AX202" i="36"/>
  <c r="AV202" i="36"/>
  <c r="AW202" i="36" s="1"/>
  <c r="AY202" i="36" s="1"/>
  <c r="AQ202" i="36"/>
  <c r="AJ202" i="36"/>
  <c r="AD202" i="36"/>
  <c r="V202" i="36"/>
  <c r="O202" i="36"/>
  <c r="AX201" i="36"/>
  <c r="AV201" i="36"/>
  <c r="AW201" i="36" s="1"/>
  <c r="AQ201" i="36"/>
  <c r="AJ201" i="36"/>
  <c r="AD201" i="36"/>
  <c r="V201" i="36"/>
  <c r="O201" i="36"/>
  <c r="AX200" i="36"/>
  <c r="AV200" i="36"/>
  <c r="AQ200" i="36"/>
  <c r="AW200" i="36" s="1"/>
  <c r="AY200" i="36" s="1"/>
  <c r="AJ200" i="36"/>
  <c r="AD200" i="36"/>
  <c r="V200" i="36"/>
  <c r="O200" i="36"/>
  <c r="AX199" i="36"/>
  <c r="AV199" i="36"/>
  <c r="AQ199" i="36"/>
  <c r="AW199" i="36" s="1"/>
  <c r="AY199" i="36" s="1"/>
  <c r="AJ199" i="36"/>
  <c r="AD199" i="36"/>
  <c r="V199" i="36"/>
  <c r="O199" i="36"/>
  <c r="AX198" i="36"/>
  <c r="AV198" i="36"/>
  <c r="AQ198" i="36"/>
  <c r="AJ198" i="36"/>
  <c r="AD198" i="36"/>
  <c r="V198" i="36"/>
  <c r="O198" i="36"/>
  <c r="AX197" i="36"/>
  <c r="AW197" i="36"/>
  <c r="AV197" i="36"/>
  <c r="AQ197" i="36"/>
  <c r="AJ197" i="36"/>
  <c r="AD197" i="36"/>
  <c r="V197" i="36"/>
  <c r="O197" i="36"/>
  <c r="AX196" i="36"/>
  <c r="AV196" i="36"/>
  <c r="AQ196" i="36"/>
  <c r="AJ196" i="36"/>
  <c r="AD196" i="36"/>
  <c r="V196" i="36"/>
  <c r="O196" i="36"/>
  <c r="AX195" i="36"/>
  <c r="AV195" i="36"/>
  <c r="AQ195" i="36"/>
  <c r="AW195" i="36" s="1"/>
  <c r="AY195" i="36" s="1"/>
  <c r="AJ195" i="36"/>
  <c r="AD195" i="36"/>
  <c r="V195" i="36"/>
  <c r="O195" i="36"/>
  <c r="AX194" i="36"/>
  <c r="AV194" i="36"/>
  <c r="AQ194" i="36"/>
  <c r="AJ194" i="36"/>
  <c r="AD194" i="36"/>
  <c r="V194" i="36"/>
  <c r="O194" i="36"/>
  <c r="AX193" i="36"/>
  <c r="AY193" i="36" s="1"/>
  <c r="AV193" i="36"/>
  <c r="AQ193" i="36"/>
  <c r="AW193" i="36" s="1"/>
  <c r="AJ193" i="36"/>
  <c r="AD193" i="36"/>
  <c r="V193" i="36"/>
  <c r="O193" i="36"/>
  <c r="AX192" i="36"/>
  <c r="AV192" i="36"/>
  <c r="AQ192" i="36"/>
  <c r="AW192" i="36" s="1"/>
  <c r="AJ192" i="36"/>
  <c r="AD192" i="36"/>
  <c r="V192" i="36"/>
  <c r="O192" i="36"/>
  <c r="AX191" i="36"/>
  <c r="AV191" i="36"/>
  <c r="AQ191" i="36"/>
  <c r="AJ191" i="36"/>
  <c r="AD191" i="36"/>
  <c r="V191" i="36"/>
  <c r="O191" i="36"/>
  <c r="AX190" i="36"/>
  <c r="AV190" i="36"/>
  <c r="AW190" i="36" s="1"/>
  <c r="AY190" i="36" s="1"/>
  <c r="AQ190" i="36"/>
  <c r="AJ190" i="36"/>
  <c r="AD190" i="36"/>
  <c r="V190" i="36"/>
  <c r="O190" i="36"/>
  <c r="AX189" i="36"/>
  <c r="AV189" i="36"/>
  <c r="AQ189" i="36"/>
  <c r="AJ189" i="36"/>
  <c r="AD189" i="36"/>
  <c r="V189" i="36"/>
  <c r="O189" i="36"/>
  <c r="AX188" i="36"/>
  <c r="AV188" i="36"/>
  <c r="AQ188" i="36"/>
  <c r="AW188" i="36" s="1"/>
  <c r="AY188" i="36" s="1"/>
  <c r="AJ188" i="36"/>
  <c r="AD188" i="36"/>
  <c r="V188" i="36"/>
  <c r="O188" i="36"/>
  <c r="AX187" i="36"/>
  <c r="AV187" i="36"/>
  <c r="AQ187" i="36"/>
  <c r="AJ187" i="36"/>
  <c r="AD187" i="36"/>
  <c r="V187" i="36"/>
  <c r="O187" i="36"/>
  <c r="AX186" i="36"/>
  <c r="AV186" i="36"/>
  <c r="AW186" i="36" s="1"/>
  <c r="AQ186" i="36"/>
  <c r="AJ186" i="36"/>
  <c r="AD186" i="36"/>
  <c r="V186" i="36"/>
  <c r="O186" i="36"/>
  <c r="AX185" i="36"/>
  <c r="AW185" i="36"/>
  <c r="AV185" i="36"/>
  <c r="AQ185" i="36"/>
  <c r="AJ185" i="36"/>
  <c r="AD185" i="36"/>
  <c r="V185" i="36"/>
  <c r="O185" i="36"/>
  <c r="AX184" i="36"/>
  <c r="AV184" i="36"/>
  <c r="AQ184" i="36"/>
  <c r="AJ184" i="36"/>
  <c r="AD184" i="36"/>
  <c r="V184" i="36"/>
  <c r="O184" i="36"/>
  <c r="AX183" i="36"/>
  <c r="AV183" i="36"/>
  <c r="AQ183" i="36"/>
  <c r="AW183" i="36" s="1"/>
  <c r="AY183" i="36" s="1"/>
  <c r="AJ183" i="36"/>
  <c r="AD183" i="36"/>
  <c r="V183" i="36"/>
  <c r="O183" i="36"/>
  <c r="AX182" i="36"/>
  <c r="AV182" i="36"/>
  <c r="AQ182" i="36"/>
  <c r="AJ182" i="36"/>
  <c r="AD182" i="36"/>
  <c r="V182" i="36"/>
  <c r="O182" i="36"/>
  <c r="AX181" i="36"/>
  <c r="AY181" i="36" s="1"/>
  <c r="AW181" i="36"/>
  <c r="AV181" i="36"/>
  <c r="AQ181" i="36"/>
  <c r="AJ181" i="36"/>
  <c r="AD181" i="36"/>
  <c r="V181" i="36"/>
  <c r="O181" i="36"/>
  <c r="AX180" i="36"/>
  <c r="AV180" i="36"/>
  <c r="AQ180" i="36"/>
  <c r="AJ180" i="36"/>
  <c r="AD180" i="36"/>
  <c r="V180" i="36"/>
  <c r="O180" i="36"/>
  <c r="AX179" i="36"/>
  <c r="AV179" i="36"/>
  <c r="AQ179" i="36"/>
  <c r="AJ179" i="36"/>
  <c r="AD179" i="36"/>
  <c r="V179" i="36"/>
  <c r="O179" i="36"/>
  <c r="AX178" i="36"/>
  <c r="AV178" i="36"/>
  <c r="AQ178" i="36"/>
  <c r="AJ178" i="36"/>
  <c r="AD178" i="36"/>
  <c r="V178" i="36"/>
  <c r="O178" i="36"/>
  <c r="AX177" i="36"/>
  <c r="AV177" i="36"/>
  <c r="AQ177" i="36"/>
  <c r="AJ177" i="36"/>
  <c r="AD177" i="36"/>
  <c r="V177" i="36"/>
  <c r="O177" i="36"/>
  <c r="AX176" i="36"/>
  <c r="AW176" i="36"/>
  <c r="AV176" i="36"/>
  <c r="AQ176" i="36"/>
  <c r="AJ176" i="36"/>
  <c r="AD176" i="36"/>
  <c r="V176" i="36"/>
  <c r="O176" i="36"/>
  <c r="AX175" i="36"/>
  <c r="AV175" i="36"/>
  <c r="AQ175" i="36"/>
  <c r="AJ175" i="36"/>
  <c r="AD175" i="36"/>
  <c r="V175" i="36"/>
  <c r="O175" i="36"/>
  <c r="AX174" i="36"/>
  <c r="AW174" i="36"/>
  <c r="AY174" i="36" s="1"/>
  <c r="AV174" i="36"/>
  <c r="AQ174" i="36"/>
  <c r="AJ174" i="36"/>
  <c r="AD174" i="36"/>
  <c r="V174" i="36"/>
  <c r="O174" i="36"/>
  <c r="AX173" i="36"/>
  <c r="AW173" i="36"/>
  <c r="AV173" i="36"/>
  <c r="AQ173" i="36"/>
  <c r="AJ173" i="36"/>
  <c r="AD173" i="36"/>
  <c r="V173" i="36"/>
  <c r="O173" i="36"/>
  <c r="AX172" i="36"/>
  <c r="AV172" i="36"/>
  <c r="AQ172" i="36"/>
  <c r="AJ172" i="36"/>
  <c r="AD172" i="36"/>
  <c r="V172" i="36"/>
  <c r="O172" i="36"/>
  <c r="AX171" i="36"/>
  <c r="AV171" i="36"/>
  <c r="AQ171" i="36"/>
  <c r="AW171" i="36" s="1"/>
  <c r="AY171" i="36" s="1"/>
  <c r="AJ171" i="36"/>
  <c r="AD171" i="36"/>
  <c r="V171" i="36"/>
  <c r="O171" i="36"/>
  <c r="AX170" i="36"/>
  <c r="AV170" i="36"/>
  <c r="AQ170" i="36"/>
  <c r="AW170" i="36" s="1"/>
  <c r="AJ170" i="36"/>
  <c r="AD170" i="36"/>
  <c r="V170" i="36"/>
  <c r="O170" i="36"/>
  <c r="AX169" i="36"/>
  <c r="AV169" i="36"/>
  <c r="AW169" i="36" s="1"/>
  <c r="AQ169" i="36"/>
  <c r="AJ169" i="36"/>
  <c r="AD169" i="36"/>
  <c r="V169" i="36"/>
  <c r="O169" i="36"/>
  <c r="AX168" i="36"/>
  <c r="AW168" i="36"/>
  <c r="AY168" i="36" s="1"/>
  <c r="AV168" i="36"/>
  <c r="AQ168" i="36"/>
  <c r="AJ168" i="36"/>
  <c r="AD168" i="36"/>
  <c r="V168" i="36"/>
  <c r="O168" i="36"/>
  <c r="AX167" i="36"/>
  <c r="AV167" i="36"/>
  <c r="AQ167" i="36"/>
  <c r="AJ167" i="36"/>
  <c r="AD167" i="36"/>
  <c r="V167" i="36"/>
  <c r="O167" i="36"/>
  <c r="AX166" i="36"/>
  <c r="AV166" i="36"/>
  <c r="AQ166" i="36"/>
  <c r="AW166" i="36" s="1"/>
  <c r="AY166" i="36" s="1"/>
  <c r="AJ166" i="36"/>
  <c r="AD166" i="36"/>
  <c r="V166" i="36"/>
  <c r="O166" i="36"/>
  <c r="AX165" i="36"/>
  <c r="AV165" i="36"/>
  <c r="AQ165" i="36"/>
  <c r="AW165" i="36" s="1"/>
  <c r="AJ165" i="36"/>
  <c r="AD165" i="36"/>
  <c r="V165" i="36"/>
  <c r="O165" i="36"/>
  <c r="AX164" i="36"/>
  <c r="AV164" i="36"/>
  <c r="AQ164" i="36"/>
  <c r="AW164" i="36" s="1"/>
  <c r="AJ164" i="36"/>
  <c r="AD164" i="36"/>
  <c r="V164" i="36"/>
  <c r="O164" i="36"/>
  <c r="AY163" i="36"/>
  <c r="AX163" i="36"/>
  <c r="AV163" i="36"/>
  <c r="AQ163" i="36"/>
  <c r="AW163" i="36" s="1"/>
  <c r="AJ163" i="36"/>
  <c r="AD163" i="36"/>
  <c r="V163" i="36"/>
  <c r="O163" i="36"/>
  <c r="AY162" i="36"/>
  <c r="AX162" i="36"/>
  <c r="AV162" i="36"/>
  <c r="AQ162" i="36"/>
  <c r="AW162" i="36" s="1"/>
  <c r="AJ162" i="36"/>
  <c r="AD162" i="36"/>
  <c r="V162" i="36"/>
  <c r="O162" i="36"/>
  <c r="AX161" i="36"/>
  <c r="AV161" i="36"/>
  <c r="AQ161" i="36"/>
  <c r="AJ161" i="36"/>
  <c r="AD161" i="36"/>
  <c r="V161" i="36"/>
  <c r="O161" i="36"/>
  <c r="AX160" i="36"/>
  <c r="AW160" i="36"/>
  <c r="AY160" i="36" s="1"/>
  <c r="AV160" i="36"/>
  <c r="AQ160" i="36"/>
  <c r="AJ160" i="36"/>
  <c r="AD160" i="36"/>
  <c r="V160" i="36"/>
  <c r="O160" i="36"/>
  <c r="AX159" i="36"/>
  <c r="AV159" i="36"/>
  <c r="AQ159" i="36"/>
  <c r="AJ159" i="36"/>
  <c r="AD159" i="36"/>
  <c r="V159" i="36"/>
  <c r="O159" i="36"/>
  <c r="AX158" i="36"/>
  <c r="AV158" i="36"/>
  <c r="AW158" i="36" s="1"/>
  <c r="AY158" i="36" s="1"/>
  <c r="AQ158" i="36"/>
  <c r="AJ158" i="36"/>
  <c r="AD158" i="36"/>
  <c r="V158" i="36"/>
  <c r="O158" i="36"/>
  <c r="AX157" i="36"/>
  <c r="AV157" i="36"/>
  <c r="AW157" i="36" s="1"/>
  <c r="AQ157" i="36"/>
  <c r="AJ157" i="36"/>
  <c r="AD157" i="36"/>
  <c r="V157" i="36"/>
  <c r="O157" i="36"/>
  <c r="AX156" i="36"/>
  <c r="AV156" i="36"/>
  <c r="AQ156" i="36"/>
  <c r="AW156" i="36" s="1"/>
  <c r="AJ156" i="36"/>
  <c r="AD156" i="36"/>
  <c r="V156" i="36"/>
  <c r="O156" i="36"/>
  <c r="AX155" i="36"/>
  <c r="AV155" i="36"/>
  <c r="AQ155" i="36"/>
  <c r="AW155" i="36" s="1"/>
  <c r="AY155" i="36" s="1"/>
  <c r="AJ155" i="36"/>
  <c r="AD155" i="36"/>
  <c r="V155" i="36"/>
  <c r="O155" i="36"/>
  <c r="AX154" i="36"/>
  <c r="AV154" i="36"/>
  <c r="AQ154" i="36"/>
  <c r="AW154" i="36" s="1"/>
  <c r="AJ154" i="36"/>
  <c r="AD154" i="36"/>
  <c r="V154" i="36"/>
  <c r="O154" i="36"/>
  <c r="AX153" i="36"/>
  <c r="AV153" i="36"/>
  <c r="AW153" i="36" s="1"/>
  <c r="AQ153" i="36"/>
  <c r="AJ153" i="36"/>
  <c r="AD153" i="36"/>
  <c r="V153" i="36"/>
  <c r="O153" i="36"/>
  <c r="AX152" i="36"/>
  <c r="AV152" i="36"/>
  <c r="AW152" i="36" s="1"/>
  <c r="AY152" i="36" s="1"/>
  <c r="AQ152" i="36"/>
  <c r="AJ152" i="36"/>
  <c r="AD152" i="36"/>
  <c r="V152" i="36"/>
  <c r="O152" i="36"/>
  <c r="AX151" i="36"/>
  <c r="AV151" i="36"/>
  <c r="AQ151" i="36"/>
  <c r="AJ151" i="36"/>
  <c r="AD151" i="36"/>
  <c r="V151" i="36"/>
  <c r="O151" i="36"/>
  <c r="AX150" i="36"/>
  <c r="AV150" i="36"/>
  <c r="AQ150" i="36"/>
  <c r="AJ150" i="36"/>
  <c r="AD150" i="36"/>
  <c r="V150" i="36"/>
  <c r="O150" i="36"/>
  <c r="AX149" i="36"/>
  <c r="AV149" i="36"/>
  <c r="AQ149" i="36"/>
  <c r="AJ149" i="36"/>
  <c r="AD149" i="36"/>
  <c r="V149" i="36"/>
  <c r="O149" i="36"/>
  <c r="AX148" i="36"/>
  <c r="AV148" i="36"/>
  <c r="AQ148" i="36"/>
  <c r="AW148" i="36" s="1"/>
  <c r="AJ148" i="36"/>
  <c r="AD148" i="36"/>
  <c r="V148" i="36"/>
  <c r="O148" i="36"/>
  <c r="AX147" i="36"/>
  <c r="AV147" i="36"/>
  <c r="AQ147" i="36"/>
  <c r="AW147" i="36" s="1"/>
  <c r="AY147" i="36" s="1"/>
  <c r="AJ147" i="36"/>
  <c r="AD147" i="36"/>
  <c r="V147" i="36"/>
  <c r="O147" i="36"/>
  <c r="AX146" i="36"/>
  <c r="AV146" i="36"/>
  <c r="AQ146" i="36"/>
  <c r="AW146" i="36" s="1"/>
  <c r="AY146" i="36" s="1"/>
  <c r="AJ146" i="36"/>
  <c r="AD146" i="36"/>
  <c r="V146" i="36"/>
  <c r="O146" i="36"/>
  <c r="AX145" i="36"/>
  <c r="AV145" i="36"/>
  <c r="AW145" i="36" s="1"/>
  <c r="AQ145" i="36"/>
  <c r="AJ145" i="36"/>
  <c r="AD145" i="36"/>
  <c r="V145" i="36"/>
  <c r="O145" i="36"/>
  <c r="AX144" i="36"/>
  <c r="AW144" i="36"/>
  <c r="AV144" i="36"/>
  <c r="AQ144" i="36"/>
  <c r="AJ144" i="36"/>
  <c r="AD144" i="36"/>
  <c r="V144" i="36"/>
  <c r="O144" i="36"/>
  <c r="AX143" i="36"/>
  <c r="AV143" i="36"/>
  <c r="AQ143" i="36"/>
  <c r="AJ143" i="36"/>
  <c r="AD143" i="36"/>
  <c r="V143" i="36"/>
  <c r="O143" i="36"/>
  <c r="AX142" i="36"/>
  <c r="AV142" i="36"/>
  <c r="AW142" i="36" s="1"/>
  <c r="AY142" i="36" s="1"/>
  <c r="AQ142" i="36"/>
  <c r="AJ142" i="36"/>
  <c r="AD142" i="36"/>
  <c r="V142" i="36"/>
  <c r="O142" i="36"/>
  <c r="AX141" i="36"/>
  <c r="AV141" i="36"/>
  <c r="AQ141" i="36"/>
  <c r="AJ141" i="36"/>
  <c r="AD141" i="36"/>
  <c r="V141" i="36"/>
  <c r="O141" i="36"/>
  <c r="AX140" i="36"/>
  <c r="AV140" i="36"/>
  <c r="AQ140" i="36"/>
  <c r="AW140" i="36" s="1"/>
  <c r="AJ140" i="36"/>
  <c r="AD140" i="36"/>
  <c r="V140" i="36"/>
  <c r="O140" i="36"/>
  <c r="AX139" i="36"/>
  <c r="AY139" i="36" s="1"/>
  <c r="AV139" i="36"/>
  <c r="AQ139" i="36"/>
  <c r="AW139" i="36" s="1"/>
  <c r="AJ139" i="36"/>
  <c r="AD139" i="36"/>
  <c r="V139" i="36"/>
  <c r="O139" i="36"/>
  <c r="AX138" i="36"/>
  <c r="AV138" i="36"/>
  <c r="AQ138" i="36"/>
  <c r="AJ138" i="36"/>
  <c r="AD138" i="36"/>
  <c r="V138" i="36"/>
  <c r="O138" i="36"/>
  <c r="AX137" i="36"/>
  <c r="AV137" i="36"/>
  <c r="AQ137" i="36"/>
  <c r="AJ137" i="36"/>
  <c r="AD137" i="36"/>
  <c r="V137" i="36"/>
  <c r="O137" i="36"/>
  <c r="AX136" i="36"/>
  <c r="AV136" i="36"/>
  <c r="AQ136" i="36"/>
  <c r="AW136" i="36" s="1"/>
  <c r="AY136" i="36" s="1"/>
  <c r="AJ136" i="36"/>
  <c r="AD136" i="36"/>
  <c r="V136" i="36"/>
  <c r="O136" i="36"/>
  <c r="AX135" i="36"/>
  <c r="AV135" i="36"/>
  <c r="AQ135" i="36"/>
  <c r="AW135" i="36" s="1"/>
  <c r="AJ135" i="36"/>
  <c r="AD135" i="36"/>
  <c r="V135" i="36"/>
  <c r="O135" i="36"/>
  <c r="AX134" i="36"/>
  <c r="AV134" i="36"/>
  <c r="AW134" i="36" s="1"/>
  <c r="AQ134" i="36"/>
  <c r="AJ134" i="36"/>
  <c r="AD134" i="36"/>
  <c r="V134" i="36"/>
  <c r="O134" i="36"/>
  <c r="AX133" i="36"/>
  <c r="AV133" i="36"/>
  <c r="AW133" i="36" s="1"/>
  <c r="AQ133" i="36"/>
  <c r="AJ133" i="36"/>
  <c r="AD133" i="36"/>
  <c r="V133" i="36"/>
  <c r="O133" i="36"/>
  <c r="AX132" i="36"/>
  <c r="AV132" i="36"/>
  <c r="AW132" i="36" s="1"/>
  <c r="AQ132" i="36"/>
  <c r="AJ132" i="36"/>
  <c r="AD132" i="36"/>
  <c r="V132" i="36"/>
  <c r="O132" i="36"/>
  <c r="AX131" i="36"/>
  <c r="AV131" i="36"/>
  <c r="AQ131" i="36"/>
  <c r="AW131" i="36" s="1"/>
  <c r="AJ131" i="36"/>
  <c r="AD131" i="36"/>
  <c r="V131" i="36"/>
  <c r="O131" i="36"/>
  <c r="AX130" i="36"/>
  <c r="AV130" i="36"/>
  <c r="AQ130" i="36"/>
  <c r="AJ130" i="36"/>
  <c r="AD130" i="36"/>
  <c r="V130" i="36"/>
  <c r="O130" i="36"/>
  <c r="AX129" i="36"/>
  <c r="AV129" i="36"/>
  <c r="AW129" i="36" s="1"/>
  <c r="AQ129" i="36"/>
  <c r="AJ129" i="36"/>
  <c r="AD129" i="36"/>
  <c r="V129" i="36"/>
  <c r="O129" i="36"/>
  <c r="AX128" i="36"/>
  <c r="AW128" i="36"/>
  <c r="AY128" i="36" s="1"/>
  <c r="AV128" i="36"/>
  <c r="AQ128" i="36"/>
  <c r="AJ128" i="36"/>
  <c r="AD128" i="36"/>
  <c r="V128" i="36"/>
  <c r="O128" i="36"/>
  <c r="AX127" i="36"/>
  <c r="AV127" i="36"/>
  <c r="AQ127" i="36"/>
  <c r="AJ127" i="36"/>
  <c r="AD127" i="36"/>
  <c r="V127" i="36"/>
  <c r="O127" i="36"/>
  <c r="AX126" i="36"/>
  <c r="AV126" i="36"/>
  <c r="AQ126" i="36"/>
  <c r="AJ126" i="36"/>
  <c r="AD126" i="36"/>
  <c r="V126" i="36"/>
  <c r="O126" i="36"/>
  <c r="AX125" i="36"/>
  <c r="AV125" i="36"/>
  <c r="AQ125" i="36"/>
  <c r="AJ125" i="36"/>
  <c r="AD125" i="36"/>
  <c r="V125" i="36"/>
  <c r="O125" i="36"/>
  <c r="AX124" i="36"/>
  <c r="AV124" i="36"/>
  <c r="AQ124" i="36"/>
  <c r="AJ124" i="36"/>
  <c r="AD124" i="36"/>
  <c r="V124" i="36"/>
  <c r="O124" i="36"/>
  <c r="AX123" i="36"/>
  <c r="AV123" i="36"/>
  <c r="AQ123" i="36"/>
  <c r="AW123" i="36" s="1"/>
  <c r="AY123" i="36" s="1"/>
  <c r="AJ123" i="36"/>
  <c r="AD123" i="36"/>
  <c r="V123" i="36"/>
  <c r="O123" i="36"/>
  <c r="AX122" i="36"/>
  <c r="AV122" i="36"/>
  <c r="AQ122" i="36"/>
  <c r="AW122" i="36" s="1"/>
  <c r="AJ122" i="36"/>
  <c r="AD122" i="36"/>
  <c r="V122" i="36"/>
  <c r="O122" i="36"/>
  <c r="AX121" i="36"/>
  <c r="AV121" i="36"/>
  <c r="AQ121" i="36"/>
  <c r="AJ121" i="36"/>
  <c r="AD121" i="36"/>
  <c r="V121" i="36"/>
  <c r="O121" i="36"/>
  <c r="AX120" i="36"/>
  <c r="AY120" i="36" s="1"/>
  <c r="AV120" i="36"/>
  <c r="AQ120" i="36"/>
  <c r="AW120" i="36" s="1"/>
  <c r="AJ120" i="36"/>
  <c r="AD120" i="36"/>
  <c r="V120" i="36"/>
  <c r="O120" i="36"/>
  <c r="AX119" i="36"/>
  <c r="AY119" i="36" s="1"/>
  <c r="AV119" i="36"/>
  <c r="AQ119" i="36"/>
  <c r="AW119" i="36" s="1"/>
  <c r="AJ119" i="36"/>
  <c r="AD119" i="36"/>
  <c r="V119" i="36"/>
  <c r="O119" i="36"/>
  <c r="AX118" i="36"/>
  <c r="AV118" i="36"/>
  <c r="AW118" i="36" s="1"/>
  <c r="AQ118" i="36"/>
  <c r="AJ118" i="36"/>
  <c r="AD118" i="36"/>
  <c r="V118" i="36"/>
  <c r="O118" i="36"/>
  <c r="AX117" i="36"/>
  <c r="AV117" i="36"/>
  <c r="AW117" i="36" s="1"/>
  <c r="AQ117" i="36"/>
  <c r="AJ117" i="36"/>
  <c r="AD117" i="36"/>
  <c r="V117" i="36"/>
  <c r="O117" i="36"/>
  <c r="AX116" i="36"/>
  <c r="AV116" i="36"/>
  <c r="AQ116" i="36"/>
  <c r="AW116" i="36" s="1"/>
  <c r="AJ116" i="36"/>
  <c r="AD116" i="36"/>
  <c r="V116" i="36"/>
  <c r="O116" i="36"/>
  <c r="AX115" i="36"/>
  <c r="AV115" i="36"/>
  <c r="AQ115" i="36"/>
  <c r="AW115" i="36" s="1"/>
  <c r="AJ115" i="36"/>
  <c r="AD115" i="36"/>
  <c r="V115" i="36"/>
  <c r="O115" i="36"/>
  <c r="AX114" i="36"/>
  <c r="AV114" i="36"/>
  <c r="AQ114" i="36"/>
  <c r="AJ114" i="36"/>
  <c r="AD114" i="36"/>
  <c r="V114" i="36"/>
  <c r="O114" i="36"/>
  <c r="AX113" i="36"/>
  <c r="AV113" i="36"/>
  <c r="AQ113" i="36"/>
  <c r="AW113" i="36" s="1"/>
  <c r="AJ113" i="36"/>
  <c r="AD113" i="36"/>
  <c r="V113" i="36"/>
  <c r="O113" i="36"/>
  <c r="AX112" i="36"/>
  <c r="AY112" i="36" s="1"/>
  <c r="AV112" i="36"/>
  <c r="AQ112" i="36"/>
  <c r="AW112" i="36" s="1"/>
  <c r="AJ112" i="36"/>
  <c r="AD112" i="36"/>
  <c r="V112" i="36"/>
  <c r="O112" i="36"/>
  <c r="AY111" i="36"/>
  <c r="AX111" i="36"/>
  <c r="AV111" i="36"/>
  <c r="AQ111" i="36"/>
  <c r="AW111" i="36" s="1"/>
  <c r="AJ111" i="36"/>
  <c r="AD111" i="36"/>
  <c r="V111" i="36"/>
  <c r="O111" i="36"/>
  <c r="AX110" i="36"/>
  <c r="AV110" i="36"/>
  <c r="AW110" i="36" s="1"/>
  <c r="AQ110" i="36"/>
  <c r="AJ110" i="36"/>
  <c r="AD110" i="36"/>
  <c r="V110" i="36"/>
  <c r="O110" i="36"/>
  <c r="AX109" i="36"/>
  <c r="AW109" i="36"/>
  <c r="AV109" i="36"/>
  <c r="AQ109" i="36"/>
  <c r="AJ109" i="36"/>
  <c r="AD109" i="36"/>
  <c r="V109" i="36"/>
  <c r="O109" i="36"/>
  <c r="AX108" i="36"/>
  <c r="AV108" i="36"/>
  <c r="AQ108" i="36"/>
  <c r="AJ108" i="36"/>
  <c r="AD108" i="36"/>
  <c r="V108" i="36"/>
  <c r="O108" i="36"/>
  <c r="AX107" i="36"/>
  <c r="AV107" i="36"/>
  <c r="AQ107" i="36"/>
  <c r="AJ107" i="36"/>
  <c r="AD107" i="36"/>
  <c r="V107" i="36"/>
  <c r="O107" i="36"/>
  <c r="AX106" i="36"/>
  <c r="AV106" i="36"/>
  <c r="AQ106" i="36"/>
  <c r="AJ106" i="36"/>
  <c r="AD106" i="36"/>
  <c r="V106" i="36"/>
  <c r="O106" i="36"/>
  <c r="AX105" i="36"/>
  <c r="AV105" i="36"/>
  <c r="AQ105" i="36"/>
  <c r="AW105" i="36" s="1"/>
  <c r="AJ105" i="36"/>
  <c r="AD105" i="36"/>
  <c r="V105" i="36"/>
  <c r="O105" i="36"/>
  <c r="AX104" i="36"/>
  <c r="AY104" i="36" s="1"/>
  <c r="AV104" i="36"/>
  <c r="AQ104" i="36"/>
  <c r="AW104" i="36" s="1"/>
  <c r="AJ104" i="36"/>
  <c r="AD104" i="36"/>
  <c r="V104" i="36"/>
  <c r="O104" i="36"/>
  <c r="AX103" i="36"/>
  <c r="AY103" i="36" s="1"/>
  <c r="AV103" i="36"/>
  <c r="AQ103" i="36"/>
  <c r="AW103" i="36" s="1"/>
  <c r="AJ103" i="36"/>
  <c r="AD103" i="36"/>
  <c r="V103" i="36"/>
  <c r="O103" i="36"/>
  <c r="AX102" i="36"/>
  <c r="AV102" i="36"/>
  <c r="AW102" i="36" s="1"/>
  <c r="AQ102" i="36"/>
  <c r="AJ102" i="36"/>
  <c r="AD102" i="36"/>
  <c r="V102" i="36"/>
  <c r="O102" i="36"/>
  <c r="AX101" i="36"/>
  <c r="AV101" i="36"/>
  <c r="AW101" i="36" s="1"/>
  <c r="AQ101" i="36"/>
  <c r="AJ101" i="36"/>
  <c r="AD101" i="36"/>
  <c r="V101" i="36"/>
  <c r="O101" i="36"/>
  <c r="AX100" i="36"/>
  <c r="AV100" i="36"/>
  <c r="AQ100" i="36"/>
  <c r="AW100" i="36" s="1"/>
  <c r="AJ100" i="36"/>
  <c r="AD100" i="36"/>
  <c r="V100" i="36"/>
  <c r="O100" i="36"/>
  <c r="AX99" i="36"/>
  <c r="AV99" i="36"/>
  <c r="AQ99" i="36"/>
  <c r="AW99" i="36" s="1"/>
  <c r="AJ99" i="36"/>
  <c r="AD99" i="36"/>
  <c r="V99" i="36"/>
  <c r="O99" i="36"/>
  <c r="AX98" i="36"/>
  <c r="AV98" i="36"/>
  <c r="AQ98" i="36"/>
  <c r="AJ98" i="36"/>
  <c r="AD98" i="36"/>
  <c r="V98" i="36"/>
  <c r="O98" i="36"/>
  <c r="AX97" i="36"/>
  <c r="AV97" i="36"/>
  <c r="AQ97" i="36"/>
  <c r="AW97" i="36" s="1"/>
  <c r="AJ97" i="36"/>
  <c r="AD97" i="36"/>
  <c r="V97" i="36"/>
  <c r="O97" i="36"/>
  <c r="AX96" i="36"/>
  <c r="AY96" i="36" s="1"/>
  <c r="AV96" i="36"/>
  <c r="AQ96" i="36"/>
  <c r="AW96" i="36" s="1"/>
  <c r="AJ96" i="36"/>
  <c r="AD96" i="36"/>
  <c r="V96" i="36"/>
  <c r="O96" i="36"/>
  <c r="AY95" i="36"/>
  <c r="AX95" i="36"/>
  <c r="AV95" i="36"/>
  <c r="AQ95" i="36"/>
  <c r="AW95" i="36" s="1"/>
  <c r="AJ95" i="36"/>
  <c r="AD95" i="36"/>
  <c r="V95" i="36"/>
  <c r="O95" i="36"/>
  <c r="AX94" i="36"/>
  <c r="AV94" i="36"/>
  <c r="AW94" i="36" s="1"/>
  <c r="AQ94" i="36"/>
  <c r="AJ94" i="36"/>
  <c r="AD94" i="36"/>
  <c r="V94" i="36"/>
  <c r="O94" i="36"/>
  <c r="AX93" i="36"/>
  <c r="AW93" i="36"/>
  <c r="AV93" i="36"/>
  <c r="AQ93" i="36"/>
  <c r="AJ93" i="36"/>
  <c r="AD93" i="36"/>
  <c r="V93" i="36"/>
  <c r="O93" i="36"/>
  <c r="AX92" i="36"/>
  <c r="AV92" i="36"/>
  <c r="AQ92" i="36"/>
  <c r="AJ92" i="36"/>
  <c r="AD92" i="36"/>
  <c r="V92" i="36"/>
  <c r="O92" i="36"/>
  <c r="AX91" i="36"/>
  <c r="AV91" i="36"/>
  <c r="AQ91" i="36"/>
  <c r="AJ91" i="36"/>
  <c r="AD91" i="36"/>
  <c r="V91" i="36"/>
  <c r="O91" i="36"/>
  <c r="AX90" i="36"/>
  <c r="AV90" i="36"/>
  <c r="AQ90" i="36"/>
  <c r="AJ90" i="36"/>
  <c r="AD90" i="36"/>
  <c r="V90" i="36"/>
  <c r="O90" i="36"/>
  <c r="AX89" i="36"/>
  <c r="AV89" i="36"/>
  <c r="AQ89" i="36"/>
  <c r="AW89" i="36" s="1"/>
  <c r="AJ89" i="36"/>
  <c r="AD89" i="36"/>
  <c r="V89" i="36"/>
  <c r="O89" i="36"/>
  <c r="AX88" i="36"/>
  <c r="AY88" i="36" s="1"/>
  <c r="AV88" i="36"/>
  <c r="AQ88" i="36"/>
  <c r="AW88" i="36" s="1"/>
  <c r="AJ88" i="36"/>
  <c r="AD88" i="36"/>
  <c r="V88" i="36"/>
  <c r="O88" i="36"/>
  <c r="AX87" i="36"/>
  <c r="AY87" i="36" s="1"/>
  <c r="AV87" i="36"/>
  <c r="AQ87" i="36"/>
  <c r="AW87" i="36" s="1"/>
  <c r="AJ87" i="36"/>
  <c r="AD87" i="36"/>
  <c r="V87" i="36"/>
  <c r="O87" i="36"/>
  <c r="AX86" i="36"/>
  <c r="AV86" i="36"/>
  <c r="AW86" i="36" s="1"/>
  <c r="AQ86" i="36"/>
  <c r="AJ86" i="36"/>
  <c r="AD86" i="36"/>
  <c r="V86" i="36"/>
  <c r="O86" i="36"/>
  <c r="AX85" i="36"/>
  <c r="AV85" i="36"/>
  <c r="AW85" i="36" s="1"/>
  <c r="AQ85" i="36"/>
  <c r="AJ85" i="36"/>
  <c r="AD85" i="36"/>
  <c r="V85" i="36"/>
  <c r="O85" i="36"/>
  <c r="AX84" i="36"/>
  <c r="AV84" i="36"/>
  <c r="AQ84" i="36"/>
  <c r="AW84" i="36" s="1"/>
  <c r="AJ84" i="36"/>
  <c r="AD84" i="36"/>
  <c r="V84" i="36"/>
  <c r="O84" i="36"/>
  <c r="AX83" i="36"/>
  <c r="AV83" i="36"/>
  <c r="AQ83" i="36"/>
  <c r="AW83" i="36" s="1"/>
  <c r="AY83" i="36" s="1"/>
  <c r="AJ83" i="36"/>
  <c r="AD83" i="36"/>
  <c r="V83" i="36"/>
  <c r="O83" i="36"/>
  <c r="AX82" i="36"/>
  <c r="AV82" i="36"/>
  <c r="AQ82" i="36"/>
  <c r="AJ82" i="36"/>
  <c r="AD82" i="36"/>
  <c r="V82" i="36"/>
  <c r="O82" i="36"/>
  <c r="AX81" i="36"/>
  <c r="AW81" i="36"/>
  <c r="AV81" i="36"/>
  <c r="AQ81" i="36"/>
  <c r="AJ81" i="36"/>
  <c r="AD81" i="36"/>
  <c r="V81" i="36"/>
  <c r="O81" i="36"/>
  <c r="AX80" i="36"/>
  <c r="AV80" i="36"/>
  <c r="AQ80" i="36"/>
  <c r="AJ80" i="36"/>
  <c r="AD80" i="36"/>
  <c r="V80" i="36"/>
  <c r="O80" i="36"/>
  <c r="AX79" i="36"/>
  <c r="AV79" i="36"/>
  <c r="AQ79" i="36"/>
  <c r="AW79" i="36" s="1"/>
  <c r="AY79" i="36" s="1"/>
  <c r="AJ79" i="36"/>
  <c r="AD79" i="36"/>
  <c r="V79" i="36"/>
  <c r="O79" i="36"/>
  <c r="AX78" i="36"/>
  <c r="AV78" i="36"/>
  <c r="AQ78" i="36"/>
  <c r="AJ78" i="36"/>
  <c r="AD78" i="36"/>
  <c r="V78" i="36"/>
  <c r="O78" i="36"/>
  <c r="AX77" i="36"/>
  <c r="AV77" i="36"/>
  <c r="AQ77" i="36"/>
  <c r="AW77" i="36" s="1"/>
  <c r="AJ77" i="36"/>
  <c r="AD77" i="36"/>
  <c r="V77" i="36"/>
  <c r="O77" i="36"/>
  <c r="AX76" i="36"/>
  <c r="AY76" i="36" s="1"/>
  <c r="AV76" i="36"/>
  <c r="AQ76" i="36"/>
  <c r="AW76" i="36" s="1"/>
  <c r="AJ76" i="36"/>
  <c r="AD76" i="36"/>
  <c r="V76" i="36"/>
  <c r="O76" i="36"/>
  <c r="AX75" i="36"/>
  <c r="AV75" i="36"/>
  <c r="AQ75" i="36"/>
  <c r="AJ75" i="36"/>
  <c r="AD75" i="36"/>
  <c r="V75" i="36"/>
  <c r="O75" i="36"/>
  <c r="AX74" i="36"/>
  <c r="AV74" i="36"/>
  <c r="AQ74" i="36"/>
  <c r="AJ74" i="36"/>
  <c r="AD74" i="36"/>
  <c r="V74" i="36"/>
  <c r="O74" i="36"/>
  <c r="AX73" i="36"/>
  <c r="AV73" i="36"/>
  <c r="AQ73" i="36"/>
  <c r="AJ73" i="36"/>
  <c r="AD73" i="36"/>
  <c r="V73" i="36"/>
  <c r="O73" i="36"/>
  <c r="AX72" i="36"/>
  <c r="AV72" i="36"/>
  <c r="AQ72" i="36"/>
  <c r="AW72" i="36" s="1"/>
  <c r="AJ72" i="36"/>
  <c r="AD72" i="36"/>
  <c r="V72" i="36"/>
  <c r="O72" i="36"/>
  <c r="AX71" i="36"/>
  <c r="AV71" i="36"/>
  <c r="AQ71" i="36"/>
  <c r="AW71" i="36" s="1"/>
  <c r="AJ71" i="36"/>
  <c r="AD71" i="36"/>
  <c r="V71" i="36"/>
  <c r="O71" i="36"/>
  <c r="AX70" i="36"/>
  <c r="AV70" i="36"/>
  <c r="AW70" i="36" s="1"/>
  <c r="AQ70" i="36"/>
  <c r="AJ70" i="36"/>
  <c r="AD70" i="36"/>
  <c r="V70" i="36"/>
  <c r="O70" i="36"/>
  <c r="AX69" i="36"/>
  <c r="AW69" i="36"/>
  <c r="AV69" i="36"/>
  <c r="AQ69" i="36"/>
  <c r="AJ69" i="36"/>
  <c r="AD69" i="36"/>
  <c r="V69" i="36"/>
  <c r="O69" i="36"/>
  <c r="AX68" i="36"/>
  <c r="AV68" i="36"/>
  <c r="AQ68" i="36"/>
  <c r="AJ68" i="36"/>
  <c r="AD68" i="36"/>
  <c r="V68" i="36"/>
  <c r="O68" i="36"/>
  <c r="AX67" i="36"/>
  <c r="AV67" i="36"/>
  <c r="AQ67" i="36"/>
  <c r="AW67" i="36" s="1"/>
  <c r="AY67" i="36" s="1"/>
  <c r="AJ67" i="36"/>
  <c r="AD67" i="36"/>
  <c r="V67" i="36"/>
  <c r="O67" i="36"/>
  <c r="AX66" i="36"/>
  <c r="AV66" i="36"/>
  <c r="AQ66" i="36"/>
  <c r="AJ66" i="36"/>
  <c r="AD66" i="36"/>
  <c r="V66" i="36"/>
  <c r="O66" i="36"/>
  <c r="AX65" i="36"/>
  <c r="AW65" i="36"/>
  <c r="AV65" i="36"/>
  <c r="AQ65" i="36"/>
  <c r="AJ65" i="36"/>
  <c r="AD65" i="36"/>
  <c r="V65" i="36"/>
  <c r="O65" i="36"/>
  <c r="AX64" i="36"/>
  <c r="AV64" i="36"/>
  <c r="AQ64" i="36"/>
  <c r="AJ64" i="36"/>
  <c r="AD64" i="36"/>
  <c r="V64" i="36"/>
  <c r="O64" i="36"/>
  <c r="AX63" i="36"/>
  <c r="AV63" i="36"/>
  <c r="AQ63" i="36"/>
  <c r="AJ63" i="36"/>
  <c r="AD63" i="36"/>
  <c r="V63" i="36"/>
  <c r="O63" i="36"/>
  <c r="AX62" i="36"/>
  <c r="AV62" i="36"/>
  <c r="AQ62" i="36"/>
  <c r="AJ62" i="36"/>
  <c r="AD62" i="36"/>
  <c r="V62" i="36"/>
  <c r="O62" i="36"/>
  <c r="AX61" i="36"/>
  <c r="AV61" i="36"/>
  <c r="AQ61" i="36"/>
  <c r="AW61" i="36" s="1"/>
  <c r="AJ61" i="36"/>
  <c r="AD61" i="36"/>
  <c r="V61" i="36"/>
  <c r="O61" i="36"/>
  <c r="AX60" i="36"/>
  <c r="AY60" i="36" s="1"/>
  <c r="AV60" i="36"/>
  <c r="AQ60" i="36"/>
  <c r="AW60" i="36" s="1"/>
  <c r="AJ60" i="36"/>
  <c r="AD60" i="36"/>
  <c r="V60" i="36"/>
  <c r="O60" i="36"/>
  <c r="AX59" i="36"/>
  <c r="AV59" i="36"/>
  <c r="AQ59" i="36"/>
  <c r="AJ59" i="36"/>
  <c r="AD59" i="36"/>
  <c r="V59" i="36"/>
  <c r="O59" i="36"/>
  <c r="AX58" i="36"/>
  <c r="AV58" i="36"/>
  <c r="AW58" i="36" s="1"/>
  <c r="AQ58" i="36"/>
  <c r="AJ58" i="36"/>
  <c r="AD58" i="36"/>
  <c r="V58" i="36"/>
  <c r="O58" i="36"/>
  <c r="AX57" i="36"/>
  <c r="AV57" i="36"/>
  <c r="AQ57" i="36"/>
  <c r="AW57" i="36" s="1"/>
  <c r="AJ57" i="36"/>
  <c r="AD57" i="36"/>
  <c r="V57" i="36"/>
  <c r="O57" i="36"/>
  <c r="AX56" i="36"/>
  <c r="AV56" i="36"/>
  <c r="AQ56" i="36"/>
  <c r="AW56" i="36" s="1"/>
  <c r="AJ56" i="36"/>
  <c r="AD56" i="36"/>
  <c r="V56" i="36"/>
  <c r="O56" i="36"/>
  <c r="AX55" i="36"/>
  <c r="AV55" i="36"/>
  <c r="AQ55" i="36"/>
  <c r="AW55" i="36" s="1"/>
  <c r="AJ55" i="36"/>
  <c r="AD55" i="36"/>
  <c r="V55" i="36"/>
  <c r="O55" i="36"/>
  <c r="AX54" i="36"/>
  <c r="AV54" i="36"/>
  <c r="AW54" i="36" s="1"/>
  <c r="AQ54" i="36"/>
  <c r="AJ54" i="36"/>
  <c r="AD54" i="36"/>
  <c r="V54" i="36"/>
  <c r="O54" i="36"/>
  <c r="AX53" i="36"/>
  <c r="AV53" i="36"/>
  <c r="AW53" i="36" s="1"/>
  <c r="AQ53" i="36"/>
  <c r="AJ53" i="36"/>
  <c r="AD53" i="36"/>
  <c r="V53" i="36"/>
  <c r="O53" i="36"/>
  <c r="AX52" i="36"/>
  <c r="AV52" i="36"/>
  <c r="AQ52" i="36"/>
  <c r="AW52" i="36" s="1"/>
  <c r="AJ52" i="36"/>
  <c r="AD52" i="36"/>
  <c r="V52" i="36"/>
  <c r="O52" i="36"/>
  <c r="AX51" i="36"/>
  <c r="AV51" i="36"/>
  <c r="AQ51" i="36"/>
  <c r="AW51" i="36" s="1"/>
  <c r="AY51" i="36" s="1"/>
  <c r="AJ51" i="36"/>
  <c r="AD51" i="36"/>
  <c r="V51" i="36"/>
  <c r="O51" i="36"/>
  <c r="AX50" i="36"/>
  <c r="AV50" i="36"/>
  <c r="AQ50" i="36"/>
  <c r="AJ50" i="36"/>
  <c r="AD50" i="36"/>
  <c r="V50" i="36"/>
  <c r="O50" i="36"/>
  <c r="AX49" i="36"/>
  <c r="AW49" i="36"/>
  <c r="AV49" i="36"/>
  <c r="AQ49" i="36"/>
  <c r="AJ49" i="36"/>
  <c r="AD49" i="36"/>
  <c r="V49" i="36"/>
  <c r="O49" i="36"/>
  <c r="AX48" i="36"/>
  <c r="AV48" i="36"/>
  <c r="AQ48" i="36"/>
  <c r="AJ48" i="36"/>
  <c r="AD48" i="36"/>
  <c r="V48" i="36"/>
  <c r="O48" i="36"/>
  <c r="AX47" i="36"/>
  <c r="AV47" i="36"/>
  <c r="AQ47" i="36"/>
  <c r="AW47" i="36" s="1"/>
  <c r="AY47" i="36" s="1"/>
  <c r="AJ47" i="36"/>
  <c r="AD47" i="36"/>
  <c r="V47" i="36"/>
  <c r="O47" i="36"/>
  <c r="AX46" i="36"/>
  <c r="AV46" i="36"/>
  <c r="AQ46" i="36"/>
  <c r="AJ46" i="36"/>
  <c r="AD46" i="36"/>
  <c r="V46" i="36"/>
  <c r="O46" i="36"/>
  <c r="AX45" i="36"/>
  <c r="AV45" i="36"/>
  <c r="AQ45" i="36"/>
  <c r="AW45" i="36" s="1"/>
  <c r="AJ45" i="36"/>
  <c r="AD45" i="36"/>
  <c r="V45" i="36"/>
  <c r="O45" i="36"/>
  <c r="AX44" i="36"/>
  <c r="AY44" i="36" s="1"/>
  <c r="AV44" i="36"/>
  <c r="AQ44" i="36"/>
  <c r="AW44" i="36" s="1"/>
  <c r="AJ44" i="36"/>
  <c r="AD44" i="36"/>
  <c r="V44" i="36"/>
  <c r="O44" i="36"/>
  <c r="AX43" i="36"/>
  <c r="AV43" i="36"/>
  <c r="AQ43" i="36"/>
  <c r="AJ43" i="36"/>
  <c r="AD43" i="36"/>
  <c r="V43" i="36"/>
  <c r="O43" i="36"/>
  <c r="AX42" i="36"/>
  <c r="AV42" i="36"/>
  <c r="AQ42" i="36"/>
  <c r="AJ42" i="36"/>
  <c r="AD42" i="36"/>
  <c r="V42" i="36"/>
  <c r="O42" i="36"/>
  <c r="AX41" i="36"/>
  <c r="AV41" i="36"/>
  <c r="AQ41" i="36"/>
  <c r="AJ41" i="36"/>
  <c r="AD41" i="36"/>
  <c r="V41" i="36"/>
  <c r="O41" i="36"/>
  <c r="AX40" i="36"/>
  <c r="AV40" i="36"/>
  <c r="AQ40" i="36"/>
  <c r="AW40" i="36" s="1"/>
  <c r="AJ40" i="36"/>
  <c r="AD40" i="36"/>
  <c r="V40" i="36"/>
  <c r="O40" i="36"/>
  <c r="AX39" i="36"/>
  <c r="AV39" i="36"/>
  <c r="AQ39" i="36"/>
  <c r="AW39" i="36" s="1"/>
  <c r="AJ39" i="36"/>
  <c r="AD39" i="36"/>
  <c r="V39" i="36"/>
  <c r="O39" i="36"/>
  <c r="AX38" i="36"/>
  <c r="AV38" i="36"/>
  <c r="AW38" i="36" s="1"/>
  <c r="AQ38" i="36"/>
  <c r="AJ38" i="36"/>
  <c r="AD38" i="36"/>
  <c r="V38" i="36"/>
  <c r="O38" i="36"/>
  <c r="AX37" i="36"/>
  <c r="AW37" i="36"/>
  <c r="AV37" i="36"/>
  <c r="AQ37" i="36"/>
  <c r="AJ37" i="36"/>
  <c r="AD37" i="36"/>
  <c r="V37" i="36"/>
  <c r="O37" i="36"/>
  <c r="AX36" i="36"/>
  <c r="AV36" i="36"/>
  <c r="AQ36" i="36"/>
  <c r="AJ36" i="36"/>
  <c r="AD36" i="36"/>
  <c r="V36" i="36"/>
  <c r="O36" i="36"/>
  <c r="AX35" i="36"/>
  <c r="AV35" i="36"/>
  <c r="AQ35" i="36"/>
  <c r="AW35" i="36" s="1"/>
  <c r="AY35" i="36" s="1"/>
  <c r="AJ35" i="36"/>
  <c r="AD35" i="36"/>
  <c r="V35" i="36"/>
  <c r="O35" i="36"/>
  <c r="AX34" i="36"/>
  <c r="AV34" i="36"/>
  <c r="AQ34" i="36"/>
  <c r="AJ34" i="36"/>
  <c r="AD34" i="36"/>
  <c r="V34" i="36"/>
  <c r="O34" i="36"/>
  <c r="AX33" i="36"/>
  <c r="AW33" i="36"/>
  <c r="AV33" i="36"/>
  <c r="AQ33" i="36"/>
  <c r="AJ33" i="36"/>
  <c r="AD33" i="36"/>
  <c r="V33" i="36"/>
  <c r="O33" i="36"/>
  <c r="AX32" i="36"/>
  <c r="AV32" i="36"/>
  <c r="AQ32" i="36"/>
  <c r="AJ32" i="36"/>
  <c r="AD32" i="36"/>
  <c r="V32" i="36"/>
  <c r="O32" i="36"/>
  <c r="AX31" i="36"/>
  <c r="AV31" i="36"/>
  <c r="AQ31" i="36"/>
  <c r="AJ31" i="36"/>
  <c r="AD31" i="36"/>
  <c r="V31" i="36"/>
  <c r="O31" i="36"/>
  <c r="AX30" i="36"/>
  <c r="AV30" i="36"/>
  <c r="AQ30" i="36"/>
  <c r="AJ30" i="36"/>
  <c r="AD30" i="36"/>
  <c r="V30" i="36"/>
  <c r="O30" i="36"/>
  <c r="AX29" i="36"/>
  <c r="AV29" i="36"/>
  <c r="AQ29" i="36"/>
  <c r="AW29" i="36" s="1"/>
  <c r="AJ29" i="36"/>
  <c r="AD29" i="36"/>
  <c r="V29" i="36"/>
  <c r="O29" i="36"/>
  <c r="AX28" i="36"/>
  <c r="AY28" i="36" s="1"/>
  <c r="AV28" i="36"/>
  <c r="AQ28" i="36"/>
  <c r="AW28" i="36" s="1"/>
  <c r="AJ28" i="36"/>
  <c r="AD28" i="36"/>
  <c r="V28" i="36"/>
  <c r="O28" i="36"/>
  <c r="AX27" i="36"/>
  <c r="AV27" i="36"/>
  <c r="AQ27" i="36"/>
  <c r="AJ27" i="36"/>
  <c r="AD27" i="36"/>
  <c r="V27" i="36"/>
  <c r="O27" i="36"/>
  <c r="AX26" i="36"/>
  <c r="AV26" i="36"/>
  <c r="AW26" i="36" s="1"/>
  <c r="AY26" i="36" s="1"/>
  <c r="AQ26" i="36"/>
  <c r="AJ26" i="36"/>
  <c r="AD26" i="36"/>
  <c r="V26" i="36"/>
  <c r="O26" i="36"/>
  <c r="AX25" i="36"/>
  <c r="AV25" i="36"/>
  <c r="AQ25" i="36"/>
  <c r="AW25" i="36" s="1"/>
  <c r="AJ25" i="36"/>
  <c r="AD25" i="36"/>
  <c r="V25" i="36"/>
  <c r="O25" i="36"/>
  <c r="AX24" i="36"/>
  <c r="AV24" i="36"/>
  <c r="AQ24" i="36"/>
  <c r="AW24" i="36" s="1"/>
  <c r="AJ24" i="36"/>
  <c r="AD24" i="36"/>
  <c r="V24" i="36"/>
  <c r="O24" i="36"/>
  <c r="AX23" i="36"/>
  <c r="AV23" i="36"/>
  <c r="AQ23" i="36"/>
  <c r="AW23" i="36" s="1"/>
  <c r="AJ23" i="36"/>
  <c r="AD23" i="36"/>
  <c r="V23" i="36"/>
  <c r="O23" i="36"/>
  <c r="AX22" i="36"/>
  <c r="AV22" i="36"/>
  <c r="AW22" i="36" s="1"/>
  <c r="AY22" i="36" s="1"/>
  <c r="AQ22" i="36"/>
  <c r="AJ22" i="36"/>
  <c r="AD22" i="36"/>
  <c r="V22" i="36"/>
  <c r="O22" i="36"/>
  <c r="AX21" i="36"/>
  <c r="AV21" i="36"/>
  <c r="AW21" i="36" s="1"/>
  <c r="AQ21" i="36"/>
  <c r="AJ21" i="36"/>
  <c r="AD21" i="36"/>
  <c r="V21" i="36"/>
  <c r="O21" i="36"/>
  <c r="AX20" i="36"/>
  <c r="AV20" i="36"/>
  <c r="AQ20" i="36"/>
  <c r="AW20" i="36" s="1"/>
  <c r="AJ20" i="36"/>
  <c r="AD20" i="36"/>
  <c r="V20" i="36"/>
  <c r="O20" i="36"/>
  <c r="AX19" i="36"/>
  <c r="AV19" i="36"/>
  <c r="AQ19" i="36"/>
  <c r="AW19" i="36" s="1"/>
  <c r="AY19" i="36" s="1"/>
  <c r="AJ19" i="36"/>
  <c r="AD19" i="36"/>
  <c r="V19" i="36"/>
  <c r="O19" i="36"/>
  <c r="AX18" i="36"/>
  <c r="AV18" i="36"/>
  <c r="AQ18" i="36"/>
  <c r="AJ18" i="36"/>
  <c r="AD18" i="36"/>
  <c r="V18" i="36"/>
  <c r="O18" i="36"/>
  <c r="AX17" i="36"/>
  <c r="AW17" i="36"/>
  <c r="AV17" i="36"/>
  <c r="AQ17" i="36"/>
  <c r="AJ17" i="36"/>
  <c r="AD17" i="36"/>
  <c r="V17" i="36"/>
  <c r="O17" i="36"/>
  <c r="AX16" i="36"/>
  <c r="AV16" i="36"/>
  <c r="AQ16" i="36"/>
  <c r="AJ16" i="36"/>
  <c r="AD16" i="36"/>
  <c r="V16" i="36"/>
  <c r="O16" i="36"/>
  <c r="AX15" i="36"/>
  <c r="AV15" i="36"/>
  <c r="AQ15" i="36"/>
  <c r="AW15" i="36" s="1"/>
  <c r="AY15" i="36" s="1"/>
  <c r="AJ15" i="36"/>
  <c r="AD15" i="36"/>
  <c r="V15" i="36"/>
  <c r="O15" i="36"/>
  <c r="AX14" i="36"/>
  <c r="AV14" i="36"/>
  <c r="AQ14" i="36"/>
  <c r="AJ14" i="36"/>
  <c r="AD14" i="36"/>
  <c r="V14" i="36"/>
  <c r="O14" i="36"/>
  <c r="AX13" i="36"/>
  <c r="AV13" i="36"/>
  <c r="AQ13" i="36"/>
  <c r="AW13" i="36" s="1"/>
  <c r="AJ13" i="36"/>
  <c r="AD13" i="36"/>
  <c r="V13" i="36"/>
  <c r="O13" i="36"/>
  <c r="AX12" i="36"/>
  <c r="AY12" i="36" s="1"/>
  <c r="AV12" i="36"/>
  <c r="AQ12" i="36"/>
  <c r="AW12" i="36" s="1"/>
  <c r="AJ12" i="36"/>
  <c r="AD12" i="36"/>
  <c r="V12" i="36"/>
  <c r="O12" i="36"/>
  <c r="AX11" i="36"/>
  <c r="AV11" i="36"/>
  <c r="AQ11" i="36"/>
  <c r="AJ11" i="36"/>
  <c r="AD11" i="36"/>
  <c r="V11" i="36"/>
  <c r="O11" i="36"/>
  <c r="AX10" i="36"/>
  <c r="AV10" i="36"/>
  <c r="AQ10" i="36"/>
  <c r="AJ10" i="36"/>
  <c r="AD10" i="36"/>
  <c r="V10" i="36"/>
  <c r="O10" i="36"/>
  <c r="AX9" i="36"/>
  <c r="AV9" i="36"/>
  <c r="AQ9" i="36"/>
  <c r="AJ9" i="36"/>
  <c r="AD9" i="36"/>
  <c r="V9" i="36"/>
  <c r="O9" i="36"/>
  <c r="AX8" i="36"/>
  <c r="AV8" i="36"/>
  <c r="AQ8" i="36"/>
  <c r="AW8" i="36" s="1"/>
  <c r="AJ8" i="36"/>
  <c r="AD8" i="36"/>
  <c r="V8" i="36"/>
  <c r="O8" i="36"/>
  <c r="AX7" i="36"/>
  <c r="AV7" i="36"/>
  <c r="AQ7" i="36"/>
  <c r="AW7" i="36" s="1"/>
  <c r="AJ7" i="36"/>
  <c r="AD7" i="36"/>
  <c r="V7" i="36"/>
  <c r="O7" i="36"/>
  <c r="AX6" i="36"/>
  <c r="AV6" i="36"/>
  <c r="AW6" i="36" s="1"/>
  <c r="AQ6" i="36"/>
  <c r="AJ6" i="36"/>
  <c r="AD6" i="36"/>
  <c r="V6" i="36"/>
  <c r="O6" i="36"/>
  <c r="AX5" i="36"/>
  <c r="AW5" i="36"/>
  <c r="AV5" i="36"/>
  <c r="AQ5" i="36"/>
  <c r="AJ5" i="36"/>
  <c r="AD5" i="36"/>
  <c r="V5" i="36"/>
  <c r="O5" i="36"/>
  <c r="AX4" i="36"/>
  <c r="AV4" i="36"/>
  <c r="AQ4" i="36"/>
  <c r="AJ4" i="36"/>
  <c r="AD4" i="36"/>
  <c r="V4" i="36"/>
  <c r="O4" i="36"/>
  <c r="AX3" i="36"/>
  <c r="AV3" i="36"/>
  <c r="AQ3" i="36"/>
  <c r="AW3" i="36" s="1"/>
  <c r="AY3" i="36" s="1"/>
  <c r="AJ3" i="36"/>
  <c r="AD3" i="36"/>
  <c r="V3" i="36"/>
  <c r="O3" i="36"/>
  <c r="AX2" i="36"/>
  <c r="AV2" i="36"/>
  <c r="AQ2" i="36"/>
  <c r="AJ2" i="36"/>
  <c r="AD2" i="36"/>
  <c r="V2" i="36"/>
  <c r="O2" i="36"/>
  <c r="AW137" i="36" l="1"/>
  <c r="AW206" i="36"/>
  <c r="AY206" i="36" s="1"/>
  <c r="AW4" i="36"/>
  <c r="AY6" i="36"/>
  <c r="AW9" i="36"/>
  <c r="AW10" i="36"/>
  <c r="AY10" i="36" s="1"/>
  <c r="AW31" i="36"/>
  <c r="AY31" i="36" s="1"/>
  <c r="AW36" i="36"/>
  <c r="AY38" i="36"/>
  <c r="AW41" i="36"/>
  <c r="AW42" i="36"/>
  <c r="AY42" i="36" s="1"/>
  <c r="AW63" i="36"/>
  <c r="AY63" i="36" s="1"/>
  <c r="AW68" i="36"/>
  <c r="AW73" i="36"/>
  <c r="AW74" i="36"/>
  <c r="AW92" i="36"/>
  <c r="AW108" i="36"/>
  <c r="AW125" i="36"/>
  <c r="AW126" i="36"/>
  <c r="AW150" i="36"/>
  <c r="AY150" i="36" s="1"/>
  <c r="AY197" i="36"/>
  <c r="AY229" i="36"/>
  <c r="AY261" i="36"/>
  <c r="AY91" i="36"/>
  <c r="AW238" i="36"/>
  <c r="AY238" i="36" s="1"/>
  <c r="AW91" i="36"/>
  <c r="AY99" i="36"/>
  <c r="AW107" i="36"/>
  <c r="AY107" i="36" s="1"/>
  <c r="AY115" i="36"/>
  <c r="AY140" i="36"/>
  <c r="AY144" i="36"/>
  <c r="AW149" i="36"/>
  <c r="AW172" i="36"/>
  <c r="AY176" i="36"/>
  <c r="AW179" i="36"/>
  <c r="AY179" i="36" s="1"/>
  <c r="AW184" i="36"/>
  <c r="AY184" i="36" s="1"/>
  <c r="AY186" i="36"/>
  <c r="AW189" i="36"/>
  <c r="AY209" i="36"/>
  <c r="AW211" i="36"/>
  <c r="AY211" i="36" s="1"/>
  <c r="AW216" i="36"/>
  <c r="AY216" i="36" s="1"/>
  <c r="AY218" i="36"/>
  <c r="AW221" i="36"/>
  <c r="AY241" i="36"/>
  <c r="AW243" i="36"/>
  <c r="AY243" i="36" s="1"/>
  <c r="AW248" i="36"/>
  <c r="AY248" i="36" s="1"/>
  <c r="AY250" i="36"/>
  <c r="AW253" i="36"/>
  <c r="AW270" i="36"/>
  <c r="AY270" i="36" s="1"/>
  <c r="AY4" i="36"/>
  <c r="AY7" i="36"/>
  <c r="AW14" i="36"/>
  <c r="AY14" i="36" s="1"/>
  <c r="AY20" i="36"/>
  <c r="AY23" i="36"/>
  <c r="AW30" i="36"/>
  <c r="AY30" i="36" s="1"/>
  <c r="AY36" i="36"/>
  <c r="AY39" i="36"/>
  <c r="AW46" i="36"/>
  <c r="AY52" i="36"/>
  <c r="AY55" i="36"/>
  <c r="AW62" i="36"/>
  <c r="AY68" i="36"/>
  <c r="AY71" i="36"/>
  <c r="AW78" i="36"/>
  <c r="AY84" i="36"/>
  <c r="AW90" i="36"/>
  <c r="AW98" i="36"/>
  <c r="AW106" i="36"/>
  <c r="AW114" i="36"/>
  <c r="AW121" i="36"/>
  <c r="AY121" i="36" s="1"/>
  <c r="AY131" i="36"/>
  <c r="AY132" i="36"/>
  <c r="AW141" i="36"/>
  <c r="AY154" i="36"/>
  <c r="AY170" i="36"/>
  <c r="AW178" i="36"/>
  <c r="AY178" i="36" s="1"/>
  <c r="AY185" i="36"/>
  <c r="AY192" i="36"/>
  <c r="AW194" i="36"/>
  <c r="AY194" i="36" s="1"/>
  <c r="AY201" i="36"/>
  <c r="AY208" i="36"/>
  <c r="AW210" i="36"/>
  <c r="AY210" i="36" s="1"/>
  <c r="AY217" i="36"/>
  <c r="AY224" i="36"/>
  <c r="AW226" i="36"/>
  <c r="AY226" i="36" s="1"/>
  <c r="AY233" i="36"/>
  <c r="AY240" i="36"/>
  <c r="AW242" i="36"/>
  <c r="AY242" i="36" s="1"/>
  <c r="AY249" i="36"/>
  <c r="AY256" i="36"/>
  <c r="AW258" i="36"/>
  <c r="AY258" i="36" s="1"/>
  <c r="AY265" i="36"/>
  <c r="AW274" i="36"/>
  <c r="AY274" i="36" s="1"/>
  <c r="AW290" i="36"/>
  <c r="AY290" i="36" s="1"/>
  <c r="AW286" i="36"/>
  <c r="AY286" i="36" s="1"/>
  <c r="AW2" i="36"/>
  <c r="AY2" i="36" s="1"/>
  <c r="AY8" i="36"/>
  <c r="AW11" i="36"/>
  <c r="AY11" i="36" s="1"/>
  <c r="AW16" i="36"/>
  <c r="AY16" i="36" s="1"/>
  <c r="AW18" i="36"/>
  <c r="AY18" i="36" s="1"/>
  <c r="AY24" i="36"/>
  <c r="AW27" i="36"/>
  <c r="AY27" i="36" s="1"/>
  <c r="AW32" i="36"/>
  <c r="AY32" i="36" s="1"/>
  <c r="AW34" i="36"/>
  <c r="AY34" i="36" s="1"/>
  <c r="AY40" i="36"/>
  <c r="AW43" i="36"/>
  <c r="AY43" i="36" s="1"/>
  <c r="AW48" i="36"/>
  <c r="AY48" i="36" s="1"/>
  <c r="AW50" i="36"/>
  <c r="AY56" i="36"/>
  <c r="AW59" i="36"/>
  <c r="AY59" i="36" s="1"/>
  <c r="AW64" i="36"/>
  <c r="AY64" i="36" s="1"/>
  <c r="AW66" i="36"/>
  <c r="AY72" i="36"/>
  <c r="AW75" i="36"/>
  <c r="AY75" i="36" s="1"/>
  <c r="AW80" i="36"/>
  <c r="AY80" i="36" s="1"/>
  <c r="AW82" i="36"/>
  <c r="AY90" i="36"/>
  <c r="AY98" i="36"/>
  <c r="AY106" i="36"/>
  <c r="AY114" i="36"/>
  <c r="AY125" i="36"/>
  <c r="AW127" i="36"/>
  <c r="AY134" i="36"/>
  <c r="AY148" i="36"/>
  <c r="AW161" i="36"/>
  <c r="AY164" i="36"/>
  <c r="AW177" i="36"/>
  <c r="AW180" i="36"/>
  <c r="AY180" i="36" s="1"/>
  <c r="AW182" i="36"/>
  <c r="AY182" i="36" s="1"/>
  <c r="AY189" i="36"/>
  <c r="AW191" i="36"/>
  <c r="AY191" i="36" s="1"/>
  <c r="AW196" i="36"/>
  <c r="AY196" i="36" s="1"/>
  <c r="AW198" i="36"/>
  <c r="AY198" i="36" s="1"/>
  <c r="AY205" i="36"/>
  <c r="AW207" i="36"/>
  <c r="AY207" i="36" s="1"/>
  <c r="AW212" i="36"/>
  <c r="AY212" i="36" s="1"/>
  <c r="AW214" i="36"/>
  <c r="AY214" i="36" s="1"/>
  <c r="AY221" i="36"/>
  <c r="AW223" i="36"/>
  <c r="AY223" i="36" s="1"/>
  <c r="AW228" i="36"/>
  <c r="AY228" i="36" s="1"/>
  <c r="AW230" i="36"/>
  <c r="AY230" i="36" s="1"/>
  <c r="AY237" i="36"/>
  <c r="AW239" i="36"/>
  <c r="AY239" i="36" s="1"/>
  <c r="AW244" i="36"/>
  <c r="AY244" i="36" s="1"/>
  <c r="AW246" i="36"/>
  <c r="AY246" i="36" s="1"/>
  <c r="AY253" i="36"/>
  <c r="AW255" i="36"/>
  <c r="AY255" i="36" s="1"/>
  <c r="AW260" i="36"/>
  <c r="AY260" i="36" s="1"/>
  <c r="AW262" i="36"/>
  <c r="AY262" i="36" s="1"/>
  <c r="AY269" i="36"/>
  <c r="AW271" i="36"/>
  <c r="AY271" i="36" s="1"/>
  <c r="AW276" i="36"/>
  <c r="AW278" i="36"/>
  <c r="AY278" i="36" s="1"/>
  <c r="AY284" i="36"/>
  <c r="AW287" i="36"/>
  <c r="AY287" i="36" s="1"/>
  <c r="AW292" i="36"/>
  <c r="AW294" i="36"/>
  <c r="AY294" i="36" s="1"/>
  <c r="AY89" i="36"/>
  <c r="AY97" i="36"/>
  <c r="AY105" i="36"/>
  <c r="AY113" i="36"/>
  <c r="AY86" i="36"/>
  <c r="AY94" i="36"/>
  <c r="AY102" i="36"/>
  <c r="AY110" i="36"/>
  <c r="AY118" i="36"/>
  <c r="AY5" i="36"/>
  <c r="AY9" i="36"/>
  <c r="AY13" i="36"/>
  <c r="AY17" i="36"/>
  <c r="AY21" i="36"/>
  <c r="AY25" i="36"/>
  <c r="AY29" i="36"/>
  <c r="AY33" i="36"/>
  <c r="AY37" i="36"/>
  <c r="AY41" i="36"/>
  <c r="AY45" i="36"/>
  <c r="AY46" i="36"/>
  <c r="AY49" i="36"/>
  <c r="AY50" i="36"/>
  <c r="AY53" i="36"/>
  <c r="AY54" i="36"/>
  <c r="AY57" i="36"/>
  <c r="AY58" i="36"/>
  <c r="AY61" i="36"/>
  <c r="AY62" i="36"/>
  <c r="AY65" i="36"/>
  <c r="AY66" i="36"/>
  <c r="AY69" i="36"/>
  <c r="AY70" i="36"/>
  <c r="AY73" i="36"/>
  <c r="AY74" i="36"/>
  <c r="AY77" i="36"/>
  <c r="AY78" i="36"/>
  <c r="AY81" i="36"/>
  <c r="AY82" i="36"/>
  <c r="AY85" i="36"/>
  <c r="AY92" i="36"/>
  <c r="AY93" i="36"/>
  <c r="AY100" i="36"/>
  <c r="AY101" i="36"/>
  <c r="AY108" i="36"/>
  <c r="AY109" i="36"/>
  <c r="AY116" i="36"/>
  <c r="AY117" i="36"/>
  <c r="AY156" i="36"/>
  <c r="AY172" i="36"/>
  <c r="AY149" i="36"/>
  <c r="AY165" i="36"/>
  <c r="AY127" i="36"/>
  <c r="AY129" i="36"/>
  <c r="AY135" i="36"/>
  <c r="AY137" i="36"/>
  <c r="AY276" i="36"/>
  <c r="AY292" i="36"/>
  <c r="AY122" i="36"/>
  <c r="AW124" i="36"/>
  <c r="AY124" i="36" s="1"/>
  <c r="AY126" i="36"/>
  <c r="AW130" i="36"/>
  <c r="AY130" i="36" s="1"/>
  <c r="AY133" i="36"/>
  <c r="AW138" i="36"/>
  <c r="AY138" i="36" s="1"/>
  <c r="AY141" i="36"/>
  <c r="AY157" i="36"/>
  <c r="AY173" i="36"/>
  <c r="AW187" i="36"/>
  <c r="AY187" i="36" s="1"/>
  <c r="AW203" i="36"/>
  <c r="AY203" i="36" s="1"/>
  <c r="AW219" i="36"/>
  <c r="AY219" i="36" s="1"/>
  <c r="AW235" i="36"/>
  <c r="AY235" i="36" s="1"/>
  <c r="AW251" i="36"/>
  <c r="AY251" i="36" s="1"/>
  <c r="AW267" i="36"/>
  <c r="AY267" i="36" s="1"/>
  <c r="AY280" i="36"/>
  <c r="AW283" i="36"/>
  <c r="AY283" i="36" s="1"/>
  <c r="AY296" i="36"/>
  <c r="AW143" i="36"/>
  <c r="AY143" i="36" s="1"/>
  <c r="AY145" i="36"/>
  <c r="AW151" i="36"/>
  <c r="AY151" i="36" s="1"/>
  <c r="AY153" i="36"/>
  <c r="AW159" i="36"/>
  <c r="AY159" i="36" s="1"/>
  <c r="AY161" i="36"/>
  <c r="AW167" i="36"/>
  <c r="AY167" i="36" s="1"/>
  <c r="AY169" i="36"/>
  <c r="AW175" i="36"/>
  <c r="AY175" i="36" s="1"/>
  <c r="AY177" i="36"/>
  <c r="AY273" i="36"/>
  <c r="AY277" i="36"/>
  <c r="AY281" i="36"/>
  <c r="AY285" i="36"/>
  <c r="AY289" i="36"/>
  <c r="AY293" i="36"/>
  <c r="D21" i="32" l="1"/>
  <c r="C21" i="32"/>
  <c r="D20" i="32"/>
  <c r="C20" i="32"/>
  <c r="D19" i="32"/>
  <c r="C19" i="32"/>
  <c r="D18" i="32"/>
  <c r="C18" i="32"/>
  <c r="B19" i="32"/>
  <c r="B20" i="32"/>
  <c r="B21" i="32"/>
  <c r="A21" i="32"/>
  <c r="A20" i="32"/>
  <c r="A19" i="32"/>
  <c r="B18" i="32"/>
  <c r="A18" i="32"/>
  <c r="D14" i="32"/>
  <c r="C14" i="32"/>
  <c r="D13" i="32"/>
  <c r="C13" i="32"/>
  <c r="D12" i="32"/>
  <c r="C12" i="32"/>
  <c r="D11" i="32"/>
  <c r="C11" i="32"/>
  <c r="D10" i="32"/>
  <c r="C10" i="32"/>
  <c r="D9" i="32"/>
  <c r="C9" i="32"/>
  <c r="D8" i="32"/>
  <c r="C8" i="32"/>
  <c r="D7" i="32"/>
  <c r="C7" i="32"/>
  <c r="D6" i="32"/>
  <c r="C6" i="32"/>
  <c r="D5" i="32"/>
  <c r="C5" i="32"/>
  <c r="D4" i="32"/>
  <c r="C4" i="32"/>
  <c r="D3" i="32"/>
  <c r="C3" i="32"/>
  <c r="AC31" i="29"/>
  <c r="D4" i="34"/>
  <c r="B4" i="34"/>
  <c r="D3" i="34"/>
  <c r="B3" i="34"/>
  <c r="D2" i="34"/>
  <c r="A4" i="34"/>
  <c r="A3" i="34"/>
  <c r="B2" i="34"/>
  <c r="A2" i="34"/>
  <c r="AW3" i="29"/>
  <c r="AW4" i="29"/>
  <c r="AW5" i="29"/>
  <c r="AW6" i="29"/>
  <c r="AW7" i="29"/>
  <c r="AW8" i="29"/>
  <c r="AW9" i="29"/>
  <c r="AW10" i="29"/>
  <c r="AW11" i="29"/>
  <c r="AW12" i="29"/>
  <c r="AW13" i="29"/>
  <c r="AW14" i="29"/>
  <c r="AW15" i="29"/>
  <c r="AW16" i="29"/>
  <c r="AW17" i="29"/>
  <c r="AW18" i="29"/>
  <c r="AW19" i="29"/>
  <c r="AW20" i="29"/>
  <c r="AW21" i="29"/>
  <c r="AW22" i="29"/>
  <c r="AW23" i="29"/>
  <c r="AW24" i="29"/>
  <c r="AW25" i="29"/>
  <c r="AW26" i="29"/>
  <c r="AW27" i="29"/>
  <c r="AW28" i="29"/>
  <c r="AW29" i="29"/>
  <c r="AW30" i="29"/>
  <c r="AW31" i="29"/>
  <c r="AW32" i="29"/>
  <c r="AW33" i="29"/>
  <c r="AW34" i="29"/>
  <c r="AW35" i="29"/>
  <c r="AW36" i="29"/>
  <c r="AW37" i="29"/>
  <c r="AW38" i="29"/>
  <c r="AW39" i="29"/>
  <c r="AW40" i="29"/>
  <c r="AW41" i="29"/>
  <c r="AW42" i="29"/>
  <c r="AW43" i="29"/>
  <c r="AW44" i="29"/>
  <c r="AW45" i="29"/>
  <c r="AW46" i="29"/>
  <c r="AW47" i="29"/>
  <c r="AW48" i="29"/>
  <c r="AW49" i="29"/>
  <c r="AW50" i="29"/>
  <c r="AW51" i="29"/>
  <c r="AW52" i="29"/>
  <c r="AW53" i="29"/>
  <c r="AW54" i="29"/>
  <c r="AW55" i="29"/>
  <c r="AW56" i="29"/>
  <c r="AW57" i="29"/>
  <c r="AW58" i="29"/>
  <c r="AW59" i="29"/>
  <c r="AW60" i="29"/>
  <c r="AW61" i="29"/>
  <c r="AW62" i="29"/>
  <c r="AW63" i="29"/>
  <c r="AW64" i="29"/>
  <c r="AW65" i="29"/>
  <c r="AW66" i="29"/>
  <c r="AW67" i="29"/>
  <c r="AW68" i="29"/>
  <c r="AW69" i="29"/>
  <c r="AW70" i="29"/>
  <c r="AW71" i="29"/>
  <c r="AW72" i="29"/>
  <c r="AW73" i="29"/>
  <c r="AW74" i="29"/>
  <c r="AW75" i="29"/>
  <c r="AW76" i="29"/>
  <c r="AW77" i="29"/>
  <c r="AW78" i="29"/>
  <c r="AW79" i="29"/>
  <c r="AW80" i="29"/>
  <c r="AW81" i="29"/>
  <c r="AW82" i="29"/>
  <c r="AW83" i="29"/>
  <c r="AW84" i="29"/>
  <c r="AW85" i="29"/>
  <c r="AW86" i="29"/>
  <c r="AW87" i="29"/>
  <c r="AW88" i="29"/>
  <c r="AW89" i="29"/>
  <c r="AW90" i="29"/>
  <c r="AW91" i="29"/>
  <c r="AW92" i="29"/>
  <c r="AW93" i="29"/>
  <c r="AW94" i="29"/>
  <c r="AW95" i="29"/>
  <c r="AW96" i="29"/>
  <c r="AW97" i="29"/>
  <c r="AW98" i="29"/>
  <c r="AW99" i="29"/>
  <c r="AW100" i="29"/>
  <c r="AW101" i="29"/>
  <c r="AW102" i="29"/>
  <c r="AW103" i="29"/>
  <c r="AW104" i="29"/>
  <c r="AW105" i="29"/>
  <c r="AW106" i="29"/>
  <c r="AW107" i="29"/>
  <c r="AW108" i="29"/>
  <c r="AW109" i="29"/>
  <c r="AW110" i="29"/>
  <c r="AW111" i="29"/>
  <c r="AW112" i="29"/>
  <c r="AW113" i="29"/>
  <c r="AW114" i="29"/>
  <c r="AW115" i="29"/>
  <c r="AW116" i="29"/>
  <c r="AW117" i="29"/>
  <c r="AW118" i="29"/>
  <c r="AW119" i="29"/>
  <c r="AW120" i="29"/>
  <c r="AW121" i="29"/>
  <c r="AW122" i="29"/>
  <c r="AW123" i="29"/>
  <c r="AW124" i="29"/>
  <c r="AW125" i="29"/>
  <c r="AW126" i="29"/>
  <c r="AW127" i="29"/>
  <c r="AW128" i="29"/>
  <c r="AW129" i="29"/>
  <c r="AW130" i="29"/>
  <c r="AW131" i="29"/>
  <c r="AW132" i="29"/>
  <c r="AW133" i="29"/>
  <c r="AW134" i="29"/>
  <c r="AW135" i="29"/>
  <c r="AW136" i="29"/>
  <c r="AW137" i="29"/>
  <c r="AW138" i="29"/>
  <c r="AW139" i="29"/>
  <c r="AW140" i="29"/>
  <c r="AW141" i="29"/>
  <c r="AW142" i="29"/>
  <c r="AW143" i="29"/>
  <c r="AW144" i="29"/>
  <c r="AW145" i="29"/>
  <c r="AW146" i="29"/>
  <c r="AW147" i="29"/>
  <c r="AW148" i="29"/>
  <c r="AW149" i="29"/>
  <c r="AW150" i="29"/>
  <c r="AW151" i="29"/>
  <c r="AW152" i="29"/>
  <c r="AW153" i="29"/>
  <c r="AW154" i="29"/>
  <c r="AW155" i="29"/>
  <c r="AW156" i="29"/>
  <c r="AW157" i="29"/>
  <c r="AW158" i="29"/>
  <c r="AW159" i="29"/>
  <c r="AW160" i="29"/>
  <c r="AW161" i="29"/>
  <c r="AW162" i="29"/>
  <c r="AW163" i="29"/>
  <c r="AW164" i="29"/>
  <c r="AW165" i="29"/>
  <c r="AW166" i="29"/>
  <c r="AW167" i="29"/>
  <c r="AW168" i="29"/>
  <c r="AW169" i="29"/>
  <c r="AW170" i="29"/>
  <c r="AW171" i="29"/>
  <c r="AW172" i="29"/>
  <c r="AW173" i="29"/>
  <c r="AW174" i="29"/>
  <c r="AW175" i="29"/>
  <c r="AW176" i="29"/>
  <c r="AW177" i="29"/>
  <c r="AW178" i="29"/>
  <c r="AW179" i="29"/>
  <c r="AW180" i="29"/>
  <c r="AW181" i="29"/>
  <c r="AW182" i="29"/>
  <c r="AW183" i="29"/>
  <c r="AW184" i="29"/>
  <c r="AW185" i="29"/>
  <c r="AW186" i="29"/>
  <c r="AW187" i="29"/>
  <c r="AW188" i="29"/>
  <c r="AW189" i="29"/>
  <c r="AW190" i="29"/>
  <c r="AW191" i="29"/>
  <c r="AW192" i="29"/>
  <c r="AW193" i="29"/>
  <c r="AW194" i="29"/>
  <c r="AW195" i="29"/>
  <c r="AW196" i="29"/>
  <c r="AW197" i="29"/>
  <c r="AW198" i="29"/>
  <c r="AW199" i="29"/>
  <c r="AW200" i="29"/>
  <c r="AW201" i="29"/>
  <c r="AW202" i="29"/>
  <c r="AW203" i="29"/>
  <c r="AW204" i="29"/>
  <c r="AW205" i="29"/>
  <c r="AW206" i="29"/>
  <c r="AW207" i="29"/>
  <c r="AW208" i="29"/>
  <c r="AW209" i="29"/>
  <c r="AW210" i="29"/>
  <c r="AW211" i="29"/>
  <c r="AW212" i="29"/>
  <c r="AW213" i="29"/>
  <c r="AW214" i="29"/>
  <c r="AW215" i="29"/>
  <c r="AW216" i="29"/>
  <c r="AW217" i="29"/>
  <c r="AW218" i="29"/>
  <c r="AW219" i="29"/>
  <c r="AW220" i="29"/>
  <c r="AW221" i="29"/>
  <c r="AW222" i="29"/>
  <c r="AW223" i="29"/>
  <c r="AW224" i="29"/>
  <c r="AW225" i="29"/>
  <c r="AW226" i="29"/>
  <c r="AW227" i="29"/>
  <c r="AW228" i="29"/>
  <c r="AW229" i="29"/>
  <c r="AW230" i="29"/>
  <c r="AW231" i="29"/>
  <c r="AW232" i="29"/>
  <c r="AW233" i="29"/>
  <c r="AW234" i="29"/>
  <c r="AW235" i="29"/>
  <c r="AW236" i="29"/>
  <c r="AW237" i="29"/>
  <c r="AW238" i="29"/>
  <c r="AW239" i="29"/>
  <c r="AW240" i="29"/>
  <c r="AW241" i="29"/>
  <c r="AW242" i="29"/>
  <c r="AW243" i="29"/>
  <c r="AW244" i="29"/>
  <c r="AW245" i="29"/>
  <c r="AW246" i="29"/>
  <c r="AW247" i="29"/>
  <c r="AW248" i="29"/>
  <c r="AW249" i="29"/>
  <c r="AW250" i="29"/>
  <c r="AW251" i="29"/>
  <c r="AW252" i="29"/>
  <c r="AW253" i="29"/>
  <c r="AW254" i="29"/>
  <c r="AW255" i="29"/>
  <c r="AW256" i="29"/>
  <c r="AW257" i="29"/>
  <c r="AW258" i="29"/>
  <c r="AW259" i="29"/>
  <c r="AW260" i="29"/>
  <c r="AW261" i="29"/>
  <c r="AW262" i="29"/>
  <c r="AW263" i="29"/>
  <c r="AW264" i="29"/>
  <c r="AW265" i="29"/>
  <c r="AW266" i="29"/>
  <c r="AW267" i="29"/>
  <c r="AW268" i="29"/>
  <c r="AW269" i="29"/>
  <c r="AW270" i="29"/>
  <c r="AW271" i="29"/>
  <c r="AW272" i="29"/>
  <c r="AW273" i="29"/>
  <c r="AW274" i="29"/>
  <c r="AW275" i="29"/>
  <c r="AW276" i="29"/>
  <c r="AW277" i="29"/>
  <c r="AW278" i="29"/>
  <c r="AW279" i="29"/>
  <c r="AW280" i="29"/>
  <c r="AW281" i="29"/>
  <c r="AW282" i="29"/>
  <c r="AW283" i="29"/>
  <c r="AW284" i="29"/>
  <c r="AW285" i="29"/>
  <c r="AW286" i="29"/>
  <c r="AW287" i="29"/>
  <c r="AW288" i="29"/>
  <c r="AW289" i="29"/>
  <c r="AW290" i="29"/>
  <c r="AW291" i="29"/>
  <c r="AW292" i="29"/>
  <c r="AW293" i="29"/>
  <c r="AW294" i="29"/>
  <c r="AW295" i="29"/>
  <c r="AW296" i="29"/>
  <c r="AW2" i="29"/>
  <c r="AU3" i="29"/>
  <c r="AU4" i="29"/>
  <c r="AU5" i="29"/>
  <c r="AU6" i="29"/>
  <c r="AU7" i="29"/>
  <c r="AU8" i="29"/>
  <c r="AU9" i="29"/>
  <c r="AU10" i="29"/>
  <c r="AU11" i="29"/>
  <c r="AU12" i="29"/>
  <c r="AU13" i="29"/>
  <c r="AU14" i="29"/>
  <c r="AU15" i="29"/>
  <c r="AU16" i="29"/>
  <c r="AU17" i="29"/>
  <c r="AU18" i="29"/>
  <c r="AU19" i="29"/>
  <c r="AU20" i="29"/>
  <c r="AU21" i="29"/>
  <c r="AU22" i="29"/>
  <c r="AU23" i="29"/>
  <c r="AU24" i="29"/>
  <c r="AU25" i="29"/>
  <c r="AU26" i="29"/>
  <c r="AU27" i="29"/>
  <c r="AU28" i="29"/>
  <c r="AU29" i="29"/>
  <c r="AU30" i="29"/>
  <c r="AU31" i="29"/>
  <c r="AU32" i="29"/>
  <c r="AU33" i="29"/>
  <c r="AU34" i="29"/>
  <c r="AU35" i="29"/>
  <c r="AU36" i="29"/>
  <c r="AU37" i="29"/>
  <c r="AU38" i="29"/>
  <c r="AU39" i="29"/>
  <c r="AU40" i="29"/>
  <c r="AU41" i="29"/>
  <c r="AU42" i="29"/>
  <c r="AU43" i="29"/>
  <c r="AU44" i="29"/>
  <c r="AU45" i="29"/>
  <c r="AU46" i="29"/>
  <c r="AU47" i="29"/>
  <c r="AU48" i="29"/>
  <c r="AU49" i="29"/>
  <c r="AU50" i="29"/>
  <c r="AU51" i="29"/>
  <c r="AU52" i="29"/>
  <c r="AU53" i="29"/>
  <c r="AU54" i="29"/>
  <c r="AU55" i="29"/>
  <c r="AU56" i="29"/>
  <c r="AU57" i="29"/>
  <c r="AU58" i="29"/>
  <c r="AU59" i="29"/>
  <c r="AU60" i="29"/>
  <c r="AU61" i="29"/>
  <c r="AU62" i="29"/>
  <c r="AU63" i="29"/>
  <c r="AU64" i="29"/>
  <c r="AU65" i="29"/>
  <c r="AU66" i="29"/>
  <c r="AU67" i="29"/>
  <c r="AU68" i="29"/>
  <c r="AU69" i="29"/>
  <c r="AU70" i="29"/>
  <c r="AU71" i="29"/>
  <c r="AU72" i="29"/>
  <c r="AU73" i="29"/>
  <c r="AU74" i="29"/>
  <c r="AU75" i="29"/>
  <c r="AU76" i="29"/>
  <c r="AU77" i="29"/>
  <c r="AU78" i="29"/>
  <c r="AU79" i="29"/>
  <c r="AU80" i="29"/>
  <c r="AU81" i="29"/>
  <c r="AU82" i="29"/>
  <c r="AU83" i="29"/>
  <c r="AU84" i="29"/>
  <c r="AU85" i="29"/>
  <c r="AU86" i="29"/>
  <c r="AU87" i="29"/>
  <c r="AU88" i="29"/>
  <c r="AU89" i="29"/>
  <c r="AU90" i="29"/>
  <c r="AU91" i="29"/>
  <c r="AU92" i="29"/>
  <c r="AU93" i="29"/>
  <c r="AU94" i="29"/>
  <c r="AU95" i="29"/>
  <c r="AU96" i="29"/>
  <c r="AU97" i="29"/>
  <c r="AU98" i="29"/>
  <c r="AU99" i="29"/>
  <c r="AU100" i="29"/>
  <c r="AU101" i="29"/>
  <c r="AU102" i="29"/>
  <c r="AU103" i="29"/>
  <c r="AU104" i="29"/>
  <c r="AU105" i="29"/>
  <c r="AU106" i="29"/>
  <c r="AU107" i="29"/>
  <c r="AU108" i="29"/>
  <c r="AU109" i="29"/>
  <c r="AU110" i="29"/>
  <c r="AU111" i="29"/>
  <c r="AU112" i="29"/>
  <c r="AU113" i="29"/>
  <c r="AU114" i="29"/>
  <c r="AU115" i="29"/>
  <c r="AU116" i="29"/>
  <c r="AU117" i="29"/>
  <c r="AU118" i="29"/>
  <c r="AU119" i="29"/>
  <c r="AU120" i="29"/>
  <c r="AU121" i="29"/>
  <c r="AU122" i="29"/>
  <c r="AU123" i="29"/>
  <c r="AU124" i="29"/>
  <c r="AU125" i="29"/>
  <c r="AU126" i="29"/>
  <c r="AU127" i="29"/>
  <c r="AU128" i="29"/>
  <c r="AU129" i="29"/>
  <c r="AU130" i="29"/>
  <c r="AU131" i="29"/>
  <c r="AU132" i="29"/>
  <c r="AU133" i="29"/>
  <c r="AU134" i="29"/>
  <c r="AU135" i="29"/>
  <c r="AU136" i="29"/>
  <c r="AU137" i="29"/>
  <c r="AU138" i="29"/>
  <c r="AU139" i="29"/>
  <c r="AU140" i="29"/>
  <c r="AU141" i="29"/>
  <c r="AU142" i="29"/>
  <c r="AU143" i="29"/>
  <c r="AU144" i="29"/>
  <c r="AU145" i="29"/>
  <c r="AU146" i="29"/>
  <c r="AU147" i="29"/>
  <c r="AU148" i="29"/>
  <c r="AU149" i="29"/>
  <c r="AU150" i="29"/>
  <c r="AU151" i="29"/>
  <c r="AU152" i="29"/>
  <c r="AU153" i="29"/>
  <c r="AU154" i="29"/>
  <c r="AU155" i="29"/>
  <c r="AU156" i="29"/>
  <c r="AU157" i="29"/>
  <c r="AU158" i="29"/>
  <c r="AU159" i="29"/>
  <c r="AU160" i="29"/>
  <c r="AU161" i="29"/>
  <c r="AU162" i="29"/>
  <c r="AU163" i="29"/>
  <c r="AU164" i="29"/>
  <c r="AU165" i="29"/>
  <c r="AU166" i="29"/>
  <c r="AU167" i="29"/>
  <c r="AU168" i="29"/>
  <c r="AU169" i="29"/>
  <c r="AU170" i="29"/>
  <c r="AU171" i="29"/>
  <c r="AU172" i="29"/>
  <c r="AU173" i="29"/>
  <c r="AU174" i="29"/>
  <c r="AU175" i="29"/>
  <c r="AU176" i="29"/>
  <c r="AU177" i="29"/>
  <c r="AU178" i="29"/>
  <c r="AU179" i="29"/>
  <c r="AU180" i="29"/>
  <c r="AU181" i="29"/>
  <c r="AU182" i="29"/>
  <c r="AU183" i="29"/>
  <c r="AU184" i="29"/>
  <c r="AU185" i="29"/>
  <c r="AU186" i="29"/>
  <c r="AU187" i="29"/>
  <c r="AU188" i="29"/>
  <c r="AU189" i="29"/>
  <c r="AU190" i="29"/>
  <c r="AU191" i="29"/>
  <c r="AU192" i="29"/>
  <c r="AU193" i="29"/>
  <c r="AU194" i="29"/>
  <c r="AU195" i="29"/>
  <c r="AU196" i="29"/>
  <c r="AU197" i="29"/>
  <c r="AU198" i="29"/>
  <c r="AU199" i="29"/>
  <c r="AU200" i="29"/>
  <c r="AU201" i="29"/>
  <c r="AU202" i="29"/>
  <c r="AU203" i="29"/>
  <c r="AU204" i="29"/>
  <c r="AU205" i="29"/>
  <c r="AU206" i="29"/>
  <c r="AU207" i="29"/>
  <c r="AU208" i="29"/>
  <c r="AU209" i="29"/>
  <c r="AU210" i="29"/>
  <c r="AU211" i="29"/>
  <c r="AU212" i="29"/>
  <c r="AU213" i="29"/>
  <c r="AU214" i="29"/>
  <c r="AU215" i="29"/>
  <c r="AU216" i="29"/>
  <c r="AU217" i="29"/>
  <c r="AU218" i="29"/>
  <c r="AU219" i="29"/>
  <c r="AU220" i="29"/>
  <c r="AU221" i="29"/>
  <c r="AU222" i="29"/>
  <c r="AU223" i="29"/>
  <c r="AU224" i="29"/>
  <c r="AU225" i="29"/>
  <c r="AU226" i="29"/>
  <c r="AU227" i="29"/>
  <c r="AU228" i="29"/>
  <c r="AU229" i="29"/>
  <c r="AU230" i="29"/>
  <c r="AU231" i="29"/>
  <c r="AU232" i="29"/>
  <c r="AU233" i="29"/>
  <c r="AU234" i="29"/>
  <c r="AU235" i="29"/>
  <c r="AU236" i="29"/>
  <c r="AU237" i="29"/>
  <c r="AU238" i="29"/>
  <c r="AU239" i="29"/>
  <c r="AU240" i="29"/>
  <c r="AU241" i="29"/>
  <c r="AU242" i="29"/>
  <c r="AU243" i="29"/>
  <c r="AU244" i="29"/>
  <c r="AU245" i="29"/>
  <c r="AU246" i="29"/>
  <c r="AU247" i="29"/>
  <c r="AU248" i="29"/>
  <c r="AU249" i="29"/>
  <c r="AU250" i="29"/>
  <c r="AU251" i="29"/>
  <c r="AU252" i="29"/>
  <c r="AU253" i="29"/>
  <c r="AU254" i="29"/>
  <c r="AU255" i="29"/>
  <c r="AU256" i="29"/>
  <c r="AU257" i="29"/>
  <c r="AU258" i="29"/>
  <c r="AU259" i="29"/>
  <c r="AU260" i="29"/>
  <c r="AU261" i="29"/>
  <c r="AU262" i="29"/>
  <c r="AU263" i="29"/>
  <c r="AU264" i="29"/>
  <c r="AU265" i="29"/>
  <c r="AU266" i="29"/>
  <c r="AU267" i="29"/>
  <c r="AU268" i="29"/>
  <c r="AU269" i="29"/>
  <c r="AU270" i="29"/>
  <c r="AU271" i="29"/>
  <c r="AU272" i="29"/>
  <c r="AU273" i="29"/>
  <c r="AU274" i="29"/>
  <c r="AU275" i="29"/>
  <c r="AU276" i="29"/>
  <c r="AU277" i="29"/>
  <c r="AU278" i="29"/>
  <c r="AU279" i="29"/>
  <c r="AU280" i="29"/>
  <c r="AU281" i="29"/>
  <c r="AU282" i="29"/>
  <c r="AU283" i="29"/>
  <c r="AU284" i="29"/>
  <c r="AU285" i="29"/>
  <c r="AU286" i="29"/>
  <c r="AU287" i="29"/>
  <c r="AU288" i="29"/>
  <c r="AU289" i="29"/>
  <c r="AU290" i="29"/>
  <c r="AU291" i="29"/>
  <c r="AU292" i="29"/>
  <c r="AU293" i="29"/>
  <c r="AU294" i="29"/>
  <c r="AU295" i="29"/>
  <c r="AU296" i="29"/>
  <c r="AU2" i="29"/>
  <c r="AP3" i="29"/>
  <c r="AP4" i="29"/>
  <c r="AP5" i="29"/>
  <c r="AP6" i="29"/>
  <c r="AP7" i="29"/>
  <c r="AP8" i="29"/>
  <c r="AP9" i="29"/>
  <c r="AP10" i="29"/>
  <c r="AV10" i="29" s="1"/>
  <c r="AP11" i="29"/>
  <c r="AP12" i="29"/>
  <c r="AP13" i="29"/>
  <c r="AP14" i="29"/>
  <c r="AP15" i="29"/>
  <c r="AP16" i="29"/>
  <c r="AP17" i="29"/>
  <c r="AP18" i="29"/>
  <c r="AV18" i="29" s="1"/>
  <c r="AP19" i="29"/>
  <c r="AP20" i="29"/>
  <c r="AP21" i="29"/>
  <c r="AP22" i="29"/>
  <c r="AP23" i="29"/>
  <c r="AP24" i="29"/>
  <c r="AP25" i="29"/>
  <c r="AP26" i="29"/>
  <c r="AV26" i="29" s="1"/>
  <c r="AP27" i="29"/>
  <c r="AP28" i="29"/>
  <c r="AP29" i="29"/>
  <c r="AP30" i="29"/>
  <c r="AP31" i="29"/>
  <c r="AP32" i="29"/>
  <c r="AP33" i="29"/>
  <c r="AP34" i="29"/>
  <c r="AV34" i="29" s="1"/>
  <c r="AP35" i="29"/>
  <c r="AP36" i="29"/>
  <c r="AP37" i="29"/>
  <c r="AP38" i="29"/>
  <c r="AP39" i="29"/>
  <c r="AP40" i="29"/>
  <c r="AP41" i="29"/>
  <c r="AP42" i="29"/>
  <c r="AV42" i="29" s="1"/>
  <c r="AP43" i="29"/>
  <c r="AP44" i="29"/>
  <c r="AP45" i="29"/>
  <c r="AP46" i="29"/>
  <c r="AP47" i="29"/>
  <c r="AP48" i="29"/>
  <c r="AP49" i="29"/>
  <c r="AP50" i="29"/>
  <c r="AV50" i="29" s="1"/>
  <c r="AP51" i="29"/>
  <c r="AP52" i="29"/>
  <c r="AP53" i="29"/>
  <c r="AP54" i="29"/>
  <c r="AP55" i="29"/>
  <c r="AP56" i="29"/>
  <c r="AP57" i="29"/>
  <c r="AP58" i="29"/>
  <c r="AV58" i="29" s="1"/>
  <c r="AP59" i="29"/>
  <c r="AP60" i="29"/>
  <c r="AP61" i="29"/>
  <c r="AP62" i="29"/>
  <c r="AP63" i="29"/>
  <c r="AP64" i="29"/>
  <c r="AP65" i="29"/>
  <c r="AP66" i="29"/>
  <c r="AV66" i="29" s="1"/>
  <c r="AP67" i="29"/>
  <c r="AP68" i="29"/>
  <c r="AP69" i="29"/>
  <c r="AP70" i="29"/>
  <c r="AP71" i="29"/>
  <c r="AP72" i="29"/>
  <c r="AP73" i="29"/>
  <c r="AP74" i="29"/>
  <c r="AV74" i="29" s="1"/>
  <c r="AP75" i="29"/>
  <c r="AP76" i="29"/>
  <c r="AP77" i="29"/>
  <c r="AP78" i="29"/>
  <c r="AP79" i="29"/>
  <c r="AP80" i="29"/>
  <c r="AP81" i="29"/>
  <c r="AP82" i="29"/>
  <c r="AV82" i="29" s="1"/>
  <c r="AP83" i="29"/>
  <c r="AP84" i="29"/>
  <c r="AP85" i="29"/>
  <c r="AP86" i="29"/>
  <c r="AP87" i="29"/>
  <c r="AP88" i="29"/>
  <c r="AP89" i="29"/>
  <c r="AP90" i="29"/>
  <c r="AV90" i="29" s="1"/>
  <c r="AP91" i="29"/>
  <c r="AP92" i="29"/>
  <c r="AP93" i="29"/>
  <c r="AP94" i="29"/>
  <c r="AP95" i="29"/>
  <c r="AP96" i="29"/>
  <c r="AP97" i="29"/>
  <c r="AP98" i="29"/>
  <c r="AV98" i="29" s="1"/>
  <c r="AP99" i="29"/>
  <c r="AP100" i="29"/>
  <c r="AP101" i="29"/>
  <c r="AP102" i="29"/>
  <c r="AP103" i="29"/>
  <c r="AP104" i="29"/>
  <c r="AP105" i="29"/>
  <c r="AP106" i="29"/>
  <c r="AV106" i="29" s="1"/>
  <c r="AP107" i="29"/>
  <c r="AP108" i="29"/>
  <c r="AP109" i="29"/>
  <c r="AP110" i="29"/>
  <c r="AP111" i="29"/>
  <c r="AP112" i="29"/>
  <c r="AP113" i="29"/>
  <c r="AP114" i="29"/>
  <c r="AV114" i="29" s="1"/>
  <c r="AP115" i="29"/>
  <c r="AP116" i="29"/>
  <c r="AP117" i="29"/>
  <c r="AP118" i="29"/>
  <c r="AP119" i="29"/>
  <c r="AP120" i="29"/>
  <c r="AP121" i="29"/>
  <c r="AP122" i="29"/>
  <c r="AV122" i="29" s="1"/>
  <c r="AP123" i="29"/>
  <c r="AP124" i="29"/>
  <c r="AP125" i="29"/>
  <c r="AP126" i="29"/>
  <c r="AP127" i="29"/>
  <c r="AP128" i="29"/>
  <c r="AP129" i="29"/>
  <c r="AP130" i="29"/>
  <c r="AV130" i="29" s="1"/>
  <c r="AP131" i="29"/>
  <c r="AP132" i="29"/>
  <c r="AP133" i="29"/>
  <c r="AP134" i="29"/>
  <c r="AP135" i="29"/>
  <c r="AP136" i="29"/>
  <c r="AP137" i="29"/>
  <c r="AP138" i="29"/>
  <c r="AV138" i="29" s="1"/>
  <c r="AP139" i="29"/>
  <c r="AP140" i="29"/>
  <c r="AP141" i="29"/>
  <c r="AP142" i="29"/>
  <c r="AP143" i="29"/>
  <c r="AP144" i="29"/>
  <c r="AP145" i="29"/>
  <c r="AP146" i="29"/>
  <c r="AV146" i="29" s="1"/>
  <c r="AP147" i="29"/>
  <c r="AP148" i="29"/>
  <c r="AP149" i="29"/>
  <c r="AP150" i="29"/>
  <c r="AP151" i="29"/>
  <c r="AP152" i="29"/>
  <c r="AP153" i="29"/>
  <c r="AP154" i="29"/>
  <c r="AV154" i="29" s="1"/>
  <c r="AP155" i="29"/>
  <c r="AP156" i="29"/>
  <c r="AP157" i="29"/>
  <c r="AP158" i="29"/>
  <c r="AP159" i="29"/>
  <c r="AP160" i="29"/>
  <c r="AP161" i="29"/>
  <c r="AP162" i="29"/>
  <c r="AV162" i="29" s="1"/>
  <c r="AP163" i="29"/>
  <c r="AP164" i="29"/>
  <c r="AP165" i="29"/>
  <c r="AP166" i="29"/>
  <c r="AP167" i="29"/>
  <c r="AP168" i="29"/>
  <c r="AP169" i="29"/>
  <c r="AP170" i="29"/>
  <c r="AV170" i="29" s="1"/>
  <c r="AP171" i="29"/>
  <c r="AP172" i="29"/>
  <c r="AP173" i="29"/>
  <c r="AP174" i="29"/>
  <c r="AP175" i="29"/>
  <c r="AP176" i="29"/>
  <c r="AP177" i="29"/>
  <c r="AP178" i="29"/>
  <c r="AV178" i="29" s="1"/>
  <c r="AP179" i="29"/>
  <c r="AP180" i="29"/>
  <c r="AP181" i="29"/>
  <c r="AP182" i="29"/>
  <c r="AP183" i="29"/>
  <c r="AP184" i="29"/>
  <c r="AP185" i="29"/>
  <c r="AP186" i="29"/>
  <c r="AV186" i="29" s="1"/>
  <c r="AP187" i="29"/>
  <c r="AP188" i="29"/>
  <c r="AP189" i="29"/>
  <c r="AP190" i="29"/>
  <c r="AP191" i="29"/>
  <c r="AP192" i="29"/>
  <c r="AP193" i="29"/>
  <c r="AP194" i="29"/>
  <c r="AV194" i="29" s="1"/>
  <c r="AP195" i="29"/>
  <c r="AP196" i="29"/>
  <c r="AP197" i="29"/>
  <c r="AP198" i="29"/>
  <c r="AP199" i="29"/>
  <c r="AP200" i="29"/>
  <c r="AP201" i="29"/>
  <c r="AP202" i="29"/>
  <c r="AV202" i="29" s="1"/>
  <c r="AP203" i="29"/>
  <c r="AP204" i="29"/>
  <c r="AP205" i="29"/>
  <c r="AP206" i="29"/>
  <c r="AP207" i="29"/>
  <c r="AP208" i="29"/>
  <c r="AP209" i="29"/>
  <c r="AP210" i="29"/>
  <c r="AV210" i="29" s="1"/>
  <c r="AP211" i="29"/>
  <c r="AP212" i="29"/>
  <c r="AP213" i="29"/>
  <c r="AP214" i="29"/>
  <c r="AP215" i="29"/>
  <c r="AP216" i="29"/>
  <c r="AP217" i="29"/>
  <c r="AP218" i="29"/>
  <c r="AV218" i="29" s="1"/>
  <c r="AP219" i="29"/>
  <c r="AP220" i="29"/>
  <c r="AP221" i="29"/>
  <c r="AP222" i="29"/>
  <c r="AP223" i="29"/>
  <c r="AP224" i="29"/>
  <c r="AP225" i="29"/>
  <c r="AP226" i="29"/>
  <c r="AV226" i="29" s="1"/>
  <c r="AP227" i="29"/>
  <c r="AP228" i="29"/>
  <c r="AP229" i="29"/>
  <c r="AP230" i="29"/>
  <c r="AP231" i="29"/>
  <c r="AP232" i="29"/>
  <c r="AP233" i="29"/>
  <c r="AP234" i="29"/>
  <c r="AV234" i="29" s="1"/>
  <c r="AP235" i="29"/>
  <c r="AP236" i="29"/>
  <c r="AP237" i="29"/>
  <c r="AP238" i="29"/>
  <c r="AP239" i="29"/>
  <c r="AP240" i="29"/>
  <c r="AP241" i="29"/>
  <c r="AP242" i="29"/>
  <c r="AV242" i="29" s="1"/>
  <c r="AP243" i="29"/>
  <c r="AP244" i="29"/>
  <c r="AP245" i="29"/>
  <c r="AP246" i="29"/>
  <c r="AP247" i="29"/>
  <c r="AP248" i="29"/>
  <c r="AP249" i="29"/>
  <c r="AP250" i="29"/>
  <c r="AV250" i="29" s="1"/>
  <c r="AP251" i="29"/>
  <c r="AP252" i="29"/>
  <c r="AP253" i="29"/>
  <c r="AP254" i="29"/>
  <c r="AP255" i="29"/>
  <c r="AP256" i="29"/>
  <c r="AP257" i="29"/>
  <c r="AP258" i="29"/>
  <c r="AV258" i="29" s="1"/>
  <c r="AP259" i="29"/>
  <c r="AP260" i="29"/>
  <c r="AP261" i="29"/>
  <c r="AP262" i="29"/>
  <c r="AP263" i="29"/>
  <c r="AP264" i="29"/>
  <c r="AP265" i="29"/>
  <c r="AP266" i="29"/>
  <c r="AV266" i="29" s="1"/>
  <c r="AP267" i="29"/>
  <c r="AP268" i="29"/>
  <c r="AP269" i="29"/>
  <c r="AP270" i="29"/>
  <c r="AP271" i="29"/>
  <c r="AP272" i="29"/>
  <c r="AP273" i="29"/>
  <c r="AP274" i="29"/>
  <c r="AV274" i="29" s="1"/>
  <c r="AP275" i="29"/>
  <c r="AP276" i="29"/>
  <c r="AP277" i="29"/>
  <c r="AP278" i="29"/>
  <c r="AP279" i="29"/>
  <c r="AP280" i="29"/>
  <c r="AP281" i="29"/>
  <c r="AP282" i="29"/>
  <c r="AV282" i="29" s="1"/>
  <c r="AP283" i="29"/>
  <c r="AP284" i="29"/>
  <c r="AP285" i="29"/>
  <c r="AP286" i="29"/>
  <c r="AP287" i="29"/>
  <c r="AP288" i="29"/>
  <c r="AP289" i="29"/>
  <c r="AP290" i="29"/>
  <c r="AV290" i="29" s="1"/>
  <c r="AP291" i="29"/>
  <c r="AP292" i="29"/>
  <c r="AP293" i="29"/>
  <c r="AP294" i="29"/>
  <c r="AP295" i="29"/>
  <c r="AP296" i="29"/>
  <c r="AP2" i="29"/>
  <c r="AI3" i="29"/>
  <c r="AI4" i="29"/>
  <c r="AI5" i="29"/>
  <c r="AI6" i="29"/>
  <c r="AI7" i="29"/>
  <c r="AI8" i="29"/>
  <c r="AI9" i="29"/>
  <c r="AI10" i="29"/>
  <c r="AI11" i="29"/>
  <c r="AI12" i="29"/>
  <c r="AI13" i="29"/>
  <c r="AI14" i="29"/>
  <c r="AI15" i="29"/>
  <c r="AI16" i="29"/>
  <c r="AI17" i="29"/>
  <c r="AI18" i="29"/>
  <c r="AI19" i="29"/>
  <c r="AI20" i="29"/>
  <c r="AI21" i="29"/>
  <c r="AI22" i="29"/>
  <c r="AI23" i="29"/>
  <c r="AI24" i="29"/>
  <c r="AI25" i="29"/>
  <c r="AI26" i="29"/>
  <c r="AI27" i="29"/>
  <c r="AI28" i="29"/>
  <c r="AI29" i="29"/>
  <c r="AI30" i="29"/>
  <c r="AI31" i="29"/>
  <c r="AI32" i="29"/>
  <c r="AI33" i="29"/>
  <c r="AI34" i="29"/>
  <c r="AI35" i="29"/>
  <c r="AI36" i="29"/>
  <c r="AI37" i="29"/>
  <c r="AI38" i="29"/>
  <c r="AI39" i="29"/>
  <c r="AI40" i="29"/>
  <c r="AI41" i="29"/>
  <c r="AI42" i="29"/>
  <c r="AI43" i="29"/>
  <c r="AI44" i="29"/>
  <c r="AI45" i="29"/>
  <c r="AI46" i="29"/>
  <c r="AI47" i="29"/>
  <c r="AI48" i="29"/>
  <c r="AI49" i="29"/>
  <c r="AI50" i="29"/>
  <c r="AI51" i="29"/>
  <c r="AI52" i="29"/>
  <c r="AI53" i="29"/>
  <c r="AI54" i="29"/>
  <c r="AI55" i="29"/>
  <c r="AI56" i="29"/>
  <c r="AI57" i="29"/>
  <c r="AI58" i="29"/>
  <c r="AI59" i="29"/>
  <c r="AI60" i="29"/>
  <c r="AI61" i="29"/>
  <c r="AI62" i="29"/>
  <c r="AI63" i="29"/>
  <c r="AI64" i="29"/>
  <c r="AI65" i="29"/>
  <c r="AI66" i="29"/>
  <c r="AI67" i="29"/>
  <c r="AI68" i="29"/>
  <c r="AI69" i="29"/>
  <c r="AI70" i="29"/>
  <c r="AI71" i="29"/>
  <c r="AI72" i="29"/>
  <c r="AI73" i="29"/>
  <c r="AI74" i="29"/>
  <c r="AI75" i="29"/>
  <c r="AI76" i="29"/>
  <c r="AI77" i="29"/>
  <c r="AI78" i="29"/>
  <c r="AI79" i="29"/>
  <c r="AI80" i="29"/>
  <c r="AI81" i="29"/>
  <c r="AI82" i="29"/>
  <c r="AI83" i="29"/>
  <c r="AI84" i="29"/>
  <c r="AI85" i="29"/>
  <c r="AI86" i="29"/>
  <c r="AI87" i="29"/>
  <c r="AI88" i="29"/>
  <c r="AI89" i="29"/>
  <c r="AI90" i="29"/>
  <c r="AI91" i="29"/>
  <c r="AI92" i="29"/>
  <c r="AI93" i="29"/>
  <c r="AI94" i="29"/>
  <c r="AI95" i="29"/>
  <c r="AI96" i="29"/>
  <c r="AI97" i="29"/>
  <c r="AI98" i="29"/>
  <c r="AI99" i="29"/>
  <c r="AI100" i="29"/>
  <c r="AI101" i="29"/>
  <c r="AI102" i="29"/>
  <c r="AI103" i="29"/>
  <c r="AI104" i="29"/>
  <c r="AI105" i="29"/>
  <c r="AI106" i="29"/>
  <c r="AI107" i="29"/>
  <c r="AI108" i="29"/>
  <c r="AI109" i="29"/>
  <c r="AI110" i="29"/>
  <c r="AI111" i="29"/>
  <c r="AI112" i="29"/>
  <c r="AI113" i="29"/>
  <c r="AI114" i="29"/>
  <c r="AI115" i="29"/>
  <c r="AI116" i="29"/>
  <c r="AI117" i="29"/>
  <c r="AI118" i="29"/>
  <c r="AI119" i="29"/>
  <c r="AI120" i="29"/>
  <c r="AI121" i="29"/>
  <c r="AI122" i="29"/>
  <c r="AI123" i="29"/>
  <c r="AI124" i="29"/>
  <c r="AI125" i="29"/>
  <c r="AI126" i="29"/>
  <c r="AI127" i="29"/>
  <c r="AI128" i="29"/>
  <c r="AI129" i="29"/>
  <c r="AI130" i="29"/>
  <c r="AI131" i="29"/>
  <c r="AI132" i="29"/>
  <c r="AI133" i="29"/>
  <c r="AI134" i="29"/>
  <c r="AI135" i="29"/>
  <c r="AI136" i="29"/>
  <c r="AI137" i="29"/>
  <c r="AI138" i="29"/>
  <c r="AI139" i="29"/>
  <c r="AI140" i="29"/>
  <c r="AI141" i="29"/>
  <c r="AI142" i="29"/>
  <c r="AI143" i="29"/>
  <c r="AI144" i="29"/>
  <c r="AI145" i="29"/>
  <c r="AI146" i="29"/>
  <c r="AI147" i="29"/>
  <c r="AI148" i="29"/>
  <c r="AI149" i="29"/>
  <c r="AI150" i="29"/>
  <c r="AI151" i="29"/>
  <c r="AI152" i="29"/>
  <c r="AI153" i="29"/>
  <c r="AI154" i="29"/>
  <c r="AI155" i="29"/>
  <c r="AI156" i="29"/>
  <c r="AI157" i="29"/>
  <c r="AI158" i="29"/>
  <c r="AI159" i="29"/>
  <c r="AI160" i="29"/>
  <c r="AI161" i="29"/>
  <c r="AI162" i="29"/>
  <c r="AI163" i="29"/>
  <c r="AI164" i="29"/>
  <c r="AI165" i="29"/>
  <c r="AI166" i="29"/>
  <c r="AI167" i="29"/>
  <c r="AI168" i="29"/>
  <c r="AI169" i="29"/>
  <c r="AI170" i="29"/>
  <c r="AI171" i="29"/>
  <c r="AI172" i="29"/>
  <c r="AI173" i="29"/>
  <c r="AI174" i="29"/>
  <c r="AI175" i="29"/>
  <c r="AI176" i="29"/>
  <c r="AI177" i="29"/>
  <c r="AI178" i="29"/>
  <c r="AI179" i="29"/>
  <c r="AI180" i="29"/>
  <c r="AI181" i="29"/>
  <c r="AI182" i="29"/>
  <c r="AI183" i="29"/>
  <c r="AI184" i="29"/>
  <c r="AI185" i="29"/>
  <c r="AI186" i="29"/>
  <c r="AI187" i="29"/>
  <c r="AI188" i="29"/>
  <c r="AI189" i="29"/>
  <c r="AI190" i="29"/>
  <c r="AI191" i="29"/>
  <c r="AI192" i="29"/>
  <c r="AI193" i="29"/>
  <c r="AI194" i="29"/>
  <c r="AI195" i="29"/>
  <c r="AI196" i="29"/>
  <c r="AI197" i="29"/>
  <c r="AI198" i="29"/>
  <c r="AI199" i="29"/>
  <c r="AI200" i="29"/>
  <c r="AI201" i="29"/>
  <c r="AI202" i="29"/>
  <c r="AI203" i="29"/>
  <c r="AI204" i="29"/>
  <c r="AI205" i="29"/>
  <c r="AI206" i="29"/>
  <c r="AI207" i="29"/>
  <c r="AI208" i="29"/>
  <c r="AI209" i="29"/>
  <c r="AI210" i="29"/>
  <c r="AI211" i="29"/>
  <c r="AI212" i="29"/>
  <c r="AI213" i="29"/>
  <c r="AI214" i="29"/>
  <c r="AI215" i="29"/>
  <c r="AI216" i="29"/>
  <c r="AI217" i="29"/>
  <c r="AI218" i="29"/>
  <c r="AI219" i="29"/>
  <c r="AI220" i="29"/>
  <c r="AI221" i="29"/>
  <c r="AI222" i="29"/>
  <c r="AI223" i="29"/>
  <c r="AI224" i="29"/>
  <c r="AI225" i="29"/>
  <c r="AI226" i="29"/>
  <c r="AI227" i="29"/>
  <c r="AI228" i="29"/>
  <c r="AI229" i="29"/>
  <c r="AI230" i="29"/>
  <c r="AI231" i="29"/>
  <c r="AI232" i="29"/>
  <c r="AI233" i="29"/>
  <c r="AI234" i="29"/>
  <c r="AI235" i="29"/>
  <c r="AI236" i="29"/>
  <c r="AI237" i="29"/>
  <c r="AI238" i="29"/>
  <c r="AI239" i="29"/>
  <c r="AI240" i="29"/>
  <c r="AI241" i="29"/>
  <c r="AI242" i="29"/>
  <c r="AI243" i="29"/>
  <c r="AI244" i="29"/>
  <c r="AI245" i="29"/>
  <c r="AI246" i="29"/>
  <c r="AI247" i="29"/>
  <c r="AI248" i="29"/>
  <c r="AI249" i="29"/>
  <c r="AI250" i="29"/>
  <c r="AI251" i="29"/>
  <c r="AI252" i="29"/>
  <c r="AI253" i="29"/>
  <c r="AI254" i="29"/>
  <c r="AI255" i="29"/>
  <c r="AI256" i="29"/>
  <c r="AI257" i="29"/>
  <c r="AI258" i="29"/>
  <c r="AI259" i="29"/>
  <c r="AI260" i="29"/>
  <c r="AI261" i="29"/>
  <c r="AI262" i="29"/>
  <c r="AI263" i="29"/>
  <c r="AI264" i="29"/>
  <c r="AI265" i="29"/>
  <c r="AI266" i="29"/>
  <c r="AI267" i="29"/>
  <c r="AI268" i="29"/>
  <c r="AI269" i="29"/>
  <c r="AI270" i="29"/>
  <c r="AI271" i="29"/>
  <c r="AI272" i="29"/>
  <c r="AI273" i="29"/>
  <c r="AI274" i="29"/>
  <c r="AI275" i="29"/>
  <c r="AI276" i="29"/>
  <c r="AI277" i="29"/>
  <c r="AI278" i="29"/>
  <c r="AI279" i="29"/>
  <c r="AI280" i="29"/>
  <c r="AI281" i="29"/>
  <c r="AI282" i="29"/>
  <c r="AI283" i="29"/>
  <c r="AI284" i="29"/>
  <c r="AI285" i="29"/>
  <c r="AI286" i="29"/>
  <c r="AI287" i="29"/>
  <c r="AI288" i="29"/>
  <c r="AI289" i="29"/>
  <c r="AI290" i="29"/>
  <c r="AI291" i="29"/>
  <c r="AI292" i="29"/>
  <c r="AI293" i="29"/>
  <c r="AI294" i="29"/>
  <c r="AI295" i="29"/>
  <c r="AI296" i="29"/>
  <c r="AI2" i="29"/>
  <c r="AC3" i="29"/>
  <c r="AC4" i="29"/>
  <c r="AC5" i="29"/>
  <c r="AC6" i="29"/>
  <c r="AC7" i="29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29" i="29"/>
  <c r="AC30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4" i="29"/>
  <c r="AC45" i="29"/>
  <c r="AC46" i="29"/>
  <c r="AC47" i="29"/>
  <c r="AC48" i="29"/>
  <c r="AC49" i="29"/>
  <c r="AC50" i="29"/>
  <c r="AC51" i="29"/>
  <c r="AC52" i="29"/>
  <c r="AC53" i="29"/>
  <c r="AC54" i="29"/>
  <c r="AC55" i="29"/>
  <c r="AC56" i="29"/>
  <c r="AC57" i="29"/>
  <c r="AC58" i="29"/>
  <c r="AC59" i="29"/>
  <c r="AC60" i="29"/>
  <c r="AC61" i="29"/>
  <c r="AC62" i="29"/>
  <c r="AC63" i="29"/>
  <c r="AC64" i="29"/>
  <c r="AC65" i="29"/>
  <c r="AC66" i="29"/>
  <c r="AC67" i="29"/>
  <c r="AC68" i="29"/>
  <c r="AC69" i="29"/>
  <c r="AC70" i="29"/>
  <c r="AC71" i="29"/>
  <c r="AC72" i="29"/>
  <c r="AC73" i="29"/>
  <c r="AC74" i="29"/>
  <c r="AC75" i="29"/>
  <c r="AC76" i="29"/>
  <c r="AC77" i="29"/>
  <c r="AC78" i="29"/>
  <c r="AC79" i="29"/>
  <c r="AC80" i="29"/>
  <c r="AC81" i="29"/>
  <c r="AC82" i="29"/>
  <c r="AC83" i="29"/>
  <c r="AC84" i="29"/>
  <c r="AC85" i="29"/>
  <c r="AC86" i="29"/>
  <c r="AC87" i="29"/>
  <c r="AC88" i="29"/>
  <c r="AC89" i="29"/>
  <c r="AC90" i="29"/>
  <c r="AC91" i="29"/>
  <c r="AC92" i="29"/>
  <c r="AC93" i="29"/>
  <c r="AC94" i="29"/>
  <c r="AC95" i="29"/>
  <c r="AC96" i="29"/>
  <c r="AC97" i="29"/>
  <c r="AC98" i="29"/>
  <c r="AC99" i="29"/>
  <c r="AC100" i="29"/>
  <c r="AC101" i="29"/>
  <c r="AC102" i="29"/>
  <c r="AC103" i="29"/>
  <c r="AC104" i="29"/>
  <c r="AC105" i="29"/>
  <c r="AC106" i="29"/>
  <c r="AC107" i="29"/>
  <c r="AC108" i="29"/>
  <c r="AC109" i="29"/>
  <c r="AC110" i="29"/>
  <c r="AC111" i="29"/>
  <c r="AC112" i="29"/>
  <c r="AC113" i="29"/>
  <c r="AC114" i="29"/>
  <c r="AC115" i="29"/>
  <c r="AC116" i="29"/>
  <c r="AC117" i="29"/>
  <c r="AC118" i="29"/>
  <c r="AC119" i="29"/>
  <c r="AC120" i="29"/>
  <c r="AC121" i="29"/>
  <c r="AC122" i="29"/>
  <c r="AC123" i="29"/>
  <c r="AC124" i="29"/>
  <c r="AC125" i="29"/>
  <c r="AC126" i="29"/>
  <c r="AC127" i="29"/>
  <c r="AC128" i="29"/>
  <c r="AC129" i="29"/>
  <c r="AC130" i="29"/>
  <c r="AC131" i="29"/>
  <c r="AC132" i="29"/>
  <c r="AC133" i="29"/>
  <c r="AC134" i="29"/>
  <c r="AC135" i="29"/>
  <c r="AC136" i="29"/>
  <c r="AC137" i="29"/>
  <c r="AC138" i="29"/>
  <c r="AC139" i="29"/>
  <c r="AC140" i="29"/>
  <c r="AC141" i="29"/>
  <c r="AC142" i="29"/>
  <c r="AC143" i="29"/>
  <c r="AC144" i="29"/>
  <c r="AC145" i="29"/>
  <c r="AC146" i="29"/>
  <c r="AC147" i="29"/>
  <c r="AC148" i="29"/>
  <c r="AC149" i="29"/>
  <c r="AC150" i="29"/>
  <c r="AC151" i="29"/>
  <c r="AC152" i="29"/>
  <c r="AC153" i="29"/>
  <c r="AC154" i="29"/>
  <c r="AC155" i="29"/>
  <c r="AC156" i="29"/>
  <c r="AC157" i="29"/>
  <c r="AC158" i="29"/>
  <c r="AC159" i="29"/>
  <c r="AC160" i="29"/>
  <c r="AC161" i="29"/>
  <c r="AC162" i="29"/>
  <c r="AC163" i="29"/>
  <c r="AC164" i="29"/>
  <c r="AC165" i="29"/>
  <c r="AC166" i="29"/>
  <c r="AC167" i="29"/>
  <c r="AC168" i="29"/>
  <c r="AC169" i="29"/>
  <c r="AC170" i="29"/>
  <c r="AC171" i="29"/>
  <c r="AC172" i="29"/>
  <c r="AC173" i="29"/>
  <c r="AC174" i="29"/>
  <c r="AC175" i="29"/>
  <c r="AC176" i="29"/>
  <c r="AC177" i="29"/>
  <c r="AC178" i="29"/>
  <c r="AC179" i="29"/>
  <c r="AC180" i="29"/>
  <c r="AC181" i="29"/>
  <c r="AC182" i="29"/>
  <c r="AC183" i="29"/>
  <c r="AC184" i="29"/>
  <c r="AC185" i="29"/>
  <c r="AC186" i="29"/>
  <c r="AC187" i="29"/>
  <c r="AC188" i="29"/>
  <c r="AC189" i="29"/>
  <c r="AC190" i="29"/>
  <c r="AC191" i="29"/>
  <c r="AC192" i="29"/>
  <c r="AC193" i="29"/>
  <c r="AC194" i="29"/>
  <c r="AC195" i="29"/>
  <c r="AC196" i="29"/>
  <c r="AC197" i="29"/>
  <c r="AC198" i="29"/>
  <c r="AC199" i="29"/>
  <c r="AC200" i="29"/>
  <c r="AC201" i="29"/>
  <c r="AC202" i="29"/>
  <c r="AC203" i="29"/>
  <c r="AC204" i="29"/>
  <c r="AC205" i="29"/>
  <c r="AC206" i="29"/>
  <c r="AC207" i="29"/>
  <c r="AC208" i="29"/>
  <c r="AC209" i="29"/>
  <c r="AC210" i="29"/>
  <c r="AC211" i="29"/>
  <c r="AC212" i="29"/>
  <c r="AC213" i="29"/>
  <c r="AC214" i="29"/>
  <c r="AC215" i="29"/>
  <c r="AC216" i="29"/>
  <c r="AC217" i="29"/>
  <c r="AC218" i="29"/>
  <c r="AC219" i="29"/>
  <c r="AC220" i="29"/>
  <c r="AC221" i="29"/>
  <c r="AC222" i="29"/>
  <c r="AC223" i="29"/>
  <c r="AC224" i="29"/>
  <c r="AC225" i="29"/>
  <c r="AC226" i="29"/>
  <c r="AC227" i="29"/>
  <c r="AC228" i="29"/>
  <c r="AC229" i="29"/>
  <c r="AC230" i="29"/>
  <c r="AC231" i="29"/>
  <c r="AC232" i="29"/>
  <c r="AC233" i="29"/>
  <c r="AC234" i="29"/>
  <c r="AC235" i="29"/>
  <c r="AC236" i="29"/>
  <c r="AC237" i="29"/>
  <c r="AC238" i="29"/>
  <c r="AC239" i="29"/>
  <c r="AC240" i="29"/>
  <c r="AC241" i="29"/>
  <c r="AC242" i="29"/>
  <c r="AC243" i="29"/>
  <c r="AC244" i="29"/>
  <c r="AC245" i="29"/>
  <c r="AC246" i="29"/>
  <c r="AC247" i="29"/>
  <c r="AC248" i="29"/>
  <c r="AC249" i="29"/>
  <c r="AC250" i="29"/>
  <c r="AC251" i="29"/>
  <c r="AC252" i="29"/>
  <c r="AC253" i="29"/>
  <c r="AC254" i="29"/>
  <c r="AC255" i="29"/>
  <c r="AC256" i="29"/>
  <c r="AC257" i="29"/>
  <c r="AC258" i="29"/>
  <c r="AC259" i="29"/>
  <c r="AC260" i="29"/>
  <c r="AC261" i="29"/>
  <c r="AC262" i="29"/>
  <c r="AC263" i="29"/>
  <c r="AC264" i="29"/>
  <c r="AC265" i="29"/>
  <c r="AC266" i="29"/>
  <c r="AC267" i="29"/>
  <c r="AC268" i="29"/>
  <c r="AC269" i="29"/>
  <c r="AC270" i="29"/>
  <c r="AC271" i="29"/>
  <c r="AC272" i="29"/>
  <c r="AC273" i="29"/>
  <c r="AC274" i="29"/>
  <c r="AC275" i="29"/>
  <c r="AC276" i="29"/>
  <c r="AC277" i="29"/>
  <c r="AC278" i="29"/>
  <c r="AC279" i="29"/>
  <c r="AC280" i="29"/>
  <c r="AC281" i="29"/>
  <c r="AC282" i="29"/>
  <c r="AC283" i="29"/>
  <c r="AC284" i="29"/>
  <c r="AC285" i="29"/>
  <c r="AC286" i="29"/>
  <c r="AC287" i="29"/>
  <c r="AC288" i="29"/>
  <c r="AC289" i="29"/>
  <c r="AC290" i="29"/>
  <c r="AC291" i="29"/>
  <c r="AC292" i="29"/>
  <c r="AC293" i="29"/>
  <c r="AC294" i="29"/>
  <c r="AC295" i="29"/>
  <c r="AC296" i="29"/>
  <c r="AC2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U74" i="29"/>
  <c r="U75" i="29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48" i="29"/>
  <c r="U249" i="29"/>
  <c r="U250" i="29"/>
  <c r="U251" i="29"/>
  <c r="U252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292" i="29"/>
  <c r="U293" i="29"/>
  <c r="U294" i="29"/>
  <c r="U295" i="29"/>
  <c r="U296" i="29"/>
  <c r="U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101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16" i="29"/>
  <c r="N117" i="29"/>
  <c r="N118" i="29"/>
  <c r="N119" i="29"/>
  <c r="N120" i="29"/>
  <c r="N121" i="29"/>
  <c r="N122" i="29"/>
  <c r="N123" i="29"/>
  <c r="N124" i="29"/>
  <c r="N12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41" i="29"/>
  <c r="N142" i="29"/>
  <c r="N143" i="29"/>
  <c r="N144" i="29"/>
  <c r="N145" i="29"/>
  <c r="N146" i="29"/>
  <c r="N147" i="29"/>
  <c r="N148" i="29"/>
  <c r="N149" i="29"/>
  <c r="N150" i="29"/>
  <c r="N151" i="29"/>
  <c r="N152" i="29"/>
  <c r="N153" i="29"/>
  <c r="N154" i="29"/>
  <c r="N155" i="29"/>
  <c r="N156" i="29"/>
  <c r="N157" i="29"/>
  <c r="N158" i="29"/>
  <c r="N159" i="29"/>
  <c r="N160" i="29"/>
  <c r="N161" i="29"/>
  <c r="N162" i="29"/>
  <c r="N163" i="29"/>
  <c r="N164" i="29"/>
  <c r="N165" i="29"/>
  <c r="N166" i="29"/>
  <c r="N167" i="29"/>
  <c r="N168" i="29"/>
  <c r="N169" i="29"/>
  <c r="N170" i="29"/>
  <c r="N171" i="29"/>
  <c r="N172" i="29"/>
  <c r="N173" i="29"/>
  <c r="N174" i="29"/>
  <c r="N175" i="29"/>
  <c r="N176" i="29"/>
  <c r="N177" i="29"/>
  <c r="N178" i="29"/>
  <c r="N179" i="29"/>
  <c r="N180" i="29"/>
  <c r="N181" i="29"/>
  <c r="N182" i="29"/>
  <c r="N183" i="29"/>
  <c r="N184" i="29"/>
  <c r="N185" i="29"/>
  <c r="N186" i="29"/>
  <c r="N187" i="29"/>
  <c r="N188" i="29"/>
  <c r="N189" i="29"/>
  <c r="N190" i="29"/>
  <c r="N191" i="29"/>
  <c r="N192" i="29"/>
  <c r="N193" i="29"/>
  <c r="N194" i="29"/>
  <c r="N195" i="29"/>
  <c r="N196" i="29"/>
  <c r="N197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0" i="29"/>
  <c r="N221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43" i="29"/>
  <c r="N244" i="29"/>
  <c r="N245" i="29"/>
  <c r="N246" i="29"/>
  <c r="N247" i="29"/>
  <c r="N248" i="29"/>
  <c r="N249" i="29"/>
  <c r="N250" i="29"/>
  <c r="N251" i="29"/>
  <c r="N252" i="29"/>
  <c r="N253" i="29"/>
  <c r="N254" i="29"/>
  <c r="N255" i="29"/>
  <c r="N256" i="29"/>
  <c r="N257" i="29"/>
  <c r="N258" i="29"/>
  <c r="N259" i="29"/>
  <c r="N260" i="29"/>
  <c r="N261" i="29"/>
  <c r="N262" i="29"/>
  <c r="N263" i="29"/>
  <c r="N264" i="29"/>
  <c r="N265" i="29"/>
  <c r="N266" i="29"/>
  <c r="N267" i="29"/>
  <c r="N268" i="29"/>
  <c r="N269" i="29"/>
  <c r="N270" i="29"/>
  <c r="N271" i="29"/>
  <c r="N272" i="29"/>
  <c r="N273" i="29"/>
  <c r="N274" i="29"/>
  <c r="N275" i="29"/>
  <c r="N276" i="29"/>
  <c r="N277" i="29"/>
  <c r="N278" i="29"/>
  <c r="N279" i="29"/>
  <c r="N280" i="29"/>
  <c r="N281" i="29"/>
  <c r="N282" i="29"/>
  <c r="N283" i="29"/>
  <c r="N284" i="29"/>
  <c r="N285" i="29"/>
  <c r="N286" i="29"/>
  <c r="N287" i="29"/>
  <c r="N288" i="29"/>
  <c r="N289" i="29"/>
  <c r="N290" i="29"/>
  <c r="N291" i="29"/>
  <c r="N292" i="29"/>
  <c r="N293" i="29"/>
  <c r="N294" i="29"/>
  <c r="N295" i="29"/>
  <c r="N296" i="29"/>
  <c r="N2" i="29"/>
  <c r="AV296" i="29" l="1"/>
  <c r="AV280" i="29"/>
  <c r="AV264" i="29"/>
  <c r="AX264" i="29" s="1"/>
  <c r="AV248" i="29"/>
  <c r="AX248" i="29" s="1"/>
  <c r="AV232" i="29"/>
  <c r="AX232" i="29" s="1"/>
  <c r="AV216" i="29"/>
  <c r="AX216" i="29" s="1"/>
  <c r="AV200" i="29"/>
  <c r="AX200" i="29" s="1"/>
  <c r="AV184" i="29"/>
  <c r="AX184" i="29" s="1"/>
  <c r="AV168" i="29"/>
  <c r="AX168" i="29" s="1"/>
  <c r="AV152" i="29"/>
  <c r="AV136" i="29"/>
  <c r="AV120" i="29"/>
  <c r="AX120" i="29" s="1"/>
  <c r="AV104" i="29"/>
  <c r="AX104" i="29" s="1"/>
  <c r="AV88" i="29"/>
  <c r="AX88" i="29" s="1"/>
  <c r="AV72" i="29"/>
  <c r="AX72" i="29" s="1"/>
  <c r="AV56" i="29"/>
  <c r="AX56" i="29" s="1"/>
  <c r="AV40" i="29"/>
  <c r="AV24" i="29"/>
  <c r="AV8" i="29"/>
  <c r="AV294" i="29"/>
  <c r="AX294" i="29" s="1"/>
  <c r="AV286" i="29"/>
  <c r="AX286" i="29" s="1"/>
  <c r="AV278" i="29"/>
  <c r="AX278" i="29" s="1"/>
  <c r="AV270" i="29"/>
  <c r="AX270" i="29" s="1"/>
  <c r="AV262" i="29"/>
  <c r="AX262" i="29" s="1"/>
  <c r="AV254" i="29"/>
  <c r="AX254" i="29" s="1"/>
  <c r="AV246" i="29"/>
  <c r="AX246" i="29" s="1"/>
  <c r="AV238" i="29"/>
  <c r="AX238" i="29" s="1"/>
  <c r="AV230" i="29"/>
  <c r="AX230" i="29" s="1"/>
  <c r="AV222" i="29"/>
  <c r="AX222" i="29" s="1"/>
  <c r="AV214" i="29"/>
  <c r="AX214" i="29" s="1"/>
  <c r="AV206" i="29"/>
  <c r="AX206" i="29" s="1"/>
  <c r="AV198" i="29"/>
  <c r="AX198" i="29" s="1"/>
  <c r="AV190" i="29"/>
  <c r="AX190" i="29" s="1"/>
  <c r="AV182" i="29"/>
  <c r="AX182" i="29" s="1"/>
  <c r="AV174" i="29"/>
  <c r="AX174" i="29" s="1"/>
  <c r="AV166" i="29"/>
  <c r="AX166" i="29" s="1"/>
  <c r="AV158" i="29"/>
  <c r="AX158" i="29" s="1"/>
  <c r="AV150" i="29"/>
  <c r="AX150" i="29" s="1"/>
  <c r="AV142" i="29"/>
  <c r="AX142" i="29" s="1"/>
  <c r="AV134" i="29"/>
  <c r="AX134" i="29" s="1"/>
  <c r="AV126" i="29"/>
  <c r="AX126" i="29" s="1"/>
  <c r="AV118" i="29"/>
  <c r="AX118" i="29" s="1"/>
  <c r="AV110" i="29"/>
  <c r="AX110" i="29" s="1"/>
  <c r="AV102" i="29"/>
  <c r="AX102" i="29" s="1"/>
  <c r="AV94" i="29"/>
  <c r="AX94" i="29" s="1"/>
  <c r="AV86" i="29"/>
  <c r="AX86" i="29" s="1"/>
  <c r="AV78" i="29"/>
  <c r="AX78" i="29" s="1"/>
  <c r="AV70" i="29"/>
  <c r="AX70" i="29" s="1"/>
  <c r="AV62" i="29"/>
  <c r="AX62" i="29" s="1"/>
  <c r="AV54" i="29"/>
  <c r="AX54" i="29" s="1"/>
  <c r="AV46" i="29"/>
  <c r="AX46" i="29" s="1"/>
  <c r="AV38" i="29"/>
  <c r="AX38" i="29" s="1"/>
  <c r="AV30" i="29"/>
  <c r="AX30" i="29" s="1"/>
  <c r="AV22" i="29"/>
  <c r="AX22" i="29" s="1"/>
  <c r="AV14" i="29"/>
  <c r="AX14" i="29" s="1"/>
  <c r="AV6" i="29"/>
  <c r="AX6" i="29" s="1"/>
  <c r="AV293" i="29"/>
  <c r="AX293" i="29" s="1"/>
  <c r="AV285" i="29"/>
  <c r="AX285" i="29" s="1"/>
  <c r="AV277" i="29"/>
  <c r="AX277" i="29" s="1"/>
  <c r="AV269" i="29"/>
  <c r="AX269" i="29" s="1"/>
  <c r="AV261" i="29"/>
  <c r="AX261" i="29" s="1"/>
  <c r="AV253" i="29"/>
  <c r="AX253" i="29" s="1"/>
  <c r="AV245" i="29"/>
  <c r="AX245" i="29" s="1"/>
  <c r="AV237" i="29"/>
  <c r="AX237" i="29" s="1"/>
  <c r="AV229" i="29"/>
  <c r="AV221" i="29"/>
  <c r="AV213" i="29"/>
  <c r="AX213" i="29" s="1"/>
  <c r="AV205" i="29"/>
  <c r="AX205" i="29" s="1"/>
  <c r="AV197" i="29"/>
  <c r="AX197" i="29" s="1"/>
  <c r="AV189" i="29"/>
  <c r="AX189" i="29" s="1"/>
  <c r="AV181" i="29"/>
  <c r="AX181" i="29" s="1"/>
  <c r="AV173" i="29"/>
  <c r="AX173" i="29" s="1"/>
  <c r="AV165" i="29"/>
  <c r="AX165" i="29" s="1"/>
  <c r="AV157" i="29"/>
  <c r="AX157" i="29" s="1"/>
  <c r="AV149" i="29"/>
  <c r="AX149" i="29" s="1"/>
  <c r="AV141" i="29"/>
  <c r="AV133" i="29"/>
  <c r="AX133" i="29" s="1"/>
  <c r="AV125" i="29"/>
  <c r="AX125" i="29" s="1"/>
  <c r="AV117" i="29"/>
  <c r="AX117" i="29" s="1"/>
  <c r="AV109" i="29"/>
  <c r="AX109" i="29" s="1"/>
  <c r="AV101" i="29"/>
  <c r="AX101" i="29" s="1"/>
  <c r="AV93" i="29"/>
  <c r="AX93" i="29" s="1"/>
  <c r="AV85" i="29"/>
  <c r="AX85" i="29" s="1"/>
  <c r="AV77" i="29"/>
  <c r="AV69" i="29"/>
  <c r="AX69" i="29" s="1"/>
  <c r="AV61" i="29"/>
  <c r="AX61" i="29" s="1"/>
  <c r="AV53" i="29"/>
  <c r="AX53" i="29" s="1"/>
  <c r="AV45" i="29"/>
  <c r="AX45" i="29" s="1"/>
  <c r="AV37" i="29"/>
  <c r="AV29" i="29"/>
  <c r="AX29" i="29" s="1"/>
  <c r="AV21" i="29"/>
  <c r="AX21" i="29" s="1"/>
  <c r="AV13" i="29"/>
  <c r="AX13" i="29" s="1"/>
  <c r="AV5" i="29"/>
  <c r="AX5" i="29" s="1"/>
  <c r="AV2" i="29"/>
  <c r="AX2" i="29" s="1"/>
  <c r="AV289" i="29"/>
  <c r="AX289" i="29" s="1"/>
  <c r="AV281" i="29"/>
  <c r="AX281" i="29" s="1"/>
  <c r="AV273" i="29"/>
  <c r="AX273" i="29" s="1"/>
  <c r="AV265" i="29"/>
  <c r="AV257" i="29"/>
  <c r="AX257" i="29" s="1"/>
  <c r="AV249" i="29"/>
  <c r="AV241" i="29"/>
  <c r="AX241" i="29" s="1"/>
  <c r="AV233" i="29"/>
  <c r="AX233" i="29" s="1"/>
  <c r="AV225" i="29"/>
  <c r="AX225" i="29" s="1"/>
  <c r="AV217" i="29"/>
  <c r="AX217" i="29" s="1"/>
  <c r="AV209" i="29"/>
  <c r="AX209" i="29" s="1"/>
  <c r="AV201" i="29"/>
  <c r="AX201" i="29" s="1"/>
  <c r="AV193" i="29"/>
  <c r="AX193" i="29" s="1"/>
  <c r="AV185" i="29"/>
  <c r="AX185" i="29" s="1"/>
  <c r="AV177" i="29"/>
  <c r="AX177" i="29" s="1"/>
  <c r="AV169" i="29"/>
  <c r="AX169" i="29" s="1"/>
  <c r="AV161" i="29"/>
  <c r="AX161" i="29" s="1"/>
  <c r="AV153" i="29"/>
  <c r="AX153" i="29" s="1"/>
  <c r="AV145" i="29"/>
  <c r="AV137" i="29"/>
  <c r="AV129" i="29"/>
  <c r="AX129" i="29" s="1"/>
  <c r="AV121" i="29"/>
  <c r="AV113" i="29"/>
  <c r="AX113" i="29" s="1"/>
  <c r="AV105" i="29"/>
  <c r="AX105" i="29" s="1"/>
  <c r="AV97" i="29"/>
  <c r="AX97" i="29" s="1"/>
  <c r="AV89" i="29"/>
  <c r="AX89" i="29" s="1"/>
  <c r="AV81" i="29"/>
  <c r="AX81" i="29" s="1"/>
  <c r="AV73" i="29"/>
  <c r="AX73" i="29" s="1"/>
  <c r="AV65" i="29"/>
  <c r="AX65" i="29" s="1"/>
  <c r="AV57" i="29"/>
  <c r="AV49" i="29"/>
  <c r="AX49" i="29" s="1"/>
  <c r="AV41" i="29"/>
  <c r="AX41" i="29" s="1"/>
  <c r="AV33" i="29"/>
  <c r="AX33" i="29" s="1"/>
  <c r="AV25" i="29"/>
  <c r="AX25" i="29" s="1"/>
  <c r="AV17" i="29"/>
  <c r="AX17" i="29" s="1"/>
  <c r="AV9" i="29"/>
  <c r="AX9" i="29" s="1"/>
  <c r="AV295" i="29"/>
  <c r="AX295" i="29" s="1"/>
  <c r="AV287" i="29"/>
  <c r="AV279" i="29"/>
  <c r="AX279" i="29" s="1"/>
  <c r="AV271" i="29"/>
  <c r="AX271" i="29" s="1"/>
  <c r="AV263" i="29"/>
  <c r="AX263" i="29" s="1"/>
  <c r="AV255" i="29"/>
  <c r="AX255" i="29" s="1"/>
  <c r="AV247" i="29"/>
  <c r="AV239" i="29"/>
  <c r="AX239" i="29" s="1"/>
  <c r="AV231" i="29"/>
  <c r="AX231" i="29" s="1"/>
  <c r="AV223" i="29"/>
  <c r="AX223" i="29" s="1"/>
  <c r="AV215" i="29"/>
  <c r="AX215" i="29" s="1"/>
  <c r="AV207" i="29"/>
  <c r="AX207" i="29" s="1"/>
  <c r="AV199" i="29"/>
  <c r="AX199" i="29" s="1"/>
  <c r="AV191" i="29"/>
  <c r="AX191" i="29" s="1"/>
  <c r="AV183" i="29"/>
  <c r="AX183" i="29" s="1"/>
  <c r="AV175" i="29"/>
  <c r="AX175" i="29" s="1"/>
  <c r="AV167" i="29"/>
  <c r="AX167" i="29" s="1"/>
  <c r="AV159" i="29"/>
  <c r="AX159" i="29" s="1"/>
  <c r="AV151" i="29"/>
  <c r="AX151" i="29" s="1"/>
  <c r="AV143" i="29"/>
  <c r="AX143" i="29" s="1"/>
  <c r="AV135" i="29"/>
  <c r="AX135" i="29" s="1"/>
  <c r="AV127" i="29"/>
  <c r="AX127" i="29" s="1"/>
  <c r="AV119" i="29"/>
  <c r="AX119" i="29" s="1"/>
  <c r="AV111" i="29"/>
  <c r="AX111" i="29" s="1"/>
  <c r="AV103" i="29"/>
  <c r="AX103" i="29" s="1"/>
  <c r="AV95" i="29"/>
  <c r="AX95" i="29" s="1"/>
  <c r="AV87" i="29"/>
  <c r="AX87" i="29" s="1"/>
  <c r="AV288" i="29"/>
  <c r="AX288" i="29" s="1"/>
  <c r="AV272" i="29"/>
  <c r="AX272" i="29" s="1"/>
  <c r="AV256" i="29"/>
  <c r="AX256" i="29" s="1"/>
  <c r="AV240" i="29"/>
  <c r="AX240" i="29" s="1"/>
  <c r="AV224" i="29"/>
  <c r="AX224" i="29" s="1"/>
  <c r="AV208" i="29"/>
  <c r="AX208" i="29" s="1"/>
  <c r="AV192" i="29"/>
  <c r="AX192" i="29" s="1"/>
  <c r="AV176" i="29"/>
  <c r="AX176" i="29" s="1"/>
  <c r="AV160" i="29"/>
  <c r="AX160" i="29" s="1"/>
  <c r="AV144" i="29"/>
  <c r="AX144" i="29" s="1"/>
  <c r="AV128" i="29"/>
  <c r="AX128" i="29" s="1"/>
  <c r="AV112" i="29"/>
  <c r="AX112" i="29" s="1"/>
  <c r="AV96" i="29"/>
  <c r="AX96" i="29" s="1"/>
  <c r="AV80" i="29"/>
  <c r="AX80" i="29" s="1"/>
  <c r="AV64" i="29"/>
  <c r="AX64" i="29" s="1"/>
  <c r="AV48" i="29"/>
  <c r="AX48" i="29" s="1"/>
  <c r="AV32" i="29"/>
  <c r="AX32" i="29" s="1"/>
  <c r="AV16" i="29"/>
  <c r="AX16" i="29" s="1"/>
  <c r="AV59" i="29"/>
  <c r="AX59" i="29" s="1"/>
  <c r="AV51" i="29"/>
  <c r="AX51" i="29" s="1"/>
  <c r="AV43" i="29"/>
  <c r="AX43" i="29" s="1"/>
  <c r="AV35" i="29"/>
  <c r="AX35" i="29" s="1"/>
  <c r="AV27" i="29"/>
  <c r="AX27" i="29" s="1"/>
  <c r="AV19" i="29"/>
  <c r="AX19" i="29" s="1"/>
  <c r="AV11" i="29"/>
  <c r="AX11" i="29" s="1"/>
  <c r="AV3" i="29"/>
  <c r="AX3" i="29" s="1"/>
  <c r="AX296" i="29"/>
  <c r="AX280" i="29"/>
  <c r="AX152" i="29"/>
  <c r="AX136" i="29"/>
  <c r="AX40" i="29"/>
  <c r="AX24" i="29"/>
  <c r="AX8" i="29"/>
  <c r="AV79" i="29"/>
  <c r="AX79" i="29" s="1"/>
  <c r="AV71" i="29"/>
  <c r="AX71" i="29" s="1"/>
  <c r="AV63" i="29"/>
  <c r="AX63" i="29" s="1"/>
  <c r="AV55" i="29"/>
  <c r="AX55" i="29" s="1"/>
  <c r="AV47" i="29"/>
  <c r="AX47" i="29" s="1"/>
  <c r="AV39" i="29"/>
  <c r="AX39" i="29" s="1"/>
  <c r="AV31" i="29"/>
  <c r="AX31" i="29" s="1"/>
  <c r="AV23" i="29"/>
  <c r="AX23" i="29" s="1"/>
  <c r="AV15" i="29"/>
  <c r="AX15" i="29" s="1"/>
  <c r="AV7" i="29"/>
  <c r="AX7" i="29" s="1"/>
  <c r="AX229" i="29"/>
  <c r="AX221" i="29"/>
  <c r="AX141" i="29"/>
  <c r="AX77" i="29"/>
  <c r="AX37" i="29"/>
  <c r="AV292" i="29"/>
  <c r="AX292" i="29" s="1"/>
  <c r="AV284" i="29"/>
  <c r="AX284" i="29" s="1"/>
  <c r="AV276" i="29"/>
  <c r="AX276" i="29" s="1"/>
  <c r="AV268" i="29"/>
  <c r="AX268" i="29" s="1"/>
  <c r="AV260" i="29"/>
  <c r="AX260" i="29" s="1"/>
  <c r="AV252" i="29"/>
  <c r="AX252" i="29" s="1"/>
  <c r="AV244" i="29"/>
  <c r="AX244" i="29" s="1"/>
  <c r="AV236" i="29"/>
  <c r="AX236" i="29" s="1"/>
  <c r="AV228" i="29"/>
  <c r="AX228" i="29" s="1"/>
  <c r="AV220" i="29"/>
  <c r="AX220" i="29" s="1"/>
  <c r="AV212" i="29"/>
  <c r="AX212" i="29" s="1"/>
  <c r="AV204" i="29"/>
  <c r="AX204" i="29" s="1"/>
  <c r="AV196" i="29"/>
  <c r="AX196" i="29" s="1"/>
  <c r="AV188" i="29"/>
  <c r="AX188" i="29" s="1"/>
  <c r="AV180" i="29"/>
  <c r="AX180" i="29" s="1"/>
  <c r="AV172" i="29"/>
  <c r="AX172" i="29" s="1"/>
  <c r="AV164" i="29"/>
  <c r="AX164" i="29" s="1"/>
  <c r="AV156" i="29"/>
  <c r="AX156" i="29" s="1"/>
  <c r="AV148" i="29"/>
  <c r="AX148" i="29" s="1"/>
  <c r="AV140" i="29"/>
  <c r="AX140" i="29" s="1"/>
  <c r="AV132" i="29"/>
  <c r="AX132" i="29" s="1"/>
  <c r="AV124" i="29"/>
  <c r="AX124" i="29" s="1"/>
  <c r="AV116" i="29"/>
  <c r="AX116" i="29" s="1"/>
  <c r="AV108" i="29"/>
  <c r="AX108" i="29" s="1"/>
  <c r="AV100" i="29"/>
  <c r="AX100" i="29" s="1"/>
  <c r="AV92" i="29"/>
  <c r="AX92" i="29" s="1"/>
  <c r="AV84" i="29"/>
  <c r="AX84" i="29" s="1"/>
  <c r="AV76" i="29"/>
  <c r="AX76" i="29" s="1"/>
  <c r="AV68" i="29"/>
  <c r="AX68" i="29" s="1"/>
  <c r="AV60" i="29"/>
  <c r="AX60" i="29" s="1"/>
  <c r="AV52" i="29"/>
  <c r="AX52" i="29" s="1"/>
  <c r="AV44" i="29"/>
  <c r="AX44" i="29" s="1"/>
  <c r="AV36" i="29"/>
  <c r="AX36" i="29" s="1"/>
  <c r="AV28" i="29"/>
  <c r="AX28" i="29" s="1"/>
  <c r="AV20" i="29"/>
  <c r="AX20" i="29" s="1"/>
  <c r="AV12" i="29"/>
  <c r="AX12" i="29" s="1"/>
  <c r="AV4" i="29"/>
  <c r="AX4" i="29" s="1"/>
  <c r="AV291" i="29"/>
  <c r="AX291" i="29" s="1"/>
  <c r="AV283" i="29"/>
  <c r="AX283" i="29" s="1"/>
  <c r="AV275" i="29"/>
  <c r="AX275" i="29" s="1"/>
  <c r="AV267" i="29"/>
  <c r="AX267" i="29" s="1"/>
  <c r="AV259" i="29"/>
  <c r="AX259" i="29" s="1"/>
  <c r="AV251" i="29"/>
  <c r="AX251" i="29" s="1"/>
  <c r="AV243" i="29"/>
  <c r="AX243" i="29" s="1"/>
  <c r="AV235" i="29"/>
  <c r="AX235" i="29" s="1"/>
  <c r="AV227" i="29"/>
  <c r="AX227" i="29" s="1"/>
  <c r="AV219" i="29"/>
  <c r="AX219" i="29" s="1"/>
  <c r="AV211" i="29"/>
  <c r="AX211" i="29" s="1"/>
  <c r="AV203" i="29"/>
  <c r="AX203" i="29" s="1"/>
  <c r="AV195" i="29"/>
  <c r="AX195" i="29" s="1"/>
  <c r="AV187" i="29"/>
  <c r="AX187" i="29" s="1"/>
  <c r="AV179" i="29"/>
  <c r="AX179" i="29" s="1"/>
  <c r="AV171" i="29"/>
  <c r="AX171" i="29" s="1"/>
  <c r="AV163" i="29"/>
  <c r="AX163" i="29" s="1"/>
  <c r="AV155" i="29"/>
  <c r="AX155" i="29" s="1"/>
  <c r="AV147" i="29"/>
  <c r="AX147" i="29" s="1"/>
  <c r="AV139" i="29"/>
  <c r="AX139" i="29" s="1"/>
  <c r="AV131" i="29"/>
  <c r="AX131" i="29" s="1"/>
  <c r="AV123" i="29"/>
  <c r="AX123" i="29" s="1"/>
  <c r="AV115" i="29"/>
  <c r="AX115" i="29" s="1"/>
  <c r="AV107" i="29"/>
  <c r="AX107" i="29" s="1"/>
  <c r="AV99" i="29"/>
  <c r="AX99" i="29" s="1"/>
  <c r="AV91" i="29"/>
  <c r="AX91" i="29" s="1"/>
  <c r="AV83" i="29"/>
  <c r="AX83" i="29" s="1"/>
  <c r="AV75" i="29"/>
  <c r="AX75" i="29" s="1"/>
  <c r="AV67" i="29"/>
  <c r="AX67" i="29" s="1"/>
  <c r="AX282" i="29"/>
  <c r="AX266" i="29"/>
  <c r="AX250" i="29"/>
  <c r="AX234" i="29"/>
  <c r="AX218" i="29"/>
  <c r="AX210" i="29"/>
  <c r="AX194" i="29"/>
  <c r="AX186" i="29"/>
  <c r="AX178" i="29"/>
  <c r="AX170" i="29"/>
  <c r="AX162" i="29"/>
  <c r="AX154" i="29"/>
  <c r="AX146" i="29"/>
  <c r="AX138" i="29"/>
  <c r="AX130" i="29"/>
  <c r="AX122" i="29"/>
  <c r="AX114" i="29"/>
  <c r="AX106" i="29"/>
  <c r="AX98" i="29"/>
  <c r="AX90" i="29"/>
  <c r="AX82" i="29"/>
  <c r="AX74" i="29"/>
  <c r="AX66" i="29"/>
  <c r="AX58" i="29"/>
  <c r="AX50" i="29"/>
  <c r="AX42" i="29"/>
  <c r="AX34" i="29"/>
  <c r="AX26" i="29"/>
  <c r="AX10" i="29"/>
  <c r="AX265" i="29"/>
  <c r="AX249" i="29"/>
  <c r="AX145" i="29"/>
  <c r="AX137" i="29"/>
  <c r="AX121" i="29"/>
  <c r="AX57" i="29"/>
  <c r="AX290" i="29"/>
  <c r="AX274" i="29"/>
  <c r="AX258" i="29"/>
  <c r="AX242" i="29"/>
  <c r="AX226" i="29"/>
  <c r="AX202" i="29"/>
  <c r="AX18" i="29"/>
  <c r="AX287" i="29"/>
  <c r="AX24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tc={10E4424E-FB94-4856-8322-F794F01DB9C3}</author>
  </authors>
  <commentList>
    <comment ref="A1" authorId="0" shapeId="0" xr:uid="{10E4424E-FB94-4856-8322-F794F01DB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@Agatha Lechner da Silva , esta aba foi criada pegando os dados da planilha Liana-Inerves (aba definitiva) e inserida a primeira linha da planilha que o consultor enviou, confirmando que está na estrutura que ele pediu. Ela APRESENTA indício por aporte. Podemos conferir. Após a confer~encia vou copiar e colar apenas valores e alterar a nomenclatura de ñ-dep para incluir informaçao de indício... Assim passar pra COSIS.</t>
      </text>
    </comment>
  </commentList>
</comments>
</file>

<file path=xl/sharedStrings.xml><?xml version="1.0" encoding="utf-8"?>
<sst xmlns="http://schemas.openxmlformats.org/spreadsheetml/2006/main" count="38811" uniqueCount="5567">
  <si>
    <t>UF</t>
  </si>
  <si>
    <t>Estatal</t>
  </si>
  <si>
    <t>Sigla</t>
  </si>
  <si>
    <t>CNPJ</t>
  </si>
  <si>
    <t>Situação</t>
  </si>
  <si>
    <t xml:space="preserve">Setor 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</si>
  <si>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</si>
  <si>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</si>
  <si>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</si>
  <si>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</si>
  <si>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</si>
  <si>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</si>
  <si>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</si>
  <si>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Checagem de empragados</t>
  </si>
  <si>
    <t>Possui Conselho de Administração</t>
  </si>
  <si>
    <t>Possui Conselho Fiscal</t>
  </si>
  <si>
    <t>Possui Comitê de Autidoria</t>
  </si>
  <si>
    <t>Link Carta Anual (copiar)</t>
  </si>
  <si>
    <t>Receita Líquida Operacional</t>
  </si>
  <si>
    <t>Despesa com Pessoal, incluindo temporários e terceirizados (por competência)</t>
  </si>
  <si>
    <t>Checagem de Despesa com pessoal</t>
  </si>
  <si>
    <t>Despesa Total (por competência)</t>
  </si>
  <si>
    <t>Investimento (por competência)</t>
  </si>
  <si>
    <t>Foi Distribuído PLR ou RVA no exercício</t>
  </si>
  <si>
    <t>Remuneração bruta total paga no ano</t>
  </si>
  <si>
    <t>PLR ou RVA pagos no ano</t>
  </si>
  <si>
    <t>Indenizações pagas no ano</t>
  </si>
  <si>
    <t>Lucro / Prejuízo Líquido do Exercício</t>
  </si>
  <si>
    <t>Distribuiu PLR tendo prejuízo</t>
  </si>
  <si>
    <t>Patrimônio Líquido</t>
  </si>
  <si>
    <t>Valor de Mercado</t>
  </si>
  <si>
    <t>Dividendos e Juros sobre Capital Próprio pagos ao Tesouro Estadual / Municipal (pago)</t>
  </si>
  <si>
    <t xml:space="preserve"> Subvenções Recebidas do Tesouro Estadual / Municipal - Exercício anterior</t>
  </si>
  <si>
    <t xml:space="preserve"> Subvenções Recebidas do Tesouro Estadual / Municipal - Exercício </t>
  </si>
  <si>
    <t>INDÍCIO DE DEPENDÊNCIA - SUBVENÇÃO</t>
  </si>
  <si>
    <t>Passivos Assumidos pelo Tesouro Estadual / Municipal - Exercício anterior</t>
  </si>
  <si>
    <t xml:space="preserve">Passivos Assumidos pelo Tesouro Estadual / Municipal - Exercício </t>
  </si>
  <si>
    <t>Reforço de Capital -Exercício anterior</t>
  </si>
  <si>
    <t xml:space="preserve">Reforço de Capital -Exercício </t>
  </si>
  <si>
    <t>Quantidade de ações ou cotas que o Ente possui -Exercício anterior</t>
  </si>
  <si>
    <t xml:space="preserve">Quantidade de ações ou cotas que o Ente possui -Exercício </t>
  </si>
  <si>
    <t>Variação das Ações</t>
  </si>
  <si>
    <t>Capital Social Integralizado -Exercício anterior</t>
  </si>
  <si>
    <t xml:space="preserve">Capital Social Integralizado -Exercício </t>
  </si>
  <si>
    <t>Capital Social a Integralizar -Exercício anterior</t>
  </si>
  <si>
    <t xml:space="preserve">Capital Social a Integralizar -Exercício </t>
  </si>
  <si>
    <t>Variação do Capital Social</t>
  </si>
  <si>
    <t>Aumento do Capital ou Participação Acionária</t>
  </si>
  <si>
    <t>Não dependente com aporte de capital</t>
  </si>
  <si>
    <t>INDÍCIO DE DEPENDÊNCIA -  APORTE DE CAPITAL</t>
  </si>
  <si>
    <t>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</si>
  <si>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</si>
  <si>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</si>
  <si>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</si>
  <si>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</si>
  <si>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</si>
  <si>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</si>
  <si>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</si>
  <si>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</si>
  <si>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SIM</t>
  </si>
  <si>
    <t>Administradora da Zona de Processamento de Exportação do Acre</t>
  </si>
  <si>
    <t>AZPE</t>
  </si>
  <si>
    <t>12.467.990/0001-51</t>
  </si>
  <si>
    <t>DESENVOLVIMENTO REGIONAL</t>
  </si>
  <si>
    <t>Banco do Estado do Acre</t>
  </si>
  <si>
    <t>BANACRE</t>
  </si>
  <si>
    <t>04.064.077/0001-86</t>
  </si>
  <si>
    <t>EM LIQUIDAÇÃO</t>
  </si>
  <si>
    <t>FINANCEIRO</t>
  </si>
  <si>
    <t>Companhia de Armazéns e Entrepostos do Acre</t>
  </si>
  <si>
    <t>CAGEACRE</t>
  </si>
  <si>
    <t>04.043.493/0001-06</t>
  </si>
  <si>
    <t>ABASTECIMENTO DE ALIMENTOS E OUTROS INSUMOS</t>
  </si>
  <si>
    <t>EMPRESA PÚBLICA</t>
  </si>
  <si>
    <t>OUTRAS</t>
  </si>
  <si>
    <t>Companhia Industrial de Laticínios do Acre</t>
  </si>
  <si>
    <t>CILA</t>
  </si>
  <si>
    <t>04.061.693/0001-83</t>
  </si>
  <si>
    <t>Companhia de Desenvolvimento Industrial do Acre</t>
  </si>
  <si>
    <t>CODISACRE</t>
  </si>
  <si>
    <t>04.039.277/0001-89</t>
  </si>
  <si>
    <t>Companhia de Colonização do Acre</t>
  </si>
  <si>
    <t>COLONACRE</t>
  </si>
  <si>
    <t>04.039.673/0001-06</t>
  </si>
  <si>
    <t>Companhia de Saneamento do Acre</t>
  </si>
  <si>
    <t>SANACRE</t>
  </si>
  <si>
    <t>04.003.232/0001-54</t>
  </si>
  <si>
    <t>SANEAMENTO</t>
  </si>
  <si>
    <t>Companhia de Habitação do Acre</t>
  </si>
  <si>
    <t>COHAB AC</t>
  </si>
  <si>
    <t>04.066.007/0001-67</t>
  </si>
  <si>
    <t>HABITAÇÃO E URBANIZAÇÃO</t>
  </si>
  <si>
    <t>Companhia Agência de Desenvolvimento e Serviços Ambientais do Estado do Acre</t>
  </si>
  <si>
    <t>CDSA</t>
  </si>
  <si>
    <t>16.864.341/0001-45</t>
  </si>
  <si>
    <t>Empresa de Processamento de Dados do Acre S/A</t>
  </si>
  <si>
    <t>ACREDATA</t>
  </si>
  <si>
    <t>04.088.985/0001-00</t>
  </si>
  <si>
    <t>INFORMÁTICA E TECNOLOGIA DA INFORMAÇÃO</t>
  </si>
  <si>
    <t>Empresa de Assistência Técnica e Extensão Rural do Acre</t>
  </si>
  <si>
    <t>EMATER AC</t>
  </si>
  <si>
    <t>04.044.244/0001-27</t>
  </si>
  <si>
    <t>PESQUISA E ASSISTÊNCIA TÉCNICA AGROPECUÁRIA</t>
  </si>
  <si>
    <t>AL</t>
  </si>
  <si>
    <t>Agência de Fomento de Alagoas</t>
  </si>
  <si>
    <t>AFAL</t>
  </si>
  <si>
    <t>10.769.660/0001-95</t>
  </si>
  <si>
    <t>Alagoas Ativos S/A</t>
  </si>
  <si>
    <t>AL ATIVOS</t>
  </si>
  <si>
    <t>29.218.037/0001-72</t>
  </si>
  <si>
    <t>GESTÃO DE ATIVOS</t>
  </si>
  <si>
    <t>NÃO DEPENDENTE</t>
  </si>
  <si>
    <t>Banco do Estado de Alagoas S/A</t>
  </si>
  <si>
    <t>PRODUBAN</t>
  </si>
  <si>
    <t>12.275.749/0001-20</t>
  </si>
  <si>
    <t>Companhia Alagoana de Recursos Humanos e Patrimoniais</t>
  </si>
  <si>
    <t>CARHP</t>
  </si>
  <si>
    <t>12.291.274/0001-66</t>
  </si>
  <si>
    <t>Companhia de Edição Impressão e Publicação de Alagoas</t>
  </si>
  <si>
    <t>CEPAL</t>
  </si>
  <si>
    <t>04.308.836/0001-09</t>
  </si>
  <si>
    <t>COMUNICAÇÃO</t>
  </si>
  <si>
    <t>Companhia de Saneamento de Alagoas</t>
  </si>
  <si>
    <t>CASAL</t>
  </si>
  <si>
    <t>12.294.708/0001-81</t>
  </si>
  <si>
    <t>Gás de Alagoas S/A</t>
  </si>
  <si>
    <t>ALGÁS</t>
  </si>
  <si>
    <t>69.983.484/0001-32</t>
  </si>
  <si>
    <t>GÁS E DERIVADOS</t>
  </si>
  <si>
    <t>Laboratório Industrial Farmacêutico</t>
  </si>
  <si>
    <t>LIFAL</t>
  </si>
  <si>
    <t>12.343.158/0001-43</t>
  </si>
  <si>
    <t>Serviços de Engenharia de Alagoas S/A</t>
  </si>
  <si>
    <t>SERVEAL</t>
  </si>
  <si>
    <t>12.318.887/0001-40</t>
  </si>
  <si>
    <t>AP</t>
  </si>
  <si>
    <t>Companhia de Água e Esgoto do Amapá</t>
  </si>
  <si>
    <t>CAESA</t>
  </si>
  <si>
    <t>05.976.311/0001-04</t>
  </si>
  <si>
    <t>Companhia de Gás do Amapá</t>
  </si>
  <si>
    <t>GASAP</t>
  </si>
  <si>
    <t>05.943.400/0001-54</t>
  </si>
  <si>
    <t>Agência de Fomento Popular</t>
  </si>
  <si>
    <t>AFAP</t>
  </si>
  <si>
    <t>02.929.977/0001-13</t>
  </si>
  <si>
    <t>AM</t>
  </si>
  <si>
    <t>Empresa Estadual de Turismo</t>
  </si>
  <si>
    <t>Amazonastur</t>
  </si>
  <si>
    <t>05.662.046/0001-90</t>
  </si>
  <si>
    <t>TURISMO</t>
  </si>
  <si>
    <t>Agência de Fomento do Estado do Amazonas S/A</t>
  </si>
  <si>
    <t>Afeam</t>
  </si>
  <si>
    <t>03.183.937/0001-38</t>
  </si>
  <si>
    <t>Companhia de Desenvolvimento do Estado do Amazonas</t>
  </si>
  <si>
    <t>CIAMA</t>
  </si>
  <si>
    <t>00.624.961/0001-77</t>
  </si>
  <si>
    <t>Companhia Amazonense de Desenvolvimento e Mobilização de Ativos</t>
  </si>
  <si>
    <t>CADA</t>
  </si>
  <si>
    <t>40.182.478/0001-02</t>
  </si>
  <si>
    <t>Companhia de Gás do Amazonas</t>
  </si>
  <si>
    <t>CIGÁS</t>
  </si>
  <si>
    <t>00.624.964/0001-00</t>
  </si>
  <si>
    <t>PRODAM Processamento de Dados Amazonas S/A</t>
  </si>
  <si>
    <t>PRODAM</t>
  </si>
  <si>
    <t>04.407.920/0001-80</t>
  </si>
  <si>
    <t>Companhia de Saneamento do Amazonas</t>
  </si>
  <si>
    <t>COSAMA</t>
  </si>
  <si>
    <t>04.406.195/0001-25</t>
  </si>
  <si>
    <t>Agência de Desenvolvimento Sustentável do Amazonas</t>
  </si>
  <si>
    <t>ADS</t>
  </si>
  <si>
    <t>05.867.581/0001-87</t>
  </si>
  <si>
    <t>LTDA</t>
  </si>
  <si>
    <t>BA</t>
  </si>
  <si>
    <t>Companhia de Gás da Bahia</t>
  </si>
  <si>
    <t>Bahiagás</t>
  </si>
  <si>
    <t>34.432.153/0001-20</t>
  </si>
  <si>
    <t>Empresa Baiana de Ativos S/A</t>
  </si>
  <si>
    <t>BAHIAINVESTE</t>
  </si>
  <si>
    <t>26.310.070/0001-30</t>
  </si>
  <si>
    <t>Bahia Pesca S/A</t>
  </si>
  <si>
    <t>BAHIA PESCA</t>
  </si>
  <si>
    <t>13.187.745/0001-53</t>
  </si>
  <si>
    <t>Companhia Baiana de Pesquisa Mineral</t>
  </si>
  <si>
    <t>CBPM</t>
  </si>
  <si>
    <t>13.554.910/0001-68</t>
  </si>
  <si>
    <t>MINERAÇÃO</t>
  </si>
  <si>
    <t>Companhia de Engenharia Hídrica e de Saneamento da Bahia</t>
  </si>
  <si>
    <t>CERB</t>
  </si>
  <si>
    <t>13.529.136/0001-35</t>
  </si>
  <si>
    <t>Companhia de Desenvolvimento Urbano do Estado da Bahia</t>
  </si>
  <si>
    <t>CONDER</t>
  </si>
  <si>
    <t>13.595.251/0001-08</t>
  </si>
  <si>
    <t>Empresa Baiana de Águas e Saneamento</t>
  </si>
  <si>
    <t>EMBASA</t>
  </si>
  <si>
    <t>13.504.675/0001-10</t>
  </si>
  <si>
    <t>Agência de Fomento do Estado da Bahia S/A</t>
  </si>
  <si>
    <t>DESENBAHIA</t>
  </si>
  <si>
    <t>15.163.587/0001-27</t>
  </si>
  <si>
    <t>Companhia de Desenvolvimento e Ação Regional</t>
  </si>
  <si>
    <t>CAR</t>
  </si>
  <si>
    <t>13.221.247/0001-80</t>
  </si>
  <si>
    <t>Companhia de Transporte do Estado da Bahia</t>
  </si>
  <si>
    <t>CTB</t>
  </si>
  <si>
    <t>03.231.999/0001-78</t>
  </si>
  <si>
    <t>TRANSPORTE</t>
  </si>
  <si>
    <t>Empresa Gráfica da Bahia</t>
  </si>
  <si>
    <t>EGBA</t>
  </si>
  <si>
    <t>15.257.819/0001-06</t>
  </si>
  <si>
    <t>Companhia de Processamento de Dados do Estado da Bahia</t>
  </si>
  <si>
    <t>PRODEB</t>
  </si>
  <si>
    <t>13.579.586/0001-32</t>
  </si>
  <si>
    <t>Habitação e Urbanização da Bahia S/A</t>
  </si>
  <si>
    <t>URBIS</t>
  </si>
  <si>
    <t>15.171.101/0001-00</t>
  </si>
  <si>
    <t>CE</t>
  </si>
  <si>
    <t>Agência de Desenvolvimento do Estado do Ceará S/A</t>
  </si>
  <si>
    <t>ADECE</t>
  </si>
  <si>
    <t>09.100.913/0001-54</t>
  </si>
  <si>
    <t>Companhia de Água e Esgoto do Ceará</t>
  </si>
  <si>
    <t>CAGECE</t>
  </si>
  <si>
    <t>07.040.108/0001-57</t>
  </si>
  <si>
    <t>Companhia de Participação de Ativos do Ceará</t>
  </si>
  <si>
    <t>CEARAPAR</t>
  </si>
  <si>
    <t>44.062.163/0001-74</t>
  </si>
  <si>
    <t>Centrais de Abastecimento do Ceará S/A</t>
  </si>
  <si>
    <t>CEASA CE</t>
  </si>
  <si>
    <t>07.029.051/0001-95</t>
  </si>
  <si>
    <t>Companhia de Gás do Ceará</t>
  </si>
  <si>
    <t>CEGAS</t>
  </si>
  <si>
    <t>73.759.185/0001-96</t>
  </si>
  <si>
    <t>Companhia de Gestão dos Recursos Hídricos</t>
  </si>
  <si>
    <t>COGERH</t>
  </si>
  <si>
    <t>74.075.938/0001-07</t>
  </si>
  <si>
    <t>Companhia de Habitação do Ceará</t>
  </si>
  <si>
    <t>COHAB CE</t>
  </si>
  <si>
    <t>07.121.536/0001-04</t>
  </si>
  <si>
    <t>Companhia de Desenvolvimento do Complexo Industrial e Portuário do Pecém</t>
  </si>
  <si>
    <t>CIPP</t>
  </si>
  <si>
    <t>01.256.678/0001-00</t>
  </si>
  <si>
    <t>PORTOS E HIDROVIAS</t>
  </si>
  <si>
    <t>Empresa de Assistência Técnica e Extensão Rural do Ceará</t>
  </si>
  <si>
    <t>EMATERCE</t>
  </si>
  <si>
    <t>05.371.711/0001-96</t>
  </si>
  <si>
    <t>Empresa de Tecnologia da Informação do Ceará</t>
  </si>
  <si>
    <t>ETICE</t>
  </si>
  <si>
    <t>03.773.788/0001-67</t>
  </si>
  <si>
    <t>Companhia Cearense de Transportes Metropolitanos</t>
  </si>
  <si>
    <t>METROFOR</t>
  </si>
  <si>
    <t>02.003.575/0001-93</t>
  </si>
  <si>
    <t>ZPE Ceará</t>
  </si>
  <si>
    <t>ZPE CE</t>
  </si>
  <si>
    <t>13.006.170/0001-25</t>
  </si>
  <si>
    <t>DF</t>
  </si>
  <si>
    <t>Banco Regional de Brasília</t>
  </si>
  <si>
    <t>BRB</t>
  </si>
  <si>
    <t>00.000.208/0001-00</t>
  </si>
  <si>
    <t>ABERTO</t>
  </si>
  <si>
    <t>Cartão BRB</t>
  </si>
  <si>
    <t>BRBCARD</t>
  </si>
  <si>
    <t>01.984.199/0001-00</t>
  </si>
  <si>
    <t>BRB Crédito, Financiamento e Investimento</t>
  </si>
  <si>
    <t>BRB Investimento</t>
  </si>
  <si>
    <t>33.136.888/0001-43</t>
  </si>
  <si>
    <t>BRB Distribuidora de Títulos e Valores Mobiliários</t>
  </si>
  <si>
    <t>BRB DVTM</t>
  </si>
  <si>
    <t>33.850.686/0001-69</t>
  </si>
  <si>
    <t>BRB Serviços</t>
  </si>
  <si>
    <t>12.875.569/0001-80</t>
  </si>
  <si>
    <t>Centrais de Abastecimento do Distrito Federal</t>
  </si>
  <si>
    <t>CEASA DF</t>
  </si>
  <si>
    <t>00.314.310/0001-80</t>
  </si>
  <si>
    <t>Companhia de Planejamento do Distrito Federal</t>
  </si>
  <si>
    <t>CODEPLAN</t>
  </si>
  <si>
    <t>00.046.060/0001-45</t>
  </si>
  <si>
    <t>Companhia de Saneamento Ambiental do Distrito Federal</t>
  </si>
  <si>
    <t>CAESB</t>
  </si>
  <si>
    <t>00.082.024/0001-37</t>
  </si>
  <si>
    <t>Companhia Energética de Brasília</t>
  </si>
  <si>
    <t>CEB</t>
  </si>
  <si>
    <t>00.070.698/0001-11</t>
  </si>
  <si>
    <t>ENERGIA</t>
  </si>
  <si>
    <t>Companhia Brasiliense de Gás</t>
  </si>
  <si>
    <t>CEBGAS</t>
  </si>
  <si>
    <t>04.363.670/0001-23</t>
  </si>
  <si>
    <t>CEB Geração</t>
  </si>
  <si>
    <t>04.232.314/0001-70</t>
  </si>
  <si>
    <t>CEB Iluminação Pública e Serviços</t>
  </si>
  <si>
    <t>CEB IPES</t>
  </si>
  <si>
    <t>39.683.726/0001-01</t>
  </si>
  <si>
    <t>CEB Lajeado</t>
  </si>
  <si>
    <t>CEB L</t>
  </si>
  <si>
    <t>03.677.638/0001-50</t>
  </si>
  <si>
    <t>CEB Participações</t>
  </si>
  <si>
    <t>CEBPAR</t>
  </si>
  <si>
    <t>03.682.014/0001-20</t>
  </si>
  <si>
    <t>Companhia de Desenvolvimento Habitacional do Distrito Federal</t>
  </si>
  <si>
    <t>CODHAB/DF</t>
  </si>
  <si>
    <t>09.335.575/0001-30</t>
  </si>
  <si>
    <t>Empresa de Assistência Técnica e Extensão Rural do Distrito Federal</t>
  </si>
  <si>
    <t>EMATER-DF</t>
  </si>
  <si>
    <t>00.509.612/0001-04</t>
  </si>
  <si>
    <t>Companhia do Metropolitano do Distrito Federal</t>
  </si>
  <si>
    <t>METRÔ-DF</t>
  </si>
  <si>
    <t>38.070.074/0001-77</t>
  </si>
  <si>
    <t>Companhia Urbanizadora da Nova Capital do Brasil</t>
  </si>
  <si>
    <t>NOVACAP</t>
  </si>
  <si>
    <t>00.037.457/0001-70</t>
  </si>
  <si>
    <t>PROFLORA</t>
  </si>
  <si>
    <t>00.338.079/0001-65</t>
  </si>
  <si>
    <t>Sociedade de Abastecimento de Brasília</t>
  </si>
  <si>
    <t>SAB</t>
  </si>
  <si>
    <t>00.037.226/0001-67</t>
  </si>
  <si>
    <t>Sociedade de Transportes Coletivos de Brasília</t>
  </si>
  <si>
    <t>TCB</t>
  </si>
  <si>
    <t>00.037.127/0001-85</t>
  </si>
  <si>
    <t>Companhia Imobiliária de Brasília</t>
  </si>
  <si>
    <t>Terracap</t>
  </si>
  <si>
    <t>00.359.877/0001-73</t>
  </si>
  <si>
    <t>BRB - Administradora e Corretora de Seguros S/A</t>
  </si>
  <si>
    <t>BRB Seguros</t>
  </si>
  <si>
    <t>42.597.575/0001-83</t>
  </si>
  <si>
    <t>BIOTIC S/A</t>
  </si>
  <si>
    <t>BIOTIC</t>
  </si>
  <si>
    <t>29.580.134/0001-00</t>
  </si>
  <si>
    <t>Empresa de Regularização de Terras Rurais</t>
  </si>
  <si>
    <t>ETR S.A.</t>
  </si>
  <si>
    <t>50.698.494/0001-06</t>
  </si>
  <si>
    <t>ES</t>
  </si>
  <si>
    <t>Centrais de Abastecimento do Espírito Santo S/A</t>
  </si>
  <si>
    <t>CEASA ES</t>
  </si>
  <si>
    <t>27.064.062/0001-13</t>
  </si>
  <si>
    <t>Companhia de Habitação e Urbanização do Estado do Espírito Santo - em liquidação</t>
  </si>
  <si>
    <t>COHAB ES</t>
  </si>
  <si>
    <t>28.139.012/0001-10</t>
  </si>
  <si>
    <t>Banestes- Banco do Estado do Espírito Santo</t>
  </si>
  <si>
    <t>BANESTES</t>
  </si>
  <si>
    <t>28.127.603/0001-78</t>
  </si>
  <si>
    <t>BANDES Banco de Desenvolvimento do Espírito Santo</t>
  </si>
  <si>
    <t>BANDES</t>
  </si>
  <si>
    <t>28.145.829/0001-00</t>
  </si>
  <si>
    <t>Companhia Espírito Santense de Saneamento</t>
  </si>
  <si>
    <t>CESAN</t>
  </si>
  <si>
    <t>28.151.363/0001-47</t>
  </si>
  <si>
    <t>Companhia Estadual de Transportes Coletivos de Passageiros do Espírito Santo</t>
  </si>
  <si>
    <t>CETURB</t>
  </si>
  <si>
    <t>28.503.894/0001-51</t>
  </si>
  <si>
    <t>GO</t>
  </si>
  <si>
    <t>Agência Goiana de Habitação S/A</t>
  </si>
  <si>
    <t>AGEHAB</t>
  </si>
  <si>
    <t>01.274.240/0001-47</t>
  </si>
  <si>
    <t>Agência Goiana de Gás Canalizado S/A</t>
  </si>
  <si>
    <t>GOIASGÁS</t>
  </si>
  <si>
    <t>04.583.057/0001-11</t>
  </si>
  <si>
    <t>Companhia Celg de Participações</t>
  </si>
  <si>
    <t>CELGPAR</t>
  </si>
  <si>
    <t>08.560.444/0001-93</t>
  </si>
  <si>
    <t>Indústria Química do Estado de Goiás</t>
  </si>
  <si>
    <t>IQUEGO</t>
  </si>
  <si>
    <t>01.541.283/0001-41</t>
  </si>
  <si>
    <t>SAÚDE</t>
  </si>
  <si>
    <t>Agência de Fomento de Goiás S/A</t>
  </si>
  <si>
    <t>GOIASFOMENTO</t>
  </si>
  <si>
    <t>03.918.382/0001-25</t>
  </si>
  <si>
    <t>Caixa Econômica do Estado de Goiás</t>
  </si>
  <si>
    <t>CAIXEGO</t>
  </si>
  <si>
    <t>01.600.204/0001-26</t>
  </si>
  <si>
    <t>Goiás Telecomunicações S/A</t>
  </si>
  <si>
    <t>GOIAS TELECOM</t>
  </si>
  <si>
    <t>10.268.439/0001-53</t>
  </si>
  <si>
    <t>Metrobus Transporte Coletivo S/A</t>
  </si>
  <si>
    <t>METROBUS</t>
  </si>
  <si>
    <t>02.392.459/0001-03</t>
  </si>
  <si>
    <t>Centrais de Abastecimento de Goiás S/A</t>
  </si>
  <si>
    <t>CEASA-GO</t>
  </si>
  <si>
    <t>01.098.797/0001-74</t>
  </si>
  <si>
    <t>Companhia de Desenvolvimento Econômico de Goiás</t>
  </si>
  <si>
    <t>CODEGO</t>
  </si>
  <si>
    <t>01.285.170/0001-22</t>
  </si>
  <si>
    <t>Empresa Estadual de Processamento de Dados de Goiás</t>
  </si>
  <si>
    <t>PRODAGO</t>
  </si>
  <si>
    <t>24.812.554/0001-51</t>
  </si>
  <si>
    <t>Saneamento de Goiás S/A</t>
  </si>
  <si>
    <t>SANEAGO</t>
  </si>
  <si>
    <t>01.616.929/0001-02</t>
  </si>
  <si>
    <t>Companhia de Investimento e Parcerias do Estado de Goiás</t>
  </si>
  <si>
    <t>GOIASPARCERIAS</t>
  </si>
  <si>
    <t>08.235.587/0001-20</t>
  </si>
  <si>
    <t>Lago Azul Transmissão S/A</t>
  </si>
  <si>
    <t>LAZ</t>
  </si>
  <si>
    <t>19.698.987/0001-98</t>
  </si>
  <si>
    <t>Firminópolis Transmissão S/A</t>
  </si>
  <si>
    <t>FTSA</t>
  </si>
  <si>
    <t>24.253.735/0001-95</t>
  </si>
  <si>
    <t>MA</t>
  </si>
  <si>
    <t>Companhia de Saneamento Ambiental do Maranhão</t>
  </si>
  <si>
    <t>CAEMA</t>
  </si>
  <si>
    <t>06.274.757/0084-87</t>
  </si>
  <si>
    <t>Empresa Maranhense de Administração Portuária</t>
  </si>
  <si>
    <t>EMAP</t>
  </si>
  <si>
    <t>03.650.060/0001-48</t>
  </si>
  <si>
    <t>Companhia Maranhense de Gás</t>
  </si>
  <si>
    <t>GASMAR</t>
  </si>
  <si>
    <t>05.121.359/0001-30</t>
  </si>
  <si>
    <t>Empresa Maranhense de Serviços Hospitalares</t>
  </si>
  <si>
    <t>EMSERH</t>
  </si>
  <si>
    <t>18.519.709/0001-63</t>
  </si>
  <si>
    <t>Maranhão Parcerias</t>
  </si>
  <si>
    <t>MAPA</t>
  </si>
  <si>
    <t>06.281.794/0001-95</t>
  </si>
  <si>
    <t>MT</t>
  </si>
  <si>
    <t>Companhia Mato-Grossense de Gas</t>
  </si>
  <si>
    <t>MT GAS</t>
  </si>
  <si>
    <t>06.023.921/0001-56</t>
  </si>
  <si>
    <t>Empresa Mato-Grossense de Tecnologia da Informação</t>
  </si>
  <si>
    <t>MTI</t>
  </si>
  <si>
    <t>15.011.059/0001-52</t>
  </si>
  <si>
    <t>Agência de Fomento do Estado de Mato Grosso S/A</t>
  </si>
  <si>
    <t>DESENVOLVE MT</t>
  </si>
  <si>
    <t>06.284.531/0001-30</t>
  </si>
  <si>
    <t>Companhia de Saneamento do Estado de Mato Grosso</t>
  </si>
  <si>
    <t>SANEMAT</t>
  </si>
  <si>
    <t>03.470.358/0001-76</t>
  </si>
  <si>
    <t>Companhia Matogrossense de Mineração</t>
  </si>
  <si>
    <t>METAMAT</t>
  </si>
  <si>
    <t>03.020.401/0001-00</t>
  </si>
  <si>
    <t>Empresa Mato-Grossense de Pesquisa, Assistência Técnica e Extensão Rural</t>
  </si>
  <si>
    <t>EMPAER MT</t>
  </si>
  <si>
    <t>36.886.778/0001-97</t>
  </si>
  <si>
    <t>MT Participações e Projetos S/A (Holding)</t>
  </si>
  <si>
    <t>MT PAR</t>
  </si>
  <si>
    <t>17.816.442/0001-03</t>
  </si>
  <si>
    <t>MT Parques S/A (Subsidiaria)</t>
  </si>
  <si>
    <t>MT PARQUES</t>
  </si>
  <si>
    <t>51.214.676/0001-19</t>
  </si>
  <si>
    <t>Terminal Portuário de Cáceres S/A (Subsidiaria)</t>
  </si>
  <si>
    <t>TERMINAL PORTUARIO DE CACERES</t>
  </si>
  <si>
    <t>51.918.277/0001-39</t>
  </si>
  <si>
    <t>MT Par Concessões S/A (Subsidiaria)</t>
  </si>
  <si>
    <t>MT PAR ONCESSOES</t>
  </si>
  <si>
    <t>49.157.255/0001-51</t>
  </si>
  <si>
    <t>Concessionaria Rota do Oeste S/A (Subsidiaria)</t>
  </si>
  <si>
    <t>NOVA ROTA DO OESTE</t>
  </si>
  <si>
    <t>19.521.322/0001-04</t>
  </si>
  <si>
    <t>MS</t>
  </si>
  <si>
    <t>Empresa de Serviços Agropecuários de MS</t>
  </si>
  <si>
    <t>AGROSUL</t>
  </si>
  <si>
    <t>03.979.598/0001-09</t>
  </si>
  <si>
    <t>Empresa de Gestão de Recursos Minerais</t>
  </si>
  <si>
    <t>MS MINERAL</t>
  </si>
  <si>
    <t>03.994.647/0001-74</t>
  </si>
  <si>
    <t>Empresa de Saneamento de Mato Grosso do Sul S/A</t>
  </si>
  <si>
    <t>SANESUL</t>
  </si>
  <si>
    <t>03.982.931/0001-20</t>
  </si>
  <si>
    <t>Centrais de Abastecimento de Mato Grosso do Sul S/A</t>
  </si>
  <si>
    <t>CEASA MS</t>
  </si>
  <si>
    <t>15.414.410/0001-56</t>
  </si>
  <si>
    <t>Loteria Estadual de MS</t>
  </si>
  <si>
    <t>LOTESUL</t>
  </si>
  <si>
    <t>01.524.974/0001-37</t>
  </si>
  <si>
    <t>Companhia de Gás do Estado de Mato Grosso do Sul</t>
  </si>
  <si>
    <t>MS GÁS</t>
  </si>
  <si>
    <t>02.741.679/0001-03</t>
  </si>
  <si>
    <t>MG</t>
  </si>
  <si>
    <t>Banco de Desenvolvimento de Minas Gerais S/A</t>
  </si>
  <si>
    <t>BDMG</t>
  </si>
  <si>
    <t>38.486.817/0001-94</t>
  </si>
  <si>
    <t>Companhia Energética de Minas Gerais</t>
  </si>
  <si>
    <t>CEMIG</t>
  </si>
  <si>
    <t>17.155.730/0001-64</t>
  </si>
  <si>
    <t>Companhia de Desenvolvimento de Minas Gerais</t>
  </si>
  <si>
    <t>CODEMGE</t>
  </si>
  <si>
    <t>29.768.219/0001-17</t>
  </si>
  <si>
    <t>Companhia de Desenvolvimento Econômico de Minas Gerais</t>
  </si>
  <si>
    <t>CODEMIG</t>
  </si>
  <si>
    <t>19.791.581/0001-55</t>
  </si>
  <si>
    <t>Companhia de Habitação do Estado de Minas Gerais</t>
  </si>
  <si>
    <t>COHAB MINAS</t>
  </si>
  <si>
    <t>17.161.837/0001-15</t>
  </si>
  <si>
    <t>Companhia de Saneamento de Minas Gerais</t>
  </si>
  <si>
    <t>COPASA MG</t>
  </si>
  <si>
    <t>17.281.106/0001-03</t>
  </si>
  <si>
    <t>Copasa Serviços de Saneamento Integrado do Norte e Nordeste de Minas Gerais S/A</t>
  </si>
  <si>
    <t>COPANOR</t>
  </si>
  <si>
    <t>09.104.426/0001-60</t>
  </si>
  <si>
    <t>Empresa de Assistência Técnica e Extensão Rural do Estado de Minas Gerais</t>
  </si>
  <si>
    <t>EMATER MG</t>
  </si>
  <si>
    <t>19.198.118/0001-02</t>
  </si>
  <si>
    <t>Empresa Mineira de Comunicação Ltda</t>
  </si>
  <si>
    <t>EMC</t>
  </si>
  <si>
    <t>20.234.423/0001-83</t>
  </si>
  <si>
    <t>Empresa de Pesquisa Agropecuária de Minas Gerais</t>
  </si>
  <si>
    <t>EPAMIG</t>
  </si>
  <si>
    <t>17.138.140/0001-23</t>
  </si>
  <si>
    <t>Companhia de Gás de Minas Gerais</t>
  </si>
  <si>
    <t>GASMIG</t>
  </si>
  <si>
    <t>22.261.473/0001-85</t>
  </si>
  <si>
    <t>Trem Metropolitano de Belo Horizonte S/A</t>
  </si>
  <si>
    <t>METROMINAS</t>
  </si>
  <si>
    <t>03.919.139/0001-21</t>
  </si>
  <si>
    <t>Minas Gerais Participações S/A</t>
  </si>
  <si>
    <t>MGI</t>
  </si>
  <si>
    <t>19.296.342/0001-29</t>
  </si>
  <si>
    <t>Minas Gerais Administração e Serviços S/A</t>
  </si>
  <si>
    <t>MGS</t>
  </si>
  <si>
    <t>33.224.254/0001-42</t>
  </si>
  <si>
    <t>Companhia de Tecnologia da Informação do Estado de Minas Gerais</t>
  </si>
  <si>
    <t>PRODEMGE</t>
  </si>
  <si>
    <t>16.636.540/0001-04</t>
  </si>
  <si>
    <t>PR</t>
  </si>
  <si>
    <t>Instituto de Tecnologia do Paraná</t>
  </si>
  <si>
    <t>TECPAR</t>
  </si>
  <si>
    <t>77.964.393/0001-88</t>
  </si>
  <si>
    <t>Companhia de Saneamento do Estado do Paraná</t>
  </si>
  <si>
    <t>SANEPAR</t>
  </si>
  <si>
    <t>76.484.013/0001-45</t>
  </si>
  <si>
    <t>Agência de Fomento do Paraná S/A</t>
  </si>
  <si>
    <t>FOMENTO PR</t>
  </si>
  <si>
    <t>03.584.906/0001-99</t>
  </si>
  <si>
    <t>Estrada de Ferro Paraná Oeste S/A</t>
  </si>
  <si>
    <t>FERROESTE</t>
  </si>
  <si>
    <t>80.544.042/0001-22</t>
  </si>
  <si>
    <t>Companhia de Habitação do Paraná</t>
  </si>
  <si>
    <t>COHAPAR</t>
  </si>
  <si>
    <t>76.592.807/0001-22</t>
  </si>
  <si>
    <t>Companhia de Tecnologia da Informação e Comunicação do Paraná</t>
  </si>
  <si>
    <t>CELEPAR</t>
  </si>
  <si>
    <t>76.545.011/0001-19</t>
  </si>
  <si>
    <t>Centrais de Abastecimento do Paraná S/A</t>
  </si>
  <si>
    <t>CEASA PR</t>
  </si>
  <si>
    <t>75.063.164/0001-67</t>
  </si>
  <si>
    <t>Administração dos Portos de Paranaguá e Antonina</t>
  </si>
  <si>
    <t>APPA</t>
  </si>
  <si>
    <t>79.621.439/0001-91</t>
  </si>
  <si>
    <t>PB</t>
  </si>
  <si>
    <t>Companhia Paraibana de Gás</t>
  </si>
  <si>
    <t>PBGÁS</t>
  </si>
  <si>
    <t>00.371.600/0001-66</t>
  </si>
  <si>
    <t>Companhia de Água e Esgotos da Paraíba</t>
  </si>
  <si>
    <t>CAGEPA</t>
  </si>
  <si>
    <t>09.123.654/0001-87</t>
  </si>
  <si>
    <t>Companhia de Processamento de Dados da Paraíba</t>
  </si>
  <si>
    <t>CODATA</t>
  </si>
  <si>
    <t>09.189.499/0001-00</t>
  </si>
  <si>
    <t>Empresa Estadual de Pesquisa Agropecuária</t>
  </si>
  <si>
    <t>EMEPA</t>
  </si>
  <si>
    <t>09.295.684/0001-70</t>
  </si>
  <si>
    <t>Empresa de Assistência Técnica e Extensão Rural da Paraíba</t>
  </si>
  <si>
    <t>EMATER PB</t>
  </si>
  <si>
    <t>08.973.752/0001-40</t>
  </si>
  <si>
    <t>Empresa Paraibana de Comunicação</t>
  </si>
  <si>
    <t>EPC PB</t>
  </si>
  <si>
    <t>09.366.790/0001-06</t>
  </si>
  <si>
    <t>Empresa Paraibana de Turismo S/A</t>
  </si>
  <si>
    <t>PBTUR</t>
  </si>
  <si>
    <t>08.946.006/0001-68</t>
  </si>
  <si>
    <t>PBTUR Hotéis S/A</t>
  </si>
  <si>
    <t>PBTUR HOTÉIS</t>
  </si>
  <si>
    <t>09.291.030/0001-79</t>
  </si>
  <si>
    <t>Empresa Paraibana de Abastecimento e Serviços Agrícolas</t>
  </si>
  <si>
    <t>EMPASA</t>
  </si>
  <si>
    <t>40.981.516/0001-89</t>
  </si>
  <si>
    <t>Empresa Paraibana de Pesquisa, Extensão Rural e Regularização Fundiária</t>
  </si>
  <si>
    <t>EMPAER PB</t>
  </si>
  <si>
    <t>33.820.785/0001-06</t>
  </si>
  <si>
    <t>Companhia Docas da Paraíba</t>
  </si>
  <si>
    <t>DOCAS</t>
  </si>
  <si>
    <t>02.343.132/0001-41</t>
  </si>
  <si>
    <t>Companhia de Desenvolvimento da Paraíba</t>
  </si>
  <si>
    <t>CINEP</t>
  </si>
  <si>
    <t>09.123.027/0001-46</t>
  </si>
  <si>
    <t>Companhia de Desenvolvimento de Recursos Minerais da Paraíba</t>
  </si>
  <si>
    <t>CDRM</t>
  </si>
  <si>
    <t>09.307.729/0001-80</t>
  </si>
  <si>
    <t>Laboratório Industrial Farmacêutico do Estado da Paraíba S/A</t>
  </si>
  <si>
    <t>LIFESA</t>
  </si>
  <si>
    <t>02.921.821/0001-96</t>
  </si>
  <si>
    <t>Companhia Estadual de Habitação Popular</t>
  </si>
  <si>
    <t>CEHAP</t>
  </si>
  <si>
    <t>09.111.618/0001-01</t>
  </si>
  <si>
    <t>PA</t>
  </si>
  <si>
    <t>Banco do Estado do Pará</t>
  </si>
  <si>
    <t>BANPARÁ</t>
  </si>
  <si>
    <t>04.913.711/0001-08</t>
  </si>
  <si>
    <t>Comp. Adm. da Zona de Processamento de Exp. de Barcarena</t>
  </si>
  <si>
    <t>CAZBAR</t>
  </si>
  <si>
    <t>13.095.405/0001-00</t>
  </si>
  <si>
    <t>Companhia de Desenvolvimento Econômico do Pará</t>
  </si>
  <si>
    <t>CODEC</t>
  </si>
  <si>
    <t>05.416.839/0001-29</t>
  </si>
  <si>
    <t>Companhia de Saneamento do Pará</t>
  </si>
  <si>
    <t>COSANPA</t>
  </si>
  <si>
    <t>04.945.341/0001-90</t>
  </si>
  <si>
    <t>Centrais de Abastecimento do Pará S/A</t>
  </si>
  <si>
    <t>CEASA PA</t>
  </si>
  <si>
    <t>04.819.728/0001-09</t>
  </si>
  <si>
    <t>Companhia de Habitação do Estado do Pará</t>
  </si>
  <si>
    <t>COHAB PA</t>
  </si>
  <si>
    <t>04.887.055/0001-16</t>
  </si>
  <si>
    <t>Companhia de Portos e Hidrovias do Estado do Pará</t>
  </si>
  <si>
    <t>CPH</t>
  </si>
  <si>
    <t>05.452.160/0001-95</t>
  </si>
  <si>
    <t>Empresa de Assistência Técnica e Extensão Rural</t>
  </si>
  <si>
    <t>EMATER PA</t>
  </si>
  <si>
    <t>05.402.797/0001-77</t>
  </si>
  <si>
    <t>Companhia de Gás do Pará</t>
  </si>
  <si>
    <t>GASPARÁ</t>
  </si>
  <si>
    <t>08.454.441/0001-75</t>
  </si>
  <si>
    <t>Empresa de Processamento de Dados</t>
  </si>
  <si>
    <t>PRODEPA</t>
  </si>
  <si>
    <t>05.059.613/0001-18</t>
  </si>
  <si>
    <t>PE</t>
  </si>
  <si>
    <t>Agência de Desenvolvimento Econômico de Pernambuco S/A</t>
  </si>
  <si>
    <t>ADEPE</t>
  </si>
  <si>
    <t>10.848.646/0001-87</t>
  </si>
  <si>
    <t>Agência de Fomento do Estado de Pernambuco S/A</t>
  </si>
  <si>
    <t>AGE</t>
  </si>
  <si>
    <t>13.178.690/0001-15</t>
  </si>
  <si>
    <t>Companhia Estadual de Habitação e Obras</t>
  </si>
  <si>
    <t>CEHAB PE</t>
  </si>
  <si>
    <t>03.206.056/0001-95</t>
  </si>
  <si>
    <t>Companhia Editora de Pernambuco</t>
  </si>
  <si>
    <t>CEPE</t>
  </si>
  <si>
    <t>10.921.252/0001-07</t>
  </si>
  <si>
    <t>Companhia Pernambucana de Saneamento</t>
  </si>
  <si>
    <t>COMPESA</t>
  </si>
  <si>
    <t>09.769.035/0001-64</t>
  </si>
  <si>
    <t>Companhia Pernambucana de Gás</t>
  </si>
  <si>
    <t>COPERGÁS</t>
  </si>
  <si>
    <t>41.025.313/0001-81</t>
  </si>
  <si>
    <t>Consórcio de Transportes da Região Metropolitana do Recife</t>
  </si>
  <si>
    <t>CTM</t>
  </si>
  <si>
    <t>10.309.806/0001-10</t>
  </si>
  <si>
    <t>Empresa de Turismo de Pernambuco Governador Eduardo Campos</t>
  </si>
  <si>
    <t>EMPETUR</t>
  </si>
  <si>
    <t>10.931.533/0001-40</t>
  </si>
  <si>
    <t>Empresa Pernambuco de Comunicação S/A</t>
  </si>
  <si>
    <t>EPC PE</t>
  </si>
  <si>
    <t>17.659.736/0001-79</t>
  </si>
  <si>
    <t>Empresa Pernambucana de Transporte Coletivo Intermunicipal</t>
  </si>
  <si>
    <t>EPTI</t>
  </si>
  <si>
    <t>13.526.225/0001-28</t>
  </si>
  <si>
    <t>Instituto Agronômico de Pernambuco</t>
  </si>
  <si>
    <t>IPA</t>
  </si>
  <si>
    <t>10.912.293/0001-37</t>
  </si>
  <si>
    <t>Laboratório Farmacêutico do Estado de PE Gov. Miguel Arraes S/A</t>
  </si>
  <si>
    <t>LAFEPE</t>
  </si>
  <si>
    <t>10.877.926/0001-13</t>
  </si>
  <si>
    <t>Pernambuco Participações e Investimentos S/A</t>
  </si>
  <si>
    <t>PERPART</t>
  </si>
  <si>
    <t>02.534.914/0001-68</t>
  </si>
  <si>
    <t>Porto do Recife S/A</t>
  </si>
  <si>
    <t>PORTO DO RECIFE</t>
  </si>
  <si>
    <t>04.417.870/0001-11</t>
  </si>
  <si>
    <t>Complexo Industrial Portuário Governador Eraldo Gueiros</t>
  </si>
  <si>
    <t>SUAPE</t>
  </si>
  <si>
    <t>11.448.933/0001-62</t>
  </si>
  <si>
    <t>PI</t>
  </si>
  <si>
    <t>Agência de Fomento e Desenvolvimento do Estado do Piauí S/A</t>
  </si>
  <si>
    <t>BADESPI</t>
  </si>
  <si>
    <t>11.836.226/0001-43</t>
  </si>
  <si>
    <t>Águas e Esgotos do Piauí S/A</t>
  </si>
  <si>
    <t>AGESPISA</t>
  </si>
  <si>
    <t>06.845.747/0001-27</t>
  </si>
  <si>
    <t>Companhia Administradora da Zona de Processamento de Exportação de Parnaíba-PI S/A</t>
  </si>
  <si>
    <t>ZPE PIAUÍ</t>
  </si>
  <si>
    <t>13.031.118/0001-29</t>
  </si>
  <si>
    <t>Companhia de Gás do Piauí</t>
  </si>
  <si>
    <t>GASPISA</t>
  </si>
  <si>
    <t>04.934.243/0001-58</t>
  </si>
  <si>
    <t>Companhia de Terminais Alfandegados do Piauí</t>
  </si>
  <si>
    <t>PORTO PIAUI</t>
  </si>
  <si>
    <t>19.045.674/0001-30</t>
  </si>
  <si>
    <t>Companhia Ferroviária e Logística do Piauí</t>
  </si>
  <si>
    <t>CFLP</t>
  </si>
  <si>
    <t>34.972.075/0001-56</t>
  </si>
  <si>
    <t>Empresa de Gestão de Recursos do Estado do Piauí S/A</t>
  </si>
  <si>
    <t>EMGERPI</t>
  </si>
  <si>
    <t>06.643.068/0001-75</t>
  </si>
  <si>
    <t>Agência de Atração de Investimentos Estratégicos do Piauí S/A</t>
  </si>
  <si>
    <t>INVESTE PIAUÍ</t>
  </si>
  <si>
    <t>44.660.105/0001-42</t>
  </si>
  <si>
    <t xml:space="preserve">
DESENVOLVIMENTO REGIONAL</t>
  </si>
  <si>
    <t>Empresa de Tecnologia da Informação do Piauí</t>
  </si>
  <si>
    <t>ETIPI</t>
  </si>
  <si>
    <t>08.839.135/0001-57</t>
  </si>
  <si>
    <t>RN</t>
  </si>
  <si>
    <t>Companhia de Águas e Esgotos do Rio Grande do Norte</t>
  </si>
  <si>
    <t>CAERN</t>
  </si>
  <si>
    <t>08.334.385/0001-35</t>
  </si>
  <si>
    <t>Companhia Estadual de Habitação e Desenvolvimento Urbano</t>
  </si>
  <si>
    <t>CEHAB RN</t>
  </si>
  <si>
    <t>09.509.294/0001-56</t>
  </si>
  <si>
    <t>Agência de Fomento do Rio Grande do Norte S/A</t>
  </si>
  <si>
    <t>AGN</t>
  </si>
  <si>
    <t>03.848.103/0001-02</t>
  </si>
  <si>
    <t>Companhia Potiguar de Gás</t>
  </si>
  <si>
    <t>POTIGÁS</t>
  </si>
  <si>
    <t>70.157.896/0001-00</t>
  </si>
  <si>
    <t>Centrais de Abastecimento do Rio Grande do Norte S/A</t>
  </si>
  <si>
    <t>CEASA RN</t>
  </si>
  <si>
    <t>08.060.899/0001-40</t>
  </si>
  <si>
    <t>Empresa de Pesquisa Agropecuária do RN</t>
  </si>
  <si>
    <t>EMPARN</t>
  </si>
  <si>
    <t>08.510.158/0001-13</t>
  </si>
  <si>
    <t>Empresa Gestora de Ativos</t>
  </si>
  <si>
    <t>EMGERN</t>
  </si>
  <si>
    <t>10.552.514/0001-03</t>
  </si>
  <si>
    <t>Companhia de Processamento de Dados do RN</t>
  </si>
  <si>
    <t>DATANORTE</t>
  </si>
  <si>
    <t>08.314.874/0001-25</t>
  </si>
  <si>
    <t>Empresa Potiguar de Promoção Turística S/A</t>
  </si>
  <si>
    <t>EMPROTUR</t>
  </si>
  <si>
    <t>10.202.792/0001-30</t>
  </si>
  <si>
    <t>RS</t>
  </si>
  <si>
    <t>Companhia de Processamento de Dados do Estado do RS</t>
  </si>
  <si>
    <t>PROCERGS</t>
  </si>
  <si>
    <t>87.124.582/0001-04</t>
  </si>
  <si>
    <t>Caixa de Administração da Dívida Pública Estadual</t>
  </si>
  <si>
    <t>CADIP</t>
  </si>
  <si>
    <t>00.979.969/0001-56</t>
  </si>
  <si>
    <t>Companhia Riograndense de Mineração</t>
  </si>
  <si>
    <t>CRM</t>
  </si>
  <si>
    <t>92.724.145/0001-53</t>
  </si>
  <si>
    <t>Banco do Estado do Rio Grande do Sul</t>
  </si>
  <si>
    <t>BANRISUL</t>
  </si>
  <si>
    <t>92.702.067/0001-96</t>
  </si>
  <si>
    <t>Badesul Desenvolvimento S/A</t>
  </si>
  <si>
    <t>BADESUL</t>
  </si>
  <si>
    <t>02.885.855/0001-72</t>
  </si>
  <si>
    <t>Centrais de Abastecimento do Rio Grande do Sul</t>
  </si>
  <si>
    <t>CEASA RS</t>
  </si>
  <si>
    <t>92.983.147/0001-67</t>
  </si>
  <si>
    <t>Empresa Gaúcha de Rodovias</t>
  </si>
  <si>
    <t>EGR</t>
  </si>
  <si>
    <t>16.987.837/0001-06</t>
  </si>
  <si>
    <t>Companhia Estadual de Silos e Armazéns</t>
  </si>
  <si>
    <t>CESA</t>
  </si>
  <si>
    <t>92.952.043/0001-95</t>
  </si>
  <si>
    <t>Banco Regional de Desenvolvimento do Extremo Sul</t>
  </si>
  <si>
    <t>BRDE RS</t>
  </si>
  <si>
    <t>92.816.560/0001-37</t>
  </si>
  <si>
    <t>Autoridade Portuária dos Portos do Rio Grande do Sul S/A</t>
  </si>
  <si>
    <t>PORTOS-RS</t>
  </si>
  <si>
    <t>46.191.353/0001-17</t>
  </si>
  <si>
    <t>RJ</t>
  </si>
  <si>
    <t>Agência de Fomento do Estado do RJ</t>
  </si>
  <si>
    <t>AGERIO</t>
  </si>
  <si>
    <t>05.940.203/0001-81</t>
  </si>
  <si>
    <t>Empresa de Assistência Técnica e Extensão Rural do Estado do Rio de Janeiro</t>
  </si>
  <si>
    <t>EMATER-RIO</t>
  </si>
  <si>
    <t>29.223.492/0001-66</t>
  </si>
  <si>
    <t>Banco de Desenvolvimento do Estado do RJ S/A - Em Liquidação</t>
  </si>
  <si>
    <t>BDRIO</t>
  </si>
  <si>
    <t>30.133.060/0001-43</t>
  </si>
  <si>
    <t>Centrais Elétricas Fluminenses S/A</t>
  </si>
  <si>
    <t>CELF</t>
  </si>
  <si>
    <t>30.066.658/0001-67</t>
  </si>
  <si>
    <t>Distribuidora de Títulos e Valores Mobiliários do Estado do RJ S/A</t>
  </si>
  <si>
    <t>DIVERJ</t>
  </si>
  <si>
    <t>30.123.509/0001-92</t>
  </si>
  <si>
    <t>Companhia Fluminense de Trens Urbanos</t>
  </si>
  <si>
    <t>FLUMITRENS</t>
  </si>
  <si>
    <t>00.389.526/0001-05</t>
  </si>
  <si>
    <t>Companhia do Metropolitano do Rio de Janeiro</t>
  </si>
  <si>
    <t>METRO</t>
  </si>
  <si>
    <t>33.890.294/0001-23</t>
  </si>
  <si>
    <t>Instituto Vital Brazil S/A</t>
  </si>
  <si>
    <t>IVB</t>
  </si>
  <si>
    <t>30.064.034/0001-00</t>
  </si>
  <si>
    <t>Companhia Fluminense de Securitização S/A - Em Liquidação Ordinária</t>
  </si>
  <si>
    <t>CFSEC</t>
  </si>
  <si>
    <t>23.592.981/0001-09</t>
  </si>
  <si>
    <t>Empresa de Pesquisa Agropecuária do Estado do Rio de Janeiro</t>
  </si>
  <si>
    <t>PESAGRO</t>
  </si>
  <si>
    <t>42.516.773/0001-75</t>
  </si>
  <si>
    <t>Companhia Estadual de Engenharia de Transportes e Logística</t>
  </si>
  <si>
    <t>CENTRAL</t>
  </si>
  <si>
    <t>04.585.463/0001-13</t>
  </si>
  <si>
    <t>Companhia Estadual de Habitação do Rio de Janeiro</t>
  </si>
  <si>
    <t>CEHAB RJ</t>
  </si>
  <si>
    <t>33.525.221/0001-32</t>
  </si>
  <si>
    <t>Imprensa Oficial do Estado do Rio de Janeiro</t>
  </si>
  <si>
    <t>IOERJ</t>
  </si>
  <si>
    <t>28.542.017/0001-90</t>
  </si>
  <si>
    <t>Companhia de Armazéns e Silos do Estado do Rio de Janeiro</t>
  </si>
  <si>
    <t>CASERJ</t>
  </si>
  <si>
    <t>33.135.641/0001-02</t>
  </si>
  <si>
    <t>Centrais de Abastecimento do Estado do Rio de Janeiro S/A</t>
  </si>
  <si>
    <t>CEASA RJ</t>
  </si>
  <si>
    <t>34.105.205/0001-53</t>
  </si>
  <si>
    <t>Companhia de Desenvolvimento Industrial do Estado do Rio de Janeiro</t>
  </si>
  <si>
    <t>CODIN</t>
  </si>
  <si>
    <t>30.124.754/0001-14</t>
  </si>
  <si>
    <t>Companhia de Transportes Sobre Trilhos do RJ</t>
  </si>
  <si>
    <t>RIOTRILHOS</t>
  </si>
  <si>
    <t>04.611.818/0001-00</t>
  </si>
  <si>
    <t>Companhia de Turismo do Estado do Rio de Janeiro</t>
  </si>
  <si>
    <t>TURISRIO</t>
  </si>
  <si>
    <t>30.099.147/0001-41</t>
  </si>
  <si>
    <t>Empresa de Obras Públicas do Estado do Rio de Janeiro</t>
  </si>
  <si>
    <t>EMOP</t>
  </si>
  <si>
    <t>42.411.249/0001-30</t>
  </si>
  <si>
    <t>Companhia de Transportes Coletivos do Estado do Rio de Janeiro - Em Liquidação</t>
  </si>
  <si>
    <t>CTC</t>
  </si>
  <si>
    <t>33.009.663/0001-26</t>
  </si>
  <si>
    <t>Companhia de Desenvolvimento Rodoviário e Terminais do Estado do Rio de Janeiro</t>
  </si>
  <si>
    <t>CODERTE</t>
  </si>
  <si>
    <t>42.467.191/0001-46</t>
  </si>
  <si>
    <t>Companhia Estadual de Águas e Esgotos</t>
  </si>
  <si>
    <t>CEDAE</t>
  </si>
  <si>
    <t>33.352.394/0001-04</t>
  </si>
  <si>
    <t>RO</t>
  </si>
  <si>
    <t>Banco do Estado de Rondônia S/A</t>
  </si>
  <si>
    <t>BERON</t>
  </si>
  <si>
    <t>04.797.262/0001-80</t>
  </si>
  <si>
    <t>Companhia de Desenvolvimento Urbano e Rural de Rondônia</t>
  </si>
  <si>
    <t>CDHUR</t>
  </si>
  <si>
    <t>04.894.374/0001-59</t>
  </si>
  <si>
    <t>Companhia de Processamento de Dados do Estado de Rondônia</t>
  </si>
  <si>
    <t>CEPRORD</t>
  </si>
  <si>
    <t>34.779.934/0001-95</t>
  </si>
  <si>
    <t>Companhia de Mineração de Rondônia</t>
  </si>
  <si>
    <t>CMR</t>
  </si>
  <si>
    <t>04.418.471/0001-75</t>
  </si>
  <si>
    <t>Sociedade de Portos e Hidrovias do Estado de Rondônia</t>
  </si>
  <si>
    <t>SOPH</t>
  </si>
  <si>
    <t>02.278.152/0001-86</t>
  </si>
  <si>
    <t>Companhia Rondoniense de Gás</t>
  </si>
  <si>
    <t>RONGÁS</t>
  </si>
  <si>
    <t>02.796.830/0001-00</t>
  </si>
  <si>
    <t>Companhia de Água e Esgoto de Rondônia</t>
  </si>
  <si>
    <t>CAERD</t>
  </si>
  <si>
    <t>05.914.254/0001-39</t>
  </si>
  <si>
    <t>RR</t>
  </si>
  <si>
    <t>Agência de Fomento do Estado de Roraima S/A</t>
  </si>
  <si>
    <t>DESENVOLVE</t>
  </si>
  <si>
    <t>03.058.464/0001-47</t>
  </si>
  <si>
    <t>Companhia de Águas e Esgotos de Roraima</t>
  </si>
  <si>
    <t>CAER</t>
  </si>
  <si>
    <t>05.939.467/0001-15</t>
  </si>
  <si>
    <t>Companhia Energética de Roraima</t>
  </si>
  <si>
    <t>CERR</t>
  </si>
  <si>
    <t>05.938.444/0001-96</t>
  </si>
  <si>
    <t>Companhia de Desenvolvimento de Roraima</t>
  </si>
  <si>
    <t>CODESAIMA</t>
  </si>
  <si>
    <t>05.950.290/0001-58</t>
  </si>
  <si>
    <t>Rádio Roraima</t>
  </si>
  <si>
    <t>RÁDIO RORAIMA</t>
  </si>
  <si>
    <t>11.421.743/0001-51</t>
  </si>
  <si>
    <t>SC</t>
  </si>
  <si>
    <t>Companhia de Habitação do Estado de Santa Catarina</t>
  </si>
  <si>
    <t>COHAB/SC</t>
  </si>
  <si>
    <t>83.883.710/0001-34</t>
  </si>
  <si>
    <t>Companhia Integrada de Desenvolvimento Agrícola de Santa Catarina</t>
  </si>
  <si>
    <t>CIDASC</t>
  </si>
  <si>
    <t>83.807.586/0001-28</t>
  </si>
  <si>
    <t>Empresa de Pesquisa Agropecuária e Extensão Rural de Santa Catarina</t>
  </si>
  <si>
    <t>EPAGRI</t>
  </si>
  <si>
    <t>83.052.191/0001-62</t>
  </si>
  <si>
    <t>Santa Catarina Turismo S/A</t>
  </si>
  <si>
    <t>SANTUR</t>
  </si>
  <si>
    <t>83.469.908/0001-76</t>
  </si>
  <si>
    <t>Agência de Fomento do Estado de Santa Catarina S/A</t>
  </si>
  <si>
    <t>BADESC</t>
  </si>
  <si>
    <t>82.937.293/0001-00</t>
  </si>
  <si>
    <t>Besc Corretora de Seguros e Administradora de Bens</t>
  </si>
  <si>
    <t>BESCOR</t>
  </si>
  <si>
    <t>82.514.472/0001-27</t>
  </si>
  <si>
    <t>Centrais de Abastecimento de Santa Catarina</t>
  </si>
  <si>
    <t>CEASA SC</t>
  </si>
  <si>
    <t>83.284.828/0001-46</t>
  </si>
  <si>
    <t>Centrais Elétricas de Santa Catarina S/A</t>
  </si>
  <si>
    <t>CELESC</t>
  </si>
  <si>
    <t>83.878.892/0001-55</t>
  </si>
  <si>
    <t>Centro de Informática e Automação do Estado de Santa Catarina S/A</t>
  </si>
  <si>
    <t>CIASC</t>
  </si>
  <si>
    <t>83.043.745/0001-65</t>
  </si>
  <si>
    <t>Companhia Catarinense de Águas e Saneamento</t>
  </si>
  <si>
    <t>CASAN</t>
  </si>
  <si>
    <t>82.508.433/0001-17</t>
  </si>
  <si>
    <t>Companhia Hidromineral Caldas da Imperatriz</t>
  </si>
  <si>
    <t>HIDROCALDAS</t>
  </si>
  <si>
    <t>83.470.716/0001-80</t>
  </si>
  <si>
    <t>Administradora da Zona de Processamento de Exportação S/A</t>
  </si>
  <si>
    <t>IAZPE</t>
  </si>
  <si>
    <t>00.124.055/0001-03</t>
  </si>
  <si>
    <t>Santa Catarina Participação e Investimentos S/A</t>
  </si>
  <si>
    <t>INVESC</t>
  </si>
  <si>
    <t>00.897.864/0001-58</t>
  </si>
  <si>
    <t>Sapiens Parque S/A</t>
  </si>
  <si>
    <t>SAPIENS</t>
  </si>
  <si>
    <t>05.563.063/0001-70</t>
  </si>
  <si>
    <t>SC Participações e Parcerias S/A</t>
  </si>
  <si>
    <t>SCPAR</t>
  </si>
  <si>
    <t>07.293.552/0001-84</t>
  </si>
  <si>
    <t>SE</t>
  </si>
  <si>
    <t>Sergipe Gás S/A</t>
  </si>
  <si>
    <t>SERGAS</t>
  </si>
  <si>
    <t>86.809.043/0001-38</t>
  </si>
  <si>
    <t>Companhia Estadual de Habitação e Obras Públicas</t>
  </si>
  <si>
    <t>CEHOP</t>
  </si>
  <si>
    <t>13.006.572/0001-20</t>
  </si>
  <si>
    <t>Companhia de Desenvolvimento Econômico de Sergipe</t>
  </si>
  <si>
    <t>CODISE</t>
  </si>
  <si>
    <t>13.146.642/0001-45</t>
  </si>
  <si>
    <t>Companhia de Desenvolvimento de Recursos Hídricos e Irrigação de Sergipe</t>
  </si>
  <si>
    <t>CODERSE</t>
  </si>
  <si>
    <t>15.613.813/0001-24</t>
  </si>
  <si>
    <t>Companhia de Saneamento de Sergipe</t>
  </si>
  <si>
    <t>DESO</t>
  </si>
  <si>
    <t>13.018.171/0001-90</t>
  </si>
  <si>
    <t>Empresa de Desenvolvimento Sustentável do Estado de Sergipe</t>
  </si>
  <si>
    <t>PRONESE</t>
  </si>
  <si>
    <t>74.028.457/0001-40</t>
  </si>
  <si>
    <t>Banco do Estado de Sergipe S/A</t>
  </si>
  <si>
    <t>BANESE</t>
  </si>
  <si>
    <t>13.009.717/0001-46</t>
  </si>
  <si>
    <t>Empresa Sergipana de Turismo S/A</t>
  </si>
  <si>
    <t>EMSETUR</t>
  </si>
  <si>
    <t>13.076.534/0001-43</t>
  </si>
  <si>
    <t>Empresa Sergipana de Tecnologia da Informação</t>
  </si>
  <si>
    <t>EMGETIS</t>
  </si>
  <si>
    <t>13.164.959/0001-04</t>
  </si>
  <si>
    <t>Empresa de Desenvolvimento Agropecuário de Sergipe</t>
  </si>
  <si>
    <t>EMDAGRO</t>
  </si>
  <si>
    <t>13.108.295/0001-66</t>
  </si>
  <si>
    <t>Imprensa Oficial de Sergipe</t>
  </si>
  <si>
    <t>IOSE</t>
  </si>
  <si>
    <t>13.085.519/0001-61</t>
  </si>
  <si>
    <t>Zona de Processamento de Exportação de Sergipe</t>
  </si>
  <si>
    <t>ZPE SE</t>
  </si>
  <si>
    <t>13.382.911/0001-72</t>
  </si>
  <si>
    <t>Agência Sergipe de Desenvolvimento S/A</t>
  </si>
  <si>
    <t>DESENVOLVE-SE</t>
  </si>
  <si>
    <t>51.813.615/0001-78</t>
  </si>
  <si>
    <t>SP</t>
  </si>
  <si>
    <t>Companhia Ambiental do Estado de São Paulo</t>
  </si>
  <si>
    <t>CETESB</t>
  </si>
  <si>
    <t>43.776.491/0001-70</t>
  </si>
  <si>
    <t>Companhia de Desenvolvimento Habitacional e Urbano do Estado de São Paulo</t>
  </si>
  <si>
    <t>CDHU</t>
  </si>
  <si>
    <t>47.865.597/0001-09</t>
  </si>
  <si>
    <t>Companhia Paulista de Parcerias</t>
  </si>
  <si>
    <t>CPP</t>
  </si>
  <si>
    <t>06.995.362/0001-46</t>
  </si>
  <si>
    <t>Companhia Paulista de Securitização</t>
  </si>
  <si>
    <t>CPSEC</t>
  </si>
  <si>
    <t>11.274.829/0001-07</t>
  </si>
  <si>
    <t>Companhia Paulista de Trens Metropolitanos</t>
  </si>
  <si>
    <t>CPTM</t>
  </si>
  <si>
    <t>71.832.679/0001-23</t>
  </si>
  <si>
    <t>Companhia Docas de São Sebastião</t>
  </si>
  <si>
    <t>CDSS</t>
  </si>
  <si>
    <t>09.062.893/0001-74</t>
  </si>
  <si>
    <t>Companhia do Metropolitano de São Paulo</t>
  </si>
  <si>
    <t>METRÔ</t>
  </si>
  <si>
    <t>62.070.362/0001-06</t>
  </si>
  <si>
    <t>Companhia de Processamento de Dados do Estado de São Paulo</t>
  </si>
  <si>
    <t>PRODESP</t>
  </si>
  <si>
    <t>62.577.929/0001-35</t>
  </si>
  <si>
    <t>Companhia de Saneamento Básico do Estado de São Paulo</t>
  </si>
  <si>
    <t>SABESP</t>
  </si>
  <si>
    <t>43.776.517/0001-80</t>
  </si>
  <si>
    <t>Agência de Fomento do Estado de São Paulo S/A</t>
  </si>
  <si>
    <t>DESENVOLVE-SP</t>
  </si>
  <si>
    <t>10.663.610/0001-29</t>
  </si>
  <si>
    <t>Empresa Metropolitana de Águas e Energia S/A</t>
  </si>
  <si>
    <t>EMAE</t>
  </si>
  <si>
    <t>02.302.101/0001-42</t>
  </si>
  <si>
    <t>Empresa Metropolitana de Transportes Urbanos de São Paulo S/A</t>
  </si>
  <si>
    <t>EMTU/SP</t>
  </si>
  <si>
    <t>58.518.069/0001-91</t>
  </si>
  <si>
    <t>Instituto de Pesquisas Tecnológicas do Estado de São Paulo S/A</t>
  </si>
  <si>
    <t>IPT</t>
  </si>
  <si>
    <t>60.633.674/0001-55</t>
  </si>
  <si>
    <t>TO</t>
  </si>
  <si>
    <t>Agência de Fomento do Estado do Tocantins S/A</t>
  </si>
  <si>
    <t>FOMENTO</t>
  </si>
  <si>
    <t>05.474.540/0001-20</t>
  </si>
  <si>
    <t>Companhia Imobiliária de Participações, Investimentos e Parcerias do Estado do Tocantins</t>
  </si>
  <si>
    <t>TOCANTINS PARCERIAS</t>
  </si>
  <si>
    <t>17.579.560/0001-45</t>
  </si>
  <si>
    <t>Companhia de Mineração do Tocantins</t>
  </si>
  <si>
    <t>MINERATINS</t>
  </si>
  <si>
    <t>33.195.751/0001-60</t>
  </si>
  <si>
    <t>Agência de Negócios do Estado do Acre</t>
  </si>
  <si>
    <t>ANAC</t>
  </si>
  <si>
    <t>Site não disponível</t>
  </si>
  <si>
    <t>https://saneacre.ac.gov.br/relatorios-anuais-de-gestao/</t>
  </si>
  <si>
    <t>https://cdsabusiness.com.br/</t>
  </si>
  <si>
    <t>https://www.desenvolve-al.com.br/institucional/relatorios-da-administracao/</t>
  </si>
  <si>
    <t>https://www.alagoasativos.com.br/governanca/politicas/</t>
  </si>
  <si>
    <t>https://www.imprensaoficial.al.gov.br/</t>
  </si>
  <si>
    <t>https://www.casal.al.gov.br/tipo-de-arquivo/carta-anual-de-politicas-publicas-e-governanca-corporativa-governanca/</t>
  </si>
  <si>
    <t>https://governanca.algas.com.br/carta-anual-de-politicas-publicas-e-governanca-corporativa</t>
  </si>
  <si>
    <t>https://caesa.portal.ap.gov.br/pagina/carta-de-servico</t>
  </si>
  <si>
    <t>https://gasap.com.br/pre-qualificacao</t>
  </si>
  <si>
    <t>https://www.afap.ap.gov.br/transparencia/governanca/2020</t>
  </si>
  <si>
    <t>https://www.amazonastur.am.gov.br/wp-content/uploads/2023/02/Carta-de-Servicos-2023.pdf</t>
  </si>
  <si>
    <t>https://www.afeam.am.gov.br/wp-content/uploads/2024/05/CARTA-ANUAL-2023-VF-assinado.pdf</t>
  </si>
  <si>
    <t>NÃO DEPENDENTE COM INDÍCIOS DE DEPENDÊNCIA</t>
  </si>
  <si>
    <t>https://www.ciama.am.gov.br/wp-content/uploads/2023/07/CARTA-DE-SERVICO-CIAMA.pdf</t>
  </si>
  <si>
    <t>https://www.cada.am.gov.br/wp-content/uploads/2024/03/CARTA-DE-SERVICOS-2024.pdf</t>
  </si>
  <si>
    <t>https://www.cigas-am.com.br/relatorio-de-sustentabilidade</t>
  </si>
  <si>
    <t>https://prodam.am.gov.br/acesso-a-informacao/carta-de-governanca-2023/</t>
  </si>
  <si>
    <t>http://www.cosama.am.gov.br/</t>
  </si>
  <si>
    <t>https://www.ads.am.gov.br/</t>
  </si>
  <si>
    <t>https://www.bahiagas.com.br/sobre-a-bahiagas/cartas-anuais</t>
  </si>
  <si>
    <t>http://www.bahiainveste.ba.gov.br/</t>
  </si>
  <si>
    <t>https://www.ba.gov.br/bahiapesca/</t>
  </si>
  <si>
    <t>http://www.cbpm.ba.gov.br/transparencia/carta-anual-de-politicas-publicas-e-governanca-corporativa/</t>
  </si>
  <si>
    <t>http://www.cerb.ba.gov.br/sites/www.cerb.ba.gov.br/files/a_cerb/nosso_papel/page/files/CARTA%20ANUAL%202022%20CERB.pdf</t>
  </si>
  <si>
    <t>https://www.conder.ba.gov.br/sites/default/files/2024-04/CARTA GOVERNANÇA 2024_0.pdf</t>
  </si>
  <si>
    <t>https://www.embasa.ba.gov.br/index.php/institucional/a-embasa/governanca/carta-anual-de-governanca-corporativa</t>
  </si>
  <si>
    <t>https://www.desenbahia.ba.gov.br/wp-content/uploads/2024/05/carta-anual-politicas-publicas-e-governanca-corporativa-2023-revfinal.pdf</t>
  </si>
  <si>
    <t>https://www.car.ba.gov.br/</t>
  </si>
  <si>
    <t>https://www.ba.gov.br/trilhos/</t>
  </si>
  <si>
    <t>http://www.egba.ba.gov.br/</t>
  </si>
  <si>
    <t>https://www.prodeb.ba.gov.br/sites/default/files/repositorio-midias/documentos/2024-04/Carta%20aos%20Acionistas%20Exerc%C3%ADcio%202023.pdf</t>
  </si>
  <si>
    <t>https://www.adece.ce.gov.br/governanca-corporativa/</t>
  </si>
  <si>
    <t>https://www.cagece.com.br/governanca-corporativa/informacoes/</t>
  </si>
  <si>
    <t>https://cepart.com.br/carta-anual/</t>
  </si>
  <si>
    <t>https://www.ceasa-ce.com.br/governanca/</t>
  </si>
  <si>
    <t>https://www.cegas.com.br/carta-anual-de-politicas-publicas-e-governanca-corporativa/</t>
  </si>
  <si>
    <t>https://portal.cogerh.com.br/carta-anual-de-politicas-publicas-e-governanca-corporativa-2/</t>
  </si>
  <si>
    <t>https://www.seplag.ce.gov.br/COHAB-CE/</t>
  </si>
  <si>
    <t>https://www.complexodopecem.com.br/docs/carta-anual/</t>
  </si>
  <si>
    <t>https://www.ematerce.ce.gov.br/</t>
  </si>
  <si>
    <t>https://www.etice.ce.gov.br/cartas-anuais-de-politicas-publicas-e-governanca-corporativa/</t>
  </si>
  <si>
    <t>https://www.metrofor.ce.gov.br/acesso-informacao/relatorios/</t>
  </si>
  <si>
    <t>https://zpeceara.com.br/carta-anual-de-politicas-publicas-e-governanca-corporativa/</t>
  </si>
  <si>
    <t>https://novo.brb.com.br/</t>
  </si>
  <si>
    <t>https://www.brbcard.com.br/wp-content/uploads/2024/09/Carta-Anual-Politicas-Publicas-Gov-Corporativa-2023-vf.pdf</t>
  </si>
  <si>
    <t>https://www.brbservicos.com.br</t>
  </si>
  <si>
    <t>https://www.ceasa.df.gov.br/</t>
  </si>
  <si>
    <t>https://www.codeplan.df.gov.br/</t>
  </si>
  <si>
    <t>https://www.caesb.df.gov.br/</t>
  </si>
  <si>
    <t>https://ri.ceb.com.br/</t>
  </si>
  <si>
    <t>https://www.cebgas.com.br/</t>
  </si>
  <si>
    <t>https://www.ceb.com.br/Documentos.aspx?IdCanal=hD8pqKNE+C5Xrd39y4J+Tg==</t>
  </si>
  <si>
    <t>https://www.ceb.com.br/ListaBusca.aspx?busca=carta%20anual</t>
  </si>
  <si>
    <t>https://www.ceb.com.br/listgroup.aspx?idCanal=ttqsU4WMkmrdTOYKgb2BgA==</t>
  </si>
  <si>
    <t>https://www.ceb.com.br/Documentos.aspx?IdCanal=uLdevE5UUjlDpqJy4WGHDQ==</t>
  </si>
  <si>
    <t>https://www.codhab.df.gov.br/pagina/452</t>
  </si>
  <si>
    <t>https://emater.df.gov.br/governanca-corporativa/</t>
  </si>
  <si>
    <t>https://metro.df.gov.br/?page_id=37077</t>
  </si>
  <si>
    <t>https://www.novacap.df.gov.br/?s=carta+anual+de+politicas</t>
  </si>
  <si>
    <t>https://www.tcb.df.gov.br/carta-anual-de-politicas-publicas-e-governanca-corporativa/</t>
  </si>
  <si>
    <t>https://www.terracap.df.gov.br/index.php/acesso-informacao/normas-manuais-e-politicas</t>
  </si>
  <si>
    <t>https://www.bioticsa.com.br/legislacao</t>
  </si>
  <si>
    <t>https://www.etr.df.gov.br/</t>
  </si>
  <si>
    <t>https://ceasa.es.gov.br/governanca-corporativa</t>
  </si>
  <si>
    <t>https://seger.es.gov.br/autarquias</t>
  </si>
  <si>
    <t>https://ri.banestes.com.br/docs/Relatorio-de-Sustentabilidade-banestes-2023-12-31-KB8g9N78.pdf</t>
  </si>
  <si>
    <t>https://www.bandes.com.br/Site/Dinamico/Show/933/Governanca-Corporativa</t>
  </si>
  <si>
    <t>https://www.cesan.com.br/a-cesan/</t>
  </si>
  <si>
    <t>https://ceturb.es.gov.br/missao-visao-e-valores</t>
  </si>
  <si>
    <t>https://goias.gov.br/agehab/carta-anual-de-governanca-corporativa/</t>
  </si>
  <si>
    <t>https://www.goiasgas.com.br/acesso-a-informacao/governanca/carta-anual-de-governanca</t>
  </si>
  <si>
    <t>https://celgpar.com/AcessoItem.aspx?100</t>
  </si>
  <si>
    <t>https://goias.gov.br/iquego/carta-anual-de-governanca-corporativa-2/</t>
  </si>
  <si>
    <t>https://www.goiasfomento.com/acesso-a-informacao/carta-anual-de-governanca-corporativa/</t>
  </si>
  <si>
    <t>http://www.administracao.go.gov.br</t>
  </si>
  <si>
    <t>https://goias.gov.br/goiastelecom/carta-anual-de-governanca/</t>
  </si>
  <si>
    <t>https://goias.gov.br/metrobus/carta-anual-de-governanca-corporativa/</t>
  </si>
  <si>
    <t>https://goias.gov.br/ceasa/carta-anual-de-governanca-corporativa/</t>
  </si>
  <si>
    <t>https://www.codego.com.br/acesso-a-informacao/carta-anual-de-politicas-publicas-e-governanca-corporativa/</t>
  </si>
  <si>
    <t>https://ri.saneago.com.br/relatorios-anuais</t>
  </si>
  <si>
    <t>https://goias.gov.br/goiasparcerias/carta-anual-de-governanca-corporativa/</t>
  </si>
  <si>
    <t>https://laztrans.com.br/AcessoItem.aspx?39</t>
  </si>
  <si>
    <t>https://ri.celgpar.com/BuscaPagina.aspx?ID={41799EC4-9CB4-4F81-BC75-64087B8BE678}</t>
  </si>
  <si>
    <t>https://www.caema.ma.gov.br/index.php/a-caema/governanca/carta-anual</t>
  </si>
  <si>
    <t>https://www.portodoitaqui.com/emap/carta-anual</t>
  </si>
  <si>
    <t>https://www.gasmar.com.br/carta-anual-de-governanca</t>
  </si>
  <si>
    <t>https://www.emserh.ma.gov.br/carta-anual-de-politicas-publicas-e-governanca/</t>
  </si>
  <si>
    <t>https://mapa.ma.gov.br/programas-ou-campanhas/carta-anual</t>
  </si>
  <si>
    <t>https://mtgas.com.br/</t>
  </si>
  <si>
    <t>https://www.mti.mt.gov.br/cartas</t>
  </si>
  <si>
    <t>https://www.desenvolve.mt.gov.br/</t>
  </si>
  <si>
    <t>https://www.metamat.mt.gov.br/inicio</t>
  </si>
  <si>
    <t>https://www.empaer.mt.gov.br/</t>
  </si>
  <si>
    <t>https://www.mtpar.mt.gov.br/cartaanual</t>
  </si>
  <si>
    <t>Página da internet não localizada</t>
  </si>
  <si>
    <t>https://www.msmineral.ms.gov.br/</t>
  </si>
  <si>
    <t>https://www.sanesul.ms.gov.br/governanca-corporativa-na-sanesul</t>
  </si>
  <si>
    <t>https://www.ceasa.ms.gov.br/</t>
  </si>
  <si>
    <t>https://transparencia.msgas.com.br/GovernancaCorporativa</t>
  </si>
  <si>
    <t>https://www.bdmg.mg.gov.br/wp-content/uploads/2023/05/230303_Carta_Anual_Politicas_Publicas_e_Gov_Corporativa_BDMG_2022.pdf</t>
  </si>
  <si>
    <t>https://www.cemig.com.br/search/carta+anual</t>
  </si>
  <si>
    <t>http://www.codemge.com.br/a-codemge/governanca/</t>
  </si>
  <si>
    <t>http://www.codemig.com.br/a-codemig/governanca/</t>
  </si>
  <si>
    <t>http://www.cohab.mg.gov.br/carta-anual-de-politicas-publicas-e-governanca-corporativa/</t>
  </si>
  <si>
    <t>https://api.mziq.com/mzfilemanager/v2/d/8bdb3906-0618-4e78-bbe3-a0be9f02d8cc/22725bd1-70b7-6e6c-bec8-490914f29c7c?origin=2</t>
  </si>
  <si>
    <t>https://www.emater.mg.gov.br/download.do?id=87220</t>
  </si>
  <si>
    <t>https://emc.mg.gov.br/institucional/governanca/cartas/</t>
  </si>
  <si>
    <t>https://www.epamig.br/wp-content/uploads/2024/04/carta_de_governanca-2023.pdf</t>
  </si>
  <si>
    <t>https://api.mziq.com/mzfilemanager/v2/d/f991396d-aa51-4366-b93d-af70a51d7b15/f3b62961-fb6b-48bb-ac7e-913d88c8d015?origin=1</t>
  </si>
  <si>
    <t>http://www.infraestrutura.mg.gov.br/images/documentos/metrominas/publicacoes-anuais/2022/Carta-Anual-de-Governanca-Corporativa.pdf</t>
  </si>
  <si>
    <t>https://www.mgipart.com.br/governanca/PoliticasPublicasEGovernancas</t>
  </si>
  <si>
    <t>https://www.mgs.srv.br/detalhe-da-materia/info/cartas-anuais/16767</t>
  </si>
  <si>
    <t>https://www.prodemge.gov.br/governanca/carta-anual#2023</t>
  </si>
  <si>
    <t>https://www.tecpar.br/Pagina/Governanca-Corporativa</t>
  </si>
  <si>
    <t>https://ri.sanepar.com.br/governanca-corporativa/praticas-de-governanca-corporativa/2023</t>
  </si>
  <si>
    <t>https://www.fomento.pr.gov.br/Pagina/GOVERNANCA-CORPORATIVA</t>
  </si>
  <si>
    <t>https://www.ferroeste.pr.gov.br/</t>
  </si>
  <si>
    <t>https://www.cohapar.pr.gov.br/</t>
  </si>
  <si>
    <t>https://www.celepar.pr.gov.br/sites/celepar/arquivos_restritos/files/documento/2024-04/cartadegovernancacorporativa2023_4.pdf</t>
  </si>
  <si>
    <t>https://www.ceasa.pr.gov.br/Pagina/Governanca-Corporativa</t>
  </si>
  <si>
    <t>https://www.portosdoparana.pr.gov.br/sites/portos/arquivos_restritos/files/documento/2024-04/carta_de_governanca_2023_publicavel.pdf</t>
  </si>
  <si>
    <t>https://pbgas.com.br/wp-content/uploads/2024/04/2023-DC-PBGAS-.pdf</t>
  </si>
  <si>
    <t>https://www.cagepa.pb.gov.br/carta-anual/</t>
  </si>
  <si>
    <t>https://codata.pb.gov.br/</t>
  </si>
  <si>
    <t>https://epc.pb.gov.br/governanca/carta-anual/carta</t>
  </si>
  <si>
    <t>https://www.pbtur.pb.gov.br/carta-anual-de-politicas-publicas-e-governanca/</t>
  </si>
  <si>
    <t>https://www.pbtur.pb.gov.br/</t>
  </si>
  <si>
    <t>https://empaer.pb.gov.br/Sevicos</t>
  </si>
  <si>
    <t>https://portodecabedelo.pb.gov.br/governanca-corporativa/</t>
  </si>
  <si>
    <t>http://www.cinep.pb.gov.br/portal/#</t>
  </si>
  <si>
    <t>https://lifesa.pb.gov.br/governanca-corporativa</t>
  </si>
  <si>
    <t>http://cehap.pb.gov.br/sitecehap/</t>
  </si>
  <si>
    <t>https://ri.banpara.b.br/governanca-corporativa/carta-anual-de-governanca/</t>
  </si>
  <si>
    <t>https://www.codec.pa.gov.br/sobre-a-cazbar/</t>
  </si>
  <si>
    <t>https://www.cosanpa.pa.gov.br/institucional/</t>
  </si>
  <si>
    <t>http://www.ceasa.pa.gov.br/</t>
  </si>
  <si>
    <t>http://www.cohab.pa.gov.br/node/1848</t>
  </si>
  <si>
    <t>https://cph.pa.gov.br/</t>
  </si>
  <si>
    <t>https://www.emater.pa.gov.br/pt-br/carta-anual-de-politicas-publicas-e-governanca-corporativa</t>
  </si>
  <si>
    <t>https://gasdopara.com.br/transparencia-publica/normativos-internos/</t>
  </si>
  <si>
    <t>https://www.prodepa.pa.gov.br/quem-somos</t>
  </si>
  <si>
    <t>https://www.adepe.pe.gov.br/carta-anual-de-politicas-publicas-e-governanca-corporativa/</t>
  </si>
  <si>
    <t>https://site.age.pe.gov.br/index.php/governanca-corporativa/</t>
  </si>
  <si>
    <t>https://www.cehab.pe.gov.br/carta-anual-de-politicas-publicas-e-governanca-corporativa</t>
  </si>
  <si>
    <t>https://www.cepe.com.br/transparencia/governanca-corporativa</t>
  </si>
  <si>
    <t>https://servicos.compesa.com.br/governanca/</t>
  </si>
  <si>
    <t>https://novo.copergas.com.br/portais/portal-da-governanca/index.php?option=com_content&amp;view=article&amp;id=29&amp;Itemid=202</t>
  </si>
  <si>
    <t>https://www.granderecife.pe.gov.br/instrumentos-de-governanca/</t>
  </si>
  <si>
    <t>https://www.empetur.pe.gov.br/transparencia/governanca-corporativa/74-transparencia/1410-carta-anual-sobre-politicas-publicas-e-governanca-corporativa</t>
  </si>
  <si>
    <t>https://www.epc.pe.gov.br/documentos/</t>
  </si>
  <si>
    <t>https://www.epti.pe.gov.br/carta-anual-de-politicas-publicas-e-governanca-corporativa/</t>
  </si>
  <si>
    <t>https://site.ipa.br/transparencia/</t>
  </si>
  <si>
    <t>https://www.lafepe.pe.gov.br/governanca</t>
  </si>
  <si>
    <t>https://www.perpart.pe.gov.br/transparencia/governanca/politicas-e-regulamentos</t>
  </si>
  <si>
    <t>https://www.portodorecife.pe.gov.br/governanca-corporativa.php</t>
  </si>
  <si>
    <t>https://www.suape.pe.gov.br/pt/transparencia/governanca-corporativa/carta-anual-de-politicas-publicas-e-de-governanca-corporativa</t>
  </si>
  <si>
    <t>https://portal.pi.gov.br/fomento/carta-anual-de-governanca/#123-124-2023-1679469123</t>
  </si>
  <si>
    <t>https://www.agespisa.com.br/site/pages/public/index.jsf</t>
  </si>
  <si>
    <t>https://investepiaui.com/zpe/</t>
  </si>
  <si>
    <t>https://portopiaui.com/#</t>
  </si>
  <si>
    <t>https://portal.pi.gov.br/emgerpi/</t>
  </si>
  <si>
    <t>https://investepiaui.com/nossos-servicos/</t>
  </si>
  <si>
    <t>https://www.etipi.com.br/documentos/governanca</t>
  </si>
  <si>
    <t>https://www.caern.com.br/</t>
  </si>
  <si>
    <t>http://www.cehab.rn.gov.br/Index.asp</t>
  </si>
  <si>
    <t>https://www.agnrn.com.br/governanca/politicas-e-regulamentos/</t>
  </si>
  <si>
    <t>https://potigas.com.br/acesso-a-informacao/cartas</t>
  </si>
  <si>
    <t>https://www.ceasa.rn.gov.br/</t>
  </si>
  <si>
    <t>http://www.emparn.rn.gov.br/Index.asp</t>
  </si>
  <si>
    <t>http://www.adcon.rn.gov.br/ACERVO/EMGERN/DOC/DOC000000000328962.PDF</t>
  </si>
  <si>
    <t>http://www.datanorte.rn.gov.br/Conteudo.asp?TRAN=ITEM&amp;TARG=334261&amp;ACT=&amp;PAGE=0&amp;PARM=&amp;LBL=Transpar%EAncia</t>
  </si>
  <si>
    <t>https://emprotur.setur.rn.gov.br/storage/documentos/documentos/a72997d84ca675d99b719abb733f669f.pdf</t>
  </si>
  <si>
    <t>https://www.procergs.rs.gov.br/carta-de-governanca-corporativa</t>
  </si>
  <si>
    <t>http://www.cadip.rs.gov.br/lista/631/carta-anual-de-governanca-corporativa</t>
  </si>
  <si>
    <t>http://www.crm.rs.gov.br/upload/arquivos/202203/25101002-carta-anual-de-politicas-publicas-e-governanca-corporativa-2022.pdf</t>
  </si>
  <si>
    <t>https://ri.banrisul.com.br/governanca-corporativa/estatuto-politicas-e-documentos/</t>
  </si>
  <si>
    <t>https://www.badesul.com.br/transparencia#11</t>
  </si>
  <si>
    <t>https://ceasa.rs.gov.br/carta-anual-de-governanca-corporativa/</t>
  </si>
  <si>
    <t>https://egr.rs.gov.br/inicial</t>
  </si>
  <si>
    <t>http://www.cesa.rs.gov.br/novosite/</t>
  </si>
  <si>
    <t>https://www.brde.com.br/wp-content/uploads/2023/04/CARTA-ANUAL-2023.pdf</t>
  </si>
  <si>
    <t>https://www.portosrs.com.br/site/public/uploads/site/cartas/2.pdf</t>
  </si>
  <si>
    <t>https://www.agerio.com.br/institucional/governanca-corporativa/</t>
  </si>
  <si>
    <t>https://www.rj.gov.br/emater/</t>
  </si>
  <si>
    <t>https://www.rj.gov.br/vitalbrazil/</t>
  </si>
  <si>
    <t>https://www.rj.gov.br/pesagro/estatutosocial</t>
  </si>
  <si>
    <t>https://www.rj.gov.br/central/node/705</t>
  </si>
  <si>
    <t>https://www.rj.gov.br/cehab/</t>
  </si>
  <si>
    <t>https://portal.ioerj.com.br/</t>
  </si>
  <si>
    <t>https://www.codin.rj.gov.br/_files/ugd/c74752_057e39a3af2345ba875bbdd5a9389a38.pdf?index=true</t>
  </si>
  <si>
    <t>https://www.rj.gov.br/riotrilhos/carta_politica_publica</t>
  </si>
  <si>
    <t>https://www.turisrio.rj.gov.br/default_institucional.asp</t>
  </si>
  <si>
    <t>https://www.emop.rj.gov.br/</t>
  </si>
  <si>
    <t>https://www.rj.gov.br/coderte/</t>
  </si>
  <si>
    <t>https://cedae.com.br/governancacorporativa</t>
  </si>
  <si>
    <t>https://transparencia.ro.gov.br/PastasEmArvore/Pastas?id=0538a357-5c3a-48d5-95e6-506e925853aa</t>
  </si>
  <si>
    <t>https://rondonia.ro.gov.br/wp-content/uploads/2024/04/SEI_0047420215_Ato_3.pdf</t>
  </si>
  <si>
    <t>http://www.rongas.com.br/site/empresa.asp</t>
  </si>
  <si>
    <t>https://transparencia.caerd-ro.com.br/carta-anual-de-politicas-publicas-e-governanca-corporativa</t>
  </si>
  <si>
    <t>https://desenvolve.rr.gov.br/</t>
  </si>
  <si>
    <t>https://www.caer.com.br/</t>
  </si>
  <si>
    <t>https://www.imprensaoficial.rr.gov.br/app/_visualizar-doe/</t>
  </si>
  <si>
    <t>https://codesaima.rr.gov.br/</t>
  </si>
  <si>
    <t>https://www.radiororaima.com.br/</t>
  </si>
  <si>
    <t>http://www.cohab.sc.gov.br/</t>
  </si>
  <si>
    <t>https://www.cidasc.sc.gov.br/wp-content/uploads/2023/04/CAGC-2023.docx-1.pdf</t>
  </si>
  <si>
    <t>https://transparencia.epagri.sc.gov.br/?page_id=919</t>
  </si>
  <si>
    <t>https://www.scturismo.com.br/orgaos/</t>
  </si>
  <si>
    <t>http://transparencia.badesc.gov.br/gestaoEstadual/cartaGovernanca</t>
  </si>
  <si>
    <t>http://www.transparencia.ceasa.sc.gov.br/</t>
  </si>
  <si>
    <t>https://api.mziq.com/mzfilemanager/v2/d/137b4414-3d0c-493e-8b59-0d02bc3e4072/5096cbae-96bc-0bcc-6a35-59e93c983a5e?origin=1</t>
  </si>
  <si>
    <t>https://transparencia.ciasc.sc.gov.br/ciasc/gestao/planos-relatorios-e-indicadores/relatorio-de-administracao/307-relatorio-de-administracao-2023/file</t>
  </si>
  <si>
    <t>https://ri.casan.com.br/governanca-corporativa/carta-anual-de-politicas-publicas-e-governanca-corporativa/</t>
  </si>
  <si>
    <t>https://hidrocaldas.com.br/</t>
  </si>
  <si>
    <t>http://transparencia.scpar.sc.gov.br/scpar/gestao/governanca/carta-anual-de-governanca-corporativa</t>
  </si>
  <si>
    <t>https://www.sergipegas.com.br/transparencia/</t>
  </si>
  <si>
    <t>https://cehop.se.gov.br/</t>
  </si>
  <si>
    <t>https://codise.se.gov.br/carta-anual-politicas-publicas/</t>
  </si>
  <si>
    <t>https://coderse.se.gov.br/</t>
  </si>
  <si>
    <t>https://transparencia.deso-se.com.br/</t>
  </si>
  <si>
    <t>https://www.pronese.se.gov.br/transparencia</t>
  </si>
  <si>
    <t>https://ri.banese.com.br/governanca-corporativa/carta-anual-de-governanca/</t>
  </si>
  <si>
    <t>https://www.se.gov.br/emsetur/emsetur_transparencia</t>
  </si>
  <si>
    <t>https://emgetis.se.gov.br/</t>
  </si>
  <si>
    <t>https://www.emdagro.se.gov.br</t>
  </si>
  <si>
    <t>https://iose.se.gov.br/</t>
  </si>
  <si>
    <t>https://www.abrazpe.org.br/index.php/zpesbrasil/</t>
  </si>
  <si>
    <t>https://desenvolve.se.gov.br/wp-content/uploads/2024/06/cartaanualdepoliticas.pdf</t>
  </si>
  <si>
    <t>https://cetesb.sp.gov.br/balancos-patrimoniais</t>
  </si>
  <si>
    <t>https://www.cdhu.sp.gov.br/documents/20143/37042/DOE+BALAN%C3%87O+ANUAL+2022+-+20+04+23.pdf/2f00f17e-f481-9e44-1f6f-c6812913309b</t>
  </si>
  <si>
    <t>https://www.parceriaseminvestimentos.sp.gov.br/a-secretaria/companhia-paulista-de-parcerias/</t>
  </si>
  <si>
    <t>https://portal.fazenda.sp.gov.br/Institucional/Paginas/CPSEC/CPSEC.aspx</t>
  </si>
  <si>
    <t>https://www.cptm.sp.gov.br/esg-consciente/Governanca/BalancosDemonstrativos/Relat%C3%B3rio%20Integrado%20CPTM%202023.zip</t>
  </si>
  <si>
    <t>https://portoss.sp.gov.br/home/transparencia/governanca/</t>
  </si>
  <si>
    <t>https://governancacorporativa.metrosp.com.br/Documentos%20Compartilhados/CartaPoliticasPublicas.pdf</t>
  </si>
  <si>
    <t>https://www.prodesp.sp.gov.br/transparencia/carta-anual-de-governanca-corporativa/</t>
  </si>
  <si>
    <t>https://ri.sabesp.com.br/governanca-corporativa/carta-de-governanca/</t>
  </si>
  <si>
    <t>https://www.desenvolvesp.com.br/institucional/transparencia/prestacao-de-contas/carta-anual-de-politicas-publicas-e-governanca-corporativa/</t>
  </si>
  <si>
    <t>https://ri.emae.com.br/liste7f6.html?idCanal=xKj5n4ohMMNFNZbS9HP5BQ==</t>
  </si>
  <si>
    <t>https://www.emtu.sp.gov.br/emtu/pdf/relatorio-gestao-23.pdf</t>
  </si>
  <si>
    <t>https://ipt.br/wp-content/uploads/2024/03/Carta-Anual-de-Governanca-Corporativa-IPT-2023.pdf</t>
  </si>
  <si>
    <t>https://www.fomento.to.gov.br/page/carta-anual</t>
  </si>
  <si>
    <t>https://www.to.gov.br/tocantinsparcerias</t>
  </si>
  <si>
    <t>https://www.to.gov.br/mineratins/</t>
  </si>
  <si>
    <t>Indícios por subvenção</t>
  </si>
  <si>
    <t>Subvenção recebida em 2022</t>
  </si>
  <si>
    <t>Subvenção recebida em 2023</t>
  </si>
  <si>
    <t>▪Companhia de Desenvolvimento do Estado do Amazonas - CIAMA</t>
  </si>
  <si>
    <t>▪Companhia Cearense de Transportes Metropolitanos</t>
  </si>
  <si>
    <t>▪Banestes- Banco do Estado do Espírito Santo</t>
  </si>
  <si>
    <t>▪Ceturb - Companhia Estadual de Transportes Coletivos de Passageiros do Espirito Santo</t>
  </si>
  <si>
    <t>▪Empresa Estadual de Processamento de Dados de Goiás</t>
  </si>
  <si>
    <t>▪AGUAS E ESGOTOS DO PIAUÍ SA</t>
  </si>
  <si>
    <t>▪COMPANHIA DE TERMINAIS ALFANDEGADOS DO PIAUÍ - PORTO PIAUÍ</t>
  </si>
  <si>
    <t>▪EMPRESA DE TECNOLOGIA DA INFORMAÇÃO DO PIAUÍ</t>
  </si>
  <si>
    <t>▪Companhia Estadual de Silos e Armazéns - CESA</t>
  </si>
  <si>
    <t>▪CENTRAIS ELETRICAS FLUMINENSES S.A. CELF - EM LIQUIDAÇÃO ORDINÁRIA</t>
  </si>
  <si>
    <t>▪SOCIEDADE DE PORTOS E HIDROVIAS DO ESTADO DE RONDONIA-SOPH</t>
  </si>
  <si>
    <t>▪COMPANHIA DO METROPOLITANO DE SAO PAULO</t>
  </si>
  <si>
    <t>Indícios por aporte de capital</t>
  </si>
  <si>
    <t>Aporte recebido em 2022</t>
  </si>
  <si>
    <t>Aporte recebido em 2023</t>
  </si>
  <si>
    <t>data do envio</t>
  </si>
  <si>
    <t>uf</t>
  </si>
  <si>
    <t>empresa estatal</t>
  </si>
  <si>
    <t>Sigla da Empresa</t>
  </si>
  <si>
    <t>Setor</t>
  </si>
  <si>
    <t>O' empregados apenas se "em liquidação"</t>
  </si>
  <si>
    <t>Link Carta Anual</t>
  </si>
  <si>
    <t>Despesa com pessoal = O apenas se não tiver empregados!</t>
  </si>
  <si>
    <t>Remuneração bruta total paga no ano - empregado de maior remuneração</t>
  </si>
  <si>
    <t>PLR ou RVA pagos no ano -  empregado de maior remuneração</t>
  </si>
  <si>
    <t>Indenizações pagas no ano -  empregado de maior remuneração</t>
  </si>
  <si>
    <t>Distribuiu PLR tendo prejuizos?</t>
  </si>
  <si>
    <r>
      <t xml:space="preserve">Subvenções - </t>
    </r>
    <r>
      <rPr>
        <b/>
        <sz val="8"/>
        <rFont val="Calibri"/>
        <family val="2"/>
        <scheme val="minor"/>
      </rPr>
      <t>Exercício anterior</t>
    </r>
  </si>
  <si>
    <t>Subvenções - Exercício</t>
  </si>
  <si>
    <r>
      <t xml:space="preserve">Passivos - </t>
    </r>
    <r>
      <rPr>
        <b/>
        <sz val="8"/>
        <color theme="1"/>
        <rFont val="Calibri"/>
        <family val="2"/>
        <scheme val="minor"/>
      </rPr>
      <t>Exercício anterior</t>
    </r>
  </si>
  <si>
    <t>Passivos - Exercício</t>
  </si>
  <si>
    <r>
      <t xml:space="preserve">Reforço de Capital - </t>
    </r>
    <r>
      <rPr>
        <b/>
        <sz val="8"/>
        <color theme="1"/>
        <rFont val="Calibri"/>
        <family val="2"/>
        <scheme val="minor"/>
      </rPr>
      <t>Exercício anterior</t>
    </r>
  </si>
  <si>
    <t>Reforço de Capital - Exercício</t>
  </si>
  <si>
    <r>
      <t xml:space="preserve">Quantidade de ações - </t>
    </r>
    <r>
      <rPr>
        <b/>
        <sz val="8"/>
        <color theme="1"/>
        <rFont val="Calibri"/>
        <family val="2"/>
        <scheme val="minor"/>
      </rPr>
      <t>Exercício anterior</t>
    </r>
  </si>
  <si>
    <t>Quantidade de Ações - Exercício</t>
  </si>
  <si>
    <r>
      <t xml:space="preserve">Capital Social Integralizado - </t>
    </r>
    <r>
      <rPr>
        <b/>
        <sz val="8"/>
        <color theme="1"/>
        <rFont val="Calibri"/>
        <family val="2"/>
        <scheme val="minor"/>
      </rPr>
      <t>Exercício anterior</t>
    </r>
  </si>
  <si>
    <t>Capital Social Integralizado - Exercício</t>
  </si>
  <si>
    <r>
      <t xml:space="preserve">Capital Social a Integralizar - </t>
    </r>
    <r>
      <rPr>
        <b/>
        <sz val="8"/>
        <color theme="1"/>
        <rFont val="Calibri"/>
        <family val="2"/>
        <scheme val="minor"/>
      </rPr>
      <t>Exercício anterior</t>
    </r>
  </si>
  <si>
    <t>Capital Social a Integralizar - Exercício</t>
  </si>
  <si>
    <t>17/06/2024</t>
  </si>
  <si>
    <t>▪Empresa de Processamento de Dados do Acre S/A - ACREDATA</t>
  </si>
  <si>
    <t>Empresa de Processamento de Dados do Acre S/A - ACREDATA</t>
  </si>
  <si>
    <t>CEASA</t>
  </si>
  <si>
    <t>▪Agência de Negócios do Estado do Acre - ANAC</t>
  </si>
  <si>
    <t>Agência de Negócios do Estado do Acre - ANAC</t>
  </si>
  <si>
    <t>COHAB</t>
  </si>
  <si>
    <t>▪Administradora da Zona de Processamento de Exportação do Acre - AZPE/AC</t>
  </si>
  <si>
    <t>Administradora da Zona de Processamento de Exportação do Acre - AZPE/AC</t>
  </si>
  <si>
    <t>CEHAB</t>
  </si>
  <si>
    <t>▪Banco do Estado do Acre - BANACRE</t>
  </si>
  <si>
    <t>Banco do Estado do Acre - BANACRE</t>
  </si>
  <si>
    <t>EMATER</t>
  </si>
  <si>
    <t>▪Companhia de Armazéns e Entrepostos do Acre - CAGEACRE</t>
  </si>
  <si>
    <t>Companhia de Armazéns e Entrepostos do Acre - CAGEACRE</t>
  </si>
  <si>
    <t>BRDE</t>
  </si>
  <si>
    <t>▪Companhia Agência de Desenvolvimento e Serviços Ambientais do Estado do Acre - CDSA</t>
  </si>
  <si>
    <t>Companhia Agência de Desenvolvimento e Serviços Ambientais do Estado do Acre - CDSA</t>
  </si>
  <si>
    <t>EMPAER</t>
  </si>
  <si>
    <t>▪Companhia Industrial de Laticínios do Acre - CILA</t>
  </si>
  <si>
    <t>Companhia Industrial de Laticínios do Acre - CILA</t>
  </si>
  <si>
    <t>EPC</t>
  </si>
  <si>
    <t>▪Companhia de Desenvolvimento Industrial do Acre - CODISACRE</t>
  </si>
  <si>
    <t>Companhia de Desenvolvimento Industrial do Acre - CODISACRE</t>
  </si>
  <si>
    <t>ZPE</t>
  </si>
  <si>
    <t>▪Companhia de Habitação do Acre - COHAB/ACRE</t>
  </si>
  <si>
    <t>Companhia de Habitação do Acre - COHAB/ACRE</t>
  </si>
  <si>
    <t>▪Companhia de Colonização do Acre - COLONACRE</t>
  </si>
  <si>
    <t>Companhia de Colonização do Acre - COLONACRE</t>
  </si>
  <si>
    <t>▪Empresa de Assistência Técnica e Extensão Rural do Acre - EMATER</t>
  </si>
  <si>
    <t>Empresa de Assistência Técnica e Extensão Rural do Acre - EMATER</t>
  </si>
  <si>
    <t>▪Companhia de Saneamento do Acre - SANACRE</t>
  </si>
  <si>
    <t>Companhia de Saneamento do Acre - SANACRE</t>
  </si>
  <si>
    <t>11/06/2024</t>
  </si>
  <si>
    <t>▪Agência de Fomento de Alagoas</t>
  </si>
  <si>
    <t>▪Alagoas Ativos S.A</t>
  </si>
  <si>
    <t>Alagoas Ativos S.A</t>
  </si>
  <si>
    <t>▪Gás de Alagoas S.A</t>
  </si>
  <si>
    <t>Gás de Alagoas S.A</t>
  </si>
  <si>
    <t>▪Companhia Alagoana de Recursos Humanos e Patrimoniais</t>
  </si>
  <si>
    <t>▪Companhia de Saneamento de Alagoas</t>
  </si>
  <si>
    <t>▪Companhia de Edição Impressão e Publicação de Alagoas</t>
  </si>
  <si>
    <t>▪Laboratório Industrial Farmacéutico - em Liquidação</t>
  </si>
  <si>
    <t>Laboratório Industrial Farmacéutico - em Liquidação</t>
  </si>
  <si>
    <t>▪Banco do Estado de Alagoas S.A</t>
  </si>
  <si>
    <t>Banco do Estado de Alagoas S.A</t>
  </si>
  <si>
    <t>▪Serviços de Engenharia de Alagoas S.A</t>
  </si>
  <si>
    <t>Serviços de Engenharia de Alagoas S.A</t>
  </si>
  <si>
    <t>24/05/2024</t>
  </si>
  <si>
    <t>▪Agência de Desenvolvimento Sustentável do Amazonas - ADS</t>
  </si>
  <si>
    <t>Agência de Desenvolvimento Sustentável do Amazonas - ADS</t>
  </si>
  <si>
    <t>▪Agência de Fomento do Estado do Amazonas S.A. - AFEAM</t>
  </si>
  <si>
    <t>Agência de Fomento do Estado do Amazonas S.A. - AFEAM</t>
  </si>
  <si>
    <t>▪Empresa Estadual de Turismo - Amazonastur</t>
  </si>
  <si>
    <t>Empresa Estadual de Turismo - Amazonastur</t>
  </si>
  <si>
    <t>▪Companhia Amazonense de Desenvolvimento e Mobilização de Ativos - CADA</t>
  </si>
  <si>
    <t>Companhia Amazonense de Desenvolvimento e Mobilização de Ativos - CADA</t>
  </si>
  <si>
    <t>Companhia de Desenvolvimento do Estado do Amazonas - CIAMA</t>
  </si>
  <si>
    <t>▪Companhia de Gás do Amazonas</t>
  </si>
  <si>
    <t>▪Companhia de Saneamento do Amazonas - Cosama</t>
  </si>
  <si>
    <t>Companhia de Saneamento do Amazonas - Cosama</t>
  </si>
  <si>
    <t>▪PRODAM Processamento de Dados Amazonas S.A.</t>
  </si>
  <si>
    <t>PRODAM Processamento de Dados Amazonas S.A.</t>
  </si>
  <si>
    <t>16/11/2024</t>
  </si>
  <si>
    <t>▪AGÊNCIA DE FOMENTO POPULAR</t>
  </si>
  <si>
    <t>AGÊNCIA DE FOMENTO POPULAR</t>
  </si>
  <si>
    <t>▪COMPANHIA DE ÁGUA E ESGOTO DO AMAPÁ</t>
  </si>
  <si>
    <t>COMPANHIA DE ÁGUA E ESGOTO DO AMAPÁ</t>
  </si>
  <si>
    <t>▪COMPANHIA DE GÁS DO AMAPÁ</t>
  </si>
  <si>
    <t>COMPANHIA DE GÁS DO AMAPÁ</t>
  </si>
  <si>
    <t>03/07/2024</t>
  </si>
  <si>
    <t>▪BAHIA PESCA S/A</t>
  </si>
  <si>
    <t>BAHIA PESCA S/A</t>
  </si>
  <si>
    <t>▪Companhia de Gás da Bahia - Bahiagás</t>
  </si>
  <si>
    <t>Companhia de Gás da Bahia - Bahiagás</t>
  </si>
  <si>
    <t>▪EMPRESA BAIANA DE ATIVOS S.A.</t>
  </si>
  <si>
    <t>EMPRESA BAIANA DE ATIVOS S.A.</t>
  </si>
  <si>
    <t>▪COMPANHIA DE DESENVOLVIMENTO E AÇÃO REGIONAL</t>
  </si>
  <si>
    <t>COMPANHIA DE DESENVOLVIMENTO E AÇÃO REGIONAL</t>
  </si>
  <si>
    <t>▪Companhia Baiana de Pesquisa Mineral</t>
  </si>
  <si>
    <t>▪COMPANHIA DE ENGENHARIA HIDRICA E DE SANEAMENTO DA BAHIA</t>
  </si>
  <si>
    <t>COMPANHIA DE ENGENHARIA HIDRICA E DE SANEAMENTO DA BAHIA</t>
  </si>
  <si>
    <t>▪COMPANHIA DE DESENVOLVIMENTO URBANO DO ESTADO DA BAHIA</t>
  </si>
  <si>
    <t>COMPANHIA DE DESENVOLVIMENTO URBANO DO ESTADO DA BAHIA</t>
  </si>
  <si>
    <t>▪COMPANHIA DE TRANSPORTE DO ESTADO DA BAHIA</t>
  </si>
  <si>
    <t>COMPANHIA DE TRANSPORTE DO ESTADO DA BAHIA</t>
  </si>
  <si>
    <t>▪Agência de Fomento do Estado da Bahia S/A</t>
  </si>
  <si>
    <t>▪Empresa Gráfica da Bahia</t>
  </si>
  <si>
    <t>▪EMPRESA BAIANA DE ÁGUAS E SANEAMENTO</t>
  </si>
  <si>
    <t>EMPRESA BAIANA DE ÁGUAS E SANEAMENTO</t>
  </si>
  <si>
    <t>▪COMPANHIA DE PROCESSAMENTO DE DADOS DO ESTADO DA BAHIA</t>
  </si>
  <si>
    <t>COMPANHIA DE PROCESSAMENTO DE DADOS DO ESTADO DA BAHIA</t>
  </si>
  <si>
    <t>▪Habitação e Urbanização da Bahia S/A</t>
  </si>
  <si>
    <t>23/05/2024</t>
  </si>
  <si>
    <t>▪Agência de Desenvolvimento do Estado do Ceará S/A</t>
  </si>
  <si>
    <t>▪Companhia de Água e Esgoto do Ceará</t>
  </si>
  <si>
    <t>▪Companhia de Participação de Ativos do Ceará</t>
  </si>
  <si>
    <t>▪Centrais de Abastecimento do Ceará S/A</t>
  </si>
  <si>
    <t>▪Companhia de Gás do Ceará</t>
  </si>
  <si>
    <t>▪Companhia de Desenvolvimento do Complexo Industrial e Portuário do Pecém - CIPP S/A</t>
  </si>
  <si>
    <t>Companhia de Desenvolvimento do Complexo Industrial e Portuário do Pecém - CIPP S/A</t>
  </si>
  <si>
    <t>▪Companhia de Gestão dos Recursos Hídricos</t>
  </si>
  <si>
    <t>▪Companhia de Habitação do Ceará</t>
  </si>
  <si>
    <t>▪Empresa de Assistência Técnica e Extensão Rural do Ceará</t>
  </si>
  <si>
    <t>▪Empresa de Tecnologia da Informação do Ceará</t>
  </si>
  <si>
    <t>▪ZPE Ceará</t>
  </si>
  <si>
    <t>▪BIOTIC S.A.</t>
  </si>
  <si>
    <t>BIOTIC S.A.</t>
  </si>
  <si>
    <t>▪Banco Regional de Brasília</t>
  </si>
  <si>
    <t>▪BRB Distribuidora de Títulos e Valores Mobiliários</t>
  </si>
  <si>
    <t>▪BRB Crédito, Financiamento e Investimento</t>
  </si>
  <si>
    <t>▪BRB - Administradora e Corretora de Seguros S/A</t>
  </si>
  <si>
    <t>▪BRB Serviços</t>
  </si>
  <si>
    <t>▪Cartão BRB</t>
  </si>
  <si>
    <t>▪Companhia de Saneamento Ambiental do Distrito Federal</t>
  </si>
  <si>
    <t>▪Centrais de Abastecimento do Distrito Federal</t>
  </si>
  <si>
    <t>▪Companhia Energética de Brasília</t>
  </si>
  <si>
    <t>▪CEB Geração</t>
  </si>
  <si>
    <t>▪CEB Iluminação Pública e Serviços</t>
  </si>
  <si>
    <t>▪CEB Lajeado</t>
  </si>
  <si>
    <t>▪Companhia Brasiliense de Gás</t>
  </si>
  <si>
    <t>▪CEB Participações</t>
  </si>
  <si>
    <t>▪Companhia de Planejamento do Distrito Federal</t>
  </si>
  <si>
    <t>▪Companhia de Desenvolvimento Habitacional do Distrito Federal</t>
  </si>
  <si>
    <t>▪Empresa de Assistência Técnica e Extensão Rural do Distrito Federal</t>
  </si>
  <si>
    <t>▪Empresa de Regularização de Terras Rurais</t>
  </si>
  <si>
    <t>▪Companhia do Metropolitano do Distrito Federal</t>
  </si>
  <si>
    <t>▪Companhia Urbanizadora da Nova Capital do Brasil</t>
  </si>
  <si>
    <t>▪PROFLORA</t>
  </si>
  <si>
    <t>▪Sociedade de Abastecimento de Brasília</t>
  </si>
  <si>
    <t>▪Sociedade de Transportes Coletivos de Brasília</t>
  </si>
  <si>
    <t>▪Companhia Imobiliária de Brasília</t>
  </si>
  <si>
    <t>28/05/2024</t>
  </si>
  <si>
    <t>▪BANDES Banco de Desenvolvimento do Espírito Santo</t>
  </si>
  <si>
    <t>▪CEASA- Centrais de Abastecimento do Espírito Santo S/A</t>
  </si>
  <si>
    <t>CEASA - Centrais de Abastecimento do Espírito Santo S/A</t>
  </si>
  <si>
    <t>▪Cesan - Companhia Espírito Santense de Saneamento</t>
  </si>
  <si>
    <t>Cesan - Companhia Espírito Santense de Saneamento</t>
  </si>
  <si>
    <t>▪Ceturb - Companhia Estadual de Transportes Coletivos de Passageiros do Espírito Santo</t>
  </si>
  <si>
    <t>Ceturb - Companhia Estadual de Transportes Coletivos de Passageiros do Espírito Santo</t>
  </si>
  <si>
    <t>▪COHAB- Companhia de Habitação e Urbanização do Estado do Espírito Santo- em liquidação</t>
  </si>
  <si>
    <t>COHAB - Companhia de Habitação e Urbanização do Estado do Espírito Santo- em liquidação</t>
  </si>
  <si>
    <t>▪Agência Goiana de Habitação S/A</t>
  </si>
  <si>
    <t>▪Caixa Econômica do Estado de Goiás</t>
  </si>
  <si>
    <t>▪Centrais de Abastecimento de Goiás S/A</t>
  </si>
  <si>
    <t>▪Companhia Celg de Participações</t>
  </si>
  <si>
    <t>▪Companhia de Desenvolvimento Econômico de Goiás</t>
  </si>
  <si>
    <t>▪Firminópolis Transmissão S.A.</t>
  </si>
  <si>
    <t>Firminópolis Transmissão S.A.</t>
  </si>
  <si>
    <t>▪Goiás Telecomunicações S/A</t>
  </si>
  <si>
    <t>▪Agência de Fomento de Goiás S/A</t>
  </si>
  <si>
    <t>▪Agência Goiana de Gás Canalizado S/A</t>
  </si>
  <si>
    <t>▪Companhia de Investimento e Parcerias do Estado de Goiás</t>
  </si>
  <si>
    <t>▪Indústria Química do Estado de Goiás</t>
  </si>
  <si>
    <t>▪Lago Azul Transmissão S.A.</t>
  </si>
  <si>
    <t>Lago Azul Transmissão S.A.</t>
  </si>
  <si>
    <t>▪Metrobus Transporte Coletivo S/A</t>
  </si>
  <si>
    <t>▪Saneamento de Goiás S/A</t>
  </si>
  <si>
    <t>23/07/2024</t>
  </si>
  <si>
    <t>▪Companhia de Saneamento Ambiental do Maranhão</t>
  </si>
  <si>
    <t>▪Empresa Maranhense de Administração Portuária</t>
  </si>
  <si>
    <t>▪Empresa Maranhense de Serviços Hospitalares</t>
  </si>
  <si>
    <t>▪Companhia Maranhense de Gás</t>
  </si>
  <si>
    <t>▪Maranhão Parcerias</t>
  </si>
  <si>
    <t>29/05/2024</t>
  </si>
  <si>
    <t>▪BANCO DE DESENVOLVIMENTO DE MINAS GERAIS S.A. - BDMG</t>
  </si>
  <si>
    <t>BANCO DE DESENVOLVIMENTO DE MINAS GERAIS S.A. - BDMG</t>
  </si>
  <si>
    <t>▪COMPANHIA ENERGÉTICA DE MINAS GERAIS - CEMIG (*)</t>
  </si>
  <si>
    <t>COMPANHIA ENERGÉTICA DE MINAS GERAIS - CEMIG (*)</t>
  </si>
  <si>
    <t>▪COMPANHIA DE DESENVOLVIMENTO DE MINAS GERAIS - CODEMGE</t>
  </si>
  <si>
    <t>COMPANHIA DE DESENVOLVIMENTO DE MINAS GERAIS - CODEMGE</t>
  </si>
  <si>
    <t>▪COMPANHIA DE DESENVOLVIMENTO ECONÔMICO DE MINAS GERAIS - CODEMIG</t>
  </si>
  <si>
    <t>COMPANHIA DE DESENVOLVIMENTO ECONÔMICO DE MINAS GERAIS - CODEMIG</t>
  </si>
  <si>
    <t>▪COMPANHIA DE HABITAÇÃO DO ESTADO DE MINAS GERAIS - COHAB MINAS</t>
  </si>
  <si>
    <t>COMPANHIA DE HABITAÇÃO DO ESTADO DE MINAS GERAIS - COHAB MINAS</t>
  </si>
  <si>
    <t>▪COPASA SERVIÇOS DE SANEAMENTO INTEGRADO DO NORTE E NORDESTE DE MINAS GERAIS S/A - COPANOR</t>
  </si>
  <si>
    <t>COPASA SERVIÇOS DE SANEAMENTO INTEGRADO DO NORTE E NORDESTE DE MINAS GERAIS S/A - COPANOR</t>
  </si>
  <si>
    <t>▪COMPANHIA DE SANEAMENTO DE MINAS GERAIS - COPASA MG</t>
  </si>
  <si>
    <t>COMPANHIA DE SANEAMENTO DE MINAS GERAIS - COPASA MG</t>
  </si>
  <si>
    <t>▪EMPRESA DE ASSISTÊNCIA TÉCNICA E EXTENSAO RURAL DO ESTADO DE MINAS GERAIS - EMATER-MG</t>
  </si>
  <si>
    <t>EMPRESA DE ASSISTÊNCIA TÉCNICA E EXTENSAO RURAL DO ESTADO DE MINAS GERAIS - EMATER-MG</t>
  </si>
  <si>
    <t>▪EMPRESA MINEIRA DE COMUNICAÇÃO LTDA - EMC</t>
  </si>
  <si>
    <t>EMPRESA MINEIRA DE COMUNICAÇÃO LTDA - EMC</t>
  </si>
  <si>
    <t>▪EMPRESA DE PESQUISA AGROPECUÁRIA DE MINAS GERAIS - EPAMIG</t>
  </si>
  <si>
    <t>EMPRESA DE PESQUISA AGROPECUÁRIA DE MINAS GERAIS - EPAMIG</t>
  </si>
  <si>
    <t>▪COMPANHIA DE GÁS DE MINAS GERAIS - GASMIG</t>
  </si>
  <si>
    <t>COMPANHIA DE GÁS DE MINAS GERAIS - GASMIG</t>
  </si>
  <si>
    <t>▪TREM METROPOLITANO DE BELO HORIZONTE S.A - METROMINAS</t>
  </si>
  <si>
    <t>TREM METROPOLITANO DE BELO HORIZONTE S.A - METROMINAS</t>
  </si>
  <si>
    <t>▪MINAS GERAIS PARTICIPAÇÕES S.A. - MGI</t>
  </si>
  <si>
    <t>MINAS GERAIS PARTICIPAÇÕES S.A. - MGI</t>
  </si>
  <si>
    <t>▪MINAS GERAIS ADMINISTRAÇÃO E SERVIÇOS S.A. - MGS</t>
  </si>
  <si>
    <t>MINAS GERAIS ADMINISTRAÇÃO E SERVIÇOS S.A. - MGS</t>
  </si>
  <si>
    <t>▪COMPANHIA DE TECNOLOGIA DA INFORMAÇÃO DO ESTADO DE MINAS GERAIS - PRODEMGE</t>
  </si>
  <si>
    <t>COMPANHIA DE TECNOLOGIA DA INFORMAÇÃO DO ESTADO DE MINAS GERAIS - PRODEMGE</t>
  </si>
  <si>
    <t>22/05/2024</t>
  </si>
  <si>
    <t>▪EMPRESA DE SERVIÇOS AGROPECUÁRIOS DE MS - AGROSUL</t>
  </si>
  <si>
    <t>EMPRESA DE SERVIÇOS AGROPECUÁRIOS DE MS - AGROSUL</t>
  </si>
  <si>
    <t>▪CENTRAIS DE ABASTECIMENTO DE MATO GROSSO DO SUL S/A - CEASA/MS</t>
  </si>
  <si>
    <t>CENTRAIS DE ABASTECIMENTO DE MATO GROSSO DO SUL S/A - CEASA/MS</t>
  </si>
  <si>
    <t>▪LOTESUL - LOTERIAL ESTADUAL DE MS</t>
  </si>
  <si>
    <t>LOTESUL - LOTERIAL ESTADUAL DE MS</t>
  </si>
  <si>
    <t>▪COMPANHIA DE GAS DO ESTADO DE MATO GROSSO DO SUL</t>
  </si>
  <si>
    <t>COMPANHIA DE GAS DO ESTADO DE MATO GROSSO DO SUL</t>
  </si>
  <si>
    <t>▪EMPRESA DE GESTÃO DE RECURSOS MINERAIS - MS MINERAL</t>
  </si>
  <si>
    <t>EMPRESA DE GESTÃO DE RECURSOS MINERAIS - MS MINERAL</t>
  </si>
  <si>
    <t>▪EMPRESA DE SANEAMENTO DE MATO GROSSO DO SUL S.A - SANESUL</t>
  </si>
  <si>
    <t>EMPRESA DE SANEAMENTO DE MATO GROSSO DO SUL S.A - SANESUL</t>
  </si>
  <si>
    <t>▪AGÊNCIA DE FOMENTO DO ESTADO DE MATO GROSSO S.A</t>
  </si>
  <si>
    <t>AGÊNCIA DE FOMENTO DO ESTADO DE MATO GROSSO S.A</t>
  </si>
  <si>
    <t>▪EMPRESA MATO-GROSSENSE DE PESQUISA, ASSISTÊNCIA TÉCNICA E EXTENSÃO RURAL</t>
  </si>
  <si>
    <t>EMPRESA MATO-GROSSENSE DE PESQUISA, ASSISTÊNCIA TÉCNICA E EXTENSÃO RURAL</t>
  </si>
  <si>
    <t>▪COMPANHIA MATOGROSSENSE DE MINERAÇÃO</t>
  </si>
  <si>
    <t>COMPANHIA MATOGROSSENSE DE MINERAÇÃO</t>
  </si>
  <si>
    <t>▪COMPANHIA MATO-GROSSENSE DE GAS</t>
  </si>
  <si>
    <t>COMPANHIA MATO-GROSSENSE DE GAS</t>
  </si>
  <si>
    <t>▪MT PARTICIPAÇÕES E PROJETOS S/A (holding)</t>
  </si>
  <si>
    <t>MT PARTICIPAÇÕES E PROJETOS S/A (holding)</t>
  </si>
  <si>
    <t>▪MT PAR CONCESSOES S/A (subsidiaria)</t>
  </si>
  <si>
    <t>MT PAR CONCESSOES S/A (subsidiaria)</t>
  </si>
  <si>
    <t>▪MT PARQUES S/A (subsidiaria)</t>
  </si>
  <si>
    <t>MT PARQUES S/A (subsidiaria)</t>
  </si>
  <si>
    <t>▪EMPRESA MATO-GROSSENSE DE TECNOLOGIA DA INFORMAÇÃO</t>
  </si>
  <si>
    <t>EMPRESA MATO-GROSSENSE DE TECNOLOGIA DA INFORMAÇÃO</t>
  </si>
  <si>
    <t>▪CONCESSIONARIA ROTA DO OESTE S.A (subsidiaria)</t>
  </si>
  <si>
    <t>CONCESSIONARIA ROTA DO OESTE S.A (subsidiaria)</t>
  </si>
  <si>
    <t>▪COMPANHIA DE SANEAMENTO DO ESTADO DE MATO GROSSO</t>
  </si>
  <si>
    <t>COMPANHIA DE SANEAMENTO DO ESTADO DE MATO GROSSO</t>
  </si>
  <si>
    <t>▪TERMINAL PORTUARIO DE CACERES S/A (subsidiaria)</t>
  </si>
  <si>
    <t>TERMINAL PORTUARIO DE CACERES S/A (subsidiaria)</t>
  </si>
  <si>
    <t>▪BANCO DO ESTADO DO PARÁ</t>
  </si>
  <si>
    <t>BANCO DO ESTADO DO PARÁ</t>
  </si>
  <si>
    <t>▪COMP. ADM. DA ZONA DE PROCESSAMNETO DE EXP. DE BARCARENA</t>
  </si>
  <si>
    <t>COMP. ADM. DA ZONA DE PROCESSAMNETO DE EXP. DE BARCARENA</t>
  </si>
  <si>
    <t>▪CENTRAIS DE ABASTECIMENTO DO PARÁ S.A</t>
  </si>
  <si>
    <t>CENTRAIS DE ABASTECIMENTO DO PARÁ S.A</t>
  </si>
  <si>
    <t>▪COMP. DE DESENVOLVIMENTO ECONÔMICO DO PARÁ</t>
  </si>
  <si>
    <t>COMP. DE DESENVOLVIMENTO ECONÔMICO DO PARÁ</t>
  </si>
  <si>
    <t>▪COMPANHIA DE HABITAÇÃO DO ESTADO DO PARÁ</t>
  </si>
  <si>
    <t>COMPANHIA DE HABITAÇÃO DO ESTADO DO PARÁ</t>
  </si>
  <si>
    <t>▪COMPANHIA DE SANEAMENTO DO PARÁ</t>
  </si>
  <si>
    <t>COMPANHIA DE SANEAMENTO DO PARÁ</t>
  </si>
  <si>
    <t>▪COMPANHIA DE PORTOS E HIDROVIAS DO ESTADO DO PARÁ</t>
  </si>
  <si>
    <t>COMPANHIA DE PORTOS E HIDROVIAS DO ESTADO DO PARÁ</t>
  </si>
  <si>
    <t>▪EMPRESA DE ASSITÊNCIA TÉCNICA E EXTENSÃO RURAL</t>
  </si>
  <si>
    <t>EMPRESA DE ASSITÊNCIA TÉCNICA E EXTENSÃO RURAL</t>
  </si>
  <si>
    <t>▪COMPANHIA DE GÁS DO PARÁ</t>
  </si>
  <si>
    <t>COMPANHIA DE GÁS DO PARÁ</t>
  </si>
  <si>
    <t>▪EMPRESA DE PROCESSAMNETO DE DADOS</t>
  </si>
  <si>
    <t>EMPRESA DE PROCESSAMNETO DE DADOS</t>
  </si>
  <si>
    <t>30/04/2024</t>
  </si>
  <si>
    <t>▪Companhia de Água e Esgotos da Paraíba</t>
  </si>
  <si>
    <t>▪Companhia de Desenvolvimento de Recursos Minerais da Paraíba</t>
  </si>
  <si>
    <t>▪Companhia Estadual de Habitação Popular</t>
  </si>
  <si>
    <t>▪Companhia de Desenvolvimento da Paraíba</t>
  </si>
  <si>
    <t>▪Companhia de Processamento de Dados da Paraíba</t>
  </si>
  <si>
    <t>▪Companhia Docas da Paraíba</t>
  </si>
  <si>
    <t>▪Empresa de Assistência Técnica e Extensão Rural da Paraíba</t>
  </si>
  <si>
    <t>▪Empresa Estadual de Pesquisa Agropecuária</t>
  </si>
  <si>
    <t>▪Empresa Paraibana de Pesquisa, Extensão Rural e Regularização Fundiária</t>
  </si>
  <si>
    <t>▪Empresa Paraibana de Abastecimento e Serviços Agrícolas</t>
  </si>
  <si>
    <t>▪Empresa Paraibana de Comunicação</t>
  </si>
  <si>
    <t>▪Laboratório Industrial Farmacêutico do Estado da Paraíba S/A</t>
  </si>
  <si>
    <t>▪Companhia Paraibana de Gás</t>
  </si>
  <si>
    <t>▪Empresa Paraibana de Turismo S/A</t>
  </si>
  <si>
    <t>▪PBTUR Hotéis S/A</t>
  </si>
  <si>
    <t>01/04/2024</t>
  </si>
  <si>
    <t>▪AGÊNCIA DE DESENVOLVIMENTO ECONOMICO DE PERNAMBUCO S/A - ADEPE</t>
  </si>
  <si>
    <t>AGÊNCIA DE DESENVOLVIMENTO ECONOMICO DE PERNAMBUCO S/A - ADEPE</t>
  </si>
  <si>
    <t>▪AGÊNCIA DE FOMENTO DO ESTADO DE PERNAMBUCO S.A. - AGE</t>
  </si>
  <si>
    <t>AGÊNCIA DE FOMENTO DO ESTADO DE PERNAMBUCO S.A. - AGE</t>
  </si>
  <si>
    <t>▪COMPANHIA ESTADUAL DE HABITAÇÃO E OBRAS - CEHAB</t>
  </si>
  <si>
    <t>COMPANHIA ESTADUAL DE HABITAÇÃO E OBRAS - CEHAB</t>
  </si>
  <si>
    <t>▪COMPANHIA EDITORA DE PERNAMBUCO - CEPE</t>
  </si>
  <si>
    <t>COMPANHIA EDITORA DE PERNAMBUCO - CEPE</t>
  </si>
  <si>
    <t>▪COMPANHIA PERNAMBUCANA DE SANEAMENTO - COMPESA</t>
  </si>
  <si>
    <t>COMPANHIA PERNAMBUCANA DE SANEAMENTO - COMPESA</t>
  </si>
  <si>
    <t>▪COMPANHIA PERNAMBUCANA DE GÁS - COPERGÁS</t>
  </si>
  <si>
    <t>COMPANHIA PERNAMBUCANA DE GÁS - COPERGÁS</t>
  </si>
  <si>
    <t>▪CONSORCIO DE TRANSPORTES DA REGIAO METROPOLITANA DO RECIFE - CTM</t>
  </si>
  <si>
    <t>CONSORCIO DE TRANSPORTES DA REGIAO METROPOLITANA DO RECIFE - CTM</t>
  </si>
  <si>
    <t>▪EMPRESA DE TURISMO DE PERNAMBUCO GOVERNADOR EDUARDO CAMPOS - EMPETUR</t>
  </si>
  <si>
    <t>EMPRESA DE TURISMO DE PERNAMBUCO GOVERNADOR EDUARDO CAMPOS - EMPETUR</t>
  </si>
  <si>
    <t>▪EMPRESA PERNAMBUCO DE COMUNICAÇÃO S/A - EPC</t>
  </si>
  <si>
    <t>EMPRESA PERNAMBUCO DE COMUNICAÇÃO S/A - EPC</t>
  </si>
  <si>
    <t>▪EMPRESA PERNAMBUCANA DE TRANSPORTE COLETIVO INTERMUNICIPAL - EPTI</t>
  </si>
  <si>
    <t>EMPRESA PERNAMBUCANA DE TRANSPORTE COLETIVO INTERMUNICIPAL - EPTI</t>
  </si>
  <si>
    <t>▪INSTITUTO AGRONÔMICO DE PERNAMBUCO - IPA</t>
  </si>
  <si>
    <t>INSTITUTO AGRONÔMICO DE PERNAMBUCO - IPA</t>
  </si>
  <si>
    <t>▪LABORATÓRIO FARMACÊUTICO DO ESTADO DE PE GOV. MIGUEL ARRAES S/A - LAFEPE</t>
  </si>
  <si>
    <t>LABORATÓRIO FARMACÊUTICO DO ESTADO DE PE GOV. MIGUEL ARRAES S/A - LAFEPE</t>
  </si>
  <si>
    <t>▪PERNAMBUCO PARTICIPAÇÕES E INVESTIMENTOS S.A. - PERPART</t>
  </si>
  <si>
    <t>PERNAMBUCO PARTICIPAÇÕES E INVESTIMENTOS S.A. - PERPART</t>
  </si>
  <si>
    <t>▪PORTO DO RECIFE S/A</t>
  </si>
  <si>
    <t>PORTO DO RECIFE S/A</t>
  </si>
  <si>
    <t>▪SUAPE - COMPLEXO INDUSTRIAL PORTUARIO GOVERNADOR ERALDO GUEIROS</t>
  </si>
  <si>
    <t>SUAPE - COMPLEXO INDUSTRIAL PORTUARIO GOVERNADOR ERALDO GUEIROS</t>
  </si>
  <si>
    <t>21/11/2024</t>
  </si>
  <si>
    <t>▪ÁGUAS E ESGOTOS DO PIAUÍ SA</t>
  </si>
  <si>
    <t>ÁGUAS E ESGOTOS DO PIAUÍ SA</t>
  </si>
  <si>
    <t>▪AGÊNCIA DE FOMENTO E DESENVOLVIMENTO DO ESTADO DO PIAUI S.A.</t>
  </si>
  <si>
    <t>AGÊNCIA DE FOMENTO E DESENVOLVIMENTO DO ESTADO DO PIAUI S.A.</t>
  </si>
  <si>
    <t>▪Companhia Ferroviária e Logística do Piauí</t>
  </si>
  <si>
    <t>▪EMPRESA DE GESTÃO DE RECURSOS DO ESTADO DO PIAUÍ S.A</t>
  </si>
  <si>
    <t>EMPRESA DE GESTÃO DE RECURSOS DO ESTADO DO PIAUÍ S.A</t>
  </si>
  <si>
    <t>EMPRESA DE TECNOLOGIA DA INFORMAÇÃO DO PIAUÍ</t>
  </si>
  <si>
    <t>▪COMPANHIA DE GAS DO PIAUI - GASPISA</t>
  </si>
  <si>
    <t>COMPANHIA DE GAS DO PIAUI - GASPISA</t>
  </si>
  <si>
    <t>▪Agência de Atração de Investimentos Estratégicos do Piauí S/A</t>
  </si>
  <si>
    <t>COMPANHIA DE TERMINAIS ALFANDEGADOS DO PIAUÍ - PORTO PIAUÍ</t>
  </si>
  <si>
    <t>▪COMPANHIA ADMINISTRADORA DA ZONA DE PROCESSAMENTO DE EXPORTAÇÃO DE PARNAÍBA-PI S/A</t>
  </si>
  <si>
    <t>COMPANHIA ADMINISTRADORA DA ZONA DE PROCESSAMENTO DE EXPORTAÇÃO DE PARNAÍBA-PI S/A</t>
  </si>
  <si>
    <t>21/05/2024</t>
  </si>
  <si>
    <t>▪Administração dos Portos de Paranaguá e Antonina - APPA</t>
  </si>
  <si>
    <t>Administração dos Portos de Paranaguá e Antonina - APPA</t>
  </si>
  <si>
    <t>▪Centrais de Abastecimento do Paraná S/A - CEASA</t>
  </si>
  <si>
    <t>Centrais de Abastecimento do Paraná S/A - CEASA</t>
  </si>
  <si>
    <t>▪Companhia de Tecnologia da Informação e Comunicação do Paraná - CELEPAR</t>
  </si>
  <si>
    <t>Companhia de Tecnologia da Informação e Comunicação do Paraná - CELEPAR</t>
  </si>
  <si>
    <t>▪Companhia de Habitação do Paraná - COHAPAR</t>
  </si>
  <si>
    <t>Companhia de Habitação do Paraná - COHAPAR</t>
  </si>
  <si>
    <t>▪Estrada de Ferro Paraná Oeste S/A</t>
  </si>
  <si>
    <t>▪Agência de Fomento do Paraná S/A</t>
  </si>
  <si>
    <t>▪Companhia de Saneamento do Estado do Paraná - SANEPAR</t>
  </si>
  <si>
    <t>Companhia de Saneamento do Estado do Paraná - SANEPAR</t>
  </si>
  <si>
    <t>▪Instituto de Tecnologia do Paraná - TECPAR</t>
  </si>
  <si>
    <t>Instituto de Tecnologia do Paraná - TECPAR</t>
  </si>
  <si>
    <t>▪AGÊNCIA DE FOMENTO DO ESTADO DO RJ</t>
  </si>
  <si>
    <t>AGÊNCIA DE FOMENTO DO ESTADO DO RJ</t>
  </si>
  <si>
    <t>▪BANCO DE DESENVOLVIMENTO DO ESTADO DO RJ S/A EM LIQUIDAÇÃO</t>
  </si>
  <si>
    <t>BANCO DE DESENVOLVIMENTO DO ESTADO DO RJ S/A EM LIQUIDAÇÃO</t>
  </si>
  <si>
    <t>▪COMPANHIA DE ARMAZÉNS E SILOS DO ESTADO DO RIO DE JANEIRO - CASERJ</t>
  </si>
  <si>
    <t>COMPANHIA DE ARMAZÉNS E SILOS DO ESTADO DO RIO DE JANEIRO - CASERJ</t>
  </si>
  <si>
    <t>▪CENTRAIS DE ABASTECIMENTO DO ESTADO DO RIO DE JANEIRO S.A. - CEASA</t>
  </si>
  <si>
    <t>CENTRAIS DE ABASTECIMENTO DO ESTADO DO RIO DE JANEIRO S.A. - CEASA</t>
  </si>
  <si>
    <t>▪Companhia Estadual de Águas e Esgotos - CEDAE</t>
  </si>
  <si>
    <t>Companhia Estadual de Águas e Esgotos - CEDAE</t>
  </si>
  <si>
    <t>▪COMPANHIA ESTADUAL DE HABITAÇÃO DO RIO DE JANEIRO</t>
  </si>
  <si>
    <t>COMPANHIA ESTADUAL DE HABITAÇÃO DO RIO DE JANEIRO</t>
  </si>
  <si>
    <t>CENTRAIS ELETRICAS FLUMINENSES S.A. CELF - EM LIQUIDAÇÃO ORDINÁRIA</t>
  </si>
  <si>
    <t>▪Companhia Estadual de Engenharia de Transportes e Logística - CENTRAL-RJ</t>
  </si>
  <si>
    <t>Companhia Estadual de Engenharia de Transportes e Logística - CENTRAL-RJ</t>
  </si>
  <si>
    <t>▪COMPANHIA FLUMINENSE DE SECURITIZAÇÃO S.A.- EM LIQUIDAÇÃO ORDINÁRIA</t>
  </si>
  <si>
    <t>COMPANHIA FLUMINENSE DE SECURITIZAÇÃO S.A.- EM LIQUIDAÇÃO ORDINÁRIA</t>
  </si>
  <si>
    <t>▪Companhia de Desenvolvimento Rodoviário e Terminais do Estado do Rio de Janeiro - CODERTE</t>
  </si>
  <si>
    <t>Companhia de Desenvolvimento Rodoviário e Terminais do Estado do Rio de Janeiro - CODERTE</t>
  </si>
  <si>
    <t>▪Companhia de Desenvolvimento Industrial do Estado do Rio de Janeiro - CODIN</t>
  </si>
  <si>
    <t>Companhia de Desenvolvimento Industrial do Estado do Rio de Janeiro - CODIN</t>
  </si>
  <si>
    <t>▪COMPANHIA DE TRANSPORTES COLETIVOS DO ESTADO DO RIO DE JANEIRO CTC-RJ "EM LIQUIDAÇÃO"</t>
  </si>
  <si>
    <t>COMPANHIA DE TRANSPORTES COLETIVOS DO ESTADO DO RIO DE JANEIRO CTC-RJ "EM LIQUIDAÇÃO"</t>
  </si>
  <si>
    <t>▪DISTRIBUIDORA DE TITULOS E VALORES MOBILIARIOS DO EST. DO RJ S.A - EM LIQUIDAÇÃO ORDINÁRIA</t>
  </si>
  <si>
    <t>DISTRIBUIDORA DE TITULOS E VALORES MOBILIARIOS DO EST. DO RJ S.A - EM LIQUIDAÇÃO ORDINÁRIA</t>
  </si>
  <si>
    <t>▪Empresa de Assistência Técnica e Extensão Rural do Estado do Rio de Janeiro - EMATER-RIO</t>
  </si>
  <si>
    <t>Empresa de Assistência Técnica e Extensão Rural do Estado do Rio de Janeiro - EMATER-RIO</t>
  </si>
  <si>
    <t>▪Empresa de Obras Públicas do Estado do Rio de Janeiro</t>
  </si>
  <si>
    <t>▪COMPANHIA FLUMINENSE DE TRENS URBANOS - FLUMITRENS E/L</t>
  </si>
  <si>
    <t>COMPANHIA FLUMINENSE DE TRENS URBANOS - FLUMITRENS E/L</t>
  </si>
  <si>
    <t>▪IMPRENSA OFICIAL DO ESTADO DO RIO DE JANEIRO</t>
  </si>
  <si>
    <t>IMPRENSA OFICIAL DO ESTADO DO RIO DE JANEIRO</t>
  </si>
  <si>
    <t>▪INSTITUTO VITAL BRAZIL S/A</t>
  </si>
  <si>
    <t>INSTITUTO VITAL BRAZIL S/A</t>
  </si>
  <si>
    <t>▪COMPANHIA DO METROPOLITANO DO RIO DE JANEIRO - METRÔ E/L</t>
  </si>
  <si>
    <t>COMPANHIA DO METROPOLITANO DO RIO DE JANEIRO - METRÔ E/L</t>
  </si>
  <si>
    <t>▪Empresa de Pesquisa Agropecuária do Estado do Rio de Janeiro - Pesagro/RJ</t>
  </si>
  <si>
    <t>Empresa de Pesquisa Agropecuária do Estado do Rio de Janeiro - Pesagro/RJ</t>
  </si>
  <si>
    <t>▪COMPANHIA DE TRANSPORTES SOBRE TRILHOS RJ</t>
  </si>
  <si>
    <t>COMPANHIA DE TRANSPORTES SOBRE TRILHOS RJ</t>
  </si>
  <si>
    <t>▪Companhia de Turismo do Estado do Rio de Janeiro - TurisRio</t>
  </si>
  <si>
    <t>Companhia de Turismo do Estado do Rio de Janeiro - TurisRio</t>
  </si>
  <si>
    <t>18/06/2024</t>
  </si>
  <si>
    <t>▪AGÊNCIA DE FOMENTO DO RIO GRANDE DO NORTE S/A</t>
  </si>
  <si>
    <t>AGÊNCIA DE FOMENTO DO RIO GRANDE DO NORTE S/A</t>
  </si>
  <si>
    <t>▪COMPANHIA DE ÁGUAS E ESGOTOS DO RIO GRANDE DO NORTE</t>
  </si>
  <si>
    <t>COMPANHIA DE ÁGUAS E ESGOTOS DO RIO GRANDE DO NORTE</t>
  </si>
  <si>
    <t>▪Centrais de Abastecimento do Rio Grande do Norte S/A</t>
  </si>
  <si>
    <t>▪CEHAB - COMPANHIA ESTADUAL DE HABITACAO E DESENVOLVIMENTO URBANO</t>
  </si>
  <si>
    <t>CEHAB - COMPANHIA ESTADUAL DE HABITACAO E DESENVOLVIMENTO URBANO</t>
  </si>
  <si>
    <t>▪COMPANHIA DE PROCESSAMENTO DE DADOS DO RN - DATANORTE</t>
  </si>
  <si>
    <t>COMPANHIA DE PROCESSAMENTO DE DADOS DO RN - DATANORTE</t>
  </si>
  <si>
    <t>▪Empresa Gestora de Ativos - EMGERN</t>
  </si>
  <si>
    <t>Empresa Gestora de Ativos - EMGERN</t>
  </si>
  <si>
    <t>▪EMPRESA DE PESQUISA AGROPECUÁRIA DO RN - EMPARN</t>
  </si>
  <si>
    <t>EMPRESA DE PESQUISA AGROPECUÁRIA DO RN - EMPARN</t>
  </si>
  <si>
    <t>▪EMPRESA POTIGUAR DE PROMOÇÃO TURÍSTICA S.A.</t>
  </si>
  <si>
    <t>EMPRESA POTIGUAR DE PROMOÇÃO TURÍSTICA S.A.</t>
  </si>
  <si>
    <t>▪COMPANHIA POTIGUAR DE GÁS</t>
  </si>
  <si>
    <t>COMPANHIA POTIGUAR DE GÁS</t>
  </si>
  <si>
    <t>▪BANCO DO ESTADO DE RONDONIA S/A</t>
  </si>
  <si>
    <t>BANCO DO ESTADO DE RONDONIA S/A</t>
  </si>
  <si>
    <t>▪COMPANHIA DE ÁGUA E ESGOTO DE RONDÔNIA- CAERD</t>
  </si>
  <si>
    <t>COMPANHIA DE ÁGUA E ESGOTO DE RONDÔNIA- CAERD</t>
  </si>
  <si>
    <t>▪COMPANHIA DE DESENVOLVIMENTO URBANO E RURAL DE RONDONIA</t>
  </si>
  <si>
    <t>COMPANHIA DE DESENVOLVIMENTO URBANO E RURAL DE RONDONIA</t>
  </si>
  <si>
    <t>▪COMPANHIA DE PROCESSAMENTO DE DADOS DO ESTADO DE RONDONIA</t>
  </si>
  <si>
    <t>COMPANHIA DE PROCESSAMENTO DE DADOS DO ESTADO DE RONDONIA</t>
  </si>
  <si>
    <t>▪COMPANHIA DE MINERAÇÃO DE RONDÔNIA - CMR</t>
  </si>
  <si>
    <t>COMPANHIA DE MINERAÇÃO DE RONDÔNIA - CMR</t>
  </si>
  <si>
    <t>▪COMPANHIA RONDONIENSE DE GÁS - RONGÁS</t>
  </si>
  <si>
    <t>COMPANHIA RONDONIENSE DE GÁS - RONGÁS</t>
  </si>
  <si>
    <t>SOCIEDADE DE PORTOS E HIDROVIAS DO ESTADO DE RONDONIA-SOPH</t>
  </si>
  <si>
    <t>▪COMPANHIA DE ÁGUAS E ESGOTOS DE RORAIMA- CAER</t>
  </si>
  <si>
    <t>COMPANHIA DE ÁGUAS E ESGOTOS DE RORAIMA- CAER</t>
  </si>
  <si>
    <t>▪COMPANHIA ENERGÉTICA DE RORAIMA - CERR</t>
  </si>
  <si>
    <t>COMPANHIA ENERGÉTICA DE RORAIMA - CERR</t>
  </si>
  <si>
    <t>▪COMPANHIA DE DESENVOLVIMENTO DE RORAIMA - CODESAIMA</t>
  </si>
  <si>
    <t>COMPANHIA DE DESENVOLVIMENTO DE RORAIMA - CODESAIMA</t>
  </si>
  <si>
    <t>▪AGÊNCIA DE FOMENTO DO ESTADO DE RORAIMA S/A</t>
  </si>
  <si>
    <t>AGÊNCIA DE FOMENTO DO ESTADO DE RORAIMA S/A</t>
  </si>
  <si>
    <t>▪RÁDIO RORAIMA</t>
  </si>
  <si>
    <t>28/06/2024</t>
  </si>
  <si>
    <t>▪BADESUL Desenvolvimento S.A. - Agência de Fomento/RS</t>
  </si>
  <si>
    <t>BADESUL Desenvolvimento S.A. - Agência de Fomento/RS</t>
  </si>
  <si>
    <t>▪Banco do Estado do Rio Grande do Sul - BANRISUL</t>
  </si>
  <si>
    <t>Banco do Estado do Rio Grande do Sul - BANRISUL</t>
  </si>
  <si>
    <t>▪Banco Regional de Desenvolvimento do Extremo Sul - BRDE</t>
  </si>
  <si>
    <t>Banco Regional de Desenvolvimento do Extremo Sul - BRDE</t>
  </si>
  <si>
    <t>▪Caixa de Administração da Dívida Pública Estadual - CADIP</t>
  </si>
  <si>
    <t>Caixa de Administração da Dívida Pública Estadual - CADIP</t>
  </si>
  <si>
    <t>▪Centrais de Abastecimento do Rio Grande do Sul - CEASA</t>
  </si>
  <si>
    <t>Centrais de Abastecimento do Rio Grande do Sul - CEASA</t>
  </si>
  <si>
    <t>Companhia Estadual de Silos e Armazéns - CESA</t>
  </si>
  <si>
    <t>▪Companhia Riograndense de Mineração - CRM</t>
  </si>
  <si>
    <t>Companhia Riograndense de Mineração - CRM</t>
  </si>
  <si>
    <t>▪Empresa Gaúcha de Rodovias - EGR</t>
  </si>
  <si>
    <t>Empresa Gaúcha de Rodovias - EGR</t>
  </si>
  <si>
    <t>▪PORTOS RS - AUTORIDADE PORTUÁRIA DOS PORTOS DO RIO GRANDE DO SUL S.A.</t>
  </si>
  <si>
    <t>PORTOS RS - AUTORIDADE PORTUÁRIA DOS PORTOS DO RIO GRANDE DO SUL S.A.</t>
  </si>
  <si>
    <t>▪Companhia de Processamento de Dados do Estado do RS - PROCERGS</t>
  </si>
  <si>
    <t>Companhia de Processamento de Dados do Estado do RS - PROCERGS</t>
  </si>
  <si>
    <t>02/07/2024</t>
  </si>
  <si>
    <t>▪AGÊNCIA DE FOMENTO DO ESTADO DE SANTA CATARINA S.A.</t>
  </si>
  <si>
    <t>AGÊNCIA DE FOMENTO DO ESTADO DE SANTA CATARINA S.A.</t>
  </si>
  <si>
    <t>▪BESCOR BESC CORRETORA DE SEGUORS E ADMINISTRADORA DE BENS</t>
  </si>
  <si>
    <t>BESCOR BESC CORRETORA DE SEGUORS E ADMINISTRADORA DE BENS</t>
  </si>
  <si>
    <t>▪BANCO REGIONAL DE DESENVOLVIMENTO DO EXTREMO SUL</t>
  </si>
  <si>
    <t>https://www.brde.com.br/wp-content/uploads/2024/10/CARTA-ANUAL_2024.pdf</t>
  </si>
  <si>
    <t>BANCO REGIONAL DE DESENVOLVIMENTO DO EXTREMO SUL</t>
  </si>
  <si>
    <t>▪Companhia Catarinense de Águas e Saneamento</t>
  </si>
  <si>
    <t>▪Centrais de Abastecimento de Santa Catarina</t>
  </si>
  <si>
    <t>▪Centrais Elétricas de Santa Catarina S. A.</t>
  </si>
  <si>
    <t>Centrais Elétricas de Santa Catarina S. A.</t>
  </si>
  <si>
    <t>▪CENTRO DE INFORMATICA E AUTOMAÇÃO DO ESTADO DE SC S/A</t>
  </si>
  <si>
    <t>CENTRO DE INFORMATICA E AUTOMAÇÃO DO ESTADO DE SC S/A</t>
  </si>
  <si>
    <t>▪Companhia Integrada de Desenvolvimento Agrícola de Santa Catarina</t>
  </si>
  <si>
    <t>▪COMPANHIA DE HABITAÇÃO DO ESTADO DE SANTA CATARINA</t>
  </si>
  <si>
    <t>COMPANHIA DE HABITAÇÃO DO ESTADO DE SANTA CATARINA</t>
  </si>
  <si>
    <t>▪EMPRESA DE PESQUISA AGROPECUÁRIA E EXTENSÃO RURAL DE SANTA CATARINA</t>
  </si>
  <si>
    <t>EMPRESA DE PESQUISA AGROPECUÁRIA E EXTENSÃO RURAL DE SANTA CATARINA</t>
  </si>
  <si>
    <t>▪COMPANHIA HIDROMINERAL CALDAS DA IMPERATRIZ</t>
  </si>
  <si>
    <t>COMPANHIA HIDROMINERAL CALDAS DA IMPERATRIZ</t>
  </si>
  <si>
    <t>▪Administradora da Zona de Processamento de Exportação S/A-IAZPE</t>
  </si>
  <si>
    <t>Administradora da Zona de Processamento de Exportação S/A-IAZPE</t>
  </si>
  <si>
    <t>▪Santa Catarina Participação e Investimentos S/A</t>
  </si>
  <si>
    <t>▪SANTA CATARINA TURISMO S/A</t>
  </si>
  <si>
    <t>SANTA CATARINA TURISMO S/A</t>
  </si>
  <si>
    <t>▪SAPIENS PARQUE SA</t>
  </si>
  <si>
    <t>SAPIENS PARQUE SA</t>
  </si>
  <si>
    <t>▪SC PARTICIPACOES E PARCERIAS S.A. - SCPAR</t>
  </si>
  <si>
    <t>SC PARTICIPACOES E PARCERIAS S.A. - SCPAR</t>
  </si>
  <si>
    <t>▪Banco do Estado de Sergipe S.A</t>
  </si>
  <si>
    <t>Banco do Estado de Sergipe S.A</t>
  </si>
  <si>
    <t>▪Companhia Estadual de Habitação e Obras Públicas</t>
  </si>
  <si>
    <t>▪Companhia de Desenvolvimento de Recursos Hídricos e Irrigação de Sergipe</t>
  </si>
  <si>
    <t>▪Companhia de Desenvolvimento Econômico de Sergipe</t>
  </si>
  <si>
    <t>▪Agência Sergipe de Desenvolvimento S/A</t>
  </si>
  <si>
    <t>▪Companhia de Saneamento de Sergipe</t>
  </si>
  <si>
    <t>▪Empresa de Desenvolvimento Agropecuário de Sergipe</t>
  </si>
  <si>
    <t>▪Empresa Sergipana de Tecnologia da Informação</t>
  </si>
  <si>
    <t>▪Empresa Sergipana de Turismo S.A</t>
  </si>
  <si>
    <t>Empresa Sergipana de Turismo S.A</t>
  </si>
  <si>
    <t>▪Imprensa Oficial de Sergipe</t>
  </si>
  <si>
    <t>▪Empresa de Desenvolvimento Sustentável do Estado de Sergipe</t>
  </si>
  <si>
    <t>▪Sergipe Gás S.A</t>
  </si>
  <si>
    <t>Sergipe Gás S.A</t>
  </si>
  <si>
    <t>▪Zona de Processamento de Exportação de Sergipe</t>
  </si>
  <si>
    <t>▪COMPANHIA DE DESENVOLVIMENTO HABITACIONAL E URBANO DO ESTADO DE SÃO PAULO</t>
  </si>
  <si>
    <t>COMPANHIA DE DESENVOLVIMENTO HABITACIONAL E URBANO DO ESTADO DE SÃO PAULO</t>
  </si>
  <si>
    <t>▪COMPANHIA DOCAS DE SÃO SEBASTIÃO</t>
  </si>
  <si>
    <t>COMPANHIA DOCAS DE SÃO SEBASTIÃO</t>
  </si>
  <si>
    <t>▪COMPANHIA AMBIENTAL DO ESTADO DE SÃO PAULO</t>
  </si>
  <si>
    <t>COMPANHIA AMBIENTAL DO ESTADO DE SÃO PAULO</t>
  </si>
  <si>
    <t>▪COMPANHIA PAULISTA DE PARCERIAS</t>
  </si>
  <si>
    <t>COMPANHIA PAULISTA DE PARCERIAS</t>
  </si>
  <si>
    <t>▪COMPANHIA PAULISTA DE SECURITIZAÇÃO</t>
  </si>
  <si>
    <t>COMPANHIA PAULISTA DE SECURITIZAÇÃO</t>
  </si>
  <si>
    <t>▪COMPANHIA PAULISTA DE TRENS METROPOLITANOS</t>
  </si>
  <si>
    <t>COMPANHIA PAULISTA DE TRENS METROPOLITANOS</t>
  </si>
  <si>
    <t>▪DESENVOLVE SP - AGÊNCIA DE FOMENTO DO ESTADO DE SÃO PAULO S.A.</t>
  </si>
  <si>
    <t>DESENVOLVE SP - AGÊNCIA DE FOMENTO DO ESTADO DE SÃO PAULO S.A.</t>
  </si>
  <si>
    <t>▪EMPRESA METROPOLITANA DE ÁGUAS E ENERGIA S.A</t>
  </si>
  <si>
    <t>EMPRESA METROPOLITANA DE ÁGUAS E ENERGIA S.A</t>
  </si>
  <si>
    <t>▪EMPRESA METROPOLITANA DE TRANSPORTES URBANOS DE SÃO PAULO S/A</t>
  </si>
  <si>
    <t>EMPRESA METROPOLITANA DE TRANSPORTES URBANOS DE SÃO PAULO S/A</t>
  </si>
  <si>
    <t>▪INSTITUTO DE PESQUISAS TECNOLÓGICAS DO ESTADO DE SÃO PAULO S/A</t>
  </si>
  <si>
    <t>INSTITUTO DE PESQUISAS TECNOLÓGICAS DO ESTADO DE SÃO PAULO S/A</t>
  </si>
  <si>
    <t>COMPANHIA DO METROPOLITANO DE SAO PAULO</t>
  </si>
  <si>
    <t>▪COMPANHIA DE PROCESSAMENTO DE DADOS DO ESTADO DE SÃO PAULO</t>
  </si>
  <si>
    <t>COMPANHIA DE PROCESSAMENTO DE DADOS DO ESTADO DE SÃO PAULO</t>
  </si>
  <si>
    <t>▪COMPANHIA DE SANEAMENTO BÁSICO DO ESTADO DE SÃO PAULO</t>
  </si>
  <si>
    <t>COMPANHIA DE SANEAMENTO BÁSICO DO ESTADO DE SÃO PAULO</t>
  </si>
  <si>
    <t>08/05/2024</t>
  </si>
  <si>
    <t>▪COMPANHIA DE MINERACAO DO TOCANTINS</t>
  </si>
  <si>
    <t>COMPANHIA DE MINERACAO DO TOCANTINS</t>
  </si>
  <si>
    <t>▪AGÊNCIA DE FOMENTO DO ESTADO DO TOCANTINS S/A</t>
  </si>
  <si>
    <t>AGÊNCIA DE FOMENTO DO ESTADO DO TOCANTINS S/A</t>
  </si>
  <si>
    <t>▪COMPANHIA IMOBILIÁRIA DE PARTICIPAÇÕES, INVESTIMENTOS E PARCERIAS DO ESTADO DO TOCANTINS - TOCANTINS PARCERIAS</t>
  </si>
  <si>
    <t>COMPANHIA IMOBILIÁRIA DE PARTICIPAÇÕES, INVESTIMENTOS E PARCERIAS DO ESTADO DO TOCANTINS - TOCANTINS PARCERIAS</t>
  </si>
  <si>
    <t>*SUGESTÕES:*</t>
  </si>
  <si>
    <t>preservação ambiental</t>
  </si>
  <si>
    <t xml:space="preserve">pesquisa e inovação </t>
  </si>
  <si>
    <t>Serviços</t>
  </si>
  <si>
    <t>loterias??</t>
  </si>
  <si>
    <t xml:space="preserve">Sigla </t>
  </si>
  <si>
    <t>Possui Comitê de Auditoria</t>
  </si>
  <si>
    <t xml:space="preserve">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</si>
  <si>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</si>
  <si>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</si>
  <si>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</si>
  <si>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</si>
  <si>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</si>
  <si>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</si>
  <si>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</si>
  <si>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</si>
  <si>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</si>
  <si>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</si>
  <si>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</si>
  <si>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</si>
  <si>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</si>
  <si>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</si>
  <si>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</si>
  <si>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não</t>
  </si>
  <si>
    <t>▪Agencia de Negócios do Estado do Acre - ANAC</t>
  </si>
  <si>
    <t>▪AGÊNCIA DE FOMENTO DE ALAGOAS</t>
  </si>
  <si>
    <t>AFAL - DESENVOLVE</t>
  </si>
  <si>
    <t>▪Alagoas Ativos S.A.</t>
  </si>
  <si>
    <t>ALAGOAS ATIVOS</t>
  </si>
  <si>
    <t>▪GÁS DE ALAGOAS S/A</t>
  </si>
  <si>
    <t>▪COMPANHIA DE SANEAMENTO DE ALAGOAS</t>
  </si>
  <si>
    <t>▪COMPANHIA DE EDIÇÃO IMPRESSÃO E PUBLICAÇÃO DE ALAGOAS</t>
  </si>
  <si>
    <t>https://www.imprensaoficial.al.gov.br/carta-anual-de-politicas-publicas-e-governanca-corporativa</t>
  </si>
  <si>
    <t>▪BANCO DO ESTADO DE ALAGOAS S/A - EM LIQUIDAÇÃO</t>
  </si>
  <si>
    <t>www.afeam.am.gov.br</t>
  </si>
  <si>
    <t>www.amazonastur.am.gov.br</t>
  </si>
  <si>
    <t>www.cada.am.gov.br</t>
  </si>
  <si>
    <t>www.ciama.am.gov.br</t>
  </si>
  <si>
    <t>sim</t>
  </si>
  <si>
    <t>www.cigas-am.com.br</t>
  </si>
  <si>
    <t>www.cosama.am.gov.br</t>
  </si>
  <si>
    <t>www.prodam.am.gov.br</t>
  </si>
  <si>
    <t>▪Agência de Fomento Popular- AFAP</t>
  </si>
  <si>
    <t>▪Companhia de Água e Esgoto do Amapá - CAESA</t>
  </si>
  <si>
    <t>caesa.portal.ap.gov.br</t>
  </si>
  <si>
    <t>▪Companhia de Gás do Amapá - GASAP</t>
  </si>
  <si>
    <t>http://www.bahiainveste.ba.gov.br/wp-content/uploads/2022/08/CARTA-</t>
  </si>
  <si>
    <t>BP</t>
  </si>
  <si>
    <t>http://www.bahiapesca.ba.gov.br/arquivos/File/CARTAANUAL2021.pdf</t>
  </si>
  <si>
    <t>-</t>
  </si>
  <si>
    <t>https://www.conder.ba.gov.br/sites/default/files/documentos/2023-04/Carta%20Anual%20de%20Governan%C3%A7a%20Corporativa%202023%20-%20exercicio%202022.pdf</t>
  </si>
  <si>
    <t>https://www.desenbahia.ba.gov.br/wp-content/uploads/2023/04/carta-anual-pp-e-gc-2022-revfinal.pdf</t>
  </si>
  <si>
    <t>▪EMPRESA BAIANA DE AGUAS E SANEAMENTO DA BAHIA</t>
  </si>
  <si>
    <t>https://www.prodeb.ba.gov.br/transparencia/governanca-corporativa/carta-anual-de-politicas-publicas-e-governanca-corporativa</t>
  </si>
  <si>
    <t>https://cppub.cepart.com.br/upload/docInst/Carta_Anual_2021_cearapar.pdf</t>
  </si>
  <si>
    <t>https://www.cegas.com.br/</t>
  </si>
  <si>
    <t>https://portal.cogerh.com.br/wp-content/uploads/2023/02/carta-anual-de-politicas-publicas-e-governanca-corporativa-2022.pdf</t>
  </si>
  <si>
    <t>https://www.metrofor.ce.gov.br/wp-content/uploads/sites/32/2022/03/Carta_Poli%CC%81ticas_Pu%CC%81blicasGovernanc%CC%A7a-2021.pdf</t>
  </si>
  <si>
    <t>PECEM</t>
  </si>
  <si>
    <t>https://www.complexodopecem.com.br/wp-content/uploads/2022/06/Carta-Anual-2021-1.pdf</t>
  </si>
  <si>
    <t>▪BIOTIC</t>
  </si>
  <si>
    <t>https://www.terracap.df.gov.br/index.php/component/attached/?task=download&amp;id=12448</t>
  </si>
  <si>
    <t>BRB Serv</t>
  </si>
  <si>
    <t>https://www.caesb.df.gov.br/empresa/governanca-corporativa/carta-anual.html</t>
  </si>
  <si>
    <t>https://www.brbcard.com.br</t>
  </si>
  <si>
    <t>https://ri.ceb.com.br/List/Outros-Documentos-de- Governanca?=SGFPwsB4kUwvnAWfvUq2Pg==</t>
  </si>
  <si>
    <t>CEB LAJEADO</t>
  </si>
  <si>
    <t>https://www.ceb.com.br/Documentos.aspx?IdCanal=ttqsU4WMkmrdTOYKgb2BgA==</t>
  </si>
  <si>
    <t>CEB Par</t>
  </si>
  <si>
    <t>http://www.ceb.com.br</t>
  </si>
  <si>
    <t>CODHAB</t>
  </si>
  <si>
    <t>▪DF Gestão de Ativos</t>
  </si>
  <si>
    <t>DF Gestão de Ativos</t>
  </si>
  <si>
    <t>23.284.932/0001-09</t>
  </si>
  <si>
    <t>https://metro.df.gov.br</t>
  </si>
  <si>
    <t>https://www.bandes.com.br/Site/Dinamico/Show/69/Governanca-Corporativa</t>
  </si>
  <si>
    <t>https://www.banestes.com.br/ri/ri_governanca.html</t>
  </si>
  <si>
    <t>▪Cesan - Companhia Espirito Santense de Saneamento</t>
  </si>
  <si>
    <t>https://www.cesan.com.br</t>
  </si>
  <si>
    <t>▪ES GÁS - Companhia de Gás do Espirito Santo</t>
  </si>
  <si>
    <t>ES GÁS</t>
  </si>
  <si>
    <t>34.307.295/0001-65</t>
  </si>
  <si>
    <t>https://esgas.com.br</t>
  </si>
  <si>
    <t>https://www.agehab.go.gov.br/acesso-a-informacao/2-institucional/2969-carta-anual-de-governan%C3%A7a-corporativa.html</t>
  </si>
  <si>
    <t>▪Companhia de Armazéns e Silos do Estado de Goiás S/A</t>
  </si>
  <si>
    <t>CASEGO</t>
  </si>
  <si>
    <t>01.556.240/0001-30</t>
  </si>
  <si>
    <t>https://www.ceasa.go.gov.br/files/Acesso_a_Informacao/Governanca/Carta_de_governanca_corporativa_2021.pdf</t>
  </si>
  <si>
    <t>https://celgpar.com/Uploads/Editor/file/LeiTransparencia/Governan%C3%A7a/20221123%20CartaAnual%20Governanca%20Celgpar%202021-2022_VF.pdf</t>
  </si>
  <si>
    <t>▪Goiás Telecomunicções S/A</t>
  </si>
  <si>
    <t>https://goiastelecom.go.gov.br</t>
  </si>
  <si>
    <t>http://www.goiasgas.com.br/acesso-a-informacao</t>
  </si>
  <si>
    <t>https://www.goiasparcerias.go.gov.br/files/Governanca/2022/CartaAnualdeGovernancaCorporativaAno2022.pdf</t>
  </si>
  <si>
    <t>https://www.iquego.go.gov.br/acesso-a-informacao.html</t>
  </si>
  <si>
    <t>▪Metais de Goiás S/A</t>
  </si>
  <si>
    <t>METAGO</t>
  </si>
  <si>
    <t>01.535.210/0001-47</t>
  </si>
  <si>
    <t>https://www.metrobus.go.gov.br/files/1-cartaanualdegovernancacorporativa-2022-v1.pdf</t>
  </si>
  <si>
    <t>https://api.mziq.com/mzfilemanager/v2/d/19af8c99-e3b9-42ac-8d8b-215e647f1655/d75c7e80-6a03-f144-dcb3-a14c138bc83b?origin=1</t>
  </si>
  <si>
    <t>▪Companhia de Saneamento Ambiental do Maranhão (CAEMA)</t>
  </si>
  <si>
    <t>06.274.757/0001-50</t>
  </si>
  <si>
    <t>▪Empresa Maranhense de Administração Portuária (EMAP)</t>
  </si>
  <si>
    <t>▪Empresa Maranhense de Serviços Hospitalares (EMSERH)</t>
  </si>
  <si>
    <t>http://www.emserh.ma.gov.br/wp-content/uploads/2023/05/df6726f2017e78ce779cdf5271d49645.pdf</t>
  </si>
  <si>
    <t>▪Companhia Maranhense de Gás (GASMAR)</t>
  </si>
  <si>
    <t>▪Maranhão Parcerias (MAPA)</t>
  </si>
  <si>
    <t>https://www.cemig.com.br/wp-content/uploads/2022/05/carta-anual-de-politicas-publicas-e-governanca-corporativa-2021.pdf</t>
  </si>
  <si>
    <t>▪CEMIG DISTRIBUIÇÃO S.A. - CEMIG D</t>
  </si>
  <si>
    <t>CEMIG D</t>
  </si>
  <si>
    <t>06.981.180/0001-16</t>
  </si>
  <si>
    <t>▪CEMIG GERAÇÃO E TRANSMISSÃO S.A. - CEMIG GT</t>
  </si>
  <si>
    <t>CEMIG GT</t>
  </si>
  <si>
    <t>06.981.176/0001-58</t>
  </si>
  <si>
    <t>https://api.mziq.com/mzfilemanager/v2/d/8bdb3906-0618-4e78-bbe3-a0be9f02d8cc/618977fd-d77d-d068-5938-5c9ec86e462c?origin=2</t>
  </si>
  <si>
    <t>https://www.emater.mg.gov.br/download.do?id=21591</t>
  </si>
  <si>
    <t>http://emc.mg.gov.br/institucional/wp-content/uploads/2022/07/cartaGovernanca2021.pdf</t>
  </si>
  <si>
    <t>https://www.epamig.br/institucional/carta-de-governanca-e-politicas-publicas-epamig/</t>
  </si>
  <si>
    <t>http://www.gasmig.com.br/Institucional/SiteAssets/Paginas/DivulgacoesResultados/00_Relatorio_Anual_2022_Completo_OTempo.pdf</t>
  </si>
  <si>
    <t>https://www.mgipart.com.br/public/files/files/Governanca/Politicas-publicas-regulamentos/Carta_Anual_de_Politicas_publicas_e_Governanca_2022_Ano_base_2021.pdf</t>
  </si>
  <si>
    <t>https://www.prodemge.gov.br/governanca/carta-anual</t>
  </si>
  <si>
    <t>https://www.sanesul.ms.gov.br/Content/upload/Carta-Anual-de-Politicas-e-Governanca-Corporativa-2021.pdf</t>
  </si>
  <si>
    <t>▪AGÊNCIA DE FOMENTO DO ESTADO DE MATO GROSSO S A - DESENVOLVE - MT</t>
  </si>
  <si>
    <t>▪EMPRESA MATOGROSSENSE DE PESQUISA, ASSISTÊNCIA E EXTENSÃO RURAL - EMPAER MT</t>
  </si>
  <si>
    <t>▪COMPANHIA MATOGROSSENSSE DE MINERAÇÃO - METAMAT</t>
  </si>
  <si>
    <t>▪COMPANHIA MATOGROSSENSE DE GÁS - MT GÁS</t>
  </si>
  <si>
    <t>▪MT PARTICIPAÇÕES E PROJETOS S/A -MT PAR</t>
  </si>
  <si>
    <t>▪EMPRESA MATO-GROSSENSE DE TECNOLOGIA DA INFORMAÇÃO - MTI</t>
  </si>
  <si>
    <t>https://www.mti.mt.gov.br/documents/2458894/0/Carta%20Anual%202023.pdf/7a59b0ac-4741-f57d-9848-51ad10b20d86</t>
  </si>
  <si>
    <t>▪COMPANHIA DE SANEAMENTO DO ESTADO DE MATO GROSSO - SANEMAT</t>
  </si>
  <si>
    <t>http://ri.banpara.b.br</t>
  </si>
  <si>
    <t>https://www.emater.pa.gov.br/storage/app/media/4_%20CARTA%20ANUAL2022.pdf</t>
  </si>
  <si>
    <t>https://epc.pb.gov.br/governanca/carta-anual/carta-anual-2022.pdf</t>
  </si>
  <si>
    <t>obs:. PUBLICADA EM DIÁRIO DA UNIÃO</t>
  </si>
  <si>
    <t>https://pbgas.com.br/portal-da-transparencia/</t>
  </si>
  <si>
    <t>▪AGENCIA DE DESENVOLVIMENTO ECONOMICO DE PERNAMBUCO S/A - ADEPE</t>
  </si>
  <si>
    <t>https://www.adepe.pe.gov.br/wp-content/uploads/2023/04/Carta_Anual_de_Politicas_Publicas_e_Governanca_Corporativa_2023_VF_compressed.pdf</t>
  </si>
  <si>
    <t>▪AGENCIA DE FOMENTO DO ESTADO DE PERNAMBUCO S.A. - AGE</t>
  </si>
  <si>
    <t>http://www.age.pe.gov.br/_files/ugd/84c025_dc4c18a8b7f4457c8ee210acea6b7dc7.pdf</t>
  </si>
  <si>
    <t>http://www.cehab.pe.gov.br</t>
  </si>
  <si>
    <t>https://www.cepe.com.br/governanca-corporativa</t>
  </si>
  <si>
    <t>https://servicos.compesa.com.br/wp-content/uploads/2022/05/Carta-Anual-de-Politicas-Publicas-e-Governanca-Corporativa_2022.pdf</t>
  </si>
  <si>
    <t>https://www.copergas.com.br</t>
  </si>
  <si>
    <t>https://www.granderecife.pe.gov.br/wp-content/uploads/2022/05/Carta-Anual.2022.pdf</t>
  </si>
  <si>
    <t>https://www.empetur.pe.gov.br/images/transparencia/governanca_corporativa/carta-anual-de-politicas-publicas/Carta_Anual_Versao_Final_2023.pdf</t>
  </si>
  <si>
    <t>https://portalepc.com.br/wp-content/uploads/2022/04/Carta-Anual-de-Pol%C3%ADticas-P%C3%BAblicas-e-Governan%C3%A7a-Corporativa-2021.pdf</t>
  </si>
  <si>
    <t>https://www.epti.pe.gov.br/wp-content/uploads/2023/04/CARTA-ANUAL-2022.pdf</t>
  </si>
  <si>
    <t>https://www.lafepe.pe.gov.br/wp-content/uploads/2023/04/CARTA-ANUAL-DE-POLITICAS-PUBLICAS-E-GOVERNANCA-CORPORATIVA-EXERCICIO-2022.pdf</t>
  </si>
  <si>
    <t>https://www.perpart.pe.gov.br/wp-content/uploads/2023/05/Carta-Anual.pdf</t>
  </si>
  <si>
    <t>https://www.portodorecife.pe.gov.br/images/galeria/paginas/zljb-2021__carta_anual_de_politicas_publicas_e_governanca_corpotativa.pdf</t>
  </si>
  <si>
    <t>https://www.suape.pe.gov.br/images/institucional/lei-13303/CARTA_ANUAL_2023_-_Oficial_1.pdf</t>
  </si>
  <si>
    <t>▪AGUAS E ESGOTOS DO PIAUÍ S.A</t>
  </si>
  <si>
    <t>https://www.agespisa.com.br/site/pages/public/governanca.jsf</t>
  </si>
  <si>
    <t>▪CIA METROPOLITANA DE TRANSPORTES PUBLICOS</t>
  </si>
  <si>
    <t>CMTP</t>
  </si>
  <si>
    <t>NÃO POSSUI</t>
  </si>
  <si>
    <t>http://www.emgerpi.pi.gov.br/rel_gestao.php</t>
  </si>
  <si>
    <t>▪COMPANHIA DE GÁS DO PIAUÍ</t>
  </si>
  <si>
    <t>▪AGÊNCIA DE ATRAÇÃO DE INVESTIMENTO ESTRATÉGICOS DO PIAUÍ - INVESTE PIAU</t>
  </si>
  <si>
    <t>INVESTE PI</t>
  </si>
  <si>
    <t>▪AGÊNCIA DE FOMENTO E DESENVOLVIMENTO DO ESTADO DO PIAUÍ S.A</t>
  </si>
  <si>
    <t>PIAUÍ FOMENTO</t>
  </si>
  <si>
    <t>▪COMPANHIA DE TERMINAIS ALFANDEGADOS DO PIAUI - PORTO-PI</t>
  </si>
  <si>
    <t>PORTO PI</t>
  </si>
  <si>
    <t>http://www.ciaporto.pi.gov.br/index.php</t>
  </si>
  <si>
    <t>ZPE PARNAIBA</t>
  </si>
  <si>
    <t>https://www.portosdoparana.pr.gov.br/Pagina/Relatorios-de-Gestao</t>
  </si>
  <si>
    <t>https://www.ceasa.pr.gov.br/sites/ceasa/arquivos_restritos/files/documento/2022-05/cartaanualpoliticaspublicasgovernancacorporativa2021.pdf</t>
  </si>
  <si>
    <t>▪Companhia de Tecnologia da INformação e Comunicação do Paraná - CELEPAR</t>
  </si>
  <si>
    <t>▪Companhia Paranaense de Energia - COPEL</t>
  </si>
  <si>
    <t>COPEL</t>
  </si>
  <si>
    <t>76.483.817/0001-20</t>
  </si>
  <si>
    <t>https://api.mziq.com/mzfilemanager/v2/d/16a31b1b-5ecd-4214-a2e0-308a2393e330/2fae2cd5-48c5-81fa-0067-4c818a523014?origin=1</t>
  </si>
  <si>
    <t>https://www.fomento.pr.gov.br/sites/default/arquivos_restritos/files/documento/2022-10/carta_anual_de_governanca_-_2021_v3.pdf</t>
  </si>
  <si>
    <t>https://ri.sanepar.com.br/governanca-corporativa/praticas-de-governanca-corporativa</t>
  </si>
  <si>
    <t>https://www.tecpar.br/sites/tecpar/arquivos_restritos/files/documento/2022-09/cartaanualtecpar_2021_assinada.pdf</t>
  </si>
  <si>
    <t>https://www.codin.rj.gov.br/_files/ugd/c74752_057e39a3af2345ba875bbdd5a9389a38.pdf?index=true.</t>
  </si>
  <si>
    <t>▪Empresa de Assistência Técnica e Extensão Rural do Etado do Rio de Janeiro - EMATER-RIO</t>
  </si>
  <si>
    <t>▪AGENCIA DE FOMENTO DO RIO GRANDE DO NORTE S/A</t>
  </si>
  <si>
    <t>http://www.adcon.rn.gov.br/ACERVO/agn/DOC/DOC000000000288983.PDF</t>
  </si>
  <si>
    <t>▪COMPANHIA DE AGUAS E ESGOTOS DO RIO GRANDE DO NORTE</t>
  </si>
  <si>
    <t>https://caern.com.br/#/carta-de-servicos</t>
  </si>
  <si>
    <t>https://www.ceasa.rn.gov.br/storage/uploads/2023/05/2023-05-11%2008:17:47645ccedbe3999.pdf</t>
  </si>
  <si>
    <t>https://potigas.com.br</t>
  </si>
  <si>
    <t>https://transparencia.caerd-ro.com.br/governanca</t>
  </si>
  <si>
    <t>https://transparencia.ro.gov.br</t>
  </si>
  <si>
    <t>▪AGENCIA DE FOMENTO DO ESTADO DE RORAIMA S/A</t>
  </si>
  <si>
    <t>AFER</t>
  </si>
  <si>
    <t>https://desenvolve.rr.gov.br/index.php/downloads</t>
  </si>
  <si>
    <t>https://ri.banrisul.com.br/governanca-corporativa/carta-anual-de-governanca-corporativa-2/</t>
  </si>
  <si>
    <t>▪Banco Regional de Desenvolvilmento do Extremo Sul - BRDE</t>
  </si>
  <si>
    <t>▪Companhia Estadual de Energia Elétrica Participações - CEEE-Par</t>
  </si>
  <si>
    <t>CEEE-Par</t>
  </si>
  <si>
    <t>08.420.472/0001-05</t>
  </si>
  <si>
    <t>▪Companhia Riograndense de Saneamento - CORSAN</t>
  </si>
  <si>
    <t>CORSAN</t>
  </si>
  <si>
    <t>92.802.784/0001-90</t>
  </si>
  <si>
    <t>https://www.corsan.com.br/carta-anual</t>
  </si>
  <si>
    <t>https://www.crm.rs.gov.br/upload/arquivos/202203/25101002-carta-anual-de-politicas-publicas-e-governanca-corporativa-2022.pdf</t>
  </si>
  <si>
    <t>http://transparencia.ciasc.sc.gov.br/ciasc/gestao/governanca/carta-anual-de-politicas-publicas-e-governanca-corporativa/181-ciasc-carta-anual-de-poli-ticas-pu-blicas-e-governanc-a-corporativa-2022/file</t>
  </si>
  <si>
    <t>https://www.cidasc.sc.gov.br/wp-content/uploads/2022/09/CAPP-2022.pdf</t>
  </si>
  <si>
    <t>▪Companhia de Distritos Industriais de Santa Catarina</t>
  </si>
  <si>
    <t>CODISC - Extinta</t>
  </si>
  <si>
    <t>83.042.325/0001-64</t>
  </si>
  <si>
    <t>▪Companhia de Desenvolvimento Economico de Sergipe</t>
  </si>
  <si>
    <t>▪Empresa de Desenvolvimento Sustentavel do Estado de Sergipe</t>
  </si>
  <si>
    <t>▪Sergipe Gás S/A</t>
  </si>
  <si>
    <t>https://www.cdhu.sp.gov.br/documents/20143/37042/Balanço+Anual+CDHU+DOE+21+04+22.pdf/e8e85b3b-c7f9-4b44-cb1d-2e817a1229d2</t>
  </si>
  <si>
    <t>https://portal.fazenda.sp.gov.br/Institucional/Documents/CPP/DFs%2031%2012%202021%20com%20Relatorio%20Integrado.pdf</t>
  </si>
  <si>
    <t>https://www.cptm.sp.gov.br/esg-consciente/Governanca/BalancosDemonstrativos/Relat%C3%B3rio%20Integrado%20CPTM%202022.zip</t>
  </si>
  <si>
    <t>▪DESENVOLVIMENTO RODOVIÁRIO S/A "EM LIQUIDAÇÃO"</t>
  </si>
  <si>
    <t>DERSA</t>
  </si>
  <si>
    <t>62.464.904/0001-25</t>
  </si>
  <si>
    <t>https://www.desenvolve sp.com.br/institucional/transparencia/prestacao-de-contas/carta-anual-de-politicas-publicas-e-governanca-corporativa/</t>
  </si>
  <si>
    <t>https://ri.emae.com.br/Download.aspx?Arquivo=0+DSOyVYPacq/Zelbvd6lw==</t>
  </si>
  <si>
    <t>relatorio-integrado-22.pdf (emtu.sp.gov.br)</t>
  </si>
  <si>
    <t>ipt.br/institucional/governanca</t>
  </si>
  <si>
    <t>https://www.prodesp.sp.gov.br/institucional/governanca-corporativa/</t>
  </si>
  <si>
    <t>FUNDAÇÃO ESTATAL DE ATENÇÃO EM SAÚDE DO ESTADO DO PARANÁ - FUNEAS</t>
  </si>
  <si>
    <t>PIAUÍ FOMENTO AGENCIA DE FOMENTO E DESENVOLVIMENTO DO ESTADO DO PIAUI</t>
  </si>
  <si>
    <t xml:space="preserve"> </t>
  </si>
  <si>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</si>
  <si>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</si>
  <si>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</si>
  <si>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</si>
  <si>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</si>
  <si>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</si>
  <si>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</si>
  <si>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</si>
  <si>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</si>
  <si>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</si>
  <si>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</si>
  <si>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</si>
  <si>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</si>
  <si>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</si>
  <si>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</si>
  <si>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</si>
  <si>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</si>
  <si>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</si>
  <si>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</si>
  <si>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</si>
  <si>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</si>
  <si>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</si>
  <si>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</si>
  <si>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</si>
  <si>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</si>
  <si>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</si>
  <si>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</si>
  <si>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</si>
  <si>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</si>
  <si>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</si>
  <si>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</si>
  <si>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</si>
  <si>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</si>
  <si>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</si>
  <si>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</si>
  <si>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</si>
  <si>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</si>
  <si>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</si>
  <si>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</si>
  <si>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</si>
  <si>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</si>
  <si>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</si>
  <si>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</si>
  <si>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</si>
  <si>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</si>
  <si>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</si>
  <si>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</si>
  <si>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</si>
  <si>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</si>
  <si>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</si>
  <si>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</si>
  <si>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</si>
  <si>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</si>
  <si>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</si>
  <si>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</si>
  <si>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</si>
  <si>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</si>
  <si>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</si>
  <si>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</si>
  <si>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</si>
  <si>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</si>
  <si>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</si>
  <si>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</si>
  <si>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</si>
  <si>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</si>
  <si>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</si>
  <si>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</si>
  <si>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</si>
  <si>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</si>
  <si>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</si>
  <si>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</si>
  <si>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</si>
  <si>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</si>
  <si>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</si>
  <si>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</si>
  <si>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</si>
  <si>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</si>
  <si>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</si>
  <si>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</si>
  <si>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</si>
  <si>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</si>
  <si>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</si>
  <si>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</si>
  <si>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</si>
  <si>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</si>
  <si>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</si>
  <si>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</si>
  <si>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nan</t>
  </si>
  <si>
    <t>L2</t>
  </si>
  <si>
    <t>47</t>
  </si>
  <si>
    <t>0,00</t>
  </si>
  <si>
    <t>5601459,71</t>
  </si>
  <si>
    <t>9529995,06</t>
  </si>
  <si>
    <t>329849,00</t>
  </si>
  <si>
    <t>128600,53</t>
  </si>
  <si>
    <t>-9049391,38</t>
  </si>
  <si>
    <t>41232323,96</t>
  </si>
  <si>
    <t>2247519,62</t>
  </si>
  <si>
    <t>5563422,39</t>
  </si>
  <si>
    <t>150642058,77</t>
  </si>
  <si>
    <t>156205481,16</t>
  </si>
  <si>
    <t>1357941,23</t>
  </si>
  <si>
    <t>3794518,84</t>
  </si>
  <si>
    <t>L3</t>
  </si>
  <si>
    <t>0</t>
  </si>
  <si>
    <t>L4</t>
  </si>
  <si>
    <t>12</t>
  </si>
  <si>
    <t>1780362,81</t>
  </si>
  <si>
    <t>1700206,74</t>
  </si>
  <si>
    <t>4160216,34</t>
  </si>
  <si>
    <t>109410,01</t>
  </si>
  <si>
    <t>3522,44</t>
  </si>
  <si>
    <t>-2582761,78</t>
  </si>
  <si>
    <t>-196827352,06</t>
  </si>
  <si>
    <t>1813690,95</t>
  </si>
  <si>
    <t>205677187,00</t>
  </si>
  <si>
    <t>24365820,86</t>
  </si>
  <si>
    <t>L5</t>
  </si>
  <si>
    <t>155</t>
  </si>
  <si>
    <t>234503,85</t>
  </si>
  <si>
    <t>11319407,79</t>
  </si>
  <si>
    <t>11324967,79</t>
  </si>
  <si>
    <t>5560,00</t>
  </si>
  <si>
    <t>314098,74</t>
  </si>
  <si>
    <t>695450,30</t>
  </si>
  <si>
    <t>678045,71</t>
  </si>
  <si>
    <t>8219090,99</t>
  </si>
  <si>
    <t>19543507,28</t>
  </si>
  <si>
    <t>12683055,27</t>
  </si>
  <si>
    <t>127199,43</t>
  </si>
  <si>
    <t>165994,44</t>
  </si>
  <si>
    <t>727,45</t>
  </si>
  <si>
    <t>L6</t>
  </si>
  <si>
    <t>26</t>
  </si>
  <si>
    <t>2317412,32</t>
  </si>
  <si>
    <t>1509614,66</t>
  </si>
  <si>
    <t>2306816,32</t>
  </si>
  <si>
    <t>177989,82</t>
  </si>
  <si>
    <t>217780543,00</t>
  </si>
  <si>
    <t>2177805,43</t>
  </si>
  <si>
    <t>180961,09</t>
  </si>
  <si>
    <t>191808,68</t>
  </si>
  <si>
    <t>416,44</t>
  </si>
  <si>
    <t>L7</t>
  </si>
  <si>
    <t>50</t>
  </si>
  <si>
    <t>4619185,93</t>
  </si>
  <si>
    <t>3751670,76</t>
  </si>
  <si>
    <t>4587139,15</t>
  </si>
  <si>
    <t>192198,26</t>
  </si>
  <si>
    <t>5058,86</t>
  </si>
  <si>
    <t>4473123,83</t>
  </si>
  <si>
    <t>788077,75</t>
  </si>
  <si>
    <t>835468,39</t>
  </si>
  <si>
    <t>3791691,00</t>
  </si>
  <si>
    <t>L8</t>
  </si>
  <si>
    <t>17</t>
  </si>
  <si>
    <t>1397964,12</t>
  </si>
  <si>
    <t>9277,75</t>
  </si>
  <si>
    <t>2850,00</t>
  </si>
  <si>
    <t>14432,11</t>
  </si>
  <si>
    <t>5822221,00</t>
  </si>
  <si>
    <t>1415412,28</t>
  </si>
  <si>
    <t>3958917,22</t>
  </si>
  <si>
    <t>3598917,22</t>
  </si>
  <si>
    <t>L9</t>
  </si>
  <si>
    <t>168</t>
  </si>
  <si>
    <t>22413904,38</t>
  </si>
  <si>
    <t>333859,34</t>
  </si>
  <si>
    <t>580880,03</t>
  </si>
  <si>
    <t>19922996,47</t>
  </si>
  <si>
    <t>3135294,83</t>
  </si>
  <si>
    <t>3364776,23</t>
  </si>
  <si>
    <t>3119782,74</t>
  </si>
  <si>
    <t>3348853,77</t>
  </si>
  <si>
    <t>L10</t>
  </si>
  <si>
    <t>61</t>
  </si>
  <si>
    <t>7431327,10</t>
  </si>
  <si>
    <t>8151816,88</t>
  </si>
  <si>
    <t>8445385,88</t>
  </si>
  <si>
    <t>293569,00</t>
  </si>
  <si>
    <t>270124,92</t>
  </si>
  <si>
    <t>3953141,14</t>
  </si>
  <si>
    <t>79307669,34</t>
  </si>
  <si>
    <t>6949505,22</t>
  </si>
  <si>
    <t>6625065,41</t>
  </si>
  <si>
    <t>904786,18</t>
  </si>
  <si>
    <t>1463565,16</t>
  </si>
  <si>
    <t>0,99</t>
  </si>
  <si>
    <t>62840607,31</t>
  </si>
  <si>
    <t>L11</t>
  </si>
  <si>
    <t>13</t>
  </si>
  <si>
    <t>5040297,70</t>
  </si>
  <si>
    <t>5635702,08</t>
  </si>
  <si>
    <t>212535,83</t>
  </si>
  <si>
    <t>4922,18</t>
  </si>
  <si>
    <t>3003232750,57</t>
  </si>
  <si>
    <t>575974,35</t>
  </si>
  <si>
    <t>931581,94</t>
  </si>
  <si>
    <t>973545,94</t>
  </si>
  <si>
    <t>1650000,00</t>
  </si>
  <si>
    <t>2847100,00</t>
  </si>
  <si>
    <t>3002509100,00</t>
  </si>
  <si>
    <t>3005906200,00</t>
  </si>
  <si>
    <t>2447100,00</t>
  </si>
  <si>
    <t>3397100,00</t>
  </si>
  <si>
    <t>L12</t>
  </si>
  <si>
    <t>84</t>
  </si>
  <si>
    <t>9821151,87</t>
  </si>
  <si>
    <t>11684206,50</t>
  </si>
  <si>
    <t>135825,40</t>
  </si>
  <si>
    <t>3850,00</t>
  </si>
  <si>
    <t>10173506,72</t>
  </si>
  <si>
    <t>91943019,76</t>
  </si>
  <si>
    <t>10032591,15</t>
  </si>
  <si>
    <t>11668906,50</t>
  </si>
  <si>
    <t>1757691,07</t>
  </si>
  <si>
    <t>1863054,63</t>
  </si>
  <si>
    <t>4396687,58</t>
  </si>
  <si>
    <t>L13</t>
  </si>
  <si>
    <t>154</t>
  </si>
  <si>
    <t>35530,13</t>
  </si>
  <si>
    <t>17785540,09</t>
  </si>
  <si>
    <t>22233477,93</t>
  </si>
  <si>
    <t>115200,00</t>
  </si>
  <si>
    <t>196416,99</t>
  </si>
  <si>
    <t>2520,00</t>
  </si>
  <si>
    <t>167735,68</t>
  </si>
  <si>
    <t>-8249,79</t>
  </si>
  <si>
    <t>21980155,84</t>
  </si>
  <si>
    <t>21588474,27</t>
  </si>
  <si>
    <t>2413293,17</t>
  </si>
  <si>
    <t>2557739,20</t>
  </si>
  <si>
    <t>57</t>
  </si>
  <si>
    <t>https://www,desenvolve-al,com,br/institucional/relatorios-da-administracao/</t>
  </si>
  <si>
    <t>-294672,50</t>
  </si>
  <si>
    <t>7086000,00</t>
  </si>
  <si>
    <t>21326000,00</t>
  </si>
  <si>
    <t>113893,13</t>
  </si>
  <si>
    <t>180000,00</t>
  </si>
  <si>
    <t>-6442000,00</t>
  </si>
  <si>
    <t>52522631,07</t>
  </si>
  <si>
    <t>1022875,58</t>
  </si>
  <si>
    <t>821561,30</t>
  </si>
  <si>
    <t>80413900,00</t>
  </si>
  <si>
    <t>16</t>
  </si>
  <si>
    <t>4761617,04</t>
  </si>
  <si>
    <t>2103280,00</t>
  </si>
  <si>
    <t>7304186,11</t>
  </si>
  <si>
    <t>355778,52</t>
  </si>
  <si>
    <t>9408,00</t>
  </si>
  <si>
    <t>-97606,31</t>
  </si>
  <si>
    <t>706636,00</t>
  </si>
  <si>
    <t>10000000,00</t>
  </si>
  <si>
    <t>3</t>
  </si>
  <si>
    <t>100350,00</t>
  </si>
  <si>
    <t>501264,57</t>
  </si>
  <si>
    <t>4235281,27</t>
  </si>
  <si>
    <t>301616,09</t>
  </si>
  <si>
    <t>-4134931,27</t>
  </si>
  <si>
    <t>140543701,73</t>
  </si>
  <si>
    <t>100000,00</t>
  </si>
  <si>
    <t>499811100,00</t>
  </si>
  <si>
    <t>▪Companhia Alagoana de Recursos Humanos e Pátrimoniais</t>
  </si>
  <si>
    <t>1</t>
  </si>
  <si>
    <t>586131,82</t>
  </si>
  <si>
    <t>28072,81</t>
  </si>
  <si>
    <t>112291,23</t>
  </si>
  <si>
    <t>11038528,88</t>
  </si>
  <si>
    <t>2748823,08</t>
  </si>
  <si>
    <t>455504,67</t>
  </si>
  <si>
    <t>116743523,12</t>
  </si>
  <si>
    <t>116960931,40</t>
  </si>
  <si>
    <t>2094421,53</t>
  </si>
  <si>
    <t>16928865,24</t>
  </si>
  <si>
    <t>126</t>
  </si>
  <si>
    <t>https://drive,google,com/file/d/1cq5do1thKayqNgTBnsPwei2iVq33cKdU/view?usp=sharing</t>
  </si>
  <si>
    <t>26093726,42</t>
  </si>
  <si>
    <t>9573118,48</t>
  </si>
  <si>
    <t>27929215,52</t>
  </si>
  <si>
    <t>223929,29</t>
  </si>
  <si>
    <t>-261187,32</t>
  </si>
  <si>
    <t>6116610,96</t>
  </si>
  <si>
    <t>10083000,00</t>
  </si>
  <si>
    <t>816</t>
  </si>
  <si>
    <t>https://www,casal,al,gov,br/tipo-de-arquivo/carta-anual/</t>
  </si>
  <si>
    <t>453757616,52</t>
  </si>
  <si>
    <t>109391022,81</t>
  </si>
  <si>
    <t>565965419,28</t>
  </si>
  <si>
    <t>47592842,83</t>
  </si>
  <si>
    <t>446113,96</t>
  </si>
  <si>
    <t>47553,40</t>
  </si>
  <si>
    <t>-61231260,37</t>
  </si>
  <si>
    <t>6439278784,32</t>
  </si>
  <si>
    <t>77500000,00</t>
  </si>
  <si>
    <t>44800272,47</t>
  </si>
  <si>
    <t>1364435968,81</t>
  </si>
  <si>
    <t>424881666,34</t>
  </si>
  <si>
    <t>469681938,81</t>
  </si>
  <si>
    <t>332500000,00</t>
  </si>
  <si>
    <t>287699727,53</t>
  </si>
  <si>
    <t>142</t>
  </si>
  <si>
    <t>https://governanca,algas,com,br/carta-anual-de-politicas-publicas-e-governanca-corporativa</t>
  </si>
  <si>
    <t>517670573,59</t>
  </si>
  <si>
    <t>27451630,03</t>
  </si>
  <si>
    <t>4747415976,51</t>
  </si>
  <si>
    <t>30295852,31</t>
  </si>
  <si>
    <t>384882,28</t>
  </si>
  <si>
    <t>43526,02</t>
  </si>
  <si>
    <t>47641826,43</t>
  </si>
  <si>
    <t>135101145,23</t>
  </si>
  <si>
    <t>11328802,35</t>
  </si>
  <si>
    <t>2356458,44</t>
  </si>
  <si>
    <t>2873892,97</t>
  </si>
  <si>
    <t>19455893,15</t>
  </si>
  <si>
    <t>23729600,30</t>
  </si>
  <si>
    <t>▪Laboratorio Industrial Farmaceutico em Liquidação</t>
  </si>
  <si>
    <t>172880,97</t>
  </si>
  <si>
    <t>5140,17</t>
  </si>
  <si>
    <t>61682,04</t>
  </si>
  <si>
    <t>152320,29</t>
  </si>
  <si>
    <t>68792,54</t>
  </si>
  <si>
    <t>354932,54</t>
  </si>
  <si>
    <t>211232,68</t>
  </si>
  <si>
    <t>7548,44</t>
  </si>
  <si>
    <t>-47486,06</t>
  </si>
  <si>
    <t>-21306,48</t>
  </si>
  <si>
    <t>364271,26</t>
  </si>
  <si>
    <t>41228,43</t>
  </si>
  <si>
    <t>206142,15</t>
  </si>
  <si>
    <t>1686959,01</t>
  </si>
  <si>
    <t>1018063,95</t>
  </si>
  <si>
    <t>204636,81</t>
  </si>
  <si>
    <t>3889423,10</t>
  </si>
  <si>
    <t>3904903,75</t>
  </si>
  <si>
    <t>505486,95</t>
  </si>
  <si>
    <t>414</t>
  </si>
  <si>
    <t>51513275,27</t>
  </si>
  <si>
    <t>46365631,41</t>
  </si>
  <si>
    <t>49662479,19</t>
  </si>
  <si>
    <t>1850796,08</t>
  </si>
  <si>
    <t>954159,93</t>
  </si>
  <si>
    <t>5245225458,00</t>
  </si>
  <si>
    <t>458045958,50</t>
  </si>
  <si>
    <t>5800000,00</t>
  </si>
  <si>
    <t>50913213,36</t>
  </si>
  <si>
    <t>2</t>
  </si>
  <si>
    <t>52000,00</t>
  </si>
  <si>
    <t>69750,00</t>
  </si>
  <si>
    <t>273000,00</t>
  </si>
  <si>
    <t>-221000,00</t>
  </si>
  <si>
    <t>-2738000,00</t>
  </si>
  <si>
    <t>663000,00</t>
  </si>
  <si>
    <t>2999000,00</t>
  </si>
  <si>
    <t>101000,00</t>
  </si>
  <si>
    <t>93</t>
  </si>
  <si>
    <t>2254000,00</t>
  </si>
  <si>
    <t>7959879,12</t>
  </si>
  <si>
    <t>13852808,39</t>
  </si>
  <si>
    <t>277852,44</t>
  </si>
  <si>
    <t>-2253804,96</t>
  </si>
  <si>
    <t>15237488,18</t>
  </si>
  <si>
    <t>15600000,00</t>
  </si>
  <si>
    <t>28655740,38</t>
  </si>
  <si>
    <t>147</t>
  </si>
  <si>
    <t>https://www,amazonastur,am,gov,br/wp-content/uploads/2023/02/Carta-de-Servicos-2023,pdf</t>
  </si>
  <si>
    <t>721313,27</t>
  </si>
  <si>
    <t>13824225,08</t>
  </si>
  <si>
    <t>73349245,78</t>
  </si>
  <si>
    <t>310596,79</t>
  </si>
  <si>
    <t>6762,50</t>
  </si>
  <si>
    <t>-613957,52</t>
  </si>
  <si>
    <t>4922783,92</t>
  </si>
  <si>
    <t>89476491,55</t>
  </si>
  <si>
    <t>71978545,77</t>
  </si>
  <si>
    <t>25085615,71</t>
  </si>
  <si>
    <t>2807045,37</t>
  </si>
  <si>
    <t>1,00</t>
  </si>
  <si>
    <t>27123375,38</t>
  </si>
  <si>
    <t>268</t>
  </si>
  <si>
    <t>https://www,afeam,am,gov,br/wp-content/uploads/2024/05/CARTA-ANUAL-2023-VF-assinado,pdf</t>
  </si>
  <si>
    <t>19246173,00</t>
  </si>
  <si>
    <t>47094628,70</t>
  </si>
  <si>
    <t>319042132,06</t>
  </si>
  <si>
    <t>271947503,36</t>
  </si>
  <si>
    <t>528124,13</t>
  </si>
  <si>
    <t>9310,22</t>
  </si>
  <si>
    <t>32425,11</t>
  </si>
  <si>
    <t>2545582,48</t>
  </si>
  <si>
    <t>111312592,40</t>
  </si>
  <si>
    <t>98047947,00</t>
  </si>
  <si>
    <t>103963256,00</t>
  </si>
  <si>
    <t>1112295,00</t>
  </si>
  <si>
    <t>199</t>
  </si>
  <si>
    <t>https://www,ciama,am,gov,br/wp-content/uploads/2023/07/CARTA-DE-SERVICO-CIAMA,pdf</t>
  </si>
  <si>
    <t>29668566,74</t>
  </si>
  <si>
    <t>32501097,94</t>
  </si>
  <si>
    <t>724160,00</t>
  </si>
  <si>
    <t>6500,00</t>
  </si>
  <si>
    <t>-1508507,96</t>
  </si>
  <si>
    <t>55731601,84</t>
  </si>
  <si>
    <t>29927040,76</t>
  </si>
  <si>
    <t>30817836,33</t>
  </si>
  <si>
    <t>62880631,00</t>
  </si>
  <si>
    <t>326979280,28</t>
  </si>
  <si>
    <t>49020719,72</t>
  </si>
  <si>
    <t>49020719,22</t>
  </si>
  <si>
    <t>https://www,cada,am,gov,br/wp-content/uploads/2024/03/CARTA-DE-SERVICOS-2024,pdf</t>
  </si>
  <si>
    <t>4495550,00</t>
  </si>
  <si>
    <t>4974652,00</t>
  </si>
  <si>
    <t>22907,00</t>
  </si>
  <si>
    <t>439200,00</t>
  </si>
  <si>
    <t>-4389277,14</t>
  </si>
  <si>
    <t>2965149,42</t>
  </si>
  <si>
    <t>5500000,00</t>
  </si>
  <si>
    <t>6000000,00</t>
  </si>
  <si>
    <t>9000000,00</t>
  </si>
  <si>
    <t>15000000,00</t>
  </si>
  <si>
    <t>210</t>
  </si>
  <si>
    <t>https://www,cigas-am,com,br/relatorio-de-sustentabilidade</t>
  </si>
  <si>
    <t>3402474185,43</t>
  </si>
  <si>
    <t>1780705,42</t>
  </si>
  <si>
    <t>3260498395,26</t>
  </si>
  <si>
    <t>55352633,59</t>
  </si>
  <si>
    <t>786598,33</t>
  </si>
  <si>
    <t>171600,00</t>
  </si>
  <si>
    <t>8937,00</t>
  </si>
  <si>
    <t>168444871,53</t>
  </si>
  <si>
    <t>398402502,17</t>
  </si>
  <si>
    <t>13989342,26</t>
  </si>
  <si>
    <t>12059543,00</t>
  </si>
  <si>
    <t>39266906,63</t>
  </si>
  <si>
    <t>45042129,15</t>
  </si>
  <si>
    <t>447</t>
  </si>
  <si>
    <t>https://prodam,am,gov,br/acesso-a-informacao/carta-de-governanca-2022/</t>
  </si>
  <si>
    <t>144807306,00</t>
  </si>
  <si>
    <t>87174230,00</t>
  </si>
  <si>
    <t>161419536,00</t>
  </si>
  <si>
    <t>1465262,00</t>
  </si>
  <si>
    <t>739666,67</t>
  </si>
  <si>
    <t>1637,75</t>
  </si>
  <si>
    <t>12480,00</t>
  </si>
  <si>
    <t>-16612229,00</t>
  </si>
  <si>
    <t>34966644,00</t>
  </si>
  <si>
    <t>122013186,00</t>
  </si>
  <si>
    <t>45144417,00</t>
  </si>
  <si>
    <t>475</t>
  </si>
  <si>
    <t>61311480,82</t>
  </si>
  <si>
    <t>41385833,11</t>
  </si>
  <si>
    <t>75762165,18</t>
  </si>
  <si>
    <t>4962151,34</t>
  </si>
  <si>
    <t>421513,82</t>
  </si>
  <si>
    <t>-16353424,53</t>
  </si>
  <si>
    <t>-16036867,06</t>
  </si>
  <si>
    <t>44240949,77</t>
  </si>
  <si>
    <t>47283701,48</t>
  </si>
  <si>
    <t>14500000,00</t>
  </si>
  <si>
    <t>4042877,04</t>
  </si>
  <si>
    <t>22094870827,00</t>
  </si>
  <si>
    <t>533862739,95</t>
  </si>
  <si>
    <t>82</t>
  </si>
  <si>
    <t>2377168,20</t>
  </si>
  <si>
    <t>3540083,33</t>
  </si>
  <si>
    <t>104010753,46</t>
  </si>
  <si>
    <t>152747,89</t>
  </si>
  <si>
    <t>6000,00</t>
  </si>
  <si>
    <t>514430,93</t>
  </si>
  <si>
    <t>5809432,26</t>
  </si>
  <si>
    <t>134194729,39</t>
  </si>
  <si>
    <t>102148016,19</t>
  </si>
  <si>
    <t>604</t>
  </si>
  <si>
    <t>https://www,bahiagas,com,br/sobre-a-bahiagas/cartas-anuais</t>
  </si>
  <si>
    <t>3450234551,76</t>
  </si>
  <si>
    <t>103016220,50</t>
  </si>
  <si>
    <t>307557539,55</t>
  </si>
  <si>
    <t>204541319,05</t>
  </si>
  <si>
    <t>504717,40</t>
  </si>
  <si>
    <t>33531,84</t>
  </si>
  <si>
    <t>31202,11</t>
  </si>
  <si>
    <t>439676112,87</t>
  </si>
  <si>
    <t>1010277928,15</t>
  </si>
  <si>
    <t>71076345,70</t>
  </si>
  <si>
    <t>12590530,00</t>
  </si>
  <si>
    <t>13490874,00</t>
  </si>
  <si>
    <t>295589280,05</t>
  </si>
  <si>
    <t>316726740,45</t>
  </si>
  <si>
    <t>15</t>
  </si>
  <si>
    <t>3350383,00</t>
  </si>
  <si>
    <t>4234823,00</t>
  </si>
  <si>
    <t>5621739,00</t>
  </si>
  <si>
    <t>897,00</t>
  </si>
  <si>
    <t>525550,22</t>
  </si>
  <si>
    <t>-2909421,00</t>
  </si>
  <si>
    <t>63524946,00</t>
  </si>
  <si>
    <t>99,96</t>
  </si>
  <si>
    <t>80735673,40</t>
  </si>
  <si>
    <t>80735673,00</t>
  </si>
  <si>
    <t>110</t>
  </si>
  <si>
    <t>http://www,bahiapesca,ba,gov,br/arquivos/File/CARTAANUAL2022,pdf</t>
  </si>
  <si>
    <t>41002,00</t>
  </si>
  <si>
    <t>12857926,00</t>
  </si>
  <si>
    <t>28276332,00</t>
  </si>
  <si>
    <t>861350,00</t>
  </si>
  <si>
    <t>343628,88</t>
  </si>
  <si>
    <t>1711832,00</t>
  </si>
  <si>
    <t>-6739905,00</t>
  </si>
  <si>
    <t>4506880,00</t>
  </si>
  <si>
    <t>5400883,00</t>
  </si>
  <si>
    <t>5175404,00</t>
  </si>
  <si>
    <t>2558600,00</t>
  </si>
  <si>
    <t>16079007,00</t>
  </si>
  <si>
    <t>4824688,64</t>
  </si>
  <si>
    <t>151</t>
  </si>
  <si>
    <t>http://www,cbpm,ba,gov,br/transparen</t>
  </si>
  <si>
    <t>63350117,61</t>
  </si>
  <si>
    <t>41664008,61</t>
  </si>
  <si>
    <t>122980428,59</t>
  </si>
  <si>
    <t>1668458,70</t>
  </si>
  <si>
    <t>438011,16</t>
  </si>
  <si>
    <t>11085,10</t>
  </si>
  <si>
    <t>1803988,99</t>
  </si>
  <si>
    <t>93670670,04</t>
  </si>
  <si>
    <t>7080708,68</t>
  </si>
  <si>
    <t>6087023,91</t>
  </si>
  <si>
    <t>99991387,00</t>
  </si>
  <si>
    <t>100000000,00</t>
  </si>
  <si>
    <t>1055</t>
  </si>
  <si>
    <t>http://www,cerb,ba,gov,br/sites/www,cerb,ba,gov,br/files/a_cerb/nosso_papel/page/files/CARTA%20ANUAL%202022%20CERB,pdf</t>
  </si>
  <si>
    <t>13775872,31</t>
  </si>
  <si>
    <t>98152082,88</t>
  </si>
  <si>
    <t>166785986,68</t>
  </si>
  <si>
    <t>68633903,80</t>
  </si>
  <si>
    <t>397800,12</t>
  </si>
  <si>
    <t>16073,65</t>
  </si>
  <si>
    <t>4804,80</t>
  </si>
  <si>
    <t>-396080,78</t>
  </si>
  <si>
    <t>-8698883,27</t>
  </si>
  <si>
    <t>110774769,16</t>
  </si>
  <si>
    <t>122801246,42</t>
  </si>
  <si>
    <t>99,65</t>
  </si>
  <si>
    <t>131206906,00</t>
  </si>
  <si>
    <t>382</t>
  </si>
  <si>
    <t>https://www,conder,ba,gov,br/sites/default/files/2024-04/CARTA GOVERNANÇA 2024_0,pdf</t>
  </si>
  <si>
    <t>316939384,00</t>
  </si>
  <si>
    <t>34605509,11</t>
  </si>
  <si>
    <t>387934547,36</t>
  </si>
  <si>
    <t>358884,88</t>
  </si>
  <si>
    <t>10577,78</t>
  </si>
  <si>
    <t>-7704420,99</t>
  </si>
  <si>
    <t>193934070,57</t>
  </si>
  <si>
    <t>852393362,39</t>
  </si>
  <si>
    <t>1316954725,41</t>
  </si>
  <si>
    <t>16803753,00</t>
  </si>
  <si>
    <t>▪EMPRESA BAIANA DE AGUAS E SANEAMENTO</t>
  </si>
  <si>
    <t>4638</t>
  </si>
  <si>
    <t>https://www,embasa,ba,gov,br/index,php/institucional/a-embasa/governanca/carta-anual-de-governanca-corporativa</t>
  </si>
  <si>
    <t>5033452057,67</t>
  </si>
  <si>
    <t>983574047,25</t>
  </si>
  <si>
    <t>5321026777,92</t>
  </si>
  <si>
    <t>923481585,74</t>
  </si>
  <si>
    <t>813700,04</t>
  </si>
  <si>
    <t>51497,92</t>
  </si>
  <si>
    <t>13925,21</t>
  </si>
  <si>
    <t>868107052,24</t>
  </si>
  <si>
    <t>7035274725,96</t>
  </si>
  <si>
    <t>698044720,00</t>
  </si>
  <si>
    <t>4942156618,00</t>
  </si>
  <si>
    <t>40277906,22</t>
  </si>
  <si>
    <t>106916330,43</t>
  </si>
  <si>
    <t>251</t>
  </si>
  <si>
    <t>https://www,desenbahia,ba,gov,br/wp-content/uploads/2023/04/carta-anual-pp-e-gc-2022-revfinal,pdf</t>
  </si>
  <si>
    <t>231294126,61</t>
  </si>
  <si>
    <t>61481489,00</t>
  </si>
  <si>
    <t>279668537,08</t>
  </si>
  <si>
    <t>394079,30</t>
  </si>
  <si>
    <t>66930,20</t>
  </si>
  <si>
    <t>67422565,00</t>
  </si>
  <si>
    <t>789918322,50</t>
  </si>
  <si>
    <t>18293260,40</t>
  </si>
  <si>
    <t>134165540199,00</t>
  </si>
  <si>
    <t>142301765100,00</t>
  </si>
  <si>
    <t>588225390,44</t>
  </si>
  <si>
    <t>623897248,22</t>
  </si>
  <si>
    <t>368</t>
  </si>
  <si>
    <t>51418142,52</t>
  </si>
  <si>
    <t>40105465,37</t>
  </si>
  <si>
    <t>53038774,30</t>
  </si>
  <si>
    <t>467124,04</t>
  </si>
  <si>
    <t>-1184296,00</t>
  </si>
  <si>
    <t>-39270884,00</t>
  </si>
  <si>
    <t>44309929,01</t>
  </si>
  <si>
    <t>53410345,45</t>
  </si>
  <si>
    <t>13542532,00</t>
  </si>
  <si>
    <t>13542532,35</t>
  </si>
  <si>
    <t>12594334,43</t>
  </si>
  <si>
    <t>12549845,65</t>
  </si>
  <si>
    <t>115</t>
  </si>
  <si>
    <t>6224973,82</t>
  </si>
  <si>
    <t>18582311,94</t>
  </si>
  <si>
    <t>37624844,30</t>
  </si>
  <si>
    <t>19042532,36</t>
  </si>
  <si>
    <t>446027,18</t>
  </si>
  <si>
    <t>-4215422,03</t>
  </si>
  <si>
    <t>56843121,94</t>
  </si>
  <si>
    <t>652734763,63</t>
  </si>
  <si>
    <t>59945660,22</t>
  </si>
  <si>
    <t>159700077,00</t>
  </si>
  <si>
    <t>139654487,18</t>
  </si>
  <si>
    <t>22737270,41</t>
  </si>
  <si>
    <t>170</t>
  </si>
  <si>
    <t>110433504,00</t>
  </si>
  <si>
    <t>20450951,14</t>
  </si>
  <si>
    <t>126994640,08</t>
  </si>
  <si>
    <t>501171,12</t>
  </si>
  <si>
    <t>-329184,00</t>
  </si>
  <si>
    <t>62264486,00</t>
  </si>
  <si>
    <t>44726598,00</t>
  </si>
  <si>
    <t>637</t>
  </si>
  <si>
    <t>https://www,prodeb,ba,gov,br/sites/default/files/repositorio-midias/documentos/2024-04/Carta%20aos%20Acionistas%20Exerc%C3%ADcio%202023,pdf</t>
  </si>
  <si>
    <t>149473633,83</t>
  </si>
  <si>
    <t>92586434,27</t>
  </si>
  <si>
    <t>132236975,00</t>
  </si>
  <si>
    <t>31729773,00</t>
  </si>
  <si>
    <t>446021,80</t>
  </si>
  <si>
    <t>17236658,58</t>
  </si>
  <si>
    <t>100877908,05</t>
  </si>
  <si>
    <t>21180689150,80</t>
  </si>
  <si>
    <t>111887147,00</t>
  </si>
  <si>
    <t>8829991,00</t>
  </si>
  <si>
    <t>L14</t>
  </si>
  <si>
    <t>51</t>
  </si>
  <si>
    <t>43753429,60</t>
  </si>
  <si>
    <t>8318156,94</t>
  </si>
  <si>
    <t>23668306,98</t>
  </si>
  <si>
    <t>334133,71</t>
  </si>
  <si>
    <t>11981603,15</t>
  </si>
  <si>
    <t>-37920629,84</t>
  </si>
  <si>
    <t>1704492195,00</t>
  </si>
  <si>
    <t>1764492195,00</t>
  </si>
  <si>
    <t>341078042,00</t>
  </si>
  <si>
    <t>353078042,00</t>
  </si>
  <si>
    <t>127</t>
  </si>
  <si>
    <t>44037017,00</t>
  </si>
  <si>
    <t>19704788,00</t>
  </si>
  <si>
    <t>41946622,00</t>
  </si>
  <si>
    <t>14522328,00</t>
  </si>
  <si>
    <t>268397,00</t>
  </si>
  <si>
    <t>12418460,00</t>
  </si>
  <si>
    <t>195686299,00</t>
  </si>
  <si>
    <t>1758353,00</t>
  </si>
  <si>
    <t>124633269,00</t>
  </si>
  <si>
    <t>151568606,00</t>
  </si>
  <si>
    <t>5802</t>
  </si>
  <si>
    <t>2043358209,49</t>
  </si>
  <si>
    <t>697157270,18</t>
  </si>
  <si>
    <t>1923137633,98</t>
  </si>
  <si>
    <t>1153191499,04</t>
  </si>
  <si>
    <t>749163,25</t>
  </si>
  <si>
    <t>49777,24</t>
  </si>
  <si>
    <t>120220575,51</t>
  </si>
  <si>
    <t>2919837272,36</t>
  </si>
  <si>
    <t>39995894,31</t>
  </si>
  <si>
    <t>38334495,70</t>
  </si>
  <si>
    <t>162197007,00</t>
  </si>
  <si>
    <t>164603035,00</t>
  </si>
  <si>
    <t>1988966601,95</t>
  </si>
  <si>
    <t>2169101698,30</t>
  </si>
  <si>
    <t>https://cppub,cepart,com,br/upload/docInst/Carta_Anual_2021_cearapar,pdf</t>
  </si>
  <si>
    <t>2060023,16</t>
  </si>
  <si>
    <t>3146473,54</t>
  </si>
  <si>
    <t>3839393,97</t>
  </si>
  <si>
    <t>169390,51</t>
  </si>
  <si>
    <t>192181,83</t>
  </si>
  <si>
    <t>-1573967,56</t>
  </si>
  <si>
    <t>1288591,40</t>
  </si>
  <si>
    <t>4999999,00</t>
  </si>
  <si>
    <t>5000000,00</t>
  </si>
  <si>
    <t>255</t>
  </si>
  <si>
    <t>29311357,61</t>
  </si>
  <si>
    <t>20534315,59</t>
  </si>
  <si>
    <t>31795897,01</t>
  </si>
  <si>
    <t>197788,16</t>
  </si>
  <si>
    <t>-228466,05</t>
  </si>
  <si>
    <t>6713358,19</t>
  </si>
  <si>
    <t>818302,00</t>
  </si>
  <si>
    <t>3734530,00</t>
  </si>
  <si>
    <t>150</t>
  </si>
  <si>
    <t>https://www,cegas,com,br/</t>
  </si>
  <si>
    <t>615121458,11</t>
  </si>
  <si>
    <t>13722218,98</t>
  </si>
  <si>
    <t>646860259,63</t>
  </si>
  <si>
    <t>38532500,88</t>
  </si>
  <si>
    <t>320244,71</t>
  </si>
  <si>
    <t>33925,00</t>
  </si>
  <si>
    <t>90125076,53</t>
  </si>
  <si>
    <t>289668625,59</t>
  </si>
  <si>
    <t>77762013,69</t>
  </si>
  <si>
    <t>11449572,00</t>
  </si>
  <si>
    <t>176876675,30</t>
  </si>
  <si>
    <t>187176921,25</t>
  </si>
  <si>
    <t>923</t>
  </si>
  <si>
    <t>https://portal,cogerh,com,br/wp-content/uploads/2023/02/carta-anual-de-politicas-publicas-e-governanca-corporativa-2022,pdf</t>
  </si>
  <si>
    <t>199452360,00</t>
  </si>
  <si>
    <t>98137036,00</t>
  </si>
  <si>
    <t>200628939,00</t>
  </si>
  <si>
    <t>18427894,00</t>
  </si>
  <si>
    <t>561260,97</t>
  </si>
  <si>
    <t>5029827,00</t>
  </si>
  <si>
    <t>242818015,00</t>
  </si>
  <si>
    <t>1946234,00</t>
  </si>
  <si>
    <t>3350355,00</t>
  </si>
  <si>
    <t>151380031,00</t>
  </si>
  <si>
    <t>161410751,00</t>
  </si>
  <si>
    <t>149561737,00</t>
  </si>
  <si>
    <t>152912091,00</t>
  </si>
  <si>
    <t>1818301,48</t>
  </si>
  <si>
    <t>8498667,00</t>
  </si>
  <si>
    <t>41</t>
  </si>
  <si>
    <t>1114600,04</t>
  </si>
  <si>
    <t>3206463,14</t>
  </si>
  <si>
    <t>24246559,78</t>
  </si>
  <si>
    <t>48895,08</t>
  </si>
  <si>
    <t>115062,98</t>
  </si>
  <si>
    <t>-13663803,85</t>
  </si>
  <si>
    <t>29404405,00</t>
  </si>
  <si>
    <t>3394757,81</t>
  </si>
  <si>
    <t>9400117,83</t>
  </si>
  <si>
    <t>717382725,88</t>
  </si>
  <si>
    <t>724948576,67</t>
  </si>
  <si>
    <t>332</t>
  </si>
  <si>
    <t>https://www,complexodopecem,com,br/wp-content/uploads/2022/06/Carta-Anual-2021-1,pdf</t>
  </si>
  <si>
    <t>267803788,14</t>
  </si>
  <si>
    <t>68496315,21</t>
  </si>
  <si>
    <t>169750425,33</t>
  </si>
  <si>
    <t>57571499,21</t>
  </si>
  <si>
    <t>632374,78</t>
  </si>
  <si>
    <t>80175,76</t>
  </si>
  <si>
    <t>98053362,81</t>
  </si>
  <si>
    <t>1271966706,62</t>
  </si>
  <si>
    <t>22545893,45</t>
  </si>
  <si>
    <t>123848859,00</t>
  </si>
  <si>
    <t>748760646,33</t>
  </si>
  <si>
    <t>797</t>
  </si>
  <si>
    <t>126071048,72</t>
  </si>
  <si>
    <t>117679198,29</t>
  </si>
  <si>
    <t>131112395,65</t>
  </si>
  <si>
    <t>28068,92</t>
  </si>
  <si>
    <t>451079,52</t>
  </si>
  <si>
    <t>-5041346,93</t>
  </si>
  <si>
    <t>-93541281,39</t>
  </si>
  <si>
    <t>118328110,46</t>
  </si>
  <si>
    <t>125847483,44</t>
  </si>
  <si>
    <t>1571895,40</t>
  </si>
  <si>
    <t>2511583,84</t>
  </si>
  <si>
    <t>205</t>
  </si>
  <si>
    <t>https://www,etice,ce,gov,br/cartas-anuais-de-politicas-publicas-e-governanca-corporativa/</t>
  </si>
  <si>
    <t>234191493,00</t>
  </si>
  <si>
    <t>52621921,00</t>
  </si>
  <si>
    <t>276002832,00</t>
  </si>
  <si>
    <t>569244,49</t>
  </si>
  <si>
    <t>7808729,00</t>
  </si>
  <si>
    <t>13983537,00</t>
  </si>
  <si>
    <t>71723922,01</t>
  </si>
  <si>
    <t>50337610,00</t>
  </si>
  <si>
    <t>100,00</t>
  </si>
  <si>
    <t>50000,00</t>
  </si>
  <si>
    <t>1164</t>
  </si>
  <si>
    <t>https://www,metrofor,ce,gov,br/wp-content/uploads/sites/32/2022/03/Carta_Poli%CC%81ticas_Pu%CC%81blicasGovernanc%CC%A7a-2021,pdf</t>
  </si>
  <si>
    <t>224210387,22</t>
  </si>
  <si>
    <t>110323291,22</t>
  </si>
  <si>
    <t>309777714,22</t>
  </si>
  <si>
    <t>16803507,49</t>
  </si>
  <si>
    <t>301237,50</t>
  </si>
  <si>
    <t>-47808470,32</t>
  </si>
  <si>
    <t>979292458,58</t>
  </si>
  <si>
    <t>196009565,73</t>
  </si>
  <si>
    <t>194001671,98</t>
  </si>
  <si>
    <t>8359764,00</t>
  </si>
  <si>
    <t>4400000,00</t>
  </si>
  <si>
    <t>2984943600,00</t>
  </si>
  <si>
    <t>2995022400,00</t>
  </si>
  <si>
    <t>2487453000,00</t>
  </si>
  <si>
    <t>2495852000,00</t>
  </si>
  <si>
    <t>116</t>
  </si>
  <si>
    <t>https://zpeceara,com,br/wp-content/uploads/2024/05/Carta-Anual-2023_ZPE,pdf</t>
  </si>
  <si>
    <t>38507669,24</t>
  </si>
  <si>
    <t>17507202,41</t>
  </si>
  <si>
    <t>24943510,46</t>
  </si>
  <si>
    <t>2513276,43</t>
  </si>
  <si>
    <t>323914,50</t>
  </si>
  <si>
    <t>9359281,34</t>
  </si>
  <si>
    <t>25644437,10</t>
  </si>
  <si>
    <t>3376</t>
  </si>
  <si>
    <t>162182533,15</t>
  </si>
  <si>
    <t>1193597471,01</t>
  </si>
  <si>
    <t>7587194609,70</t>
  </si>
  <si>
    <t>104997122,52</t>
  </si>
  <si>
    <t>804338,54</t>
  </si>
  <si>
    <t>418887,66</t>
  </si>
  <si>
    <t>204880334,37</t>
  </si>
  <si>
    <t>2607437071,79</t>
  </si>
  <si>
    <t>37687950,11</t>
  </si>
  <si>
    <t>261103974,00</t>
  </si>
  <si>
    <t>1300000000,00</t>
  </si>
  <si>
    <t>280</t>
  </si>
  <si>
    <t>https://www,brbcard,com,br/</t>
  </si>
  <si>
    <t>268566938,67</t>
  </si>
  <si>
    <t>54757468,38</t>
  </si>
  <si>
    <t>547667107,36</t>
  </si>
  <si>
    <t>135309342,88</t>
  </si>
  <si>
    <t>648271,91</t>
  </si>
  <si>
    <t>163267,34</t>
  </si>
  <si>
    <t>84667614,18</t>
  </si>
  <si>
    <t>1224354289,58</t>
  </si>
  <si>
    <t>3941551,00</t>
  </si>
  <si>
    <t>506560151,72</t>
  </si>
  <si>
    <t>574791209,92</t>
  </si>
  <si>
    <t>129136429,25</t>
  </si>
  <si>
    <t>1076903,91</t>
  </si>
  <si>
    <t>656964235,93</t>
  </si>
  <si>
    <t>628529,89</t>
  </si>
  <si>
    <t>9132,64</t>
  </si>
  <si>
    <t>77594764,15</t>
  </si>
  <si>
    <t>326177093,53</t>
  </si>
  <si>
    <t>150000000,00</t>
  </si>
  <si>
    <t>6</t>
  </si>
  <si>
    <t>2583844,87</t>
  </si>
  <si>
    <t>2594734,37</t>
  </si>
  <si>
    <t>25414657,50</t>
  </si>
  <si>
    <t>607889,29</t>
  </si>
  <si>
    <t>222164,01</t>
  </si>
  <si>
    <t>1555863,09</t>
  </si>
  <si>
    <t>58550290,64</t>
  </si>
  <si>
    <t>990000,00</t>
  </si>
  <si>
    <t>40000000,00</t>
  </si>
  <si>
    <t>1280</t>
  </si>
  <si>
    <t>https://www,brbservicos,com,br</t>
  </si>
  <si>
    <t>101022486,00</t>
  </si>
  <si>
    <t>73328290,00</t>
  </si>
  <si>
    <t>99775139,00</t>
  </si>
  <si>
    <t>2679677,00</t>
  </si>
  <si>
    <t>724403,00</t>
  </si>
  <si>
    <t>76131,00</t>
  </si>
  <si>
    <t>1247346,00</t>
  </si>
  <si>
    <t>31260067,00</t>
  </si>
  <si>
    <t>248000,00</t>
  </si>
  <si>
    <t>24024947,00</t>
  </si>
  <si>
    <t>29744203,00</t>
  </si>
  <si>
    <t>5719255,98</t>
  </si>
  <si>
    <t>109</t>
  </si>
  <si>
    <t>15507909,97</t>
  </si>
  <si>
    <t>15432128,63</t>
  </si>
  <si>
    <t>21256646,22</t>
  </si>
  <si>
    <t>615522,97</t>
  </si>
  <si>
    <t>308266,29</t>
  </si>
  <si>
    <t>-2338321,41</t>
  </si>
  <si>
    <t>40367686,00</t>
  </si>
  <si>
    <t>32197937,12</t>
  </si>
  <si>
    <t>2023,00</t>
  </si>
  <si>
    <t>32197985,00</t>
  </si>
  <si>
    <t>5</t>
  </si>
  <si>
    <t>148947,61</t>
  </si>
  <si>
    <t>220908,49</t>
  </si>
  <si>
    <t>120480,90</t>
  </si>
  <si>
    <t>112014,66</t>
  </si>
  <si>
    <t>-11812145,62</t>
  </si>
  <si>
    <t>454524,01</t>
  </si>
  <si>
    <t>237726,70</t>
  </si>
  <si>
    <t>220908,50</t>
  </si>
  <si>
    <t>11099713,60</t>
  </si>
  <si>
    <t>69761,27</t>
  </si>
  <si>
    <t>32942,11</t>
  </si>
  <si>
    <t>98826,55</t>
  </si>
  <si>
    <t>12233727,60</t>
  </si>
  <si>
    <t>12266669,71</t>
  </si>
  <si>
    <t>2020</t>
  </si>
  <si>
    <t>https://www,caesb,df,gov,br/</t>
  </si>
  <si>
    <t>2305671995,77</t>
  </si>
  <si>
    <t>946667751,28</t>
  </si>
  <si>
    <t>2282596342,43</t>
  </si>
  <si>
    <t>303403483,34</t>
  </si>
  <si>
    <t>722900,88</t>
  </si>
  <si>
    <t>15667,52</t>
  </si>
  <si>
    <t>23386,95</t>
  </si>
  <si>
    <t>157249950,00</t>
  </si>
  <si>
    <t>2127332920,00</t>
  </si>
  <si>
    <t>263249386,17</t>
  </si>
  <si>
    <t>2209460,59</t>
  </si>
  <si>
    <t>64529800,39</t>
  </si>
  <si>
    <t>687836198,00</t>
  </si>
  <si>
    <t>929456430,00</t>
  </si>
  <si>
    <t>1537314981,00</t>
  </si>
  <si>
    <t>2074068686,00</t>
  </si>
  <si>
    <t>122</t>
  </si>
  <si>
    <t>https://ri,ceb,com,br/List/Outros Documentos de Governanca?=SGFPwsB4kUwvnAWfvUq2Pg==</t>
  </si>
  <si>
    <t>84869329,28</t>
  </si>
  <si>
    <t>26331738,25</t>
  </si>
  <si>
    <t>179769253,34</t>
  </si>
  <si>
    <t>34661913,07</t>
  </si>
  <si>
    <t>666046,51</t>
  </si>
  <si>
    <t>20549,26</t>
  </si>
  <si>
    <t>183510404,56</t>
  </si>
  <si>
    <t>1008340094,86</t>
  </si>
  <si>
    <t>159637171,00</t>
  </si>
  <si>
    <t>57773215,00</t>
  </si>
  <si>
    <t>566025355,62</t>
  </si>
  <si>
    <t>4231021,94</t>
  </si>
  <si>
    <t>586916,70</t>
  </si>
  <si>
    <t>1759702,26</t>
  </si>
  <si>
    <t>188329,43</t>
  </si>
  <si>
    <t>-1620755,68</t>
  </si>
  <si>
    <t>-1114248,00</t>
  </si>
  <si>
    <t>257000,00</t>
  </si>
  <si>
    <t>1930250,00</t>
  </si>
  <si>
    <t>18</t>
  </si>
  <si>
    <t>https://www,ceb,com,br/Documentos,aspx?IdCanal=hD8pqKNE+C5Xrd39y4J+Tg==</t>
  </si>
  <si>
    <t>12367896,28</t>
  </si>
  <si>
    <t>5526627,27</t>
  </si>
  <si>
    <t>12984970,01</t>
  </si>
  <si>
    <t>2457257,55</t>
  </si>
  <si>
    <t>492598,00</t>
  </si>
  <si>
    <t>17184,74</t>
  </si>
  <si>
    <t>2351616,74</t>
  </si>
  <si>
    <t>35701072,29</t>
  </si>
  <si>
    <t>7575212,00</t>
  </si>
  <si>
    <t>7575212,61</t>
  </si>
  <si>
    <t>6725642,00</t>
  </si>
  <si>
    <t>13371089,41</t>
  </si>
  <si>
    <t>87878,74</t>
  </si>
  <si>
    <t>479553,41</t>
  </si>
  <si>
    <t>113376,05</t>
  </si>
  <si>
    <t>11429000,12</t>
  </si>
  <si>
    <t>186823437,03</t>
  </si>
  <si>
    <t>175649740,00</t>
  </si>
  <si>
    <t>174080579,00</t>
  </si>
  <si>
    <t>175649739,61</t>
  </si>
  <si>
    <t>174080579,47</t>
  </si>
  <si>
    <t>230801143,27</t>
  </si>
  <si>
    <t>6405016,00</t>
  </si>
  <si>
    <t>87429419,31</t>
  </si>
  <si>
    <t>26552,00</t>
  </si>
  <si>
    <t>578364,84</t>
  </si>
  <si>
    <t>135142,14</t>
  </si>
  <si>
    <t>11229,12</t>
  </si>
  <si>
    <t>118233995,16</t>
  </si>
  <si>
    <t>400066360,91</t>
  </si>
  <si>
    <t>136850013,00</t>
  </si>
  <si>
    <t>112283997,86</t>
  </si>
  <si>
    <t>L15</t>
  </si>
  <si>
    <t>Compartilhado da Controladora</t>
  </si>
  <si>
    <t>23396040,92</t>
  </si>
  <si>
    <t>3502611,03</t>
  </si>
  <si>
    <t>12027576,44</t>
  </si>
  <si>
    <t>21080,33</t>
  </si>
  <si>
    <t>498173,76</t>
  </si>
  <si>
    <t>63667,48</t>
  </si>
  <si>
    <t>16372619,22</t>
  </si>
  <si>
    <t>39867031,60</t>
  </si>
  <si>
    <t>21270415,00</t>
  </si>
  <si>
    <t>21270414,68</t>
  </si>
  <si>
    <t>L16</t>
  </si>
  <si>
    <t>410</t>
  </si>
  <si>
    <t>https://codhabservice,codhab,df,gov,br/</t>
  </si>
  <si>
    <t>11443214,81</t>
  </si>
  <si>
    <t>20730865,67</t>
  </si>
  <si>
    <t>89688230,99</t>
  </si>
  <si>
    <t>43555936,21</t>
  </si>
  <si>
    <t>217417,95</t>
  </si>
  <si>
    <t>12175,45</t>
  </si>
  <si>
    <t>-1082217,66</t>
  </si>
  <si>
    <t>-210563322,95</t>
  </si>
  <si>
    <t>55978270,09</t>
  </si>
  <si>
    <t>85130645,37</t>
  </si>
  <si>
    <t>112758668,76</t>
  </si>
  <si>
    <t>100078,46</t>
  </si>
  <si>
    <t>37029931,62</t>
  </si>
  <si>
    <t>75000000,00</t>
  </si>
  <si>
    <t>37970068,38</t>
  </si>
  <si>
    <t>L17</t>
  </si>
  <si>
    <t>343</t>
  </si>
  <si>
    <t>www,emater,df</t>
  </si>
  <si>
    <t>169535,12</t>
  </si>
  <si>
    <t>145003186,09</t>
  </si>
  <si>
    <t>172823326,43</t>
  </si>
  <si>
    <t>1040816,14</t>
  </si>
  <si>
    <t>946413,84</t>
  </si>
  <si>
    <t>-21394028,53</t>
  </si>
  <si>
    <t>-53793107,37</t>
  </si>
  <si>
    <t>131050245,36</t>
  </si>
  <si>
    <t>133796149,77</t>
  </si>
  <si>
    <t>677760,52</t>
  </si>
  <si>
    <t>L18</t>
  </si>
  <si>
    <t>1233</t>
  </si>
  <si>
    <t>200542558,61</t>
  </si>
  <si>
    <t>282403350,00</t>
  </si>
  <si>
    <t>553641888,01</t>
  </si>
  <si>
    <t>13475701,06</t>
  </si>
  <si>
    <t>714411,22</t>
  </si>
  <si>
    <t>37163,28</t>
  </si>
  <si>
    <t>87374621,19</t>
  </si>
  <si>
    <t>1836600786,17</t>
  </si>
  <si>
    <t>320131388,44</t>
  </si>
  <si>
    <t>369615946,13</t>
  </si>
  <si>
    <t>21495086,09</t>
  </si>
  <si>
    <t>2233538,60</t>
  </si>
  <si>
    <t>30461700,00</t>
  </si>
  <si>
    <t>30689692,00</t>
  </si>
  <si>
    <t>2871929076,00</t>
  </si>
  <si>
    <t>2893424161,76</t>
  </si>
  <si>
    <t>L19</t>
  </si>
  <si>
    <t>1736</t>
  </si>
  <si>
    <t>340941411,89</t>
  </si>
  <si>
    <t>1510513199,56</t>
  </si>
  <si>
    <t>442568,56</t>
  </si>
  <si>
    <t>14149,60</t>
  </si>
  <si>
    <t>14201543,51</t>
  </si>
  <si>
    <t>637285737,41</t>
  </si>
  <si>
    <t>1039034444,78</t>
  </si>
  <si>
    <t>1404573152,34</t>
  </si>
  <si>
    <t>280600,00</t>
  </si>
  <si>
    <t>26713076,28</t>
  </si>
  <si>
    <t>L20</t>
  </si>
  <si>
    <t>7</t>
  </si>
  <si>
    <t>2688357,05</t>
  </si>
  <si>
    <t>1277415,42</t>
  </si>
  <si>
    <t>3254746,43</t>
  </si>
  <si>
    <t>165657,31</t>
  </si>
  <si>
    <t>-516928,28</t>
  </si>
  <si>
    <t>8296258,24</t>
  </si>
  <si>
    <t>4024,42</t>
  </si>
  <si>
    <t>L21</t>
  </si>
  <si>
    <t>111</t>
  </si>
  <si>
    <t>17847508,87</t>
  </si>
  <si>
    <t>21006545,37</t>
  </si>
  <si>
    <t>21113987,66</t>
  </si>
  <si>
    <t>272023,83</t>
  </si>
  <si>
    <t>-27521,87</t>
  </si>
  <si>
    <t>220883,76</t>
  </si>
  <si>
    <t>20609264,00</t>
  </si>
  <si>
    <t>22,30</t>
  </si>
  <si>
    <t>1636885749,00</t>
  </si>
  <si>
    <t>16368857,49</t>
  </si>
  <si>
    <t>L22</t>
  </si>
  <si>
    <t>588</t>
  </si>
  <si>
    <t>6469053,99</t>
  </si>
  <si>
    <t>10230743,41</t>
  </si>
  <si>
    <t>25749121,90</t>
  </si>
  <si>
    <t>331624,15</t>
  </si>
  <si>
    <t>-1052684,46</t>
  </si>
  <si>
    <t>64880522,65</t>
  </si>
  <si>
    <t>125385384,00</t>
  </si>
  <si>
    <t>215123905,26</t>
  </si>
  <si>
    <t>72059182,71</t>
  </si>
  <si>
    <t>75022398,67</t>
  </si>
  <si>
    <t>37722,75</t>
  </si>
  <si>
    <t>43886200,00</t>
  </si>
  <si>
    <t>38386200,00</t>
  </si>
  <si>
    <t>L23</t>
  </si>
  <si>
    <t>1049</t>
  </si>
  <si>
    <t>gabin@terracap,df,gov,br</t>
  </si>
  <si>
    <t>620803664,61</t>
  </si>
  <si>
    <t>288886729,49</t>
  </si>
  <si>
    <t>870021756,80</t>
  </si>
  <si>
    <t>898760,53</t>
  </si>
  <si>
    <t>24585,28</t>
  </si>
  <si>
    <t>21460,56</t>
  </si>
  <si>
    <t>362990597,68</t>
  </si>
  <si>
    <t>5452260367,64</t>
  </si>
  <si>
    <t>251000,00</t>
  </si>
  <si>
    <t>255000000,00</t>
  </si>
  <si>
    <t>1851078531,00</t>
  </si>
  <si>
    <t>L24</t>
  </si>
  <si>
    <t>565607,00</t>
  </si>
  <si>
    <t>2278829,00</t>
  </si>
  <si>
    <t>16995616,00</t>
  </si>
  <si>
    <t>64636859,00</t>
  </si>
  <si>
    <t>484126654,84</t>
  </si>
  <si>
    <t>L25</t>
  </si>
  <si>
    <t>69</t>
  </si>
  <si>
    <t>https://www,terracap,df,gov,br/index,php/component/attaxed/?task=download&amp;id=13276</t>
  </si>
  <si>
    <t>7042542,55</t>
  </si>
  <si>
    <t>9912378,55</t>
  </si>
  <si>
    <t>401917,62</t>
  </si>
  <si>
    <t>248031,28</t>
  </si>
  <si>
    <t>653133,00</t>
  </si>
  <si>
    <t>1011998375,00</t>
  </si>
  <si>
    <t>22952228,00</t>
  </si>
  <si>
    <t>28411732,00</t>
  </si>
  <si>
    <t>9958047,00</t>
  </si>
  <si>
    <t>995804700,00</t>
  </si>
  <si>
    <t>5794655,00</t>
  </si>
  <si>
    <t>L26</t>
  </si>
  <si>
    <t>48</t>
  </si>
  <si>
    <t>5840466,29</t>
  </si>
  <si>
    <t>4864954,72</t>
  </si>
  <si>
    <t>5817913,00</t>
  </si>
  <si>
    <t>234343,62</t>
  </si>
  <si>
    <t>27553,00</t>
  </si>
  <si>
    <t>10,00</t>
  </si>
  <si>
    <t>5000,00</t>
  </si>
  <si>
    <t>45000,00</t>
  </si>
  <si>
    <t>56</t>
  </si>
  <si>
    <t>https://ceasa,es,gov,br/governanca-corporativa</t>
  </si>
  <si>
    <t>15147312,93</t>
  </si>
  <si>
    <t>4693072,19</t>
  </si>
  <si>
    <t>19468514,46</t>
  </si>
  <si>
    <t>17198,00</t>
  </si>
  <si>
    <t>261960,86</t>
  </si>
  <si>
    <t>13797743,41</t>
  </si>
  <si>
    <t>3159556,00</t>
  </si>
  <si>
    <t>3159556,67</t>
  </si>
  <si>
    <t>20</t>
  </si>
  <si>
    <t>https://seger,es,gov,br/autarquias</t>
  </si>
  <si>
    <t>3413560,30</t>
  </si>
  <si>
    <t>1312304,00</t>
  </si>
  <si>
    <t>3458170,60</t>
  </si>
  <si>
    <t>85661,67</t>
  </si>
  <si>
    <t>44610,30</t>
  </si>
  <si>
    <t>14909258,26</t>
  </si>
  <si>
    <t>68602271495,00</t>
  </si>
  <si>
    <t>4525000,00</t>
  </si>
  <si>
    <t>2049</t>
  </si>
  <si>
    <t>https://www,banestes,com,br/ri/ri_governanca,html</t>
  </si>
  <si>
    <t>5871312116,21</t>
  </si>
  <si>
    <t>450600322,40</t>
  </si>
  <si>
    <t>5500692170,32</t>
  </si>
  <si>
    <t>110647839,57</t>
  </si>
  <si>
    <t>719633,64</t>
  </si>
  <si>
    <t>155142,60</t>
  </si>
  <si>
    <t>370619945,89</t>
  </si>
  <si>
    <t>2216351284,65</t>
  </si>
  <si>
    <t>3058197397,40</t>
  </si>
  <si>
    <t>185951623,80</t>
  </si>
  <si>
    <t>1158208,41</t>
  </si>
  <si>
    <t>214214,89</t>
  </si>
  <si>
    <t>291793529,00</t>
  </si>
  <si>
    <t>1477920000,00</t>
  </si>
  <si>
    <t>161</t>
  </si>
  <si>
    <t>https://www,bandes,com,br/Site/Dinamico/Show/69/Governanca-Corporativa</t>
  </si>
  <si>
    <t>278354000,00</t>
  </si>
  <si>
    <t>46608858,84</t>
  </si>
  <si>
    <t>183184012,00</t>
  </si>
  <si>
    <t>6186937,34</t>
  </si>
  <si>
    <t>252762,34</t>
  </si>
  <si>
    <t>44339,23</t>
  </si>
  <si>
    <t>75969518,14</t>
  </si>
  <si>
    <t>435218407,47</t>
  </si>
  <si>
    <t>25246979553,00</t>
  </si>
  <si>
    <t>439371000,00</t>
  </si>
  <si>
    <t>1291</t>
  </si>
  <si>
    <t>https://www,cesan,com,br/governanca-corporativa</t>
  </si>
  <si>
    <t>1172245478,00</t>
  </si>
  <si>
    <t>276894151,53</t>
  </si>
  <si>
    <t>1668649829,49</t>
  </si>
  <si>
    <t>841819749,00</t>
  </si>
  <si>
    <t>455441,59</t>
  </si>
  <si>
    <t>37556,44</t>
  </si>
  <si>
    <t>18594,94</t>
  </si>
  <si>
    <t>173544718,00</t>
  </si>
  <si>
    <t>3756600682,00</t>
  </si>
  <si>
    <t>82234466,74</t>
  </si>
  <si>
    <t>249281000,00</t>
  </si>
  <si>
    <t>3051099567,00</t>
  </si>
  <si>
    <t>3015250810,00</t>
  </si>
  <si>
    <t>3057006000,00</t>
  </si>
  <si>
    <t>https://ceturb,es,gov,br/missao-visao-e-valores</t>
  </si>
  <si>
    <t>72800697,41</t>
  </si>
  <si>
    <t>46074763,99</t>
  </si>
  <si>
    <t>68739182,55</t>
  </si>
  <si>
    <t>250459,42</t>
  </si>
  <si>
    <t>415970,78</t>
  </si>
  <si>
    <t>6911299,57</t>
  </si>
  <si>
    <t>18312337,60</t>
  </si>
  <si>
    <t>11560853,08</t>
  </si>
  <si>
    <t>14353807,38</t>
  </si>
  <si>
    <t>93473015,00</t>
  </si>
  <si>
    <t>93473015,36</t>
  </si>
  <si>
    <t>106526984,64</t>
  </si>
  <si>
    <t>406</t>
  </si>
  <si>
    <t>https://goias,gov,br/agehab/carta-anual-de-governanca-corporativa/</t>
  </si>
  <si>
    <t>488399211,50</t>
  </si>
  <si>
    <t>61538915,36</t>
  </si>
  <si>
    <t>492858576,46</t>
  </si>
  <si>
    <t>251617168,50</t>
  </si>
  <si>
    <t>419636,49</t>
  </si>
  <si>
    <t>55520,64</t>
  </si>
  <si>
    <t>244352232,86</t>
  </si>
  <si>
    <t>375255264,16</t>
  </si>
  <si>
    <t>54322312,04</t>
  </si>
  <si>
    <t>351858350,23</t>
  </si>
  <si>
    <t>196040923,42</t>
  </si>
  <si>
    <t>187163774,29</t>
  </si>
  <si>
    <t>8877149,13</t>
  </si>
  <si>
    <t>10</t>
  </si>
  <si>
    <t>https://www,goiasgas,com,br/acesso-a-informacao/governanca/carta-anual-de-governanca</t>
  </si>
  <si>
    <t>511941,80</t>
  </si>
  <si>
    <t>882531,03</t>
  </si>
  <si>
    <t>1876,10</t>
  </si>
  <si>
    <t>201435,68</t>
  </si>
  <si>
    <t>21120,00</t>
  </si>
  <si>
    <t>-880774,49</t>
  </si>
  <si>
    <t>380206,17</t>
  </si>
  <si>
    <t>1511301,00</t>
  </si>
  <si>
    <t>1256301,00</t>
  </si>
  <si>
    <t>8870000,00</t>
  </si>
  <si>
    <t>112</t>
  </si>
  <si>
    <t>https://ri,celgpar,com/BuscaPagina,aspx?ID={41799EC4-9CB4-4F81-BC75-64087B8BE678}</t>
  </si>
  <si>
    <t>14179676,77</t>
  </si>
  <si>
    <t>24329776,93</t>
  </si>
  <si>
    <t>71595875,49</t>
  </si>
  <si>
    <t>39303354,72</t>
  </si>
  <si>
    <t>537630,73</t>
  </si>
  <si>
    <t>48730589,05</t>
  </si>
  <si>
    <t>746070958,35</t>
  </si>
  <si>
    <t>77850603,00</t>
  </si>
  <si>
    <t>79676502,00</t>
  </si>
  <si>
    <t>522568747,07</t>
  </si>
  <si>
    <t>602350701,85</t>
  </si>
  <si>
    <t>244</t>
  </si>
  <si>
    <t>https://goias,gov,br/iquego/balancos-contabeis/</t>
  </si>
  <si>
    <t>5888264,90</t>
  </si>
  <si>
    <t>17912425,13</t>
  </si>
  <si>
    <t>65618678,04</t>
  </si>
  <si>
    <t>689095,62</t>
  </si>
  <si>
    <t>376847,48</t>
  </si>
  <si>
    <t>4890234,09</t>
  </si>
  <si>
    <t>-9891446,19</t>
  </si>
  <si>
    <t>-32098452,78</t>
  </si>
  <si>
    <t>14493490,05</t>
  </si>
  <si>
    <t>27650145,39</t>
  </si>
  <si>
    <t>239994409,00</t>
  </si>
  <si>
    <t>240000000,00</t>
  </si>
  <si>
    <t>16516253,32</t>
  </si>
  <si>
    <t>https://www,goiasfomento,com/acesso-a-informacao/carta-anual-de-governanca-corporativa/</t>
  </si>
  <si>
    <t>75204371,15</t>
  </si>
  <si>
    <t>31914271,36</t>
  </si>
  <si>
    <t>71119074,75</t>
  </si>
  <si>
    <t>386609,94</t>
  </si>
  <si>
    <t>6031,67</t>
  </si>
  <si>
    <t>4085296,40</t>
  </si>
  <si>
    <t>197979414,77</t>
  </si>
  <si>
    <t>186394380,00</t>
  </si>
  <si>
    <t>186394379,58</t>
  </si>
  <si>
    <t>3199176,39</t>
  </si>
  <si>
    <t>http://www,administracao,go,gov,br</t>
  </si>
  <si>
    <t>-425197217,70</t>
  </si>
  <si>
    <t>1,24</t>
  </si>
  <si>
    <t>30</t>
  </si>
  <si>
    <t>https://goiastelecom,go,gov,br</t>
  </si>
  <si>
    <t>765987,17</t>
  </si>
  <si>
    <t>4038675,44</t>
  </si>
  <si>
    <t>4916417,27</t>
  </si>
  <si>
    <t>37531,82</t>
  </si>
  <si>
    <t>528928,59</t>
  </si>
  <si>
    <t>4000,00</t>
  </si>
  <si>
    <t>413333,92</t>
  </si>
  <si>
    <t>648911,43</t>
  </si>
  <si>
    <t>3564133,34</t>
  </si>
  <si>
    <t>4558969,20</t>
  </si>
  <si>
    <t>8999950,00</t>
  </si>
  <si>
    <t>50,00</t>
  </si>
  <si>
    <t>682</t>
  </si>
  <si>
    <t>https://goias,gov,br/metrobus/</t>
  </si>
  <si>
    <t>58968001,47</t>
  </si>
  <si>
    <t>44644562,91</t>
  </si>
  <si>
    <t>69273887,97</t>
  </si>
  <si>
    <t>419455,36</t>
  </si>
  <si>
    <t>7755375,90</t>
  </si>
  <si>
    <t>10722252,59</t>
  </si>
  <si>
    <t>38064605,32</t>
  </si>
  <si>
    <t>23951018,33</t>
  </si>
  <si>
    <t>221702474,55</t>
  </si>
  <si>
    <t>105</t>
  </si>
  <si>
    <t>https://goias,gov,br/ceasa/carta-anual-de-governanca-corporativa/</t>
  </si>
  <si>
    <t>31292230,32</t>
  </si>
  <si>
    <t>14721150,84</t>
  </si>
  <si>
    <t>31192921,94</t>
  </si>
  <si>
    <t>3290524,05</t>
  </si>
  <si>
    <t>409585,77</t>
  </si>
  <si>
    <t>66509,49</t>
  </si>
  <si>
    <t>99308,38</t>
  </si>
  <si>
    <t>257378483,63</t>
  </si>
  <si>
    <t>23435689,94</t>
  </si>
  <si>
    <t>386</t>
  </si>
  <si>
    <t>https://www,codego,com,br/acesso-a-informacao/carta-anual-de-politicas-publicas-e-governanca-corporativa/</t>
  </si>
  <si>
    <t>59441812,00</t>
  </si>
  <si>
    <t>44521854,00</t>
  </si>
  <si>
    <t>65331485,00</t>
  </si>
  <si>
    <t>256419,57</t>
  </si>
  <si>
    <t>17290,00</t>
  </si>
  <si>
    <t>4153718,00</t>
  </si>
  <si>
    <t>335095483,00</t>
  </si>
  <si>
    <t>291333390,00</t>
  </si>
  <si>
    <t>285854692,00</t>
  </si>
  <si>
    <t>420447038,10</t>
  </si>
  <si>
    <t>14</t>
  </si>
  <si>
    <t>30437538,94</t>
  </si>
  <si>
    <t>2228899,57</t>
  </si>
  <si>
    <t>60921145,10</t>
  </si>
  <si>
    <t>275017,44</t>
  </si>
  <si>
    <t>7012876,72</t>
  </si>
  <si>
    <t>-228817891,26</t>
  </si>
  <si>
    <t>3095445,01</t>
  </si>
  <si>
    <t>3673590,97</t>
  </si>
  <si>
    <t>18000000,00</t>
  </si>
  <si>
    <t>50000000,00</t>
  </si>
  <si>
    <t>41238721,38</t>
  </si>
  <si>
    <t>25782441,33</t>
  </si>
  <si>
    <t>8761278,62</t>
  </si>
  <si>
    <t>32978837,29</t>
  </si>
  <si>
    <t>6374</t>
  </si>
  <si>
    <t>https://ri,saneago,com,br/relatorios-anuais</t>
  </si>
  <si>
    <t>3067873629,52</t>
  </si>
  <si>
    <t>1310818163,51</t>
  </si>
  <si>
    <t>2484017331,80</t>
  </si>
  <si>
    <t>836375317,96</t>
  </si>
  <si>
    <t>1129613,84</t>
  </si>
  <si>
    <t>18508,83</t>
  </si>
  <si>
    <t>20169,94</t>
  </si>
  <si>
    <t>583856297,72</t>
  </si>
  <si>
    <t>4084944768,45</t>
  </si>
  <si>
    <t>63827447,37</t>
  </si>
  <si>
    <t>1691128,17</t>
  </si>
  <si>
    <t>2515546367,76</t>
  </si>
  <si>
    <t>53</t>
  </si>
  <si>
    <t>https://goias,gov,br/goiasparcerias/</t>
  </si>
  <si>
    <t>7775799,16</t>
  </si>
  <si>
    <t>9650526,39</t>
  </si>
  <si>
    <t>10322904,32</t>
  </si>
  <si>
    <t>348667,00</t>
  </si>
  <si>
    <t>117648,00</t>
  </si>
  <si>
    <t>-2547105,16</t>
  </si>
  <si>
    <t>225098317,01</t>
  </si>
  <si>
    <t>388343079,03</t>
  </si>
  <si>
    <t>347607531,65</t>
  </si>
  <si>
    <t>40735547,38</t>
  </si>
  <si>
    <t>https://laztrans,com,br/AcessoItem,aspx?39</t>
  </si>
  <si>
    <t>5488652,17</t>
  </si>
  <si>
    <t>989824,32</t>
  </si>
  <si>
    <t>3534851,84</t>
  </si>
  <si>
    <t>936460,00</t>
  </si>
  <si>
    <t>237486,86</t>
  </si>
  <si>
    <t>1893100,41</t>
  </si>
  <si>
    <t>50056381,76</t>
  </si>
  <si>
    <t>35156000,00</t>
  </si>
  <si>
    <t>10767731,30</t>
  </si>
  <si>
    <t>162508,11</t>
  </si>
  <si>
    <t>3030337,75</t>
  </si>
  <si>
    <t>30000,00</t>
  </si>
  <si>
    <t>11960,09</t>
  </si>
  <si>
    <t>6339054,40</t>
  </si>
  <si>
    <t>72701166,42</t>
  </si>
  <si>
    <t>34696000,00</t>
  </si>
  <si>
    <t>2098</t>
  </si>
  <si>
    <t>https://www,caema,ma,gov,br/index,php/a-caema/governanca/carta-anual</t>
  </si>
  <si>
    <t>502084836,10</t>
  </si>
  <si>
    <t>302134813,18</t>
  </si>
  <si>
    <t>1107239425,16</t>
  </si>
  <si>
    <t>41113135,27</t>
  </si>
  <si>
    <t>47350,72</t>
  </si>
  <si>
    <t>-197742000,00</t>
  </si>
  <si>
    <t>862716485,75</t>
  </si>
  <si>
    <t>146572663,61</t>
  </si>
  <si>
    <t>137950485,71</t>
  </si>
  <si>
    <t>2249482402,00</t>
  </si>
  <si>
    <t>158168524,52</t>
  </si>
  <si>
    <t>296119010,23</t>
  </si>
  <si>
    <t>308</t>
  </si>
  <si>
    <t>https://www,portodoitaqui,com/emap/carta-anual</t>
  </si>
  <si>
    <t>440642988,62</t>
  </si>
  <si>
    <t>73563974,24</t>
  </si>
  <si>
    <t>256439979,05</t>
  </si>
  <si>
    <t>46124740,46</t>
  </si>
  <si>
    <t>982409,09</t>
  </si>
  <si>
    <t>169170,80</t>
  </si>
  <si>
    <t>126169834,95</t>
  </si>
  <si>
    <t>875356656,14</t>
  </si>
  <si>
    <t>375668391,00</t>
  </si>
  <si>
    <t>370668392,00</t>
  </si>
  <si>
    <t>https://www,gasmar,com,br/carta-anual-de-governanca</t>
  </si>
  <si>
    <t>23600000,00</t>
  </si>
  <si>
    <t>7075429,92</t>
  </si>
  <si>
    <t>36241780,64</t>
  </si>
  <si>
    <t>253501,44</t>
  </si>
  <si>
    <t>33682,95</t>
  </si>
  <si>
    <t>5293000,00</t>
  </si>
  <si>
    <t>10827000,00</t>
  </si>
  <si>
    <t>1722691,25</t>
  </si>
  <si>
    <t>7920000,00</t>
  </si>
  <si>
    <t>17336</t>
  </si>
  <si>
    <t>https://www,emserh,ma,gov,br/carta-anual-de-politicas-publicas-e-governanca/</t>
  </si>
  <si>
    <t>2192749263,94</t>
  </si>
  <si>
    <t>763400570,21</t>
  </si>
  <si>
    <t>2018346089,74</t>
  </si>
  <si>
    <t>2201141,15</t>
  </si>
  <si>
    <t>299828,64</t>
  </si>
  <si>
    <t>163288235,47</t>
  </si>
  <si>
    <t>772786896,99</t>
  </si>
  <si>
    <t>1000000,00</t>
  </si>
  <si>
    <t>458</t>
  </si>
  <si>
    <t>https://mapa,ma,gov,br/programas-ou-campanhas/carta-anual</t>
  </si>
  <si>
    <t>728474,00</t>
  </si>
  <si>
    <t>41302137,00</t>
  </si>
  <si>
    <t>61135602,00</t>
  </si>
  <si>
    <t>520298,69</t>
  </si>
  <si>
    <t>56605674,00</t>
  </si>
  <si>
    <t>60378259,00</t>
  </si>
  <si>
    <t>13380711,21</t>
  </si>
  <si>
    <t>2535510,14</t>
  </si>
  <si>
    <t>2532640561,00</t>
  </si>
  <si>
    <t>305846455,00</t>
  </si>
  <si>
    <t>373652549,00</t>
  </si>
  <si>
    <t>58282519,00</t>
  </si>
  <si>
    <t>31378356,92</t>
  </si>
  <si>
    <t>21</t>
  </si>
  <si>
    <t>29410335,34</t>
  </si>
  <si>
    <t>3526594,80</t>
  </si>
  <si>
    <t>6052460,63</t>
  </si>
  <si>
    <t>299597,00</t>
  </si>
  <si>
    <t>30640481,97</t>
  </si>
  <si>
    <t>7490297,92</t>
  </si>
  <si>
    <t>99,99</t>
  </si>
  <si>
    <t>8500007,00</t>
  </si>
  <si>
    <t>376</t>
  </si>
  <si>
    <t>https://www,mti,mt,gov,br/documents/2458894/0/Carta%20Anual%202024%20(1),pdf/7d7449fa-5fc0-c8e9-8bde-605fded16a74</t>
  </si>
  <si>
    <t>60966727,82</t>
  </si>
  <si>
    <t>118527054,10</t>
  </si>
  <si>
    <t>196145605,47</t>
  </si>
  <si>
    <t>23193593,92</t>
  </si>
  <si>
    <t>516329,84</t>
  </si>
  <si>
    <t>21781024,23</t>
  </si>
  <si>
    <t>95137044,60</t>
  </si>
  <si>
    <t>75387875,50</t>
  </si>
  <si>
    <t>117747282,20</t>
  </si>
  <si>
    <t>30719710,30</t>
  </si>
  <si>
    <t>4000000,00</t>
  </si>
  <si>
    <t>86600149,03</t>
  </si>
  <si>
    <t>90600149,03</t>
  </si>
  <si>
    <t>13399850,97</t>
  </si>
  <si>
    <t>9399850,97</t>
  </si>
  <si>
    <t>66</t>
  </si>
  <si>
    <t>27164000,00</t>
  </si>
  <si>
    <t>13902000,00</t>
  </si>
  <si>
    <t>24541000,00</t>
  </si>
  <si>
    <t>292242,60</t>
  </si>
  <si>
    <t>130924,56</t>
  </si>
  <si>
    <t>3121000,00</t>
  </si>
  <si>
    <t>213811889,57</t>
  </si>
  <si>
    <t>78580936,79</t>
  </si>
  <si>
    <t>131560547,88</t>
  </si>
  <si>
    <t>210141484,67</t>
  </si>
  <si>
    <t>8</t>
  </si>
  <si>
    <t>2079515,30</t>
  </si>
  <si>
    <t>24811246,54</t>
  </si>
  <si>
    <t>361088,72</t>
  </si>
  <si>
    <t>-16462956,00</t>
  </si>
  <si>
    <t>39947919,00</t>
  </si>
  <si>
    <t>22451408,28</t>
  </si>
  <si>
    <t>23683899,27</t>
  </si>
  <si>
    <t>82,60</t>
  </si>
  <si>
    <t>23077112,95</t>
  </si>
  <si>
    <t>75246820,42</t>
  </si>
  <si>
    <t>2354794,64</t>
  </si>
  <si>
    <t>283785,20</t>
  </si>
  <si>
    <t>86571966,00</t>
  </si>
  <si>
    <t>38369237,00</t>
  </si>
  <si>
    <t>3617858,00</t>
  </si>
  <si>
    <t>2424223,00</t>
  </si>
  <si>
    <t>298165,00</t>
  </si>
  <si>
    <t>61171276,00</t>
  </si>
  <si>
    <t>407</t>
  </si>
  <si>
    <t>2328858,55</t>
  </si>
  <si>
    <t>71039080,31</t>
  </si>
  <si>
    <t>166070497,20</t>
  </si>
  <si>
    <t>8525934,44</t>
  </si>
  <si>
    <t>375380,47</t>
  </si>
  <si>
    <t>173470540,56</t>
  </si>
  <si>
    <t>151223053,12</t>
  </si>
  <si>
    <t>167011935,00</t>
  </si>
  <si>
    <t>34889260,76</t>
  </si>
  <si>
    <t>96</t>
  </si>
  <si>
    <t>14992000,84</t>
  </si>
  <si>
    <t>12598540,47</t>
  </si>
  <si>
    <t>17950611,90</t>
  </si>
  <si>
    <t>354000,00</t>
  </si>
  <si>
    <t>126747,17</t>
  </si>
  <si>
    <t>1002845444,92</t>
  </si>
  <si>
    <t>1091200751,25</t>
  </si>
  <si>
    <t>94</t>
  </si>
  <si>
    <t>602</t>
  </si>
  <si>
    <t>278311000,00</t>
  </si>
  <si>
    <t>765000,00</t>
  </si>
  <si>
    <t>12578000,00</t>
  </si>
  <si>
    <t>265811,00</t>
  </si>
  <si>
    <t>1521810533,01</t>
  </si>
  <si>
    <t>-88620147,24</t>
  </si>
  <si>
    <t>-1099426087,64</t>
  </si>
  <si>
    <t>13803453,68</t>
  </si>
  <si>
    <t>25587,99</t>
  </si>
  <si>
    <t>-25587,99</t>
  </si>
  <si>
    <t>1140773,16</t>
  </si>
  <si>
    <t>3426643,64</t>
  </si>
  <si>
    <t>1336</t>
  </si>
  <si>
    <t>https://www,sanesul,ms,gov,br/Content/upload/Carta-Anual-de-Politicas-e-Governanca-Corporativa-2022,pdf</t>
  </si>
  <si>
    <t>741907174,89</t>
  </si>
  <si>
    <t>201190701,51</t>
  </si>
  <si>
    <t>676815074,48</t>
  </si>
  <si>
    <t>262343421,53</t>
  </si>
  <si>
    <t>493189,30</t>
  </si>
  <si>
    <t>20850,00</t>
  </si>
  <si>
    <t>69129838,93</t>
  </si>
  <si>
    <t>1146092823,24</t>
  </si>
  <si>
    <t>106864547,69</t>
  </si>
  <si>
    <t>75178884,19</t>
  </si>
  <si>
    <t>816609453,89</t>
  </si>
  <si>
    <t>891788338,08</t>
  </si>
  <si>
    <t>3561040,38</t>
  </si>
  <si>
    <t>2065206,33</t>
  </si>
  <si>
    <t>3975207,84</t>
  </si>
  <si>
    <t>7166,06</t>
  </si>
  <si>
    <t>73292,29</t>
  </si>
  <si>
    <t>642777,96</t>
  </si>
  <si>
    <t>1503780,18</t>
  </si>
  <si>
    <t>520437,00</t>
  </si>
  <si>
    <t>86</t>
  </si>
  <si>
    <t>552440411,88</t>
  </si>
  <si>
    <t>25344229,09</t>
  </si>
  <si>
    <t>67007704,63</t>
  </si>
  <si>
    <t>29146880,55</t>
  </si>
  <si>
    <t>500968,33</t>
  </si>
  <si>
    <t>54343,87</t>
  </si>
  <si>
    <t>27199,86</t>
  </si>
  <si>
    <t>53629783,77</t>
  </si>
  <si>
    <t>196796109,35</t>
  </si>
  <si>
    <t>17886042,41</t>
  </si>
  <si>
    <t>31421100,00</t>
  </si>
  <si>
    <t>39953400,00</t>
  </si>
  <si>
    <t>8532300,00</t>
  </si>
  <si>
    <t>544</t>
  </si>
  <si>
    <t>https://www,bdmg,mg,gov,br/wp-content/uploads/2023/05/230303_Carta_Anual_Politicas_Publicas_e_Gov_Corporativa_BDMG_2022,pdf</t>
  </si>
  <si>
    <t>1304616040,47</t>
  </si>
  <si>
    <t>145127688,22</t>
  </si>
  <si>
    <t>2034199409,96</t>
  </si>
  <si>
    <t>16824035,54</t>
  </si>
  <si>
    <t>719294,16</t>
  </si>
  <si>
    <t>72978,75</t>
  </si>
  <si>
    <t>24382,91</t>
  </si>
  <si>
    <t>97485812,54</t>
  </si>
  <si>
    <t>2128792228,82</t>
  </si>
  <si>
    <t>133636534,17</t>
  </si>
  <si>
    <t>74173276182,00</t>
  </si>
  <si>
    <t>2199586881,83</t>
  </si>
  <si>
    <t>28128</t>
  </si>
  <si>
    <t>https://www,cemig,com,br/wp-content/uploads/2023/05/cemig-carta-politicas-publicas-governanca-corporativa-2022,pdf</t>
  </si>
  <si>
    <t>36849769000,00</t>
  </si>
  <si>
    <t>4824028000,00</t>
  </si>
  <si>
    <t>35228407000,00</t>
  </si>
  <si>
    <t>5167633000,00</t>
  </si>
  <si>
    <t>1513647,04</t>
  </si>
  <si>
    <t>986500,00</t>
  </si>
  <si>
    <t>5766835000,00</t>
  </si>
  <si>
    <t>24655193000,00</t>
  </si>
  <si>
    <t>27949872000,00</t>
  </si>
  <si>
    <t>338735053,42</t>
  </si>
  <si>
    <t>375048387,00</t>
  </si>
  <si>
    <t>11006853000,00</t>
  </si>
  <si>
    <t>434</t>
  </si>
  <si>
    <t>http://www,codemge,com,br/wp-content/uploads/2024/04/carta-anual-codemge-2023-aprov,-107-rca,pdf</t>
  </si>
  <si>
    <t>63592983,14</t>
  </si>
  <si>
    <t>99773171,84</t>
  </si>
  <si>
    <t>207961827,78</t>
  </si>
  <si>
    <t>10111596,15</t>
  </si>
  <si>
    <t>963179,61</t>
  </si>
  <si>
    <t>137953,59</t>
  </si>
  <si>
    <t>25972,17</t>
  </si>
  <si>
    <t>888440846,54</t>
  </si>
  <si>
    <t>1905121248,53</t>
  </si>
  <si>
    <t>584706433,19</t>
  </si>
  <si>
    <t>205219,00</t>
  </si>
  <si>
    <t>574392847,03</t>
  </si>
  <si>
    <t>http://www,codemig,com,br/a-codemig/governanca/</t>
  </si>
  <si>
    <t>1438922226,22</t>
  </si>
  <si>
    <t>7270515,50</t>
  </si>
  <si>
    <t>49863582,89</t>
  </si>
  <si>
    <t>1586358191,05</t>
  </si>
  <si>
    <t>648679691,38</t>
  </si>
  <si>
    <t>176825,00</t>
  </si>
  <si>
    <t>5028066,57</t>
  </si>
  <si>
    <t>http://www,cohab,mg,gov,br/wp-content/uploads/2023/08/carta_anual_2023,pdf</t>
  </si>
  <si>
    <t>27938000,00</t>
  </si>
  <si>
    <t>45447000,00</t>
  </si>
  <si>
    <t>181324000,00</t>
  </si>
  <si>
    <t>416002,70</t>
  </si>
  <si>
    <t>11746,16</t>
  </si>
  <si>
    <t>-153388000,00</t>
  </si>
  <si>
    <t>-358006366,66</t>
  </si>
  <si>
    <t>7767493,77</t>
  </si>
  <si>
    <t>16673866,23</t>
  </si>
  <si>
    <t>85752918,00</t>
  </si>
  <si>
    <t>102426784,00</t>
  </si>
  <si>
    <t>85753383,12</t>
  </si>
  <si>
    <t>102427249,35</t>
  </si>
  <si>
    <t>144246616,88</t>
  </si>
  <si>
    <t>127572750,65</t>
  </si>
  <si>
    <t>9542</t>
  </si>
  <si>
    <t>https://api,mziq,com/mzfilemanager/v2/d/8bdb3906-0618-4e78-bbe3-a0be9f02d8cc/22725bd1-70b7-6e6c-bec8-490914f29c7c?origin=2</t>
  </si>
  <si>
    <t>7325715875,20</t>
  </si>
  <si>
    <t>1747036688,03</t>
  </si>
  <si>
    <t>5604415629,04</t>
  </si>
  <si>
    <t>1456047379,23</t>
  </si>
  <si>
    <t>1163153,39</t>
  </si>
  <si>
    <t>253652,61</t>
  </si>
  <si>
    <t>129050,09</t>
  </si>
  <si>
    <t>1379345576,14</t>
  </si>
  <si>
    <t>7573824338,52</t>
  </si>
  <si>
    <t>7787582853,12</t>
  </si>
  <si>
    <t>317549386,30</t>
  </si>
  <si>
    <t>190248304,00</t>
  </si>
  <si>
    <t>190249612,00</t>
  </si>
  <si>
    <t>1702282360,16</t>
  </si>
  <si>
    <t>1702294063,74</t>
  </si>
  <si>
    <t>460</t>
  </si>
  <si>
    <t>78664049,01</t>
  </si>
  <si>
    <t>25443585,31</t>
  </si>
  <si>
    <t>96821920,43</t>
  </si>
  <si>
    <t>27462391,78</t>
  </si>
  <si>
    <t>103317,72</t>
  </si>
  <si>
    <t>10730,20</t>
  </si>
  <si>
    <t>-18348301,42</t>
  </si>
  <si>
    <t>274439471,92</t>
  </si>
  <si>
    <t>1850</t>
  </si>
  <si>
    <t>https://www,emater,mg,gov,br/download,do?id=87220</t>
  </si>
  <si>
    <t>16993025,91</t>
  </si>
  <si>
    <t>301232455,13</t>
  </si>
  <si>
    <t>369535126,27</t>
  </si>
  <si>
    <t>25379778,12</t>
  </si>
  <si>
    <t>412026,34</t>
  </si>
  <si>
    <t>11006,30</t>
  </si>
  <si>
    <t>291997,57</t>
  </si>
  <si>
    <t>87601889,60</t>
  </si>
  <si>
    <t>211265546,31</t>
  </si>
  <si>
    <t>219808184,54</t>
  </si>
  <si>
    <t>74990,00</t>
  </si>
  <si>
    <t>48597738,68</t>
  </si>
  <si>
    <t>https://emc,mg,gov,br/institucional/wp-content/uploads/2023/06/cartaAnual2023_maio_final_compressed,pdf</t>
  </si>
  <si>
    <t>20433966,10</t>
  </si>
  <si>
    <t>17670781,37</t>
  </si>
  <si>
    <t>21248884,35</t>
  </si>
  <si>
    <t>207777,81</t>
  </si>
  <si>
    <t>-947277,85</t>
  </si>
  <si>
    <t>32426003,52</t>
  </si>
  <si>
    <t>15904608,84</t>
  </si>
  <si>
    <t>18586987,04</t>
  </si>
  <si>
    <t>9990,00</t>
  </si>
  <si>
    <t>9124916,25</t>
  </si>
  <si>
    <t>754</t>
  </si>
  <si>
    <t>https://www,epamig,br/wp-content/uploads/2024/04/carta_de_governanca-2023,pdf</t>
  </si>
  <si>
    <t>13165156,61</t>
  </si>
  <si>
    <t>88833265,52</t>
  </si>
  <si>
    <t>129507075,06</t>
  </si>
  <si>
    <t>14341693,79</t>
  </si>
  <si>
    <t>324946,56</t>
  </si>
  <si>
    <t>9243105,44</t>
  </si>
  <si>
    <t>66337667,14</t>
  </si>
  <si>
    <t>106802438,30</t>
  </si>
  <si>
    <t>113599676,16</t>
  </si>
  <si>
    <t>8823598,92</t>
  </si>
  <si>
    <t>266643,34</t>
  </si>
  <si>
    <t>31600000,00</t>
  </si>
  <si>
    <t>323</t>
  </si>
  <si>
    <t>https://api,mziq,com/mzfilemanager/v2/d/f991396d-aa51-4366-b93d-af70a51d7b15/f3b62961-fb6b-48bb-ac7e-913d88c8d015?origin=1</t>
  </si>
  <si>
    <t>3600723172,46</t>
  </si>
  <si>
    <t>88363372,66</t>
  </si>
  <si>
    <t>2657849000,00</t>
  </si>
  <si>
    <t>301856528,34</t>
  </si>
  <si>
    <t>987774,33</t>
  </si>
  <si>
    <t>477065,97</t>
  </si>
  <si>
    <t>19551,00</t>
  </si>
  <si>
    <t>596088897,60</t>
  </si>
  <si>
    <t>1305819594,33</t>
  </si>
  <si>
    <t>305621639,00</t>
  </si>
  <si>
    <t>662567679,28</t>
  </si>
  <si>
    <t>http://www,infraestrutura,mg,gov,br/images/documentos/metrominas/publicacoes-anuais/2022/Carta-Anual-de-Governanca-Corporativa,pdf</t>
  </si>
  <si>
    <t>2714,00</t>
  </si>
  <si>
    <t>20677,00</t>
  </si>
  <si>
    <t>-17963,00</t>
  </si>
  <si>
    <t>23708,00</t>
  </si>
  <si>
    <t>2365310,00</t>
  </si>
  <si>
    <t>https://www,mgipart,com,br/public/files/files/2023/Governanca/Politicas%20Publicas%20e%20Governanca/Carta%20Anual%20de%20Politicas%20Publicas%20e%20Governanca%202023%20ano-base%202022,pdf</t>
  </si>
  <si>
    <t>242600940,91</t>
  </si>
  <si>
    <t>13339197,47</t>
  </si>
  <si>
    <t>1010210658,33</t>
  </si>
  <si>
    <t>413332,94</t>
  </si>
  <si>
    <t>-65852806,14</t>
  </si>
  <si>
    <t>955893077,50</t>
  </si>
  <si>
    <t>107462018,78</t>
  </si>
  <si>
    <t>75200578,47</t>
  </si>
  <si>
    <t>574184398,00</t>
  </si>
  <si>
    <t>1332828906,05</t>
  </si>
  <si>
    <t>1404828906,05</t>
  </si>
  <si>
    <t>191106758,22</t>
  </si>
  <si>
    <t>115906179,75</t>
  </si>
  <si>
    <t>29528</t>
  </si>
  <si>
    <t>https://www,mgs,srv,br/abrir_arquivo,aspx/Carta_Anual_de_Politicas_Publicas_e_de_Governanca_Corporativa_?cdLocal=2&amp;arquivo={BDE2D50D-5E42-BBEB-C71E-2ACA6ED0ADB2},pdf</t>
  </si>
  <si>
    <t>1425900456,63</t>
  </si>
  <si>
    <t>63085682,11</t>
  </si>
  <si>
    <t>98916638,44</t>
  </si>
  <si>
    <t>2735480,09</t>
  </si>
  <si>
    <t>512529,81</t>
  </si>
  <si>
    <t>81788,56</t>
  </si>
  <si>
    <t>6247,46</t>
  </si>
  <si>
    <t>70534415,55</t>
  </si>
  <si>
    <t>183863028,54</t>
  </si>
  <si>
    <t>20152294,72</t>
  </si>
  <si>
    <t>9965000,00</t>
  </si>
  <si>
    <t>91717114,02</t>
  </si>
  <si>
    <t>1071</t>
  </si>
  <si>
    <t>https://www,prodemge,gov,br/governanca/carta-anual#2023</t>
  </si>
  <si>
    <t>323664322,30</t>
  </si>
  <si>
    <t>195716387,41</t>
  </si>
  <si>
    <t>278880278,23</t>
  </si>
  <si>
    <t>4337448,65</t>
  </si>
  <si>
    <t>468035,61</t>
  </si>
  <si>
    <t>1655,14</t>
  </si>
  <si>
    <t>11925,36</t>
  </si>
  <si>
    <t>54894000,00</t>
  </si>
  <si>
    <t>160421000,00</t>
  </si>
  <si>
    <t>19471897,48</t>
  </si>
  <si>
    <t>96481395,00</t>
  </si>
  <si>
    <t>https://www,tecpar,br/sites/tecpar/arquivos_restritos/files/documento/2023-11/carta_anual_tecpar_2022_vf,pdf</t>
  </si>
  <si>
    <t>155292070,72</t>
  </si>
  <si>
    <t>21063952,30</t>
  </si>
  <si>
    <t>58867300,17</t>
  </si>
  <si>
    <t>78490,73</t>
  </si>
  <si>
    <t>449958,77</t>
  </si>
  <si>
    <t>110969,28</t>
  </si>
  <si>
    <t>16720851,07</t>
  </si>
  <si>
    <t>-960585,14</t>
  </si>
  <si>
    <t>73994449,41</t>
  </si>
  <si>
    <t>105037192,40</t>
  </si>
  <si>
    <t>186580972,18</t>
  </si>
  <si>
    <t>252554733,18</t>
  </si>
  <si>
    <t>6121</t>
  </si>
  <si>
    <t>https://ri,sanepar,com,br/governanca-corporativa/praticas-de-governanca-corporativa/2023</t>
  </si>
  <si>
    <t>6292735957,47</t>
  </si>
  <si>
    <t>1351454019,95</t>
  </si>
  <si>
    <t>4567241766,45</t>
  </si>
  <si>
    <t>1926103301,29</t>
  </si>
  <si>
    <t>946578,77</t>
  </si>
  <si>
    <t>18176,46</t>
  </si>
  <si>
    <t>1503362549,61</t>
  </si>
  <si>
    <t>9744200372,41</t>
  </si>
  <si>
    <t>8762779907,79</t>
  </si>
  <si>
    <t>81227597,76</t>
  </si>
  <si>
    <t>302653778,00</t>
  </si>
  <si>
    <t>6000000000,00</t>
  </si>
  <si>
    <t>160</t>
  </si>
  <si>
    <t>https://www,fomento,pr,gov,br/sites/default/arquivos_restritos/files/documento/2024-02/carta_anual_de_governanca_-_2022_v2,pdf</t>
  </si>
  <si>
    <t>307746132,05</t>
  </si>
  <si>
    <t>46277936,67</t>
  </si>
  <si>
    <t>239351450,65</t>
  </si>
  <si>
    <t>16952,90</t>
  </si>
  <si>
    <t>491203,60</t>
  </si>
  <si>
    <t>32000,51</t>
  </si>
  <si>
    <t>193433469,38</t>
  </si>
  <si>
    <t>2448218456,61</t>
  </si>
  <si>
    <t>196014000,00</t>
  </si>
  <si>
    <t>133027000,00</t>
  </si>
  <si>
    <t>1842788,00</t>
  </si>
  <si>
    <t>1975815,00</t>
  </si>
  <si>
    <t>1842788000,00</t>
  </si>
  <si>
    <t>1975815000,00</t>
  </si>
  <si>
    <t>132</t>
  </si>
  <si>
    <t>17396060,60</t>
  </si>
  <si>
    <t>8452042,71</t>
  </si>
  <si>
    <t>28493581,99</t>
  </si>
  <si>
    <t>106827,47</t>
  </si>
  <si>
    <t>390175,77</t>
  </si>
  <si>
    <t>-9961374,07</t>
  </si>
  <si>
    <t>281011744,63</t>
  </si>
  <si>
    <t>69928010,97</t>
  </si>
  <si>
    <t>405554280,50</t>
  </si>
  <si>
    <t>44186843,33</t>
  </si>
  <si>
    <t>425</t>
  </si>
  <si>
    <t>7501900,47</t>
  </si>
  <si>
    <t>99360402,45</t>
  </si>
  <si>
    <t>173533328,88</t>
  </si>
  <si>
    <t>64316137,69</t>
  </si>
  <si>
    <t>742027,78</t>
  </si>
  <si>
    <t>25935,34</t>
  </si>
  <si>
    <t>-36503583,93</t>
  </si>
  <si>
    <t>1104195805,15</t>
  </si>
  <si>
    <t>94316692,61</t>
  </si>
  <si>
    <t>95093162,60</t>
  </si>
  <si>
    <t>77856733,82</t>
  </si>
  <si>
    <t>1355068227,00</t>
  </si>
  <si>
    <t>1355068585,00</t>
  </si>
  <si>
    <t>266482412,63</t>
  </si>
  <si>
    <t>330798550,32</t>
  </si>
  <si>
    <t>1220</t>
  </si>
  <si>
    <t>https://www,celepar,pr,gov,br/sites/celepar/arquivos_restritos/files/documento/2024-04/cartadegovernancacorporativa2023_4,pdf</t>
  </si>
  <si>
    <t>414374244,99</t>
  </si>
  <si>
    <t>214330482,02</t>
  </si>
  <si>
    <t>317888522,63</t>
  </si>
  <si>
    <t>84462650,00</t>
  </si>
  <si>
    <t>280065516,00</t>
  </si>
  <si>
    <t>10465585,00</t>
  </si>
  <si>
    <t>94697500,00</t>
  </si>
  <si>
    <t>142046247,00</t>
  </si>
  <si>
    <t>149670210,00</t>
  </si>
  <si>
    <t>138</t>
  </si>
  <si>
    <t>https://www,ceasa,pr,gov,br/Pagina/Governanca-Corporativa</t>
  </si>
  <si>
    <t>30959077,79</t>
  </si>
  <si>
    <t>22752935,30</t>
  </si>
  <si>
    <t>30216163,39</t>
  </si>
  <si>
    <t>7463228,08</t>
  </si>
  <si>
    <t>332054,84</t>
  </si>
  <si>
    <t>1446725,64</t>
  </si>
  <si>
    <t>4967533,14</t>
  </si>
  <si>
    <t>166678807,21</t>
  </si>
  <si>
    <t>32830825,00</t>
  </si>
  <si>
    <t>31114102,00</t>
  </si>
  <si>
    <t>33114102,00</t>
  </si>
  <si>
    <t>526</t>
  </si>
  <si>
    <t>https://www,portosdoparana,pr,gov,br/sites/portos/arquivos_restritos/files/documento/2024-04/carta_de_governanca_2023_publicavel,pdf</t>
  </si>
  <si>
    <t>620959445,50</t>
  </si>
  <si>
    <t>148262022,89</t>
  </si>
  <si>
    <t>178092818,63</t>
  </si>
  <si>
    <t>14859088,35</t>
  </si>
  <si>
    <t>489443,70</t>
  </si>
  <si>
    <t>18365,55</t>
  </si>
  <si>
    <t>188678079,41</t>
  </si>
  <si>
    <t>1038000741,72</t>
  </si>
  <si>
    <t>1086443861,38</t>
  </si>
  <si>
    <t>85</t>
  </si>
  <si>
    <t>https://pbgas,com,br/wp-content/uploads/2024/04/2023-DC-PBGAS-,pdf</t>
  </si>
  <si>
    <t>179602000,00</t>
  </si>
  <si>
    <t>16592000,00</t>
  </si>
  <si>
    <t>172681000,00</t>
  </si>
  <si>
    <t>11318000,00</t>
  </si>
  <si>
    <t>275230,45</t>
  </si>
  <si>
    <t>11906,93</t>
  </si>
  <si>
    <t>18832,47</t>
  </si>
  <si>
    <t>12135000,00</t>
  </si>
  <si>
    <t>79681000,00</t>
  </si>
  <si>
    <t>1350828,58</t>
  </si>
  <si>
    <t>978547,00</t>
  </si>
  <si>
    <t>1030355,00</t>
  </si>
  <si>
    <t>58744,00</t>
  </si>
  <si>
    <t>61853,00</t>
  </si>
  <si>
    <t>2610</t>
  </si>
  <si>
    <t>https://www,cagepa,pb,gov,br/wp-content/uploads/2023/07/Carta-Anual-de-Pol%C3%ADticas-P%C3%BAblicas-e-Governan%C3%A7a-Corporativa-2022-2023,pdf,pdf</t>
  </si>
  <si>
    <t>1381345057,99</t>
  </si>
  <si>
    <t>487955817,82</t>
  </si>
  <si>
    <t>1550755406,79</t>
  </si>
  <si>
    <t>267459483,03</t>
  </si>
  <si>
    <t>848669,87</t>
  </si>
  <si>
    <t>32111,99</t>
  </si>
  <si>
    <t>23370350,06</t>
  </si>
  <si>
    <t>5572743347,10</t>
  </si>
  <si>
    <t>9921,52</t>
  </si>
  <si>
    <t>1881657,54</t>
  </si>
  <si>
    <t>35337622,74</t>
  </si>
  <si>
    <t>1847636848672,00</t>
  </si>
  <si>
    <t>1859798050200,00</t>
  </si>
  <si>
    <t>980744094,99</t>
  </si>
  <si>
    <t>1016081717,73</t>
  </si>
  <si>
    <t>124326481,62</t>
  </si>
  <si>
    <t>207</t>
  </si>
  <si>
    <t>56294851,48</t>
  </si>
  <si>
    <t>33495253,75</t>
  </si>
  <si>
    <t>53439184,59</t>
  </si>
  <si>
    <t>189381,73</t>
  </si>
  <si>
    <t>396852,58</t>
  </si>
  <si>
    <t>2276944,51</t>
  </si>
  <si>
    <t>5704440,13</t>
  </si>
  <si>
    <t>3276017,54</t>
  </si>
  <si>
    <t>67817227,00</t>
  </si>
  <si>
    <t>71899068,73</t>
  </si>
  <si>
    <t>1591498,00</t>
  </si>
  <si>
    <t>-372219,00</t>
  </si>
  <si>
    <t>4501323,00</t>
  </si>
  <si>
    <t>1182563,00</t>
  </si>
  <si>
    <t>791511,00</t>
  </si>
  <si>
    <t>636594,03</t>
  </si>
  <si>
    <t>-635053,05</t>
  </si>
  <si>
    <t>20630,28</t>
  </si>
  <si>
    <t>3111,66</t>
  </si>
  <si>
    <t>3111,63</t>
  </si>
  <si>
    <t>303</t>
  </si>
  <si>
    <t>https://epc,pb,gov,br/governanca/carta-anual/carta-anual-2023,pdf</t>
  </si>
  <si>
    <t>23680601,06</t>
  </si>
  <si>
    <t>15394767,61</t>
  </si>
  <si>
    <t>23463530,79</t>
  </si>
  <si>
    <t>3606667,17</t>
  </si>
  <si>
    <t>185033,33</t>
  </si>
  <si>
    <t>648062,53</t>
  </si>
  <si>
    <t>28426195,89</t>
  </si>
  <si>
    <t>14446242,00</t>
  </si>
  <si>
    <t>18446242,00</t>
  </si>
  <si>
    <t>14446242,61</t>
  </si>
  <si>
    <t>18446242,61</t>
  </si>
  <si>
    <t>63</t>
  </si>
  <si>
    <t>https://www,pbtur,pb,gov,br/</t>
  </si>
  <si>
    <t>6309039,20</t>
  </si>
  <si>
    <t>1710718,65</t>
  </si>
  <si>
    <t>6325269,56</t>
  </si>
  <si>
    <t>154344,70</t>
  </si>
  <si>
    <t>22003,17</t>
  </si>
  <si>
    <t>2298181,53</t>
  </si>
  <si>
    <t>4940711,56</t>
  </si>
  <si>
    <t>6418997,85</t>
  </si>
  <si>
    <t>6424993,03</t>
  </si>
  <si>
    <t>6451519,03</t>
  </si>
  <si>
    <t>584,99</t>
  </si>
  <si>
    <t>55954,16</t>
  </si>
  <si>
    <t>1082388,52</t>
  </si>
  <si>
    <t>19780,34</t>
  </si>
  <si>
    <t>-881123,05</t>
  </si>
  <si>
    <t>8019003,94</t>
  </si>
  <si>
    <t>81435,23</t>
  </si>
  <si>
    <t>137235,98</t>
  </si>
  <si>
    <t>15790626,21</t>
  </si>
  <si>
    <t>15790670,21</t>
  </si>
  <si>
    <t>701977,56</t>
  </si>
  <si>
    <t>252</t>
  </si>
  <si>
    <t>15971575,70</t>
  </si>
  <si>
    <t>16539780,46</t>
  </si>
  <si>
    <t>-570458,36</t>
  </si>
  <si>
    <t>7973043,48</t>
  </si>
  <si>
    <t>18169829,86</t>
  </si>
  <si>
    <t>15969322,10</t>
  </si>
  <si>
    <t>15880227,18</t>
  </si>
  <si>
    <t>1006</t>
  </si>
  <si>
    <t>https://empaer,pb,gov,br/Sevicos</t>
  </si>
  <si>
    <t>635083,52</t>
  </si>
  <si>
    <t>98255541,59</t>
  </si>
  <si>
    <t>135649538,37</t>
  </si>
  <si>
    <t>29470,20</t>
  </si>
  <si>
    <t>312516,51</t>
  </si>
  <si>
    <t>822482,27</t>
  </si>
  <si>
    <t>3788816,35</t>
  </si>
  <si>
    <t>473520,25</t>
  </si>
  <si>
    <t>473520,35</t>
  </si>
  <si>
    <t>473250,35</t>
  </si>
  <si>
    <t>978753,02</t>
  </si>
  <si>
    <t>NÃO TEM</t>
  </si>
  <si>
    <t>16932417,00</t>
  </si>
  <si>
    <t>8487138,00</t>
  </si>
  <si>
    <t>102759614,00</t>
  </si>
  <si>
    <t>89434166,00</t>
  </si>
  <si>
    <t>306591,00</t>
  </si>
  <si>
    <t>82050,00</t>
  </si>
  <si>
    <t>254955,00</t>
  </si>
  <si>
    <t>122936183,00</t>
  </si>
  <si>
    <t>44435077,00</t>
  </si>
  <si>
    <t>74012179,00</t>
  </si>
  <si>
    <t>118447855,00</t>
  </si>
  <si>
    <t>45520514,00</t>
  </si>
  <si>
    <t>45520814,00</t>
  </si>
  <si>
    <t>23577516,31</t>
  </si>
  <si>
    <t>5274716,36</t>
  </si>
  <si>
    <t>18488943,09</t>
  </si>
  <si>
    <t>260333,20</t>
  </si>
  <si>
    <t>4328096,29</t>
  </si>
  <si>
    <t>37971407,46</t>
  </si>
  <si>
    <t>7813688,22</t>
  </si>
  <si>
    <t>8729178,50</t>
  </si>
  <si>
    <t>2000000,00</t>
  </si>
  <si>
    <t>73709,00</t>
  </si>
  <si>
    <t>1286177,00</t>
  </si>
  <si>
    <t>1422231,00</t>
  </si>
  <si>
    <t>944813,00</t>
  </si>
  <si>
    <t>-56623,00</t>
  </si>
  <si>
    <t>-672396,00</t>
  </si>
  <si>
    <t>871432,00</t>
  </si>
  <si>
    <t>1365489,00</t>
  </si>
  <si>
    <t>576922,00</t>
  </si>
  <si>
    <t>393950,00</t>
  </si>
  <si>
    <t>183172,00</t>
  </si>
  <si>
    <t>234</t>
  </si>
  <si>
    <t>53726658,59</t>
  </si>
  <si>
    <t>13860066,59</t>
  </si>
  <si>
    <t>63959581,77</t>
  </si>
  <si>
    <t>33056452,65</t>
  </si>
  <si>
    <t>365611,61</t>
  </si>
  <si>
    <t>99459,35</t>
  </si>
  <si>
    <t>-10232923,18</t>
  </si>
  <si>
    <t>22176800,00</t>
  </si>
  <si>
    <t>27833629,18</t>
  </si>
  <si>
    <t>53199465,78</t>
  </si>
  <si>
    <t>398321,32</t>
  </si>
  <si>
    <t>22343838,70</t>
  </si>
  <si>
    <t>238394780,00</t>
  </si>
  <si>
    <t>260738619,00</t>
  </si>
  <si>
    <t>238394780,54</t>
  </si>
  <si>
    <t>260738619,24</t>
  </si>
  <si>
    <t>3742</t>
  </si>
  <si>
    <t>https://api,mziq,com/mzfilemanager/v2/d/ad376861-25c2-483f-915c-157a43ebd1eb/ad8dcb46-9830-3980-c74a-906ca07c1ec4?origin=1</t>
  </si>
  <si>
    <t>1855146609,28</t>
  </si>
  <si>
    <t>668782499,59</t>
  </si>
  <si>
    <t>1339698672,01</t>
  </si>
  <si>
    <t>54435736,38</t>
  </si>
  <si>
    <t>542044,97</t>
  </si>
  <si>
    <t>60284,24</t>
  </si>
  <si>
    <t>22715,55</t>
  </si>
  <si>
    <t>281127985,69</t>
  </si>
  <si>
    <t>1908308454,43</t>
  </si>
  <si>
    <t>508483,26</t>
  </si>
  <si>
    <t>61841067,42</t>
  </si>
  <si>
    <t>99,98</t>
  </si>
  <si>
    <t>1472778726,04</t>
  </si>
  <si>
    <t>1472778725,04</t>
  </si>
  <si>
    <t>133122,97</t>
  </si>
  <si>
    <t>34281,24</t>
  </si>
  <si>
    <t>24788872,37</t>
  </si>
  <si>
    <t>99,53</t>
  </si>
  <si>
    <t>28487875,00</t>
  </si>
  <si>
    <t>15512125,00</t>
  </si>
  <si>
    <t>64</t>
  </si>
  <si>
    <t>8072991,99</t>
  </si>
  <si>
    <t>7202284,59</t>
  </si>
  <si>
    <t>15167253,87</t>
  </si>
  <si>
    <t>1137437,52</t>
  </si>
  <si>
    <t>342413,69</t>
  </si>
  <si>
    <t>900003,41</t>
  </si>
  <si>
    <t>62212697,15</t>
  </si>
  <si>
    <t>4563146,18</t>
  </si>
  <si>
    <t>5296978,00</t>
  </si>
  <si>
    <t>22565720,65</t>
  </si>
  <si>
    <t>1762</t>
  </si>
  <si>
    <t>WWW,COSANPA,PA,GOV,BR</t>
  </si>
  <si>
    <t>709010468,39</t>
  </si>
  <si>
    <t>259855566,03</t>
  </si>
  <si>
    <t>983088046,72</t>
  </si>
  <si>
    <t>146213040,65</t>
  </si>
  <si>
    <t>1287075,26</t>
  </si>
  <si>
    <t>11869451,67</t>
  </si>
  <si>
    <t>-1002614063,86</t>
  </si>
  <si>
    <t>1635717767,92</t>
  </si>
  <si>
    <t>116288806,24</t>
  </si>
  <si>
    <t>155894306,72</t>
  </si>
  <si>
    <t>3877088223,77</t>
  </si>
  <si>
    <t>3977088223,27</t>
  </si>
  <si>
    <t>22911776,78</t>
  </si>
  <si>
    <t>175094889,79</t>
  </si>
  <si>
    <t>80</t>
  </si>
  <si>
    <t>2636488,20</t>
  </si>
  <si>
    <t>7566667,19</t>
  </si>
  <si>
    <t>30086011,89</t>
  </si>
  <si>
    <t>218500,24</t>
  </si>
  <si>
    <t>-2221724,62</t>
  </si>
  <si>
    <t>-18671631,12</t>
  </si>
  <si>
    <t>15033124,38</t>
  </si>
  <si>
    <t>20533029,77</t>
  </si>
  <si>
    <t>1582232,10</t>
  </si>
  <si>
    <t>1116638,84</t>
  </si>
  <si>
    <t>3833847,05</t>
  </si>
  <si>
    <t>272</t>
  </si>
  <si>
    <t>http://www,cohab,pa,gov,br/node/1848</t>
  </si>
  <si>
    <t>714518,30</t>
  </si>
  <si>
    <t>41224521,49</t>
  </si>
  <si>
    <t>94946941,00</t>
  </si>
  <si>
    <t>37102300,07</t>
  </si>
  <si>
    <t>344721,54</t>
  </si>
  <si>
    <t>14425,28</t>
  </si>
  <si>
    <t>-2896871,29</t>
  </si>
  <si>
    <t>86452912,13</t>
  </si>
  <si>
    <t>81608321,93</t>
  </si>
  <si>
    <t>87776138,43</t>
  </si>
  <si>
    <t>2158289,04</t>
  </si>
  <si>
    <t>2158325,04</t>
  </si>
  <si>
    <t>99,00</t>
  </si>
  <si>
    <t>89804780,66</t>
  </si>
  <si>
    <t>35035681,89</t>
  </si>
  <si>
    <t>4091778,63</t>
  </si>
  <si>
    <t>12731776,24</t>
  </si>
  <si>
    <t>3349656,75</t>
  </si>
  <si>
    <t>244932,50</t>
  </si>
  <si>
    <t>22303905,65</t>
  </si>
  <si>
    <t>212503024,96</t>
  </si>
  <si>
    <t>67597056,33</t>
  </si>
  <si>
    <t>34885831,31</t>
  </si>
  <si>
    <t>2599890,03</t>
  </si>
  <si>
    <t>966</t>
  </si>
  <si>
    <t>https://www,emater,pa,gov,br/storage/app/media/4_%20CARTA%20ANUAL2022,pdf</t>
  </si>
  <si>
    <t>10008624,26</t>
  </si>
  <si>
    <t>128960433,89</t>
  </si>
  <si>
    <t>149801816,96</t>
  </si>
  <si>
    <t>745763,79</t>
  </si>
  <si>
    <t>356828,49</t>
  </si>
  <si>
    <t>685148,31</t>
  </si>
  <si>
    <t>8476939,73</t>
  </si>
  <si>
    <t>-6088824,24</t>
  </si>
  <si>
    <t>158257304,71</t>
  </si>
  <si>
    <t>162793879,80</t>
  </si>
  <si>
    <t>51143282,81</t>
  </si>
  <si>
    <t>46016107,06</t>
  </si>
  <si>
    <t>33</t>
  </si>
  <si>
    <t>https://gasdopara,com,br/transparencia-publica/normativos-internos/</t>
  </si>
  <si>
    <t>2044979,15</t>
  </si>
  <si>
    <t>5431294,36</t>
  </si>
  <si>
    <t>229165,95</t>
  </si>
  <si>
    <t>-4768282,98</t>
  </si>
  <si>
    <t>28173993,26</t>
  </si>
  <si>
    <t>25,50</t>
  </si>
  <si>
    <t>7000000,00</t>
  </si>
  <si>
    <t>2428519,46</t>
  </si>
  <si>
    <t>315</t>
  </si>
  <si>
    <t>50495554,86</t>
  </si>
  <si>
    <t>69197262,77</t>
  </si>
  <si>
    <t>128042079,84</t>
  </si>
  <si>
    <t>31355552,70</t>
  </si>
  <si>
    <t>435312,08</t>
  </si>
  <si>
    <t>16621270,52</t>
  </si>
  <si>
    <t>97369084,05</t>
  </si>
  <si>
    <t>97528720,50</t>
  </si>
  <si>
    <t>92078748,61</t>
  </si>
  <si>
    <t>29081412,99</t>
  </si>
  <si>
    <t>285</t>
  </si>
  <si>
    <t>https://www,adepe,pe,gov,br/carta-anual-de-politicas-publicas-e-governanca-corporativa/</t>
  </si>
  <si>
    <t>92169977,00</t>
  </si>
  <si>
    <t>29275614,78</t>
  </si>
  <si>
    <t>41986163,61</t>
  </si>
  <si>
    <t>191140,00</t>
  </si>
  <si>
    <t>13873,54</t>
  </si>
  <si>
    <t>16230,72</t>
  </si>
  <si>
    <t>3409177,00</t>
  </si>
  <si>
    <t>179385785,53</t>
  </si>
  <si>
    <t>7589341,75</t>
  </si>
  <si>
    <t>480500421384,00</t>
  </si>
  <si>
    <t>4805004213,84</t>
  </si>
  <si>
    <t>35862477,00</t>
  </si>
  <si>
    <t>68</t>
  </si>
  <si>
    <t>https://www,age,pe,gov,br/governancacorporativa</t>
  </si>
  <si>
    <t>6736775,19</t>
  </si>
  <si>
    <t>3947295,06</t>
  </si>
  <si>
    <t>13201048,64</t>
  </si>
  <si>
    <t>169561,06</t>
  </si>
  <si>
    <t>25496,22</t>
  </si>
  <si>
    <t>-1579619,97</t>
  </si>
  <si>
    <t>68275795,35</t>
  </si>
  <si>
    <t>19400000,00</t>
  </si>
  <si>
    <t>96654408,00</t>
  </si>
  <si>
    <t>96251015,00</t>
  </si>
  <si>
    <t>97710010,00</t>
  </si>
  <si>
    <t>97300000,00</t>
  </si>
  <si>
    <t>195</t>
  </si>
  <si>
    <t>http://www2,cehab,pe,gov,br/web/cehab/67</t>
  </si>
  <si>
    <t>361265,00</t>
  </si>
  <si>
    <t>7797379,24</t>
  </si>
  <si>
    <t>166018177,93</t>
  </si>
  <si>
    <t>73733079,75</t>
  </si>
  <si>
    <t>77544,51</t>
  </si>
  <si>
    <t>12142611,00</t>
  </si>
  <si>
    <t>55057495,00</t>
  </si>
  <si>
    <t>424618864,78</t>
  </si>
  <si>
    <t>82932230,97</t>
  </si>
  <si>
    <t>315443729,84</t>
  </si>
  <si>
    <t>43836538,48</t>
  </si>
  <si>
    <t>469028,00</t>
  </si>
  <si>
    <t>472970,00</t>
  </si>
  <si>
    <t>441</t>
  </si>
  <si>
    <t>https://www,cepe,com,br/governanca-corporativa</t>
  </si>
  <si>
    <t>52878705,00</t>
  </si>
  <si>
    <t>15425840,00</t>
  </si>
  <si>
    <t>26963595,11</t>
  </si>
  <si>
    <t>1104455,11</t>
  </si>
  <si>
    <t>229642,66</t>
  </si>
  <si>
    <t>27721,28</t>
  </si>
  <si>
    <t>-1824103,00</t>
  </si>
  <si>
    <t>41610697,00</t>
  </si>
  <si>
    <t>131250,00</t>
  </si>
  <si>
    <t>66570000,00</t>
  </si>
  <si>
    <t>5839</t>
  </si>
  <si>
    <t>https://servicos,compesa,com,br/governanca/</t>
  </si>
  <si>
    <t>2822431904,70</t>
  </si>
  <si>
    <t>579504554,84</t>
  </si>
  <si>
    <t>3222939169,98</t>
  </si>
  <si>
    <t>494474141,89</t>
  </si>
  <si>
    <t>593471,17</t>
  </si>
  <si>
    <t>12255,95</t>
  </si>
  <si>
    <t>93966876,61</t>
  </si>
  <si>
    <t>7903941423,99</t>
  </si>
  <si>
    <t>445929648,49</t>
  </si>
  <si>
    <t>231707574,56</t>
  </si>
  <si>
    <t>189962972,00</t>
  </si>
  <si>
    <t>202971399,00</t>
  </si>
  <si>
    <t>6979103387,38</t>
  </si>
  <si>
    <t>7468746041,09</t>
  </si>
  <si>
    <t>189</t>
  </si>
  <si>
    <t>https://novo,copergas,com,br/portais/portal-da-governanca/index,php?option=com_content&amp;view=article&amp;id=29&amp;Itemid=202</t>
  </si>
  <si>
    <t>1397739888,00</t>
  </si>
  <si>
    <t>48338186,00</t>
  </si>
  <si>
    <t>663035010,00</t>
  </si>
  <si>
    <t>114103201,00</t>
  </si>
  <si>
    <t>432413,00</t>
  </si>
  <si>
    <t>21145,17</t>
  </si>
  <si>
    <t>95623874,00</t>
  </si>
  <si>
    <t>487055174,00</t>
  </si>
  <si>
    <t>7558629,00</t>
  </si>
  <si>
    <t>29524894,00</t>
  </si>
  <si>
    <t>30622406,00</t>
  </si>
  <si>
    <t>234272769,00</t>
  </si>
  <si>
    <t>41306804,90</t>
  </si>
  <si>
    <t>623</t>
  </si>
  <si>
    <t>https://www,granderecife,pe,gov,br/instrumentos-de-governanca/</t>
  </si>
  <si>
    <t>1171449,39</t>
  </si>
  <si>
    <t>155777055,53</t>
  </si>
  <si>
    <t>482442238,96</t>
  </si>
  <si>
    <t>81037,14</t>
  </si>
  <si>
    <t>543574,17</t>
  </si>
  <si>
    <t>7617,08</t>
  </si>
  <si>
    <t>-16686128,74</t>
  </si>
  <si>
    <t>-246934579,12</t>
  </si>
  <si>
    <t>479778494,78</t>
  </si>
  <si>
    <t>456342055,38</t>
  </si>
  <si>
    <t>311752939,71</t>
  </si>
  <si>
    <t>264031251,60</t>
  </si>
  <si>
    <t>575700,00</t>
  </si>
  <si>
    <t>424300,00</t>
  </si>
  <si>
    <t>361</t>
  </si>
  <si>
    <t>https://www,empetur,pe,gov,br/transparencia/governanca-corporativa/74-transparencia/1410-carta-anual-sobre-politicas-publicas-e-governanca-corporativa</t>
  </si>
  <si>
    <t>2828687,45</t>
  </si>
  <si>
    <t>29361151,74</t>
  </si>
  <si>
    <t>329734118,80</t>
  </si>
  <si>
    <t>69851,80</t>
  </si>
  <si>
    <t>188223,75</t>
  </si>
  <si>
    <t>11059,62</t>
  </si>
  <si>
    <t>-232765381,54</t>
  </si>
  <si>
    <t>6893836,00</t>
  </si>
  <si>
    <t>113754701,80</t>
  </si>
  <si>
    <t>89764930,54</t>
  </si>
  <si>
    <t>111660324,99</t>
  </si>
  <si>
    <t>329664257,64</t>
  </si>
  <si>
    <t>47609915475,00</t>
  </si>
  <si>
    <t>72065680,99</t>
  </si>
  <si>
    <t>62</t>
  </si>
  <si>
    <t>https://www,epc,pe,gov,br/documentos/</t>
  </si>
  <si>
    <t>1380820,00</t>
  </si>
  <si>
    <t>4278641,00</t>
  </si>
  <si>
    <t>7797341,00</t>
  </si>
  <si>
    <t>58684,00</t>
  </si>
  <si>
    <t>85553,52</t>
  </si>
  <si>
    <t>121231,00</t>
  </si>
  <si>
    <t>5291380,00</t>
  </si>
  <si>
    <t>5273241,00</t>
  </si>
  <si>
    <t>6013099,00</t>
  </si>
  <si>
    <t>6226360,92</t>
  </si>
  <si>
    <t>6034464,00</t>
  </si>
  <si>
    <t>3488600,00</t>
  </si>
  <si>
    <t>43</t>
  </si>
  <si>
    <t>https://www,epti,pe,gov,br/carta-anual-de-politicas-publicas-e-governanca-corporativa/</t>
  </si>
  <si>
    <t>5372389,00</t>
  </si>
  <si>
    <t>3184064,37</t>
  </si>
  <si>
    <t>8536026,13</t>
  </si>
  <si>
    <t>3344179,13</t>
  </si>
  <si>
    <t>91000,00</t>
  </si>
  <si>
    <t>183586,00</t>
  </si>
  <si>
    <t>8663136,00</t>
  </si>
  <si>
    <t>15978160,00</t>
  </si>
  <si>
    <t>3545444,26</t>
  </si>
  <si>
    <t>1142</t>
  </si>
  <si>
    <t>https://site,ipa,br/transparencia/</t>
  </si>
  <si>
    <t>1153119,00</t>
  </si>
  <si>
    <t>90523115,00</t>
  </si>
  <si>
    <t>128713871,35</t>
  </si>
  <si>
    <t>250562,35</t>
  </si>
  <si>
    <t>199700,40</t>
  </si>
  <si>
    <t>-8747345,00</t>
  </si>
  <si>
    <t>30174528,00</t>
  </si>
  <si>
    <t>139635060,00</t>
  </si>
  <si>
    <t>103554690,00</t>
  </si>
  <si>
    <t>136575186,00</t>
  </si>
  <si>
    <t>105004217,42</t>
  </si>
  <si>
    <t>25601618,00</t>
  </si>
  <si>
    <t>703</t>
  </si>
  <si>
    <t>https://www,lafepe,pe,gov,br/governanca</t>
  </si>
  <si>
    <t>409594721,12</t>
  </si>
  <si>
    <t>58747326,10</t>
  </si>
  <si>
    <t>95594929,30</t>
  </si>
  <si>
    <t>29290631,00</t>
  </si>
  <si>
    <t>348778,71</t>
  </si>
  <si>
    <t>4578,20</t>
  </si>
  <si>
    <t>19549,20</t>
  </si>
  <si>
    <t>15611346,70</t>
  </si>
  <si>
    <t>218336615,96</t>
  </si>
  <si>
    <t>25000000,00</t>
  </si>
  <si>
    <t>91425333,00</t>
  </si>
  <si>
    <t>87989242,00</t>
  </si>
  <si>
    <t>287</t>
  </si>
  <si>
    <t>https://www,perpart,pe,gov,br/wp-content/uploads/2023/05/Carta-Anual,pdf</t>
  </si>
  <si>
    <t>3982196,95</t>
  </si>
  <si>
    <t>95361144,45</t>
  </si>
  <si>
    <t>119869927,40</t>
  </si>
  <si>
    <t>9015,39</t>
  </si>
  <si>
    <t>229195,88</t>
  </si>
  <si>
    <t>6183,10</t>
  </si>
  <si>
    <t>6934291,61</t>
  </si>
  <si>
    <t>-180516878,60</t>
  </si>
  <si>
    <t>108124076,62</t>
  </si>
  <si>
    <t>116576907,02</t>
  </si>
  <si>
    <t>107951603,48</t>
  </si>
  <si>
    <t>119184635,69</t>
  </si>
  <si>
    <t>3627023,03</t>
  </si>
  <si>
    <t>3411145,63</t>
  </si>
  <si>
    <t>432087,00</t>
  </si>
  <si>
    <t>435714,00</t>
  </si>
  <si>
    <t>439400256,07</t>
  </si>
  <si>
    <t>443027279,10</t>
  </si>
  <si>
    <t>202</t>
  </si>
  <si>
    <t>https://www,portodorecife,pe,gov,br/governanca-corporativa,php</t>
  </si>
  <si>
    <t>35754911,67</t>
  </si>
  <si>
    <t>19670852,31</t>
  </si>
  <si>
    <t>34960757,44</t>
  </si>
  <si>
    <t>1415840,69</t>
  </si>
  <si>
    <t>310002,91</t>
  </si>
  <si>
    <t>19900,64</t>
  </si>
  <si>
    <t>2209994,92</t>
  </si>
  <si>
    <t>2779886,22</t>
  </si>
  <si>
    <t>11220000,00</t>
  </si>
  <si>
    <t>205862946,00</t>
  </si>
  <si>
    <t>205862945,89</t>
  </si>
  <si>
    <t>639</t>
  </si>
  <si>
    <t>https://www,suape,pe,gov,br/pt/transparencia/governanca-corporativa/carta-anual-de-politicas-publicas-e-de-governanca-corporativa</t>
  </si>
  <si>
    <t>358612951,84</t>
  </si>
  <si>
    <t>82621104,20</t>
  </si>
  <si>
    <t>380671296,97</t>
  </si>
  <si>
    <t>112049191,34</t>
  </si>
  <si>
    <t>423579,54</t>
  </si>
  <si>
    <t>3408,75</t>
  </si>
  <si>
    <t>20020,00</t>
  </si>
  <si>
    <t>114358033,03</t>
  </si>
  <si>
    <t>3812337505,52</t>
  </si>
  <si>
    <t>381473211,02</t>
  </si>
  <si>
    <t>934607,44</t>
  </si>
  <si>
    <t>1964551500,44</t>
  </si>
  <si>
    <t>1965486107,88</t>
  </si>
  <si>
    <t>▪AGENCIA DE FOMENTO E DESENVOLVIMENTO DO ESTADO DO PIAUI S.A.</t>
  </si>
  <si>
    <t>31</t>
  </si>
  <si>
    <t>https://portal,pi,gov,br/fomento/carta-anual-de-governanca/#123-124-2023-1679469123</t>
  </si>
  <si>
    <t>14795172,13</t>
  </si>
  <si>
    <t>2652262,64</t>
  </si>
  <si>
    <t>13259297,04</t>
  </si>
  <si>
    <t>182329,28</t>
  </si>
  <si>
    <t>35687,20</t>
  </si>
  <si>
    <t>1535875,09</t>
  </si>
  <si>
    <t>61368766,18</t>
  </si>
  <si>
    <t>10002000,00</t>
  </si>
  <si>
    <t>24004800,00</t>
  </si>
  <si>
    <t>4580856,00</t>
  </si>
  <si>
    <t>6981336,00</t>
  </si>
  <si>
    <t>45808560,00</t>
  </si>
  <si>
    <t>69813360,00</t>
  </si>
  <si>
    <t>904</t>
  </si>
  <si>
    <t>3374438505,15</t>
  </si>
  <si>
    <t>186814308,00</t>
  </si>
  <si>
    <t>1006220251,00</t>
  </si>
  <si>
    <t>59048,60</t>
  </si>
  <si>
    <t>-113845359,00</t>
  </si>
  <si>
    <t>-1037910757,00</t>
  </si>
  <si>
    <t>-107361110,00</t>
  </si>
  <si>
    <t>107361110,00</t>
  </si>
  <si>
    <t>786512172,00</t>
  </si>
  <si>
    <t>16593484,13</t>
  </si>
  <si>
    <t>34408805,00</t>
  </si>
  <si>
    <t>4,71</t>
  </si>
  <si>
    <t>152286319,00</t>
  </si>
  <si>
    <t>35</t>
  </si>
  <si>
    <t>https://investepiaui,com/wp-content/uploads/2024/05/Relatorio-de-Gestao-ZPE-Piaui-2023-Versao-Final,pdf Alguns arquivos podem conter vírus ou ser prejudiciais ao computador, É importante certificar-se de que este arquivo seja proveniente de uma fonte confiável, Deseja abrir o arquivo? --------------------------- OK Cancelar ---------------------------</t>
  </si>
  <si>
    <t>2982893,23</t>
  </si>
  <si>
    <t>8712080,40</t>
  </si>
  <si>
    <t>772529,03</t>
  </si>
  <si>
    <t>280554,27</t>
  </si>
  <si>
    <t>-8655555,29</t>
  </si>
  <si>
    <t>72117960,58</t>
  </si>
  <si>
    <t>17555033,36</t>
  </si>
  <si>
    <t>8924315,84</t>
  </si>
  <si>
    <t>34947188,00</t>
  </si>
  <si>
    <t>55091217,20</t>
  </si>
  <si>
    <t>20144029,20</t>
  </si>
  <si>
    <t>1106630,57</t>
  </si>
  <si>
    <t>1621674,85</t>
  </si>
  <si>
    <t>40461,50</t>
  </si>
  <si>
    <t>283654,48</t>
  </si>
  <si>
    <t>-1611218,06</t>
  </si>
  <si>
    <t>-17744,00</t>
  </si>
  <si>
    <t>655813,20</t>
  </si>
  <si>
    <t>629920,00</t>
  </si>
  <si>
    <t>1447287,00</t>
  </si>
  <si>
    <t>10002674,00</t>
  </si>
  <si>
    <t>1018276,93</t>
  </si>
  <si>
    <t>4550056,17</t>
  </si>
  <si>
    <t>648956,25</t>
  </si>
  <si>
    <t>247547,88</t>
  </si>
  <si>
    <t>81599,12</t>
  </si>
  <si>
    <t>1413852,61</t>
  </si>
  <si>
    <t>1917289,87</t>
  </si>
  <si>
    <t>4411871,40</t>
  </si>
  <si>
    <t>2500000,00</t>
  </si>
  <si>
    <t>134544,18</t>
  </si>
  <si>
    <t>21293103,47</t>
  </si>
  <si>
    <t>135</t>
  </si>
  <si>
    <t>28780000,00</t>
  </si>
  <si>
    <t>4420840,00</t>
  </si>
  <si>
    <t>28047900,00</t>
  </si>
  <si>
    <t>22411260,00</t>
  </si>
  <si>
    <t>360000,00</t>
  </si>
  <si>
    <t>257900,00</t>
  </si>
  <si>
    <t>1690000,00</t>
  </si>
  <si>
    <t>2340000,00</t>
  </si>
  <si>
    <t>12000000,00</t>
  </si>
  <si>
    <t>28300000,00</t>
  </si>
  <si>
    <t>75900,00</t>
  </si>
  <si>
    <t>317300,00</t>
  </si>
  <si>
    <t>687</t>
  </si>
  <si>
    <t>119403742,14</t>
  </si>
  <si>
    <t>84044179,86</t>
  </si>
  <si>
    <t>119031855,56</t>
  </si>
  <si>
    <t>386186,62</t>
  </si>
  <si>
    <t>22972,99</t>
  </si>
  <si>
    <t>376601,21</t>
  </si>
  <si>
    <t>66698554,78</t>
  </si>
  <si>
    <t>103229895,55</t>
  </si>
  <si>
    <t>5707719,81</t>
  </si>
  <si>
    <t>24498908,87</t>
  </si>
  <si>
    <t>99,64</t>
  </si>
  <si>
    <t>125885754,92</t>
  </si>
  <si>
    <t>132926878,69</t>
  </si>
  <si>
    <t>132327076,71</t>
  </si>
  <si>
    <t>74</t>
  </si>
  <si>
    <t>8075556,62</t>
  </si>
  <si>
    <t>108245654,74</t>
  </si>
  <si>
    <t>77973358,63</t>
  </si>
  <si>
    <t>116421,29</t>
  </si>
  <si>
    <t>-30272296,11</t>
  </si>
  <si>
    <t>81020433,99</t>
  </si>
  <si>
    <t>3742042,32</t>
  </si>
  <si>
    <t>110973736,46</t>
  </si>
  <si>
    <t>1005000,00</t>
  </si>
  <si>
    <t>4705000,00</t>
  </si>
  <si>
    <t>1000500,00</t>
  </si>
  <si>
    <t>4700500,00</t>
  </si>
  <si>
    <t>48999500,00</t>
  </si>
  <si>
    <t>4500,00</t>
  </si>
  <si>
    <t>2181361,36</t>
  </si>
  <si>
    <t>6096201,71</t>
  </si>
  <si>
    <t>17000757,41</t>
  </si>
  <si>
    <t>2972850,09</t>
  </si>
  <si>
    <t>237145,09</t>
  </si>
  <si>
    <t>-87174869,65</t>
  </si>
  <si>
    <t>18490616,00</t>
  </si>
  <si>
    <t>18547291,74</t>
  </si>
  <si>
    <t>100030895,66</t>
  </si>
  <si>
    <t>1596982,00</t>
  </si>
  <si>
    <t>369006219,42</t>
  </si>
  <si>
    <t>268975323,76</t>
  </si>
  <si>
    <t>2559</t>
  </si>
  <si>
    <t>https://caern,com,br/#/carta-de-servicos</t>
  </si>
  <si>
    <t>986625778,80</t>
  </si>
  <si>
    <t>305266168,99</t>
  </si>
  <si>
    <t>633452158,33</t>
  </si>
  <si>
    <t>183341100,36</t>
  </si>
  <si>
    <t>754264,38</t>
  </si>
  <si>
    <t>7086,03</t>
  </si>
  <si>
    <t>62623874,47</t>
  </si>
  <si>
    <t>2629220578,64</t>
  </si>
  <si>
    <t>1540471,78</t>
  </si>
  <si>
    <t>1369569232,40</t>
  </si>
  <si>
    <t>1408750066,40</t>
  </si>
  <si>
    <t>75</t>
  </si>
  <si>
    <t>https://transparencia,cehabrn,com,br/</t>
  </si>
  <si>
    <t>7595584,63</t>
  </si>
  <si>
    <t>1341643,51</t>
  </si>
  <si>
    <t>6718973,35</t>
  </si>
  <si>
    <t>5377329,84</t>
  </si>
  <si>
    <t>17499533,96</t>
  </si>
  <si>
    <t>11746335,11</t>
  </si>
  <si>
    <t>87</t>
  </si>
  <si>
    <t>http://www,agn,rn,gov,br/Conteudo,asp?TRAN=ITEM&amp;TARG=182444&amp;ACT=&amp;PAGE=0&amp;PARM=&amp;LBL=AGN%2FRN</t>
  </si>
  <si>
    <t>25176175,24</t>
  </si>
  <si>
    <t>9475142,95</t>
  </si>
  <si>
    <t>22124907,29</t>
  </si>
  <si>
    <t>38032,22</t>
  </si>
  <si>
    <t>328309,85</t>
  </si>
  <si>
    <t>25794,44</t>
  </si>
  <si>
    <t>3061267,95</t>
  </si>
  <si>
    <t>60620345,17</t>
  </si>
  <si>
    <t>690436,95</t>
  </si>
  <si>
    <t>48444954,56</t>
  </si>
  <si>
    <t>49142782,07</t>
  </si>
  <si>
    <t>https://potigas,com,br/acesso-a-informacao/cartas</t>
  </si>
  <si>
    <t>236165117,52</t>
  </si>
  <si>
    <t>19615809,03</t>
  </si>
  <si>
    <t>35766287,00</t>
  </si>
  <si>
    <t>12103786,00</t>
  </si>
  <si>
    <t>535318,25</t>
  </si>
  <si>
    <t>30059,79</t>
  </si>
  <si>
    <t>15584,31</t>
  </si>
  <si>
    <t>28152805,20</t>
  </si>
  <si>
    <t>95525893,11</t>
  </si>
  <si>
    <t>4405338,02</t>
  </si>
  <si>
    <t>721650,00</t>
  </si>
  <si>
    <t>59662136,71</t>
  </si>
  <si>
    <t>63893105,81</t>
  </si>
  <si>
    <t>4230969,10</t>
  </si>
  <si>
    <t>4277904,89</t>
  </si>
  <si>
    <t>176</t>
  </si>
  <si>
    <t>https://www,ceasa,rn,gov,br/uploads/carta_de_servicos,pdf</t>
  </si>
  <si>
    <t>3712505,00</t>
  </si>
  <si>
    <t>9464080,00</t>
  </si>
  <si>
    <t>11661220,00</t>
  </si>
  <si>
    <t>545712,00</t>
  </si>
  <si>
    <t>1224484,00</t>
  </si>
  <si>
    <t>502468,00</t>
  </si>
  <si>
    <t>2695026,00</t>
  </si>
  <si>
    <t>9571676,00</t>
  </si>
  <si>
    <t>8849564,00</t>
  </si>
  <si>
    <t>655027,00</t>
  </si>
  <si>
    <t>2164212,56</t>
  </si>
  <si>
    <t>2165209,00</t>
  </si>
  <si>
    <t>172</t>
  </si>
  <si>
    <t>1106173,22</t>
  </si>
  <si>
    <t>15831054,80</t>
  </si>
  <si>
    <t>19884815,82</t>
  </si>
  <si>
    <t>239278,08</t>
  </si>
  <si>
    <t>-8389887,00</t>
  </si>
  <si>
    <t>1895913,00</t>
  </si>
  <si>
    <t>16355952,26</t>
  </si>
  <si>
    <t>20370263,00</t>
  </si>
  <si>
    <t>1693900,00</t>
  </si>
  <si>
    <t>202013,00</t>
  </si>
  <si>
    <t>28</t>
  </si>
  <si>
    <t>http://www,adcon,rn,gov,br/ACERVO/EMGERN/DOC/DOC000000000328962,PDF</t>
  </si>
  <si>
    <t>7125820,70</t>
  </si>
  <si>
    <t>1202279,36</t>
  </si>
  <si>
    <t>2379210,78</t>
  </si>
  <si>
    <t>160491,45</t>
  </si>
  <si>
    <t>79059,83</t>
  </si>
  <si>
    <t>49900000,00</t>
  </si>
  <si>
    <t>54</t>
  </si>
  <si>
    <t>http://adcon,rn,gov,br/ACERVO/datanorte/DOC/DOC000000000323098,PDF</t>
  </si>
  <si>
    <t>242883,00</t>
  </si>
  <si>
    <t>3192899,02</t>
  </si>
  <si>
    <t>4205343,00</t>
  </si>
  <si>
    <t>184126,80</t>
  </si>
  <si>
    <t>-124778,00</t>
  </si>
  <si>
    <t>223952785,00</t>
  </si>
  <si>
    <t>3129128,00</t>
  </si>
  <si>
    <t>3262928,00</t>
  </si>
  <si>
    <t>1954853,00</t>
  </si>
  <si>
    <t>https://emprotur,setur,rn,gov,br/storage/documentos/emprotur-carta-de-servico-ao-cidadao-2024-2,pdf</t>
  </si>
  <si>
    <t>1623739,79</t>
  </si>
  <si>
    <t>4101331,00</t>
  </si>
  <si>
    <t>10376938,75</t>
  </si>
  <si>
    <t>187734,53</t>
  </si>
  <si>
    <t>-266627678,00</t>
  </si>
  <si>
    <t>-3652062,81</t>
  </si>
  <si>
    <t>6575451,33</t>
  </si>
  <si>
    <t>8065843,55</t>
  </si>
  <si>
    <t>3800000,00</t>
  </si>
  <si>
    <t>200000,00</t>
  </si>
  <si>
    <t>1080</t>
  </si>
  <si>
    <t>https://www,procergs,rs,gov,br/carta-de-governanca-corporativa</t>
  </si>
  <si>
    <t>447593819,45</t>
  </si>
  <si>
    <t>309618837,40</t>
  </si>
  <si>
    <t>419913433,65</t>
  </si>
  <si>
    <t>52464693,65</t>
  </si>
  <si>
    <t>554741,21</t>
  </si>
  <si>
    <t>30894,24</t>
  </si>
  <si>
    <t>18986,88</t>
  </si>
  <si>
    <t>33178696,30</t>
  </si>
  <si>
    <t>161636292,32</t>
  </si>
  <si>
    <t>87900000,00</t>
  </si>
  <si>
    <t>203219287,84</t>
  </si>
  <si>
    <t>http://www,cadip,rs,gov,br/lista/631/carta-anual-de-governanca-corporativa</t>
  </si>
  <si>
    <t>282398,51</t>
  </si>
  <si>
    <t>-282398,51</t>
  </si>
  <si>
    <t>20743739,45</t>
  </si>
  <si>
    <t>21026000,00</t>
  </si>
  <si>
    <t>10200000,00</t>
  </si>
  <si>
    <t>351</t>
  </si>
  <si>
    <t>http://www,crm,rs,gov,br/upload/arquivos/202203/25101002-carta-anual-de-politicas-publicas-e-governanca-corporativa-2022,pdf</t>
  </si>
  <si>
    <t>188358132,07</t>
  </si>
  <si>
    <t>60204595,33</t>
  </si>
  <si>
    <t>182850575,09</t>
  </si>
  <si>
    <t>229801,98</t>
  </si>
  <si>
    <t>515333,50</t>
  </si>
  <si>
    <t>22199,76</t>
  </si>
  <si>
    <t>8577334,58</t>
  </si>
  <si>
    <t>286284274,44</t>
  </si>
  <si>
    <t>289465153,33</t>
  </si>
  <si>
    <t>13778</t>
  </si>
  <si>
    <t>https://ri,banrisul,com,br/governanca-corporativa/carta-anual-de-governanca-corporativa-2/</t>
  </si>
  <si>
    <t>15701727940,81</t>
  </si>
  <si>
    <t>2377229796,69</t>
  </si>
  <si>
    <t>18381915470,25</t>
  </si>
  <si>
    <t>336492584,81</t>
  </si>
  <si>
    <t>1452935,66</t>
  </si>
  <si>
    <t>20915,78</t>
  </si>
  <si>
    <t>28759,80</t>
  </si>
  <si>
    <t>870103937,91</t>
  </si>
  <si>
    <t>9662087683,20</t>
  </si>
  <si>
    <t>5459809267,95</t>
  </si>
  <si>
    <t>185278712,34</t>
  </si>
  <si>
    <t>49,39</t>
  </si>
  <si>
    <t>5200000000,00</t>
  </si>
  <si>
    <t>https://www,badesul,com,br/transparencia#11</t>
  </si>
  <si>
    <t>444980862,00</t>
  </si>
  <si>
    <t>39218654,00</t>
  </si>
  <si>
    <t>510954001,00</t>
  </si>
  <si>
    <t>398132,32</t>
  </si>
  <si>
    <t>42209,60</t>
  </si>
  <si>
    <t>40763,84</t>
  </si>
  <si>
    <t>116346510,00</t>
  </si>
  <si>
    <t>947875000,00</t>
  </si>
  <si>
    <t>761690000,00</t>
  </si>
  <si>
    <t>798273000,00</t>
  </si>
  <si>
    <t>262</t>
  </si>
  <si>
    <t>www,ceasa,rs,gov,br/portal da transparencia</t>
  </si>
  <si>
    <t>14434725,91</t>
  </si>
  <si>
    <t>13579791,29</t>
  </si>
  <si>
    <t>18919047,33</t>
  </si>
  <si>
    <t>23543,15</t>
  </si>
  <si>
    <t>352420,37</t>
  </si>
  <si>
    <t>371127,18</t>
  </si>
  <si>
    <t>18346789,04</t>
  </si>
  <si>
    <t>94,24</t>
  </si>
  <si>
    <t>20617765,92</t>
  </si>
  <si>
    <t>21877617,98</t>
  </si>
  <si>
    <t>45</t>
  </si>
  <si>
    <t>192692582,45</t>
  </si>
  <si>
    <t>6424905,36</t>
  </si>
  <si>
    <t>204617302,65</t>
  </si>
  <si>
    <t>92096960,87</t>
  </si>
  <si>
    <t>209550,54</t>
  </si>
  <si>
    <t>20000000,00</t>
  </si>
  <si>
    <t>4757525,93</t>
  </si>
  <si>
    <t>42060447,75</t>
  </si>
  <si>
    <t>650497,74</t>
  </si>
  <si>
    <t>-668276819,52</t>
  </si>
  <si>
    <t>-458084387,88</t>
  </si>
  <si>
    <t>62517065,88</t>
  </si>
  <si>
    <t>19200000,00</t>
  </si>
  <si>
    <t>62627881,39</t>
  </si>
  <si>
    <t>193337426,29</t>
  </si>
  <si>
    <t>156662573,61</t>
  </si>
  <si>
    <t>https://www,brde,com,br/wp-content/uploads/2023/04/CARTA-ANUAL-2023,pdf</t>
  </si>
  <si>
    <t>2286378085,38</t>
  </si>
  <si>
    <t>231513090,36</t>
  </si>
  <si>
    <t>1571608662,55</t>
  </si>
  <si>
    <t>6533754,06</t>
  </si>
  <si>
    <t>791768,55</t>
  </si>
  <si>
    <t>55997,76</t>
  </si>
  <si>
    <t>22432,40</t>
  </si>
  <si>
    <t>517249729,23</t>
  </si>
  <si>
    <t>4101322431,86</t>
  </si>
  <si>
    <t>33,33</t>
  </si>
  <si>
    <t>1971507000,00</t>
  </si>
  <si>
    <t>2225541000,00</t>
  </si>
  <si>
    <t>553</t>
  </si>
  <si>
    <t>https://www,portosrs,com,br/site/public/uploads/site/cartas/2,pdf</t>
  </si>
  <si>
    <t>209640956,58</t>
  </si>
  <si>
    <t>83511130,12</t>
  </si>
  <si>
    <t>268124013,56</t>
  </si>
  <si>
    <t>8471349,55</t>
  </si>
  <si>
    <t>334734,08</t>
  </si>
  <si>
    <t>1645823,00</t>
  </si>
  <si>
    <t>970319169,74</t>
  </si>
  <si>
    <t>957963888,23</t>
  </si>
  <si>
    <t>968734389,04</t>
  </si>
  <si>
    <t>14676200,94</t>
  </si>
  <si>
    <t>3905700,13</t>
  </si>
  <si>
    <t>167</t>
  </si>
  <si>
    <t>89907951,18</t>
  </si>
  <si>
    <t>38840112,09</t>
  </si>
  <si>
    <t>102249972,19</t>
  </si>
  <si>
    <t>1464445,40</t>
  </si>
  <si>
    <t>362811,86</t>
  </si>
  <si>
    <t>4853,54</t>
  </si>
  <si>
    <t>62817,77</t>
  </si>
  <si>
    <t>4172569,54</t>
  </si>
  <si>
    <t>521964424,55</t>
  </si>
  <si>
    <t>170866736,00</t>
  </si>
  <si>
    <t>511348505,68</t>
  </si>
  <si>
    <t>532381308,81</t>
  </si>
  <si>
    <t>573</t>
  </si>
  <si>
    <t>102414,78</t>
  </si>
  <si>
    <t>103614485,26</t>
  </si>
  <si>
    <t>123803968,39</t>
  </si>
  <si>
    <t>1647044,67</t>
  </si>
  <si>
    <t>354752,36</t>
  </si>
  <si>
    <t>3064,50</t>
  </si>
  <si>
    <t>-79258,23</t>
  </si>
  <si>
    <t>104733451,65</t>
  </si>
  <si>
    <t>131768902,88</t>
  </si>
  <si>
    <t>70874977,86</t>
  </si>
  <si>
    <t>62645626,09</t>
  </si>
  <si>
    <t>1307307880,00</t>
  </si>
  <si>
    <t>8310646,55</t>
  </si>
  <si>
    <t>336515,50</t>
  </si>
  <si>
    <t>562741,81</t>
  </si>
  <si>
    <t>104000,00</t>
  </si>
  <si>
    <t>-520981,01</t>
  </si>
  <si>
    <t>2069900,08</t>
  </si>
  <si>
    <t>59421895749,00</t>
  </si>
  <si>
    <t>158907523,49</t>
  </si>
  <si>
    <t>720,00</t>
  </si>
  <si>
    <t>-720,00</t>
  </si>
  <si>
    <t>82,93</t>
  </si>
  <si>
    <t>676,00</t>
  </si>
  <si>
    <t>376092373,00</t>
  </si>
  <si>
    <t>9225032,81</t>
  </si>
  <si>
    <t>279456,96</t>
  </si>
  <si>
    <t>235981,80</t>
  </si>
  <si>
    <t>43475,16</t>
  </si>
  <si>
    <t>739933,75</t>
  </si>
  <si>
    <t>67419895,00</t>
  </si>
  <si>
    <t>11467019,41</t>
  </si>
  <si>
    <t>3144093,62</t>
  </si>
  <si>
    <t>437982,03</t>
  </si>
  <si>
    <t>3148093,62</t>
  </si>
  <si>
    <t>-27065803,10</t>
  </si>
  <si>
    <t>-1230075437,67</t>
  </si>
  <si>
    <t>3017954,29</t>
  </si>
  <si>
    <t>72884768814,00</t>
  </si>
  <si>
    <t>9430415,98</t>
  </si>
  <si>
    <t>14851,29</t>
  </si>
  <si>
    <t>18851,29</t>
  </si>
  <si>
    <t>-10390211,48</t>
  </si>
  <si>
    <t>-667165118,04</t>
  </si>
  <si>
    <t>13295,15</t>
  </si>
  <si>
    <t>14851,15</t>
  </si>
  <si>
    <t>9818650394,00</t>
  </si>
  <si>
    <t>4128123850,74</t>
  </si>
  <si>
    <t>416</t>
  </si>
  <si>
    <t>56143528,04</t>
  </si>
  <si>
    <t>90827865,93</t>
  </si>
  <si>
    <t>303874,26</t>
  </si>
  <si>
    <t>251873,89</t>
  </si>
  <si>
    <t>12035561,66</t>
  </si>
  <si>
    <t>11921678,61</t>
  </si>
  <si>
    <t>176987827,74</t>
  </si>
  <si>
    <t>92913731,14</t>
  </si>
  <si>
    <t>744686,26</t>
  </si>
  <si>
    <t>199200,00</t>
  </si>
  <si>
    <t>15960044,11</t>
  </si>
  <si>
    <t>820,00</t>
  </si>
  <si>
    <t>-820,00</t>
  </si>
  <si>
    <t>-172440,97</t>
  </si>
  <si>
    <t>4729443,00</t>
  </si>
  <si>
    <t>248</t>
  </si>
  <si>
    <t>https://www,rj,gov,br/pesagro/estatutosocial</t>
  </si>
  <si>
    <t>50685,59</t>
  </si>
  <si>
    <t>39928849,75</t>
  </si>
  <si>
    <t>58494776,55</t>
  </si>
  <si>
    <t>3925485,25</t>
  </si>
  <si>
    <t>366283,40</t>
  </si>
  <si>
    <t>1349619,17</t>
  </si>
  <si>
    <t>6533763,09</t>
  </si>
  <si>
    <t>811974,32</t>
  </si>
  <si>
    <t>424</t>
  </si>
  <si>
    <t>5690692,09</t>
  </si>
  <si>
    <t>37863796,42</t>
  </si>
  <si>
    <t>71551282,18</t>
  </si>
  <si>
    <t>206294,03</t>
  </si>
  <si>
    <t>179441245,03</t>
  </si>
  <si>
    <t>757192445,33</t>
  </si>
  <si>
    <t>50088949,79</t>
  </si>
  <si>
    <t>62515627,30</t>
  </si>
  <si>
    <t>7986437,37</t>
  </si>
  <si>
    <t>4569593,94</t>
  </si>
  <si>
    <t>72884768867,00</t>
  </si>
  <si>
    <t>996251938,23</t>
  </si>
  <si>
    <t>334</t>
  </si>
  <si>
    <t>583311242,43</t>
  </si>
  <si>
    <t>70094224,53</t>
  </si>
  <si>
    <t>589019160,24</t>
  </si>
  <si>
    <t>412341229,12</t>
  </si>
  <si>
    <t>284285,82</t>
  </si>
  <si>
    <t>-5707917,73</t>
  </si>
  <si>
    <t>109926645,91</t>
  </si>
  <si>
    <t>551498889,43</t>
  </si>
  <si>
    <t>567889086,49</t>
  </si>
  <si>
    <t>2844278,13</t>
  </si>
  <si>
    <t>3184578,24</t>
  </si>
  <si>
    <t>3338267396,00</t>
  </si>
  <si>
    <t>242168282,17</t>
  </si>
  <si>
    <t>226</t>
  </si>
  <si>
    <t>18490503,66</t>
  </si>
  <si>
    <t>29550490,73</t>
  </si>
  <si>
    <t>40768668,51</t>
  </si>
  <si>
    <t>730015,20</t>
  </si>
  <si>
    <t>238113,36</t>
  </si>
  <si>
    <t>-33457578,71</t>
  </si>
  <si>
    <t>83201951,89</t>
  </si>
  <si>
    <t>99385118,92</t>
  </si>
  <si>
    <t>52</t>
  </si>
  <si>
    <t>135386,91</t>
  </si>
  <si>
    <t>5805338,65</t>
  </si>
  <si>
    <t>12841292,87</t>
  </si>
  <si>
    <t>225102,14</t>
  </si>
  <si>
    <t>-93730,15</t>
  </si>
  <si>
    <t>1540768,57</t>
  </si>
  <si>
    <t>2662510,09</t>
  </si>
  <si>
    <t>6420680,08</t>
  </si>
  <si>
    <t>1520887,26</t>
  </si>
  <si>
    <t>247</t>
  </si>
  <si>
    <t>149631147,00</t>
  </si>
  <si>
    <t>23400705,36</t>
  </si>
  <si>
    <t>152579751,05</t>
  </si>
  <si>
    <t>6527372,68</t>
  </si>
  <si>
    <t>183348,21</t>
  </si>
  <si>
    <t>14137383,00</t>
  </si>
  <si>
    <t>52879082,00</t>
  </si>
  <si>
    <t>4335804,45</t>
  </si>
  <si>
    <t>6399240,37</t>
  </si>
  <si>
    <t>3671316,83</t>
  </si>
  <si>
    <t>2441970,12</t>
  </si>
  <si>
    <t>33788930,85</t>
  </si>
  <si>
    <t>https://www,codin,rj,gov,br/_files/ugd/c74752_057e39a3af2345ba875bbdd5a9389a38,pdf?index=true</t>
  </si>
  <si>
    <t>3612216,67</t>
  </si>
  <si>
    <t>7920958,90</t>
  </si>
  <si>
    <t>19523820,01</t>
  </si>
  <si>
    <t>310512,31</t>
  </si>
  <si>
    <t>7579,00</t>
  </si>
  <si>
    <t>1936628,08</t>
  </si>
  <si>
    <t>46715594,81</t>
  </si>
  <si>
    <t>18257030,69</t>
  </si>
  <si>
    <t>14213633,00</t>
  </si>
  <si>
    <t>1167329,32</t>
  </si>
  <si>
    <t>912639,33</t>
  </si>
  <si>
    <t>194429609,00</t>
  </si>
  <si>
    <t>32114375,34</t>
  </si>
  <si>
    <t>390</t>
  </si>
  <si>
    <t>https://www,rj,gov,br/riotrilhos/carta_politica_publica</t>
  </si>
  <si>
    <t>69793000,00</t>
  </si>
  <si>
    <t>5008288,62</t>
  </si>
  <si>
    <t>153270069,03</t>
  </si>
  <si>
    <t>345116,10</t>
  </si>
  <si>
    <t>-7332341000,00</t>
  </si>
  <si>
    <t>221210247,11</t>
  </si>
  <si>
    <t>56199000,00</t>
  </si>
  <si>
    <t>10642444970,00</t>
  </si>
  <si>
    <t>5653397155,36</t>
  </si>
  <si>
    <t>2621,72</t>
  </si>
  <si>
    <t>7282708,46</t>
  </si>
  <si>
    <t>11022431,57</t>
  </si>
  <si>
    <t>148924,24</t>
  </si>
  <si>
    <t>5475,00</t>
  </si>
  <si>
    <t>902110,32</t>
  </si>
  <si>
    <t>470680,10</t>
  </si>
  <si>
    <t>16465899250,00</t>
  </si>
  <si>
    <t>8561991,97</t>
  </si>
  <si>
    <t>4902</t>
  </si>
  <si>
    <t>253996,22</t>
  </si>
  <si>
    <t>49650932,19</t>
  </si>
  <si>
    <t>50896251,19</t>
  </si>
  <si>
    <t>1245319,00</t>
  </si>
  <si>
    <t>455242,29</t>
  </si>
  <si>
    <t>6935,33</t>
  </si>
  <si>
    <t>-6756573,89</t>
  </si>
  <si>
    <t>-203988333,42</t>
  </si>
  <si>
    <t>2478567,69</t>
  </si>
  <si>
    <t>4</t>
  </si>
  <si>
    <t>493621,06</t>
  </si>
  <si>
    <t>417259,89</t>
  </si>
  <si>
    <t>956712,97</t>
  </si>
  <si>
    <t>95999,99</t>
  </si>
  <si>
    <t>8570,67</t>
  </si>
  <si>
    <t>-5845922,95</t>
  </si>
  <si>
    <t>424228,59</t>
  </si>
  <si>
    <t>479938,78</t>
  </si>
  <si>
    <t>2992296,37</t>
  </si>
  <si>
    <t>71249,00</t>
  </si>
  <si>
    <t>70025960,79</t>
  </si>
  <si>
    <t>133</t>
  </si>
  <si>
    <t>22615744,57</t>
  </si>
  <si>
    <t>10136828,14</t>
  </si>
  <si>
    <t>55709511,70</t>
  </si>
  <si>
    <t>217579,66</t>
  </si>
  <si>
    <t>8910,00</t>
  </si>
  <si>
    <t>-22636334,49</t>
  </si>
  <si>
    <t>-31736236,77</t>
  </si>
  <si>
    <t>526313,00</t>
  </si>
  <si>
    <t>16872235,78</t>
  </si>
  <si>
    <t>3061</t>
  </si>
  <si>
    <t>https://cedae,com,br/governancacorporativa</t>
  </si>
  <si>
    <t>3199563099,36</t>
  </si>
  <si>
    <t>900844589,02</t>
  </si>
  <si>
    <t>3554251174,48</t>
  </si>
  <si>
    <t>406660000,00</t>
  </si>
  <si>
    <t>1078585,03</t>
  </si>
  <si>
    <t>6200,00</t>
  </si>
  <si>
    <t>421594500,38</t>
  </si>
  <si>
    <t>7013833172,74</t>
  </si>
  <si>
    <t>256903,11</t>
  </si>
  <si>
    <t>629069118,00</t>
  </si>
  <si>
    <t>6290691,18</t>
  </si>
  <si>
    <t>3035150276,89</t>
  </si>
  <si>
    <t>4027559713,03</t>
  </si>
  <si>
    <t>19</t>
  </si>
  <si>
    <t>https://transparencia,ro,gov,br/PastasEmArvore/Pastas?id=0538a357-5c3a-48d5-95e6-506e925853aa</t>
  </si>
  <si>
    <t>14918479,36</t>
  </si>
  <si>
    <t>3513339,15</t>
  </si>
  <si>
    <t>16614189,29</t>
  </si>
  <si>
    <t>318286,84</t>
  </si>
  <si>
    <t>-698895,98</t>
  </si>
  <si>
    <t>3514839470,63</t>
  </si>
  <si>
    <t>25928261,63</t>
  </si>
  <si>
    <t>25889369,24</t>
  </si>
  <si>
    <t>25988034,10</t>
  </si>
  <si>
    <t>https://rondonia,ro,gov,br/wp-content/uploads/2024/04/SEI_0047420215_Ato_3,pdf</t>
  </si>
  <si>
    <t>17495919,20</t>
  </si>
  <si>
    <t>12456521,71</t>
  </si>
  <si>
    <t>13819223,85</t>
  </si>
  <si>
    <t>543157,86</t>
  </si>
  <si>
    <t>491887,35</t>
  </si>
  <si>
    <t>2946630,68</t>
  </si>
  <si>
    <t>23172352,78</t>
  </si>
  <si>
    <t>2700000,00</t>
  </si>
  <si>
    <t>11628781,64</t>
  </si>
  <si>
    <t>8928781,64</t>
  </si>
  <si>
    <t>318090,04</t>
  </si>
  <si>
    <t>442995,34</t>
  </si>
  <si>
    <t>156000,00</t>
  </si>
  <si>
    <t>-344280,88</t>
  </si>
  <si>
    <t>1312124,59</t>
  </si>
  <si>
    <t>1417480,00</t>
  </si>
  <si>
    <t>1502480,00</t>
  </si>
  <si>
    <t>8253110,00</t>
  </si>
  <si>
    <t>8668110,00</t>
  </si>
  <si>
    <t>85000,00</t>
  </si>
  <si>
    <t>170000,00</t>
  </si>
  <si>
    <t>742</t>
  </si>
  <si>
    <t>https://transparencia,caerd-ro,com,br/carta-anual-de-politicas-publicas-e-governanca-corporativa</t>
  </si>
  <si>
    <t>160120571,14</t>
  </si>
  <si>
    <t>117112927,28</t>
  </si>
  <si>
    <t>245921791,62</t>
  </si>
  <si>
    <t>29553245,00</t>
  </si>
  <si>
    <t>351849,64</t>
  </si>
  <si>
    <t>14060,18</t>
  </si>
  <si>
    <t>-50177629,67</t>
  </si>
  <si>
    <t>1588341147,00</t>
  </si>
  <si>
    <t>182615569,51</t>
  </si>
  <si>
    <t>182631833,00</t>
  </si>
  <si>
    <t>1517860,78</t>
  </si>
  <si>
    <t>6557587,75</t>
  </si>
  <si>
    <t>11436621,47</t>
  </si>
  <si>
    <t>3625000,00</t>
  </si>
  <si>
    <t>278100,00</t>
  </si>
  <si>
    <t>-2973722,17</t>
  </si>
  <si>
    <t>9240036,89</t>
  </si>
  <si>
    <t>7494000,00</t>
  </si>
  <si>
    <t>8462899,30</t>
  </si>
  <si>
    <t>16159750,00</t>
  </si>
  <si>
    <t>16164393,11</t>
  </si>
  <si>
    <t>957</t>
  </si>
  <si>
    <t>147553616,24</t>
  </si>
  <si>
    <t>91568059,66</t>
  </si>
  <si>
    <t>253259916,03</t>
  </si>
  <si>
    <t>25977138,94</t>
  </si>
  <si>
    <t>514000,04</t>
  </si>
  <si>
    <t>75045815,50</t>
  </si>
  <si>
    <t>-693819758,24</t>
  </si>
  <si>
    <t>11735793,06</t>
  </si>
  <si>
    <t>52304066,00</t>
  </si>
  <si>
    <t>59966976,00</t>
  </si>
  <si>
    <t>68710883,62</t>
  </si>
  <si>
    <t>78710883,62</t>
  </si>
  <si>
    <t>242</t>
  </si>
  <si>
    <t>https://www,imprensaoficial,rr,gov,br/app/_visualizar-doe/</t>
  </si>
  <si>
    <t>36108074,98</t>
  </si>
  <si>
    <t>32500488,18</t>
  </si>
  <si>
    <t>34469992,38</t>
  </si>
  <si>
    <t>250290,00</t>
  </si>
  <si>
    <t>3496702,83</t>
  </si>
  <si>
    <t>-29524490,24</t>
  </si>
  <si>
    <t>28377933,75</t>
  </si>
  <si>
    <t>7079730,07</t>
  </si>
  <si>
    <t>192846707637,00</t>
  </si>
  <si>
    <t>1313101397,05</t>
  </si>
  <si>
    <t>264</t>
  </si>
  <si>
    <t>23461309,28</t>
  </si>
  <si>
    <t>39787473,82</t>
  </si>
  <si>
    <t>379743,00</t>
  </si>
  <si>
    <t>-7396225,11</t>
  </si>
  <si>
    <t>119525114,04</t>
  </si>
  <si>
    <t>533496172,04</t>
  </si>
  <si>
    <t>53523112,96</t>
  </si>
  <si>
    <t>29832593,46</t>
  </si>
  <si>
    <t>99841,36</t>
  </si>
  <si>
    <t>81582,11</t>
  </si>
  <si>
    <t>4593459,66</t>
  </si>
  <si>
    <t>4944639,98</t>
  </si>
  <si>
    <t>95178,00</t>
  </si>
  <si>
    <t>130000,00</t>
  </si>
  <si>
    <t>-1284993,77</t>
  </si>
  <si>
    <t>-2696163,28</t>
  </si>
  <si>
    <t>4445436,47</t>
  </si>
  <si>
    <t>5693691,79</t>
  </si>
  <si>
    <t>800000,00</t>
  </si>
  <si>
    <t>1437906,00</t>
  </si>
  <si>
    <t>6512923,00</t>
  </si>
  <si>
    <t>8546550,00</t>
  </si>
  <si>
    <t>295638,96</t>
  </si>
  <si>
    <t>121981,70</t>
  </si>
  <si>
    <t>-736199,00</t>
  </si>
  <si>
    <t>-32644131,00</t>
  </si>
  <si>
    <t>4887003,00</t>
  </si>
  <si>
    <t>5510738,00</t>
  </si>
  <si>
    <t>46342958,68</t>
  </si>
  <si>
    <t>32300207,00</t>
  </si>
  <si>
    <t>1375</t>
  </si>
  <si>
    <t>https://www,cidasc,sc,gov,br/wp-content/uploads/2023/04/CAGC-2023,docx-1,pdf</t>
  </si>
  <si>
    <t>7206714,18</t>
  </si>
  <si>
    <t>249593798,63</t>
  </si>
  <si>
    <t>275114600,24</t>
  </si>
  <si>
    <t>3392120,74</t>
  </si>
  <si>
    <t>500825,81</t>
  </si>
  <si>
    <t>14029,90</t>
  </si>
  <si>
    <t>1548244,87</t>
  </si>
  <si>
    <t>-19347393,40</t>
  </si>
  <si>
    <t>231984797,00</t>
  </si>
  <si>
    <t>253733123,93</t>
  </si>
  <si>
    <t>42408424,00</t>
  </si>
  <si>
    <t>42408423,68</t>
  </si>
  <si>
    <t>6800000,00</t>
  </si>
  <si>
    <t>1816</t>
  </si>
  <si>
    <t>https://transparencia,epagri,sc,gov,br/?page_id=919</t>
  </si>
  <si>
    <t>26319496,00</t>
  </si>
  <si>
    <t>406514566,69</t>
  </si>
  <si>
    <t>487020795,00</t>
  </si>
  <si>
    <t>17097087,00</t>
  </si>
  <si>
    <t>499437,52</t>
  </si>
  <si>
    <t>-118261,00</t>
  </si>
  <si>
    <t>-25643905,00</t>
  </si>
  <si>
    <t>432446310,00</t>
  </si>
  <si>
    <t>433219082,00</t>
  </si>
  <si>
    <t>169781641,53</t>
  </si>
  <si>
    <t>7126652,00</t>
  </si>
  <si>
    <t>7283602,00</t>
  </si>
  <si>
    <t>7395104,00</t>
  </si>
  <si>
    <t>331857,48</t>
  </si>
  <si>
    <t>-268452,00</t>
  </si>
  <si>
    <t>5630,00</t>
  </si>
  <si>
    <t>3413873,00</t>
  </si>
  <si>
    <t>3528671,00</t>
  </si>
  <si>
    <t>1165848,00</t>
  </si>
  <si>
    <t>118</t>
  </si>
  <si>
    <t>http://transparencia,badesc,gov,br/gestaoEstadual/cartaGovernanca</t>
  </si>
  <si>
    <t>190209000,00</t>
  </si>
  <si>
    <t>49103000,00</t>
  </si>
  <si>
    <t>105173000,00</t>
  </si>
  <si>
    <t>2060000,00</t>
  </si>
  <si>
    <t>750205,32</t>
  </si>
  <si>
    <t>80864000,00</t>
  </si>
  <si>
    <t>896914000,00</t>
  </si>
  <si>
    <t>46011763,11</t>
  </si>
  <si>
    <t>61500000,00</t>
  </si>
  <si>
    <t>271102000,00</t>
  </si>
  <si>
    <t>271102262,00</t>
  </si>
  <si>
    <t>669705000,00</t>
  </si>
  <si>
    <t>699704845,26</t>
  </si>
  <si>
    <t>970211,22</t>
  </si>
  <si>
    <t>356616,47</t>
  </si>
  <si>
    <t>547979,06</t>
  </si>
  <si>
    <t>168442,32</t>
  </si>
  <si>
    <t>1385928,64</t>
  </si>
  <si>
    <t>620716,02</t>
  </si>
  <si>
    <t>1494603,19</t>
  </si>
  <si>
    <t>4774469,43</t>
  </si>
  <si>
    <t>4774650,18</t>
  </si>
  <si>
    <t>6699288,56</t>
  </si>
  <si>
    <t>1604821,20</t>
  </si>
  <si>
    <t>2913827,87</t>
  </si>
  <si>
    <t>428119,62</t>
  </si>
  <si>
    <t>25356,31</t>
  </si>
  <si>
    <t>1303025,66</t>
  </si>
  <si>
    <t>13707467,79</t>
  </si>
  <si>
    <t>11959320,00</t>
  </si>
  <si>
    <t>12735232,08</t>
  </si>
  <si>
    <t>1455785,92</t>
  </si>
  <si>
    <t>7668</t>
  </si>
  <si>
    <t>https://api,mziq,com/mzfilemanager/v2/d/137b4414-3d0c-493e-8b59-0d02bc3e4072/5096cbae-96bc-0bcc-6a35-59e93c983a5e?origin=1</t>
  </si>
  <si>
    <t>10402608000,00</t>
  </si>
  <si>
    <t>907056000,00</t>
  </si>
  <si>
    <t>9634626000,00</t>
  </si>
  <si>
    <t>1317082495,24</t>
  </si>
  <si>
    <t>873638,33</t>
  </si>
  <si>
    <t>21677,43</t>
  </si>
  <si>
    <t>557034000,00</t>
  </si>
  <si>
    <t>2932567000,00</t>
  </si>
  <si>
    <t>2461650351,25</t>
  </si>
  <si>
    <t>36930699,07</t>
  </si>
  <si>
    <t>7791201,00</t>
  </si>
  <si>
    <t>2480000000,00</t>
  </si>
  <si>
    <t>362</t>
  </si>
  <si>
    <t>https://transparencia,ciasc,sc,gov,br/ciasc/gestao/planos-relatorios-e-indicadores/relatorio-de-administracao/307-relatorio-de-administracao-2023/file</t>
  </si>
  <si>
    <t>179593403,20</t>
  </si>
  <si>
    <t>109391893,59</t>
  </si>
  <si>
    <t>185766884,40</t>
  </si>
  <si>
    <t>9588767,95</t>
  </si>
  <si>
    <t>663047,41</t>
  </si>
  <si>
    <t>41236,08</t>
  </si>
  <si>
    <t>-6173481,21</t>
  </si>
  <si>
    <t>50089000,00</t>
  </si>
  <si>
    <t>66288995,00</t>
  </si>
  <si>
    <t>18711004,50</t>
  </si>
  <si>
    <t>3393</t>
  </si>
  <si>
    <t>https://ri,casan,com,br/governanca-corporativa/carta-anual-de-politicas-publicas-e-governanca-corporativa/</t>
  </si>
  <si>
    <t>1634101021,00</t>
  </si>
  <si>
    <t>529073403,00</t>
  </si>
  <si>
    <t>1801242550,00</t>
  </si>
  <si>
    <t>462053095,00</t>
  </si>
  <si>
    <t>696685,00</t>
  </si>
  <si>
    <t>50742536,00</t>
  </si>
  <si>
    <t>2003578229,00</t>
  </si>
  <si>
    <t>19196681,00</t>
  </si>
  <si>
    <t>82702237,00</t>
  </si>
  <si>
    <t>113081435,00</t>
  </si>
  <si>
    <t>834410056,00</t>
  </si>
  <si>
    <t>926058028,00</t>
  </si>
  <si>
    <t>982890542,00</t>
  </si>
  <si>
    <t>1095971978,00</t>
  </si>
  <si>
    <t>86662978,00</t>
  </si>
  <si>
    <t>120000000,00</t>
  </si>
  <si>
    <t>4920760,07</t>
  </si>
  <si>
    <t>3572290,06</t>
  </si>
  <si>
    <t>6202097,87</t>
  </si>
  <si>
    <t>547888,07</t>
  </si>
  <si>
    <t>65541,37</t>
  </si>
  <si>
    <t>46402,16</t>
  </si>
  <si>
    <t>-2847890,17</t>
  </si>
  <si>
    <t>3039104,56</t>
  </si>
  <si>
    <t>2472310570,00</t>
  </si>
  <si>
    <t>3651537,00</t>
  </si>
  <si>
    <t>161671674,00</t>
  </si>
  <si>
    <t>1616016,74</t>
  </si>
  <si>
    <t>7510017,20</t>
  </si>
  <si>
    <t>10429792,14</t>
  </si>
  <si>
    <t>48277,00</t>
  </si>
  <si>
    <t>168719,66</t>
  </si>
  <si>
    <t>-48300,19</t>
  </si>
  <si>
    <t>2251808,97</t>
  </si>
  <si>
    <t>21272243,24</t>
  </si>
  <si>
    <t>23272243,00</t>
  </si>
  <si>
    <t>21370426,24</t>
  </si>
  <si>
    <t>23370426,24</t>
  </si>
  <si>
    <t>113752,82</t>
  </si>
  <si>
    <t>-116616,78</t>
  </si>
  <si>
    <t>-8059886370,89</t>
  </si>
  <si>
    <t>199000,00</t>
  </si>
  <si>
    <t>82632889,27</t>
  </si>
  <si>
    <t>82682702,34</t>
  </si>
  <si>
    <t>117367110,73</t>
  </si>
  <si>
    <t>117317297,66</t>
  </si>
  <si>
    <t>65248,69</t>
  </si>
  <si>
    <t>2156424,73</t>
  </si>
  <si>
    <t>14082119,41</t>
  </si>
  <si>
    <t>104220,18</t>
  </si>
  <si>
    <t>6994418,36</t>
  </si>
  <si>
    <t>407147626,61</t>
  </si>
  <si>
    <t>235000,00</t>
  </si>
  <si>
    <t>20251723,95</t>
  </si>
  <si>
    <t>210473078,00</t>
  </si>
  <si>
    <t>210708078,00</t>
  </si>
  <si>
    <t>285386230,00</t>
  </si>
  <si>
    <t>6209566,00</t>
  </si>
  <si>
    <t>40</t>
  </si>
  <si>
    <t>http://transparencia,scpar,sc,gov,br/scpar/responsabilidade-fiscal/prestacao-de-contas/prestacao-de-contas-anual</t>
  </si>
  <si>
    <t>1167504,43</t>
  </si>
  <si>
    <t>9571052,81</t>
  </si>
  <si>
    <t>10379381,06</t>
  </si>
  <si>
    <t>79206,82</t>
  </si>
  <si>
    <t>354057,57</t>
  </si>
  <si>
    <t>23719035,70</t>
  </si>
  <si>
    <t>5528686,28</t>
  </si>
  <si>
    <t>4558700,29</t>
  </si>
  <si>
    <t>227208991,00</t>
  </si>
  <si>
    <t>231767692,00</t>
  </si>
  <si>
    <t>511</t>
  </si>
  <si>
    <t>100</t>
  </si>
  <si>
    <t>https://transparencia,sergipegas,com,br/cms/</t>
  </si>
  <si>
    <t>336305328,54</t>
  </si>
  <si>
    <t>21867477,30</t>
  </si>
  <si>
    <t>320988077,00</t>
  </si>
  <si>
    <t>16638130,28</t>
  </si>
  <si>
    <t>424644,47</t>
  </si>
  <si>
    <t>46328,16</t>
  </si>
  <si>
    <t>31789254,31</t>
  </si>
  <si>
    <t>172114671,22</t>
  </si>
  <si>
    <t>14459841,12</t>
  </si>
  <si>
    <t>289550,00</t>
  </si>
  <si>
    <t>325956,90</t>
  </si>
  <si>
    <t>40805855,67</t>
  </si>
  <si>
    <t>45936802,11</t>
  </si>
  <si>
    <t>194</t>
  </si>
  <si>
    <t>34194376,58</t>
  </si>
  <si>
    <t>27738975,01</t>
  </si>
  <si>
    <t>36143829,01</t>
  </si>
  <si>
    <t>81667,56</t>
  </si>
  <si>
    <t>356974,84</t>
  </si>
  <si>
    <t>-1949452,43</t>
  </si>
  <si>
    <t>102942842,76</t>
  </si>
  <si>
    <t>34119125,30</t>
  </si>
  <si>
    <t>28966706,26</t>
  </si>
  <si>
    <t>80795161,31</t>
  </si>
  <si>
    <t>515885165,00</t>
  </si>
  <si>
    <t>515936758,60</t>
  </si>
  <si>
    <t>157</t>
  </si>
  <si>
    <t>41771850,00</t>
  </si>
  <si>
    <t>27429226,00</t>
  </si>
  <si>
    <t>45039044,15</t>
  </si>
  <si>
    <t>2954955,00</t>
  </si>
  <si>
    <t>432276,00</t>
  </si>
  <si>
    <t>253751,00</t>
  </si>
  <si>
    <t>-3267193,41</t>
  </si>
  <si>
    <t>216793092,44</t>
  </si>
  <si>
    <t>117422262,00</t>
  </si>
  <si>
    <t>118019938,00</t>
  </si>
  <si>
    <t>304</t>
  </si>
  <si>
    <t>3404991,08</t>
  </si>
  <si>
    <t>51535748,77</t>
  </si>
  <si>
    <t>71549152,82</t>
  </si>
  <si>
    <t>242420,89</t>
  </si>
  <si>
    <t>700456,36</t>
  </si>
  <si>
    <t>-433819,39</t>
  </si>
  <si>
    <t>-15634770,81</t>
  </si>
  <si>
    <t>37112659,50</t>
  </si>
  <si>
    <t>66915177,98</t>
  </si>
  <si>
    <t>55879586,67</t>
  </si>
  <si>
    <t>96690083,20</t>
  </si>
  <si>
    <t>1573</t>
  </si>
  <si>
    <t>https://transparencia,deso-se,com,br/</t>
  </si>
  <si>
    <t>776515411,00</t>
  </si>
  <si>
    <t>309463432,00</t>
  </si>
  <si>
    <t>724832295,00</t>
  </si>
  <si>
    <t>103655365,00</t>
  </si>
  <si>
    <t>795367,60</t>
  </si>
  <si>
    <t>98472,49</t>
  </si>
  <si>
    <t>46154909,00</t>
  </si>
  <si>
    <t>1930266171,00</t>
  </si>
  <si>
    <t>64540351,00</t>
  </si>
  <si>
    <t>18884886,00</t>
  </si>
  <si>
    <t>14974890260,00</t>
  </si>
  <si>
    <t>1302000000,00</t>
  </si>
  <si>
    <t>662078864,05</t>
  </si>
  <si>
    <t>680963750,00</t>
  </si>
  <si>
    <t>https://www,pronese,se,gov,br/transparencia</t>
  </si>
  <si>
    <t>8602467,61</t>
  </si>
  <si>
    <t>8771231,37</t>
  </si>
  <si>
    <t>171602,00</t>
  </si>
  <si>
    <t>4785,38</t>
  </si>
  <si>
    <t>-168763,76</t>
  </si>
  <si>
    <t>-187186,39</t>
  </si>
  <si>
    <t>8579528,51</t>
  </si>
  <si>
    <t>8586982,70</t>
  </si>
  <si>
    <t>2395568,41</t>
  </si>
  <si>
    <t>1387</t>
  </si>
  <si>
    <t>https://ri,banese,com,br/governanca-corporativa/carta-anual-de-governanca/</t>
  </si>
  <si>
    <t>62561725,89</t>
  </si>
  <si>
    <t>231339632,03</t>
  </si>
  <si>
    <t>1468000974,76</t>
  </si>
  <si>
    <t>23579401,00</t>
  </si>
  <si>
    <t>439416,29</t>
  </si>
  <si>
    <t>23993,47</t>
  </si>
  <si>
    <t>30773,92</t>
  </si>
  <si>
    <t>47470552,55</t>
  </si>
  <si>
    <t>668274347,60</t>
  </si>
  <si>
    <t>441902863,92</t>
  </si>
  <si>
    <t>51387033,03</t>
  </si>
  <si>
    <t>56242461,50</t>
  </si>
  <si>
    <t>13736267,00</t>
  </si>
  <si>
    <t>16205471,00</t>
  </si>
  <si>
    <t>461033100,00</t>
  </si>
  <si>
    <t>519098927,53</t>
  </si>
  <si>
    <t>https://www,se,gov,br/emsetur/emsetur_transparencia</t>
  </si>
  <si>
    <t>40630,51</t>
  </si>
  <si>
    <t>2216254,96</t>
  </si>
  <si>
    <t>5310502,67</t>
  </si>
  <si>
    <t>554512,66</t>
  </si>
  <si>
    <t>-2036750,62</t>
  </si>
  <si>
    <t>6613196,09</t>
  </si>
  <si>
    <t>3025545,30</t>
  </si>
  <si>
    <t>34550951,00</t>
  </si>
  <si>
    <t>98</t>
  </si>
  <si>
    <t>10728116,82</t>
  </si>
  <si>
    <t>7960105,96</t>
  </si>
  <si>
    <t>10077050,95</t>
  </si>
  <si>
    <t>320567,49</t>
  </si>
  <si>
    <t>136651,01</t>
  </si>
  <si>
    <t>651065,87</t>
  </si>
  <si>
    <t>-5672358,85</t>
  </si>
  <si>
    <t>8775120,96</t>
  </si>
  <si>
    <t>496</t>
  </si>
  <si>
    <t>https://www,emdagro,se,gov,br</t>
  </si>
  <si>
    <t>5900208,49</t>
  </si>
  <si>
    <t>50374309,72</t>
  </si>
  <si>
    <t>63063296,50</t>
  </si>
  <si>
    <t>1369643,83</t>
  </si>
  <si>
    <t>249488,09</t>
  </si>
  <si>
    <t>2400,00</t>
  </si>
  <si>
    <t>1563239,90</t>
  </si>
  <si>
    <t>37175348,09</t>
  </si>
  <si>
    <t>54195241,08</t>
  </si>
  <si>
    <t>53250877,30</t>
  </si>
  <si>
    <t>37572872,11</t>
  </si>
  <si>
    <t>73</t>
  </si>
  <si>
    <t>8194675,27</t>
  </si>
  <si>
    <t>5733940,60</t>
  </si>
  <si>
    <t>9629770,72</t>
  </si>
  <si>
    <t>303596,26</t>
  </si>
  <si>
    <t>-1012601,06</t>
  </si>
  <si>
    <t>1743019,02</t>
  </si>
  <si>
    <t>1270575,79</t>
  </si>
  <si>
    <t>92,95</t>
  </si>
  <si>
    <t>911,93</t>
  </si>
  <si>
    <t>11602,66</t>
  </si>
  <si>
    <t>500000,00</t>
  </si>
  <si>
    <t>83650,15</t>
  </si>
  <si>
    <t>83808,72</t>
  </si>
  <si>
    <t>416349,85</t>
  </si>
  <si>
    <t>416191,28</t>
  </si>
  <si>
    <t>11</t>
  </si>
  <si>
    <t>716654,07</t>
  </si>
  <si>
    <t>848463,80</t>
  </si>
  <si>
    <t>84000,00</t>
  </si>
  <si>
    <t>-800838,41</t>
  </si>
  <si>
    <t>2368442,63</t>
  </si>
  <si>
    <t>3200000,00</t>
  </si>
  <si>
    <t>4720000,00</t>
  </si>
  <si>
    <t>1682</t>
  </si>
  <si>
    <t>https://cetesb,sp,gov,br/balancos-patrimoniais</t>
  </si>
  <si>
    <t>572532837,02</t>
  </si>
  <si>
    <t>493090761,45</t>
  </si>
  <si>
    <t>591099416,94</t>
  </si>
  <si>
    <t>34254504,00</t>
  </si>
  <si>
    <t>470248,70</t>
  </si>
  <si>
    <t>12295,82</t>
  </si>
  <si>
    <t>16440,16</t>
  </si>
  <si>
    <t>-22938360,73</t>
  </si>
  <si>
    <t>57356351,73</t>
  </si>
  <si>
    <t>46815851,91</t>
  </si>
  <si>
    <t>123893945,00</t>
  </si>
  <si>
    <t>5652546352,00</t>
  </si>
  <si>
    <t>5679213019,00</t>
  </si>
  <si>
    <t>169576390,56</t>
  </si>
  <si>
    <t>170376390,56</t>
  </si>
  <si>
    <t>372</t>
  </si>
  <si>
    <t>https://www,cdhu,sp,gov,br/documents/20143/37042/DOE+BALAN%C3%87O+ANUAL+2022+-+20+04+23,pdf/2f00f17e-f481-9e44-1f6f-c6812913309b</t>
  </si>
  <si>
    <t>2323202000,00</t>
  </si>
  <si>
    <t>101187994,36</t>
  </si>
  <si>
    <t>2169925694,75</t>
  </si>
  <si>
    <t>1976981114,99</t>
  </si>
  <si>
    <t>380913,68</t>
  </si>
  <si>
    <t>-569478891,13</t>
  </si>
  <si>
    <t>11385214894,48</t>
  </si>
  <si>
    <t>875070147,00</t>
  </si>
  <si>
    <t>540000000,00</t>
  </si>
  <si>
    <t>24193943028,00</t>
  </si>
  <si>
    <t>25428041905,00</t>
  </si>
  <si>
    <t>17155349420,89</t>
  </si>
  <si>
    <t>18030419575,49</t>
  </si>
  <si>
    <t>https://www,parceriaseminvestimentos,sp,gov,br/wp-content/uploads/2023/10/2022-4%C2%B0-trim,pdf</t>
  </si>
  <si>
    <t>4500377,93</t>
  </si>
  <si>
    <t>16745562,05</t>
  </si>
  <si>
    <t>377843,73</t>
  </si>
  <si>
    <t>131635,86</t>
  </si>
  <si>
    <t>198913574,74</t>
  </si>
  <si>
    <t>2003022686,00</t>
  </si>
  <si>
    <t>169456870,60</t>
  </si>
  <si>
    <t>30000000,00</t>
  </si>
  <si>
    <t>1509619815,00</t>
  </si>
  <si>
    <t>1539619815,00</t>
  </si>
  <si>
    <t>1509619815,19</t>
  </si>
  <si>
    <t>1539619815,19</t>
  </si>
  <si>
    <t>https://portal,fazenda,sp,gov,br/Institucional/Paginas/CPSEC/CPSEC,aspx</t>
  </si>
  <si>
    <t>17907728,51</t>
  </si>
  <si>
    <t>620294,56</t>
  </si>
  <si>
    <t>16216291,44</t>
  </si>
  <si>
    <t>259508,21</t>
  </si>
  <si>
    <t>7230,00</t>
  </si>
  <si>
    <t>12384394,64</t>
  </si>
  <si>
    <t>297286811,64</t>
  </si>
  <si>
    <t>17442845,99</t>
  </si>
  <si>
    <t>2830121,00</t>
  </si>
  <si>
    <t>283012100,00</t>
  </si>
  <si>
    <t>5888</t>
  </si>
  <si>
    <t>https://www,cptm,sp,gov,br/esg-consciente/Governanca/BalancosDemonstrativos/Relat%C3%B3rio%20Integrado%20CPTM%202023,zip</t>
  </si>
  <si>
    <t>2250553070,99</t>
  </si>
  <si>
    <t>1093156566,62</t>
  </si>
  <si>
    <t>2948667915,73</t>
  </si>
  <si>
    <t>528266615,93</t>
  </si>
  <si>
    <t>419908,37</t>
  </si>
  <si>
    <t>17274,51</t>
  </si>
  <si>
    <t>18796,38</t>
  </si>
  <si>
    <t>-851709191,69</t>
  </si>
  <si>
    <t>10158105053,55</t>
  </si>
  <si>
    <t>962140766,72</t>
  </si>
  <si>
    <t>805279349,67</t>
  </si>
  <si>
    <t>914165283,85</t>
  </si>
  <si>
    <t>851079110,14</t>
  </si>
  <si>
    <t>608974962217,00</t>
  </si>
  <si>
    <t>684688052065,00</t>
  </si>
  <si>
    <t>18269248866,51</t>
  </si>
  <si>
    <t>19395132517,89</t>
  </si>
  <si>
    <t>46374519,00</t>
  </si>
  <si>
    <t>22093589,95</t>
  </si>
  <si>
    <t>62644120,76</t>
  </si>
  <si>
    <t>6115681,08</t>
  </si>
  <si>
    <t>520784,45</t>
  </si>
  <si>
    <t>-9640282,00</t>
  </si>
  <si>
    <t>194103759,00</t>
  </si>
  <si>
    <t>10416149,00</t>
  </si>
  <si>
    <t>8930729,00</t>
  </si>
  <si>
    <t>92487,94</t>
  </si>
  <si>
    <t>5434212,00</t>
  </si>
  <si>
    <t>17738161,00</t>
  </si>
  <si>
    <t>286717918,89</t>
  </si>
  <si>
    <t>292152130,89</t>
  </si>
  <si>
    <t>6999</t>
  </si>
  <si>
    <t>https://governancacorporativa,metrosp,com,br/Documentos%20Compartilhados/CartaPoliticasPublicas,pdf</t>
  </si>
  <si>
    <t>2319588425,06</t>
  </si>
  <si>
    <t>1917318543,58</t>
  </si>
  <si>
    <t>6275817628,58</t>
  </si>
  <si>
    <t>2682447014,75</t>
  </si>
  <si>
    <t>787891,36</t>
  </si>
  <si>
    <t>20345,76</t>
  </si>
  <si>
    <t>-900175857,05</t>
  </si>
  <si>
    <t>37066934093,22</t>
  </si>
  <si>
    <t>317976248,07</t>
  </si>
  <si>
    <t>2382936931,92</t>
  </si>
  <si>
    <t>2713990757,35</t>
  </si>
  <si>
    <t>8260220,00</t>
  </si>
  <si>
    <t>8906665,00</t>
  </si>
  <si>
    <t>44611122735,33</t>
  </si>
  <si>
    <t>47325113492,68</t>
  </si>
  <si>
    <t>1796</t>
  </si>
  <si>
    <t>https://www,prodesp,sp,gov,br/transparencia/carta-anual-de-governanca-corporativa/</t>
  </si>
  <si>
    <t>2207046848,03</t>
  </si>
  <si>
    <t>521950772,63</t>
  </si>
  <si>
    <t>2125199465,01</t>
  </si>
  <si>
    <t>76318080,09</t>
  </si>
  <si>
    <t>917318,08</t>
  </si>
  <si>
    <t>51219,82</t>
  </si>
  <si>
    <t>81847383,02</t>
  </si>
  <si>
    <t>791678287,73</t>
  </si>
  <si>
    <t>28745847,91</t>
  </si>
  <si>
    <t>12410789215,00</t>
  </si>
  <si>
    <t>12410805,00</t>
  </si>
  <si>
    <t>666490179,51</t>
  </si>
  <si>
    <t>11228</t>
  </si>
  <si>
    <t>https://ri,sabesp,com,br/governanca-corporativa/carta-de-governanca/</t>
  </si>
  <si>
    <t>25572055789,90</t>
  </si>
  <si>
    <t>3651093404,03</t>
  </si>
  <si>
    <t>23042531837,35</t>
  </si>
  <si>
    <t>6283773946,37</t>
  </si>
  <si>
    <t>700349,26</t>
  </si>
  <si>
    <t>29811,73</t>
  </si>
  <si>
    <t>3523531017,92</t>
  </si>
  <si>
    <t>29857376274,01</t>
  </si>
  <si>
    <t>51516138826,53</t>
  </si>
  <si>
    <t>438314503,26</t>
  </si>
  <si>
    <t>343506664,00</t>
  </si>
  <si>
    <t>7538442667,31</t>
  </si>
  <si>
    <t>146</t>
  </si>
  <si>
    <t>https://www,desenvolvesp,com,br/institucional/transparencia/prestacao-de-contas/carta-anual-de-politicas-publicas-e-governanca-corporativa/</t>
  </si>
  <si>
    <t>640714919,29</t>
  </si>
  <si>
    <t>54204189,74</t>
  </si>
  <si>
    <t>561308686,35</t>
  </si>
  <si>
    <t>485456,51</t>
  </si>
  <si>
    <t>87715,50</t>
  </si>
  <si>
    <t>35603,84</t>
  </si>
  <si>
    <t>212336414,81</t>
  </si>
  <si>
    <t>3403558659,45</t>
  </si>
  <si>
    <t>196277506,60</t>
  </si>
  <si>
    <t>1000000000,00</t>
  </si>
  <si>
    <t>2728157414,00</t>
  </si>
  <si>
    <t>3156469427,02</t>
  </si>
  <si>
    <t>https://ri,emae,com,br/list,aspx?idCanal=xKj5n4ohMMNFNZbS9HP5BQ==&amp;ano=2024</t>
  </si>
  <si>
    <t>603326910,81</t>
  </si>
  <si>
    <t>149282220,18</t>
  </si>
  <si>
    <t>447558791,03</t>
  </si>
  <si>
    <t>106621047,04</t>
  </si>
  <si>
    <t>587898,52</t>
  </si>
  <si>
    <t>20420,49</t>
  </si>
  <si>
    <t>15709,04</t>
  </si>
  <si>
    <t>150479943,65</t>
  </si>
  <si>
    <t>1088488783,94</t>
  </si>
  <si>
    <t>2158448647,00</t>
  </si>
  <si>
    <t>43062599,16</t>
  </si>
  <si>
    <t>14404423,00</t>
  </si>
  <si>
    <t>104991280,67</t>
  </si>
  <si>
    <t>733</t>
  </si>
  <si>
    <t>https://www,emtu,sp,gov,br/emtu/pdf/relatorio-gestao-23,pdf</t>
  </si>
  <si>
    <t>149304599,61</t>
  </si>
  <si>
    <t>111589874,03</t>
  </si>
  <si>
    <t>358116420,70</t>
  </si>
  <si>
    <t>180712035,78</t>
  </si>
  <si>
    <t>421925,64</t>
  </si>
  <si>
    <t>14054,60</t>
  </si>
  <si>
    <t>6626925,92</t>
  </si>
  <si>
    <t>2296046615,87</t>
  </si>
  <si>
    <t>135510000,00</t>
  </si>
  <si>
    <t>56689366,29</t>
  </si>
  <si>
    <t>240889266313,00</t>
  </si>
  <si>
    <t>256655104581,00</t>
  </si>
  <si>
    <t>2408892663,13</t>
  </si>
  <si>
    <t>2566551045,81</t>
  </si>
  <si>
    <t>308268000,00</t>
  </si>
  <si>
    <t>331322181,05</t>
  </si>
  <si>
    <t>612</t>
  </si>
  <si>
    <t>https://ipt,br/wp-content/uploads/2024/03/Carta-Anual-de-Governanca-Corporativa-IPT-2023,pdf</t>
  </si>
  <si>
    <t>176337302,84</t>
  </si>
  <si>
    <t>134478846,92</t>
  </si>
  <si>
    <t>193041709,90</t>
  </si>
  <si>
    <t>13539378,48</t>
  </si>
  <si>
    <t>553042,41</t>
  </si>
  <si>
    <t>-13531993,58</t>
  </si>
  <si>
    <t>87655778,77</t>
  </si>
  <si>
    <t>100508482,60</t>
  </si>
  <si>
    <t>106095097,88</t>
  </si>
  <si>
    <t>1180837,59</t>
  </si>
  <si>
    <t>28835291800,00</t>
  </si>
  <si>
    <t>29953375559,00</t>
  </si>
  <si>
    <t>288352918,00</t>
  </si>
  <si>
    <t>289533755,59</t>
  </si>
  <si>
    <t>9503598,44</t>
  </si>
  <si>
    <t>3378756,50</t>
  </si>
  <si>
    <t>9142038,86</t>
  </si>
  <si>
    <t>29982,61</t>
  </si>
  <si>
    <t>217637,38</t>
  </si>
  <si>
    <t>85806,26</t>
  </si>
  <si>
    <t>361559,58</t>
  </si>
  <si>
    <t>33135299,07</t>
  </si>
  <si>
    <t>10060362,17</t>
  </si>
  <si>
    <t>1509054,30</t>
  </si>
  <si>
    <t>5964000,00</t>
  </si>
  <si>
    <t>51300919,58</t>
  </si>
  <si>
    <t>52823857,21</t>
  </si>
  <si>
    <t>170095,39</t>
  </si>
  <si>
    <t>156212,06</t>
  </si>
  <si>
    <t>70209312,92</t>
  </si>
  <si>
    <t>10149687,81</t>
  </si>
  <si>
    <t>14250952,47</t>
  </si>
  <si>
    <t>768748,33</t>
  </si>
  <si>
    <t>279802,33</t>
  </si>
  <si>
    <t>3063169,01</t>
  </si>
  <si>
    <t>5209471,58</t>
  </si>
  <si>
    <t>60481397,32</t>
  </si>
  <si>
    <t>3908800,00</t>
  </si>
  <si>
    <t>33774167,92</t>
  </si>
  <si>
    <t>3792629,46</t>
  </si>
  <si>
    <t>33888437,15</t>
  </si>
  <si>
    <t>35000000,00</t>
  </si>
  <si>
    <t>1137726,84</t>
  </si>
  <si>
    <t>493323,26</t>
  </si>
  <si>
    <t>886622,38</t>
  </si>
  <si>
    <t>25200,00</t>
  </si>
  <si>
    <t>-46444,02</t>
  </si>
  <si>
    <t>1614284,64</t>
  </si>
  <si>
    <t>8406415,02</t>
  </si>
  <si>
    <t>31593584,98</t>
  </si>
  <si>
    <t>prejuízo em 2022</t>
  </si>
  <si>
    <t>prejuízo em 2023</t>
  </si>
  <si>
    <t>checar a situação da estatal ▪COMPANHIA DE ENGENHARIA HIDRICA E DE SANEAMENTO DA BAHIA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</si>
</sst>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42424"/>
      <name val="Consolas"/>
      <family val="3"/>
    </font>
    <font>
      <b/>
      <sz val="11"/>
      <name val="Calibri"/>
      <family val="2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7BFF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7" tint="-0.249977111117893"/>
      <name val="Arial"/>
      <family val="2"/>
    </font>
    <font>
      <sz val="11"/>
      <name val="Calibri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618C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875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AAAAAA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top" wrapText="1"/>
    </xf>
    <xf numFmtId="0" fontId="4" fillId="2" borderId="0" xfId="0" applyFont="1" applyFill="1"/>
    <xf numFmtId="0" fontId="5" fillId="0" borderId="1" xfId="0" applyFont="1" applyBorder="1" applyAlignment="1">
      <alignment horizontal="center" vertical="top" wrapText="1"/>
    </xf>
    <xf numFmtId="44" fontId="1" fillId="0" borderId="1" xfId="1" applyFont="1" applyBorder="1" applyAlignment="1">
      <alignment horizontal="center" vertical="top" wrapText="1"/>
    </xf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44" fontId="4" fillId="2" borderId="0" xfId="0" applyNumberFormat="1" applyFont="1" applyFill="1"/>
    <xf numFmtId="44" fontId="0" fillId="2" borderId="0" xfId="0" applyNumberFormat="1" applyFill="1"/>
    <xf numFmtId="0" fontId="6" fillId="0" borderId="1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7" fillId="5" borderId="1" xfId="0" applyFont="1" applyFill="1" applyBorder="1" applyAlignment="1">
      <alignment horizontal="center" vertical="top"/>
    </xf>
    <xf numFmtId="0" fontId="8" fillId="5" borderId="0" xfId="0" applyFont="1" applyFill="1"/>
    <xf numFmtId="0" fontId="7" fillId="5" borderId="0" xfId="0" applyFont="1" applyFill="1"/>
    <xf numFmtId="8" fontId="8" fillId="5" borderId="0" xfId="0" applyNumberFormat="1" applyFont="1" applyFill="1"/>
    <xf numFmtId="0" fontId="3" fillId="0" borderId="0" xfId="2"/>
    <xf numFmtId="0" fontId="8" fillId="3" borderId="0" xfId="0" applyFont="1" applyFill="1"/>
    <xf numFmtId="0" fontId="8" fillId="4" borderId="0" xfId="0" applyFont="1" applyFill="1"/>
    <xf numFmtId="0" fontId="3" fillId="5" borderId="0" xfId="2" applyFill="1"/>
    <xf numFmtId="0" fontId="9" fillId="0" borderId="0" xfId="0" applyFont="1"/>
    <xf numFmtId="0" fontId="10" fillId="0" borderId="0" xfId="0" applyFont="1"/>
    <xf numFmtId="0" fontId="14" fillId="2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6" fillId="2" borderId="4" xfId="0" quotePrefix="1" applyFont="1" applyFill="1" applyBorder="1" applyAlignment="1">
      <alignment wrapText="1"/>
    </xf>
    <xf numFmtId="0" fontId="15" fillId="6" borderId="2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wrapText="1"/>
    </xf>
    <xf numFmtId="49" fontId="15" fillId="6" borderId="2" xfId="0" applyNumberFormat="1" applyFont="1" applyFill="1" applyBorder="1" applyAlignment="1">
      <alignment horizontal="center" vertical="center" wrapText="1"/>
    </xf>
    <xf numFmtId="0" fontId="17" fillId="2" borderId="4" xfId="0" quotePrefix="1" applyFont="1" applyFill="1" applyBorder="1" applyAlignment="1">
      <alignment wrapText="1"/>
    </xf>
    <xf numFmtId="0" fontId="18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7" borderId="0" xfId="0" applyFill="1"/>
    <xf numFmtId="0" fontId="2" fillId="0" borderId="0" xfId="4" applyAlignment="1">
      <alignment wrapText="1"/>
    </xf>
    <xf numFmtId="0" fontId="0" fillId="2" borderId="4" xfId="0" applyFill="1" applyBorder="1"/>
    <xf numFmtId="0" fontId="0" fillId="8" borderId="0" xfId="0" applyFill="1"/>
    <xf numFmtId="4" fontId="0" fillId="2" borderId="4" xfId="0" applyNumberFormat="1" applyFill="1" applyBorder="1"/>
    <xf numFmtId="2" fontId="0" fillId="0" borderId="0" xfId="0" applyNumberFormat="1"/>
    <xf numFmtId="4" fontId="0" fillId="2" borderId="0" xfId="0" applyNumberFormat="1" applyFill="1"/>
    <xf numFmtId="0" fontId="19" fillId="0" borderId="0" xfId="4" applyFont="1"/>
    <xf numFmtId="0" fontId="2" fillId="0" borderId="0" xfId="4"/>
    <xf numFmtId="0" fontId="0" fillId="9" borderId="0" xfId="0" applyFill="1"/>
    <xf numFmtId="0" fontId="0" fillId="9" borderId="4" xfId="0" applyFill="1" applyBorder="1"/>
    <xf numFmtId="0" fontId="0" fillId="10" borderId="0" xfId="0" applyFill="1"/>
    <xf numFmtId="0" fontId="20" fillId="0" borderId="0" xfId="4" applyFont="1"/>
    <xf numFmtId="0" fontId="0" fillId="11" borderId="4" xfId="0" applyFill="1" applyBorder="1"/>
    <xf numFmtId="0" fontId="2" fillId="12" borderId="0" xfId="4" applyFill="1"/>
    <xf numFmtId="0" fontId="0" fillId="11" borderId="0" xfId="0" applyFill="1"/>
    <xf numFmtId="4" fontId="0" fillId="13" borderId="4" xfId="0" applyNumberFormat="1" applyFill="1" applyBorder="1"/>
    <xf numFmtId="0" fontId="0" fillId="14" borderId="0" xfId="0" applyFill="1"/>
    <xf numFmtId="0" fontId="12" fillId="11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0" xfId="0" applyFill="1"/>
    <xf numFmtId="0" fontId="0" fillId="15" borderId="0" xfId="0" applyFill="1"/>
    <xf numFmtId="0" fontId="21" fillId="0" borderId="0" xfId="0" applyFont="1"/>
    <xf numFmtId="0" fontId="0" fillId="0" borderId="4" xfId="0" applyBorder="1"/>
    <xf numFmtId="43" fontId="0" fillId="11" borderId="0" xfId="3" applyFont="1" applyFill="1"/>
    <xf numFmtId="0" fontId="0" fillId="11" borderId="4" xfId="0" applyFill="1" applyBorder="1" applyAlignment="1">
      <alignment horizontal="left"/>
    </xf>
    <xf numFmtId="0" fontId="0" fillId="17" borderId="4" xfId="0" applyFill="1" applyBorder="1"/>
    <xf numFmtId="0" fontId="0" fillId="17" borderId="0" xfId="0" applyFill="1"/>
    <xf numFmtId="0" fontId="20" fillId="12" borderId="0" xfId="4" applyFont="1" applyFill="1"/>
    <xf numFmtId="0" fontId="20" fillId="12" borderId="0" xfId="4" applyFont="1" applyFill="1" applyAlignment="1">
      <alignment horizontal="left"/>
    </xf>
    <xf numFmtId="0" fontId="11" fillId="0" borderId="0" xfId="4" applyFont="1"/>
    <xf numFmtId="0" fontId="0" fillId="18" borderId="4" xfId="0" applyFill="1" applyBorder="1"/>
    <xf numFmtId="0" fontId="2" fillId="0" borderId="5" xfId="4" applyBorder="1"/>
    <xf numFmtId="0" fontId="13" fillId="0" borderId="0" xfId="4" applyFont="1" applyAlignment="1">
      <alignment horizontal="center"/>
    </xf>
    <xf numFmtId="0" fontId="0" fillId="0" borderId="0" xfId="4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4" applyFont="1"/>
    <xf numFmtId="0" fontId="13" fillId="0" borderId="0" xfId="0" applyFont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5">
    <cellStyle name="Hiperlink" xfId="2" builtinId="8"/>
    <cellStyle name="Moeda" xfId="1" builtinId="4"/>
    <cellStyle name="Normal" xfId="0" builtinId="0"/>
    <cellStyle name="Normal 2" xfId="4" xr:uid="{ACE6F088-2B86-4C17-A13D-C5599D157775}"/>
    <cellStyle name="Vírgula" xfId="3" builtinId="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theme="5"/>
      </font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theme="5"/>
      </font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theme="5"/>
      </font>
    </dxf>
    <dxf>
      <fill>
        <patternFill>
          <bgColor rgb="FFFF6699"/>
        </patternFill>
      </fill>
    </dxf>
    <dxf>
      <font>
        <color theme="5"/>
      </font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theme="5"/>
      </font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  <dxf>
      <fill>
        <patternFill>
          <bgColor rgb="FFFF6699"/>
        </pattern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theme="5"/>
      </font>
    </dxf>
    <dxf>
      <fill>
        <patternFill>
          <bgColor rgb="FFFF6699"/>
        </patternFill>
      </fill>
    </dxf>
    <dxf>
      <fill>
        <gradientFill degree="22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rgb="FFA58751"/>
          </stop>
          <stop position="1">
            <color rgb="FFF19B6B"/>
          </stop>
        </gradientFill>
      </fill>
    </dxf>
  </dxfs>
  <tableStyles count="1" defaultTableStyle="TableStyleMedium9" defaultPivotStyle="PivotStyleLight16">
    <tableStyle name="Invisible" pivot="0" table="0" count="0" xr9:uid="{A1223086-933B-4524-B4E8-C1ED9D189B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gatha Lechner da Silva" id="{37BF3033-A54B-4A1E-89DA-A23A469C8806}" userId="agatha.silva@tesouro.gov.br" providerId="PeoplePicker"/>
  <person displayName="Liana Ferraz Januzzi" id="{2D5CF028-F127-4FA6-AB1E-569A734273BD}" userId="S::liana.januzzi@tesouro.gov.br::b25df43b-925a-4f95-b6ff-a6eed05d5ac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1-22T18:17:04.28" personId="{2D5CF028-F127-4FA6-AB1E-569A734273BD}" id="{10E4424E-FB94-4856-8322-F794F01DB9C3}">
    <text>@Agatha Lechner da Silva , esta aba foi criada pegando os dados da planilha Liana-Inerves (aba definitiva) e inserida a primeira linha da planilha que o consultor enviou, confirmando que está na estrutura que ele pediu. Ela APRESENTA indício por aporte. Podemos conferir. Após a confer~encia vou copiar e colar apenas valores e alterar a nomenclatura de ñ-dep para incluir informaçao de indício... Assim passar pra COSIS.</text>
    <mentions>
      <mention mentionpersonId="{37BF3033-A54B-4A1E-89DA-A23A469C8806}" mentionId="{86ED5DE8-C529-4A81-A4E3-DA66AF38532D}" startIndex="0" length="2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m.rs.gov.br/upload/arquivos/202203/25101002-carta-anual-de-politicas-publicas-e-governanca-corporativa-2022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mpaer.pb.gov.br/Sevicos" TargetMode="External"/><Relationship Id="rId1" Type="http://schemas.openxmlformats.org/officeDocument/2006/relationships/hyperlink" Target="https://www.amazonastur.am.gov.br/wp-content/uploads/2023/02/Carta-de-Servicos-2023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ceturb.es.gov.br/missao-visao-e-valor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hab.pe.gov.br/" TargetMode="External"/><Relationship Id="rId13" Type="http://schemas.openxmlformats.org/officeDocument/2006/relationships/hyperlink" Target="https://ri.emae.com.br/Download.aspx?Arquivo=0+DSOyVYPacq/Zelbvd6lw==" TargetMode="External"/><Relationship Id="rId3" Type="http://schemas.openxmlformats.org/officeDocument/2006/relationships/hyperlink" Target="https://metro.df.gov.br/" TargetMode="External"/><Relationship Id="rId7" Type="http://schemas.openxmlformats.org/officeDocument/2006/relationships/hyperlink" Target="http://ri.banpara.b.br/" TargetMode="External"/><Relationship Id="rId12" Type="http://schemas.openxmlformats.org/officeDocument/2006/relationships/hyperlink" Target="https://cetesb.sp.gov.br/balancos-patrimoniais" TargetMode="External"/><Relationship Id="rId2" Type="http://schemas.openxmlformats.org/officeDocument/2006/relationships/hyperlink" Target="http://www.ceb.com.br/" TargetMode="External"/><Relationship Id="rId1" Type="http://schemas.openxmlformats.org/officeDocument/2006/relationships/hyperlink" Target="https://www.brbcard.com.br/" TargetMode="External"/><Relationship Id="rId6" Type="http://schemas.openxmlformats.org/officeDocument/2006/relationships/hyperlink" Target="http://www.goiasgas.com.br/acesso-a-informacao" TargetMode="External"/><Relationship Id="rId11" Type="http://schemas.openxmlformats.org/officeDocument/2006/relationships/hyperlink" Target="https://transparencia.ro.gov.br/" TargetMode="External"/><Relationship Id="rId5" Type="http://schemas.openxmlformats.org/officeDocument/2006/relationships/hyperlink" Target="https://esgas.com.br/" TargetMode="External"/><Relationship Id="rId10" Type="http://schemas.openxmlformats.org/officeDocument/2006/relationships/hyperlink" Target="https://potigas.com.br/" TargetMode="External"/><Relationship Id="rId4" Type="http://schemas.openxmlformats.org/officeDocument/2006/relationships/hyperlink" Target="https://www.cesan.com.br/" TargetMode="External"/><Relationship Id="rId9" Type="http://schemas.openxmlformats.org/officeDocument/2006/relationships/hyperlink" Target="https://www.copergas.com.br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EB3B-1833-42E3-9A48-D28330A0B62B}">
  <dimension ref="A1:AX296"/>
  <sheetViews>
    <sheetView tabSelected="1" zoomScaleNormal="100" workbookViewId="0">
      <selection activeCell="AB38" sqref="AB38"/>
    </sheetView>
  </sheetViews>
  <sheetFormatPr defaultRowHeight="15" customHeight="1" x14ac:dyDescent="0.25"/>
  <cols>
    <col min="1" max="1" width="11.140625" customWidth="1"/>
    <col min="2" max="2" width="65.7109375" customWidth="1"/>
    <col min="3" max="3" width="16.140625" customWidth="1"/>
    <col min="4" max="4" width="13.5703125" customWidth="1"/>
    <col min="6" max="6" width="17.42578125" customWidth="1"/>
    <col min="9" max="9" width="9.140625" bestFit="1" customWidth="1"/>
    <col min="14" max="14" width="10" customWidth="1"/>
    <col min="18" max="18" width="17.42578125" customWidth="1"/>
    <col min="19" max="19" width="19.85546875" bestFit="1" customWidth="1"/>
    <col min="20" max="20" width="18.85546875" bestFit="1" customWidth="1"/>
    <col min="21" max="21" width="14.140625" bestFit="1" customWidth="1"/>
    <col min="22" max="22" width="19.85546875" bestFit="1" customWidth="1"/>
    <col min="23" max="23" width="18.85546875" style="10" bestFit="1" customWidth="1"/>
    <col min="25" max="26" width="15.28515625" bestFit="1" customWidth="1"/>
    <col min="27" max="27" width="16.28515625" style="10" bestFit="1" customWidth="1"/>
    <col min="28" max="28" width="18.85546875" style="10" bestFit="1" customWidth="1"/>
    <col min="29" max="29" width="9.28515625" customWidth="1"/>
    <col min="30" max="31" width="19.85546875" bestFit="1" customWidth="1"/>
    <col min="32" max="32" width="17.42578125" bestFit="1" customWidth="1"/>
    <col min="33" max="34" width="18.85546875" bestFit="1" customWidth="1"/>
    <col min="35" max="35" width="18.85546875" customWidth="1"/>
    <col min="36" max="36" width="18.85546875" bestFit="1" customWidth="1"/>
    <col min="37" max="37" width="17.42578125" bestFit="1" customWidth="1"/>
    <col min="38" max="39" width="18.85546875" bestFit="1" customWidth="1"/>
    <col min="40" max="41" width="22.5703125" bestFit="1" customWidth="1"/>
    <col min="42" max="42" width="22.5703125" customWidth="1"/>
    <col min="43" max="44" width="19.85546875" bestFit="1" customWidth="1"/>
    <col min="45" max="45" width="17.42578125" bestFit="1" customWidth="1"/>
    <col min="46" max="47" width="18.85546875" bestFit="1" customWidth="1"/>
    <col min="50" max="50" width="10.85546875" customWidth="1"/>
  </cols>
  <sheetData>
    <row r="1" spans="1:50" s="3" customFormat="1" ht="15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6" t="s">
        <v>20</v>
      </c>
      <c r="V1" s="2" t="s">
        <v>21</v>
      </c>
      <c r="W1" s="9" t="s">
        <v>22</v>
      </c>
      <c r="X1" s="2" t="s">
        <v>23</v>
      </c>
      <c r="Y1" s="2" t="s">
        <v>24</v>
      </c>
      <c r="Z1" s="2" t="s">
        <v>25</v>
      </c>
      <c r="AA1" s="9" t="s">
        <v>26</v>
      </c>
      <c r="AB1" s="9" t="s">
        <v>27</v>
      </c>
      <c r="AC1" s="6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spans="1:50" x14ac:dyDescent="0.25">
      <c r="A2" s="1" t="s">
        <v>50</v>
      </c>
      <c r="B2" t="str">
        <f>VLOOKUP($D2,Rascunho!$BF$2:$BH$296,2,FALSE)</f>
        <v>Agência de Negócios do Estado do Acre</v>
      </c>
      <c r="C2" t="str">
        <f>VLOOKUP($D2,Rascunho!$BF$2:$BH$296,3,FALSE)</f>
        <v>ANAC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57</v>
      </c>
      <c r="L2" t="s">
        <v>58</v>
      </c>
      <c r="M2">
        <v>47</v>
      </c>
      <c r="N2" s="5" t="str">
        <f t="shared" ref="N2:N65" si="0">IF(AND(E2="ATIVA",M2=0),"VERIFICAR","OK")</f>
        <v>OK</v>
      </c>
      <c r="O2" t="s">
        <v>59</v>
      </c>
      <c r="P2" t="s">
        <v>59</v>
      </c>
      <c r="Q2" t="s">
        <v>57</v>
      </c>
      <c r="R2" t="str">
        <f>VLOOKUP($D2,Rascunho!$E$2:$S$296,15,FALSE)</f>
        <v>Site não disponível</v>
      </c>
      <c r="S2" s="11">
        <v>0</v>
      </c>
      <c r="T2" s="11">
        <v>5601459.71</v>
      </c>
      <c r="U2" s="7" t="str">
        <f>IF(AND(M2=0,T2&gt;0),"VERIFICAR","OK")</f>
        <v>OK</v>
      </c>
      <c r="V2" s="10">
        <v>9529995.0600000005</v>
      </c>
      <c r="W2" s="10">
        <v>0</v>
      </c>
      <c r="X2" t="s">
        <v>57</v>
      </c>
      <c r="Y2" s="10">
        <v>329849</v>
      </c>
      <c r="Z2" s="10">
        <v>0</v>
      </c>
      <c r="AA2" s="10">
        <v>128600.53</v>
      </c>
      <c r="AB2" s="10">
        <v>-9049391.3800000008</v>
      </c>
      <c r="AC2" s="7" t="str">
        <f>IF(AND(X2="SIM",AB2&lt;0),"VERIFICAR","OK")</f>
        <v>OK</v>
      </c>
      <c r="AD2" s="10">
        <v>41232323.960000001</v>
      </c>
      <c r="AE2" s="10">
        <v>0</v>
      </c>
      <c r="AF2" s="10">
        <v>0</v>
      </c>
      <c r="AG2" s="10">
        <v>0</v>
      </c>
      <c r="AH2" s="10">
        <v>0</v>
      </c>
      <c r="AI2" s="7" t="str">
        <f>IF(AND(L2="NÃO DEPENDENTE",AH2&gt;0),"INDÍCIO DE DEPENDÊNCIA POR SUBVENÇÃO","OK")</f>
        <v>OK</v>
      </c>
      <c r="AJ2" s="10">
        <v>0</v>
      </c>
      <c r="AK2" s="10">
        <v>0</v>
      </c>
      <c r="AL2" s="10">
        <v>2247519.62</v>
      </c>
      <c r="AM2" s="10">
        <v>5563422.3899999997</v>
      </c>
      <c r="AN2" s="10">
        <v>0</v>
      </c>
      <c r="AO2" s="10">
        <v>0</v>
      </c>
      <c r="AP2" s="13">
        <f>AO2-AN2</f>
        <v>0</v>
      </c>
      <c r="AQ2" s="10">
        <v>150642058.77000001</v>
      </c>
      <c r="AR2" s="10">
        <v>156205481.16</v>
      </c>
      <c r="AS2" s="10">
        <v>1357941.23</v>
      </c>
      <c r="AT2" s="10">
        <v>3794518.84</v>
      </c>
      <c r="AU2" s="14">
        <f>(AR2-AQ2)+(AT2)</f>
        <v>9357941.2299999855</v>
      </c>
      <c r="AV2" s="7" t="str">
        <f>IF(OR(AP2&gt;0,AU2&gt;0),"SIM","NÃO")</f>
        <v>SIM</v>
      </c>
      <c r="AW2" s="7" t="str">
        <f>IF(AND(L2="NÃO DEPENDENTE",AM2&gt;0),"VER CAPITAL","OK")</f>
        <v>OK</v>
      </c>
      <c r="AX2" s="7" t="str">
        <f>IF(AND(AW2="VER CAPITAL",AV2="NÃO"),"INDÍCIO DE DEPENDÊNCIA POR CAPITAL","OK")</f>
        <v>OK</v>
      </c>
    </row>
    <row r="3" spans="1:50" x14ac:dyDescent="0.25">
      <c r="A3" s="1" t="s">
        <v>50</v>
      </c>
      <c r="B3" t="s">
        <v>60</v>
      </c>
      <c r="C3" t="s">
        <v>61</v>
      </c>
      <c r="D3" t="s">
        <v>62</v>
      </c>
      <c r="E3" t="s">
        <v>52</v>
      </c>
      <c r="F3" t="s">
        <v>63</v>
      </c>
      <c r="G3" t="s">
        <v>54</v>
      </c>
      <c r="H3" t="s">
        <v>55</v>
      </c>
      <c r="I3" t="s">
        <v>56</v>
      </c>
      <c r="J3" t="s">
        <v>57</v>
      </c>
      <c r="K3" t="s">
        <v>57</v>
      </c>
      <c r="L3" t="s">
        <v>58</v>
      </c>
      <c r="M3">
        <v>0</v>
      </c>
      <c r="N3" s="5" t="str">
        <f t="shared" si="0"/>
        <v>VERIFICAR</v>
      </c>
      <c r="O3" t="s">
        <v>59</v>
      </c>
      <c r="P3" t="s">
        <v>59</v>
      </c>
      <c r="Q3" t="s">
        <v>57</v>
      </c>
      <c r="R3" t="str">
        <f>VLOOKUP($D3,Rascunho!$E$2:$S$296,15,FALSE)</f>
        <v>Site não disponível</v>
      </c>
      <c r="S3" s="11">
        <v>0</v>
      </c>
      <c r="T3" s="11">
        <v>0</v>
      </c>
      <c r="U3" s="7" t="str">
        <f t="shared" ref="U3:U66" si="1">IF(AND(M3=0,T3&gt;0),"VERIFICAR","OK")</f>
        <v>OK</v>
      </c>
      <c r="V3" s="10">
        <v>0</v>
      </c>
      <c r="W3" s="10">
        <v>0</v>
      </c>
      <c r="X3" t="s">
        <v>57</v>
      </c>
      <c r="Y3" s="10">
        <v>0</v>
      </c>
      <c r="Z3" s="10">
        <v>0</v>
      </c>
      <c r="AA3" s="10">
        <v>0</v>
      </c>
      <c r="AB3" s="10">
        <v>0</v>
      </c>
      <c r="AC3" s="7" t="str">
        <f t="shared" ref="AC3:AC66" si="2">IF(AND(X3="SIM",AB3&lt;0),"VERIFICAR","OK")</f>
        <v>OK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7" t="str">
        <f t="shared" ref="AI3:AI66" si="3">IF(AND(L3="NÃO DEPENDENTE",AH3&gt;0),"INDÍCIO DE DEPENDÊNCIA POR SUBVENÇÃO","OK")</f>
        <v>OK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3">
        <f t="shared" ref="AP3:AP66" si="4">AO3-AN3</f>
        <v>0</v>
      </c>
      <c r="AQ3" s="10">
        <v>0</v>
      </c>
      <c r="AR3" s="10">
        <v>0</v>
      </c>
      <c r="AS3" s="10">
        <v>0</v>
      </c>
      <c r="AT3" s="10">
        <v>0</v>
      </c>
      <c r="AU3" s="14">
        <f t="shared" ref="AU3:AU66" si="5">(AR3-AQ3)+(AT3)</f>
        <v>0</v>
      </c>
      <c r="AV3" s="7" t="str">
        <f t="shared" ref="AV3:AV66" si="6">IF(OR(AP3&gt;0,AU3&gt;0),"SIM","NÃO")</f>
        <v>NÃO</v>
      </c>
      <c r="AW3" s="7" t="str">
        <f t="shared" ref="AW3:AW66" si="7">IF(AND(L3="NÃO DEPENDENTE",AM3&gt;0),"VER CAPITAL","OK")</f>
        <v>OK</v>
      </c>
      <c r="AX3" s="7" t="str">
        <f t="shared" ref="AX3:AX66" si="8">IF(AND(AW3="VER CAPITAL",AV3="NÃO"),"INDÍCIO DE DEPENDÊNCIA POR CAPITAL","OK")</f>
        <v>OK</v>
      </c>
    </row>
    <row r="4" spans="1:50" x14ac:dyDescent="0.25">
      <c r="A4" s="1" t="s">
        <v>50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54</v>
      </c>
      <c r="H4" t="s">
        <v>55</v>
      </c>
      <c r="I4" t="s">
        <v>56</v>
      </c>
      <c r="J4" t="s">
        <v>57</v>
      </c>
      <c r="K4" t="s">
        <v>57</v>
      </c>
      <c r="L4" t="s">
        <v>58</v>
      </c>
      <c r="M4">
        <v>12</v>
      </c>
      <c r="N4" s="5" t="str">
        <f t="shared" si="0"/>
        <v>OK</v>
      </c>
      <c r="O4" t="s">
        <v>59</v>
      </c>
      <c r="P4" t="s">
        <v>59</v>
      </c>
      <c r="Q4" t="s">
        <v>57</v>
      </c>
      <c r="R4" t="str">
        <f>VLOOKUP($D4,Rascunho!$E$2:$S$296,15,FALSE)</f>
        <v>Site não disponível</v>
      </c>
      <c r="S4" s="11">
        <v>1780362.81</v>
      </c>
      <c r="T4" s="11">
        <v>1700206.74</v>
      </c>
      <c r="U4" s="7" t="str">
        <f t="shared" si="1"/>
        <v>OK</v>
      </c>
      <c r="V4" s="10">
        <v>4160216.34</v>
      </c>
      <c r="W4" s="10">
        <v>0</v>
      </c>
      <c r="X4" t="s">
        <v>57</v>
      </c>
      <c r="Y4" s="10">
        <v>109410.01</v>
      </c>
      <c r="Z4" s="10">
        <v>0</v>
      </c>
      <c r="AA4" s="10">
        <v>3522.44</v>
      </c>
      <c r="AB4" s="10">
        <v>-2582761.7799999998</v>
      </c>
      <c r="AC4" s="7" t="str">
        <f t="shared" si="2"/>
        <v>OK</v>
      </c>
      <c r="AD4" s="10">
        <v>-196827352.06</v>
      </c>
      <c r="AE4" s="10">
        <v>0</v>
      </c>
      <c r="AF4" s="10">
        <v>0</v>
      </c>
      <c r="AG4" s="10">
        <v>1813690.95</v>
      </c>
      <c r="AH4" s="10">
        <v>1780362.81</v>
      </c>
      <c r="AI4" s="7" t="str">
        <f t="shared" si="3"/>
        <v>OK</v>
      </c>
      <c r="AJ4" s="10">
        <v>0</v>
      </c>
      <c r="AK4" s="10">
        <v>0</v>
      </c>
      <c r="AL4" s="10">
        <v>0</v>
      </c>
      <c r="AM4" s="10">
        <v>0</v>
      </c>
      <c r="AN4" s="10">
        <v>205677187</v>
      </c>
      <c r="AO4" s="10">
        <v>205677187</v>
      </c>
      <c r="AP4" s="13">
        <f t="shared" si="4"/>
        <v>0</v>
      </c>
      <c r="AQ4" s="10">
        <v>24365820.859999999</v>
      </c>
      <c r="AR4" s="10">
        <v>24365820.859999999</v>
      </c>
      <c r="AS4" s="10">
        <v>0</v>
      </c>
      <c r="AT4" s="10">
        <v>0</v>
      </c>
      <c r="AU4" s="14">
        <f t="shared" si="5"/>
        <v>0</v>
      </c>
      <c r="AV4" s="7" t="str">
        <f t="shared" si="6"/>
        <v>NÃO</v>
      </c>
      <c r="AW4" s="7" t="str">
        <f t="shared" si="7"/>
        <v>OK</v>
      </c>
      <c r="AX4" s="7" t="str">
        <f t="shared" si="8"/>
        <v>OK</v>
      </c>
    </row>
    <row r="5" spans="1:50" x14ac:dyDescent="0.25">
      <c r="A5" s="1" t="s">
        <v>50</v>
      </c>
      <c r="B5" t="s">
        <v>69</v>
      </c>
      <c r="C5" t="s">
        <v>70</v>
      </c>
      <c r="D5" t="s">
        <v>71</v>
      </c>
      <c r="E5" t="s">
        <v>52</v>
      </c>
      <c r="F5" t="s">
        <v>72</v>
      </c>
      <c r="G5" t="s">
        <v>73</v>
      </c>
      <c r="H5" t="s">
        <v>74</v>
      </c>
      <c r="I5" t="s">
        <v>56</v>
      </c>
      <c r="J5" t="s">
        <v>57</v>
      </c>
      <c r="K5" t="s">
        <v>57</v>
      </c>
      <c r="L5" t="s">
        <v>58</v>
      </c>
      <c r="M5">
        <v>155</v>
      </c>
      <c r="N5" s="5" t="str">
        <f t="shared" si="0"/>
        <v>OK</v>
      </c>
      <c r="O5" t="s">
        <v>59</v>
      </c>
      <c r="P5" t="s">
        <v>59</v>
      </c>
      <c r="Q5" t="s">
        <v>57</v>
      </c>
      <c r="R5" t="str">
        <f>VLOOKUP($D5,Rascunho!$E$2:$S$296,15,FALSE)</f>
        <v>Site não disponível</v>
      </c>
      <c r="S5" s="11">
        <v>234503.85</v>
      </c>
      <c r="T5" s="11">
        <v>11319407.789999999</v>
      </c>
      <c r="U5" s="7" t="str">
        <f t="shared" si="1"/>
        <v>OK</v>
      </c>
      <c r="V5" s="10">
        <v>11324967.789999999</v>
      </c>
      <c r="W5" s="10">
        <v>5560</v>
      </c>
      <c r="X5" t="s">
        <v>57</v>
      </c>
      <c r="Y5" s="10">
        <v>314098.74</v>
      </c>
      <c r="Z5" s="10">
        <v>0</v>
      </c>
      <c r="AA5" s="10">
        <v>695450.3</v>
      </c>
      <c r="AB5" s="10">
        <v>678045.71</v>
      </c>
      <c r="AC5" s="7" t="str">
        <f t="shared" si="2"/>
        <v>OK</v>
      </c>
      <c r="AD5" s="10">
        <v>8219090.9900000002</v>
      </c>
      <c r="AE5" s="10">
        <v>0</v>
      </c>
      <c r="AF5" s="10">
        <v>0</v>
      </c>
      <c r="AG5" s="10">
        <v>19543507.280000001</v>
      </c>
      <c r="AH5" s="10">
        <v>12683055.27</v>
      </c>
      <c r="AI5" s="7" t="str">
        <f t="shared" si="3"/>
        <v>OK</v>
      </c>
      <c r="AJ5" s="10">
        <v>127199.43</v>
      </c>
      <c r="AK5" s="10">
        <v>165994.44</v>
      </c>
      <c r="AL5" s="10">
        <v>0</v>
      </c>
      <c r="AM5" s="10">
        <v>0</v>
      </c>
      <c r="AN5" s="10">
        <v>727.45</v>
      </c>
      <c r="AO5" s="10">
        <v>727.45</v>
      </c>
      <c r="AP5" s="13">
        <f t="shared" si="4"/>
        <v>0</v>
      </c>
      <c r="AQ5" s="10">
        <v>8219090.9900000002</v>
      </c>
      <c r="AR5" s="10">
        <v>8219090.9900000002</v>
      </c>
      <c r="AS5" s="10">
        <v>0</v>
      </c>
      <c r="AT5" s="10">
        <v>0</v>
      </c>
      <c r="AU5" s="14">
        <f t="shared" si="5"/>
        <v>0</v>
      </c>
      <c r="AV5" s="7" t="str">
        <f t="shared" si="6"/>
        <v>NÃO</v>
      </c>
      <c r="AW5" s="7" t="str">
        <f t="shared" si="7"/>
        <v>OK</v>
      </c>
      <c r="AX5" s="7" t="str">
        <f t="shared" si="8"/>
        <v>OK</v>
      </c>
    </row>
    <row r="6" spans="1:50" x14ac:dyDescent="0.25">
      <c r="A6" s="1" t="s">
        <v>50</v>
      </c>
      <c r="B6" t="s">
        <v>75</v>
      </c>
      <c r="C6" t="s">
        <v>76</v>
      </c>
      <c r="D6" t="s">
        <v>77</v>
      </c>
      <c r="E6" t="s">
        <v>52</v>
      </c>
      <c r="F6" t="s">
        <v>72</v>
      </c>
      <c r="G6" t="s">
        <v>73</v>
      </c>
      <c r="H6" t="s">
        <v>55</v>
      </c>
      <c r="I6" t="s">
        <v>56</v>
      </c>
      <c r="J6" t="s">
        <v>57</v>
      </c>
      <c r="K6" t="s">
        <v>59</v>
      </c>
      <c r="L6" t="s">
        <v>58</v>
      </c>
      <c r="M6">
        <v>26</v>
      </c>
      <c r="N6" s="5" t="str">
        <f t="shared" si="0"/>
        <v>OK</v>
      </c>
      <c r="O6" t="s">
        <v>59</v>
      </c>
      <c r="P6" t="s">
        <v>59</v>
      </c>
      <c r="Q6" t="s">
        <v>57</v>
      </c>
      <c r="R6" t="str">
        <f>VLOOKUP($D6,Rascunho!$E$2:$S$296,15,FALSE)</f>
        <v>Site não disponível</v>
      </c>
      <c r="S6" s="11">
        <v>2317412.3199999998</v>
      </c>
      <c r="T6" s="11">
        <v>1509614.66</v>
      </c>
      <c r="U6" s="7" t="str">
        <f t="shared" si="1"/>
        <v>OK</v>
      </c>
      <c r="V6" s="10">
        <v>2306816.3199999998</v>
      </c>
      <c r="W6" s="10">
        <v>0</v>
      </c>
      <c r="X6" t="s">
        <v>57</v>
      </c>
      <c r="Y6" s="10">
        <v>177989.82</v>
      </c>
      <c r="Z6" s="10">
        <v>0</v>
      </c>
      <c r="AA6" s="10">
        <v>0</v>
      </c>
      <c r="AB6" s="10">
        <v>0</v>
      </c>
      <c r="AC6" s="7" t="str">
        <f t="shared" si="2"/>
        <v>OK</v>
      </c>
      <c r="AD6" s="10">
        <v>0</v>
      </c>
      <c r="AE6" s="10">
        <v>0</v>
      </c>
      <c r="AF6" s="10">
        <v>0</v>
      </c>
      <c r="AG6" s="10">
        <v>217780543</v>
      </c>
      <c r="AH6" s="10">
        <v>2177805.4300000002</v>
      </c>
      <c r="AI6" s="7" t="str">
        <f t="shared" si="3"/>
        <v>OK</v>
      </c>
      <c r="AJ6" s="10">
        <v>180961.09</v>
      </c>
      <c r="AK6" s="10">
        <v>191808.68</v>
      </c>
      <c r="AL6" s="10">
        <v>0</v>
      </c>
      <c r="AM6" s="10">
        <v>0</v>
      </c>
      <c r="AN6" s="10">
        <v>0</v>
      </c>
      <c r="AO6" s="10">
        <v>0</v>
      </c>
      <c r="AP6" s="13">
        <f t="shared" si="4"/>
        <v>0</v>
      </c>
      <c r="AQ6" s="10">
        <v>416.44</v>
      </c>
      <c r="AR6" s="10">
        <v>416.44</v>
      </c>
      <c r="AS6" s="10">
        <v>0</v>
      </c>
      <c r="AT6" s="10">
        <v>0</v>
      </c>
      <c r="AU6" s="14">
        <f t="shared" si="5"/>
        <v>0</v>
      </c>
      <c r="AV6" s="7" t="str">
        <f t="shared" si="6"/>
        <v>NÃO</v>
      </c>
      <c r="AW6" s="7" t="str">
        <f t="shared" si="7"/>
        <v>OK</v>
      </c>
      <c r="AX6" s="7" t="str">
        <f t="shared" si="8"/>
        <v>OK</v>
      </c>
    </row>
    <row r="7" spans="1:50" x14ac:dyDescent="0.25">
      <c r="A7" s="1" t="s">
        <v>50</v>
      </c>
      <c r="B7" t="s">
        <v>78</v>
      </c>
      <c r="C7" t="s">
        <v>79</v>
      </c>
      <c r="D7" t="s">
        <v>80</v>
      </c>
      <c r="E7" t="s">
        <v>52</v>
      </c>
      <c r="F7" t="s">
        <v>63</v>
      </c>
      <c r="G7" t="s">
        <v>73</v>
      </c>
      <c r="H7" t="s">
        <v>74</v>
      </c>
      <c r="I7" t="s">
        <v>56</v>
      </c>
      <c r="J7" t="s">
        <v>57</v>
      </c>
      <c r="K7" t="s">
        <v>59</v>
      </c>
      <c r="L7" t="s">
        <v>58</v>
      </c>
      <c r="M7">
        <v>50</v>
      </c>
      <c r="N7" s="5" t="str">
        <f t="shared" si="0"/>
        <v>OK</v>
      </c>
      <c r="O7" t="s">
        <v>59</v>
      </c>
      <c r="P7" t="s">
        <v>59</v>
      </c>
      <c r="Q7" t="s">
        <v>57</v>
      </c>
      <c r="R7" t="str">
        <f>VLOOKUP($D7,Rascunho!$E$2:$S$296,15,FALSE)</f>
        <v>Site não disponível</v>
      </c>
      <c r="S7" s="11">
        <v>4619185.93</v>
      </c>
      <c r="T7" s="11">
        <v>3751670.76</v>
      </c>
      <c r="U7" s="7" t="str">
        <f t="shared" si="1"/>
        <v>OK</v>
      </c>
      <c r="V7" s="10">
        <v>4587139.1500000004</v>
      </c>
      <c r="W7" s="10">
        <v>0</v>
      </c>
      <c r="X7" t="s">
        <v>57</v>
      </c>
      <c r="Y7" s="10">
        <v>192198.26</v>
      </c>
      <c r="Z7" s="10">
        <v>0</v>
      </c>
      <c r="AA7" s="10">
        <v>5058.8599999999997</v>
      </c>
      <c r="AB7" s="10">
        <v>0</v>
      </c>
      <c r="AC7" s="7" t="str">
        <f t="shared" si="2"/>
        <v>OK</v>
      </c>
      <c r="AD7" s="10">
        <v>0</v>
      </c>
      <c r="AE7" s="10">
        <v>0</v>
      </c>
      <c r="AF7" s="10">
        <v>0</v>
      </c>
      <c r="AG7" s="10">
        <v>4473123.83</v>
      </c>
      <c r="AH7" s="10">
        <v>4619185.93</v>
      </c>
      <c r="AI7" s="7" t="str">
        <f t="shared" si="3"/>
        <v>OK</v>
      </c>
      <c r="AJ7" s="10">
        <v>788077.75</v>
      </c>
      <c r="AK7" s="10">
        <v>835468.39</v>
      </c>
      <c r="AL7" s="10">
        <v>0</v>
      </c>
      <c r="AM7" s="10">
        <v>0</v>
      </c>
      <c r="AN7" s="10">
        <v>0</v>
      </c>
      <c r="AO7" s="10">
        <v>0</v>
      </c>
      <c r="AP7" s="13">
        <f t="shared" si="4"/>
        <v>0</v>
      </c>
      <c r="AQ7" s="10">
        <v>3791691</v>
      </c>
      <c r="AR7" s="10">
        <v>3791691</v>
      </c>
      <c r="AS7" s="10">
        <v>0</v>
      </c>
      <c r="AT7" s="10">
        <v>0</v>
      </c>
      <c r="AU7" s="14">
        <f t="shared" si="5"/>
        <v>0</v>
      </c>
      <c r="AV7" s="7" t="str">
        <f t="shared" si="6"/>
        <v>NÃO</v>
      </c>
      <c r="AW7" s="7" t="str">
        <f t="shared" si="7"/>
        <v>OK</v>
      </c>
      <c r="AX7" s="7" t="str">
        <f t="shared" si="8"/>
        <v>OK</v>
      </c>
    </row>
    <row r="8" spans="1:50" x14ac:dyDescent="0.25">
      <c r="A8" s="1" t="s">
        <v>50</v>
      </c>
      <c r="B8" t="s">
        <v>81</v>
      </c>
      <c r="C8" t="s">
        <v>82</v>
      </c>
      <c r="D8" t="s">
        <v>83</v>
      </c>
      <c r="E8" t="s">
        <v>67</v>
      </c>
      <c r="F8" t="s">
        <v>53</v>
      </c>
      <c r="G8" t="s">
        <v>73</v>
      </c>
      <c r="H8" t="s">
        <v>74</v>
      </c>
      <c r="I8" t="s">
        <v>56</v>
      </c>
      <c r="J8" t="s">
        <v>57</v>
      </c>
      <c r="K8" t="s">
        <v>59</v>
      </c>
      <c r="L8" t="s">
        <v>58</v>
      </c>
      <c r="M8">
        <v>17</v>
      </c>
      <c r="N8" s="5" t="str">
        <f t="shared" si="0"/>
        <v>OK</v>
      </c>
      <c r="O8" t="s">
        <v>59</v>
      </c>
      <c r="P8" t="s">
        <v>59</v>
      </c>
      <c r="Q8" t="s">
        <v>57</v>
      </c>
      <c r="R8" t="str">
        <f>VLOOKUP($D8,Rascunho!$E$2:$S$296,15,FALSE)</f>
        <v>Site não disponível</v>
      </c>
      <c r="S8" s="11">
        <v>1397964.12</v>
      </c>
      <c r="T8" s="11">
        <v>9277.75</v>
      </c>
      <c r="U8" s="7" t="str">
        <f t="shared" si="1"/>
        <v>OK</v>
      </c>
      <c r="V8" s="10">
        <v>9277.75</v>
      </c>
      <c r="W8" s="10">
        <v>0</v>
      </c>
      <c r="X8" t="s">
        <v>57</v>
      </c>
      <c r="Y8" s="10">
        <v>2850</v>
      </c>
      <c r="Z8" s="10">
        <v>0</v>
      </c>
      <c r="AA8" s="10">
        <v>0</v>
      </c>
      <c r="AB8" s="10">
        <v>14432.11</v>
      </c>
      <c r="AC8" s="7" t="str">
        <f t="shared" si="2"/>
        <v>OK</v>
      </c>
      <c r="AD8" s="10">
        <v>5822221</v>
      </c>
      <c r="AE8" s="10">
        <v>0</v>
      </c>
      <c r="AF8" s="10">
        <v>0</v>
      </c>
      <c r="AG8" s="10">
        <v>1415412.28</v>
      </c>
      <c r="AH8" s="10">
        <v>1397964.12</v>
      </c>
      <c r="AI8" s="7" t="str">
        <f t="shared" si="3"/>
        <v>OK</v>
      </c>
      <c r="AJ8" s="10">
        <v>0</v>
      </c>
      <c r="AK8" s="10">
        <v>0</v>
      </c>
      <c r="AL8" s="10">
        <v>0</v>
      </c>
      <c r="AM8" s="10">
        <v>0</v>
      </c>
      <c r="AN8" s="10">
        <v>3958917.22</v>
      </c>
      <c r="AO8" s="10">
        <v>3958917.22</v>
      </c>
      <c r="AP8" s="13">
        <f t="shared" si="4"/>
        <v>0</v>
      </c>
      <c r="AQ8" s="10">
        <v>3598917.22</v>
      </c>
      <c r="AR8" s="10">
        <v>3598917.22</v>
      </c>
      <c r="AS8" s="10">
        <v>0</v>
      </c>
      <c r="AT8" s="10">
        <v>0</v>
      </c>
      <c r="AU8" s="14">
        <f t="shared" si="5"/>
        <v>0</v>
      </c>
      <c r="AV8" s="7" t="str">
        <f t="shared" si="6"/>
        <v>NÃO</v>
      </c>
      <c r="AW8" s="7" t="str">
        <f t="shared" si="7"/>
        <v>OK</v>
      </c>
      <c r="AX8" s="7" t="str">
        <f t="shared" si="8"/>
        <v>OK</v>
      </c>
    </row>
    <row r="9" spans="1:50" x14ac:dyDescent="0.25">
      <c r="A9" s="1" t="s">
        <v>50</v>
      </c>
      <c r="B9" t="s">
        <v>84</v>
      </c>
      <c r="C9" t="s">
        <v>85</v>
      </c>
      <c r="D9" t="s">
        <v>86</v>
      </c>
      <c r="E9" t="s">
        <v>52</v>
      </c>
      <c r="F9" t="s">
        <v>87</v>
      </c>
      <c r="G9" t="s">
        <v>54</v>
      </c>
      <c r="H9" t="s">
        <v>74</v>
      </c>
      <c r="I9" t="s">
        <v>56</v>
      </c>
      <c r="J9" t="s">
        <v>57</v>
      </c>
      <c r="K9" t="s">
        <v>57</v>
      </c>
      <c r="L9" t="s">
        <v>58</v>
      </c>
      <c r="M9">
        <v>168</v>
      </c>
      <c r="N9" s="5" t="str">
        <f t="shared" si="0"/>
        <v>OK</v>
      </c>
      <c r="O9" t="s">
        <v>59</v>
      </c>
      <c r="P9" t="s">
        <v>59</v>
      </c>
      <c r="Q9" t="s">
        <v>57</v>
      </c>
      <c r="R9" t="str">
        <f>VLOOKUP($D9,Rascunho!$E$2:$S$296,15,FALSE)</f>
        <v>https://saneacre.ac.gov.br/relatorios-anuais-de-gestao/</v>
      </c>
      <c r="S9" s="11">
        <v>0</v>
      </c>
      <c r="T9" s="11">
        <v>22413904.379999999</v>
      </c>
      <c r="U9" s="7" t="str">
        <f t="shared" si="1"/>
        <v>OK</v>
      </c>
      <c r="V9" s="10">
        <v>22413904.379999999</v>
      </c>
      <c r="W9" s="10">
        <v>0</v>
      </c>
      <c r="X9" t="s">
        <v>57</v>
      </c>
      <c r="Y9" s="10">
        <v>333859.34000000003</v>
      </c>
      <c r="Z9" s="10">
        <v>0</v>
      </c>
      <c r="AA9" s="10">
        <v>0</v>
      </c>
      <c r="AB9" s="10">
        <v>580880.03</v>
      </c>
      <c r="AC9" s="7" t="str">
        <f t="shared" si="2"/>
        <v>OK</v>
      </c>
      <c r="AD9" s="10">
        <v>19922996.469999999</v>
      </c>
      <c r="AE9" s="10">
        <v>0</v>
      </c>
      <c r="AF9" s="10">
        <v>0</v>
      </c>
      <c r="AG9" s="10">
        <v>3135294.83</v>
      </c>
      <c r="AH9" s="10">
        <v>3364776.23</v>
      </c>
      <c r="AI9" s="7" t="str">
        <f t="shared" si="3"/>
        <v>OK</v>
      </c>
      <c r="AJ9" s="10">
        <v>3119782.74</v>
      </c>
      <c r="AK9" s="10">
        <v>3348853.77</v>
      </c>
      <c r="AL9" s="10">
        <v>0</v>
      </c>
      <c r="AM9" s="10">
        <v>0</v>
      </c>
      <c r="AN9" s="10">
        <v>0</v>
      </c>
      <c r="AO9" s="10">
        <v>0</v>
      </c>
      <c r="AP9" s="13">
        <f t="shared" si="4"/>
        <v>0</v>
      </c>
      <c r="AQ9" s="10">
        <v>0</v>
      </c>
      <c r="AR9" s="10">
        <v>0</v>
      </c>
      <c r="AS9" s="10">
        <v>0</v>
      </c>
      <c r="AT9" s="10">
        <v>0</v>
      </c>
      <c r="AU9" s="14">
        <f t="shared" si="5"/>
        <v>0</v>
      </c>
      <c r="AV9" s="7" t="str">
        <f t="shared" si="6"/>
        <v>NÃO</v>
      </c>
      <c r="AW9" s="7" t="str">
        <f t="shared" si="7"/>
        <v>OK</v>
      </c>
      <c r="AX9" s="7" t="str">
        <f t="shared" si="8"/>
        <v>OK</v>
      </c>
    </row>
    <row r="10" spans="1:50" x14ac:dyDescent="0.25">
      <c r="A10" s="1" t="s">
        <v>50</v>
      </c>
      <c r="B10" t="s">
        <v>88</v>
      </c>
      <c r="C10" t="s">
        <v>89</v>
      </c>
      <c r="D10" t="s">
        <v>90</v>
      </c>
      <c r="E10" t="s">
        <v>52</v>
      </c>
      <c r="F10" t="s">
        <v>91</v>
      </c>
      <c r="G10" t="s">
        <v>54</v>
      </c>
      <c r="H10" t="s">
        <v>74</v>
      </c>
      <c r="I10" t="s">
        <v>56</v>
      </c>
      <c r="J10" t="s">
        <v>57</v>
      </c>
      <c r="K10" t="s">
        <v>57</v>
      </c>
      <c r="L10" t="s">
        <v>58</v>
      </c>
      <c r="M10">
        <v>61</v>
      </c>
      <c r="N10" s="5" t="str">
        <f t="shared" si="0"/>
        <v>OK</v>
      </c>
      <c r="O10" t="s">
        <v>59</v>
      </c>
      <c r="P10" t="s">
        <v>59</v>
      </c>
      <c r="Q10" t="s">
        <v>57</v>
      </c>
      <c r="R10" t="str">
        <f>VLOOKUP($D10,Rascunho!$E$2:$S$296,15,FALSE)</f>
        <v>Site não disponível</v>
      </c>
      <c r="S10" s="11">
        <v>7431327.0999999996</v>
      </c>
      <c r="T10" s="11">
        <v>8151816.8799999999</v>
      </c>
      <c r="U10" s="7" t="str">
        <f t="shared" si="1"/>
        <v>OK</v>
      </c>
      <c r="V10" s="10">
        <v>8445385.8800000008</v>
      </c>
      <c r="W10" s="10">
        <v>293569</v>
      </c>
      <c r="X10" t="s">
        <v>57</v>
      </c>
      <c r="Y10" s="10">
        <v>270124.92</v>
      </c>
      <c r="Z10" s="10">
        <v>0</v>
      </c>
      <c r="AA10" s="10">
        <v>0</v>
      </c>
      <c r="AB10" s="10">
        <v>3953141.14</v>
      </c>
      <c r="AC10" s="7" t="str">
        <f t="shared" si="2"/>
        <v>OK</v>
      </c>
      <c r="AD10" s="10">
        <v>79307669.340000004</v>
      </c>
      <c r="AE10" s="10">
        <v>0</v>
      </c>
      <c r="AF10" s="10">
        <v>0</v>
      </c>
      <c r="AG10" s="10">
        <v>6949505.2199999997</v>
      </c>
      <c r="AH10" s="10">
        <v>6625065.4100000001</v>
      </c>
      <c r="AI10" s="7" t="str">
        <f t="shared" si="3"/>
        <v>OK</v>
      </c>
      <c r="AJ10" s="10">
        <v>904786.18</v>
      </c>
      <c r="AK10" s="10">
        <v>1463565.16</v>
      </c>
      <c r="AL10" s="10">
        <v>0</v>
      </c>
      <c r="AM10" s="10">
        <v>0</v>
      </c>
      <c r="AN10" s="10">
        <v>0.99</v>
      </c>
      <c r="AO10" s="10">
        <v>0.99</v>
      </c>
      <c r="AP10" s="13">
        <f t="shared" si="4"/>
        <v>0</v>
      </c>
      <c r="AQ10" s="10">
        <v>62840607.310000002</v>
      </c>
      <c r="AR10" s="10">
        <v>62840607.310000002</v>
      </c>
      <c r="AS10" s="10">
        <v>0</v>
      </c>
      <c r="AT10" s="10">
        <v>0</v>
      </c>
      <c r="AU10" s="14">
        <f t="shared" si="5"/>
        <v>0</v>
      </c>
      <c r="AV10" s="7" t="str">
        <f t="shared" si="6"/>
        <v>NÃO</v>
      </c>
      <c r="AW10" s="7" t="str">
        <f t="shared" si="7"/>
        <v>OK</v>
      </c>
      <c r="AX10" s="7" t="str">
        <f t="shared" si="8"/>
        <v>OK</v>
      </c>
    </row>
    <row r="11" spans="1:50" x14ac:dyDescent="0.25">
      <c r="A11" s="1" t="s">
        <v>50</v>
      </c>
      <c r="B11" t="s">
        <v>92</v>
      </c>
      <c r="C11" t="s">
        <v>93</v>
      </c>
      <c r="D11" t="s">
        <v>94</v>
      </c>
      <c r="E11" t="s">
        <v>52</v>
      </c>
      <c r="F11" t="s">
        <v>63</v>
      </c>
      <c r="G11" t="s">
        <v>54</v>
      </c>
      <c r="H11" t="s">
        <v>55</v>
      </c>
      <c r="I11" t="s">
        <v>56</v>
      </c>
      <c r="J11" t="s">
        <v>57</v>
      </c>
      <c r="K11" t="s">
        <v>57</v>
      </c>
      <c r="L11" t="s">
        <v>58</v>
      </c>
      <c r="M11">
        <v>13</v>
      </c>
      <c r="N11" s="5" t="str">
        <f t="shared" si="0"/>
        <v>OK</v>
      </c>
      <c r="O11" t="s">
        <v>59</v>
      </c>
      <c r="P11" t="s">
        <v>59</v>
      </c>
      <c r="Q11" t="s">
        <v>57</v>
      </c>
      <c r="R11" t="str">
        <f>VLOOKUP($D11,Rascunho!$E$2:$S$296,15,FALSE)</f>
        <v>https://cdsabusiness.com.br/</v>
      </c>
      <c r="S11" s="11">
        <v>0</v>
      </c>
      <c r="T11" s="11">
        <v>5040297.7</v>
      </c>
      <c r="U11" s="7" t="str">
        <f t="shared" si="1"/>
        <v>OK</v>
      </c>
      <c r="V11" s="10">
        <v>5635702.0800000001</v>
      </c>
      <c r="W11" s="10">
        <v>0</v>
      </c>
      <c r="X11" t="s">
        <v>57</v>
      </c>
      <c r="Y11" s="10">
        <v>212535.83</v>
      </c>
      <c r="Z11" s="10">
        <v>0</v>
      </c>
      <c r="AA11" s="10">
        <v>0</v>
      </c>
      <c r="AB11" s="10">
        <v>4922.18</v>
      </c>
      <c r="AC11" s="7" t="str">
        <f t="shared" si="2"/>
        <v>OK</v>
      </c>
      <c r="AD11" s="10">
        <v>3003232750.5700002</v>
      </c>
      <c r="AE11" s="10">
        <v>0</v>
      </c>
      <c r="AF11" s="10">
        <v>0</v>
      </c>
      <c r="AG11" s="10">
        <v>575974.35</v>
      </c>
      <c r="AH11" s="10">
        <v>931581.94</v>
      </c>
      <c r="AI11" s="7" t="str">
        <f t="shared" si="3"/>
        <v>OK</v>
      </c>
      <c r="AJ11" s="10">
        <v>0</v>
      </c>
      <c r="AK11" s="10">
        <v>973545.94</v>
      </c>
      <c r="AL11" s="10">
        <v>1650000</v>
      </c>
      <c r="AM11" s="10">
        <v>2847100</v>
      </c>
      <c r="AN11" s="10">
        <v>3002509100</v>
      </c>
      <c r="AO11" s="10">
        <v>3005906200</v>
      </c>
      <c r="AP11" s="13">
        <f t="shared" si="4"/>
        <v>3397100</v>
      </c>
      <c r="AQ11" s="10">
        <v>3002509100</v>
      </c>
      <c r="AR11" s="10">
        <v>3005906200</v>
      </c>
      <c r="AS11" s="10">
        <v>2447100</v>
      </c>
      <c r="AT11" s="10">
        <v>3397100</v>
      </c>
      <c r="AU11" s="14">
        <f t="shared" si="5"/>
        <v>6794200</v>
      </c>
      <c r="AV11" s="7" t="str">
        <f t="shared" si="6"/>
        <v>SIM</v>
      </c>
      <c r="AW11" s="7" t="str">
        <f t="shared" si="7"/>
        <v>OK</v>
      </c>
      <c r="AX11" s="7" t="str">
        <f t="shared" si="8"/>
        <v>OK</v>
      </c>
    </row>
    <row r="12" spans="1:50" x14ac:dyDescent="0.25">
      <c r="A12" s="1" t="s">
        <v>50</v>
      </c>
      <c r="B12" t="s">
        <v>95</v>
      </c>
      <c r="C12" t="s">
        <v>96</v>
      </c>
      <c r="D12" t="s">
        <v>97</v>
      </c>
      <c r="E12" t="s">
        <v>52</v>
      </c>
      <c r="F12" t="s">
        <v>98</v>
      </c>
      <c r="G12" t="s">
        <v>54</v>
      </c>
      <c r="H12" t="s">
        <v>55</v>
      </c>
      <c r="I12" t="s">
        <v>56</v>
      </c>
      <c r="J12" t="s">
        <v>57</v>
      </c>
      <c r="K12" t="s">
        <v>57</v>
      </c>
      <c r="L12" t="s">
        <v>58</v>
      </c>
      <c r="M12">
        <v>84</v>
      </c>
      <c r="N12" s="5" t="str">
        <f t="shared" si="0"/>
        <v>OK</v>
      </c>
      <c r="O12" t="s">
        <v>59</v>
      </c>
      <c r="P12" t="s">
        <v>59</v>
      </c>
      <c r="Q12" t="s">
        <v>57</v>
      </c>
      <c r="R12" t="str">
        <f>VLOOKUP($D12,Rascunho!$E$2:$S$296,15,FALSE)</f>
        <v>Site não disponível</v>
      </c>
      <c r="S12" s="11">
        <v>0</v>
      </c>
      <c r="T12" s="11">
        <v>9821151.8699999992</v>
      </c>
      <c r="U12" s="7" t="str">
        <f t="shared" si="1"/>
        <v>OK</v>
      </c>
      <c r="V12" s="10">
        <v>11684206.5</v>
      </c>
      <c r="W12" s="10">
        <v>0</v>
      </c>
      <c r="X12" t="s">
        <v>57</v>
      </c>
      <c r="Y12" s="10">
        <v>135825.4</v>
      </c>
      <c r="Z12" s="10">
        <v>0</v>
      </c>
      <c r="AA12" s="10">
        <v>3850</v>
      </c>
      <c r="AB12" s="10">
        <v>10173506.720000001</v>
      </c>
      <c r="AC12" s="7" t="str">
        <f t="shared" si="2"/>
        <v>OK</v>
      </c>
      <c r="AD12" s="10">
        <v>91943019.760000005</v>
      </c>
      <c r="AE12" s="10">
        <v>0</v>
      </c>
      <c r="AF12" s="10">
        <v>0</v>
      </c>
      <c r="AG12" s="10">
        <v>10032591.15</v>
      </c>
      <c r="AH12" s="10">
        <v>11668906.5</v>
      </c>
      <c r="AI12" s="7" t="str">
        <f t="shared" si="3"/>
        <v>OK</v>
      </c>
      <c r="AJ12" s="10">
        <v>1757691.07</v>
      </c>
      <c r="AK12" s="10">
        <v>1863054.63</v>
      </c>
      <c r="AL12" s="10">
        <v>0</v>
      </c>
      <c r="AM12" s="10">
        <v>0</v>
      </c>
      <c r="AN12" s="10">
        <v>4396687.58</v>
      </c>
      <c r="AO12" s="10">
        <v>4396687.58</v>
      </c>
      <c r="AP12" s="13">
        <f t="shared" si="4"/>
        <v>0</v>
      </c>
      <c r="AQ12" s="10">
        <v>4396687.58</v>
      </c>
      <c r="AR12" s="10">
        <v>4396687.58</v>
      </c>
      <c r="AS12" s="10">
        <v>0</v>
      </c>
      <c r="AT12" s="10">
        <v>0</v>
      </c>
      <c r="AU12" s="14">
        <f t="shared" si="5"/>
        <v>0</v>
      </c>
      <c r="AV12" s="7" t="str">
        <f t="shared" si="6"/>
        <v>NÃO</v>
      </c>
      <c r="AW12" s="7" t="str">
        <f t="shared" si="7"/>
        <v>OK</v>
      </c>
      <c r="AX12" s="7" t="str">
        <f t="shared" si="8"/>
        <v>OK</v>
      </c>
    </row>
    <row r="13" spans="1:50" x14ac:dyDescent="0.25">
      <c r="A13" s="1" t="s">
        <v>50</v>
      </c>
      <c r="B13" t="s">
        <v>99</v>
      </c>
      <c r="C13" t="s">
        <v>100</v>
      </c>
      <c r="D13" t="s">
        <v>101</v>
      </c>
      <c r="E13" t="s">
        <v>52</v>
      </c>
      <c r="F13" t="s">
        <v>102</v>
      </c>
      <c r="G13" t="s">
        <v>73</v>
      </c>
      <c r="H13" t="s">
        <v>74</v>
      </c>
      <c r="I13" t="s">
        <v>56</v>
      </c>
      <c r="J13" t="s">
        <v>57</v>
      </c>
      <c r="K13" t="s">
        <v>57</v>
      </c>
      <c r="L13" t="s">
        <v>58</v>
      </c>
      <c r="M13">
        <v>154</v>
      </c>
      <c r="N13" s="5" t="str">
        <f t="shared" si="0"/>
        <v>OK</v>
      </c>
      <c r="O13" t="s">
        <v>59</v>
      </c>
      <c r="P13" t="s">
        <v>59</v>
      </c>
      <c r="Q13" t="s">
        <v>57</v>
      </c>
      <c r="R13" t="str">
        <f>VLOOKUP($D13,Rascunho!$E$2:$S$296,15,FALSE)</f>
        <v>Site não disponível</v>
      </c>
      <c r="S13" s="11">
        <v>35530.129999999997</v>
      </c>
      <c r="T13" s="11">
        <v>17785540.09</v>
      </c>
      <c r="U13" s="7" t="str">
        <f t="shared" si="1"/>
        <v>OK</v>
      </c>
      <c r="V13" s="10">
        <v>22233477.93</v>
      </c>
      <c r="W13" s="10">
        <v>115200</v>
      </c>
      <c r="X13" t="s">
        <v>57</v>
      </c>
      <c r="Y13" s="10">
        <v>196416.99</v>
      </c>
      <c r="Z13" s="10">
        <v>0</v>
      </c>
      <c r="AA13" s="10">
        <v>2520</v>
      </c>
      <c r="AB13" s="10">
        <v>167735.67999999999</v>
      </c>
      <c r="AC13" s="7" t="str">
        <f t="shared" si="2"/>
        <v>OK</v>
      </c>
      <c r="AD13" s="10">
        <v>-8249.7900000000009</v>
      </c>
      <c r="AE13" s="10">
        <v>0</v>
      </c>
      <c r="AF13" s="10">
        <v>0</v>
      </c>
      <c r="AG13" s="10">
        <v>21980155.84</v>
      </c>
      <c r="AH13" s="10">
        <v>21588474.27</v>
      </c>
      <c r="AI13" s="7" t="str">
        <f t="shared" si="3"/>
        <v>OK</v>
      </c>
      <c r="AJ13" s="10">
        <v>2413293.17</v>
      </c>
      <c r="AK13" s="10">
        <v>2557739.2000000002</v>
      </c>
      <c r="AL13" s="10">
        <v>0</v>
      </c>
      <c r="AM13" s="10">
        <v>0</v>
      </c>
      <c r="AN13" s="10">
        <v>0</v>
      </c>
      <c r="AO13" s="10">
        <v>0</v>
      </c>
      <c r="AP13" s="13">
        <f t="shared" si="4"/>
        <v>0</v>
      </c>
      <c r="AQ13" s="10">
        <v>0</v>
      </c>
      <c r="AR13" s="10">
        <v>0</v>
      </c>
      <c r="AS13" s="10">
        <v>0</v>
      </c>
      <c r="AT13" s="10">
        <v>0</v>
      </c>
      <c r="AU13" s="14">
        <f t="shared" si="5"/>
        <v>0</v>
      </c>
      <c r="AV13" s="7" t="str">
        <f t="shared" si="6"/>
        <v>NÃO</v>
      </c>
      <c r="AW13" s="7" t="str">
        <f t="shared" si="7"/>
        <v>OK</v>
      </c>
      <c r="AX13" s="7" t="str">
        <f t="shared" si="8"/>
        <v>OK</v>
      </c>
    </row>
    <row r="14" spans="1:50" x14ac:dyDescent="0.25">
      <c r="A14" s="1" t="s">
        <v>103</v>
      </c>
      <c r="B14" t="s">
        <v>104</v>
      </c>
      <c r="C14" t="s">
        <v>105</v>
      </c>
      <c r="D14" t="s">
        <v>106</v>
      </c>
      <c r="E14" t="s">
        <v>52</v>
      </c>
      <c r="F14" t="s">
        <v>68</v>
      </c>
      <c r="G14" t="s">
        <v>54</v>
      </c>
      <c r="H14" t="s">
        <v>55</v>
      </c>
      <c r="I14" t="s">
        <v>56</v>
      </c>
      <c r="J14" t="s">
        <v>57</v>
      </c>
      <c r="K14" t="s">
        <v>57</v>
      </c>
      <c r="L14" t="s">
        <v>58</v>
      </c>
      <c r="M14">
        <v>57</v>
      </c>
      <c r="N14" s="5" t="str">
        <f t="shared" si="0"/>
        <v>OK</v>
      </c>
      <c r="O14" t="s">
        <v>59</v>
      </c>
      <c r="P14" t="s">
        <v>59</v>
      </c>
      <c r="Q14" t="s">
        <v>57</v>
      </c>
      <c r="R14" t="str">
        <f>VLOOKUP($D14,Rascunho!$E$2:$S$296,15,FALSE)</f>
        <v>https://www.desenvolve-al.com.br/institucional/relatorios-da-administracao/</v>
      </c>
      <c r="S14" s="11">
        <v>-294672.5</v>
      </c>
      <c r="T14" s="11">
        <v>7086000</v>
      </c>
      <c r="U14" s="7" t="str">
        <f t="shared" si="1"/>
        <v>OK</v>
      </c>
      <c r="V14" s="10">
        <v>21326000</v>
      </c>
      <c r="W14" s="10">
        <v>0</v>
      </c>
      <c r="X14" t="s">
        <v>57</v>
      </c>
      <c r="Y14" s="10">
        <v>113893.13</v>
      </c>
      <c r="Z14" s="10">
        <v>0</v>
      </c>
      <c r="AA14" s="10">
        <v>180000</v>
      </c>
      <c r="AB14" s="10">
        <v>-6442000</v>
      </c>
      <c r="AC14" s="7" t="str">
        <f t="shared" si="2"/>
        <v>OK</v>
      </c>
      <c r="AD14" s="10">
        <v>52522631.07</v>
      </c>
      <c r="AE14" s="10">
        <v>0</v>
      </c>
      <c r="AF14" s="10">
        <v>0</v>
      </c>
      <c r="AG14" s="10">
        <v>1022875.58</v>
      </c>
      <c r="AH14" s="10">
        <v>821561.3</v>
      </c>
      <c r="AI14" s="7" t="str">
        <f t="shared" si="3"/>
        <v>OK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3">
        <f t="shared" si="4"/>
        <v>0</v>
      </c>
      <c r="AQ14" s="10">
        <v>80413900</v>
      </c>
      <c r="AR14" s="10">
        <v>80413900</v>
      </c>
      <c r="AS14" s="10">
        <v>0</v>
      </c>
      <c r="AT14" s="10">
        <v>0</v>
      </c>
      <c r="AU14" s="14">
        <f t="shared" si="5"/>
        <v>0</v>
      </c>
      <c r="AV14" s="7" t="str">
        <f t="shared" si="6"/>
        <v>NÃO</v>
      </c>
      <c r="AW14" s="7" t="str">
        <f t="shared" si="7"/>
        <v>OK</v>
      </c>
      <c r="AX14" s="7" t="str">
        <f t="shared" si="8"/>
        <v>OK</v>
      </c>
    </row>
    <row r="15" spans="1:50" x14ac:dyDescent="0.25">
      <c r="A15" s="1" t="s">
        <v>103</v>
      </c>
      <c r="B15" t="s">
        <v>107</v>
      </c>
      <c r="C15" t="s">
        <v>108</v>
      </c>
      <c r="D15" t="s">
        <v>109</v>
      </c>
      <c r="E15" t="s">
        <v>52</v>
      </c>
      <c r="F15" t="s">
        <v>110</v>
      </c>
      <c r="G15" t="s">
        <v>73</v>
      </c>
      <c r="H15" t="s">
        <v>55</v>
      </c>
      <c r="I15" t="s">
        <v>56</v>
      </c>
      <c r="J15" t="s">
        <v>57</v>
      </c>
      <c r="K15" t="s">
        <v>57</v>
      </c>
      <c r="L15" t="s">
        <v>111</v>
      </c>
      <c r="M15">
        <v>16</v>
      </c>
      <c r="N15" s="5" t="str">
        <f t="shared" si="0"/>
        <v>OK</v>
      </c>
      <c r="O15" t="s">
        <v>59</v>
      </c>
      <c r="P15" t="s">
        <v>59</v>
      </c>
      <c r="Q15" t="s">
        <v>57</v>
      </c>
      <c r="R15" t="str">
        <f>VLOOKUP($D15,Rascunho!$E$2:$S$296,15,FALSE)</f>
        <v>https://www.alagoasativos.com.br/governanca/politicas/</v>
      </c>
      <c r="S15" s="11">
        <v>4761617.04</v>
      </c>
      <c r="T15" s="11">
        <v>2103280</v>
      </c>
      <c r="U15" s="7" t="str">
        <f t="shared" si="1"/>
        <v>OK</v>
      </c>
      <c r="V15" s="10">
        <v>7304186.1100000003</v>
      </c>
      <c r="W15" s="10">
        <v>0</v>
      </c>
      <c r="X15" t="s">
        <v>57</v>
      </c>
      <c r="Y15" s="10">
        <v>355778.52</v>
      </c>
      <c r="Z15" s="10">
        <v>0</v>
      </c>
      <c r="AA15" s="10">
        <v>9408</v>
      </c>
      <c r="AB15" s="10">
        <v>-97606.31</v>
      </c>
      <c r="AC15" s="7" t="str">
        <f t="shared" si="2"/>
        <v>OK</v>
      </c>
      <c r="AD15" s="10">
        <v>706636</v>
      </c>
      <c r="AE15" s="10">
        <v>0</v>
      </c>
      <c r="AF15" s="10">
        <v>0</v>
      </c>
      <c r="AG15" s="10">
        <v>0</v>
      </c>
      <c r="AH15" s="10">
        <v>0</v>
      </c>
      <c r="AI15" s="7" t="str">
        <f t="shared" si="3"/>
        <v>OK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10000000</v>
      </c>
      <c r="AP15" s="13">
        <f t="shared" si="4"/>
        <v>10000000</v>
      </c>
      <c r="AQ15" s="10">
        <v>0</v>
      </c>
      <c r="AR15" s="10">
        <v>0</v>
      </c>
      <c r="AS15" s="10">
        <v>0</v>
      </c>
      <c r="AT15" s="10">
        <v>0</v>
      </c>
      <c r="AU15" s="14">
        <f t="shared" si="5"/>
        <v>0</v>
      </c>
      <c r="AV15" s="7" t="str">
        <f t="shared" si="6"/>
        <v>SIM</v>
      </c>
      <c r="AW15" s="7" t="str">
        <f t="shared" si="7"/>
        <v>OK</v>
      </c>
      <c r="AX15" s="7" t="str">
        <f t="shared" si="8"/>
        <v>OK</v>
      </c>
    </row>
    <row r="16" spans="1:50" x14ac:dyDescent="0.25">
      <c r="A16" s="1" t="s">
        <v>103</v>
      </c>
      <c r="B16" t="s">
        <v>112</v>
      </c>
      <c r="C16" t="s">
        <v>113</v>
      </c>
      <c r="D16" t="s">
        <v>114</v>
      </c>
      <c r="E16" t="s">
        <v>67</v>
      </c>
      <c r="F16" t="s">
        <v>68</v>
      </c>
      <c r="G16" t="s">
        <v>54</v>
      </c>
      <c r="H16" t="s">
        <v>55</v>
      </c>
      <c r="I16" t="s">
        <v>56</v>
      </c>
      <c r="J16" t="s">
        <v>57</v>
      </c>
      <c r="K16" t="s">
        <v>57</v>
      </c>
      <c r="L16" t="s">
        <v>58</v>
      </c>
      <c r="M16">
        <v>3</v>
      </c>
      <c r="N16" s="5" t="str">
        <f t="shared" si="0"/>
        <v>OK</v>
      </c>
      <c r="O16" t="s">
        <v>57</v>
      </c>
      <c r="P16" t="s">
        <v>59</v>
      </c>
      <c r="Q16" t="s">
        <v>57</v>
      </c>
      <c r="R16" t="str">
        <f>VLOOKUP($D16,Rascunho!$E$2:$S$296,15,FALSE)</f>
        <v>Site não disponível</v>
      </c>
      <c r="S16" s="11">
        <v>100350</v>
      </c>
      <c r="T16" s="11">
        <v>501264.57</v>
      </c>
      <c r="U16" s="7" t="str">
        <f t="shared" si="1"/>
        <v>OK</v>
      </c>
      <c r="V16" s="10">
        <v>4235281.2699999996</v>
      </c>
      <c r="W16" s="10">
        <v>0</v>
      </c>
      <c r="X16" t="s">
        <v>57</v>
      </c>
      <c r="Y16" s="10">
        <v>301616.09000000003</v>
      </c>
      <c r="Z16" s="10">
        <v>0</v>
      </c>
      <c r="AA16" s="10">
        <v>0</v>
      </c>
      <c r="AB16" s="10">
        <v>-4134931.27</v>
      </c>
      <c r="AC16" s="7" t="str">
        <f t="shared" si="2"/>
        <v>OK</v>
      </c>
      <c r="AD16" s="10">
        <v>140543701.72999999</v>
      </c>
      <c r="AE16" s="10">
        <v>0</v>
      </c>
      <c r="AF16" s="10">
        <v>0</v>
      </c>
      <c r="AG16" s="10">
        <v>100000</v>
      </c>
      <c r="AH16" s="10">
        <v>100000</v>
      </c>
      <c r="AI16" s="7" t="str">
        <f t="shared" si="3"/>
        <v>OK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3">
        <f t="shared" si="4"/>
        <v>0</v>
      </c>
      <c r="AQ16" s="10">
        <v>499811100</v>
      </c>
      <c r="AR16" s="10">
        <v>499811100</v>
      </c>
      <c r="AS16" s="10">
        <v>0</v>
      </c>
      <c r="AT16" s="10">
        <v>0</v>
      </c>
      <c r="AU16" s="14">
        <f t="shared" si="5"/>
        <v>0</v>
      </c>
      <c r="AV16" s="7" t="str">
        <f t="shared" si="6"/>
        <v>NÃO</v>
      </c>
      <c r="AW16" s="7" t="str">
        <f t="shared" si="7"/>
        <v>OK</v>
      </c>
      <c r="AX16" s="7" t="str">
        <f t="shared" si="8"/>
        <v>OK</v>
      </c>
    </row>
    <row r="17" spans="1:50" x14ac:dyDescent="0.25">
      <c r="A17" s="1" t="s">
        <v>103</v>
      </c>
      <c r="B17" t="s">
        <v>115</v>
      </c>
      <c r="C17" t="s">
        <v>116</v>
      </c>
      <c r="D17" t="s">
        <v>117</v>
      </c>
      <c r="E17" t="s">
        <v>67</v>
      </c>
      <c r="F17" t="s">
        <v>110</v>
      </c>
      <c r="G17" t="s">
        <v>54</v>
      </c>
      <c r="H17" t="s">
        <v>55</v>
      </c>
      <c r="I17" t="s">
        <v>56</v>
      </c>
      <c r="J17" t="s">
        <v>57</v>
      </c>
      <c r="K17" t="s">
        <v>57</v>
      </c>
      <c r="L17" t="s">
        <v>58</v>
      </c>
      <c r="M17">
        <v>1</v>
      </c>
      <c r="N17" s="5" t="str">
        <f t="shared" si="0"/>
        <v>OK</v>
      </c>
      <c r="O17" t="s">
        <v>57</v>
      </c>
      <c r="P17" t="s">
        <v>59</v>
      </c>
      <c r="Q17" t="s">
        <v>57</v>
      </c>
      <c r="R17" t="str">
        <f>VLOOKUP($D17,Rascunho!$E$2:$S$296,15,FALSE)</f>
        <v>Site não disponível</v>
      </c>
      <c r="S17" s="11">
        <v>586131.81999999995</v>
      </c>
      <c r="T17" s="11">
        <v>28072.81</v>
      </c>
      <c r="U17" s="7" t="str">
        <f t="shared" si="1"/>
        <v>OK</v>
      </c>
      <c r="V17" s="10">
        <v>28072.81</v>
      </c>
      <c r="W17" s="10">
        <v>0</v>
      </c>
      <c r="X17" t="s">
        <v>57</v>
      </c>
      <c r="Y17" s="10">
        <v>112291.23</v>
      </c>
      <c r="Z17" s="10">
        <v>0</v>
      </c>
      <c r="AA17" s="10">
        <v>0</v>
      </c>
      <c r="AB17" s="10">
        <v>0</v>
      </c>
      <c r="AC17" s="7" t="str">
        <f t="shared" si="2"/>
        <v>OK</v>
      </c>
      <c r="AD17" s="10">
        <v>11038528.880000001</v>
      </c>
      <c r="AE17" s="10">
        <v>0</v>
      </c>
      <c r="AF17" s="10">
        <v>0</v>
      </c>
      <c r="AG17" s="10">
        <v>2748823.08</v>
      </c>
      <c r="AH17" s="10">
        <v>455504.67</v>
      </c>
      <c r="AI17" s="7" t="str">
        <f t="shared" si="3"/>
        <v>OK</v>
      </c>
      <c r="AJ17" s="10">
        <v>116743523.12</v>
      </c>
      <c r="AK17" s="10">
        <v>116960931.40000001</v>
      </c>
      <c r="AL17" s="10">
        <v>0</v>
      </c>
      <c r="AM17" s="10">
        <v>0</v>
      </c>
      <c r="AN17" s="10">
        <v>0</v>
      </c>
      <c r="AO17" s="10">
        <v>0</v>
      </c>
      <c r="AP17" s="13">
        <f t="shared" si="4"/>
        <v>0</v>
      </c>
      <c r="AQ17" s="10">
        <v>2094421.53</v>
      </c>
      <c r="AR17" s="10">
        <v>2094421.53</v>
      </c>
      <c r="AS17" s="10">
        <v>16928865.239999998</v>
      </c>
      <c r="AT17" s="10">
        <v>16928865.239999998</v>
      </c>
      <c r="AU17" s="14">
        <f t="shared" si="5"/>
        <v>16928865.239999998</v>
      </c>
      <c r="AV17" s="7" t="str">
        <f t="shared" si="6"/>
        <v>SIM</v>
      </c>
      <c r="AW17" s="7" t="str">
        <f t="shared" si="7"/>
        <v>OK</v>
      </c>
      <c r="AX17" s="7" t="str">
        <f t="shared" si="8"/>
        <v>OK</v>
      </c>
    </row>
    <row r="18" spans="1:50" x14ac:dyDescent="0.25">
      <c r="A18" s="1" t="s">
        <v>103</v>
      </c>
      <c r="B18" t="s">
        <v>118</v>
      </c>
      <c r="C18" t="s">
        <v>119</v>
      </c>
      <c r="D18" t="s">
        <v>120</v>
      </c>
      <c r="E18" t="s">
        <v>52</v>
      </c>
      <c r="F18" t="s">
        <v>121</v>
      </c>
      <c r="G18" t="s">
        <v>54</v>
      </c>
      <c r="H18" t="s">
        <v>55</v>
      </c>
      <c r="I18" t="s">
        <v>56</v>
      </c>
      <c r="J18" t="s">
        <v>57</v>
      </c>
      <c r="K18" t="s">
        <v>57</v>
      </c>
      <c r="L18" t="s">
        <v>111</v>
      </c>
      <c r="M18">
        <v>126</v>
      </c>
      <c r="N18" s="5" t="str">
        <f t="shared" si="0"/>
        <v>OK</v>
      </c>
      <c r="O18" t="s">
        <v>59</v>
      </c>
      <c r="P18" t="s">
        <v>59</v>
      </c>
      <c r="Q18" t="s">
        <v>57</v>
      </c>
      <c r="R18" t="str">
        <f>VLOOKUP($D18,Rascunho!$E$2:$S$296,15,FALSE)</f>
        <v>https://www.imprensaoficial.al.gov.br/</v>
      </c>
      <c r="S18" s="11">
        <v>26093726.420000002</v>
      </c>
      <c r="T18" s="11">
        <v>9573118.4800000004</v>
      </c>
      <c r="U18" s="7" t="str">
        <f t="shared" si="1"/>
        <v>OK</v>
      </c>
      <c r="V18" s="10">
        <v>27929215.52</v>
      </c>
      <c r="W18" s="10">
        <v>0</v>
      </c>
      <c r="X18" t="s">
        <v>57</v>
      </c>
      <c r="Y18" s="10">
        <v>223929.29</v>
      </c>
      <c r="Z18" s="10">
        <v>0</v>
      </c>
      <c r="AA18" s="10">
        <v>0</v>
      </c>
      <c r="AB18" s="10">
        <v>-261187.32</v>
      </c>
      <c r="AC18" s="7" t="str">
        <f t="shared" si="2"/>
        <v>OK</v>
      </c>
      <c r="AD18" s="10">
        <v>6116610.96</v>
      </c>
      <c r="AE18" s="10">
        <v>0</v>
      </c>
      <c r="AF18" s="10">
        <v>0</v>
      </c>
      <c r="AG18" s="10">
        <v>0</v>
      </c>
      <c r="AH18" s="10">
        <v>0</v>
      </c>
      <c r="AI18" s="7" t="str">
        <f t="shared" si="3"/>
        <v>OK</v>
      </c>
      <c r="AJ18" s="10">
        <v>0</v>
      </c>
      <c r="AK18" s="10">
        <v>0</v>
      </c>
      <c r="AL18" s="10">
        <v>0</v>
      </c>
      <c r="AM18" s="10">
        <v>0</v>
      </c>
      <c r="AN18" s="10">
        <v>10083000</v>
      </c>
      <c r="AO18" s="10">
        <v>10083000</v>
      </c>
      <c r="AP18" s="13">
        <f t="shared" si="4"/>
        <v>0</v>
      </c>
      <c r="AQ18" s="10">
        <v>10083000</v>
      </c>
      <c r="AR18" s="10">
        <v>10083000</v>
      </c>
      <c r="AS18" s="10">
        <v>0</v>
      </c>
      <c r="AT18" s="10">
        <v>0</v>
      </c>
      <c r="AU18" s="14">
        <f t="shared" si="5"/>
        <v>0</v>
      </c>
      <c r="AV18" s="7" t="str">
        <f t="shared" si="6"/>
        <v>NÃO</v>
      </c>
      <c r="AW18" s="7" t="str">
        <f t="shared" si="7"/>
        <v>OK</v>
      </c>
      <c r="AX18" s="7" t="str">
        <f t="shared" si="8"/>
        <v>OK</v>
      </c>
    </row>
    <row r="19" spans="1:50" x14ac:dyDescent="0.25">
      <c r="A19" s="1" t="s">
        <v>103</v>
      </c>
      <c r="B19" t="s">
        <v>122</v>
      </c>
      <c r="C19" t="s">
        <v>123</v>
      </c>
      <c r="D19" t="s">
        <v>124</v>
      </c>
      <c r="E19" t="s">
        <v>52</v>
      </c>
      <c r="F19" t="s">
        <v>87</v>
      </c>
      <c r="G19" t="s">
        <v>54</v>
      </c>
      <c r="H19" t="s">
        <v>55</v>
      </c>
      <c r="I19" t="s">
        <v>56</v>
      </c>
      <c r="J19" t="s">
        <v>57</v>
      </c>
      <c r="K19" t="s">
        <v>57</v>
      </c>
      <c r="L19" t="s">
        <v>111</v>
      </c>
      <c r="M19">
        <v>816</v>
      </c>
      <c r="N19" s="5" t="str">
        <f t="shared" si="0"/>
        <v>OK</v>
      </c>
      <c r="O19" t="s">
        <v>59</v>
      </c>
      <c r="P19" t="s">
        <v>59</v>
      </c>
      <c r="Q19" t="s">
        <v>59</v>
      </c>
      <c r="R19" t="str">
        <f>VLOOKUP($D19,Rascunho!$E$2:$S$296,15,FALSE)</f>
        <v>https://www.casal.al.gov.br/tipo-de-arquivo/carta-anual-de-politicas-publicas-e-governanca-corporativa-governanca/</v>
      </c>
      <c r="S19" s="11">
        <v>453757616.51999998</v>
      </c>
      <c r="T19" s="11">
        <v>109391022.81</v>
      </c>
      <c r="U19" s="7" t="str">
        <f t="shared" si="1"/>
        <v>OK</v>
      </c>
      <c r="V19" s="10">
        <v>565965419.27999997</v>
      </c>
      <c r="W19" s="10">
        <v>47592842.829999998</v>
      </c>
      <c r="X19" t="s">
        <v>57</v>
      </c>
      <c r="Y19" s="10">
        <v>446113.96</v>
      </c>
      <c r="Z19" s="10">
        <v>0</v>
      </c>
      <c r="AA19" s="10">
        <v>47553.4</v>
      </c>
      <c r="AB19" s="10">
        <v>-61231260.369999997</v>
      </c>
      <c r="AC19" s="7" t="str">
        <f t="shared" si="2"/>
        <v>OK</v>
      </c>
      <c r="AD19" s="10">
        <v>6439278784.3199997</v>
      </c>
      <c r="AE19" s="10">
        <v>0</v>
      </c>
      <c r="AF19" s="10">
        <v>0</v>
      </c>
      <c r="AG19" s="10">
        <v>0</v>
      </c>
      <c r="AH19" s="10">
        <v>0</v>
      </c>
      <c r="AI19" s="7" t="str">
        <f t="shared" si="3"/>
        <v>OK</v>
      </c>
      <c r="AJ19" s="10">
        <v>0</v>
      </c>
      <c r="AK19" s="10">
        <v>0</v>
      </c>
      <c r="AL19" s="10">
        <v>77500000</v>
      </c>
      <c r="AM19" s="10">
        <v>44800272.469999999</v>
      </c>
      <c r="AN19" s="10">
        <v>1364435968.8099999</v>
      </c>
      <c r="AO19" s="10">
        <v>1364435968.8099999</v>
      </c>
      <c r="AP19" s="13">
        <f t="shared" si="4"/>
        <v>0</v>
      </c>
      <c r="AQ19" s="10">
        <v>424881666.33999997</v>
      </c>
      <c r="AR19" s="10">
        <v>469681938.81</v>
      </c>
      <c r="AS19" s="10">
        <v>332500000</v>
      </c>
      <c r="AT19" s="10">
        <v>287699727.52999997</v>
      </c>
      <c r="AU19" s="14">
        <f t="shared" si="5"/>
        <v>332500000</v>
      </c>
      <c r="AV19" s="7" t="str">
        <f t="shared" si="6"/>
        <v>SIM</v>
      </c>
      <c r="AW19" s="7" t="str">
        <f t="shared" si="7"/>
        <v>VER CAPITAL</v>
      </c>
      <c r="AX19" s="7" t="str">
        <f t="shared" si="8"/>
        <v>OK</v>
      </c>
    </row>
    <row r="20" spans="1:50" x14ac:dyDescent="0.25">
      <c r="A20" s="1" t="s">
        <v>103</v>
      </c>
      <c r="B20" t="s">
        <v>125</v>
      </c>
      <c r="C20" t="s">
        <v>126</v>
      </c>
      <c r="D20" t="s">
        <v>127</v>
      </c>
      <c r="E20" t="s">
        <v>52</v>
      </c>
      <c r="F20" t="s">
        <v>128</v>
      </c>
      <c r="G20" t="s">
        <v>54</v>
      </c>
      <c r="H20" t="s">
        <v>55</v>
      </c>
      <c r="I20" t="s">
        <v>56</v>
      </c>
      <c r="J20" t="s">
        <v>57</v>
      </c>
      <c r="K20" t="s">
        <v>57</v>
      </c>
      <c r="L20" t="s">
        <v>111</v>
      </c>
      <c r="M20">
        <v>142</v>
      </c>
      <c r="N20" s="5" t="str">
        <f t="shared" si="0"/>
        <v>OK</v>
      </c>
      <c r="O20" t="s">
        <v>59</v>
      </c>
      <c r="P20" t="s">
        <v>59</v>
      </c>
      <c r="Q20" t="s">
        <v>59</v>
      </c>
      <c r="R20" t="str">
        <f>VLOOKUP($D20,Rascunho!$E$2:$S$296,15,FALSE)</f>
        <v>https://governanca.algas.com.br/carta-anual-de-politicas-publicas-e-governanca-corporativa</v>
      </c>
      <c r="S20" s="11">
        <v>517670573.58999997</v>
      </c>
      <c r="T20" s="11">
        <v>27451630.030000001</v>
      </c>
      <c r="U20" s="7" t="str">
        <f t="shared" si="1"/>
        <v>OK</v>
      </c>
      <c r="V20" s="10">
        <v>4747415976.5100002</v>
      </c>
      <c r="W20" s="10">
        <v>30295852.309999999</v>
      </c>
      <c r="X20" t="s">
        <v>59</v>
      </c>
      <c r="Y20" s="10">
        <v>384882.28</v>
      </c>
      <c r="Z20" s="10">
        <v>43526.02</v>
      </c>
      <c r="AA20" s="10">
        <v>0</v>
      </c>
      <c r="AB20" s="10">
        <v>47641826.43</v>
      </c>
      <c r="AC20" s="7" t="str">
        <f t="shared" si="2"/>
        <v>OK</v>
      </c>
      <c r="AD20" s="10">
        <v>135101145.22999999</v>
      </c>
      <c r="AE20" s="10">
        <v>0</v>
      </c>
      <c r="AF20" s="10">
        <v>11328802.35</v>
      </c>
      <c r="AG20" s="10">
        <v>0</v>
      </c>
      <c r="AH20" s="10">
        <v>0</v>
      </c>
      <c r="AI20" s="7" t="str">
        <f t="shared" si="3"/>
        <v>OK</v>
      </c>
      <c r="AJ20" s="10">
        <v>0</v>
      </c>
      <c r="AK20" s="10">
        <v>0</v>
      </c>
      <c r="AL20" s="10">
        <v>0</v>
      </c>
      <c r="AM20" s="10">
        <v>0</v>
      </c>
      <c r="AN20" s="10">
        <v>2356458.44</v>
      </c>
      <c r="AO20" s="10">
        <v>2873892.97</v>
      </c>
      <c r="AP20" s="13">
        <f t="shared" si="4"/>
        <v>517434.53000000026</v>
      </c>
      <c r="AQ20" s="10">
        <v>19455893.149999999</v>
      </c>
      <c r="AR20" s="10">
        <v>23729600.300000001</v>
      </c>
      <c r="AS20" s="10">
        <v>0</v>
      </c>
      <c r="AT20" s="10">
        <v>0</v>
      </c>
      <c r="AU20" s="14">
        <f t="shared" si="5"/>
        <v>4273707.1500000022</v>
      </c>
      <c r="AV20" s="7" t="str">
        <f t="shared" si="6"/>
        <v>SIM</v>
      </c>
      <c r="AW20" s="7" t="str">
        <f t="shared" si="7"/>
        <v>OK</v>
      </c>
      <c r="AX20" s="7" t="str">
        <f t="shared" si="8"/>
        <v>OK</v>
      </c>
    </row>
    <row r="21" spans="1:50" x14ac:dyDescent="0.25">
      <c r="A21" s="1" t="s">
        <v>103</v>
      </c>
      <c r="B21" t="s">
        <v>129</v>
      </c>
      <c r="C21" t="s">
        <v>130</v>
      </c>
      <c r="D21" t="s">
        <v>131</v>
      </c>
      <c r="E21" t="s">
        <v>67</v>
      </c>
      <c r="F21" t="s">
        <v>110</v>
      </c>
      <c r="G21" t="s">
        <v>54</v>
      </c>
      <c r="H21" t="s">
        <v>55</v>
      </c>
      <c r="I21" t="s">
        <v>56</v>
      </c>
      <c r="J21" t="s">
        <v>57</v>
      </c>
      <c r="K21" t="s">
        <v>57</v>
      </c>
      <c r="L21" t="s">
        <v>58</v>
      </c>
      <c r="M21">
        <v>0</v>
      </c>
      <c r="N21" s="5" t="str">
        <f t="shared" si="0"/>
        <v>OK</v>
      </c>
      <c r="O21" t="s">
        <v>57</v>
      </c>
      <c r="P21" t="s">
        <v>59</v>
      </c>
      <c r="Q21" t="s">
        <v>57</v>
      </c>
      <c r="R21" t="str">
        <f>VLOOKUP($D21,Rascunho!$E$2:$S$296,15,FALSE)</f>
        <v>Site não disponível</v>
      </c>
      <c r="S21" s="11">
        <v>172880.97</v>
      </c>
      <c r="T21" s="11">
        <v>5140.17</v>
      </c>
      <c r="U21" s="7" t="str">
        <f t="shared" si="1"/>
        <v>VERIFICAR</v>
      </c>
      <c r="V21" s="10">
        <v>5140.17</v>
      </c>
      <c r="W21" s="10">
        <v>0</v>
      </c>
      <c r="X21" t="s">
        <v>57</v>
      </c>
      <c r="Y21" s="10">
        <v>61682.04</v>
      </c>
      <c r="Z21" s="10">
        <v>0</v>
      </c>
      <c r="AA21" s="10">
        <v>152320.29</v>
      </c>
      <c r="AB21" s="10">
        <v>0</v>
      </c>
      <c r="AC21" s="7" t="str">
        <f t="shared" si="2"/>
        <v>OK</v>
      </c>
      <c r="AD21" s="10">
        <v>68792.539999999994</v>
      </c>
      <c r="AE21" s="10">
        <v>0</v>
      </c>
      <c r="AF21" s="10">
        <v>0</v>
      </c>
      <c r="AG21" s="10">
        <v>354932.54</v>
      </c>
      <c r="AH21" s="10">
        <v>211232.68</v>
      </c>
      <c r="AI21" s="7" t="str">
        <f t="shared" si="3"/>
        <v>OK</v>
      </c>
      <c r="AJ21" s="10">
        <v>7548.44</v>
      </c>
      <c r="AK21" s="10">
        <v>7548.44</v>
      </c>
      <c r="AL21" s="10">
        <v>0</v>
      </c>
      <c r="AM21" s="10">
        <v>0</v>
      </c>
      <c r="AN21" s="10">
        <v>0</v>
      </c>
      <c r="AO21" s="10">
        <v>0</v>
      </c>
      <c r="AP21" s="13">
        <f t="shared" si="4"/>
        <v>0</v>
      </c>
      <c r="AQ21" s="10">
        <v>-47486.06</v>
      </c>
      <c r="AR21" s="10">
        <v>-21306.48</v>
      </c>
      <c r="AS21" s="10">
        <v>-47486.06</v>
      </c>
      <c r="AT21" s="10">
        <v>-21306.48</v>
      </c>
      <c r="AU21" s="14">
        <f t="shared" si="5"/>
        <v>4873.0999999999985</v>
      </c>
      <c r="AV21" s="7" t="str">
        <f t="shared" si="6"/>
        <v>SIM</v>
      </c>
      <c r="AW21" s="7" t="str">
        <f t="shared" si="7"/>
        <v>OK</v>
      </c>
      <c r="AX21" s="7" t="str">
        <f t="shared" si="8"/>
        <v>OK</v>
      </c>
    </row>
    <row r="22" spans="1:50" x14ac:dyDescent="0.25">
      <c r="A22" s="1" t="s">
        <v>103</v>
      </c>
      <c r="B22" t="s">
        <v>132</v>
      </c>
      <c r="C22" t="s">
        <v>133</v>
      </c>
      <c r="D22" t="s">
        <v>134</v>
      </c>
      <c r="E22" t="s">
        <v>67</v>
      </c>
      <c r="F22" t="s">
        <v>110</v>
      </c>
      <c r="G22" t="s">
        <v>54</v>
      </c>
      <c r="H22" t="s">
        <v>55</v>
      </c>
      <c r="I22" t="s">
        <v>56</v>
      </c>
      <c r="J22" t="s">
        <v>57</v>
      </c>
      <c r="K22" t="s">
        <v>57</v>
      </c>
      <c r="L22" t="s">
        <v>58</v>
      </c>
      <c r="M22">
        <v>1</v>
      </c>
      <c r="N22" s="5" t="str">
        <f t="shared" si="0"/>
        <v>OK</v>
      </c>
      <c r="O22" t="s">
        <v>57</v>
      </c>
      <c r="P22" t="s">
        <v>59</v>
      </c>
      <c r="Q22" t="s">
        <v>57</v>
      </c>
      <c r="R22" t="str">
        <f>VLOOKUP($D22,Rascunho!$E$2:$S$296,15,FALSE)</f>
        <v>Site não disponível</v>
      </c>
      <c r="S22" s="11">
        <v>364271.26</v>
      </c>
      <c r="T22" s="11">
        <v>41228.43</v>
      </c>
      <c r="U22" s="7" t="str">
        <f t="shared" si="1"/>
        <v>OK</v>
      </c>
      <c r="V22" s="10">
        <v>41228.43</v>
      </c>
      <c r="W22" s="10">
        <v>0</v>
      </c>
      <c r="X22" t="s">
        <v>57</v>
      </c>
      <c r="Y22" s="10">
        <v>206142.15</v>
      </c>
      <c r="Z22" s="10">
        <v>0</v>
      </c>
      <c r="AA22" s="10">
        <v>0</v>
      </c>
      <c r="AB22" s="10">
        <v>0</v>
      </c>
      <c r="AC22" s="7" t="str">
        <f t="shared" si="2"/>
        <v>OK</v>
      </c>
      <c r="AD22" s="10">
        <v>1686959.01</v>
      </c>
      <c r="AE22" s="10">
        <v>0</v>
      </c>
      <c r="AF22" s="10">
        <v>0</v>
      </c>
      <c r="AG22" s="10">
        <v>1018063.95</v>
      </c>
      <c r="AH22" s="10">
        <v>204636.81</v>
      </c>
      <c r="AI22" s="7" t="str">
        <f t="shared" si="3"/>
        <v>OK</v>
      </c>
      <c r="AJ22" s="10">
        <v>3889423.1</v>
      </c>
      <c r="AK22" s="10">
        <v>3904903.75</v>
      </c>
      <c r="AL22" s="10">
        <v>0</v>
      </c>
      <c r="AM22" s="10">
        <v>0</v>
      </c>
      <c r="AN22" s="10">
        <v>0</v>
      </c>
      <c r="AO22" s="10">
        <v>0</v>
      </c>
      <c r="AP22" s="13">
        <f t="shared" si="4"/>
        <v>0</v>
      </c>
      <c r="AQ22" s="10">
        <v>505486.95</v>
      </c>
      <c r="AR22" s="10">
        <v>505486.95</v>
      </c>
      <c r="AS22" s="10">
        <v>0</v>
      </c>
      <c r="AT22" s="10">
        <v>0</v>
      </c>
      <c r="AU22" s="14">
        <f t="shared" si="5"/>
        <v>0</v>
      </c>
      <c r="AV22" s="7" t="str">
        <f t="shared" si="6"/>
        <v>NÃO</v>
      </c>
      <c r="AW22" s="7" t="str">
        <f t="shared" si="7"/>
        <v>OK</v>
      </c>
      <c r="AX22" s="7" t="str">
        <f t="shared" si="8"/>
        <v>OK</v>
      </c>
    </row>
    <row r="23" spans="1:50" x14ac:dyDescent="0.25">
      <c r="A23" s="1" t="s">
        <v>135</v>
      </c>
      <c r="B23" t="s">
        <v>136</v>
      </c>
      <c r="C23" t="s">
        <v>137</v>
      </c>
      <c r="D23" t="s">
        <v>138</v>
      </c>
      <c r="E23" t="s">
        <v>52</v>
      </c>
      <c r="F23" t="s">
        <v>87</v>
      </c>
      <c r="G23" t="s">
        <v>54</v>
      </c>
      <c r="H23" t="s">
        <v>55</v>
      </c>
      <c r="I23" t="s">
        <v>56</v>
      </c>
      <c r="J23" t="s">
        <v>57</v>
      </c>
      <c r="K23" t="s">
        <v>57</v>
      </c>
      <c r="L23" t="s">
        <v>58</v>
      </c>
      <c r="M23">
        <v>414</v>
      </c>
      <c r="N23" s="5" t="str">
        <f t="shared" si="0"/>
        <v>OK</v>
      </c>
      <c r="O23" t="s">
        <v>59</v>
      </c>
      <c r="P23" t="s">
        <v>59</v>
      </c>
      <c r="Q23" t="s">
        <v>57</v>
      </c>
      <c r="R23" t="str">
        <f>VLOOKUP($D23,Rascunho!$E$2:$S$296,15,FALSE)</f>
        <v>https://caesa.portal.ap.gov.br/pagina/carta-de-servico</v>
      </c>
      <c r="S23" s="11">
        <v>51513275.270000003</v>
      </c>
      <c r="T23" s="11">
        <v>46365631.409999996</v>
      </c>
      <c r="U23" s="7" t="str">
        <f t="shared" si="1"/>
        <v>OK</v>
      </c>
      <c r="V23" s="10">
        <v>49662479.189999998</v>
      </c>
      <c r="W23" s="10">
        <v>0</v>
      </c>
      <c r="X23" t="s">
        <v>57</v>
      </c>
      <c r="Y23" s="10">
        <v>0</v>
      </c>
      <c r="Z23" s="10">
        <v>0</v>
      </c>
      <c r="AA23" s="10">
        <v>0</v>
      </c>
      <c r="AB23" s="10">
        <v>1850796.08</v>
      </c>
      <c r="AC23" s="7" t="str">
        <f t="shared" si="2"/>
        <v>OK</v>
      </c>
      <c r="AD23" s="10">
        <v>954159.93</v>
      </c>
      <c r="AE23" s="10">
        <v>0</v>
      </c>
      <c r="AF23" s="10">
        <v>0</v>
      </c>
      <c r="AG23" s="10">
        <v>0</v>
      </c>
      <c r="AH23" s="10">
        <v>0</v>
      </c>
      <c r="AI23" s="7" t="str">
        <f t="shared" si="3"/>
        <v>OK</v>
      </c>
      <c r="AJ23" s="10">
        <v>0</v>
      </c>
      <c r="AK23" s="10">
        <v>0</v>
      </c>
      <c r="AL23" s="10">
        <v>0</v>
      </c>
      <c r="AM23" s="10">
        <v>0</v>
      </c>
      <c r="AN23" s="10">
        <v>5245225458</v>
      </c>
      <c r="AO23" s="10">
        <v>0</v>
      </c>
      <c r="AP23" s="13">
        <f t="shared" si="4"/>
        <v>-5245225458</v>
      </c>
      <c r="AQ23" s="10">
        <v>458045958.5</v>
      </c>
      <c r="AR23" s="10">
        <v>5800000</v>
      </c>
      <c r="AS23" s="10">
        <v>50913213.359999999</v>
      </c>
      <c r="AT23" s="10">
        <v>0</v>
      </c>
      <c r="AU23" s="14">
        <f t="shared" si="5"/>
        <v>-452245958.5</v>
      </c>
      <c r="AV23" s="7" t="str">
        <f t="shared" si="6"/>
        <v>NÃO</v>
      </c>
      <c r="AW23" s="7" t="str">
        <f t="shared" si="7"/>
        <v>OK</v>
      </c>
      <c r="AX23" s="7" t="str">
        <f t="shared" si="8"/>
        <v>OK</v>
      </c>
    </row>
    <row r="24" spans="1:50" x14ac:dyDescent="0.25">
      <c r="A24" s="1" t="s">
        <v>135</v>
      </c>
      <c r="B24" t="s">
        <v>139</v>
      </c>
      <c r="C24" t="s">
        <v>140</v>
      </c>
      <c r="D24" t="s">
        <v>141</v>
      </c>
      <c r="E24" t="s">
        <v>52</v>
      </c>
      <c r="F24" t="s">
        <v>128</v>
      </c>
      <c r="G24" t="s">
        <v>54</v>
      </c>
      <c r="H24" t="s">
        <v>55</v>
      </c>
      <c r="I24" t="s">
        <v>56</v>
      </c>
      <c r="J24" t="s">
        <v>57</v>
      </c>
      <c r="K24" t="s">
        <v>57</v>
      </c>
      <c r="L24" t="s">
        <v>111</v>
      </c>
      <c r="M24">
        <v>2</v>
      </c>
      <c r="N24" s="5" t="str">
        <f t="shared" si="0"/>
        <v>OK</v>
      </c>
      <c r="O24" t="s">
        <v>59</v>
      </c>
      <c r="P24" t="s">
        <v>59</v>
      </c>
      <c r="Q24" t="s">
        <v>57</v>
      </c>
      <c r="R24" t="str">
        <f>VLOOKUP($D24,Rascunho!$E$2:$S$296,15,FALSE)</f>
        <v>https://gasap.com.br/pre-qualificacao</v>
      </c>
      <c r="S24" s="11">
        <v>52000</v>
      </c>
      <c r="T24" s="11">
        <v>69750</v>
      </c>
      <c r="U24" s="7" t="str">
        <f t="shared" si="1"/>
        <v>OK</v>
      </c>
      <c r="V24" s="10">
        <v>273000</v>
      </c>
      <c r="W24" s="10">
        <v>0</v>
      </c>
      <c r="X24" t="s">
        <v>57</v>
      </c>
      <c r="Y24" s="10">
        <v>69750</v>
      </c>
      <c r="Z24" s="10">
        <v>0</v>
      </c>
      <c r="AA24" s="10">
        <v>0</v>
      </c>
      <c r="AB24" s="10">
        <v>-221000</v>
      </c>
      <c r="AC24" s="7" t="str">
        <f t="shared" si="2"/>
        <v>OK</v>
      </c>
      <c r="AD24" s="10">
        <v>-2738000</v>
      </c>
      <c r="AE24" s="10">
        <v>0</v>
      </c>
      <c r="AF24" s="10">
        <v>0</v>
      </c>
      <c r="AG24" s="10">
        <v>0</v>
      </c>
      <c r="AH24" s="10">
        <v>0</v>
      </c>
      <c r="AI24" s="7" t="str">
        <f t="shared" si="3"/>
        <v>OK</v>
      </c>
      <c r="AJ24" s="10">
        <v>0</v>
      </c>
      <c r="AK24" s="10">
        <v>0</v>
      </c>
      <c r="AL24" s="10">
        <v>0</v>
      </c>
      <c r="AM24" s="10">
        <v>0</v>
      </c>
      <c r="AN24" s="10">
        <v>663000</v>
      </c>
      <c r="AO24" s="10">
        <v>0</v>
      </c>
      <c r="AP24" s="13">
        <f t="shared" si="4"/>
        <v>-663000</v>
      </c>
      <c r="AQ24" s="10">
        <v>2999000</v>
      </c>
      <c r="AR24" s="10">
        <v>2999000</v>
      </c>
      <c r="AS24" s="10">
        <v>0</v>
      </c>
      <c r="AT24" s="10">
        <v>101000</v>
      </c>
      <c r="AU24" s="14">
        <f t="shared" si="5"/>
        <v>101000</v>
      </c>
      <c r="AV24" s="7" t="str">
        <f t="shared" si="6"/>
        <v>SIM</v>
      </c>
      <c r="AW24" s="7" t="str">
        <f t="shared" si="7"/>
        <v>OK</v>
      </c>
      <c r="AX24" s="7" t="str">
        <f t="shared" si="8"/>
        <v>OK</v>
      </c>
    </row>
    <row r="25" spans="1:50" x14ac:dyDescent="0.25">
      <c r="A25" s="1" t="s">
        <v>135</v>
      </c>
      <c r="B25" t="s">
        <v>142</v>
      </c>
      <c r="C25" t="s">
        <v>143</v>
      </c>
      <c r="D25" t="s">
        <v>144</v>
      </c>
      <c r="E25" t="s">
        <v>52</v>
      </c>
      <c r="F25" t="s">
        <v>68</v>
      </c>
      <c r="G25" t="s">
        <v>73</v>
      </c>
      <c r="H25" t="s">
        <v>55</v>
      </c>
      <c r="I25" t="s">
        <v>56</v>
      </c>
      <c r="J25" t="s">
        <v>57</v>
      </c>
      <c r="K25" t="s">
        <v>57</v>
      </c>
      <c r="L25" t="s">
        <v>111</v>
      </c>
      <c r="M25">
        <v>93</v>
      </c>
      <c r="N25" s="5" t="str">
        <f t="shared" si="0"/>
        <v>OK</v>
      </c>
      <c r="O25" t="s">
        <v>59</v>
      </c>
      <c r="P25" t="s">
        <v>59</v>
      </c>
      <c r="Q25" t="s">
        <v>57</v>
      </c>
      <c r="R25" t="str">
        <f>VLOOKUP($D25,Rascunho!$E$2:$S$296,15,FALSE)</f>
        <v>https://www.afap.ap.gov.br/transparencia/governanca/2020</v>
      </c>
      <c r="S25" s="11">
        <v>2254000</v>
      </c>
      <c r="T25" s="11">
        <v>7959879.1200000001</v>
      </c>
      <c r="U25" s="7" t="str">
        <f t="shared" si="1"/>
        <v>OK</v>
      </c>
      <c r="V25" s="10">
        <v>13852808.390000001</v>
      </c>
      <c r="W25" s="10">
        <v>0</v>
      </c>
      <c r="X25" t="s">
        <v>57</v>
      </c>
      <c r="Y25" s="10">
        <v>277852.44</v>
      </c>
      <c r="Z25" s="10">
        <v>0</v>
      </c>
      <c r="AA25" s="10">
        <v>0</v>
      </c>
      <c r="AB25" s="10">
        <v>-2253804.96</v>
      </c>
      <c r="AC25" s="7" t="str">
        <f t="shared" si="2"/>
        <v>OK</v>
      </c>
      <c r="AD25" s="10">
        <v>15237488.18</v>
      </c>
      <c r="AE25" s="10">
        <v>0</v>
      </c>
      <c r="AF25" s="10">
        <v>0</v>
      </c>
      <c r="AG25" s="10">
        <v>0</v>
      </c>
      <c r="AH25" s="10">
        <v>0</v>
      </c>
      <c r="AI25" s="7" t="str">
        <f t="shared" si="3"/>
        <v>OK</v>
      </c>
      <c r="AJ25" s="10">
        <v>0</v>
      </c>
      <c r="AK25" s="10">
        <v>0</v>
      </c>
      <c r="AL25" s="10">
        <v>15600000</v>
      </c>
      <c r="AM25" s="10">
        <v>0</v>
      </c>
      <c r="AN25" s="10">
        <v>28655740.379999999</v>
      </c>
      <c r="AO25" s="10">
        <v>0</v>
      </c>
      <c r="AP25" s="13">
        <f t="shared" si="4"/>
        <v>-28655740.379999999</v>
      </c>
      <c r="AQ25" s="10">
        <v>0</v>
      </c>
      <c r="AR25" s="10">
        <v>0</v>
      </c>
      <c r="AS25" s="10">
        <v>5800000</v>
      </c>
      <c r="AT25" s="10">
        <v>0</v>
      </c>
      <c r="AU25" s="14">
        <f t="shared" si="5"/>
        <v>0</v>
      </c>
      <c r="AV25" s="7" t="str">
        <f t="shared" si="6"/>
        <v>NÃO</v>
      </c>
      <c r="AW25" s="7" t="str">
        <f t="shared" si="7"/>
        <v>OK</v>
      </c>
      <c r="AX25" s="7" t="str">
        <f t="shared" si="8"/>
        <v>OK</v>
      </c>
    </row>
    <row r="26" spans="1:50" x14ac:dyDescent="0.25">
      <c r="A26" s="1" t="s">
        <v>145</v>
      </c>
      <c r="B26" t="s">
        <v>146</v>
      </c>
      <c r="C26" t="s">
        <v>147</v>
      </c>
      <c r="D26" t="s">
        <v>148</v>
      </c>
      <c r="E26" t="s">
        <v>52</v>
      </c>
      <c r="F26" t="s">
        <v>149</v>
      </c>
      <c r="G26" t="s">
        <v>73</v>
      </c>
      <c r="H26" t="s">
        <v>74</v>
      </c>
      <c r="I26" t="s">
        <v>56</v>
      </c>
      <c r="J26" t="s">
        <v>57</v>
      </c>
      <c r="K26" t="s">
        <v>57</v>
      </c>
      <c r="L26" t="s">
        <v>58</v>
      </c>
      <c r="M26">
        <v>147</v>
      </c>
      <c r="N26" s="5" t="str">
        <f t="shared" si="0"/>
        <v>OK</v>
      </c>
      <c r="O26" t="s">
        <v>59</v>
      </c>
      <c r="P26" t="s">
        <v>59</v>
      </c>
      <c r="Q26" t="s">
        <v>59</v>
      </c>
      <c r="R26" t="str">
        <f>VLOOKUP($D26,Rascunho!$E$2:$S$296,15,FALSE)</f>
        <v>https://www.amazonastur.am.gov.br/wp-content/uploads/2023/02/Carta-de-Servicos-2023.pdf</v>
      </c>
      <c r="S26" s="11">
        <v>721313.27</v>
      </c>
      <c r="T26" s="11">
        <v>13824225.08</v>
      </c>
      <c r="U26" s="7" t="str">
        <f t="shared" si="1"/>
        <v>OK</v>
      </c>
      <c r="V26" s="10">
        <v>73349245.780000001</v>
      </c>
      <c r="W26" s="10">
        <v>0</v>
      </c>
      <c r="X26" t="s">
        <v>57</v>
      </c>
      <c r="Y26" s="10">
        <v>310596.78999999998</v>
      </c>
      <c r="Z26" s="10">
        <v>0</v>
      </c>
      <c r="AA26" s="10">
        <v>6762.5</v>
      </c>
      <c r="AB26" s="10">
        <v>-613957.52</v>
      </c>
      <c r="AC26" s="7" t="str">
        <f t="shared" si="2"/>
        <v>OK</v>
      </c>
      <c r="AD26" s="10">
        <v>4922783.92</v>
      </c>
      <c r="AE26" s="10">
        <v>0</v>
      </c>
      <c r="AF26" s="10">
        <v>0</v>
      </c>
      <c r="AG26" s="10">
        <v>89476491.549999997</v>
      </c>
      <c r="AH26" s="10">
        <v>71978545.769999996</v>
      </c>
      <c r="AI26" s="7" t="str">
        <f t="shared" si="3"/>
        <v>OK</v>
      </c>
      <c r="AJ26" s="10">
        <v>25085615.710000001</v>
      </c>
      <c r="AK26" s="10">
        <v>2807045.37</v>
      </c>
      <c r="AL26" s="10">
        <v>0</v>
      </c>
      <c r="AM26" s="10">
        <v>0</v>
      </c>
      <c r="AN26" s="10">
        <v>1</v>
      </c>
      <c r="AO26" s="10">
        <v>1</v>
      </c>
      <c r="AP26" s="13">
        <f t="shared" si="4"/>
        <v>0</v>
      </c>
      <c r="AQ26" s="10">
        <v>27123375.379999999</v>
      </c>
      <c r="AR26" s="10">
        <v>27123375.379999999</v>
      </c>
      <c r="AS26" s="10">
        <v>0</v>
      </c>
      <c r="AT26" s="10">
        <v>0</v>
      </c>
      <c r="AU26" s="14">
        <f t="shared" si="5"/>
        <v>0</v>
      </c>
      <c r="AV26" s="7" t="str">
        <f t="shared" si="6"/>
        <v>NÃO</v>
      </c>
      <c r="AW26" s="7" t="str">
        <f t="shared" si="7"/>
        <v>OK</v>
      </c>
      <c r="AX26" s="7" t="str">
        <f t="shared" si="8"/>
        <v>OK</v>
      </c>
    </row>
    <row r="27" spans="1:50" x14ac:dyDescent="0.25">
      <c r="A27" s="1" t="s">
        <v>145</v>
      </c>
      <c r="B27" t="s">
        <v>150</v>
      </c>
      <c r="C27" t="s">
        <v>151</v>
      </c>
      <c r="D27" t="s">
        <v>152</v>
      </c>
      <c r="E27" t="s">
        <v>52</v>
      </c>
      <c r="F27" t="s">
        <v>68</v>
      </c>
      <c r="G27" t="s">
        <v>73</v>
      </c>
      <c r="H27" t="s">
        <v>55</v>
      </c>
      <c r="I27" t="s">
        <v>56</v>
      </c>
      <c r="J27" t="s">
        <v>57</v>
      </c>
      <c r="K27" t="s">
        <v>57</v>
      </c>
      <c r="L27" t="s">
        <v>111</v>
      </c>
      <c r="M27">
        <v>268</v>
      </c>
      <c r="N27" s="5" t="str">
        <f t="shared" si="0"/>
        <v>OK</v>
      </c>
      <c r="O27" t="s">
        <v>59</v>
      </c>
      <c r="P27" t="s">
        <v>59</v>
      </c>
      <c r="Q27" t="s">
        <v>59</v>
      </c>
      <c r="R27" t="str">
        <f>VLOOKUP($D27,Rascunho!$E$2:$S$296,15,FALSE)</f>
        <v>https://www.afeam.am.gov.br/wp-content/uploads/2024/05/CARTA-ANUAL-2023-VF-assinado.pdf</v>
      </c>
      <c r="S27" s="11">
        <v>19246173</v>
      </c>
      <c r="T27" s="11">
        <v>47094628.700000003</v>
      </c>
      <c r="U27" s="7" t="str">
        <f t="shared" si="1"/>
        <v>OK</v>
      </c>
      <c r="V27" s="10">
        <v>319042132.06</v>
      </c>
      <c r="W27" s="10">
        <v>271947503.36000001</v>
      </c>
      <c r="X27" t="s">
        <v>59</v>
      </c>
      <c r="Y27" s="10">
        <v>528124.13</v>
      </c>
      <c r="Z27" s="10">
        <v>9310.2199999999993</v>
      </c>
      <c r="AA27" s="10">
        <v>32425.11</v>
      </c>
      <c r="AB27" s="10">
        <v>2545582.48</v>
      </c>
      <c r="AC27" s="7" t="str">
        <f t="shared" si="2"/>
        <v>OK</v>
      </c>
      <c r="AD27" s="10">
        <v>111312592.40000001</v>
      </c>
      <c r="AE27" s="10">
        <v>0</v>
      </c>
      <c r="AF27" s="10">
        <v>0</v>
      </c>
      <c r="AG27" s="10">
        <v>0</v>
      </c>
      <c r="AH27" s="10">
        <v>0</v>
      </c>
      <c r="AI27" s="7" t="str">
        <f t="shared" si="3"/>
        <v>OK</v>
      </c>
      <c r="AJ27" s="10">
        <v>0</v>
      </c>
      <c r="AK27" s="10">
        <v>0</v>
      </c>
      <c r="AL27" s="10">
        <v>0</v>
      </c>
      <c r="AM27" s="10">
        <v>0</v>
      </c>
      <c r="AN27" s="10">
        <v>98047947</v>
      </c>
      <c r="AO27" s="10">
        <v>103963256</v>
      </c>
      <c r="AP27" s="13">
        <f t="shared" si="4"/>
        <v>5915309</v>
      </c>
      <c r="AQ27" s="10">
        <v>98047947</v>
      </c>
      <c r="AR27" s="10">
        <v>103963256</v>
      </c>
      <c r="AS27" s="10">
        <v>1112295</v>
      </c>
      <c r="AT27" s="10">
        <v>0</v>
      </c>
      <c r="AU27" s="14">
        <f t="shared" si="5"/>
        <v>5915309</v>
      </c>
      <c r="AV27" s="7" t="str">
        <f t="shared" si="6"/>
        <v>SIM</v>
      </c>
      <c r="AW27" s="7" t="str">
        <f t="shared" si="7"/>
        <v>OK</v>
      </c>
      <c r="AX27" s="7" t="str">
        <f t="shared" si="8"/>
        <v>OK</v>
      </c>
    </row>
    <row r="28" spans="1:50" x14ac:dyDescent="0.25">
      <c r="A28" s="1" t="s">
        <v>145</v>
      </c>
      <c r="B28" t="s">
        <v>153</v>
      </c>
      <c r="C28" t="s">
        <v>154</v>
      </c>
      <c r="D28" t="s">
        <v>155</v>
      </c>
      <c r="E28" t="s">
        <v>52</v>
      </c>
      <c r="F28" t="s">
        <v>63</v>
      </c>
      <c r="G28" t="s">
        <v>54</v>
      </c>
      <c r="H28" t="s">
        <v>55</v>
      </c>
      <c r="I28" t="s">
        <v>56</v>
      </c>
      <c r="J28" t="s">
        <v>57</v>
      </c>
      <c r="K28" t="s">
        <v>57</v>
      </c>
      <c r="L28" t="s">
        <v>111</v>
      </c>
      <c r="M28">
        <v>199</v>
      </c>
      <c r="N28" s="5" t="str">
        <f t="shared" si="0"/>
        <v>OK</v>
      </c>
      <c r="O28" t="s">
        <v>59</v>
      </c>
      <c r="P28" t="s">
        <v>59</v>
      </c>
      <c r="Q28" t="s">
        <v>57</v>
      </c>
      <c r="R28" t="str">
        <f>VLOOKUP($D28,Rascunho!$E$2:$S$296,15,FALSE)</f>
        <v>https://www.ciama.am.gov.br/wp-content/uploads/2023/07/CARTA-DE-SERVICO-CIAMA.pdf</v>
      </c>
      <c r="S28" s="11">
        <v>0</v>
      </c>
      <c r="T28" s="11">
        <v>29668566.739999998</v>
      </c>
      <c r="U28" s="7" t="str">
        <f t="shared" si="1"/>
        <v>OK</v>
      </c>
      <c r="V28" s="10">
        <v>32501097.940000001</v>
      </c>
      <c r="W28" s="10">
        <v>0</v>
      </c>
      <c r="X28" t="s">
        <v>57</v>
      </c>
      <c r="Y28" s="10">
        <v>724160</v>
      </c>
      <c r="Z28" s="10">
        <v>0</v>
      </c>
      <c r="AA28" s="10">
        <v>6500</v>
      </c>
      <c r="AB28" s="10">
        <v>-1508507.96</v>
      </c>
      <c r="AC28" s="7" t="str">
        <f t="shared" si="2"/>
        <v>OK</v>
      </c>
      <c r="AD28" s="10">
        <v>55731601.840000004</v>
      </c>
      <c r="AE28" s="10">
        <v>0</v>
      </c>
      <c r="AF28" s="10">
        <v>0</v>
      </c>
      <c r="AG28" s="10">
        <v>29927040.760000002</v>
      </c>
      <c r="AH28" s="10">
        <v>30817836.329999998</v>
      </c>
      <c r="AI28" s="7" t="str">
        <f t="shared" si="3"/>
        <v>INDÍCIO DE DEPENDÊNCIA POR SUBVENÇÃO</v>
      </c>
      <c r="AJ28" s="10">
        <v>0</v>
      </c>
      <c r="AK28" s="10">
        <v>0</v>
      </c>
      <c r="AL28" s="10">
        <v>0</v>
      </c>
      <c r="AM28" s="10">
        <v>0</v>
      </c>
      <c r="AN28" s="10">
        <v>62880631</v>
      </c>
      <c r="AO28" s="10">
        <v>62880631</v>
      </c>
      <c r="AP28" s="13">
        <f t="shared" si="4"/>
        <v>0</v>
      </c>
      <c r="AQ28" s="10">
        <v>326979280.27999997</v>
      </c>
      <c r="AR28" s="10">
        <v>326979280.27999997</v>
      </c>
      <c r="AS28" s="10">
        <v>49020719.719999999</v>
      </c>
      <c r="AT28" s="10">
        <v>49020719.219999999</v>
      </c>
      <c r="AU28" s="14">
        <f t="shared" si="5"/>
        <v>49020719.219999999</v>
      </c>
      <c r="AV28" s="7" t="str">
        <f t="shared" si="6"/>
        <v>SIM</v>
      </c>
      <c r="AW28" s="7" t="str">
        <f t="shared" si="7"/>
        <v>OK</v>
      </c>
      <c r="AX28" s="7" t="str">
        <f t="shared" si="8"/>
        <v>OK</v>
      </c>
    </row>
    <row r="29" spans="1:50" x14ac:dyDescent="0.25">
      <c r="A29" s="1" t="s">
        <v>145</v>
      </c>
      <c r="B29" t="s">
        <v>156</v>
      </c>
      <c r="C29" t="s">
        <v>157</v>
      </c>
      <c r="D29" t="s">
        <v>158</v>
      </c>
      <c r="E29" t="s">
        <v>52</v>
      </c>
      <c r="F29" t="s">
        <v>110</v>
      </c>
      <c r="G29" t="s">
        <v>73</v>
      </c>
      <c r="H29" t="s">
        <v>55</v>
      </c>
      <c r="I29" t="s">
        <v>56</v>
      </c>
      <c r="J29" t="s">
        <v>57</v>
      </c>
      <c r="K29" t="s">
        <v>57</v>
      </c>
      <c r="L29" t="s">
        <v>111</v>
      </c>
      <c r="M29">
        <v>26</v>
      </c>
      <c r="N29" s="5" t="str">
        <f t="shared" si="0"/>
        <v>OK</v>
      </c>
      <c r="O29" t="s">
        <v>59</v>
      </c>
      <c r="P29" t="s">
        <v>59</v>
      </c>
      <c r="Q29" t="s">
        <v>59</v>
      </c>
      <c r="R29" t="str">
        <f>VLOOKUP($D29,Rascunho!$E$2:$S$296,15,FALSE)</f>
        <v>https://www.cada.am.gov.br/wp-content/uploads/2024/03/CARTA-DE-SERVICOS-2024.pdf</v>
      </c>
      <c r="S29" s="11">
        <v>0</v>
      </c>
      <c r="T29" s="11">
        <v>4495550</v>
      </c>
      <c r="U29" s="7" t="str">
        <f t="shared" si="1"/>
        <v>OK</v>
      </c>
      <c r="V29" s="10">
        <v>4974652</v>
      </c>
      <c r="W29" s="10">
        <v>22907</v>
      </c>
      <c r="X29" t="s">
        <v>57</v>
      </c>
      <c r="Y29" s="10">
        <v>439200</v>
      </c>
      <c r="Z29" s="10">
        <v>0</v>
      </c>
      <c r="AA29" s="10">
        <v>6500</v>
      </c>
      <c r="AB29" s="10">
        <v>-4389277.1399999997</v>
      </c>
      <c r="AC29" s="7" t="str">
        <f t="shared" si="2"/>
        <v>OK</v>
      </c>
      <c r="AD29" s="10">
        <v>2965149.42</v>
      </c>
      <c r="AE29" s="10">
        <v>0</v>
      </c>
      <c r="AF29" s="10">
        <v>0</v>
      </c>
      <c r="AG29" s="10">
        <v>0</v>
      </c>
      <c r="AH29" s="10">
        <v>0</v>
      </c>
      <c r="AI29" s="7" t="str">
        <f t="shared" si="3"/>
        <v>OK</v>
      </c>
      <c r="AJ29" s="10">
        <v>0</v>
      </c>
      <c r="AK29" s="10">
        <v>0</v>
      </c>
      <c r="AL29" s="10">
        <v>5500000</v>
      </c>
      <c r="AM29" s="10">
        <v>6000000</v>
      </c>
      <c r="AN29" s="10">
        <v>9000000</v>
      </c>
      <c r="AO29" s="10">
        <v>15000000</v>
      </c>
      <c r="AP29" s="13">
        <f t="shared" si="4"/>
        <v>6000000</v>
      </c>
      <c r="AQ29" s="10">
        <v>9000000</v>
      </c>
      <c r="AR29" s="10">
        <v>15000000</v>
      </c>
      <c r="AS29" s="10">
        <v>0</v>
      </c>
      <c r="AT29" s="10">
        <v>0</v>
      </c>
      <c r="AU29" s="14">
        <f t="shared" si="5"/>
        <v>6000000</v>
      </c>
      <c r="AV29" s="7" t="str">
        <f t="shared" si="6"/>
        <v>SIM</v>
      </c>
      <c r="AW29" s="7" t="str">
        <f t="shared" si="7"/>
        <v>VER CAPITAL</v>
      </c>
      <c r="AX29" s="7" t="str">
        <f t="shared" si="8"/>
        <v>OK</v>
      </c>
    </row>
    <row r="30" spans="1:50" x14ac:dyDescent="0.25">
      <c r="A30" s="1" t="s">
        <v>145</v>
      </c>
      <c r="B30" t="s">
        <v>159</v>
      </c>
      <c r="C30" t="s">
        <v>160</v>
      </c>
      <c r="D30" t="s">
        <v>161</v>
      </c>
      <c r="E30" t="s">
        <v>52</v>
      </c>
      <c r="F30" t="s">
        <v>128</v>
      </c>
      <c r="G30" t="s">
        <v>54</v>
      </c>
      <c r="H30" t="s">
        <v>55</v>
      </c>
      <c r="I30" t="s">
        <v>56</v>
      </c>
      <c r="J30" t="s">
        <v>57</v>
      </c>
      <c r="K30" t="s">
        <v>57</v>
      </c>
      <c r="L30" t="s">
        <v>111</v>
      </c>
      <c r="M30">
        <v>210</v>
      </c>
      <c r="N30" s="5" t="str">
        <f t="shared" si="0"/>
        <v>OK</v>
      </c>
      <c r="O30" t="s">
        <v>59</v>
      </c>
      <c r="P30" t="s">
        <v>59</v>
      </c>
      <c r="Q30" t="s">
        <v>57</v>
      </c>
      <c r="R30" t="str">
        <f>VLOOKUP($D30,Rascunho!$E$2:$S$296,15,FALSE)</f>
        <v>https://www.cigas-am.com.br/relatorio-de-sustentabilidade</v>
      </c>
      <c r="S30" s="11">
        <v>3402474185.4299998</v>
      </c>
      <c r="T30" s="11">
        <v>1780705.42</v>
      </c>
      <c r="U30" s="7" t="str">
        <f t="shared" si="1"/>
        <v>OK</v>
      </c>
      <c r="V30" s="10">
        <v>3260498395.2600002</v>
      </c>
      <c r="W30" s="10">
        <v>55352633.590000004</v>
      </c>
      <c r="X30" t="s">
        <v>59</v>
      </c>
      <c r="Y30" s="10">
        <v>786598.33</v>
      </c>
      <c r="Z30" s="10">
        <v>171600</v>
      </c>
      <c r="AA30" s="10">
        <v>8937</v>
      </c>
      <c r="AB30" s="10">
        <v>168444871.53</v>
      </c>
      <c r="AC30" s="7" t="str">
        <f t="shared" si="2"/>
        <v>OK</v>
      </c>
      <c r="AD30" s="10">
        <v>398402502.17000002</v>
      </c>
      <c r="AE30" s="10">
        <v>0</v>
      </c>
      <c r="AF30" s="10">
        <v>13989342.26</v>
      </c>
      <c r="AG30" s="10">
        <v>0</v>
      </c>
      <c r="AH30" s="10">
        <v>0</v>
      </c>
      <c r="AI30" s="7" t="str">
        <f t="shared" si="3"/>
        <v>OK</v>
      </c>
      <c r="AJ30" s="10">
        <v>0</v>
      </c>
      <c r="AK30" s="10">
        <v>0</v>
      </c>
      <c r="AL30" s="10">
        <v>0</v>
      </c>
      <c r="AM30" s="10">
        <v>0</v>
      </c>
      <c r="AN30" s="10">
        <v>12059543</v>
      </c>
      <c r="AO30" s="10">
        <v>12059543</v>
      </c>
      <c r="AP30" s="13">
        <f t="shared" si="4"/>
        <v>0</v>
      </c>
      <c r="AQ30" s="10">
        <v>39266906.630000003</v>
      </c>
      <c r="AR30" s="10">
        <v>45042129.149999999</v>
      </c>
      <c r="AS30" s="10">
        <v>0</v>
      </c>
      <c r="AT30" s="10">
        <v>0</v>
      </c>
      <c r="AU30" s="14">
        <f t="shared" si="5"/>
        <v>5775222.5199999958</v>
      </c>
      <c r="AV30" s="7" t="str">
        <f t="shared" si="6"/>
        <v>SIM</v>
      </c>
      <c r="AW30" s="7" t="str">
        <f t="shared" si="7"/>
        <v>OK</v>
      </c>
      <c r="AX30" s="7" t="str">
        <f t="shared" si="8"/>
        <v>OK</v>
      </c>
    </row>
    <row r="31" spans="1:50" x14ac:dyDescent="0.25">
      <c r="A31" s="1" t="s">
        <v>145</v>
      </c>
      <c r="B31" t="s">
        <v>162</v>
      </c>
      <c r="C31" t="s">
        <v>163</v>
      </c>
      <c r="D31" t="s">
        <v>164</v>
      </c>
      <c r="E31" t="s">
        <v>52</v>
      </c>
      <c r="F31" t="s">
        <v>98</v>
      </c>
      <c r="G31" t="s">
        <v>54</v>
      </c>
      <c r="H31" t="s">
        <v>55</v>
      </c>
      <c r="I31" t="s">
        <v>56</v>
      </c>
      <c r="J31" t="s">
        <v>57</v>
      </c>
      <c r="K31" t="s">
        <v>57</v>
      </c>
      <c r="L31" t="s">
        <v>111</v>
      </c>
      <c r="M31">
        <v>447</v>
      </c>
      <c r="N31" s="5" t="str">
        <f t="shared" si="0"/>
        <v>OK</v>
      </c>
      <c r="O31" t="s">
        <v>59</v>
      </c>
      <c r="P31" t="s">
        <v>59</v>
      </c>
      <c r="Q31" t="s">
        <v>59</v>
      </c>
      <c r="R31" t="str">
        <f>VLOOKUP($D31,Rascunho!$E$2:$S$296,15,FALSE)</f>
        <v>https://prodam.am.gov.br/acesso-a-informacao/carta-de-governanca-2023/</v>
      </c>
      <c r="S31" s="11">
        <v>144807306</v>
      </c>
      <c r="T31" s="11">
        <v>87174230</v>
      </c>
      <c r="U31" s="7" t="str">
        <f t="shared" si="1"/>
        <v>OK</v>
      </c>
      <c r="V31" s="10">
        <v>161419536</v>
      </c>
      <c r="W31" s="10">
        <v>1465262</v>
      </c>
      <c r="X31" t="s">
        <v>59</v>
      </c>
      <c r="Y31" s="10">
        <v>739666.67</v>
      </c>
      <c r="Z31" s="10">
        <v>1637.75</v>
      </c>
      <c r="AA31" s="10">
        <v>12480</v>
      </c>
      <c r="AB31" s="10">
        <v>-16612229</v>
      </c>
      <c r="AC31" s="7" t="str">
        <f>IF(AND(X31="SIM",AB31&lt;0),"VERIFICAR","OK")</f>
        <v>VERIFICAR</v>
      </c>
      <c r="AD31" s="10">
        <v>34966644</v>
      </c>
      <c r="AE31" s="10">
        <v>0</v>
      </c>
      <c r="AF31" s="10">
        <v>0</v>
      </c>
      <c r="AG31" s="10">
        <v>0</v>
      </c>
      <c r="AH31" s="10">
        <v>0</v>
      </c>
      <c r="AI31" s="7" t="str">
        <f t="shared" si="3"/>
        <v>OK</v>
      </c>
      <c r="AJ31" s="10">
        <v>0</v>
      </c>
      <c r="AK31" s="10">
        <v>0</v>
      </c>
      <c r="AL31" s="10">
        <v>0</v>
      </c>
      <c r="AM31" s="10">
        <v>0</v>
      </c>
      <c r="AN31" s="10">
        <v>122013186</v>
      </c>
      <c r="AO31" s="10">
        <v>122013186</v>
      </c>
      <c r="AP31" s="13">
        <f t="shared" si="4"/>
        <v>0</v>
      </c>
      <c r="AQ31" s="10">
        <v>45144417</v>
      </c>
      <c r="AR31" s="10">
        <v>45144417</v>
      </c>
      <c r="AS31" s="10">
        <v>0</v>
      </c>
      <c r="AT31" s="10">
        <v>0</v>
      </c>
      <c r="AU31" s="14">
        <f t="shared" si="5"/>
        <v>0</v>
      </c>
      <c r="AV31" s="7" t="str">
        <f t="shared" si="6"/>
        <v>NÃO</v>
      </c>
      <c r="AW31" s="7" t="str">
        <f t="shared" si="7"/>
        <v>OK</v>
      </c>
      <c r="AX31" s="7" t="str">
        <f t="shared" si="8"/>
        <v>OK</v>
      </c>
    </row>
    <row r="32" spans="1:50" x14ac:dyDescent="0.25">
      <c r="A32" s="1" t="s">
        <v>145</v>
      </c>
      <c r="B32" t="s">
        <v>165</v>
      </c>
      <c r="C32" t="s">
        <v>166</v>
      </c>
      <c r="D32" t="s">
        <v>167</v>
      </c>
      <c r="E32" t="s">
        <v>52</v>
      </c>
      <c r="F32" t="s">
        <v>87</v>
      </c>
      <c r="G32" t="s">
        <v>54</v>
      </c>
      <c r="H32" t="s">
        <v>55</v>
      </c>
      <c r="I32" t="s">
        <v>56</v>
      </c>
      <c r="J32" t="s">
        <v>57</v>
      </c>
      <c r="K32" t="s">
        <v>57</v>
      </c>
      <c r="L32" t="s">
        <v>58</v>
      </c>
      <c r="M32">
        <v>475</v>
      </c>
      <c r="N32" s="5" t="str">
        <f t="shared" si="0"/>
        <v>OK</v>
      </c>
      <c r="O32" t="s">
        <v>59</v>
      </c>
      <c r="P32" t="s">
        <v>59</v>
      </c>
      <c r="Q32" t="s">
        <v>57</v>
      </c>
      <c r="R32" t="str">
        <f>VLOOKUP($D32,Rascunho!$E$2:$S$296,15,FALSE)</f>
        <v>http://www.cosama.am.gov.br/</v>
      </c>
      <c r="S32" s="11">
        <v>61311480.82</v>
      </c>
      <c r="T32" s="11">
        <v>41385833.109999999</v>
      </c>
      <c r="U32" s="7" t="str">
        <f t="shared" si="1"/>
        <v>OK</v>
      </c>
      <c r="V32" s="10">
        <v>75762165.180000007</v>
      </c>
      <c r="W32" s="10">
        <v>4962151.34</v>
      </c>
      <c r="X32" t="s">
        <v>57</v>
      </c>
      <c r="Y32" s="10">
        <v>421513.82</v>
      </c>
      <c r="Z32" s="10">
        <v>0</v>
      </c>
      <c r="AA32" s="10">
        <v>0</v>
      </c>
      <c r="AB32" s="10">
        <v>-16353424.529999999</v>
      </c>
      <c r="AC32" s="7" t="str">
        <f t="shared" si="2"/>
        <v>OK</v>
      </c>
      <c r="AD32" s="10">
        <v>-16036867.060000001</v>
      </c>
      <c r="AE32" s="10">
        <v>0</v>
      </c>
      <c r="AF32" s="10">
        <v>0</v>
      </c>
      <c r="AG32" s="10">
        <v>44240949.770000003</v>
      </c>
      <c r="AH32" s="10">
        <v>47283701.479999997</v>
      </c>
      <c r="AI32" s="7" t="str">
        <f t="shared" si="3"/>
        <v>OK</v>
      </c>
      <c r="AJ32" s="10">
        <v>0</v>
      </c>
      <c r="AK32" s="10">
        <v>0</v>
      </c>
      <c r="AL32" s="10">
        <v>14500000</v>
      </c>
      <c r="AM32" s="10">
        <v>4042877.04</v>
      </c>
      <c r="AN32" s="10">
        <v>22094870827</v>
      </c>
      <c r="AO32" s="10">
        <v>22094870827</v>
      </c>
      <c r="AP32" s="13">
        <f t="shared" si="4"/>
        <v>0</v>
      </c>
      <c r="AQ32" s="10">
        <v>533862739.94999999</v>
      </c>
      <c r="AR32" s="10">
        <v>533862739.94999999</v>
      </c>
      <c r="AS32" s="10">
        <v>0</v>
      </c>
      <c r="AT32" s="10">
        <v>0</v>
      </c>
      <c r="AU32" s="14">
        <f t="shared" si="5"/>
        <v>0</v>
      </c>
      <c r="AV32" s="7" t="str">
        <f t="shared" si="6"/>
        <v>NÃO</v>
      </c>
      <c r="AW32" s="7" t="str">
        <f t="shared" si="7"/>
        <v>OK</v>
      </c>
      <c r="AX32" s="7" t="str">
        <f t="shared" si="8"/>
        <v>OK</v>
      </c>
    </row>
    <row r="33" spans="1:50" x14ac:dyDescent="0.25">
      <c r="A33" s="1" t="s">
        <v>145</v>
      </c>
      <c r="B33" t="s">
        <v>168</v>
      </c>
      <c r="C33" t="s">
        <v>169</v>
      </c>
      <c r="D33" t="s">
        <v>170</v>
      </c>
      <c r="E33" t="s">
        <v>52</v>
      </c>
      <c r="F33" t="s">
        <v>63</v>
      </c>
      <c r="G33" t="s">
        <v>73</v>
      </c>
      <c r="H33" t="s">
        <v>171</v>
      </c>
      <c r="I33" t="s">
        <v>56</v>
      </c>
      <c r="J33" t="s">
        <v>57</v>
      </c>
      <c r="K33" t="s">
        <v>57</v>
      </c>
      <c r="L33" t="s">
        <v>58</v>
      </c>
      <c r="M33">
        <v>82</v>
      </c>
      <c r="N33" s="5" t="str">
        <f t="shared" si="0"/>
        <v>OK</v>
      </c>
      <c r="O33" t="s">
        <v>59</v>
      </c>
      <c r="P33" t="s">
        <v>59</v>
      </c>
      <c r="Q33" t="s">
        <v>57</v>
      </c>
      <c r="R33" t="str">
        <f>VLOOKUP($D33,Rascunho!$E$2:$S$296,15,FALSE)</f>
        <v>https://www.ads.am.gov.br/</v>
      </c>
      <c r="S33" s="11">
        <v>2377168.2000000002</v>
      </c>
      <c r="T33" s="11">
        <v>3540083.33</v>
      </c>
      <c r="U33" s="7" t="str">
        <f t="shared" si="1"/>
        <v>OK</v>
      </c>
      <c r="V33" s="10">
        <v>104010753.45999999</v>
      </c>
      <c r="W33" s="10">
        <v>0</v>
      </c>
      <c r="X33" t="s">
        <v>57</v>
      </c>
      <c r="Y33" s="10">
        <v>152747.89000000001</v>
      </c>
      <c r="Z33" s="10">
        <v>0</v>
      </c>
      <c r="AA33" s="10">
        <v>6000</v>
      </c>
      <c r="AB33" s="10">
        <v>514430.93</v>
      </c>
      <c r="AC33" s="7" t="str">
        <f t="shared" si="2"/>
        <v>OK</v>
      </c>
      <c r="AD33" s="10">
        <v>5809432.2599999998</v>
      </c>
      <c r="AE33" s="10">
        <v>0</v>
      </c>
      <c r="AF33" s="10">
        <v>0</v>
      </c>
      <c r="AG33" s="10">
        <v>134194729.39</v>
      </c>
      <c r="AH33" s="10">
        <v>102148016.19</v>
      </c>
      <c r="AI33" s="7" t="str">
        <f t="shared" si="3"/>
        <v>OK</v>
      </c>
      <c r="AJ33" s="10">
        <v>0</v>
      </c>
      <c r="AK33" s="10">
        <v>0</v>
      </c>
      <c r="AL33" s="10">
        <v>0</v>
      </c>
      <c r="AM33" s="10">
        <v>0</v>
      </c>
      <c r="AN33" s="10">
        <v>1</v>
      </c>
      <c r="AO33" s="10">
        <v>0</v>
      </c>
      <c r="AP33" s="13">
        <f t="shared" si="4"/>
        <v>-1</v>
      </c>
      <c r="AQ33" s="10">
        <v>10000000</v>
      </c>
      <c r="AR33" s="10">
        <v>10000000</v>
      </c>
      <c r="AS33" s="10">
        <v>0</v>
      </c>
      <c r="AT33" s="10">
        <v>0</v>
      </c>
      <c r="AU33" s="14">
        <f t="shared" si="5"/>
        <v>0</v>
      </c>
      <c r="AV33" s="7" t="str">
        <f t="shared" si="6"/>
        <v>NÃO</v>
      </c>
      <c r="AW33" s="7" t="str">
        <f t="shared" si="7"/>
        <v>OK</v>
      </c>
      <c r="AX33" s="7" t="str">
        <f t="shared" si="8"/>
        <v>OK</v>
      </c>
    </row>
    <row r="34" spans="1:50" x14ac:dyDescent="0.25">
      <c r="A34" s="1" t="s">
        <v>172</v>
      </c>
      <c r="B34" t="s">
        <v>173</v>
      </c>
      <c r="C34" t="s">
        <v>174</v>
      </c>
      <c r="D34" t="s">
        <v>175</v>
      </c>
      <c r="E34" t="s">
        <v>52</v>
      </c>
      <c r="F34" t="s">
        <v>128</v>
      </c>
      <c r="G34" t="s">
        <v>54</v>
      </c>
      <c r="H34" t="s">
        <v>55</v>
      </c>
      <c r="I34" t="s">
        <v>56</v>
      </c>
      <c r="J34" t="s">
        <v>57</v>
      </c>
      <c r="K34" t="s">
        <v>57</v>
      </c>
      <c r="L34" t="s">
        <v>111</v>
      </c>
      <c r="M34">
        <v>604</v>
      </c>
      <c r="N34" s="5" t="str">
        <f t="shared" si="0"/>
        <v>OK</v>
      </c>
      <c r="O34" t="s">
        <v>59</v>
      </c>
      <c r="P34" t="s">
        <v>59</v>
      </c>
      <c r="Q34" t="s">
        <v>59</v>
      </c>
      <c r="R34" t="str">
        <f>VLOOKUP($D34,Rascunho!$E$2:$S$296,15,FALSE)</f>
        <v>https://www.bahiagas.com.br/sobre-a-bahiagas/cartas-anuais</v>
      </c>
      <c r="S34" s="11">
        <v>3450234551.7600002</v>
      </c>
      <c r="T34" s="11">
        <v>103016220.5</v>
      </c>
      <c r="U34" s="7" t="str">
        <f t="shared" si="1"/>
        <v>OK</v>
      </c>
      <c r="V34" s="10">
        <v>307557539.55000001</v>
      </c>
      <c r="W34" s="10">
        <v>204541319.05000001</v>
      </c>
      <c r="X34" t="s">
        <v>59</v>
      </c>
      <c r="Y34" s="10">
        <v>504717.4</v>
      </c>
      <c r="Z34" s="10">
        <v>33531.839999999997</v>
      </c>
      <c r="AA34" s="10">
        <v>31202.11</v>
      </c>
      <c r="AB34" s="10">
        <v>439676112.87</v>
      </c>
      <c r="AC34" s="7" t="str">
        <f t="shared" si="2"/>
        <v>OK</v>
      </c>
      <c r="AD34" s="10">
        <v>1010277928.15</v>
      </c>
      <c r="AE34" s="10" t="e">
        <v>#VALUE!</v>
      </c>
      <c r="AF34" s="10">
        <v>71076345.700000003</v>
      </c>
      <c r="AG34" s="10">
        <v>0</v>
      </c>
      <c r="AH34" s="10">
        <v>0</v>
      </c>
      <c r="AI34" s="7" t="str">
        <f t="shared" si="3"/>
        <v>OK</v>
      </c>
      <c r="AJ34" s="10">
        <v>0</v>
      </c>
      <c r="AK34" s="10">
        <v>0</v>
      </c>
      <c r="AL34" s="10">
        <v>0</v>
      </c>
      <c r="AM34" s="10">
        <v>0</v>
      </c>
      <c r="AN34" s="10">
        <v>12590530</v>
      </c>
      <c r="AO34" s="10">
        <v>13490874</v>
      </c>
      <c r="AP34" s="13">
        <f t="shared" si="4"/>
        <v>900344</v>
      </c>
      <c r="AQ34" s="10">
        <v>295589280.05000001</v>
      </c>
      <c r="AR34" s="10">
        <v>316726740.44999999</v>
      </c>
      <c r="AS34" s="10">
        <v>0</v>
      </c>
      <c r="AT34" s="10">
        <v>0</v>
      </c>
      <c r="AU34" s="14">
        <f t="shared" si="5"/>
        <v>21137460.399999976</v>
      </c>
      <c r="AV34" s="7" t="str">
        <f t="shared" si="6"/>
        <v>SIM</v>
      </c>
      <c r="AW34" s="7" t="str">
        <f t="shared" si="7"/>
        <v>OK</v>
      </c>
      <c r="AX34" s="7" t="str">
        <f t="shared" si="8"/>
        <v>OK</v>
      </c>
    </row>
    <row r="35" spans="1:50" x14ac:dyDescent="0.25">
      <c r="A35" s="1" t="s">
        <v>172</v>
      </c>
      <c r="B35" t="s">
        <v>176</v>
      </c>
      <c r="C35" t="s">
        <v>177</v>
      </c>
      <c r="D35" t="s">
        <v>178</v>
      </c>
      <c r="E35" t="s">
        <v>52</v>
      </c>
      <c r="F35" t="s">
        <v>110</v>
      </c>
      <c r="G35" t="s">
        <v>54</v>
      </c>
      <c r="H35" t="s">
        <v>55</v>
      </c>
      <c r="I35" t="s">
        <v>56</v>
      </c>
      <c r="J35" t="s">
        <v>57</v>
      </c>
      <c r="K35" t="s">
        <v>57</v>
      </c>
      <c r="L35" t="s">
        <v>111</v>
      </c>
      <c r="M35">
        <v>15</v>
      </c>
      <c r="N35" s="5" t="str">
        <f t="shared" si="0"/>
        <v>OK</v>
      </c>
      <c r="O35" t="s">
        <v>59</v>
      </c>
      <c r="P35" t="s">
        <v>59</v>
      </c>
      <c r="Q35" t="s">
        <v>59</v>
      </c>
      <c r="R35" t="str">
        <f>VLOOKUP($D35,Rascunho!$E$2:$S$296,15,FALSE)</f>
        <v>http://www.bahiainveste.ba.gov.br/</v>
      </c>
      <c r="S35" s="11">
        <v>3350383</v>
      </c>
      <c r="T35" s="11">
        <v>4234823</v>
      </c>
      <c r="U35" s="7" t="str">
        <f t="shared" si="1"/>
        <v>OK</v>
      </c>
      <c r="V35" s="10">
        <v>5621739</v>
      </c>
      <c r="W35" s="10">
        <v>897</v>
      </c>
      <c r="X35" t="s">
        <v>57</v>
      </c>
      <c r="Y35" s="10">
        <v>525550.22</v>
      </c>
      <c r="Z35" s="10">
        <v>0</v>
      </c>
      <c r="AA35" s="10">
        <v>0</v>
      </c>
      <c r="AB35" s="10">
        <v>-2909421</v>
      </c>
      <c r="AC35" s="7" t="str">
        <f t="shared" si="2"/>
        <v>OK</v>
      </c>
      <c r="AD35" s="10">
        <v>63524946</v>
      </c>
      <c r="AE35" s="10" t="e">
        <v>#VALUE!</v>
      </c>
      <c r="AF35" s="10">
        <v>0</v>
      </c>
      <c r="AG35" s="10">
        <v>0</v>
      </c>
      <c r="AH35" s="10">
        <v>0</v>
      </c>
      <c r="AI35" s="7" t="str">
        <f t="shared" si="3"/>
        <v>OK</v>
      </c>
      <c r="AJ35" s="10">
        <v>0</v>
      </c>
      <c r="AK35" s="10">
        <v>0</v>
      </c>
      <c r="AL35" s="10">
        <v>0</v>
      </c>
      <c r="AM35" s="10">
        <v>0</v>
      </c>
      <c r="AN35" s="10">
        <v>99.96</v>
      </c>
      <c r="AO35" s="10">
        <v>99.96</v>
      </c>
      <c r="AP35" s="13">
        <f t="shared" si="4"/>
        <v>0</v>
      </c>
      <c r="AQ35" s="10">
        <v>80735673.400000006</v>
      </c>
      <c r="AR35" s="10">
        <v>80735673</v>
      </c>
      <c r="AS35" s="10">
        <v>0</v>
      </c>
      <c r="AT35" s="10">
        <v>0</v>
      </c>
      <c r="AU35" s="14">
        <f t="shared" si="5"/>
        <v>-0.40000000596046448</v>
      </c>
      <c r="AV35" s="7" t="str">
        <f t="shared" si="6"/>
        <v>NÃO</v>
      </c>
      <c r="AW35" s="7" t="str">
        <f t="shared" si="7"/>
        <v>OK</v>
      </c>
      <c r="AX35" s="7" t="str">
        <f t="shared" si="8"/>
        <v>OK</v>
      </c>
    </row>
    <row r="36" spans="1:50" x14ac:dyDescent="0.25">
      <c r="A36" s="1" t="s">
        <v>172</v>
      </c>
      <c r="B36" t="s">
        <v>179</v>
      </c>
      <c r="C36" t="s">
        <v>180</v>
      </c>
      <c r="D36" t="s">
        <v>181</v>
      </c>
      <c r="E36" t="s">
        <v>52</v>
      </c>
      <c r="F36" t="s">
        <v>102</v>
      </c>
      <c r="G36" t="s">
        <v>54</v>
      </c>
      <c r="H36" t="s">
        <v>55</v>
      </c>
      <c r="I36" t="s">
        <v>56</v>
      </c>
      <c r="J36" t="s">
        <v>57</v>
      </c>
      <c r="K36" t="s">
        <v>57</v>
      </c>
      <c r="L36" t="s">
        <v>58</v>
      </c>
      <c r="M36">
        <v>110</v>
      </c>
      <c r="N36" s="5" t="str">
        <f t="shared" si="0"/>
        <v>OK</v>
      </c>
      <c r="O36" t="s">
        <v>59</v>
      </c>
      <c r="P36" t="s">
        <v>59</v>
      </c>
      <c r="Q36" t="s">
        <v>57</v>
      </c>
      <c r="R36" t="str">
        <f>VLOOKUP($D36,Rascunho!$E$2:$S$296,15,FALSE)</f>
        <v>https://www.ba.gov.br/bahiapesca/</v>
      </c>
      <c r="S36" s="11">
        <v>41002</v>
      </c>
      <c r="T36" s="11">
        <v>12857926</v>
      </c>
      <c r="U36" s="7" t="str">
        <f t="shared" si="1"/>
        <v>OK</v>
      </c>
      <c r="V36" s="10">
        <v>28276332</v>
      </c>
      <c r="W36" s="10">
        <v>861350</v>
      </c>
      <c r="X36" t="s">
        <v>57</v>
      </c>
      <c r="Y36" s="10">
        <v>343628.88</v>
      </c>
      <c r="Z36" s="10">
        <v>0</v>
      </c>
      <c r="AA36" s="10">
        <v>0</v>
      </c>
      <c r="AB36" s="10">
        <v>1711832</v>
      </c>
      <c r="AC36" s="7" t="str">
        <f t="shared" si="2"/>
        <v>OK</v>
      </c>
      <c r="AD36" s="10">
        <v>-6739905</v>
      </c>
      <c r="AE36" s="10" t="e">
        <v>#VALUE!</v>
      </c>
      <c r="AF36" s="10">
        <v>0</v>
      </c>
      <c r="AG36" s="10">
        <v>4506880</v>
      </c>
      <c r="AH36" s="10">
        <v>5400883</v>
      </c>
      <c r="AI36" s="7" t="str">
        <f t="shared" si="3"/>
        <v>OK</v>
      </c>
      <c r="AJ36" s="10">
        <v>0</v>
      </c>
      <c r="AK36" s="10">
        <v>0</v>
      </c>
      <c r="AL36" s="10">
        <v>5175404</v>
      </c>
      <c r="AM36" s="10">
        <v>2558600</v>
      </c>
      <c r="AN36" s="10">
        <v>16079007</v>
      </c>
      <c r="AO36" s="10">
        <v>16079007</v>
      </c>
      <c r="AP36" s="13">
        <f t="shared" si="4"/>
        <v>0</v>
      </c>
      <c r="AQ36" s="10">
        <v>4824688.6399999997</v>
      </c>
      <c r="AR36" s="10">
        <v>4824688.6399999997</v>
      </c>
      <c r="AS36" s="10">
        <v>0</v>
      </c>
      <c r="AT36" s="10">
        <v>0</v>
      </c>
      <c r="AU36" s="14">
        <f t="shared" si="5"/>
        <v>0</v>
      </c>
      <c r="AV36" s="7" t="str">
        <f t="shared" si="6"/>
        <v>NÃO</v>
      </c>
      <c r="AW36" s="7" t="str">
        <f t="shared" si="7"/>
        <v>OK</v>
      </c>
      <c r="AX36" s="7" t="str">
        <f t="shared" si="8"/>
        <v>OK</v>
      </c>
    </row>
    <row r="37" spans="1:50" x14ac:dyDescent="0.25">
      <c r="A37" s="1" t="s">
        <v>172</v>
      </c>
      <c r="B37" t="s">
        <v>182</v>
      </c>
      <c r="C37" t="s">
        <v>183</v>
      </c>
      <c r="D37" t="s">
        <v>184</v>
      </c>
      <c r="E37" t="s">
        <v>52</v>
      </c>
      <c r="F37" t="s">
        <v>185</v>
      </c>
      <c r="G37" t="s">
        <v>54</v>
      </c>
      <c r="H37" t="s">
        <v>55</v>
      </c>
      <c r="I37" t="s">
        <v>56</v>
      </c>
      <c r="J37" t="s">
        <v>57</v>
      </c>
      <c r="K37" t="s">
        <v>57</v>
      </c>
      <c r="L37" t="s">
        <v>58</v>
      </c>
      <c r="M37">
        <v>151</v>
      </c>
      <c r="N37" s="5" t="str">
        <f t="shared" si="0"/>
        <v>OK</v>
      </c>
      <c r="O37" t="s">
        <v>59</v>
      </c>
      <c r="P37" t="s">
        <v>59</v>
      </c>
      <c r="Q37" t="s">
        <v>57</v>
      </c>
      <c r="R37" t="str">
        <f>VLOOKUP($D37,Rascunho!$E$2:$S$296,15,FALSE)</f>
        <v>http://www.cbpm.ba.gov.br/transparencia/carta-anual-de-politicas-publicas-e-governanca-corporativa/</v>
      </c>
      <c r="S37" s="11">
        <v>63350117.609999999</v>
      </c>
      <c r="T37" s="11">
        <v>41664008.609999999</v>
      </c>
      <c r="U37" s="7" t="str">
        <f t="shared" si="1"/>
        <v>OK</v>
      </c>
      <c r="V37" s="10">
        <v>122980428.59</v>
      </c>
      <c r="W37" s="10">
        <v>1668458.7</v>
      </c>
      <c r="X37" t="s">
        <v>57</v>
      </c>
      <c r="Y37" s="10">
        <v>438011.16</v>
      </c>
      <c r="Z37" s="10">
        <v>0</v>
      </c>
      <c r="AA37" s="10">
        <v>11085.1</v>
      </c>
      <c r="AB37" s="10">
        <v>1803988.99</v>
      </c>
      <c r="AC37" s="7" t="str">
        <f t="shared" si="2"/>
        <v>OK</v>
      </c>
      <c r="AD37" s="10">
        <v>93670670.040000007</v>
      </c>
      <c r="AE37" s="10" t="e">
        <v>#VALUE!</v>
      </c>
      <c r="AF37" s="10">
        <v>0</v>
      </c>
      <c r="AG37" s="10">
        <v>7080708.6799999997</v>
      </c>
      <c r="AH37" s="10">
        <v>6087023.9100000001</v>
      </c>
      <c r="AI37" s="7" t="str">
        <f t="shared" si="3"/>
        <v>OK</v>
      </c>
      <c r="AJ37" s="10">
        <v>0</v>
      </c>
      <c r="AK37" s="10">
        <v>0</v>
      </c>
      <c r="AL37" s="10">
        <v>0</v>
      </c>
      <c r="AM37" s="10">
        <v>0</v>
      </c>
      <c r="AN37" s="10">
        <v>99991387</v>
      </c>
      <c r="AO37" s="10">
        <v>99991387</v>
      </c>
      <c r="AP37" s="13">
        <f t="shared" si="4"/>
        <v>0</v>
      </c>
      <c r="AQ37" s="10">
        <v>100000000</v>
      </c>
      <c r="AR37" s="10">
        <v>100000000</v>
      </c>
      <c r="AS37" s="10">
        <v>0</v>
      </c>
      <c r="AT37" s="10">
        <v>0</v>
      </c>
      <c r="AU37" s="14">
        <f t="shared" si="5"/>
        <v>0</v>
      </c>
      <c r="AV37" s="7" t="str">
        <f t="shared" si="6"/>
        <v>NÃO</v>
      </c>
      <c r="AW37" s="7" t="str">
        <f t="shared" si="7"/>
        <v>OK</v>
      </c>
      <c r="AX37" s="7" t="str">
        <f t="shared" si="8"/>
        <v>OK</v>
      </c>
    </row>
    <row r="38" spans="1:50" x14ac:dyDescent="0.25">
      <c r="A38" s="1" t="s">
        <v>172</v>
      </c>
      <c r="B38" t="s">
        <v>186</v>
      </c>
      <c r="C38" t="s">
        <v>187</v>
      </c>
      <c r="D38" t="s">
        <v>188</v>
      </c>
      <c r="E38" t="s">
        <v>52</v>
      </c>
      <c r="F38" t="s">
        <v>87</v>
      </c>
      <c r="G38" t="s">
        <v>54</v>
      </c>
      <c r="H38" t="s">
        <v>55</v>
      </c>
      <c r="I38" t="s">
        <v>56</v>
      </c>
      <c r="J38" t="s">
        <v>57</v>
      </c>
      <c r="K38" t="s">
        <v>57</v>
      </c>
      <c r="L38" t="s">
        <v>58</v>
      </c>
      <c r="M38">
        <v>1055</v>
      </c>
      <c r="N38" s="5" t="str">
        <f t="shared" si="0"/>
        <v>OK</v>
      </c>
      <c r="O38" t="s">
        <v>59</v>
      </c>
      <c r="P38" t="s">
        <v>59</v>
      </c>
      <c r="Q38" t="s">
        <v>59</v>
      </c>
      <c r="R38" t="str">
        <f>VLOOKUP($D38,Rascunho!$E$2:$S$296,15,FALSE)</f>
        <v>http://www.cerb.ba.gov.br/sites/www.cerb.ba.gov.br/files/a_cerb/nosso_papel/page/files/CARTA%20ANUAL%202022%20CERB.pdf</v>
      </c>
      <c r="S38" s="11">
        <v>13775872.310000001</v>
      </c>
      <c r="T38" s="11">
        <v>98152082.879999995</v>
      </c>
      <c r="U38" s="7" t="str">
        <f t="shared" si="1"/>
        <v>OK</v>
      </c>
      <c r="V38" s="10">
        <v>166785986.68000001</v>
      </c>
      <c r="W38" s="10">
        <v>68633903.799999997</v>
      </c>
      <c r="X38" t="s">
        <v>57</v>
      </c>
      <c r="Y38" s="10">
        <v>397800.12</v>
      </c>
      <c r="Z38" s="10">
        <v>16073.65</v>
      </c>
      <c r="AA38" s="10">
        <v>4804.8</v>
      </c>
      <c r="AB38" s="10">
        <v>-396080.78</v>
      </c>
      <c r="AC38" s="7" t="str">
        <f t="shared" si="2"/>
        <v>OK</v>
      </c>
      <c r="AD38" s="10">
        <v>-8698883.2699999996</v>
      </c>
      <c r="AE38" s="10" t="e">
        <v>#VALUE!</v>
      </c>
      <c r="AF38" s="10">
        <v>0</v>
      </c>
      <c r="AG38" s="10">
        <v>110774769.16</v>
      </c>
      <c r="AH38" s="10">
        <v>122801246.42</v>
      </c>
      <c r="AI38" s="7" t="str">
        <f t="shared" si="3"/>
        <v>OK</v>
      </c>
      <c r="AJ38" s="10">
        <v>0</v>
      </c>
      <c r="AK38" s="10">
        <v>0</v>
      </c>
      <c r="AL38" s="10">
        <v>0</v>
      </c>
      <c r="AM38" s="10">
        <v>0</v>
      </c>
      <c r="AN38" s="10">
        <v>99.65</v>
      </c>
      <c r="AO38" s="10">
        <v>99.65</v>
      </c>
      <c r="AP38" s="13">
        <f t="shared" si="4"/>
        <v>0</v>
      </c>
      <c r="AQ38" s="10">
        <v>131206906</v>
      </c>
      <c r="AR38" s="10">
        <v>131206906</v>
      </c>
      <c r="AS38" s="10">
        <v>0</v>
      </c>
      <c r="AT38" s="10">
        <v>0</v>
      </c>
      <c r="AU38" s="14">
        <f t="shared" si="5"/>
        <v>0</v>
      </c>
      <c r="AV38" s="7" t="str">
        <f t="shared" si="6"/>
        <v>NÃO</v>
      </c>
      <c r="AW38" s="7" t="str">
        <f t="shared" si="7"/>
        <v>OK</v>
      </c>
      <c r="AX38" s="7" t="str">
        <f t="shared" si="8"/>
        <v>OK</v>
      </c>
    </row>
    <row r="39" spans="1:50" x14ac:dyDescent="0.25">
      <c r="A39" s="1" t="s">
        <v>172</v>
      </c>
      <c r="B39" t="s">
        <v>189</v>
      </c>
      <c r="C39" t="s">
        <v>190</v>
      </c>
      <c r="D39" t="s">
        <v>191</v>
      </c>
      <c r="E39" t="s">
        <v>52</v>
      </c>
      <c r="F39" t="s">
        <v>91</v>
      </c>
      <c r="G39" t="s">
        <v>73</v>
      </c>
      <c r="H39" t="s">
        <v>74</v>
      </c>
      <c r="I39" t="s">
        <v>56</v>
      </c>
      <c r="J39" t="s">
        <v>57</v>
      </c>
      <c r="K39" t="s">
        <v>57</v>
      </c>
      <c r="L39" t="s">
        <v>58</v>
      </c>
      <c r="M39">
        <v>382</v>
      </c>
      <c r="N39" s="5" t="str">
        <f t="shared" si="0"/>
        <v>OK</v>
      </c>
      <c r="O39" t="s">
        <v>59</v>
      </c>
      <c r="P39" t="s">
        <v>59</v>
      </c>
      <c r="Q39" t="s">
        <v>57</v>
      </c>
      <c r="R39" t="str">
        <f>VLOOKUP($D39,Rascunho!$E$2:$S$296,15,FALSE)</f>
        <v>https://www.conder.ba.gov.br/sites/default/files/2024-04/CARTA GOVERNANÇA 2024_0.pdf</v>
      </c>
      <c r="S39" s="11">
        <v>316939384</v>
      </c>
      <c r="T39" s="11">
        <v>34605509.109999999</v>
      </c>
      <c r="U39" s="7" t="str">
        <f t="shared" si="1"/>
        <v>OK</v>
      </c>
      <c r="V39" s="10">
        <v>387934547.36000001</v>
      </c>
      <c r="W39" s="10">
        <v>0</v>
      </c>
      <c r="X39" t="s">
        <v>57</v>
      </c>
      <c r="Y39" s="10">
        <v>358884.88</v>
      </c>
      <c r="Z39" s="10">
        <v>0</v>
      </c>
      <c r="AA39" s="10">
        <v>10577.78</v>
      </c>
      <c r="AB39" s="10">
        <v>-7704420.9900000002</v>
      </c>
      <c r="AC39" s="7" t="str">
        <f t="shared" si="2"/>
        <v>OK</v>
      </c>
      <c r="AD39" s="10">
        <v>193934070.56999999</v>
      </c>
      <c r="AE39" s="10" t="e">
        <v>#VALUE!</v>
      </c>
      <c r="AF39" s="10">
        <v>0</v>
      </c>
      <c r="AG39" s="10">
        <v>852393362.38999999</v>
      </c>
      <c r="AH39" s="10">
        <v>1316954725.4100001</v>
      </c>
      <c r="AI39" s="7" t="str">
        <f t="shared" si="3"/>
        <v>OK</v>
      </c>
      <c r="AJ39" s="10">
        <v>0</v>
      </c>
      <c r="AK39" s="10">
        <v>0</v>
      </c>
      <c r="AL39" s="10">
        <v>0</v>
      </c>
      <c r="AM39" s="10">
        <v>0</v>
      </c>
      <c r="AN39" s="10">
        <v>16803753</v>
      </c>
      <c r="AO39" s="10">
        <v>16803753</v>
      </c>
      <c r="AP39" s="13">
        <f t="shared" si="4"/>
        <v>0</v>
      </c>
      <c r="AQ39" s="10">
        <v>16803753</v>
      </c>
      <c r="AR39" s="10">
        <v>16803753</v>
      </c>
      <c r="AS39" s="10">
        <v>0</v>
      </c>
      <c r="AT39" s="10">
        <v>0</v>
      </c>
      <c r="AU39" s="14">
        <f t="shared" si="5"/>
        <v>0</v>
      </c>
      <c r="AV39" s="7" t="str">
        <f t="shared" si="6"/>
        <v>NÃO</v>
      </c>
      <c r="AW39" s="7" t="str">
        <f t="shared" si="7"/>
        <v>OK</v>
      </c>
      <c r="AX39" s="7" t="str">
        <f t="shared" si="8"/>
        <v>OK</v>
      </c>
    </row>
    <row r="40" spans="1:50" x14ac:dyDescent="0.25">
      <c r="A40" s="1" t="s">
        <v>172</v>
      </c>
      <c r="B40" t="s">
        <v>192</v>
      </c>
      <c r="C40" t="s">
        <v>193</v>
      </c>
      <c r="D40" t="s">
        <v>194</v>
      </c>
      <c r="E40" t="s">
        <v>52</v>
      </c>
      <c r="F40" t="s">
        <v>87</v>
      </c>
      <c r="G40" t="s">
        <v>54</v>
      </c>
      <c r="H40" t="s">
        <v>55</v>
      </c>
      <c r="I40" t="s">
        <v>56</v>
      </c>
      <c r="J40" t="s">
        <v>57</v>
      </c>
      <c r="K40" t="s">
        <v>57</v>
      </c>
      <c r="L40" t="s">
        <v>111</v>
      </c>
      <c r="M40">
        <v>4638</v>
      </c>
      <c r="N40" s="5" t="str">
        <f t="shared" si="0"/>
        <v>OK</v>
      </c>
      <c r="O40" t="s">
        <v>59</v>
      </c>
      <c r="P40" t="s">
        <v>59</v>
      </c>
      <c r="Q40" t="s">
        <v>59</v>
      </c>
      <c r="R40" t="str">
        <f>VLOOKUP($D40,Rascunho!$E$2:$S$296,15,FALSE)</f>
        <v>https://www.embasa.ba.gov.br/index.php/institucional/a-embasa/governanca/carta-anual-de-governanca-corporativa</v>
      </c>
      <c r="S40" s="11">
        <v>5033452057.6700001</v>
      </c>
      <c r="T40" s="11">
        <v>983574047.25</v>
      </c>
      <c r="U40" s="7" t="str">
        <f t="shared" si="1"/>
        <v>OK</v>
      </c>
      <c r="V40" s="10">
        <v>5321026777.9200001</v>
      </c>
      <c r="W40" s="10">
        <v>923481585.74000001</v>
      </c>
      <c r="X40" t="s">
        <v>59</v>
      </c>
      <c r="Y40" s="10">
        <v>813700.04</v>
      </c>
      <c r="Z40" s="10">
        <v>51497.919999999998</v>
      </c>
      <c r="AA40" s="10">
        <v>13925.21</v>
      </c>
      <c r="AB40" s="10">
        <v>868107052.24000001</v>
      </c>
      <c r="AC40" s="7" t="str">
        <f t="shared" si="2"/>
        <v>OK</v>
      </c>
      <c r="AD40" s="10">
        <v>7035274725.96</v>
      </c>
      <c r="AE40" s="10" t="e">
        <v>#VALUE!</v>
      </c>
      <c r="AF40" s="10">
        <v>0</v>
      </c>
      <c r="AG40" s="10">
        <v>0</v>
      </c>
      <c r="AH40" s="10">
        <v>0</v>
      </c>
      <c r="AI40" s="7" t="str">
        <f t="shared" si="3"/>
        <v>OK</v>
      </c>
      <c r="AJ40" s="10">
        <v>0</v>
      </c>
      <c r="AK40" s="10">
        <v>0</v>
      </c>
      <c r="AL40" s="10">
        <v>0</v>
      </c>
      <c r="AM40" s="10">
        <v>0</v>
      </c>
      <c r="AN40" s="10">
        <v>698044720</v>
      </c>
      <c r="AO40" s="10">
        <v>698044720</v>
      </c>
      <c r="AP40" s="13">
        <f t="shared" si="4"/>
        <v>0</v>
      </c>
      <c r="AQ40" s="10">
        <v>4942156618</v>
      </c>
      <c r="AR40" s="10">
        <v>4942156618</v>
      </c>
      <c r="AS40" s="10">
        <v>40277906.219999999</v>
      </c>
      <c r="AT40" s="10">
        <v>106916330.43000001</v>
      </c>
      <c r="AU40" s="14">
        <f t="shared" si="5"/>
        <v>106916330.43000001</v>
      </c>
      <c r="AV40" s="7" t="str">
        <f t="shared" si="6"/>
        <v>SIM</v>
      </c>
      <c r="AW40" s="7" t="str">
        <f t="shared" si="7"/>
        <v>OK</v>
      </c>
      <c r="AX40" s="7" t="str">
        <f t="shared" si="8"/>
        <v>OK</v>
      </c>
    </row>
    <row r="41" spans="1:50" x14ac:dyDescent="0.25">
      <c r="A41" s="1" t="s">
        <v>172</v>
      </c>
      <c r="B41" t="s">
        <v>195</v>
      </c>
      <c r="C41" t="s">
        <v>196</v>
      </c>
      <c r="D41" t="s">
        <v>197</v>
      </c>
      <c r="E41" t="s">
        <v>52</v>
      </c>
      <c r="F41" t="s">
        <v>68</v>
      </c>
      <c r="G41" t="s">
        <v>54</v>
      </c>
      <c r="H41" t="s">
        <v>55</v>
      </c>
      <c r="I41" t="s">
        <v>56</v>
      </c>
      <c r="J41" t="s">
        <v>57</v>
      </c>
      <c r="K41" t="s">
        <v>57</v>
      </c>
      <c r="L41" t="s">
        <v>111</v>
      </c>
      <c r="M41">
        <v>251</v>
      </c>
      <c r="N41" s="5" t="str">
        <f t="shared" si="0"/>
        <v>OK</v>
      </c>
      <c r="O41" t="s">
        <v>59</v>
      </c>
      <c r="P41" t="s">
        <v>59</v>
      </c>
      <c r="Q41" t="s">
        <v>59</v>
      </c>
      <c r="R41" t="str">
        <f>VLOOKUP($D41,Rascunho!$E$2:$S$296,15,FALSE)</f>
        <v>https://www.desenbahia.ba.gov.br/wp-content/uploads/2024/05/carta-anual-politicas-publicas-e-governanca-corporativa-2023-revfinal.pdf</v>
      </c>
      <c r="S41" s="11">
        <v>231294126.61000001</v>
      </c>
      <c r="T41" s="11">
        <v>61481489</v>
      </c>
      <c r="U41" s="7" t="str">
        <f t="shared" si="1"/>
        <v>OK</v>
      </c>
      <c r="V41" s="10">
        <v>279668537.07999998</v>
      </c>
      <c r="W41" s="10">
        <v>0</v>
      </c>
      <c r="X41" t="s">
        <v>59</v>
      </c>
      <c r="Y41" s="10">
        <v>394079.3</v>
      </c>
      <c r="Z41" s="10">
        <v>66930.2</v>
      </c>
      <c r="AA41" s="10">
        <v>0</v>
      </c>
      <c r="AB41" s="10">
        <v>67422565</v>
      </c>
      <c r="AC41" s="7" t="str">
        <f t="shared" si="2"/>
        <v>OK</v>
      </c>
      <c r="AD41" s="10">
        <v>789918322.5</v>
      </c>
      <c r="AE41" s="10" t="e">
        <v>#VALUE!</v>
      </c>
      <c r="AF41" s="10">
        <v>18293260.399999999</v>
      </c>
      <c r="AG41" s="10">
        <v>0</v>
      </c>
      <c r="AH41" s="10">
        <v>0</v>
      </c>
      <c r="AI41" s="7" t="str">
        <f t="shared" si="3"/>
        <v>OK</v>
      </c>
      <c r="AJ41" s="10">
        <v>0</v>
      </c>
      <c r="AK41" s="10">
        <v>0</v>
      </c>
      <c r="AL41" s="10">
        <v>0</v>
      </c>
      <c r="AM41" s="10">
        <v>0</v>
      </c>
      <c r="AN41" s="10">
        <v>134165540199</v>
      </c>
      <c r="AO41" s="10">
        <v>142301765100</v>
      </c>
      <c r="AP41" s="13">
        <f t="shared" si="4"/>
        <v>8136224901</v>
      </c>
      <c r="AQ41" s="10">
        <v>588225390.44000006</v>
      </c>
      <c r="AR41" s="10">
        <v>623897248.22000003</v>
      </c>
      <c r="AS41" s="10">
        <v>0</v>
      </c>
      <c r="AT41" s="10">
        <v>0</v>
      </c>
      <c r="AU41" s="14">
        <f t="shared" si="5"/>
        <v>35671857.779999971</v>
      </c>
      <c r="AV41" s="7" t="str">
        <f t="shared" si="6"/>
        <v>SIM</v>
      </c>
      <c r="AW41" s="7" t="str">
        <f t="shared" si="7"/>
        <v>OK</v>
      </c>
      <c r="AX41" s="7" t="str">
        <f t="shared" si="8"/>
        <v>OK</v>
      </c>
    </row>
    <row r="42" spans="1:50" x14ac:dyDescent="0.25">
      <c r="A42" s="1" t="s">
        <v>172</v>
      </c>
      <c r="B42" t="s">
        <v>198</v>
      </c>
      <c r="C42" t="s">
        <v>199</v>
      </c>
      <c r="D42" t="s">
        <v>200</v>
      </c>
      <c r="E42" t="s">
        <v>52</v>
      </c>
      <c r="F42" t="s">
        <v>63</v>
      </c>
      <c r="G42" t="s">
        <v>73</v>
      </c>
      <c r="H42" t="s">
        <v>55</v>
      </c>
      <c r="I42" t="s">
        <v>56</v>
      </c>
      <c r="J42" t="s">
        <v>57</v>
      </c>
      <c r="K42" t="s">
        <v>57</v>
      </c>
      <c r="L42" t="s">
        <v>58</v>
      </c>
      <c r="M42">
        <v>368</v>
      </c>
      <c r="N42" s="5" t="str">
        <f t="shared" si="0"/>
        <v>OK</v>
      </c>
      <c r="O42" t="s">
        <v>59</v>
      </c>
      <c r="P42" t="s">
        <v>59</v>
      </c>
      <c r="Q42" t="s">
        <v>57</v>
      </c>
      <c r="R42" t="str">
        <f>VLOOKUP($D42,Rascunho!$E$2:$S$296,15,FALSE)</f>
        <v>https://www.car.ba.gov.br/</v>
      </c>
      <c r="S42" s="11">
        <v>51418142.520000003</v>
      </c>
      <c r="T42" s="11">
        <v>40105465.369999997</v>
      </c>
      <c r="U42" s="7" t="str">
        <f t="shared" si="1"/>
        <v>OK</v>
      </c>
      <c r="V42" s="10">
        <v>53038774.299999997</v>
      </c>
      <c r="W42" s="10">
        <v>0</v>
      </c>
      <c r="X42" t="s">
        <v>57</v>
      </c>
      <c r="Y42" s="10">
        <v>467124.04</v>
      </c>
      <c r="Z42" s="10">
        <v>0</v>
      </c>
      <c r="AA42" s="10">
        <v>0</v>
      </c>
      <c r="AB42" s="10">
        <v>-1184296</v>
      </c>
      <c r="AC42" s="7" t="str">
        <f t="shared" si="2"/>
        <v>OK</v>
      </c>
      <c r="AD42" s="10">
        <v>-39270884</v>
      </c>
      <c r="AE42" s="10" t="e">
        <v>#VALUE!</v>
      </c>
      <c r="AF42" s="10">
        <v>0</v>
      </c>
      <c r="AG42" s="10">
        <v>44309929.009999998</v>
      </c>
      <c r="AH42" s="10">
        <v>53410345.450000003</v>
      </c>
      <c r="AI42" s="7" t="str">
        <f t="shared" si="3"/>
        <v>OK</v>
      </c>
      <c r="AJ42" s="10">
        <v>0</v>
      </c>
      <c r="AK42" s="10">
        <v>0</v>
      </c>
      <c r="AL42" s="10">
        <v>0</v>
      </c>
      <c r="AM42" s="10">
        <v>0</v>
      </c>
      <c r="AN42" s="10">
        <v>13542532</v>
      </c>
      <c r="AO42" s="10">
        <v>13542532</v>
      </c>
      <c r="AP42" s="13">
        <f t="shared" si="4"/>
        <v>0</v>
      </c>
      <c r="AQ42" s="10">
        <v>13542532.35</v>
      </c>
      <c r="AR42" s="10">
        <v>13542532.35</v>
      </c>
      <c r="AS42" s="10">
        <v>12594334.43</v>
      </c>
      <c r="AT42" s="10">
        <v>12549845.65</v>
      </c>
      <c r="AU42" s="14">
        <f t="shared" si="5"/>
        <v>12549845.65</v>
      </c>
      <c r="AV42" s="7" t="str">
        <f t="shared" si="6"/>
        <v>SIM</v>
      </c>
      <c r="AW42" s="7" t="str">
        <f t="shared" si="7"/>
        <v>OK</v>
      </c>
      <c r="AX42" s="7" t="str">
        <f t="shared" si="8"/>
        <v>OK</v>
      </c>
    </row>
    <row r="43" spans="1:50" x14ac:dyDescent="0.25">
      <c r="A43" s="1" t="s">
        <v>172</v>
      </c>
      <c r="B43" t="s">
        <v>201</v>
      </c>
      <c r="C43" t="s">
        <v>202</v>
      </c>
      <c r="D43" t="s">
        <v>203</v>
      </c>
      <c r="E43" t="s">
        <v>52</v>
      </c>
      <c r="F43" t="s">
        <v>204</v>
      </c>
      <c r="G43" t="s">
        <v>73</v>
      </c>
      <c r="H43" t="s">
        <v>55</v>
      </c>
      <c r="I43" t="s">
        <v>56</v>
      </c>
      <c r="J43" t="s">
        <v>57</v>
      </c>
      <c r="K43" t="s">
        <v>57</v>
      </c>
      <c r="L43" t="s">
        <v>58</v>
      </c>
      <c r="M43">
        <v>115</v>
      </c>
      <c r="N43" s="5" t="str">
        <f t="shared" si="0"/>
        <v>OK</v>
      </c>
      <c r="O43" t="s">
        <v>59</v>
      </c>
      <c r="P43" t="s">
        <v>59</v>
      </c>
      <c r="Q43" t="s">
        <v>57</v>
      </c>
      <c r="R43" t="str">
        <f>VLOOKUP($D43,Rascunho!$E$2:$S$296,15,FALSE)</f>
        <v>https://www.ba.gov.br/trilhos/</v>
      </c>
      <c r="S43" s="11">
        <v>6224973.8200000003</v>
      </c>
      <c r="T43" s="11">
        <v>18582311.940000001</v>
      </c>
      <c r="U43" s="7" t="str">
        <f t="shared" si="1"/>
        <v>OK</v>
      </c>
      <c r="V43" s="10">
        <v>37624844.299999997</v>
      </c>
      <c r="W43" s="10">
        <v>19042532.359999999</v>
      </c>
      <c r="X43" t="s">
        <v>57</v>
      </c>
      <c r="Y43" s="10">
        <v>446027.18</v>
      </c>
      <c r="Z43" s="10">
        <v>0</v>
      </c>
      <c r="AA43" s="10">
        <v>0</v>
      </c>
      <c r="AB43" s="10">
        <v>-4215422.03</v>
      </c>
      <c r="AC43" s="7" t="str">
        <f t="shared" si="2"/>
        <v>OK</v>
      </c>
      <c r="AD43" s="10">
        <v>56843121.939999998</v>
      </c>
      <c r="AE43" s="10" t="e">
        <v>#VALUE!</v>
      </c>
      <c r="AF43" s="10">
        <v>0</v>
      </c>
      <c r="AG43" s="10">
        <v>652734763.63</v>
      </c>
      <c r="AH43" s="10">
        <v>59945660.219999999</v>
      </c>
      <c r="AI43" s="7" t="str">
        <f t="shared" si="3"/>
        <v>OK</v>
      </c>
      <c r="AJ43" s="10">
        <v>0</v>
      </c>
      <c r="AK43" s="10">
        <v>0</v>
      </c>
      <c r="AL43" s="10">
        <v>0</v>
      </c>
      <c r="AM43" s="10">
        <v>0</v>
      </c>
      <c r="AN43" s="10">
        <v>159700077</v>
      </c>
      <c r="AO43" s="10">
        <v>159700077</v>
      </c>
      <c r="AP43" s="13">
        <f t="shared" si="4"/>
        <v>0</v>
      </c>
      <c r="AQ43" s="10">
        <v>139654487.18000001</v>
      </c>
      <c r="AR43" s="10">
        <v>139654487.18000001</v>
      </c>
      <c r="AS43" s="10">
        <v>22737270.41</v>
      </c>
      <c r="AT43" s="10">
        <v>22737270.41</v>
      </c>
      <c r="AU43" s="14">
        <f t="shared" si="5"/>
        <v>22737270.41</v>
      </c>
      <c r="AV43" s="7" t="str">
        <f t="shared" si="6"/>
        <v>SIM</v>
      </c>
      <c r="AW43" s="7" t="str">
        <f t="shared" si="7"/>
        <v>OK</v>
      </c>
      <c r="AX43" s="7" t="str">
        <f t="shared" si="8"/>
        <v>OK</v>
      </c>
    </row>
    <row r="44" spans="1:50" x14ac:dyDescent="0.25">
      <c r="A44" s="1" t="s">
        <v>172</v>
      </c>
      <c r="B44" t="s">
        <v>205</v>
      </c>
      <c r="C44" t="s">
        <v>206</v>
      </c>
      <c r="D44" t="s">
        <v>207</v>
      </c>
      <c r="E44" t="s">
        <v>52</v>
      </c>
      <c r="F44" t="s">
        <v>121</v>
      </c>
      <c r="G44" t="s">
        <v>73</v>
      </c>
      <c r="H44" t="s">
        <v>74</v>
      </c>
      <c r="I44" t="s">
        <v>56</v>
      </c>
      <c r="J44" t="s">
        <v>57</v>
      </c>
      <c r="K44" t="s">
        <v>57</v>
      </c>
      <c r="L44" t="s">
        <v>111</v>
      </c>
      <c r="M44">
        <v>170</v>
      </c>
      <c r="N44" s="5" t="str">
        <f t="shared" si="0"/>
        <v>OK</v>
      </c>
      <c r="O44" t="s">
        <v>59</v>
      </c>
      <c r="P44" t="s">
        <v>59</v>
      </c>
      <c r="Q44" t="s">
        <v>59</v>
      </c>
      <c r="R44" t="str">
        <f>VLOOKUP($D44,Rascunho!$E$2:$S$296,15,FALSE)</f>
        <v>http://www.egba.ba.gov.br/</v>
      </c>
      <c r="S44" s="11">
        <v>110433504</v>
      </c>
      <c r="T44" s="11">
        <v>20450951.140000001</v>
      </c>
      <c r="U44" s="7" t="str">
        <f t="shared" si="1"/>
        <v>OK</v>
      </c>
      <c r="V44" s="10">
        <v>126994640.08</v>
      </c>
      <c r="W44" s="10">
        <v>0</v>
      </c>
      <c r="X44" t="s">
        <v>57</v>
      </c>
      <c r="Y44" s="10">
        <v>501171.12</v>
      </c>
      <c r="Z44" s="10">
        <v>0</v>
      </c>
      <c r="AA44" s="10">
        <v>0</v>
      </c>
      <c r="AB44" s="10">
        <v>-329184</v>
      </c>
      <c r="AC44" s="7" t="str">
        <f t="shared" si="2"/>
        <v>OK</v>
      </c>
      <c r="AD44" s="10">
        <v>62264486</v>
      </c>
      <c r="AE44" s="10" t="e">
        <v>#VALUE!</v>
      </c>
      <c r="AF44" s="10">
        <v>0</v>
      </c>
      <c r="AG44" s="10">
        <v>0</v>
      </c>
      <c r="AH44" s="10">
        <v>0</v>
      </c>
      <c r="AI44" s="7" t="str">
        <f t="shared" si="3"/>
        <v>OK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3">
        <f t="shared" si="4"/>
        <v>0</v>
      </c>
      <c r="AQ44" s="10">
        <v>44726598</v>
      </c>
      <c r="AR44" s="10">
        <v>44726598</v>
      </c>
      <c r="AS44" s="10">
        <v>0</v>
      </c>
      <c r="AT44" s="10">
        <v>0</v>
      </c>
      <c r="AU44" s="14">
        <f t="shared" si="5"/>
        <v>0</v>
      </c>
      <c r="AV44" s="7" t="str">
        <f t="shared" si="6"/>
        <v>NÃO</v>
      </c>
      <c r="AW44" s="7" t="str">
        <f t="shared" si="7"/>
        <v>OK</v>
      </c>
      <c r="AX44" s="7" t="str">
        <f t="shared" si="8"/>
        <v>OK</v>
      </c>
    </row>
    <row r="45" spans="1:50" x14ac:dyDescent="0.25">
      <c r="A45" s="1" t="s">
        <v>172</v>
      </c>
      <c r="B45" t="s">
        <v>208</v>
      </c>
      <c r="C45" t="s">
        <v>209</v>
      </c>
      <c r="D45" t="s">
        <v>210</v>
      </c>
      <c r="E45" t="s">
        <v>52</v>
      </c>
      <c r="F45" t="s">
        <v>98</v>
      </c>
      <c r="G45" t="s">
        <v>54</v>
      </c>
      <c r="H45" t="s">
        <v>55</v>
      </c>
      <c r="I45" t="s">
        <v>56</v>
      </c>
      <c r="J45" t="s">
        <v>57</v>
      </c>
      <c r="K45" t="s">
        <v>57</v>
      </c>
      <c r="L45" t="s">
        <v>111</v>
      </c>
      <c r="M45">
        <v>637</v>
      </c>
      <c r="N45" s="5" t="str">
        <f t="shared" si="0"/>
        <v>OK</v>
      </c>
      <c r="O45" t="s">
        <v>59</v>
      </c>
      <c r="P45" t="s">
        <v>59</v>
      </c>
      <c r="Q45" t="s">
        <v>59</v>
      </c>
      <c r="R45" t="str">
        <f>VLOOKUP($D45,Rascunho!$E$2:$S$296,15,FALSE)</f>
        <v>https://www.prodeb.ba.gov.br/sites/default/files/repositorio-midias/documentos/2024-04/Carta%20aos%20Acionistas%20Exerc%C3%ADcio%202023.pdf</v>
      </c>
      <c r="S45" s="11">
        <v>149473633.83000001</v>
      </c>
      <c r="T45" s="11">
        <v>92586434.269999996</v>
      </c>
      <c r="U45" s="7" t="str">
        <f t="shared" si="1"/>
        <v>OK</v>
      </c>
      <c r="V45" s="10">
        <v>132236975</v>
      </c>
      <c r="W45" s="10">
        <v>31729773</v>
      </c>
      <c r="X45" t="s">
        <v>57</v>
      </c>
      <c r="Y45" s="10">
        <v>446021.8</v>
      </c>
      <c r="Z45" s="10">
        <v>0</v>
      </c>
      <c r="AA45" s="10">
        <v>0</v>
      </c>
      <c r="AB45" s="10">
        <v>17236658.579999998</v>
      </c>
      <c r="AC45" s="7" t="str">
        <f t="shared" si="2"/>
        <v>OK</v>
      </c>
      <c r="AD45" s="10">
        <v>100877908.05</v>
      </c>
      <c r="AE45" s="10" t="e">
        <v>#VALUE!</v>
      </c>
      <c r="AF45" s="10">
        <v>0</v>
      </c>
      <c r="AG45" s="10">
        <v>0</v>
      </c>
      <c r="AH45" s="10">
        <v>0</v>
      </c>
      <c r="AI45" s="7" t="str">
        <f t="shared" si="3"/>
        <v>OK</v>
      </c>
      <c r="AJ45" s="10">
        <v>0</v>
      </c>
      <c r="AK45" s="10">
        <v>0</v>
      </c>
      <c r="AL45" s="10">
        <v>0</v>
      </c>
      <c r="AM45" s="10">
        <v>0</v>
      </c>
      <c r="AN45" s="10">
        <v>21180689150.799999</v>
      </c>
      <c r="AO45" s="10">
        <v>21180689150.799999</v>
      </c>
      <c r="AP45" s="13">
        <f t="shared" si="4"/>
        <v>0</v>
      </c>
      <c r="AQ45" s="10">
        <v>111887147</v>
      </c>
      <c r="AR45" s="10">
        <v>111887147</v>
      </c>
      <c r="AS45" s="10">
        <v>8829991</v>
      </c>
      <c r="AT45" s="10">
        <v>8829991</v>
      </c>
      <c r="AU45" s="14">
        <f t="shared" si="5"/>
        <v>8829991</v>
      </c>
      <c r="AV45" s="7" t="str">
        <f t="shared" si="6"/>
        <v>SIM</v>
      </c>
      <c r="AW45" s="7" t="str">
        <f t="shared" si="7"/>
        <v>OK</v>
      </c>
      <c r="AX45" s="7" t="str">
        <f t="shared" si="8"/>
        <v>OK</v>
      </c>
    </row>
    <row r="46" spans="1:50" x14ac:dyDescent="0.25">
      <c r="A46" s="1" t="s">
        <v>172</v>
      </c>
      <c r="B46" t="s">
        <v>211</v>
      </c>
      <c r="C46" t="s">
        <v>212</v>
      </c>
      <c r="D46" t="s">
        <v>213</v>
      </c>
      <c r="E46" t="s">
        <v>67</v>
      </c>
      <c r="F46" t="s">
        <v>91</v>
      </c>
      <c r="G46" t="s">
        <v>54</v>
      </c>
      <c r="H46" t="s">
        <v>55</v>
      </c>
      <c r="I46" t="s">
        <v>56</v>
      </c>
      <c r="J46" t="s">
        <v>57</v>
      </c>
      <c r="K46" t="s">
        <v>57</v>
      </c>
      <c r="L46" t="s">
        <v>111</v>
      </c>
      <c r="M46">
        <v>51</v>
      </c>
      <c r="N46" s="5" t="str">
        <f t="shared" si="0"/>
        <v>OK</v>
      </c>
      <c r="O46" t="s">
        <v>59</v>
      </c>
      <c r="P46" t="s">
        <v>59</v>
      </c>
      <c r="Q46" t="s">
        <v>57</v>
      </c>
      <c r="R46" t="str">
        <f>VLOOKUP($D46,Rascunho!$E$2:$S$296,15,FALSE)</f>
        <v>Site não disponível</v>
      </c>
      <c r="S46" s="11">
        <v>43753429.600000001</v>
      </c>
      <c r="T46" s="11">
        <v>8318156.9400000004</v>
      </c>
      <c r="U46" s="7" t="str">
        <f t="shared" si="1"/>
        <v>OK</v>
      </c>
      <c r="V46" s="10">
        <v>23668306.98</v>
      </c>
      <c r="W46" s="10">
        <v>0</v>
      </c>
      <c r="X46" t="s">
        <v>57</v>
      </c>
      <c r="Y46" s="10">
        <v>334133.71000000002</v>
      </c>
      <c r="Z46" s="10">
        <v>0</v>
      </c>
      <c r="AA46" s="10">
        <v>0</v>
      </c>
      <c r="AB46" s="10">
        <v>11981603.15</v>
      </c>
      <c r="AC46" s="7" t="str">
        <f t="shared" si="2"/>
        <v>OK</v>
      </c>
      <c r="AD46" s="10">
        <v>-37920629.840000004</v>
      </c>
      <c r="AE46" s="10" t="e">
        <v>#VALUE!</v>
      </c>
      <c r="AF46" s="10">
        <v>0</v>
      </c>
      <c r="AG46" s="10">
        <v>0</v>
      </c>
      <c r="AH46" s="10">
        <v>0</v>
      </c>
      <c r="AI46" s="7" t="str">
        <f t="shared" si="3"/>
        <v>OK</v>
      </c>
      <c r="AJ46" s="10">
        <v>0</v>
      </c>
      <c r="AK46" s="10">
        <v>0</v>
      </c>
      <c r="AL46" s="10">
        <v>6000000</v>
      </c>
      <c r="AM46" s="10">
        <v>0</v>
      </c>
      <c r="AN46" s="10">
        <v>1704492195</v>
      </c>
      <c r="AO46" s="10">
        <v>1764492195</v>
      </c>
      <c r="AP46" s="13">
        <f t="shared" si="4"/>
        <v>60000000</v>
      </c>
      <c r="AQ46" s="10">
        <v>341078042</v>
      </c>
      <c r="AR46" s="10">
        <v>353078042</v>
      </c>
      <c r="AS46" s="10">
        <v>0</v>
      </c>
      <c r="AT46" s="10">
        <v>0</v>
      </c>
      <c r="AU46" s="14">
        <f t="shared" si="5"/>
        <v>12000000</v>
      </c>
      <c r="AV46" s="7" t="str">
        <f t="shared" si="6"/>
        <v>SIM</v>
      </c>
      <c r="AW46" s="7" t="str">
        <f t="shared" si="7"/>
        <v>OK</v>
      </c>
      <c r="AX46" s="7" t="str">
        <f t="shared" si="8"/>
        <v>OK</v>
      </c>
    </row>
    <row r="47" spans="1:50" x14ac:dyDescent="0.25">
      <c r="A47" s="1" t="s">
        <v>214</v>
      </c>
      <c r="B47" t="s">
        <v>215</v>
      </c>
      <c r="C47" t="s">
        <v>216</v>
      </c>
      <c r="D47" t="s">
        <v>217</v>
      </c>
      <c r="E47" t="s">
        <v>52</v>
      </c>
      <c r="F47" t="s">
        <v>63</v>
      </c>
      <c r="G47" t="s">
        <v>54</v>
      </c>
      <c r="H47" t="s">
        <v>55</v>
      </c>
      <c r="I47" t="s">
        <v>56</v>
      </c>
      <c r="J47" t="s">
        <v>57</v>
      </c>
      <c r="K47" t="s">
        <v>57</v>
      </c>
      <c r="L47" t="s">
        <v>111</v>
      </c>
      <c r="M47">
        <v>127</v>
      </c>
      <c r="N47" s="5" t="str">
        <f t="shared" si="0"/>
        <v>OK</v>
      </c>
      <c r="O47" t="s">
        <v>59</v>
      </c>
      <c r="P47" t="s">
        <v>59</v>
      </c>
      <c r="Q47" t="s">
        <v>57</v>
      </c>
      <c r="R47" t="str">
        <f>VLOOKUP($D47,Rascunho!$E$2:$S$296,15,FALSE)</f>
        <v>https://www.adece.ce.gov.br/governanca-corporativa/</v>
      </c>
      <c r="S47" s="11">
        <v>44037017</v>
      </c>
      <c r="T47" s="11">
        <v>19704788</v>
      </c>
      <c r="U47" s="7" t="str">
        <f t="shared" si="1"/>
        <v>OK</v>
      </c>
      <c r="V47" s="10">
        <v>41946622</v>
      </c>
      <c r="W47" s="10">
        <v>14522328</v>
      </c>
      <c r="X47" t="s">
        <v>57</v>
      </c>
      <c r="Y47" s="10">
        <v>268397</v>
      </c>
      <c r="Z47" s="10">
        <v>0</v>
      </c>
      <c r="AA47" s="10">
        <v>0</v>
      </c>
      <c r="AB47" s="10">
        <v>12418460</v>
      </c>
      <c r="AC47" s="7" t="str">
        <f t="shared" si="2"/>
        <v>OK</v>
      </c>
      <c r="AD47" s="10">
        <v>195686299</v>
      </c>
      <c r="AE47" s="10">
        <v>0</v>
      </c>
      <c r="AF47" s="10">
        <v>1758353</v>
      </c>
      <c r="AG47" s="10">
        <v>0</v>
      </c>
      <c r="AH47" s="10">
        <v>0</v>
      </c>
      <c r="AI47" s="7" t="str">
        <f t="shared" si="3"/>
        <v>OK</v>
      </c>
      <c r="AJ47" s="10">
        <v>0</v>
      </c>
      <c r="AK47" s="10">
        <v>0</v>
      </c>
      <c r="AL47" s="10">
        <v>0</v>
      </c>
      <c r="AM47" s="10">
        <v>0</v>
      </c>
      <c r="AN47" s="10">
        <v>124633269</v>
      </c>
      <c r="AO47" s="10">
        <v>124633269</v>
      </c>
      <c r="AP47" s="13">
        <f t="shared" si="4"/>
        <v>0</v>
      </c>
      <c r="AQ47" s="10">
        <v>151568606</v>
      </c>
      <c r="AR47" s="10">
        <v>151568606</v>
      </c>
      <c r="AS47" s="10">
        <v>0</v>
      </c>
      <c r="AT47" s="10">
        <v>0</v>
      </c>
      <c r="AU47" s="14">
        <f t="shared" si="5"/>
        <v>0</v>
      </c>
      <c r="AV47" s="7" t="str">
        <f t="shared" si="6"/>
        <v>NÃO</v>
      </c>
      <c r="AW47" s="7" t="str">
        <f t="shared" si="7"/>
        <v>OK</v>
      </c>
      <c r="AX47" s="7" t="str">
        <f t="shared" si="8"/>
        <v>OK</v>
      </c>
    </row>
    <row r="48" spans="1:50" x14ac:dyDescent="0.25">
      <c r="A48" s="1" t="s">
        <v>214</v>
      </c>
      <c r="B48" t="s">
        <v>218</v>
      </c>
      <c r="C48" t="s">
        <v>219</v>
      </c>
      <c r="D48" t="s">
        <v>220</v>
      </c>
      <c r="E48" t="s">
        <v>52</v>
      </c>
      <c r="F48" t="s">
        <v>87</v>
      </c>
      <c r="G48" t="s">
        <v>54</v>
      </c>
      <c r="H48" t="s">
        <v>55</v>
      </c>
      <c r="I48" t="s">
        <v>56</v>
      </c>
      <c r="J48" t="s">
        <v>57</v>
      </c>
      <c r="K48" t="s">
        <v>57</v>
      </c>
      <c r="L48" t="s">
        <v>111</v>
      </c>
      <c r="M48">
        <v>5802</v>
      </c>
      <c r="N48" s="5" t="str">
        <f t="shared" si="0"/>
        <v>OK</v>
      </c>
      <c r="O48" t="s">
        <v>59</v>
      </c>
      <c r="P48" t="s">
        <v>59</v>
      </c>
      <c r="Q48" t="s">
        <v>59</v>
      </c>
      <c r="R48" t="str">
        <f>VLOOKUP($D48,Rascunho!$E$2:$S$296,15,FALSE)</f>
        <v>https://www.cagece.com.br/governanca-corporativa/informacoes/</v>
      </c>
      <c r="S48" s="11">
        <v>2043358209.49</v>
      </c>
      <c r="T48" s="11">
        <v>697157270.17999995</v>
      </c>
      <c r="U48" s="7" t="str">
        <f t="shared" si="1"/>
        <v>OK</v>
      </c>
      <c r="V48" s="10">
        <v>1923137633.98</v>
      </c>
      <c r="W48" s="10">
        <v>1153191499.04</v>
      </c>
      <c r="X48" t="s">
        <v>59</v>
      </c>
      <c r="Y48" s="10">
        <v>749163.25</v>
      </c>
      <c r="Z48" s="10">
        <v>49777.24</v>
      </c>
      <c r="AA48" s="10">
        <v>0</v>
      </c>
      <c r="AB48" s="10">
        <v>120220575.51000001</v>
      </c>
      <c r="AC48" s="7" t="str">
        <f t="shared" si="2"/>
        <v>OK</v>
      </c>
      <c r="AD48" s="10">
        <v>2919837272.3600001</v>
      </c>
      <c r="AE48" s="10">
        <v>0</v>
      </c>
      <c r="AF48" s="10">
        <v>39995894.310000002</v>
      </c>
      <c r="AG48" s="10">
        <v>0</v>
      </c>
      <c r="AH48" s="10">
        <v>0</v>
      </c>
      <c r="AI48" s="7" t="str">
        <f t="shared" si="3"/>
        <v>OK</v>
      </c>
      <c r="AJ48" s="10">
        <v>0</v>
      </c>
      <c r="AK48" s="10">
        <v>0</v>
      </c>
      <c r="AL48" s="10">
        <v>0</v>
      </c>
      <c r="AM48" s="10">
        <v>38334495.700000003</v>
      </c>
      <c r="AN48" s="10">
        <v>162197007</v>
      </c>
      <c r="AO48" s="10">
        <v>164603035</v>
      </c>
      <c r="AP48" s="13">
        <f t="shared" si="4"/>
        <v>2406028</v>
      </c>
      <c r="AQ48" s="10">
        <v>1988966601.95</v>
      </c>
      <c r="AR48" s="10">
        <v>2169101698.3000002</v>
      </c>
      <c r="AS48" s="10">
        <v>0</v>
      </c>
      <c r="AT48" s="10">
        <v>0</v>
      </c>
      <c r="AU48" s="14">
        <f t="shared" si="5"/>
        <v>180135096.35000014</v>
      </c>
      <c r="AV48" s="7" t="str">
        <f t="shared" si="6"/>
        <v>SIM</v>
      </c>
      <c r="AW48" s="7" t="str">
        <f t="shared" si="7"/>
        <v>VER CAPITAL</v>
      </c>
      <c r="AX48" s="7" t="str">
        <f t="shared" si="8"/>
        <v>OK</v>
      </c>
    </row>
    <row r="49" spans="1:50" x14ac:dyDescent="0.25">
      <c r="A49" s="1" t="s">
        <v>214</v>
      </c>
      <c r="B49" t="s">
        <v>221</v>
      </c>
      <c r="C49" t="s">
        <v>222</v>
      </c>
      <c r="D49" t="s">
        <v>223</v>
      </c>
      <c r="E49" t="s">
        <v>52</v>
      </c>
      <c r="F49" t="s">
        <v>110</v>
      </c>
      <c r="G49" t="s">
        <v>54</v>
      </c>
      <c r="H49" t="s">
        <v>55</v>
      </c>
      <c r="I49" t="s">
        <v>56</v>
      </c>
      <c r="J49" t="s">
        <v>57</v>
      </c>
      <c r="K49" t="s">
        <v>57</v>
      </c>
      <c r="L49" t="s">
        <v>111</v>
      </c>
      <c r="M49">
        <v>17</v>
      </c>
      <c r="N49" s="5" t="str">
        <f t="shared" si="0"/>
        <v>OK</v>
      </c>
      <c r="O49" t="s">
        <v>59</v>
      </c>
      <c r="P49" t="s">
        <v>59</v>
      </c>
      <c r="Q49" t="s">
        <v>57</v>
      </c>
      <c r="R49" t="str">
        <f>VLOOKUP($D49,Rascunho!$E$2:$S$296,15,FALSE)</f>
        <v>https://cepart.com.br/carta-anual/</v>
      </c>
      <c r="S49" s="11">
        <v>2060023.16</v>
      </c>
      <c r="T49" s="11">
        <v>3146473.54</v>
      </c>
      <c r="U49" s="7" t="str">
        <f t="shared" si="1"/>
        <v>OK</v>
      </c>
      <c r="V49" s="10">
        <v>3839393.97</v>
      </c>
      <c r="W49" s="10">
        <v>169390.51</v>
      </c>
      <c r="X49" t="s">
        <v>57</v>
      </c>
      <c r="Y49" s="10">
        <v>192181.83</v>
      </c>
      <c r="Z49" s="10">
        <v>0</v>
      </c>
      <c r="AA49" s="10">
        <v>0</v>
      </c>
      <c r="AB49" s="10">
        <v>-1573967.56</v>
      </c>
      <c r="AC49" s="7" t="str">
        <f t="shared" si="2"/>
        <v>OK</v>
      </c>
      <c r="AD49" s="10">
        <v>1288591.3999999999</v>
      </c>
      <c r="AE49" s="10">
        <v>0</v>
      </c>
      <c r="AF49" s="10">
        <v>0</v>
      </c>
      <c r="AG49" s="10">
        <v>0</v>
      </c>
      <c r="AH49" s="10">
        <v>0</v>
      </c>
      <c r="AI49" s="7" t="str">
        <f t="shared" si="3"/>
        <v>OK</v>
      </c>
      <c r="AJ49" s="10">
        <v>0</v>
      </c>
      <c r="AK49" s="10">
        <v>0</v>
      </c>
      <c r="AL49" s="10">
        <v>0</v>
      </c>
      <c r="AM49" s="10">
        <v>0</v>
      </c>
      <c r="AN49" s="10">
        <v>4999999</v>
      </c>
      <c r="AO49" s="10">
        <v>4999999</v>
      </c>
      <c r="AP49" s="13">
        <f t="shared" si="4"/>
        <v>0</v>
      </c>
      <c r="AQ49" s="10">
        <v>5000000</v>
      </c>
      <c r="AR49" s="10">
        <v>5000000</v>
      </c>
      <c r="AS49" s="10">
        <v>0</v>
      </c>
      <c r="AT49" s="10">
        <v>0</v>
      </c>
      <c r="AU49" s="14">
        <f t="shared" si="5"/>
        <v>0</v>
      </c>
      <c r="AV49" s="7" t="str">
        <f t="shared" si="6"/>
        <v>NÃO</v>
      </c>
      <c r="AW49" s="7" t="str">
        <f t="shared" si="7"/>
        <v>OK</v>
      </c>
      <c r="AX49" s="7" t="str">
        <f t="shared" si="8"/>
        <v>OK</v>
      </c>
    </row>
    <row r="50" spans="1:50" x14ac:dyDescent="0.25">
      <c r="A50" s="1" t="s">
        <v>214</v>
      </c>
      <c r="B50" t="s">
        <v>224</v>
      </c>
      <c r="C50" t="s">
        <v>225</v>
      </c>
      <c r="D50" t="s">
        <v>226</v>
      </c>
      <c r="E50" t="s">
        <v>52</v>
      </c>
      <c r="F50" t="s">
        <v>72</v>
      </c>
      <c r="G50" t="s">
        <v>54</v>
      </c>
      <c r="H50" t="s">
        <v>55</v>
      </c>
      <c r="I50" t="s">
        <v>56</v>
      </c>
      <c r="J50" t="s">
        <v>57</v>
      </c>
      <c r="K50" t="s">
        <v>57</v>
      </c>
      <c r="L50" t="s">
        <v>111</v>
      </c>
      <c r="M50">
        <v>255</v>
      </c>
      <c r="N50" s="5" t="str">
        <f t="shared" si="0"/>
        <v>OK</v>
      </c>
      <c r="O50" t="s">
        <v>59</v>
      </c>
      <c r="P50" t="s">
        <v>59</v>
      </c>
      <c r="Q50" t="s">
        <v>57</v>
      </c>
      <c r="R50" t="str">
        <f>VLOOKUP($D50,Rascunho!$E$2:$S$296,15,FALSE)</f>
        <v>https://www.ceasa-ce.com.br/governanca/</v>
      </c>
      <c r="S50" s="11">
        <v>29311357.609999999</v>
      </c>
      <c r="T50" s="11">
        <v>20534315.59</v>
      </c>
      <c r="U50" s="7" t="str">
        <f t="shared" si="1"/>
        <v>OK</v>
      </c>
      <c r="V50" s="10">
        <v>31795897.010000002</v>
      </c>
      <c r="W50" s="10">
        <v>0</v>
      </c>
      <c r="X50" t="s">
        <v>57</v>
      </c>
      <c r="Y50" s="10">
        <v>197788.16</v>
      </c>
      <c r="Z50" s="10">
        <v>0</v>
      </c>
      <c r="AA50" s="10">
        <v>0</v>
      </c>
      <c r="AB50" s="10">
        <v>-228466.05</v>
      </c>
      <c r="AC50" s="7" t="str">
        <f t="shared" si="2"/>
        <v>OK</v>
      </c>
      <c r="AD50" s="10">
        <v>6713358.1900000004</v>
      </c>
      <c r="AE50" s="10">
        <v>0</v>
      </c>
      <c r="AF50" s="10">
        <v>0</v>
      </c>
      <c r="AG50" s="10">
        <v>0</v>
      </c>
      <c r="AH50" s="10">
        <v>0</v>
      </c>
      <c r="AI50" s="7" t="str">
        <f t="shared" si="3"/>
        <v>OK</v>
      </c>
      <c r="AJ50" s="10">
        <v>0</v>
      </c>
      <c r="AK50" s="10">
        <v>0</v>
      </c>
      <c r="AL50" s="10">
        <v>0</v>
      </c>
      <c r="AM50" s="10">
        <v>0</v>
      </c>
      <c r="AN50" s="10">
        <v>818302</v>
      </c>
      <c r="AO50" s="10">
        <v>3734530</v>
      </c>
      <c r="AP50" s="13">
        <f t="shared" si="4"/>
        <v>2916228</v>
      </c>
      <c r="AQ50" s="10">
        <v>818302</v>
      </c>
      <c r="AR50" s="10">
        <v>3734530</v>
      </c>
      <c r="AS50" s="10">
        <v>0</v>
      </c>
      <c r="AT50" s="10">
        <v>0</v>
      </c>
      <c r="AU50" s="14">
        <f t="shared" si="5"/>
        <v>2916228</v>
      </c>
      <c r="AV50" s="7" t="str">
        <f t="shared" si="6"/>
        <v>SIM</v>
      </c>
      <c r="AW50" s="7" t="str">
        <f t="shared" si="7"/>
        <v>OK</v>
      </c>
      <c r="AX50" s="7" t="str">
        <f t="shared" si="8"/>
        <v>OK</v>
      </c>
    </row>
    <row r="51" spans="1:50" x14ac:dyDescent="0.25">
      <c r="A51" s="1" t="s">
        <v>214</v>
      </c>
      <c r="B51" t="s">
        <v>227</v>
      </c>
      <c r="C51" t="s">
        <v>228</v>
      </c>
      <c r="D51" t="s">
        <v>229</v>
      </c>
      <c r="E51" t="s">
        <v>52</v>
      </c>
      <c r="F51" t="s">
        <v>128</v>
      </c>
      <c r="G51" t="s">
        <v>54</v>
      </c>
      <c r="H51" t="s">
        <v>55</v>
      </c>
      <c r="I51" t="s">
        <v>56</v>
      </c>
      <c r="J51" t="s">
        <v>57</v>
      </c>
      <c r="K51" t="s">
        <v>57</v>
      </c>
      <c r="L51" t="s">
        <v>111</v>
      </c>
      <c r="M51">
        <v>150</v>
      </c>
      <c r="N51" s="5" t="str">
        <f t="shared" si="0"/>
        <v>OK</v>
      </c>
      <c r="O51" t="s">
        <v>59</v>
      </c>
      <c r="P51" t="s">
        <v>59</v>
      </c>
      <c r="Q51" t="s">
        <v>59</v>
      </c>
      <c r="R51" t="str">
        <f>VLOOKUP($D51,Rascunho!$E$2:$S$296,15,FALSE)</f>
        <v>https://www.cegas.com.br/carta-anual-de-politicas-publicas-e-governanca-corporativa/</v>
      </c>
      <c r="S51" s="11">
        <v>615121458.11000001</v>
      </c>
      <c r="T51" s="11">
        <v>13722218.98</v>
      </c>
      <c r="U51" s="7" t="str">
        <f t="shared" si="1"/>
        <v>OK</v>
      </c>
      <c r="V51" s="10">
        <v>646860259.63</v>
      </c>
      <c r="W51" s="10">
        <v>38532500.880000003</v>
      </c>
      <c r="X51" t="s">
        <v>59</v>
      </c>
      <c r="Y51" s="10">
        <v>320244.71000000002</v>
      </c>
      <c r="Z51" s="10">
        <v>33925</v>
      </c>
      <c r="AA51" s="10">
        <v>0</v>
      </c>
      <c r="AB51" s="10">
        <v>90125076.530000001</v>
      </c>
      <c r="AC51" s="7" t="str">
        <f t="shared" si="2"/>
        <v>OK</v>
      </c>
      <c r="AD51" s="10">
        <v>289668625.58999997</v>
      </c>
      <c r="AE51" s="10">
        <v>0</v>
      </c>
      <c r="AF51" s="10">
        <v>77762013.689999998</v>
      </c>
      <c r="AG51" s="10">
        <v>0</v>
      </c>
      <c r="AH51" s="10">
        <v>0</v>
      </c>
      <c r="AI51" s="7" t="str">
        <f t="shared" si="3"/>
        <v>OK</v>
      </c>
      <c r="AJ51" s="10">
        <v>0</v>
      </c>
      <c r="AK51" s="10">
        <v>0</v>
      </c>
      <c r="AL51" s="10">
        <v>0</v>
      </c>
      <c r="AM51" s="10">
        <v>0</v>
      </c>
      <c r="AN51" s="10">
        <v>11449572</v>
      </c>
      <c r="AO51" s="10">
        <v>11449572</v>
      </c>
      <c r="AP51" s="13">
        <f t="shared" si="4"/>
        <v>0</v>
      </c>
      <c r="AQ51" s="10">
        <v>176876675.30000001</v>
      </c>
      <c r="AR51" s="10">
        <v>187176921.25</v>
      </c>
      <c r="AS51" s="10">
        <v>0</v>
      </c>
      <c r="AT51" s="10">
        <v>0</v>
      </c>
      <c r="AU51" s="14">
        <f t="shared" si="5"/>
        <v>10300245.949999988</v>
      </c>
      <c r="AV51" s="7" t="str">
        <f t="shared" si="6"/>
        <v>SIM</v>
      </c>
      <c r="AW51" s="7" t="str">
        <f t="shared" si="7"/>
        <v>OK</v>
      </c>
      <c r="AX51" s="7" t="str">
        <f t="shared" si="8"/>
        <v>OK</v>
      </c>
    </row>
    <row r="52" spans="1:50" x14ac:dyDescent="0.25">
      <c r="A52" s="1" t="s">
        <v>214</v>
      </c>
      <c r="B52" t="s">
        <v>230</v>
      </c>
      <c r="C52" t="s">
        <v>231</v>
      </c>
      <c r="D52" t="s">
        <v>232</v>
      </c>
      <c r="E52" t="s">
        <v>52</v>
      </c>
      <c r="F52" t="s">
        <v>87</v>
      </c>
      <c r="G52" t="s">
        <v>54</v>
      </c>
      <c r="H52" t="s">
        <v>55</v>
      </c>
      <c r="I52" t="s">
        <v>56</v>
      </c>
      <c r="J52" t="s">
        <v>57</v>
      </c>
      <c r="K52" t="s">
        <v>57</v>
      </c>
      <c r="L52" t="s">
        <v>111</v>
      </c>
      <c r="M52">
        <v>923</v>
      </c>
      <c r="N52" s="5" t="str">
        <f t="shared" si="0"/>
        <v>OK</v>
      </c>
      <c r="O52" t="s">
        <v>59</v>
      </c>
      <c r="P52" t="s">
        <v>59</v>
      </c>
      <c r="Q52" t="s">
        <v>59</v>
      </c>
      <c r="R52" t="str">
        <f>VLOOKUP($D52,Rascunho!$E$2:$S$296,15,FALSE)</f>
        <v>https://portal.cogerh.com.br/carta-anual-de-politicas-publicas-e-governanca-corporativa-2/</v>
      </c>
      <c r="S52" s="11">
        <v>199452360</v>
      </c>
      <c r="T52" s="11">
        <v>98137036</v>
      </c>
      <c r="U52" s="7" t="str">
        <f t="shared" si="1"/>
        <v>OK</v>
      </c>
      <c r="V52" s="10">
        <v>200628939</v>
      </c>
      <c r="W52" s="10">
        <v>18427894</v>
      </c>
      <c r="X52" t="s">
        <v>57</v>
      </c>
      <c r="Y52" s="10">
        <v>561260.97</v>
      </c>
      <c r="Z52" s="10">
        <v>0</v>
      </c>
      <c r="AA52" s="10">
        <v>0</v>
      </c>
      <c r="AB52" s="10">
        <v>5029827</v>
      </c>
      <c r="AC52" s="7" t="str">
        <f t="shared" si="2"/>
        <v>OK</v>
      </c>
      <c r="AD52" s="10">
        <v>242818015</v>
      </c>
      <c r="AE52" s="10">
        <v>0</v>
      </c>
      <c r="AF52" s="10">
        <v>0</v>
      </c>
      <c r="AG52" s="10">
        <v>0</v>
      </c>
      <c r="AH52" s="10">
        <v>0</v>
      </c>
      <c r="AI52" s="7" t="str">
        <f t="shared" si="3"/>
        <v>OK</v>
      </c>
      <c r="AJ52" s="10">
        <v>0</v>
      </c>
      <c r="AK52" s="10">
        <v>0</v>
      </c>
      <c r="AL52" s="10">
        <v>1946234</v>
      </c>
      <c r="AM52" s="10">
        <v>3350355</v>
      </c>
      <c r="AN52" s="10">
        <v>151380031</v>
      </c>
      <c r="AO52" s="10">
        <v>161410751</v>
      </c>
      <c r="AP52" s="13">
        <f t="shared" si="4"/>
        <v>10030720</v>
      </c>
      <c r="AQ52" s="10">
        <v>149561737</v>
      </c>
      <c r="AR52" s="10">
        <v>152912091</v>
      </c>
      <c r="AS52" s="10">
        <v>1818301.48</v>
      </c>
      <c r="AT52" s="10">
        <v>8498667</v>
      </c>
      <c r="AU52" s="14">
        <f t="shared" si="5"/>
        <v>11849021</v>
      </c>
      <c r="AV52" s="7" t="str">
        <f t="shared" si="6"/>
        <v>SIM</v>
      </c>
      <c r="AW52" s="7" t="str">
        <f t="shared" si="7"/>
        <v>VER CAPITAL</v>
      </c>
      <c r="AX52" s="7" t="str">
        <f t="shared" si="8"/>
        <v>OK</v>
      </c>
    </row>
    <row r="53" spans="1:50" x14ac:dyDescent="0.25">
      <c r="A53" s="1" t="s">
        <v>214</v>
      </c>
      <c r="B53" t="s">
        <v>233</v>
      </c>
      <c r="C53" t="s">
        <v>234</v>
      </c>
      <c r="D53" t="s">
        <v>235</v>
      </c>
      <c r="E53" t="s">
        <v>67</v>
      </c>
      <c r="F53" t="s">
        <v>91</v>
      </c>
      <c r="G53" t="s">
        <v>54</v>
      </c>
      <c r="H53" t="s">
        <v>55</v>
      </c>
      <c r="I53" t="s">
        <v>56</v>
      </c>
      <c r="J53" t="s">
        <v>57</v>
      </c>
      <c r="K53" t="s">
        <v>57</v>
      </c>
      <c r="L53" t="s">
        <v>58</v>
      </c>
      <c r="M53">
        <v>41</v>
      </c>
      <c r="N53" s="5" t="str">
        <f t="shared" si="0"/>
        <v>OK</v>
      </c>
      <c r="O53" t="s">
        <v>57</v>
      </c>
      <c r="P53" t="s">
        <v>59</v>
      </c>
      <c r="Q53" t="s">
        <v>57</v>
      </c>
      <c r="R53" t="str">
        <f>VLOOKUP($D53,Rascunho!$E$2:$S$296,15,FALSE)</f>
        <v>https://www.seplag.ce.gov.br/COHAB-CE/</v>
      </c>
      <c r="S53" s="11">
        <v>1114600.04</v>
      </c>
      <c r="T53" s="11">
        <v>3206463.14</v>
      </c>
      <c r="U53" s="7" t="str">
        <f t="shared" si="1"/>
        <v>OK</v>
      </c>
      <c r="V53" s="10">
        <v>24246559.780000001</v>
      </c>
      <c r="W53" s="10">
        <v>48895.08</v>
      </c>
      <c r="X53" t="s">
        <v>57</v>
      </c>
      <c r="Y53" s="10">
        <v>115062.98</v>
      </c>
      <c r="Z53" s="10">
        <v>0</v>
      </c>
      <c r="AA53" s="10">
        <v>0</v>
      </c>
      <c r="AB53" s="10">
        <v>-13663803.85</v>
      </c>
      <c r="AC53" s="7" t="str">
        <f t="shared" si="2"/>
        <v>OK</v>
      </c>
      <c r="AD53" s="10">
        <v>29404405</v>
      </c>
      <c r="AE53" s="10">
        <v>0</v>
      </c>
      <c r="AF53" s="10">
        <v>0</v>
      </c>
      <c r="AG53" s="10">
        <v>3394757.81</v>
      </c>
      <c r="AH53" s="10">
        <v>9400117.8300000001</v>
      </c>
      <c r="AI53" s="7" t="str">
        <f t="shared" si="3"/>
        <v>OK</v>
      </c>
      <c r="AJ53" s="10">
        <v>717382725.88</v>
      </c>
      <c r="AK53" s="10">
        <v>724948576.66999996</v>
      </c>
      <c r="AL53" s="10">
        <v>0</v>
      </c>
      <c r="AM53" s="10">
        <v>0</v>
      </c>
      <c r="AN53" s="10">
        <v>29404405</v>
      </c>
      <c r="AO53" s="10">
        <v>29404405</v>
      </c>
      <c r="AP53" s="13">
        <f t="shared" si="4"/>
        <v>0</v>
      </c>
      <c r="AQ53" s="10">
        <v>29404405</v>
      </c>
      <c r="AR53" s="10">
        <v>29404405</v>
      </c>
      <c r="AS53" s="10">
        <v>0</v>
      </c>
      <c r="AT53" s="10">
        <v>0</v>
      </c>
      <c r="AU53" s="14">
        <f t="shared" si="5"/>
        <v>0</v>
      </c>
      <c r="AV53" s="7" t="str">
        <f t="shared" si="6"/>
        <v>NÃO</v>
      </c>
      <c r="AW53" s="7" t="str">
        <f t="shared" si="7"/>
        <v>OK</v>
      </c>
      <c r="AX53" s="7" t="str">
        <f t="shared" si="8"/>
        <v>OK</v>
      </c>
    </row>
    <row r="54" spans="1:50" x14ac:dyDescent="0.25">
      <c r="A54" s="1" t="s">
        <v>214</v>
      </c>
      <c r="B54" t="s">
        <v>236</v>
      </c>
      <c r="C54" t="s">
        <v>237</v>
      </c>
      <c r="D54" t="s">
        <v>238</v>
      </c>
      <c r="E54" t="s">
        <v>52</v>
      </c>
      <c r="F54" t="s">
        <v>239</v>
      </c>
      <c r="G54" t="s">
        <v>54</v>
      </c>
      <c r="H54" t="s">
        <v>55</v>
      </c>
      <c r="I54" t="s">
        <v>56</v>
      </c>
      <c r="J54" t="s">
        <v>57</v>
      </c>
      <c r="K54" t="s">
        <v>57</v>
      </c>
      <c r="L54" t="s">
        <v>111</v>
      </c>
      <c r="M54">
        <v>332</v>
      </c>
      <c r="N54" s="5" t="str">
        <f t="shared" si="0"/>
        <v>OK</v>
      </c>
      <c r="O54" t="s">
        <v>59</v>
      </c>
      <c r="P54" t="s">
        <v>59</v>
      </c>
      <c r="Q54" t="s">
        <v>59</v>
      </c>
      <c r="R54" t="str">
        <f>VLOOKUP($D54,Rascunho!$E$2:$S$296,15,FALSE)</f>
        <v>https://www.complexodopecem.com.br/docs/carta-anual/</v>
      </c>
      <c r="S54" s="11">
        <v>267803788.13999999</v>
      </c>
      <c r="T54" s="11">
        <v>68496315.209999993</v>
      </c>
      <c r="U54" s="7" t="str">
        <f t="shared" si="1"/>
        <v>OK</v>
      </c>
      <c r="V54" s="10">
        <v>169750425.33000001</v>
      </c>
      <c r="W54" s="10">
        <v>57571499.210000001</v>
      </c>
      <c r="X54" t="s">
        <v>59</v>
      </c>
      <c r="Y54" s="10">
        <v>632374.78</v>
      </c>
      <c r="Z54" s="10">
        <v>80175.759999999995</v>
      </c>
      <c r="AA54" s="10">
        <v>0</v>
      </c>
      <c r="AB54" s="10">
        <v>98053362.810000002</v>
      </c>
      <c r="AC54" s="7" t="str">
        <f t="shared" si="2"/>
        <v>OK</v>
      </c>
      <c r="AD54" s="10">
        <v>1271966706.6199999</v>
      </c>
      <c r="AE54" s="10">
        <v>0</v>
      </c>
      <c r="AF54" s="10">
        <v>22545893.449999999</v>
      </c>
      <c r="AG54" s="10">
        <v>0</v>
      </c>
      <c r="AH54" s="10">
        <v>0</v>
      </c>
      <c r="AI54" s="7" t="str">
        <f t="shared" si="3"/>
        <v>OK</v>
      </c>
      <c r="AJ54" s="10">
        <v>0</v>
      </c>
      <c r="AK54" s="10">
        <v>0</v>
      </c>
      <c r="AL54" s="10">
        <v>0</v>
      </c>
      <c r="AM54" s="10">
        <v>0</v>
      </c>
      <c r="AN54" s="10">
        <v>123848859</v>
      </c>
      <c r="AO54" s="10">
        <v>123848859</v>
      </c>
      <c r="AP54" s="13">
        <f t="shared" si="4"/>
        <v>0</v>
      </c>
      <c r="AQ54" s="10">
        <v>748760646.33000004</v>
      </c>
      <c r="AR54" s="10">
        <v>748760646.33000004</v>
      </c>
      <c r="AS54" s="10">
        <v>0</v>
      </c>
      <c r="AT54" s="10">
        <v>0</v>
      </c>
      <c r="AU54" s="14">
        <f t="shared" si="5"/>
        <v>0</v>
      </c>
      <c r="AV54" s="7" t="str">
        <f t="shared" si="6"/>
        <v>NÃO</v>
      </c>
      <c r="AW54" s="7" t="str">
        <f t="shared" si="7"/>
        <v>OK</v>
      </c>
      <c r="AX54" s="7" t="str">
        <f t="shared" si="8"/>
        <v>OK</v>
      </c>
    </row>
    <row r="55" spans="1:50" x14ac:dyDescent="0.25">
      <c r="A55" s="1" t="s">
        <v>214</v>
      </c>
      <c r="B55" t="s">
        <v>240</v>
      </c>
      <c r="C55" t="s">
        <v>241</v>
      </c>
      <c r="D55" t="s">
        <v>242</v>
      </c>
      <c r="E55" t="s">
        <v>52</v>
      </c>
      <c r="F55" t="s">
        <v>102</v>
      </c>
      <c r="G55" t="s">
        <v>73</v>
      </c>
      <c r="H55" t="s">
        <v>74</v>
      </c>
      <c r="I55" t="s">
        <v>56</v>
      </c>
      <c r="J55" t="s">
        <v>57</v>
      </c>
      <c r="K55" t="s">
        <v>57</v>
      </c>
      <c r="L55" t="s">
        <v>58</v>
      </c>
      <c r="M55">
        <v>797</v>
      </c>
      <c r="N55" s="5" t="str">
        <f t="shared" si="0"/>
        <v>OK</v>
      </c>
      <c r="O55" t="s">
        <v>59</v>
      </c>
      <c r="P55" t="s">
        <v>59</v>
      </c>
      <c r="Q55" t="s">
        <v>57</v>
      </c>
      <c r="R55" t="str">
        <f>VLOOKUP($D55,Rascunho!$E$2:$S$296,15,FALSE)</f>
        <v>https://www.ematerce.ce.gov.br/</v>
      </c>
      <c r="S55" s="11">
        <v>126071048.72</v>
      </c>
      <c r="T55" s="11">
        <v>117679198.29000001</v>
      </c>
      <c r="U55" s="7" t="str">
        <f t="shared" si="1"/>
        <v>OK</v>
      </c>
      <c r="V55" s="10">
        <v>131112395.65000001</v>
      </c>
      <c r="W55" s="10">
        <v>28068.92</v>
      </c>
      <c r="X55" t="s">
        <v>57</v>
      </c>
      <c r="Y55" s="10">
        <v>451079.52</v>
      </c>
      <c r="Z55" s="10">
        <v>0</v>
      </c>
      <c r="AA55" s="10">
        <v>0</v>
      </c>
      <c r="AB55" s="10">
        <v>-5041346.93</v>
      </c>
      <c r="AC55" s="7" t="str">
        <f t="shared" si="2"/>
        <v>OK</v>
      </c>
      <c r="AD55" s="10">
        <v>-93541281.390000001</v>
      </c>
      <c r="AE55" s="10">
        <v>0</v>
      </c>
      <c r="AF55" s="10">
        <v>0</v>
      </c>
      <c r="AG55" s="10">
        <v>118328110.45999999</v>
      </c>
      <c r="AH55" s="10">
        <v>125847483.44</v>
      </c>
      <c r="AI55" s="7" t="str">
        <f t="shared" si="3"/>
        <v>OK</v>
      </c>
      <c r="AJ55" s="10">
        <v>1571895.4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3">
        <f t="shared" si="4"/>
        <v>0</v>
      </c>
      <c r="AQ55" s="10">
        <v>2511583.84</v>
      </c>
      <c r="AR55" s="10">
        <v>2511583.84</v>
      </c>
      <c r="AS55" s="10">
        <v>0</v>
      </c>
      <c r="AT55" s="10">
        <v>0</v>
      </c>
      <c r="AU55" s="14">
        <f t="shared" si="5"/>
        <v>0</v>
      </c>
      <c r="AV55" s="7" t="str">
        <f t="shared" si="6"/>
        <v>NÃO</v>
      </c>
      <c r="AW55" s="7" t="str">
        <f t="shared" si="7"/>
        <v>OK</v>
      </c>
      <c r="AX55" s="7" t="str">
        <f t="shared" si="8"/>
        <v>OK</v>
      </c>
    </row>
    <row r="56" spans="1:50" x14ac:dyDescent="0.25">
      <c r="A56" s="1" t="s">
        <v>214</v>
      </c>
      <c r="B56" t="s">
        <v>243</v>
      </c>
      <c r="C56" t="s">
        <v>244</v>
      </c>
      <c r="D56" t="s">
        <v>245</v>
      </c>
      <c r="E56" t="s">
        <v>52</v>
      </c>
      <c r="F56" t="s">
        <v>98</v>
      </c>
      <c r="G56" t="s">
        <v>73</v>
      </c>
      <c r="H56" t="s">
        <v>55</v>
      </c>
      <c r="I56" t="s">
        <v>56</v>
      </c>
      <c r="J56" t="s">
        <v>57</v>
      </c>
      <c r="K56" t="s">
        <v>57</v>
      </c>
      <c r="L56" t="s">
        <v>58</v>
      </c>
      <c r="M56">
        <v>205</v>
      </c>
      <c r="N56" s="5" t="str">
        <f t="shared" si="0"/>
        <v>OK</v>
      </c>
      <c r="O56" t="s">
        <v>59</v>
      </c>
      <c r="P56" t="s">
        <v>59</v>
      </c>
      <c r="Q56" t="s">
        <v>57</v>
      </c>
      <c r="R56" t="str">
        <f>VLOOKUP($D56,Rascunho!$E$2:$S$296,15,FALSE)</f>
        <v>https://www.etice.ce.gov.br/cartas-anuais-de-politicas-publicas-e-governanca-corporativa/</v>
      </c>
      <c r="S56" s="11">
        <v>234191493</v>
      </c>
      <c r="T56" s="11">
        <v>52621921</v>
      </c>
      <c r="U56" s="7" t="str">
        <f t="shared" si="1"/>
        <v>OK</v>
      </c>
      <c r="V56" s="10">
        <v>276002832</v>
      </c>
      <c r="W56" s="10">
        <v>0</v>
      </c>
      <c r="X56" t="s">
        <v>57</v>
      </c>
      <c r="Y56" s="10">
        <v>569244.49</v>
      </c>
      <c r="Z56" s="10">
        <v>0</v>
      </c>
      <c r="AA56" s="10">
        <v>0</v>
      </c>
      <c r="AB56" s="10">
        <v>7808729</v>
      </c>
      <c r="AC56" s="7" t="str">
        <f t="shared" si="2"/>
        <v>OK</v>
      </c>
      <c r="AD56" s="10">
        <v>13983537</v>
      </c>
      <c r="AE56" s="10">
        <v>0</v>
      </c>
      <c r="AF56" s="10">
        <v>0</v>
      </c>
      <c r="AG56" s="10">
        <v>71723922.010000005</v>
      </c>
      <c r="AH56" s="10">
        <v>50337610</v>
      </c>
      <c r="AI56" s="7" t="str">
        <f t="shared" si="3"/>
        <v>OK</v>
      </c>
      <c r="AJ56" s="10">
        <v>0</v>
      </c>
      <c r="AK56" s="10">
        <v>0</v>
      </c>
      <c r="AL56" s="10">
        <v>0</v>
      </c>
      <c r="AM56" s="10">
        <v>0</v>
      </c>
      <c r="AN56" s="10">
        <v>100</v>
      </c>
      <c r="AO56" s="10">
        <v>100</v>
      </c>
      <c r="AP56" s="13">
        <f t="shared" si="4"/>
        <v>0</v>
      </c>
      <c r="AQ56" s="10">
        <v>50000</v>
      </c>
      <c r="AR56" s="10">
        <v>50000</v>
      </c>
      <c r="AS56" s="10">
        <v>0</v>
      </c>
      <c r="AT56" s="10">
        <v>0</v>
      </c>
      <c r="AU56" s="14">
        <f t="shared" si="5"/>
        <v>0</v>
      </c>
      <c r="AV56" s="7" t="str">
        <f t="shared" si="6"/>
        <v>NÃO</v>
      </c>
      <c r="AW56" s="7" t="str">
        <f t="shared" si="7"/>
        <v>OK</v>
      </c>
      <c r="AX56" s="7" t="str">
        <f t="shared" si="8"/>
        <v>OK</v>
      </c>
    </row>
    <row r="57" spans="1:50" x14ac:dyDescent="0.25">
      <c r="A57" s="1" t="s">
        <v>214</v>
      </c>
      <c r="B57" t="s">
        <v>246</v>
      </c>
      <c r="C57" t="s">
        <v>247</v>
      </c>
      <c r="D57" t="s">
        <v>248</v>
      </c>
      <c r="E57" t="s">
        <v>52</v>
      </c>
      <c r="F57" t="s">
        <v>204</v>
      </c>
      <c r="G57" t="s">
        <v>54</v>
      </c>
      <c r="H57" t="s">
        <v>55</v>
      </c>
      <c r="I57" t="s">
        <v>56</v>
      </c>
      <c r="J57" t="s">
        <v>57</v>
      </c>
      <c r="K57" t="s">
        <v>57</v>
      </c>
      <c r="L57" t="s">
        <v>111</v>
      </c>
      <c r="M57">
        <v>1164</v>
      </c>
      <c r="N57" s="5" t="str">
        <f t="shared" si="0"/>
        <v>OK</v>
      </c>
      <c r="O57" t="s">
        <v>59</v>
      </c>
      <c r="P57" t="s">
        <v>59</v>
      </c>
      <c r="Q57" t="s">
        <v>59</v>
      </c>
      <c r="R57" t="str">
        <f>VLOOKUP($D57,Rascunho!$E$2:$S$296,15,FALSE)</f>
        <v>https://www.metrofor.ce.gov.br/acesso-informacao/relatorios/</v>
      </c>
      <c r="S57" s="11">
        <v>224210387.22</v>
      </c>
      <c r="T57" s="11">
        <v>110323291.22</v>
      </c>
      <c r="U57" s="7" t="str">
        <f t="shared" si="1"/>
        <v>OK</v>
      </c>
      <c r="V57" s="10">
        <v>309777714.22000003</v>
      </c>
      <c r="W57" s="10">
        <v>16803507.489999998</v>
      </c>
      <c r="X57" t="s">
        <v>57</v>
      </c>
      <c r="Y57" s="10">
        <v>301237.5</v>
      </c>
      <c r="Z57" s="10">
        <v>0</v>
      </c>
      <c r="AA57" s="10">
        <v>0</v>
      </c>
      <c r="AB57" s="10">
        <v>-47808470.32</v>
      </c>
      <c r="AC57" s="7" t="str">
        <f t="shared" si="2"/>
        <v>OK</v>
      </c>
      <c r="AD57" s="10">
        <v>979292458.58000004</v>
      </c>
      <c r="AE57" s="10">
        <v>0</v>
      </c>
      <c r="AF57" s="10">
        <v>0</v>
      </c>
      <c r="AG57" s="10">
        <v>196009565.72999999</v>
      </c>
      <c r="AH57" s="10">
        <v>194001671.97999999</v>
      </c>
      <c r="AI57" s="7" t="str">
        <f t="shared" si="3"/>
        <v>INDÍCIO DE DEPENDÊNCIA POR SUBVENÇÃO</v>
      </c>
      <c r="AJ57" s="10">
        <v>0</v>
      </c>
      <c r="AK57" s="10">
        <v>0</v>
      </c>
      <c r="AL57" s="10">
        <v>8359764</v>
      </c>
      <c r="AM57" s="10">
        <v>4400000</v>
      </c>
      <c r="AN57" s="10">
        <v>2984943600</v>
      </c>
      <c r="AO57" s="10">
        <v>2995022400</v>
      </c>
      <c r="AP57" s="13">
        <f t="shared" si="4"/>
        <v>10078800</v>
      </c>
      <c r="AQ57" s="10">
        <v>2487453000</v>
      </c>
      <c r="AR57" s="10">
        <v>2495852000</v>
      </c>
      <c r="AS57" s="10">
        <v>0</v>
      </c>
      <c r="AT57" s="10">
        <v>0</v>
      </c>
      <c r="AU57" s="14">
        <f t="shared" si="5"/>
        <v>8399000</v>
      </c>
      <c r="AV57" s="7" t="str">
        <f t="shared" si="6"/>
        <v>SIM</v>
      </c>
      <c r="AW57" s="7" t="str">
        <f t="shared" si="7"/>
        <v>VER CAPITAL</v>
      </c>
      <c r="AX57" s="7" t="str">
        <f t="shared" si="8"/>
        <v>OK</v>
      </c>
    </row>
    <row r="58" spans="1:50" x14ac:dyDescent="0.25">
      <c r="A58" s="1" t="s">
        <v>214</v>
      </c>
      <c r="B58" t="s">
        <v>249</v>
      </c>
      <c r="C58" t="s">
        <v>250</v>
      </c>
      <c r="D58" t="s">
        <v>251</v>
      </c>
      <c r="E58" t="s">
        <v>52</v>
      </c>
      <c r="F58" t="s">
        <v>239</v>
      </c>
      <c r="G58" t="s">
        <v>54</v>
      </c>
      <c r="H58" t="s">
        <v>55</v>
      </c>
      <c r="I58" t="s">
        <v>56</v>
      </c>
      <c r="J58" t="s">
        <v>57</v>
      </c>
      <c r="K58" t="s">
        <v>59</v>
      </c>
      <c r="L58" t="s">
        <v>111</v>
      </c>
      <c r="M58">
        <v>116</v>
      </c>
      <c r="N58" s="5" t="str">
        <f t="shared" si="0"/>
        <v>OK</v>
      </c>
      <c r="O58" t="s">
        <v>59</v>
      </c>
      <c r="P58" t="s">
        <v>59</v>
      </c>
      <c r="Q58" t="s">
        <v>57</v>
      </c>
      <c r="R58" t="str">
        <f>VLOOKUP($D58,Rascunho!$E$2:$S$296,15,FALSE)</f>
        <v>https://zpeceara.com.br/carta-anual-de-politicas-publicas-e-governanca-corporativa/</v>
      </c>
      <c r="S58" s="11">
        <v>38507669.240000002</v>
      </c>
      <c r="T58" s="11">
        <v>17507202.41</v>
      </c>
      <c r="U58" s="7" t="str">
        <f t="shared" si="1"/>
        <v>OK</v>
      </c>
      <c r="V58" s="10">
        <v>24943510.460000001</v>
      </c>
      <c r="W58" s="10">
        <v>2513276.4300000002</v>
      </c>
      <c r="X58" t="s">
        <v>57</v>
      </c>
      <c r="Y58" s="10">
        <v>323914.5</v>
      </c>
      <c r="Z58" s="10">
        <v>0</v>
      </c>
      <c r="AA58" s="10">
        <v>0</v>
      </c>
      <c r="AB58" s="10">
        <v>9359281.3399999999</v>
      </c>
      <c r="AC58" s="7" t="str">
        <f t="shared" si="2"/>
        <v>OK</v>
      </c>
      <c r="AD58" s="10">
        <v>25644437.100000001</v>
      </c>
      <c r="AE58" s="10">
        <v>0</v>
      </c>
      <c r="AF58" s="10">
        <v>0</v>
      </c>
      <c r="AG58" s="10">
        <v>0</v>
      </c>
      <c r="AH58" s="10">
        <v>0</v>
      </c>
      <c r="AI58" s="7" t="str">
        <f t="shared" si="3"/>
        <v>OK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3">
        <f t="shared" si="4"/>
        <v>0</v>
      </c>
      <c r="AQ58" s="10">
        <v>0</v>
      </c>
      <c r="AR58" s="10">
        <v>0</v>
      </c>
      <c r="AS58" s="10">
        <v>0</v>
      </c>
      <c r="AT58" s="10">
        <v>0</v>
      </c>
      <c r="AU58" s="14">
        <f t="shared" si="5"/>
        <v>0</v>
      </c>
      <c r="AV58" s="7" t="str">
        <f t="shared" si="6"/>
        <v>NÃO</v>
      </c>
      <c r="AW58" s="7" t="str">
        <f t="shared" si="7"/>
        <v>OK</v>
      </c>
      <c r="AX58" s="7" t="str">
        <f t="shared" si="8"/>
        <v>OK</v>
      </c>
    </row>
    <row r="59" spans="1:50" x14ac:dyDescent="0.25">
      <c r="A59" s="1" t="s">
        <v>252</v>
      </c>
      <c r="B59" t="s">
        <v>253</v>
      </c>
      <c r="C59" t="s">
        <v>254</v>
      </c>
      <c r="D59" t="s">
        <v>255</v>
      </c>
      <c r="E59" t="s">
        <v>52</v>
      </c>
      <c r="F59" t="s">
        <v>68</v>
      </c>
      <c r="G59" t="s">
        <v>54</v>
      </c>
      <c r="H59" t="s">
        <v>55</v>
      </c>
      <c r="I59" t="s">
        <v>256</v>
      </c>
      <c r="J59" t="s">
        <v>59</v>
      </c>
      <c r="K59" t="s">
        <v>57</v>
      </c>
      <c r="L59" t="s">
        <v>111</v>
      </c>
      <c r="M59">
        <v>3376</v>
      </c>
      <c r="N59" s="5" t="str">
        <f t="shared" si="0"/>
        <v>OK</v>
      </c>
      <c r="O59" t="s">
        <v>59</v>
      </c>
      <c r="P59" t="s">
        <v>59</v>
      </c>
      <c r="Q59" t="s">
        <v>59</v>
      </c>
      <c r="R59" t="str">
        <f>VLOOKUP($D59,Rascunho!$E$2:$S$296,15,FALSE)</f>
        <v>https://novo.brb.com.br/</v>
      </c>
      <c r="S59" s="11">
        <v>162182533.15000001</v>
      </c>
      <c r="T59" s="11">
        <v>1193597471.01</v>
      </c>
      <c r="U59" s="7" t="str">
        <f t="shared" si="1"/>
        <v>OK</v>
      </c>
      <c r="V59" s="10">
        <v>7587194609.6999998</v>
      </c>
      <c r="W59" s="10">
        <v>104997122.52</v>
      </c>
      <c r="X59" t="s">
        <v>59</v>
      </c>
      <c r="Y59" s="10">
        <v>804338.54</v>
      </c>
      <c r="Z59" s="10">
        <v>418887.66</v>
      </c>
      <c r="AA59" s="10">
        <v>0</v>
      </c>
      <c r="AB59" s="10">
        <v>204880334.37</v>
      </c>
      <c r="AC59" s="7" t="str">
        <f t="shared" si="2"/>
        <v>OK</v>
      </c>
      <c r="AD59" s="10">
        <v>2607437071.79</v>
      </c>
      <c r="AE59" s="10" t="e">
        <v>#VALUE!</v>
      </c>
      <c r="AF59" s="10">
        <v>37687950.109999999</v>
      </c>
      <c r="AG59" s="10">
        <v>0</v>
      </c>
      <c r="AH59" s="10">
        <v>0</v>
      </c>
      <c r="AI59" s="7" t="str">
        <f t="shared" si="3"/>
        <v>OK</v>
      </c>
      <c r="AJ59" s="10">
        <v>0</v>
      </c>
      <c r="AK59" s="10">
        <v>0</v>
      </c>
      <c r="AL59" s="10">
        <v>0</v>
      </c>
      <c r="AM59" s="10">
        <v>0</v>
      </c>
      <c r="AN59" s="10">
        <v>261103974</v>
      </c>
      <c r="AO59" s="10">
        <v>261103974</v>
      </c>
      <c r="AP59" s="13">
        <f t="shared" si="4"/>
        <v>0</v>
      </c>
      <c r="AQ59" s="10">
        <v>1300000000</v>
      </c>
      <c r="AR59" s="10">
        <v>1300000000</v>
      </c>
      <c r="AS59" s="10">
        <v>0</v>
      </c>
      <c r="AT59" s="10">
        <v>0</v>
      </c>
      <c r="AU59" s="14">
        <f t="shared" si="5"/>
        <v>0</v>
      </c>
      <c r="AV59" s="7" t="str">
        <f t="shared" si="6"/>
        <v>NÃO</v>
      </c>
      <c r="AW59" s="7" t="str">
        <f t="shared" si="7"/>
        <v>OK</v>
      </c>
      <c r="AX59" s="7" t="str">
        <f t="shared" si="8"/>
        <v>OK</v>
      </c>
    </row>
    <row r="60" spans="1:50" x14ac:dyDescent="0.25">
      <c r="A60" s="1" t="s">
        <v>252</v>
      </c>
      <c r="B60" t="s">
        <v>257</v>
      </c>
      <c r="C60" t="s">
        <v>258</v>
      </c>
      <c r="D60" t="s">
        <v>259</v>
      </c>
      <c r="E60" t="s">
        <v>52</v>
      </c>
      <c r="F60" t="s">
        <v>68</v>
      </c>
      <c r="G60" t="s">
        <v>54</v>
      </c>
      <c r="H60" t="s">
        <v>55</v>
      </c>
      <c r="I60" t="s">
        <v>56</v>
      </c>
      <c r="J60" t="s">
        <v>57</v>
      </c>
      <c r="K60" t="s">
        <v>59</v>
      </c>
      <c r="L60" t="s">
        <v>111</v>
      </c>
      <c r="M60">
        <v>280</v>
      </c>
      <c r="N60" s="5" t="str">
        <f t="shared" si="0"/>
        <v>OK</v>
      </c>
      <c r="O60" t="s">
        <v>59</v>
      </c>
      <c r="P60" t="s">
        <v>59</v>
      </c>
      <c r="Q60" t="s">
        <v>59</v>
      </c>
      <c r="R60" t="str">
        <f>VLOOKUP($D60,Rascunho!$E$2:$S$296,15,FALSE)</f>
        <v>https://www.brbcard.com.br/wp-content/uploads/2024/09/Carta-Anual-Politicas-Publicas-Gov-Corporativa-2023-vf.pdf</v>
      </c>
      <c r="S60" s="11">
        <v>268566938.67000002</v>
      </c>
      <c r="T60" s="11">
        <v>54757468.380000003</v>
      </c>
      <c r="U60" s="7" t="str">
        <f t="shared" si="1"/>
        <v>OK</v>
      </c>
      <c r="V60" s="10">
        <v>547667107.36000001</v>
      </c>
      <c r="W60" s="10">
        <v>135309342.88</v>
      </c>
      <c r="X60" t="s">
        <v>59</v>
      </c>
      <c r="Y60" s="10">
        <v>648271.91</v>
      </c>
      <c r="Z60" s="10">
        <v>163267.34</v>
      </c>
      <c r="AA60" s="10">
        <v>0</v>
      </c>
      <c r="AB60" s="10">
        <v>84667614.180000007</v>
      </c>
      <c r="AC60" s="7" t="str">
        <f t="shared" si="2"/>
        <v>OK</v>
      </c>
      <c r="AD60" s="10">
        <v>1224354289.5799999</v>
      </c>
      <c r="AE60" s="10" t="e">
        <v>#VALUE!</v>
      </c>
      <c r="AF60" s="10">
        <v>0</v>
      </c>
      <c r="AG60" s="10">
        <v>0</v>
      </c>
      <c r="AH60" s="10">
        <v>0</v>
      </c>
      <c r="AI60" s="7" t="str">
        <f t="shared" si="3"/>
        <v>OK</v>
      </c>
      <c r="AJ60" s="10">
        <v>0</v>
      </c>
      <c r="AK60" s="10">
        <v>0</v>
      </c>
      <c r="AL60" s="10">
        <v>0</v>
      </c>
      <c r="AM60" s="10">
        <v>0</v>
      </c>
      <c r="AN60" s="10">
        <v>3941551</v>
      </c>
      <c r="AO60" s="10">
        <v>3941551</v>
      </c>
      <c r="AP60" s="13">
        <f t="shared" si="4"/>
        <v>0</v>
      </c>
      <c r="AQ60" s="10">
        <v>506560151.72000003</v>
      </c>
      <c r="AR60" s="10">
        <v>574791209.91999996</v>
      </c>
      <c r="AS60" s="10">
        <v>0</v>
      </c>
      <c r="AT60" s="10">
        <v>0</v>
      </c>
      <c r="AU60" s="14">
        <f t="shared" si="5"/>
        <v>68231058.199999928</v>
      </c>
      <c r="AV60" s="7" t="str">
        <f t="shared" si="6"/>
        <v>SIM</v>
      </c>
      <c r="AW60" s="7" t="str">
        <f t="shared" si="7"/>
        <v>OK</v>
      </c>
      <c r="AX60" s="7" t="str">
        <f t="shared" si="8"/>
        <v>OK</v>
      </c>
    </row>
    <row r="61" spans="1:50" x14ac:dyDescent="0.25">
      <c r="A61" s="1" t="s">
        <v>252</v>
      </c>
      <c r="B61" t="s">
        <v>260</v>
      </c>
      <c r="C61" t="s">
        <v>261</v>
      </c>
      <c r="D61" t="s">
        <v>262</v>
      </c>
      <c r="E61" t="s">
        <v>52</v>
      </c>
      <c r="F61" t="s">
        <v>68</v>
      </c>
      <c r="G61" t="s">
        <v>54</v>
      </c>
      <c r="H61" t="s">
        <v>55</v>
      </c>
      <c r="I61" t="s">
        <v>56</v>
      </c>
      <c r="J61" t="s">
        <v>57</v>
      </c>
      <c r="K61" t="s">
        <v>59</v>
      </c>
      <c r="L61" t="s">
        <v>111</v>
      </c>
      <c r="M61">
        <v>3</v>
      </c>
      <c r="N61" s="5" t="str">
        <f t="shared" si="0"/>
        <v>OK</v>
      </c>
      <c r="O61" t="s">
        <v>59</v>
      </c>
      <c r="P61" t="s">
        <v>59</v>
      </c>
      <c r="Q61" t="s">
        <v>59</v>
      </c>
      <c r="R61" t="str">
        <f>VLOOKUP($D61,Rascunho!$E$2:$S$296,15,FALSE)</f>
        <v>https://novo.brb.com.br/</v>
      </c>
      <c r="S61" s="11">
        <v>129136429.25</v>
      </c>
      <c r="T61" s="11">
        <v>1076903.9099999999</v>
      </c>
      <c r="U61" s="7" t="str">
        <f t="shared" si="1"/>
        <v>OK</v>
      </c>
      <c r="V61" s="10">
        <v>656964235.92999995</v>
      </c>
      <c r="W61" s="10">
        <v>0</v>
      </c>
      <c r="X61" t="s">
        <v>59</v>
      </c>
      <c r="Y61" s="10">
        <v>628529.89</v>
      </c>
      <c r="Z61" s="10">
        <v>9132.64</v>
      </c>
      <c r="AA61" s="10">
        <v>0</v>
      </c>
      <c r="AB61" s="10">
        <v>77594764.150000006</v>
      </c>
      <c r="AC61" s="7" t="str">
        <f t="shared" si="2"/>
        <v>OK</v>
      </c>
      <c r="AD61" s="10">
        <v>326177093.52999997</v>
      </c>
      <c r="AE61" s="10" t="e">
        <v>#VALUE!</v>
      </c>
      <c r="AF61" s="10">
        <v>0</v>
      </c>
      <c r="AG61" s="10">
        <v>0</v>
      </c>
      <c r="AH61" s="10">
        <v>0</v>
      </c>
      <c r="AI61" s="7" t="str">
        <f t="shared" si="3"/>
        <v>OK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3">
        <f t="shared" si="4"/>
        <v>0</v>
      </c>
      <c r="AQ61" s="10">
        <v>150000000</v>
      </c>
      <c r="AR61" s="10">
        <v>150000000</v>
      </c>
      <c r="AS61" s="10">
        <v>0</v>
      </c>
      <c r="AT61" s="10">
        <v>0</v>
      </c>
      <c r="AU61" s="14">
        <f t="shared" si="5"/>
        <v>0</v>
      </c>
      <c r="AV61" s="7" t="str">
        <f t="shared" si="6"/>
        <v>NÃO</v>
      </c>
      <c r="AW61" s="7" t="str">
        <f t="shared" si="7"/>
        <v>OK</v>
      </c>
      <c r="AX61" s="7" t="str">
        <f t="shared" si="8"/>
        <v>OK</v>
      </c>
    </row>
    <row r="62" spans="1:50" x14ac:dyDescent="0.25">
      <c r="A62" s="1" t="s">
        <v>252</v>
      </c>
      <c r="B62" t="s">
        <v>263</v>
      </c>
      <c r="C62" t="s">
        <v>264</v>
      </c>
      <c r="D62" t="s">
        <v>265</v>
      </c>
      <c r="E62" t="s">
        <v>52</v>
      </c>
      <c r="F62" t="s">
        <v>68</v>
      </c>
      <c r="G62" t="s">
        <v>54</v>
      </c>
      <c r="H62" t="s">
        <v>55</v>
      </c>
      <c r="I62" t="s">
        <v>56</v>
      </c>
      <c r="J62" t="s">
        <v>57</v>
      </c>
      <c r="K62" t="s">
        <v>59</v>
      </c>
      <c r="L62" t="s">
        <v>111</v>
      </c>
      <c r="M62">
        <v>6</v>
      </c>
      <c r="N62" s="5" t="str">
        <f t="shared" si="0"/>
        <v>OK</v>
      </c>
      <c r="O62" t="s">
        <v>59</v>
      </c>
      <c r="P62" t="s">
        <v>59</v>
      </c>
      <c r="Q62" t="s">
        <v>59</v>
      </c>
      <c r="R62" t="str">
        <f>VLOOKUP($D62,Rascunho!$E$2:$S$296,15,FALSE)</f>
        <v>https://novo.brb.com.br/</v>
      </c>
      <c r="S62" s="11">
        <v>2583844.87</v>
      </c>
      <c r="T62" s="11">
        <v>2594734.37</v>
      </c>
      <c r="U62" s="7" t="str">
        <f t="shared" si="1"/>
        <v>OK</v>
      </c>
      <c r="V62" s="10">
        <v>25414657.5</v>
      </c>
      <c r="W62" s="10">
        <v>0</v>
      </c>
      <c r="X62" t="s">
        <v>59</v>
      </c>
      <c r="Y62" s="10">
        <v>607889.29</v>
      </c>
      <c r="Z62" s="10">
        <v>222164.01</v>
      </c>
      <c r="AA62" s="10">
        <v>0</v>
      </c>
      <c r="AB62" s="10">
        <v>1555863.09</v>
      </c>
      <c r="AC62" s="7" t="str">
        <f t="shared" si="2"/>
        <v>OK</v>
      </c>
      <c r="AD62" s="10">
        <v>58550290.640000001</v>
      </c>
      <c r="AE62" s="10" t="e">
        <v>#VALUE!</v>
      </c>
      <c r="AF62" s="10">
        <v>0</v>
      </c>
      <c r="AG62" s="10">
        <v>0</v>
      </c>
      <c r="AH62" s="10">
        <v>0</v>
      </c>
      <c r="AI62" s="7" t="str">
        <f t="shared" si="3"/>
        <v>OK</v>
      </c>
      <c r="AJ62" s="10">
        <v>0</v>
      </c>
      <c r="AK62" s="10">
        <v>0</v>
      </c>
      <c r="AL62" s="10">
        <v>0</v>
      </c>
      <c r="AM62" s="10">
        <v>0</v>
      </c>
      <c r="AN62" s="10">
        <v>990000</v>
      </c>
      <c r="AO62" s="10">
        <v>990000</v>
      </c>
      <c r="AP62" s="13">
        <f t="shared" si="4"/>
        <v>0</v>
      </c>
      <c r="AQ62" s="10">
        <v>40000000</v>
      </c>
      <c r="AR62" s="10">
        <v>40000000</v>
      </c>
      <c r="AS62" s="10">
        <v>0</v>
      </c>
      <c r="AT62" s="10">
        <v>0</v>
      </c>
      <c r="AU62" s="14">
        <f t="shared" si="5"/>
        <v>0</v>
      </c>
      <c r="AV62" s="7" t="str">
        <f t="shared" si="6"/>
        <v>NÃO</v>
      </c>
      <c r="AW62" s="7" t="str">
        <f t="shared" si="7"/>
        <v>OK</v>
      </c>
      <c r="AX62" s="7" t="str">
        <f t="shared" si="8"/>
        <v>OK</v>
      </c>
    </row>
    <row r="63" spans="1:50" x14ac:dyDescent="0.25">
      <c r="A63" s="1" t="s">
        <v>252</v>
      </c>
      <c r="B63" t="s">
        <v>266</v>
      </c>
      <c r="C63" t="s">
        <v>266</v>
      </c>
      <c r="D63" t="s">
        <v>267</v>
      </c>
      <c r="E63" t="s">
        <v>52</v>
      </c>
      <c r="F63" t="s">
        <v>68</v>
      </c>
      <c r="G63" t="s">
        <v>54</v>
      </c>
      <c r="H63" t="s">
        <v>55</v>
      </c>
      <c r="I63" t="s">
        <v>56</v>
      </c>
      <c r="J63" t="s">
        <v>57</v>
      </c>
      <c r="K63" t="s">
        <v>59</v>
      </c>
      <c r="L63" t="s">
        <v>111</v>
      </c>
      <c r="M63">
        <v>1280</v>
      </c>
      <c r="N63" s="5" t="str">
        <f t="shared" si="0"/>
        <v>OK</v>
      </c>
      <c r="O63" t="s">
        <v>59</v>
      </c>
      <c r="P63" t="s">
        <v>59</v>
      </c>
      <c r="Q63" t="s">
        <v>57</v>
      </c>
      <c r="R63" t="str">
        <f>VLOOKUP($D63,Rascunho!$E$2:$S$296,15,FALSE)</f>
        <v>https://www.brbservicos.com.br</v>
      </c>
      <c r="S63" s="11">
        <v>101022486</v>
      </c>
      <c r="T63" s="11">
        <v>73328290</v>
      </c>
      <c r="U63" s="7" t="str">
        <f t="shared" si="1"/>
        <v>OK</v>
      </c>
      <c r="V63" s="10">
        <v>99775139</v>
      </c>
      <c r="W63" s="10">
        <v>2679677</v>
      </c>
      <c r="X63" t="s">
        <v>59</v>
      </c>
      <c r="Y63" s="10">
        <v>724403</v>
      </c>
      <c r="Z63" s="10">
        <v>76131</v>
      </c>
      <c r="AA63" s="10">
        <v>0</v>
      </c>
      <c r="AB63" s="10">
        <v>1247346</v>
      </c>
      <c r="AC63" s="7" t="str">
        <f t="shared" si="2"/>
        <v>OK</v>
      </c>
      <c r="AD63" s="10">
        <v>31260067</v>
      </c>
      <c r="AE63" s="10" t="e">
        <v>#VALUE!</v>
      </c>
      <c r="AF63" s="10">
        <v>0</v>
      </c>
      <c r="AG63" s="10">
        <v>0</v>
      </c>
      <c r="AH63" s="10">
        <v>0</v>
      </c>
      <c r="AI63" s="7" t="str">
        <f t="shared" si="3"/>
        <v>OK</v>
      </c>
      <c r="AJ63" s="10">
        <v>0</v>
      </c>
      <c r="AK63" s="10">
        <v>0</v>
      </c>
      <c r="AL63" s="10">
        <v>0</v>
      </c>
      <c r="AM63" s="10">
        <v>0</v>
      </c>
      <c r="AN63" s="10">
        <v>248000</v>
      </c>
      <c r="AO63" s="10">
        <v>248000</v>
      </c>
      <c r="AP63" s="13">
        <f t="shared" si="4"/>
        <v>0</v>
      </c>
      <c r="AQ63" s="10">
        <v>24024947</v>
      </c>
      <c r="AR63" s="10">
        <v>29744203</v>
      </c>
      <c r="AS63" s="10">
        <v>5719255.9800000004</v>
      </c>
      <c r="AT63" s="10">
        <v>0</v>
      </c>
      <c r="AU63" s="14">
        <f t="shared" si="5"/>
        <v>5719256</v>
      </c>
      <c r="AV63" s="7" t="str">
        <f t="shared" si="6"/>
        <v>SIM</v>
      </c>
      <c r="AW63" s="7" t="str">
        <f t="shared" si="7"/>
        <v>OK</v>
      </c>
      <c r="AX63" s="7" t="str">
        <f t="shared" si="8"/>
        <v>OK</v>
      </c>
    </row>
    <row r="64" spans="1:50" x14ac:dyDescent="0.25">
      <c r="A64" s="1" t="s">
        <v>252</v>
      </c>
      <c r="B64" t="s">
        <v>268</v>
      </c>
      <c r="C64" t="s">
        <v>269</v>
      </c>
      <c r="D64" t="s">
        <v>270</v>
      </c>
      <c r="E64" t="s">
        <v>52</v>
      </c>
      <c r="F64" t="s">
        <v>72</v>
      </c>
      <c r="G64" t="s">
        <v>54</v>
      </c>
      <c r="H64" t="s">
        <v>55</v>
      </c>
      <c r="I64" t="s">
        <v>56</v>
      </c>
      <c r="J64" t="s">
        <v>57</v>
      </c>
      <c r="K64" t="s">
        <v>57</v>
      </c>
      <c r="L64" t="s">
        <v>111</v>
      </c>
      <c r="M64">
        <v>109</v>
      </c>
      <c r="N64" s="5" t="str">
        <f t="shared" si="0"/>
        <v>OK</v>
      </c>
      <c r="O64" t="s">
        <v>59</v>
      </c>
      <c r="P64" t="s">
        <v>59</v>
      </c>
      <c r="Q64" t="s">
        <v>57</v>
      </c>
      <c r="R64" t="str">
        <f>VLOOKUP($D64,Rascunho!$E$2:$S$296,15,FALSE)</f>
        <v>https://www.ceasa.df.gov.br/</v>
      </c>
      <c r="S64" s="11">
        <v>15507909.970000001</v>
      </c>
      <c r="T64" s="11">
        <v>15432128.630000001</v>
      </c>
      <c r="U64" s="7" t="str">
        <f t="shared" si="1"/>
        <v>OK</v>
      </c>
      <c r="V64" s="10">
        <v>21256646.219999999</v>
      </c>
      <c r="W64" s="10">
        <v>615522.97</v>
      </c>
      <c r="X64" t="s">
        <v>57</v>
      </c>
      <c r="Y64" s="10">
        <v>308266.28999999998</v>
      </c>
      <c r="Z64" s="10">
        <v>0</v>
      </c>
      <c r="AA64" s="10">
        <v>0</v>
      </c>
      <c r="AB64" s="10">
        <v>-2338321.41</v>
      </c>
      <c r="AC64" s="7" t="str">
        <f t="shared" si="2"/>
        <v>OK</v>
      </c>
      <c r="AD64" s="10">
        <v>40367686</v>
      </c>
      <c r="AE64" s="10" t="e">
        <v>#VALUE!</v>
      </c>
      <c r="AF64" s="10">
        <v>0</v>
      </c>
      <c r="AG64" s="10">
        <v>0</v>
      </c>
      <c r="AH64" s="10">
        <v>0</v>
      </c>
      <c r="AI64" s="7" t="str">
        <f t="shared" si="3"/>
        <v>OK</v>
      </c>
      <c r="AJ64" s="10">
        <v>0</v>
      </c>
      <c r="AK64" s="10">
        <v>0</v>
      </c>
      <c r="AL64" s="10">
        <v>0</v>
      </c>
      <c r="AM64" s="10">
        <v>0</v>
      </c>
      <c r="AN64" s="10">
        <v>32197937.120000001</v>
      </c>
      <c r="AO64" s="10">
        <v>2023</v>
      </c>
      <c r="AP64" s="13">
        <f t="shared" si="4"/>
        <v>-32195914.120000001</v>
      </c>
      <c r="AQ64" s="10">
        <v>32197985</v>
      </c>
      <c r="AR64" s="10">
        <v>32197985</v>
      </c>
      <c r="AS64" s="10">
        <v>0</v>
      </c>
      <c r="AT64" s="10">
        <v>0</v>
      </c>
      <c r="AU64" s="14">
        <f t="shared" si="5"/>
        <v>0</v>
      </c>
      <c r="AV64" s="7" t="str">
        <f t="shared" si="6"/>
        <v>NÃO</v>
      </c>
      <c r="AW64" s="7" t="str">
        <f t="shared" si="7"/>
        <v>OK</v>
      </c>
      <c r="AX64" s="7" t="str">
        <f t="shared" si="8"/>
        <v>OK</v>
      </c>
    </row>
    <row r="65" spans="1:50" x14ac:dyDescent="0.25">
      <c r="A65" s="1" t="s">
        <v>252</v>
      </c>
      <c r="B65" t="s">
        <v>271</v>
      </c>
      <c r="C65" t="s">
        <v>272</v>
      </c>
      <c r="D65" t="s">
        <v>273</v>
      </c>
      <c r="E65" t="s">
        <v>67</v>
      </c>
      <c r="F65" t="s">
        <v>53</v>
      </c>
      <c r="G65" t="s">
        <v>73</v>
      </c>
      <c r="H65" t="s">
        <v>74</v>
      </c>
      <c r="I65" t="s">
        <v>56</v>
      </c>
      <c r="J65" t="s">
        <v>57</v>
      </c>
      <c r="K65" t="s">
        <v>57</v>
      </c>
      <c r="L65" t="s">
        <v>58</v>
      </c>
      <c r="M65">
        <v>5</v>
      </c>
      <c r="N65" s="5" t="str">
        <f t="shared" si="0"/>
        <v>OK</v>
      </c>
      <c r="O65" t="s">
        <v>59</v>
      </c>
      <c r="P65" t="s">
        <v>59</v>
      </c>
      <c r="Q65" t="s">
        <v>57</v>
      </c>
      <c r="R65" t="str">
        <f>VLOOKUP($D65,Rascunho!$E$2:$S$296,15,FALSE)</f>
        <v>https://www.codeplan.df.gov.br/</v>
      </c>
      <c r="S65" s="11">
        <v>0</v>
      </c>
      <c r="T65" s="11">
        <v>148947.60999999999</v>
      </c>
      <c r="U65" s="7" t="str">
        <f t="shared" si="1"/>
        <v>OK</v>
      </c>
      <c r="V65" s="10">
        <v>220908.49</v>
      </c>
      <c r="W65" s="10">
        <v>0</v>
      </c>
      <c r="X65" t="s">
        <v>57</v>
      </c>
      <c r="Y65" s="10">
        <v>120480.9</v>
      </c>
      <c r="Z65" s="10">
        <v>0</v>
      </c>
      <c r="AA65" s="10">
        <v>112014.66</v>
      </c>
      <c r="AB65" s="10">
        <v>-11812145.619999999</v>
      </c>
      <c r="AC65" s="7" t="str">
        <f t="shared" si="2"/>
        <v>OK</v>
      </c>
      <c r="AD65" s="10">
        <v>454524.01</v>
      </c>
      <c r="AE65" s="10" t="e">
        <v>#VALUE!</v>
      </c>
      <c r="AF65" s="10">
        <v>0</v>
      </c>
      <c r="AG65" s="10">
        <v>237726.7</v>
      </c>
      <c r="AH65" s="10">
        <v>220908.5</v>
      </c>
      <c r="AI65" s="7" t="str">
        <f t="shared" si="3"/>
        <v>OK</v>
      </c>
      <c r="AJ65" s="10">
        <v>11099713.6</v>
      </c>
      <c r="AK65" s="10">
        <v>69761.27</v>
      </c>
      <c r="AL65" s="10">
        <v>32942.11</v>
      </c>
      <c r="AM65" s="10">
        <v>0</v>
      </c>
      <c r="AN65" s="10">
        <v>98826.55</v>
      </c>
      <c r="AO65" s="10">
        <v>99.65</v>
      </c>
      <c r="AP65" s="13">
        <f t="shared" si="4"/>
        <v>-98726.900000000009</v>
      </c>
      <c r="AQ65" s="10">
        <v>12233727.6</v>
      </c>
      <c r="AR65" s="10">
        <v>12266669.710000001</v>
      </c>
      <c r="AS65" s="10">
        <v>32942.11</v>
      </c>
      <c r="AT65" s="10">
        <v>0</v>
      </c>
      <c r="AU65" s="14">
        <f t="shared" si="5"/>
        <v>32942.110000001267</v>
      </c>
      <c r="AV65" s="7" t="str">
        <f t="shared" si="6"/>
        <v>SIM</v>
      </c>
      <c r="AW65" s="7" t="str">
        <f t="shared" si="7"/>
        <v>OK</v>
      </c>
      <c r="AX65" s="7" t="str">
        <f t="shared" si="8"/>
        <v>OK</v>
      </c>
    </row>
    <row r="66" spans="1:50" x14ac:dyDescent="0.25">
      <c r="A66" s="1" t="s">
        <v>252</v>
      </c>
      <c r="B66" t="s">
        <v>274</v>
      </c>
      <c r="C66" t="s">
        <v>275</v>
      </c>
      <c r="D66" t="s">
        <v>276</v>
      </c>
      <c r="E66" t="s">
        <v>52</v>
      </c>
      <c r="F66" t="s">
        <v>87</v>
      </c>
      <c r="G66" t="s">
        <v>54</v>
      </c>
      <c r="H66" t="s">
        <v>55</v>
      </c>
      <c r="I66" t="s">
        <v>56</v>
      </c>
      <c r="J66" t="s">
        <v>57</v>
      </c>
      <c r="K66" t="s">
        <v>57</v>
      </c>
      <c r="L66" t="s">
        <v>111</v>
      </c>
      <c r="M66">
        <v>2020</v>
      </c>
      <c r="N66" s="5" t="str">
        <f t="shared" ref="N66:N129" si="9">IF(AND(E66="ATIVA",M66=0),"VERIFICAR","OK")</f>
        <v>OK</v>
      </c>
      <c r="O66" t="s">
        <v>59</v>
      </c>
      <c r="P66" t="s">
        <v>59</v>
      </c>
      <c r="Q66" t="s">
        <v>59</v>
      </c>
      <c r="R66" t="str">
        <f>VLOOKUP($D66,Rascunho!$E$2:$S$296,15,FALSE)</f>
        <v>https://www.caesb.df.gov.br/</v>
      </c>
      <c r="S66" s="11">
        <v>2305671995.77</v>
      </c>
      <c r="T66" s="11">
        <v>946667751.27999997</v>
      </c>
      <c r="U66" s="7" t="str">
        <f t="shared" si="1"/>
        <v>OK</v>
      </c>
      <c r="V66" s="10">
        <v>2282596342.4299998</v>
      </c>
      <c r="W66" s="10">
        <v>303403483.33999997</v>
      </c>
      <c r="X66" t="s">
        <v>59</v>
      </c>
      <c r="Y66" s="10">
        <v>722900.88</v>
      </c>
      <c r="Z66" s="10">
        <v>15667.52</v>
      </c>
      <c r="AA66" s="10">
        <v>23386.95</v>
      </c>
      <c r="AB66" s="10">
        <v>157249950</v>
      </c>
      <c r="AC66" s="7" t="str">
        <f t="shared" si="2"/>
        <v>OK</v>
      </c>
      <c r="AD66" s="10">
        <v>2127332920</v>
      </c>
      <c r="AE66" s="10" t="e">
        <v>#VALUE!</v>
      </c>
      <c r="AF66" s="10">
        <v>263249386.16999999</v>
      </c>
      <c r="AG66" s="10">
        <v>0</v>
      </c>
      <c r="AH66" s="10">
        <v>0</v>
      </c>
      <c r="AI66" s="7" t="str">
        <f t="shared" si="3"/>
        <v>OK</v>
      </c>
      <c r="AJ66" s="10">
        <v>2209460.59</v>
      </c>
      <c r="AK66" s="10">
        <v>64529800.390000001</v>
      </c>
      <c r="AL66" s="10">
        <v>0</v>
      </c>
      <c r="AM66" s="10">
        <v>0</v>
      </c>
      <c r="AN66" s="10">
        <v>687836198</v>
      </c>
      <c r="AO66" s="10">
        <v>929456430</v>
      </c>
      <c r="AP66" s="13">
        <f t="shared" si="4"/>
        <v>241620232</v>
      </c>
      <c r="AQ66" s="10">
        <v>1537314981</v>
      </c>
      <c r="AR66" s="10">
        <v>2074068686</v>
      </c>
      <c r="AS66" s="10">
        <v>0</v>
      </c>
      <c r="AT66" s="10">
        <v>0</v>
      </c>
      <c r="AU66" s="14">
        <f t="shared" si="5"/>
        <v>536753705</v>
      </c>
      <c r="AV66" s="7" t="str">
        <f t="shared" si="6"/>
        <v>SIM</v>
      </c>
      <c r="AW66" s="7" t="str">
        <f t="shared" si="7"/>
        <v>OK</v>
      </c>
      <c r="AX66" s="7" t="str">
        <f t="shared" si="8"/>
        <v>OK</v>
      </c>
    </row>
    <row r="67" spans="1:50" x14ac:dyDescent="0.25">
      <c r="A67" s="1" t="s">
        <v>252</v>
      </c>
      <c r="B67" t="s">
        <v>277</v>
      </c>
      <c r="C67" t="s">
        <v>278</v>
      </c>
      <c r="D67" t="s">
        <v>279</v>
      </c>
      <c r="E67" t="s">
        <v>52</v>
      </c>
      <c r="F67" t="s">
        <v>280</v>
      </c>
      <c r="G67" t="s">
        <v>54</v>
      </c>
      <c r="H67" t="s">
        <v>55</v>
      </c>
      <c r="I67" t="s">
        <v>256</v>
      </c>
      <c r="J67" t="s">
        <v>59</v>
      </c>
      <c r="K67" t="s">
        <v>57</v>
      </c>
      <c r="L67" t="s">
        <v>111</v>
      </c>
      <c r="M67">
        <v>122</v>
      </c>
      <c r="N67" s="5" t="str">
        <f t="shared" si="9"/>
        <v>OK</v>
      </c>
      <c r="O67" t="s">
        <v>59</v>
      </c>
      <c r="P67" t="s">
        <v>59</v>
      </c>
      <c r="Q67" t="s">
        <v>59</v>
      </c>
      <c r="R67" t="str">
        <f>VLOOKUP($D67,Rascunho!$E$2:$S$296,15,FALSE)</f>
        <v>https://ri.ceb.com.br/</v>
      </c>
      <c r="S67" s="11">
        <v>84869329.280000001</v>
      </c>
      <c r="T67" s="11">
        <v>26331738.25</v>
      </c>
      <c r="U67" s="7" t="str">
        <f t="shared" ref="U67:U130" si="10">IF(AND(M67=0,T67&gt;0),"VERIFICAR","OK")</f>
        <v>OK</v>
      </c>
      <c r="V67" s="10">
        <v>179769253.34</v>
      </c>
      <c r="W67" s="10">
        <v>34661913.07</v>
      </c>
      <c r="X67" t="s">
        <v>59</v>
      </c>
      <c r="Y67" s="10">
        <v>666046.51</v>
      </c>
      <c r="Z67" s="10">
        <v>0</v>
      </c>
      <c r="AA67" s="10">
        <v>20549.259999999998</v>
      </c>
      <c r="AB67" s="10">
        <v>183510404.56</v>
      </c>
      <c r="AC67" s="7" t="str">
        <f t="shared" ref="AC67:AC130" si="11">IF(AND(X67="SIM",AB67&lt;0),"VERIFICAR","OK")</f>
        <v>OK</v>
      </c>
      <c r="AD67" s="10">
        <v>1008340094.86</v>
      </c>
      <c r="AE67" s="10" t="e">
        <v>#VALUE!</v>
      </c>
      <c r="AF67" s="10">
        <v>159637171</v>
      </c>
      <c r="AG67" s="10">
        <v>0</v>
      </c>
      <c r="AH67" s="10">
        <v>0</v>
      </c>
      <c r="AI67" s="7" t="str">
        <f t="shared" ref="AI67:AI130" si="12">IF(AND(L67="NÃO DEPENDENTE",AH67&gt;0),"INDÍCIO DE DEPENDÊNCIA POR SUBVENÇÃO","OK")</f>
        <v>OK</v>
      </c>
      <c r="AJ67" s="10">
        <v>0</v>
      </c>
      <c r="AK67" s="10">
        <v>0</v>
      </c>
      <c r="AL67" s="10">
        <v>0</v>
      </c>
      <c r="AM67" s="10">
        <v>0</v>
      </c>
      <c r="AN67" s="10">
        <v>57773215</v>
      </c>
      <c r="AO67" s="10">
        <v>57773215</v>
      </c>
      <c r="AP67" s="13">
        <f t="shared" ref="AP67:AP130" si="13">AO67-AN67</f>
        <v>0</v>
      </c>
      <c r="AQ67" s="10">
        <v>566025355.62</v>
      </c>
      <c r="AR67" s="10">
        <v>566025355.62</v>
      </c>
      <c r="AS67" s="10">
        <v>0</v>
      </c>
      <c r="AT67" s="10">
        <v>0</v>
      </c>
      <c r="AU67" s="14">
        <f t="shared" ref="AU67:AU130" si="14">(AR67-AQ67)+(AT67)</f>
        <v>0</v>
      </c>
      <c r="AV67" s="7" t="str">
        <f t="shared" ref="AV67:AV130" si="15">IF(OR(AP67&gt;0,AU67&gt;0),"SIM","NÃO")</f>
        <v>NÃO</v>
      </c>
      <c r="AW67" s="7" t="str">
        <f t="shared" ref="AW67:AW130" si="16">IF(AND(L67="NÃO DEPENDENTE",AM67&gt;0),"VER CAPITAL","OK")</f>
        <v>OK</v>
      </c>
      <c r="AX67" s="7" t="str">
        <f t="shared" ref="AX67:AX130" si="17">IF(AND(AW67="VER CAPITAL",AV67="NÃO"),"INDÍCIO DE DEPENDÊNCIA POR CAPITAL","OK")</f>
        <v>OK</v>
      </c>
    </row>
    <row r="68" spans="1:50" x14ac:dyDescent="0.25">
      <c r="A68" s="1" t="s">
        <v>252</v>
      </c>
      <c r="B68" t="s">
        <v>281</v>
      </c>
      <c r="C68" t="s">
        <v>282</v>
      </c>
      <c r="D68" t="s">
        <v>283</v>
      </c>
      <c r="E68" t="s">
        <v>52</v>
      </c>
      <c r="F68" t="s">
        <v>128</v>
      </c>
      <c r="G68" t="s">
        <v>54</v>
      </c>
      <c r="H68" t="s">
        <v>55</v>
      </c>
      <c r="I68" t="s">
        <v>56</v>
      </c>
      <c r="J68" t="s">
        <v>57</v>
      </c>
      <c r="K68" t="s">
        <v>57</v>
      </c>
      <c r="L68" t="s">
        <v>111</v>
      </c>
      <c r="M68">
        <v>3</v>
      </c>
      <c r="N68" s="5" t="str">
        <f t="shared" si="9"/>
        <v>OK</v>
      </c>
      <c r="O68" t="s">
        <v>59</v>
      </c>
      <c r="P68" t="s">
        <v>59</v>
      </c>
      <c r="Q68" t="s">
        <v>57</v>
      </c>
      <c r="R68" t="str">
        <f>VLOOKUP($D68,Rascunho!$E$2:$S$296,15,FALSE)</f>
        <v>https://www.cebgas.com.br/</v>
      </c>
      <c r="S68" s="11">
        <v>4231021.9400000004</v>
      </c>
      <c r="T68" s="11">
        <v>586916.69999999995</v>
      </c>
      <c r="U68" s="7" t="str">
        <f t="shared" si="10"/>
        <v>OK</v>
      </c>
      <c r="V68" s="10">
        <v>1759702.26</v>
      </c>
      <c r="W68" s="10">
        <v>0</v>
      </c>
      <c r="X68" t="s">
        <v>57</v>
      </c>
      <c r="Y68" s="10">
        <v>188329.43</v>
      </c>
      <c r="Z68" s="10">
        <v>0</v>
      </c>
      <c r="AA68" s="10">
        <v>0</v>
      </c>
      <c r="AB68" s="10">
        <v>-1620755.68</v>
      </c>
      <c r="AC68" s="7" t="str">
        <f t="shared" si="11"/>
        <v>OK</v>
      </c>
      <c r="AD68" s="10">
        <v>-1114248</v>
      </c>
      <c r="AE68" s="10" t="e">
        <v>#VALUE!</v>
      </c>
      <c r="AF68" s="10">
        <v>0</v>
      </c>
      <c r="AG68" s="10">
        <v>0</v>
      </c>
      <c r="AH68" s="10">
        <v>0</v>
      </c>
      <c r="AI68" s="7" t="str">
        <f t="shared" si="12"/>
        <v>OK</v>
      </c>
      <c r="AJ68" s="10">
        <v>0</v>
      </c>
      <c r="AK68" s="10">
        <v>0</v>
      </c>
      <c r="AL68" s="10">
        <v>257000</v>
      </c>
      <c r="AM68" s="10">
        <v>0</v>
      </c>
      <c r="AN68" s="10">
        <v>1930250</v>
      </c>
      <c r="AO68" s="10">
        <v>1930250</v>
      </c>
      <c r="AP68" s="13">
        <f t="shared" si="13"/>
        <v>0</v>
      </c>
      <c r="AQ68" s="10">
        <v>1930250</v>
      </c>
      <c r="AR68" s="10">
        <v>1930250</v>
      </c>
      <c r="AS68" s="10">
        <v>0</v>
      </c>
      <c r="AT68" s="10">
        <v>0</v>
      </c>
      <c r="AU68" s="14">
        <f t="shared" si="14"/>
        <v>0</v>
      </c>
      <c r="AV68" s="7" t="str">
        <f t="shared" si="15"/>
        <v>NÃO</v>
      </c>
      <c r="AW68" s="7" t="str">
        <f t="shared" si="16"/>
        <v>OK</v>
      </c>
      <c r="AX68" s="7" t="str">
        <f t="shared" si="17"/>
        <v>OK</v>
      </c>
    </row>
    <row r="69" spans="1:50" x14ac:dyDescent="0.25">
      <c r="A69" s="1" t="s">
        <v>252</v>
      </c>
      <c r="B69" t="s">
        <v>284</v>
      </c>
      <c r="C69" t="s">
        <v>284</v>
      </c>
      <c r="D69" t="s">
        <v>285</v>
      </c>
      <c r="E69" t="s">
        <v>52</v>
      </c>
      <c r="F69" t="s">
        <v>280</v>
      </c>
      <c r="G69" t="s">
        <v>73</v>
      </c>
      <c r="H69" t="s">
        <v>55</v>
      </c>
      <c r="I69" t="s">
        <v>56</v>
      </c>
      <c r="J69" t="s">
        <v>57</v>
      </c>
      <c r="K69" t="s">
        <v>59</v>
      </c>
      <c r="L69" t="s">
        <v>111</v>
      </c>
      <c r="M69">
        <v>18</v>
      </c>
      <c r="N69" s="5" t="str">
        <f t="shared" si="9"/>
        <v>OK</v>
      </c>
      <c r="O69" t="s">
        <v>57</v>
      </c>
      <c r="P69" t="s">
        <v>59</v>
      </c>
      <c r="Q69" t="s">
        <v>59</v>
      </c>
      <c r="R69" t="str">
        <f>VLOOKUP($D69,Rascunho!$E$2:$S$296,15,FALSE)</f>
        <v>https://www.ceb.com.br/Documentos.aspx?IdCanal=hD8pqKNE+C5Xrd39y4J+Tg==</v>
      </c>
      <c r="S69" s="11">
        <v>12367896.279999999</v>
      </c>
      <c r="T69" s="11">
        <v>5526627.2699999996</v>
      </c>
      <c r="U69" s="7" t="str">
        <f t="shared" si="10"/>
        <v>OK</v>
      </c>
      <c r="V69" s="10">
        <v>12984970.01</v>
      </c>
      <c r="W69" s="10">
        <v>2457257.5499999998</v>
      </c>
      <c r="X69" t="s">
        <v>59</v>
      </c>
      <c r="Y69" s="10">
        <v>492598</v>
      </c>
      <c r="Z69" s="10">
        <v>0</v>
      </c>
      <c r="AA69" s="10">
        <v>17184.740000000002</v>
      </c>
      <c r="AB69" s="10">
        <v>2351616.7400000002</v>
      </c>
      <c r="AC69" s="7" t="str">
        <f t="shared" si="11"/>
        <v>OK</v>
      </c>
      <c r="AD69" s="10">
        <v>35701072.289999999</v>
      </c>
      <c r="AE69" s="10" t="e">
        <v>#VALUE!</v>
      </c>
      <c r="AF69" s="10">
        <v>0</v>
      </c>
      <c r="AG69" s="10">
        <v>0</v>
      </c>
      <c r="AH69" s="10">
        <v>0</v>
      </c>
      <c r="AI69" s="7" t="str">
        <f t="shared" si="12"/>
        <v>OK</v>
      </c>
      <c r="AJ69" s="10">
        <v>0</v>
      </c>
      <c r="AK69" s="10">
        <v>0</v>
      </c>
      <c r="AL69" s="10">
        <v>0</v>
      </c>
      <c r="AM69" s="10">
        <v>0</v>
      </c>
      <c r="AN69" s="10">
        <v>7575212</v>
      </c>
      <c r="AO69" s="10">
        <v>7575212</v>
      </c>
      <c r="AP69" s="13">
        <f t="shared" si="13"/>
        <v>0</v>
      </c>
      <c r="AQ69" s="10">
        <v>7575212.6100000003</v>
      </c>
      <c r="AR69" s="10">
        <v>7575212.6100000003</v>
      </c>
      <c r="AS69" s="10">
        <v>0</v>
      </c>
      <c r="AT69" s="10">
        <v>0</v>
      </c>
      <c r="AU69" s="14">
        <f t="shared" si="14"/>
        <v>0</v>
      </c>
      <c r="AV69" s="7" t="str">
        <f t="shared" si="15"/>
        <v>NÃO</v>
      </c>
      <c r="AW69" s="7" t="str">
        <f t="shared" si="16"/>
        <v>OK</v>
      </c>
      <c r="AX69" s="7" t="str">
        <f t="shared" si="17"/>
        <v>OK</v>
      </c>
    </row>
    <row r="70" spans="1:50" x14ac:dyDescent="0.25">
      <c r="A70" s="1" t="s">
        <v>252</v>
      </c>
      <c r="B70" t="s">
        <v>286</v>
      </c>
      <c r="C70" t="s">
        <v>287</v>
      </c>
      <c r="D70" t="s">
        <v>288</v>
      </c>
      <c r="E70" t="s">
        <v>52</v>
      </c>
      <c r="F70" t="s">
        <v>280</v>
      </c>
      <c r="G70" t="s">
        <v>54</v>
      </c>
      <c r="H70" t="s">
        <v>55</v>
      </c>
      <c r="I70" t="s">
        <v>56</v>
      </c>
      <c r="J70" t="s">
        <v>57</v>
      </c>
      <c r="K70" t="s">
        <v>59</v>
      </c>
      <c r="L70" t="s">
        <v>111</v>
      </c>
      <c r="M70">
        <v>51</v>
      </c>
      <c r="N70" s="5" t="str">
        <f t="shared" si="9"/>
        <v>OK</v>
      </c>
      <c r="O70" t="s">
        <v>57</v>
      </c>
      <c r="P70" t="s">
        <v>59</v>
      </c>
      <c r="Q70" t="s">
        <v>57</v>
      </c>
      <c r="R70" t="str">
        <f>VLOOKUP($D70,Rascunho!$E$2:$S$296,15,FALSE)</f>
        <v>https://www.ceb.com.br/ListaBusca.aspx?busca=carta%20anual</v>
      </c>
      <c r="S70" s="11">
        <v>0</v>
      </c>
      <c r="T70" s="11">
        <v>6725642</v>
      </c>
      <c r="U70" s="7" t="str">
        <f t="shared" si="10"/>
        <v>OK</v>
      </c>
      <c r="V70" s="10">
        <v>13371089.41</v>
      </c>
      <c r="W70" s="10">
        <v>87878.74</v>
      </c>
      <c r="X70" t="s">
        <v>59</v>
      </c>
      <c r="Y70" s="10">
        <v>479553.41</v>
      </c>
      <c r="Z70" s="10">
        <v>0</v>
      </c>
      <c r="AA70" s="10">
        <v>113376.05</v>
      </c>
      <c r="AB70" s="10">
        <v>11429000.119999999</v>
      </c>
      <c r="AC70" s="7" t="str">
        <f t="shared" si="11"/>
        <v>OK</v>
      </c>
      <c r="AD70" s="10">
        <v>186823437.03</v>
      </c>
      <c r="AE70" s="10" t="e">
        <v>#VALUE!</v>
      </c>
      <c r="AF70" s="10">
        <v>0</v>
      </c>
      <c r="AG70" s="10">
        <v>0</v>
      </c>
      <c r="AH70" s="10">
        <v>0</v>
      </c>
      <c r="AI70" s="7" t="str">
        <f t="shared" si="12"/>
        <v>OK</v>
      </c>
      <c r="AJ70" s="10">
        <v>0</v>
      </c>
      <c r="AK70" s="10">
        <v>0</v>
      </c>
      <c r="AL70" s="10">
        <v>0</v>
      </c>
      <c r="AM70" s="10">
        <v>0</v>
      </c>
      <c r="AN70" s="10">
        <v>175649740</v>
      </c>
      <c r="AO70" s="10">
        <v>174080579</v>
      </c>
      <c r="AP70" s="13">
        <f t="shared" si="13"/>
        <v>-1569161</v>
      </c>
      <c r="AQ70" s="10">
        <v>175649739.61000001</v>
      </c>
      <c r="AR70" s="10">
        <v>174080579.47</v>
      </c>
      <c r="AS70" s="10">
        <v>0</v>
      </c>
      <c r="AT70" s="10">
        <v>0</v>
      </c>
      <c r="AU70" s="14">
        <f t="shared" si="14"/>
        <v>-1569160.1400000155</v>
      </c>
      <c r="AV70" s="7" t="str">
        <f t="shared" si="15"/>
        <v>NÃO</v>
      </c>
      <c r="AW70" s="7" t="str">
        <f t="shared" si="16"/>
        <v>OK</v>
      </c>
      <c r="AX70" s="7" t="str">
        <f t="shared" si="17"/>
        <v>OK</v>
      </c>
    </row>
    <row r="71" spans="1:50" x14ac:dyDescent="0.25">
      <c r="A71" s="1" t="s">
        <v>252</v>
      </c>
      <c r="B71" t="s">
        <v>289</v>
      </c>
      <c r="C71" t="s">
        <v>290</v>
      </c>
      <c r="D71" t="s">
        <v>291</v>
      </c>
      <c r="E71" t="s">
        <v>52</v>
      </c>
      <c r="F71" t="s">
        <v>280</v>
      </c>
      <c r="G71" t="s">
        <v>54</v>
      </c>
      <c r="H71" t="s">
        <v>55</v>
      </c>
      <c r="I71" t="s">
        <v>56</v>
      </c>
      <c r="J71" t="s">
        <v>57</v>
      </c>
      <c r="K71" t="s">
        <v>59</v>
      </c>
      <c r="L71" t="s">
        <v>111</v>
      </c>
      <c r="M71">
        <v>16</v>
      </c>
      <c r="N71" s="5" t="str">
        <f t="shared" si="9"/>
        <v>OK</v>
      </c>
      <c r="O71" t="s">
        <v>59</v>
      </c>
      <c r="P71" t="s">
        <v>59</v>
      </c>
      <c r="Q71" t="s">
        <v>59</v>
      </c>
      <c r="R71" t="str">
        <f>VLOOKUP($D71,Rascunho!$E$2:$S$296,15,FALSE)</f>
        <v>https://www.ceb.com.br/listgroup.aspx?idCanal=ttqsU4WMkmrdTOYKgb2BgA==</v>
      </c>
      <c r="S71" s="11">
        <v>230801143.27000001</v>
      </c>
      <c r="T71" s="11">
        <v>6405016</v>
      </c>
      <c r="U71" s="7" t="str">
        <f t="shared" si="10"/>
        <v>OK</v>
      </c>
      <c r="V71" s="10">
        <v>87429419.310000002</v>
      </c>
      <c r="W71" s="10">
        <v>26552</v>
      </c>
      <c r="X71" t="s">
        <v>59</v>
      </c>
      <c r="Y71" s="10">
        <v>578364.84</v>
      </c>
      <c r="Z71" s="10">
        <v>135142.14000000001</v>
      </c>
      <c r="AA71" s="10">
        <v>11229.12</v>
      </c>
      <c r="AB71" s="10">
        <v>118233995.16</v>
      </c>
      <c r="AC71" s="7" t="str">
        <f t="shared" si="11"/>
        <v>OK</v>
      </c>
      <c r="AD71" s="10">
        <v>400066360.91000003</v>
      </c>
      <c r="AE71" s="10" t="e">
        <v>#VALUE!</v>
      </c>
      <c r="AF71" s="10">
        <v>0</v>
      </c>
      <c r="AG71" s="10">
        <v>0</v>
      </c>
      <c r="AH71" s="10">
        <v>0</v>
      </c>
      <c r="AI71" s="7" t="str">
        <f t="shared" si="12"/>
        <v>OK</v>
      </c>
      <c r="AJ71" s="10">
        <v>0</v>
      </c>
      <c r="AK71" s="10">
        <v>0</v>
      </c>
      <c r="AL71" s="10">
        <v>0</v>
      </c>
      <c r="AM71" s="10">
        <v>0</v>
      </c>
      <c r="AN71" s="10">
        <v>136850013</v>
      </c>
      <c r="AO71" s="10">
        <v>136850013</v>
      </c>
      <c r="AP71" s="13">
        <f t="shared" si="13"/>
        <v>0</v>
      </c>
      <c r="AQ71" s="10">
        <v>112283997.86</v>
      </c>
      <c r="AR71" s="10">
        <v>112283997.86</v>
      </c>
      <c r="AS71" s="10">
        <v>0</v>
      </c>
      <c r="AT71" s="10">
        <v>0</v>
      </c>
      <c r="AU71" s="14">
        <f t="shared" si="14"/>
        <v>0</v>
      </c>
      <c r="AV71" s="7" t="str">
        <f t="shared" si="15"/>
        <v>NÃO</v>
      </c>
      <c r="AW71" s="7" t="str">
        <f t="shared" si="16"/>
        <v>OK</v>
      </c>
      <c r="AX71" s="7" t="str">
        <f t="shared" si="17"/>
        <v>OK</v>
      </c>
    </row>
    <row r="72" spans="1:50" x14ac:dyDescent="0.25">
      <c r="A72" s="1" t="s">
        <v>252</v>
      </c>
      <c r="B72" t="s">
        <v>292</v>
      </c>
      <c r="C72" t="s">
        <v>293</v>
      </c>
      <c r="D72" t="s">
        <v>294</v>
      </c>
      <c r="E72" t="s">
        <v>52</v>
      </c>
      <c r="F72" t="s">
        <v>280</v>
      </c>
      <c r="G72" t="s">
        <v>73</v>
      </c>
      <c r="H72" t="s">
        <v>55</v>
      </c>
      <c r="I72" t="s">
        <v>56</v>
      </c>
      <c r="J72" t="s">
        <v>57</v>
      </c>
      <c r="K72" t="s">
        <v>59</v>
      </c>
      <c r="L72" t="s">
        <v>111</v>
      </c>
      <c r="M72">
        <v>16</v>
      </c>
      <c r="N72" s="5" t="str">
        <f t="shared" si="9"/>
        <v>OK</v>
      </c>
      <c r="O72" t="s">
        <v>57</v>
      </c>
      <c r="P72" t="s">
        <v>59</v>
      </c>
      <c r="Q72" t="s">
        <v>57</v>
      </c>
      <c r="R72" t="str">
        <f>VLOOKUP($D72,Rascunho!$E$2:$S$296,15,FALSE)</f>
        <v>https://www.ceb.com.br/Documentos.aspx?IdCanal=uLdevE5UUjlDpqJy4WGHDQ==</v>
      </c>
      <c r="S72" s="11">
        <v>23396040.920000002</v>
      </c>
      <c r="T72" s="11">
        <v>3502611.03</v>
      </c>
      <c r="U72" s="7" t="str">
        <f t="shared" si="10"/>
        <v>OK</v>
      </c>
      <c r="V72" s="10">
        <v>12027576.439999999</v>
      </c>
      <c r="W72" s="10">
        <v>21080.33</v>
      </c>
      <c r="X72" t="s">
        <v>59</v>
      </c>
      <c r="Y72" s="10">
        <v>498173.76</v>
      </c>
      <c r="Z72" s="10">
        <v>63667.48</v>
      </c>
      <c r="AA72" s="10">
        <v>0</v>
      </c>
      <c r="AB72" s="10">
        <v>16372619.220000001</v>
      </c>
      <c r="AC72" s="7" t="str">
        <f t="shared" si="11"/>
        <v>OK</v>
      </c>
      <c r="AD72" s="10">
        <v>39867031.600000001</v>
      </c>
      <c r="AE72" s="10" t="e">
        <v>#VALUE!</v>
      </c>
      <c r="AF72" s="10">
        <v>0</v>
      </c>
      <c r="AG72" s="10">
        <v>0</v>
      </c>
      <c r="AH72" s="10">
        <v>0</v>
      </c>
      <c r="AI72" s="7" t="str">
        <f t="shared" si="12"/>
        <v>OK</v>
      </c>
      <c r="AJ72" s="10">
        <v>0</v>
      </c>
      <c r="AK72" s="10">
        <v>0</v>
      </c>
      <c r="AL72" s="10">
        <v>0</v>
      </c>
      <c r="AM72" s="10">
        <v>0</v>
      </c>
      <c r="AN72" s="10">
        <v>21270415</v>
      </c>
      <c r="AO72" s="10">
        <v>21270415</v>
      </c>
      <c r="AP72" s="13">
        <f t="shared" si="13"/>
        <v>0</v>
      </c>
      <c r="AQ72" s="10">
        <v>21270414.68</v>
      </c>
      <c r="AR72" s="10">
        <v>21270414.68</v>
      </c>
      <c r="AS72" s="10">
        <v>0</v>
      </c>
      <c r="AT72" s="10">
        <v>0</v>
      </c>
      <c r="AU72" s="14">
        <f t="shared" si="14"/>
        <v>0</v>
      </c>
      <c r="AV72" s="7" t="str">
        <f t="shared" si="15"/>
        <v>NÃO</v>
      </c>
      <c r="AW72" s="7" t="str">
        <f t="shared" si="16"/>
        <v>OK</v>
      </c>
      <c r="AX72" s="7" t="str">
        <f t="shared" si="17"/>
        <v>OK</v>
      </c>
    </row>
    <row r="73" spans="1:50" x14ac:dyDescent="0.25">
      <c r="A73" s="1" t="s">
        <v>252</v>
      </c>
      <c r="B73" t="s">
        <v>295</v>
      </c>
      <c r="C73" t="s">
        <v>296</v>
      </c>
      <c r="D73" t="s">
        <v>297</v>
      </c>
      <c r="E73" t="s">
        <v>52</v>
      </c>
      <c r="F73" t="s">
        <v>91</v>
      </c>
      <c r="G73" t="s">
        <v>73</v>
      </c>
      <c r="H73" t="s">
        <v>171</v>
      </c>
      <c r="I73" t="s">
        <v>56</v>
      </c>
      <c r="J73" t="s">
        <v>57</v>
      </c>
      <c r="K73" t="s">
        <v>57</v>
      </c>
      <c r="L73" t="s">
        <v>58</v>
      </c>
      <c r="M73">
        <v>410</v>
      </c>
      <c r="N73" s="5" t="str">
        <f t="shared" si="9"/>
        <v>OK</v>
      </c>
      <c r="O73" t="s">
        <v>59</v>
      </c>
      <c r="P73" t="s">
        <v>59</v>
      </c>
      <c r="Q73" t="s">
        <v>59</v>
      </c>
      <c r="R73" t="str">
        <f>VLOOKUP($D73,Rascunho!$E$2:$S$296,15,FALSE)</f>
        <v>https://www.codhab.df.gov.br/pagina/452</v>
      </c>
      <c r="S73" s="11">
        <v>11443214.810000001</v>
      </c>
      <c r="T73" s="11">
        <v>20730865.670000002</v>
      </c>
      <c r="U73" s="7" t="str">
        <f t="shared" si="10"/>
        <v>OK</v>
      </c>
      <c r="V73" s="10">
        <v>89688230.989999995</v>
      </c>
      <c r="W73" s="10">
        <v>43555936.210000001</v>
      </c>
      <c r="X73" t="s">
        <v>57</v>
      </c>
      <c r="Y73" s="10">
        <v>217417.95</v>
      </c>
      <c r="Z73" s="10">
        <v>0</v>
      </c>
      <c r="AA73" s="10">
        <v>12175.45</v>
      </c>
      <c r="AB73" s="10">
        <v>-1082217.6599999999</v>
      </c>
      <c r="AC73" s="7" t="str">
        <f t="shared" si="11"/>
        <v>OK</v>
      </c>
      <c r="AD73" s="10">
        <v>-210563322.94999999</v>
      </c>
      <c r="AE73" s="10" t="e">
        <v>#VALUE!</v>
      </c>
      <c r="AF73" s="10">
        <v>0</v>
      </c>
      <c r="AG73" s="10">
        <v>55978270.090000004</v>
      </c>
      <c r="AH73" s="10">
        <v>85130645.370000005</v>
      </c>
      <c r="AI73" s="7" t="str">
        <f t="shared" si="12"/>
        <v>OK</v>
      </c>
      <c r="AJ73" s="10">
        <v>112758668.76000001</v>
      </c>
      <c r="AK73" s="10">
        <v>85130645.370000005</v>
      </c>
      <c r="AL73" s="10">
        <v>0</v>
      </c>
      <c r="AM73" s="10">
        <v>0</v>
      </c>
      <c r="AN73" s="10">
        <v>100078.46</v>
      </c>
      <c r="AO73" s="10">
        <v>100</v>
      </c>
      <c r="AP73" s="13">
        <f t="shared" si="13"/>
        <v>-99978.46</v>
      </c>
      <c r="AQ73" s="10">
        <v>37029931.619999997</v>
      </c>
      <c r="AR73" s="10">
        <v>75000000</v>
      </c>
      <c r="AS73" s="10">
        <v>37970068.380000003</v>
      </c>
      <c r="AT73" s="10">
        <v>37970068.380000003</v>
      </c>
      <c r="AU73" s="14">
        <f t="shared" si="14"/>
        <v>75940136.760000005</v>
      </c>
      <c r="AV73" s="7" t="str">
        <f t="shared" si="15"/>
        <v>SIM</v>
      </c>
      <c r="AW73" s="7" t="str">
        <f t="shared" si="16"/>
        <v>OK</v>
      </c>
      <c r="AX73" s="7" t="str">
        <f t="shared" si="17"/>
        <v>OK</v>
      </c>
    </row>
    <row r="74" spans="1:50" x14ac:dyDescent="0.25">
      <c r="A74" s="1" t="s">
        <v>252</v>
      </c>
      <c r="B74" t="s">
        <v>298</v>
      </c>
      <c r="C74" t="s">
        <v>299</v>
      </c>
      <c r="D74" t="s">
        <v>300</v>
      </c>
      <c r="E74" t="s">
        <v>52</v>
      </c>
      <c r="F74" t="s">
        <v>102</v>
      </c>
      <c r="G74" t="s">
        <v>73</v>
      </c>
      <c r="H74" t="s">
        <v>74</v>
      </c>
      <c r="I74" t="s">
        <v>256</v>
      </c>
      <c r="J74" t="s">
        <v>57</v>
      </c>
      <c r="K74" t="s">
        <v>57</v>
      </c>
      <c r="L74" t="s">
        <v>58</v>
      </c>
      <c r="M74">
        <v>343</v>
      </c>
      <c r="N74" s="5" t="str">
        <f t="shared" si="9"/>
        <v>OK</v>
      </c>
      <c r="O74" t="s">
        <v>59</v>
      </c>
      <c r="P74" t="s">
        <v>59</v>
      </c>
      <c r="Q74" t="s">
        <v>59</v>
      </c>
      <c r="R74" t="str">
        <f>VLOOKUP($D74,Rascunho!$E$2:$S$296,15,FALSE)</f>
        <v>https://emater.df.gov.br/governanca-corporativa/</v>
      </c>
      <c r="S74" s="11">
        <v>169535.12</v>
      </c>
      <c r="T74" s="11">
        <v>145003186.09</v>
      </c>
      <c r="U74" s="7" t="str">
        <f t="shared" si="10"/>
        <v>OK</v>
      </c>
      <c r="V74" s="10">
        <v>172823326.43000001</v>
      </c>
      <c r="W74" s="10">
        <v>1040816.14</v>
      </c>
      <c r="X74" t="s">
        <v>57</v>
      </c>
      <c r="Y74" s="10">
        <v>946413.84</v>
      </c>
      <c r="Z74" s="10">
        <v>0</v>
      </c>
      <c r="AA74" s="10">
        <v>0</v>
      </c>
      <c r="AB74" s="10">
        <v>-21394028.530000001</v>
      </c>
      <c r="AC74" s="7" t="str">
        <f t="shared" si="11"/>
        <v>OK</v>
      </c>
      <c r="AD74" s="10">
        <v>-53793107.369999997</v>
      </c>
      <c r="AE74" s="10" t="e">
        <v>#VALUE!</v>
      </c>
      <c r="AF74" s="10">
        <v>0</v>
      </c>
      <c r="AG74" s="10">
        <v>131050245.36</v>
      </c>
      <c r="AH74" s="10">
        <v>133796149.77</v>
      </c>
      <c r="AI74" s="7" t="str">
        <f t="shared" si="12"/>
        <v>OK</v>
      </c>
      <c r="AJ74" s="10">
        <v>0</v>
      </c>
      <c r="AK74" s="10">
        <v>0</v>
      </c>
      <c r="AL74" s="10">
        <v>0</v>
      </c>
      <c r="AM74" s="10">
        <v>0</v>
      </c>
      <c r="AN74" s="10">
        <v>1</v>
      </c>
      <c r="AO74" s="10">
        <v>0</v>
      </c>
      <c r="AP74" s="13">
        <f t="shared" si="13"/>
        <v>-1</v>
      </c>
      <c r="AQ74" s="10">
        <v>677760.52</v>
      </c>
      <c r="AR74" s="10">
        <v>677760.52</v>
      </c>
      <c r="AS74" s="10">
        <v>0</v>
      </c>
      <c r="AT74" s="10">
        <v>0</v>
      </c>
      <c r="AU74" s="14">
        <f t="shared" si="14"/>
        <v>0</v>
      </c>
      <c r="AV74" s="7" t="str">
        <f t="shared" si="15"/>
        <v>NÃO</v>
      </c>
      <c r="AW74" s="7" t="str">
        <f t="shared" si="16"/>
        <v>OK</v>
      </c>
      <c r="AX74" s="7" t="str">
        <f t="shared" si="17"/>
        <v>OK</v>
      </c>
    </row>
    <row r="75" spans="1:50" x14ac:dyDescent="0.25">
      <c r="A75" s="1" t="s">
        <v>252</v>
      </c>
      <c r="B75" t="s">
        <v>301</v>
      </c>
      <c r="C75" t="s">
        <v>302</v>
      </c>
      <c r="D75" t="s">
        <v>303</v>
      </c>
      <c r="E75" t="s">
        <v>52</v>
      </c>
      <c r="F75" t="s">
        <v>204</v>
      </c>
      <c r="G75" t="s">
        <v>73</v>
      </c>
      <c r="H75" t="s">
        <v>74</v>
      </c>
      <c r="I75" t="s">
        <v>56</v>
      </c>
      <c r="J75" t="s">
        <v>57</v>
      </c>
      <c r="K75" t="s">
        <v>57</v>
      </c>
      <c r="L75" t="s">
        <v>58</v>
      </c>
      <c r="M75">
        <v>1233</v>
      </c>
      <c r="N75" s="5" t="str">
        <f t="shared" si="9"/>
        <v>OK</v>
      </c>
      <c r="O75" t="s">
        <v>59</v>
      </c>
      <c r="P75" t="s">
        <v>59</v>
      </c>
      <c r="Q75" t="s">
        <v>57</v>
      </c>
      <c r="R75" t="str">
        <f>VLOOKUP($D75,Rascunho!$E$2:$S$296,15,FALSE)</f>
        <v>https://metro.df.gov.br/?page_id=37077</v>
      </c>
      <c r="S75" s="11">
        <v>200542558.61000001</v>
      </c>
      <c r="T75" s="11">
        <v>282403350</v>
      </c>
      <c r="U75" s="7" t="str">
        <f t="shared" si="10"/>
        <v>OK</v>
      </c>
      <c r="V75" s="10">
        <v>553641888.00999999</v>
      </c>
      <c r="W75" s="10">
        <v>13475701.060000001</v>
      </c>
      <c r="X75" t="s">
        <v>57</v>
      </c>
      <c r="Y75" s="10">
        <v>714411.22</v>
      </c>
      <c r="Z75" s="10">
        <v>0</v>
      </c>
      <c r="AA75" s="10">
        <v>37163.279999999999</v>
      </c>
      <c r="AB75" s="10">
        <v>87374621.189999998</v>
      </c>
      <c r="AC75" s="7" t="str">
        <f t="shared" si="11"/>
        <v>OK</v>
      </c>
      <c r="AD75" s="10">
        <v>1836600786.1700001</v>
      </c>
      <c r="AE75" s="10" t="e">
        <v>#VALUE!</v>
      </c>
      <c r="AF75" s="10">
        <v>0</v>
      </c>
      <c r="AG75" s="10">
        <v>320131388.44</v>
      </c>
      <c r="AH75" s="10">
        <v>369615946.13</v>
      </c>
      <c r="AI75" s="7" t="str">
        <f t="shared" si="12"/>
        <v>OK</v>
      </c>
      <c r="AJ75" s="10">
        <v>0</v>
      </c>
      <c r="AK75" s="10">
        <v>0</v>
      </c>
      <c r="AL75" s="10">
        <v>21495086.09</v>
      </c>
      <c r="AM75" s="10">
        <v>2233538.6</v>
      </c>
      <c r="AN75" s="10">
        <v>30461700</v>
      </c>
      <c r="AO75" s="10">
        <v>30689692</v>
      </c>
      <c r="AP75" s="13">
        <f t="shared" si="13"/>
        <v>227992</v>
      </c>
      <c r="AQ75" s="10">
        <v>2871929076</v>
      </c>
      <c r="AR75" s="10">
        <v>2893424161.7600002</v>
      </c>
      <c r="AS75" s="10">
        <v>21495086.09</v>
      </c>
      <c r="AT75" s="10">
        <v>2233538.6</v>
      </c>
      <c r="AU75" s="14">
        <f t="shared" si="14"/>
        <v>23728624.36000023</v>
      </c>
      <c r="AV75" s="7" t="str">
        <f t="shared" si="15"/>
        <v>SIM</v>
      </c>
      <c r="AW75" s="7" t="str">
        <f t="shared" si="16"/>
        <v>OK</v>
      </c>
      <c r="AX75" s="7" t="str">
        <f t="shared" si="17"/>
        <v>OK</v>
      </c>
    </row>
    <row r="76" spans="1:50" x14ac:dyDescent="0.25">
      <c r="A76" s="1" t="s">
        <v>252</v>
      </c>
      <c r="B76" t="s">
        <v>304</v>
      </c>
      <c r="C76" t="s">
        <v>305</v>
      </c>
      <c r="D76" t="s">
        <v>306</v>
      </c>
      <c r="E76" t="s">
        <v>52</v>
      </c>
      <c r="F76" t="s">
        <v>91</v>
      </c>
      <c r="G76" t="s">
        <v>73</v>
      </c>
      <c r="H76" t="s">
        <v>55</v>
      </c>
      <c r="I76" t="s">
        <v>56</v>
      </c>
      <c r="J76" t="s">
        <v>57</v>
      </c>
      <c r="K76" t="s">
        <v>57</v>
      </c>
      <c r="L76" t="s">
        <v>58</v>
      </c>
      <c r="M76">
        <v>1736</v>
      </c>
      <c r="N76" s="5" t="str">
        <f t="shared" si="9"/>
        <v>OK</v>
      </c>
      <c r="O76" t="s">
        <v>59</v>
      </c>
      <c r="P76" t="s">
        <v>59</v>
      </c>
      <c r="Q76" t="s">
        <v>59</v>
      </c>
      <c r="R76" t="str">
        <f>VLOOKUP($D76,Rascunho!$E$2:$S$296,15,FALSE)</f>
        <v>https://www.novacap.df.gov.br/?s=carta+anual+de+politicas</v>
      </c>
      <c r="S76" s="11">
        <v>0</v>
      </c>
      <c r="T76" s="11">
        <v>340941411.88999999</v>
      </c>
      <c r="U76" s="7" t="str">
        <f t="shared" si="10"/>
        <v>OK</v>
      </c>
      <c r="V76" s="10">
        <v>1510513199.5599999</v>
      </c>
      <c r="W76" s="10">
        <v>0</v>
      </c>
      <c r="X76" t="s">
        <v>57</v>
      </c>
      <c r="Y76" s="10">
        <v>442568.56</v>
      </c>
      <c r="Z76" s="10">
        <v>0</v>
      </c>
      <c r="AA76" s="10">
        <v>14149.6</v>
      </c>
      <c r="AB76" s="10">
        <v>14201543.51</v>
      </c>
      <c r="AC76" s="7" t="str">
        <f t="shared" si="11"/>
        <v>OK</v>
      </c>
      <c r="AD76" s="10">
        <v>637285737.40999997</v>
      </c>
      <c r="AE76" s="10" t="e">
        <v>#VALUE!</v>
      </c>
      <c r="AF76" s="10">
        <v>0</v>
      </c>
      <c r="AG76" s="10">
        <v>1039034444.78</v>
      </c>
      <c r="AH76" s="10">
        <v>1404573152.3399999</v>
      </c>
      <c r="AI76" s="7" t="str">
        <f t="shared" si="12"/>
        <v>OK</v>
      </c>
      <c r="AJ76" s="10">
        <v>0</v>
      </c>
      <c r="AK76" s="10">
        <v>0</v>
      </c>
      <c r="AL76" s="10">
        <v>0</v>
      </c>
      <c r="AM76" s="10">
        <v>0</v>
      </c>
      <c r="AN76" s="10">
        <v>280600</v>
      </c>
      <c r="AO76" s="10">
        <v>280600</v>
      </c>
      <c r="AP76" s="13">
        <f t="shared" si="13"/>
        <v>0</v>
      </c>
      <c r="AQ76" s="10">
        <v>26713076.280000001</v>
      </c>
      <c r="AR76" s="10">
        <v>26713076.280000001</v>
      </c>
      <c r="AS76" s="10">
        <v>0</v>
      </c>
      <c r="AT76" s="10">
        <v>0</v>
      </c>
      <c r="AU76" s="14">
        <f t="shared" si="14"/>
        <v>0</v>
      </c>
      <c r="AV76" s="7" t="str">
        <f t="shared" si="15"/>
        <v>NÃO</v>
      </c>
      <c r="AW76" s="7" t="str">
        <f t="shared" si="16"/>
        <v>OK</v>
      </c>
      <c r="AX76" s="7" t="str">
        <f t="shared" si="17"/>
        <v>OK</v>
      </c>
    </row>
    <row r="77" spans="1:50" x14ac:dyDescent="0.25">
      <c r="A77" s="1" t="s">
        <v>252</v>
      </c>
      <c r="B77" t="s">
        <v>307</v>
      </c>
      <c r="C77" t="s">
        <v>307</v>
      </c>
      <c r="D77" t="s">
        <v>308</v>
      </c>
      <c r="E77" t="s">
        <v>67</v>
      </c>
      <c r="F77" t="s">
        <v>53</v>
      </c>
      <c r="G77" t="s">
        <v>54</v>
      </c>
      <c r="H77" t="s">
        <v>55</v>
      </c>
      <c r="I77" t="s">
        <v>56</v>
      </c>
      <c r="J77" t="s">
        <v>57</v>
      </c>
      <c r="K77" t="s">
        <v>57</v>
      </c>
      <c r="L77" t="s">
        <v>111</v>
      </c>
      <c r="M77">
        <v>7</v>
      </c>
      <c r="N77" s="5" t="str">
        <f t="shared" si="9"/>
        <v>OK</v>
      </c>
      <c r="O77" t="s">
        <v>59</v>
      </c>
      <c r="P77" t="s">
        <v>59</v>
      </c>
      <c r="Q77" t="s">
        <v>57</v>
      </c>
      <c r="R77" t="str">
        <f>VLOOKUP($D77,Rascunho!$E$2:$S$296,15,FALSE)</f>
        <v>Site não disponível</v>
      </c>
      <c r="S77" s="11">
        <v>2688357.05</v>
      </c>
      <c r="T77" s="11">
        <v>1277415.42</v>
      </c>
      <c r="U77" s="7" t="str">
        <f t="shared" si="10"/>
        <v>OK</v>
      </c>
      <c r="V77" s="10">
        <v>3254746.43</v>
      </c>
      <c r="W77" s="10">
        <v>0</v>
      </c>
      <c r="X77" t="s">
        <v>57</v>
      </c>
      <c r="Y77" s="10">
        <v>165657.31</v>
      </c>
      <c r="Z77" s="10">
        <v>0</v>
      </c>
      <c r="AA77" s="10">
        <v>0</v>
      </c>
      <c r="AB77" s="10">
        <v>-516928.28</v>
      </c>
      <c r="AC77" s="7" t="str">
        <f t="shared" si="11"/>
        <v>OK</v>
      </c>
      <c r="AD77" s="10">
        <v>8296258.2400000002</v>
      </c>
      <c r="AE77" s="10" t="e">
        <v>#VALUE!</v>
      </c>
      <c r="AF77" s="10">
        <v>0</v>
      </c>
      <c r="AG77" s="10">
        <v>0</v>
      </c>
      <c r="AH77" s="10">
        <v>0</v>
      </c>
      <c r="AI77" s="7" t="str">
        <f t="shared" si="12"/>
        <v>OK</v>
      </c>
      <c r="AJ77" s="10">
        <v>0</v>
      </c>
      <c r="AK77" s="10">
        <v>0</v>
      </c>
      <c r="AL77" s="10">
        <v>0</v>
      </c>
      <c r="AM77" s="10">
        <v>0</v>
      </c>
      <c r="AN77" s="10">
        <v>4024.42</v>
      </c>
      <c r="AO77" s="10">
        <v>4024.42</v>
      </c>
      <c r="AP77" s="13">
        <f t="shared" si="13"/>
        <v>0</v>
      </c>
      <c r="AQ77" s="10">
        <v>4024.42</v>
      </c>
      <c r="AR77" s="10">
        <v>4024.42</v>
      </c>
      <c r="AS77" s="10">
        <v>0</v>
      </c>
      <c r="AT77" s="10">
        <v>0</v>
      </c>
      <c r="AU77" s="14">
        <f t="shared" si="14"/>
        <v>0</v>
      </c>
      <c r="AV77" s="7" t="str">
        <f t="shared" si="15"/>
        <v>NÃO</v>
      </c>
      <c r="AW77" s="7" t="str">
        <f t="shared" si="16"/>
        <v>OK</v>
      </c>
      <c r="AX77" s="7" t="str">
        <f t="shared" si="17"/>
        <v>OK</v>
      </c>
    </row>
    <row r="78" spans="1:50" ht="45" x14ac:dyDescent="0.25">
      <c r="A78" s="1" t="s">
        <v>252</v>
      </c>
      <c r="B78" t="s">
        <v>309</v>
      </c>
      <c r="C78" t="s">
        <v>310</v>
      </c>
      <c r="D78" t="s">
        <v>311</v>
      </c>
      <c r="E78" t="s">
        <v>67</v>
      </c>
      <c r="F78" s="3" t="s">
        <v>72</v>
      </c>
      <c r="G78" t="s">
        <v>73</v>
      </c>
      <c r="H78" t="s">
        <v>55</v>
      </c>
      <c r="I78" t="s">
        <v>56</v>
      </c>
      <c r="J78" t="s">
        <v>57</v>
      </c>
      <c r="K78" t="s">
        <v>57</v>
      </c>
      <c r="L78" t="s">
        <v>58</v>
      </c>
      <c r="M78">
        <v>111</v>
      </c>
      <c r="N78" s="5" t="str">
        <f t="shared" si="9"/>
        <v>OK</v>
      </c>
      <c r="O78" t="s">
        <v>59</v>
      </c>
      <c r="P78" t="s">
        <v>59</v>
      </c>
      <c r="Q78" t="s">
        <v>57</v>
      </c>
      <c r="R78" t="str">
        <f>VLOOKUP($D78,Rascunho!$E$2:$S$296,15,FALSE)</f>
        <v>Site não disponível</v>
      </c>
      <c r="S78" s="11">
        <v>17847508.870000001</v>
      </c>
      <c r="T78" s="11">
        <v>21006545.370000001</v>
      </c>
      <c r="U78" s="7" t="str">
        <f t="shared" si="10"/>
        <v>OK</v>
      </c>
      <c r="V78" s="10">
        <v>21113987.66</v>
      </c>
      <c r="W78" s="10">
        <v>0</v>
      </c>
      <c r="X78" t="s">
        <v>57</v>
      </c>
      <c r="Y78" s="10">
        <v>272023.83</v>
      </c>
      <c r="Z78" s="10">
        <v>0</v>
      </c>
      <c r="AA78" s="10">
        <v>0</v>
      </c>
      <c r="AB78" s="10">
        <v>-27521.87</v>
      </c>
      <c r="AC78" s="7" t="str">
        <f t="shared" si="11"/>
        <v>OK</v>
      </c>
      <c r="AD78" s="10">
        <v>220883.76</v>
      </c>
      <c r="AE78" s="10" t="e">
        <v>#VALUE!</v>
      </c>
      <c r="AF78" s="10">
        <v>0</v>
      </c>
      <c r="AG78" s="10">
        <v>20609264</v>
      </c>
      <c r="AH78" s="10">
        <v>17847508.870000001</v>
      </c>
      <c r="AI78" s="7" t="str">
        <f t="shared" si="12"/>
        <v>OK</v>
      </c>
      <c r="AJ78" s="10">
        <v>0</v>
      </c>
      <c r="AK78" s="10">
        <v>0</v>
      </c>
      <c r="AL78" s="10">
        <v>0</v>
      </c>
      <c r="AM78" s="10">
        <v>22.3</v>
      </c>
      <c r="AN78" s="10">
        <v>1636885749</v>
      </c>
      <c r="AO78" s="10">
        <v>1636885749</v>
      </c>
      <c r="AP78" s="13">
        <f t="shared" si="13"/>
        <v>0</v>
      </c>
      <c r="AQ78" s="10">
        <v>16368857.49</v>
      </c>
      <c r="AR78" s="10">
        <v>16368857.49</v>
      </c>
      <c r="AS78" s="10">
        <v>0</v>
      </c>
      <c r="AT78" s="10">
        <v>0</v>
      </c>
      <c r="AU78" s="14">
        <f t="shared" si="14"/>
        <v>0</v>
      </c>
      <c r="AV78" s="7" t="str">
        <f t="shared" si="15"/>
        <v>NÃO</v>
      </c>
      <c r="AW78" s="7" t="str">
        <f t="shared" si="16"/>
        <v>OK</v>
      </c>
      <c r="AX78" s="7" t="str">
        <f t="shared" si="17"/>
        <v>OK</v>
      </c>
    </row>
    <row r="79" spans="1:50" x14ac:dyDescent="0.25">
      <c r="A79" s="1" t="s">
        <v>252</v>
      </c>
      <c r="B79" t="s">
        <v>312</v>
      </c>
      <c r="C79" t="s">
        <v>313</v>
      </c>
      <c r="D79" t="s">
        <v>314</v>
      </c>
      <c r="E79" t="s">
        <v>52</v>
      </c>
      <c r="F79" t="s">
        <v>204</v>
      </c>
      <c r="G79" t="s">
        <v>73</v>
      </c>
      <c r="H79" t="s">
        <v>171</v>
      </c>
      <c r="I79" t="s">
        <v>56</v>
      </c>
      <c r="J79" t="s">
        <v>57</v>
      </c>
      <c r="K79" t="s">
        <v>57</v>
      </c>
      <c r="L79" t="s">
        <v>58</v>
      </c>
      <c r="M79">
        <v>588</v>
      </c>
      <c r="N79" s="5" t="str">
        <f t="shared" si="9"/>
        <v>OK</v>
      </c>
      <c r="O79" t="s">
        <v>59</v>
      </c>
      <c r="P79" t="s">
        <v>59</v>
      </c>
      <c r="Q79" t="s">
        <v>57</v>
      </c>
      <c r="R79" t="str">
        <f>VLOOKUP($D79,Rascunho!$E$2:$S$296,15,FALSE)</f>
        <v>https://www.tcb.df.gov.br/carta-anual-de-politicas-publicas-e-governanca-corporativa/</v>
      </c>
      <c r="S79" s="11">
        <v>6469053.9900000002</v>
      </c>
      <c r="T79" s="11">
        <v>10230743.41</v>
      </c>
      <c r="U79" s="7" t="str">
        <f t="shared" si="10"/>
        <v>OK</v>
      </c>
      <c r="V79" s="10">
        <v>25749121.899999999</v>
      </c>
      <c r="W79" s="10">
        <v>0</v>
      </c>
      <c r="X79" t="s">
        <v>57</v>
      </c>
      <c r="Y79" s="10">
        <v>331624.15000000002</v>
      </c>
      <c r="Z79" s="10">
        <v>0</v>
      </c>
      <c r="AA79" s="10">
        <v>0</v>
      </c>
      <c r="AB79" s="10">
        <v>-1052684.46</v>
      </c>
      <c r="AC79" s="7" t="str">
        <f t="shared" si="11"/>
        <v>OK</v>
      </c>
      <c r="AD79" s="10">
        <v>64880522.649999999</v>
      </c>
      <c r="AE79" s="10" t="e">
        <v>#VALUE!</v>
      </c>
      <c r="AF79" s="10">
        <v>0</v>
      </c>
      <c r="AG79" s="10">
        <v>125385384</v>
      </c>
      <c r="AH79" s="10">
        <v>215123905.25999999</v>
      </c>
      <c r="AI79" s="7" t="str">
        <f t="shared" si="12"/>
        <v>OK</v>
      </c>
      <c r="AJ79" s="10">
        <v>72059182.709999993</v>
      </c>
      <c r="AK79" s="10">
        <v>75022398.670000002</v>
      </c>
      <c r="AL79" s="10">
        <v>0</v>
      </c>
      <c r="AM79" s="10">
        <v>0</v>
      </c>
      <c r="AN79" s="10">
        <v>37722.75</v>
      </c>
      <c r="AO79" s="10">
        <v>43886200</v>
      </c>
      <c r="AP79" s="13">
        <f t="shared" si="13"/>
        <v>43848477.25</v>
      </c>
      <c r="AQ79" s="10">
        <v>38386200</v>
      </c>
      <c r="AR79" s="10">
        <v>43886200</v>
      </c>
      <c r="AS79" s="10">
        <v>0</v>
      </c>
      <c r="AT79" s="10">
        <v>0</v>
      </c>
      <c r="AU79" s="14">
        <f t="shared" si="14"/>
        <v>5500000</v>
      </c>
      <c r="AV79" s="7" t="str">
        <f t="shared" si="15"/>
        <v>SIM</v>
      </c>
      <c r="AW79" s="7" t="str">
        <f t="shared" si="16"/>
        <v>OK</v>
      </c>
      <c r="AX79" s="7" t="str">
        <f t="shared" si="17"/>
        <v>OK</v>
      </c>
    </row>
    <row r="80" spans="1:50" x14ac:dyDescent="0.25">
      <c r="A80" s="1" t="s">
        <v>252</v>
      </c>
      <c r="B80" t="s">
        <v>315</v>
      </c>
      <c r="C80" t="s">
        <v>316</v>
      </c>
      <c r="D80" t="s">
        <v>317</v>
      </c>
      <c r="E80" t="s">
        <v>52</v>
      </c>
      <c r="F80" t="s">
        <v>91</v>
      </c>
      <c r="G80" t="s">
        <v>73</v>
      </c>
      <c r="H80" t="s">
        <v>55</v>
      </c>
      <c r="I80" t="s">
        <v>56</v>
      </c>
      <c r="J80" t="s">
        <v>57</v>
      </c>
      <c r="K80" t="s">
        <v>57</v>
      </c>
      <c r="L80" t="s">
        <v>111</v>
      </c>
      <c r="M80">
        <v>1049</v>
      </c>
      <c r="N80" s="5" t="str">
        <f t="shared" si="9"/>
        <v>OK</v>
      </c>
      <c r="O80" t="s">
        <v>59</v>
      </c>
      <c r="P80" t="s">
        <v>59</v>
      </c>
      <c r="Q80" t="s">
        <v>59</v>
      </c>
      <c r="R80" t="str">
        <f>VLOOKUP($D80,Rascunho!$E$2:$S$296,15,FALSE)</f>
        <v>https://www.terracap.df.gov.br/index.php/acesso-informacao/normas-manuais-e-politicas</v>
      </c>
      <c r="S80" s="11">
        <v>620803664.61000001</v>
      </c>
      <c r="T80" s="11">
        <v>288886729.49000001</v>
      </c>
      <c r="U80" s="7" t="str">
        <f t="shared" si="10"/>
        <v>OK</v>
      </c>
      <c r="V80" s="10">
        <v>870021756.79999995</v>
      </c>
      <c r="W80" s="10">
        <v>0</v>
      </c>
      <c r="X80" t="s">
        <v>59</v>
      </c>
      <c r="Y80" s="10">
        <v>898760.53</v>
      </c>
      <c r="Z80" s="10">
        <v>24585.279999999999</v>
      </c>
      <c r="AA80" s="10">
        <v>21460.560000000001</v>
      </c>
      <c r="AB80" s="10">
        <v>362990597.68000001</v>
      </c>
      <c r="AC80" s="7" t="str">
        <f t="shared" si="11"/>
        <v>OK</v>
      </c>
      <c r="AD80" s="10">
        <v>5452260367.6400003</v>
      </c>
      <c r="AE80" s="10" t="e">
        <v>#VALUE!</v>
      </c>
      <c r="AF80" s="10">
        <v>0</v>
      </c>
      <c r="AG80" s="10">
        <v>0</v>
      </c>
      <c r="AH80" s="10">
        <v>0</v>
      </c>
      <c r="AI80" s="7" t="str">
        <f t="shared" si="12"/>
        <v>OK</v>
      </c>
      <c r="AJ80" s="10">
        <v>0</v>
      </c>
      <c r="AK80" s="10">
        <v>0</v>
      </c>
      <c r="AL80" s="10">
        <v>0</v>
      </c>
      <c r="AM80" s="10">
        <v>0</v>
      </c>
      <c r="AN80" s="10">
        <v>251000</v>
      </c>
      <c r="AO80" s="10">
        <v>255000000</v>
      </c>
      <c r="AP80" s="13">
        <f t="shared" si="13"/>
        <v>254749000</v>
      </c>
      <c r="AQ80" s="10">
        <v>1851078531</v>
      </c>
      <c r="AR80" s="10">
        <v>1851078531</v>
      </c>
      <c r="AS80" s="10">
        <v>0</v>
      </c>
      <c r="AT80" s="10">
        <v>0</v>
      </c>
      <c r="AU80" s="14">
        <f t="shared" si="14"/>
        <v>0</v>
      </c>
      <c r="AV80" s="7" t="str">
        <f t="shared" si="15"/>
        <v>SIM</v>
      </c>
      <c r="AW80" s="7" t="str">
        <f t="shared" si="16"/>
        <v>OK</v>
      </c>
      <c r="AX80" s="7" t="str">
        <f t="shared" si="17"/>
        <v>OK</v>
      </c>
    </row>
    <row r="81" spans="1:50" x14ac:dyDescent="0.25">
      <c r="A81" s="1" t="s">
        <v>252</v>
      </c>
      <c r="B81" t="s">
        <v>318</v>
      </c>
      <c r="C81" t="s">
        <v>319</v>
      </c>
      <c r="D81" t="s">
        <v>320</v>
      </c>
      <c r="E81" t="s">
        <v>52</v>
      </c>
      <c r="F81" t="s">
        <v>68</v>
      </c>
      <c r="G81" t="s">
        <v>54</v>
      </c>
      <c r="H81" t="s">
        <v>55</v>
      </c>
      <c r="I81" t="s">
        <v>56</v>
      </c>
      <c r="J81" t="s">
        <v>57</v>
      </c>
      <c r="K81" t="s">
        <v>59</v>
      </c>
      <c r="L81" t="s">
        <v>111</v>
      </c>
      <c r="M81">
        <v>1</v>
      </c>
      <c r="N81" s="5" t="str">
        <f t="shared" si="9"/>
        <v>OK</v>
      </c>
      <c r="O81" t="s">
        <v>57</v>
      </c>
      <c r="P81" t="s">
        <v>59</v>
      </c>
      <c r="Q81" t="s">
        <v>57</v>
      </c>
      <c r="R81" t="str">
        <f>VLOOKUP($D81,Rascunho!$E$2:$S$296,15,FALSE)</f>
        <v>https://novo.brb.com.br/</v>
      </c>
      <c r="S81" s="11">
        <v>565607</v>
      </c>
      <c r="T81" s="11">
        <v>2278829</v>
      </c>
      <c r="U81" s="7" t="str">
        <f t="shared" si="10"/>
        <v>OK</v>
      </c>
      <c r="V81" s="10">
        <v>16995616</v>
      </c>
      <c r="W81" s="10">
        <v>0</v>
      </c>
      <c r="X81" t="s">
        <v>57</v>
      </c>
      <c r="Y81" s="10">
        <v>0</v>
      </c>
      <c r="Z81" s="10">
        <v>0</v>
      </c>
      <c r="AA81" s="10">
        <v>0</v>
      </c>
      <c r="AB81" s="10">
        <v>64636859</v>
      </c>
      <c r="AC81" s="7" t="str">
        <f t="shared" si="11"/>
        <v>OK</v>
      </c>
      <c r="AD81" s="10">
        <v>484126654.83999997</v>
      </c>
      <c r="AE81" s="10" t="e">
        <v>#VALUE!</v>
      </c>
      <c r="AF81" s="10">
        <v>0</v>
      </c>
      <c r="AG81" s="10">
        <v>0</v>
      </c>
      <c r="AH81" s="10">
        <v>0</v>
      </c>
      <c r="AI81" s="7" t="str">
        <f t="shared" si="12"/>
        <v>OK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3">
        <f t="shared" si="13"/>
        <v>0</v>
      </c>
      <c r="AQ81" s="10">
        <v>0</v>
      </c>
      <c r="AR81" s="10">
        <v>0</v>
      </c>
      <c r="AS81" s="10">
        <v>0</v>
      </c>
      <c r="AT81" s="10">
        <v>0</v>
      </c>
      <c r="AU81" s="14">
        <f t="shared" si="14"/>
        <v>0</v>
      </c>
      <c r="AV81" s="7" t="str">
        <f t="shared" si="15"/>
        <v>NÃO</v>
      </c>
      <c r="AW81" s="7" t="str">
        <f t="shared" si="16"/>
        <v>OK</v>
      </c>
      <c r="AX81" s="7" t="str">
        <f t="shared" si="17"/>
        <v>OK</v>
      </c>
    </row>
    <row r="82" spans="1:50" x14ac:dyDescent="0.25">
      <c r="A82" s="1" t="s">
        <v>252</v>
      </c>
      <c r="B82" t="s">
        <v>321</v>
      </c>
      <c r="C82" t="s">
        <v>322</v>
      </c>
      <c r="D82" t="s">
        <v>323</v>
      </c>
      <c r="E82" t="s">
        <v>52</v>
      </c>
      <c r="F82" t="s">
        <v>53</v>
      </c>
      <c r="G82" t="s">
        <v>73</v>
      </c>
      <c r="H82" t="s">
        <v>55</v>
      </c>
      <c r="I82" t="s">
        <v>256</v>
      </c>
      <c r="J82" t="s">
        <v>57</v>
      </c>
      <c r="K82" t="s">
        <v>59</v>
      </c>
      <c r="L82" t="s">
        <v>111</v>
      </c>
      <c r="M82">
        <v>69</v>
      </c>
      <c r="N82" s="5" t="str">
        <f t="shared" si="9"/>
        <v>OK</v>
      </c>
      <c r="O82" t="s">
        <v>59</v>
      </c>
      <c r="P82" t="s">
        <v>59</v>
      </c>
      <c r="Q82" t="s">
        <v>57</v>
      </c>
      <c r="R82" t="str">
        <f>VLOOKUP($D82,Rascunho!$E$2:$S$296,15,FALSE)</f>
        <v>https://www.bioticsa.com.br/legislacao</v>
      </c>
      <c r="S82" s="11">
        <v>0</v>
      </c>
      <c r="T82" s="11">
        <v>7042542.5499999998</v>
      </c>
      <c r="U82" s="7" t="str">
        <f t="shared" si="10"/>
        <v>OK</v>
      </c>
      <c r="V82" s="10">
        <v>9912378.5500000007</v>
      </c>
      <c r="W82" s="10">
        <v>401917.62</v>
      </c>
      <c r="X82" t="s">
        <v>57</v>
      </c>
      <c r="Y82" s="10">
        <v>248031.28</v>
      </c>
      <c r="Z82" s="10">
        <v>0</v>
      </c>
      <c r="AA82" s="10">
        <v>0</v>
      </c>
      <c r="AB82" s="10">
        <v>653133</v>
      </c>
      <c r="AC82" s="7" t="str">
        <f t="shared" si="11"/>
        <v>OK</v>
      </c>
      <c r="AD82" s="10">
        <v>1011998375</v>
      </c>
      <c r="AE82" s="10" t="e">
        <v>#VALUE!</v>
      </c>
      <c r="AF82" s="10">
        <v>0</v>
      </c>
      <c r="AG82" s="10">
        <v>0</v>
      </c>
      <c r="AH82" s="10">
        <v>0</v>
      </c>
      <c r="AI82" s="7" t="str">
        <f t="shared" si="12"/>
        <v>OK</v>
      </c>
      <c r="AJ82" s="10">
        <v>0</v>
      </c>
      <c r="AK82" s="10">
        <v>0</v>
      </c>
      <c r="AL82" s="10">
        <v>22952228</v>
      </c>
      <c r="AM82" s="10">
        <v>28411732</v>
      </c>
      <c r="AN82" s="10">
        <v>9958047</v>
      </c>
      <c r="AO82" s="10">
        <v>9958047</v>
      </c>
      <c r="AP82" s="13">
        <f t="shared" si="13"/>
        <v>0</v>
      </c>
      <c r="AQ82" s="10">
        <v>995804700</v>
      </c>
      <c r="AR82" s="10">
        <v>995804700</v>
      </c>
      <c r="AS82" s="10">
        <v>5794655</v>
      </c>
      <c r="AT82" s="10">
        <v>5794655</v>
      </c>
      <c r="AU82" s="14">
        <f t="shared" si="14"/>
        <v>5794655</v>
      </c>
      <c r="AV82" s="7" t="str">
        <f t="shared" si="15"/>
        <v>SIM</v>
      </c>
      <c r="AW82" s="7" t="str">
        <f t="shared" si="16"/>
        <v>VER CAPITAL</v>
      </c>
      <c r="AX82" s="7" t="str">
        <f t="shared" si="17"/>
        <v>OK</v>
      </c>
    </row>
    <row r="83" spans="1:50" x14ac:dyDescent="0.25">
      <c r="A83" s="1" t="s">
        <v>252</v>
      </c>
      <c r="B83" t="s">
        <v>324</v>
      </c>
      <c r="C83" t="s">
        <v>325</v>
      </c>
      <c r="D83" t="s">
        <v>326</v>
      </c>
      <c r="E83" t="s">
        <v>52</v>
      </c>
      <c r="F83" t="s">
        <v>110</v>
      </c>
      <c r="G83" t="s">
        <v>73</v>
      </c>
      <c r="H83" t="s">
        <v>55</v>
      </c>
      <c r="I83" t="s">
        <v>56</v>
      </c>
      <c r="J83" t="s">
        <v>57</v>
      </c>
      <c r="K83" t="s">
        <v>59</v>
      </c>
      <c r="L83" t="s">
        <v>58</v>
      </c>
      <c r="M83">
        <v>48</v>
      </c>
      <c r="N83" s="5" t="str">
        <f t="shared" si="9"/>
        <v>OK</v>
      </c>
      <c r="O83" t="s">
        <v>59</v>
      </c>
      <c r="P83" t="s">
        <v>59</v>
      </c>
      <c r="Q83" t="s">
        <v>57</v>
      </c>
      <c r="R83" t="str">
        <f>VLOOKUP($D83,Rascunho!$E$2:$S$296,15,FALSE)</f>
        <v>https://www.etr.df.gov.br/</v>
      </c>
      <c r="S83" s="11">
        <v>5840466.29</v>
      </c>
      <c r="T83" s="11">
        <v>4864954.72</v>
      </c>
      <c r="U83" s="7" t="str">
        <f t="shared" si="10"/>
        <v>OK</v>
      </c>
      <c r="V83" s="10">
        <v>5817913</v>
      </c>
      <c r="W83" s="10">
        <v>0</v>
      </c>
      <c r="X83" t="s">
        <v>57</v>
      </c>
      <c r="Y83" s="10">
        <v>234343.62</v>
      </c>
      <c r="Z83" s="10">
        <v>0</v>
      </c>
      <c r="AA83" s="10">
        <v>0</v>
      </c>
      <c r="AB83" s="10">
        <v>27553</v>
      </c>
      <c r="AC83" s="7" t="str">
        <f t="shared" si="11"/>
        <v>OK</v>
      </c>
      <c r="AD83" s="10">
        <v>0</v>
      </c>
      <c r="AE83" s="10" t="e">
        <v>#VALUE!</v>
      </c>
      <c r="AF83" s="10">
        <v>0</v>
      </c>
      <c r="AG83" s="10">
        <v>0</v>
      </c>
      <c r="AH83" s="10">
        <v>0</v>
      </c>
      <c r="AI83" s="7" t="str">
        <f t="shared" si="12"/>
        <v>OK</v>
      </c>
      <c r="AJ83" s="10">
        <v>0</v>
      </c>
      <c r="AK83" s="10">
        <v>0</v>
      </c>
      <c r="AL83" s="10">
        <v>0</v>
      </c>
      <c r="AM83" s="10">
        <v>5840466.29</v>
      </c>
      <c r="AN83" s="10">
        <v>0</v>
      </c>
      <c r="AO83" s="10">
        <v>10</v>
      </c>
      <c r="AP83" s="13">
        <f t="shared" si="13"/>
        <v>10</v>
      </c>
      <c r="AQ83" s="10">
        <v>0</v>
      </c>
      <c r="AR83" s="10">
        <v>5000</v>
      </c>
      <c r="AS83" s="10">
        <v>0</v>
      </c>
      <c r="AT83" s="10">
        <v>45000</v>
      </c>
      <c r="AU83" s="14">
        <f t="shared" si="14"/>
        <v>50000</v>
      </c>
      <c r="AV83" s="7" t="str">
        <f t="shared" si="15"/>
        <v>SIM</v>
      </c>
      <c r="AW83" s="7" t="str">
        <f t="shared" si="16"/>
        <v>OK</v>
      </c>
      <c r="AX83" s="7" t="str">
        <f t="shared" si="17"/>
        <v>OK</v>
      </c>
    </row>
    <row r="84" spans="1:50" x14ac:dyDescent="0.25">
      <c r="A84" s="1" t="s">
        <v>327</v>
      </c>
      <c r="B84" t="s">
        <v>328</v>
      </c>
      <c r="C84" t="s">
        <v>329</v>
      </c>
      <c r="D84" t="s">
        <v>330</v>
      </c>
      <c r="E84" t="s">
        <v>52</v>
      </c>
      <c r="F84" t="s">
        <v>72</v>
      </c>
      <c r="G84" t="s">
        <v>54</v>
      </c>
      <c r="H84" t="s">
        <v>55</v>
      </c>
      <c r="I84" t="s">
        <v>256</v>
      </c>
      <c r="J84" t="s">
        <v>57</v>
      </c>
      <c r="K84" t="s">
        <v>57</v>
      </c>
      <c r="L84" t="s">
        <v>58</v>
      </c>
      <c r="M84">
        <v>56</v>
      </c>
      <c r="N84" s="5" t="str">
        <f t="shared" si="9"/>
        <v>OK</v>
      </c>
      <c r="O84" t="s">
        <v>59</v>
      </c>
      <c r="P84" t="s">
        <v>59</v>
      </c>
      <c r="Q84" t="s">
        <v>57</v>
      </c>
      <c r="R84" t="str">
        <f>VLOOKUP($D84,Rascunho!$E$2:$S$296,15,FALSE)</f>
        <v>https://ceasa.es.gov.br/governanca-corporativa</v>
      </c>
      <c r="S84" s="11">
        <v>15147312.93</v>
      </c>
      <c r="T84" s="11">
        <v>4693072.1900000004</v>
      </c>
      <c r="U84" s="7" t="str">
        <f t="shared" si="10"/>
        <v>OK</v>
      </c>
      <c r="V84" s="10">
        <v>19468514.460000001</v>
      </c>
      <c r="W84" s="10">
        <v>17198</v>
      </c>
      <c r="X84" t="s">
        <v>57</v>
      </c>
      <c r="Y84" s="10">
        <v>261960.86</v>
      </c>
      <c r="Z84" s="10">
        <v>0</v>
      </c>
      <c r="AA84" s="10">
        <v>0</v>
      </c>
      <c r="AB84" s="10">
        <v>0</v>
      </c>
      <c r="AC84" s="7" t="str">
        <f t="shared" si="11"/>
        <v>OK</v>
      </c>
      <c r="AD84" s="10">
        <v>13797743.41</v>
      </c>
      <c r="AE84" s="10">
        <v>0</v>
      </c>
      <c r="AF84" s="10">
        <v>0</v>
      </c>
      <c r="AG84" s="10">
        <v>0</v>
      </c>
      <c r="AH84" s="10">
        <v>0</v>
      </c>
      <c r="AI84" s="7" t="str">
        <f t="shared" si="12"/>
        <v>OK</v>
      </c>
      <c r="AJ84" s="10">
        <v>0</v>
      </c>
      <c r="AK84" s="10">
        <v>0</v>
      </c>
      <c r="AL84" s="10">
        <v>0</v>
      </c>
      <c r="AM84" s="10">
        <v>0</v>
      </c>
      <c r="AN84" s="10">
        <v>3159556</v>
      </c>
      <c r="AO84" s="10">
        <v>3159556</v>
      </c>
      <c r="AP84" s="13">
        <f t="shared" si="13"/>
        <v>0</v>
      </c>
      <c r="AQ84" s="10">
        <v>3159556.67</v>
      </c>
      <c r="AR84" s="10">
        <v>3159556</v>
      </c>
      <c r="AS84" s="10">
        <v>0</v>
      </c>
      <c r="AT84" s="10">
        <v>0</v>
      </c>
      <c r="AU84" s="14">
        <f t="shared" si="14"/>
        <v>-0.66999999992549419</v>
      </c>
      <c r="AV84" s="7" t="str">
        <f t="shared" si="15"/>
        <v>NÃO</v>
      </c>
      <c r="AW84" s="7" t="str">
        <f t="shared" si="16"/>
        <v>OK</v>
      </c>
      <c r="AX84" s="7" t="str">
        <f t="shared" si="17"/>
        <v>OK</v>
      </c>
    </row>
    <row r="85" spans="1:50" x14ac:dyDescent="0.25">
      <c r="A85" s="1" t="s">
        <v>327</v>
      </c>
      <c r="B85" t="s">
        <v>331</v>
      </c>
      <c r="C85" t="s">
        <v>332</v>
      </c>
      <c r="D85" t="s">
        <v>333</v>
      </c>
      <c r="E85" t="s">
        <v>67</v>
      </c>
      <c r="F85" t="s">
        <v>91</v>
      </c>
      <c r="G85" t="s">
        <v>54</v>
      </c>
      <c r="H85" t="s">
        <v>55</v>
      </c>
      <c r="I85" t="s">
        <v>56</v>
      </c>
      <c r="J85" t="s">
        <v>57</v>
      </c>
      <c r="K85" t="s">
        <v>57</v>
      </c>
      <c r="L85" t="s">
        <v>111</v>
      </c>
      <c r="M85">
        <v>20</v>
      </c>
      <c r="N85" s="5" t="str">
        <f t="shared" si="9"/>
        <v>OK</v>
      </c>
      <c r="O85" t="s">
        <v>57</v>
      </c>
      <c r="P85" t="s">
        <v>59</v>
      </c>
      <c r="Q85" t="s">
        <v>59</v>
      </c>
      <c r="R85" t="str">
        <f>VLOOKUP($D85,Rascunho!$E$2:$S$296,15,FALSE)</f>
        <v>https://seger.es.gov.br/autarquias</v>
      </c>
      <c r="S85" s="11">
        <v>3413560.3</v>
      </c>
      <c r="T85" s="11">
        <v>1312304</v>
      </c>
      <c r="U85" s="7" t="str">
        <f t="shared" si="10"/>
        <v>OK</v>
      </c>
      <c r="V85" s="10">
        <v>3458170.6</v>
      </c>
      <c r="W85" s="10">
        <v>0</v>
      </c>
      <c r="X85" t="s">
        <v>57</v>
      </c>
      <c r="Y85" s="10">
        <v>85661.67</v>
      </c>
      <c r="Z85" s="10">
        <v>0</v>
      </c>
      <c r="AA85" s="10">
        <v>0</v>
      </c>
      <c r="AB85" s="10">
        <v>44610.3</v>
      </c>
      <c r="AC85" s="7" t="str">
        <f t="shared" si="11"/>
        <v>OK</v>
      </c>
      <c r="AD85" s="10">
        <v>14909258.26</v>
      </c>
      <c r="AE85" s="10">
        <v>0</v>
      </c>
      <c r="AF85" s="10">
        <v>0</v>
      </c>
      <c r="AG85" s="10">
        <v>0</v>
      </c>
      <c r="AH85" s="10">
        <v>0</v>
      </c>
      <c r="AI85" s="7" t="str">
        <f t="shared" si="12"/>
        <v>OK</v>
      </c>
      <c r="AJ85" s="10">
        <v>0</v>
      </c>
      <c r="AK85" s="10">
        <v>0</v>
      </c>
      <c r="AL85" s="10">
        <v>0</v>
      </c>
      <c r="AM85" s="10">
        <v>0</v>
      </c>
      <c r="AN85" s="10">
        <v>68602271495</v>
      </c>
      <c r="AO85" s="10">
        <v>68602271495</v>
      </c>
      <c r="AP85" s="13">
        <f t="shared" si="13"/>
        <v>0</v>
      </c>
      <c r="AQ85" s="10">
        <v>4525000</v>
      </c>
      <c r="AR85" s="10">
        <v>4525000</v>
      </c>
      <c r="AS85" s="10">
        <v>0</v>
      </c>
      <c r="AT85" s="10">
        <v>0</v>
      </c>
      <c r="AU85" s="14">
        <f t="shared" si="14"/>
        <v>0</v>
      </c>
      <c r="AV85" s="7" t="str">
        <f t="shared" si="15"/>
        <v>NÃO</v>
      </c>
      <c r="AW85" s="7" t="str">
        <f t="shared" si="16"/>
        <v>OK</v>
      </c>
      <c r="AX85" s="7" t="str">
        <f t="shared" si="17"/>
        <v>OK</v>
      </c>
    </row>
    <row r="86" spans="1:50" x14ac:dyDescent="0.25">
      <c r="A86" s="1" t="s">
        <v>327</v>
      </c>
      <c r="B86" t="s">
        <v>334</v>
      </c>
      <c r="C86" t="s">
        <v>335</v>
      </c>
      <c r="D86" t="s">
        <v>336</v>
      </c>
      <c r="E86" t="s">
        <v>52</v>
      </c>
      <c r="F86" t="s">
        <v>68</v>
      </c>
      <c r="G86" t="s">
        <v>54</v>
      </c>
      <c r="H86" t="s">
        <v>55</v>
      </c>
      <c r="I86" t="s">
        <v>256</v>
      </c>
      <c r="J86" t="s">
        <v>59</v>
      </c>
      <c r="K86" t="s">
        <v>57</v>
      </c>
      <c r="L86" t="s">
        <v>111</v>
      </c>
      <c r="M86">
        <v>2049</v>
      </c>
      <c r="N86" s="5" t="str">
        <f t="shared" si="9"/>
        <v>OK</v>
      </c>
      <c r="O86" t="s">
        <v>59</v>
      </c>
      <c r="P86" t="s">
        <v>59</v>
      </c>
      <c r="Q86" t="s">
        <v>59</v>
      </c>
      <c r="R86" t="str">
        <f>VLOOKUP($D86,Rascunho!$E$2:$S$296,15,FALSE)</f>
        <v>https://ri.banestes.com.br/docs/Relatorio-de-Sustentabilidade-banestes-2023-12-31-KB8g9N78.pdf</v>
      </c>
      <c r="S86" s="11">
        <v>5871312116.21</v>
      </c>
      <c r="T86" s="11">
        <v>450600322.39999998</v>
      </c>
      <c r="U86" s="7" t="str">
        <f t="shared" si="10"/>
        <v>OK</v>
      </c>
      <c r="V86" s="10">
        <v>5500692170.3199997</v>
      </c>
      <c r="W86" s="10">
        <v>110647839.56999999</v>
      </c>
      <c r="X86" t="s">
        <v>59</v>
      </c>
      <c r="Y86" s="10">
        <v>719633.64</v>
      </c>
      <c r="Z86" s="10">
        <v>155142.6</v>
      </c>
      <c r="AA86" s="10">
        <v>0</v>
      </c>
      <c r="AB86" s="10">
        <v>370619945.88999999</v>
      </c>
      <c r="AC86" s="7" t="str">
        <f t="shared" si="11"/>
        <v>OK</v>
      </c>
      <c r="AD86" s="10">
        <v>2216351284.6500001</v>
      </c>
      <c r="AE86" s="10">
        <v>3058197397.4000001</v>
      </c>
      <c r="AF86" s="10">
        <v>185951623.80000001</v>
      </c>
      <c r="AG86" s="10">
        <v>1158208.4099999999</v>
      </c>
      <c r="AH86" s="10">
        <v>214214.89</v>
      </c>
      <c r="AI86" s="7" t="str">
        <f t="shared" si="12"/>
        <v>INDÍCIO DE DEPENDÊNCIA POR SUBVENÇÃO</v>
      </c>
      <c r="AJ86" s="10">
        <v>0</v>
      </c>
      <c r="AK86" s="10">
        <v>0</v>
      </c>
      <c r="AL86" s="10">
        <v>0</v>
      </c>
      <c r="AM86" s="10">
        <v>0</v>
      </c>
      <c r="AN86" s="10">
        <v>291793529</v>
      </c>
      <c r="AO86" s="10">
        <v>291793529</v>
      </c>
      <c r="AP86" s="13">
        <f t="shared" si="13"/>
        <v>0</v>
      </c>
      <c r="AQ86" s="10">
        <v>1477920000</v>
      </c>
      <c r="AR86" s="10">
        <v>1477920000</v>
      </c>
      <c r="AS86" s="10">
        <v>0</v>
      </c>
      <c r="AT86" s="10">
        <v>0</v>
      </c>
      <c r="AU86" s="14">
        <f t="shared" si="14"/>
        <v>0</v>
      </c>
      <c r="AV86" s="7" t="str">
        <f t="shared" si="15"/>
        <v>NÃO</v>
      </c>
      <c r="AW86" s="7" t="str">
        <f t="shared" si="16"/>
        <v>OK</v>
      </c>
      <c r="AX86" s="7" t="str">
        <f t="shared" si="17"/>
        <v>OK</v>
      </c>
    </row>
    <row r="87" spans="1:50" x14ac:dyDescent="0.25">
      <c r="A87" s="1" t="s">
        <v>327</v>
      </c>
      <c r="B87" t="s">
        <v>337</v>
      </c>
      <c r="C87" t="s">
        <v>338</v>
      </c>
      <c r="D87" t="s">
        <v>339</v>
      </c>
      <c r="E87" t="s">
        <v>52</v>
      </c>
      <c r="F87" t="s">
        <v>68</v>
      </c>
      <c r="G87" t="s">
        <v>54</v>
      </c>
      <c r="H87" t="s">
        <v>55</v>
      </c>
      <c r="I87" t="s">
        <v>56</v>
      </c>
      <c r="J87" t="s">
        <v>57</v>
      </c>
      <c r="K87" t="s">
        <v>57</v>
      </c>
      <c r="L87" t="s">
        <v>111</v>
      </c>
      <c r="M87">
        <v>161</v>
      </c>
      <c r="N87" s="5" t="str">
        <f t="shared" si="9"/>
        <v>OK</v>
      </c>
      <c r="O87" t="s">
        <v>59</v>
      </c>
      <c r="P87" t="s">
        <v>59</v>
      </c>
      <c r="Q87" t="s">
        <v>59</v>
      </c>
      <c r="R87" t="str">
        <f>VLOOKUP($D87,Rascunho!$E$2:$S$296,15,FALSE)</f>
        <v>https://www.bandes.com.br/Site/Dinamico/Show/933/Governanca-Corporativa</v>
      </c>
      <c r="S87" s="11">
        <v>278354000</v>
      </c>
      <c r="T87" s="11">
        <v>46608858.840000004</v>
      </c>
      <c r="U87" s="7" t="str">
        <f t="shared" si="10"/>
        <v>OK</v>
      </c>
      <c r="V87" s="10">
        <v>183184012</v>
      </c>
      <c r="W87" s="10">
        <v>6186937.3399999999</v>
      </c>
      <c r="X87" t="s">
        <v>59</v>
      </c>
      <c r="Y87" s="10">
        <v>252762.34</v>
      </c>
      <c r="Z87" s="10">
        <v>44339.23</v>
      </c>
      <c r="AA87" s="10">
        <v>0</v>
      </c>
      <c r="AB87" s="10">
        <v>75969518.140000001</v>
      </c>
      <c r="AC87" s="7" t="str">
        <f t="shared" si="11"/>
        <v>OK</v>
      </c>
      <c r="AD87" s="10">
        <v>435218407.47000003</v>
      </c>
      <c r="AE87" s="10">
        <v>435218407.47000003</v>
      </c>
      <c r="AF87" s="10">
        <v>0</v>
      </c>
      <c r="AG87" s="10">
        <v>0</v>
      </c>
      <c r="AH87" s="10">
        <v>0</v>
      </c>
      <c r="AI87" s="7" t="str">
        <f t="shared" si="12"/>
        <v>OK</v>
      </c>
      <c r="AJ87" s="10">
        <v>0</v>
      </c>
      <c r="AK87" s="10">
        <v>0</v>
      </c>
      <c r="AL87" s="10">
        <v>0</v>
      </c>
      <c r="AM87" s="10">
        <v>0</v>
      </c>
      <c r="AN87" s="10">
        <v>25246979553</v>
      </c>
      <c r="AO87" s="10">
        <v>25246979553</v>
      </c>
      <c r="AP87" s="13">
        <f t="shared" si="13"/>
        <v>0</v>
      </c>
      <c r="AQ87" s="10">
        <v>439371000</v>
      </c>
      <c r="AR87" s="10">
        <v>439371000</v>
      </c>
      <c r="AS87" s="10">
        <v>0</v>
      </c>
      <c r="AT87" s="10">
        <v>0</v>
      </c>
      <c r="AU87" s="14">
        <f t="shared" si="14"/>
        <v>0</v>
      </c>
      <c r="AV87" s="7" t="str">
        <f t="shared" si="15"/>
        <v>NÃO</v>
      </c>
      <c r="AW87" s="7" t="str">
        <f t="shared" si="16"/>
        <v>OK</v>
      </c>
      <c r="AX87" s="7" t="str">
        <f t="shared" si="17"/>
        <v>OK</v>
      </c>
    </row>
    <row r="88" spans="1:50" x14ac:dyDescent="0.25">
      <c r="A88" s="1" t="s">
        <v>327</v>
      </c>
      <c r="B88" t="s">
        <v>340</v>
      </c>
      <c r="C88" t="s">
        <v>341</v>
      </c>
      <c r="D88" t="s">
        <v>342</v>
      </c>
      <c r="E88" t="s">
        <v>52</v>
      </c>
      <c r="F88" t="s">
        <v>87</v>
      </c>
      <c r="G88" t="s">
        <v>54</v>
      </c>
      <c r="H88" t="s">
        <v>55</v>
      </c>
      <c r="I88" t="s">
        <v>56</v>
      </c>
      <c r="J88" t="s">
        <v>57</v>
      </c>
      <c r="K88" t="s">
        <v>57</v>
      </c>
      <c r="L88" t="s">
        <v>111</v>
      </c>
      <c r="M88">
        <v>1291</v>
      </c>
      <c r="N88" s="5" t="str">
        <f t="shared" si="9"/>
        <v>OK</v>
      </c>
      <c r="O88" t="s">
        <v>59</v>
      </c>
      <c r="P88" t="s">
        <v>59</v>
      </c>
      <c r="Q88" t="s">
        <v>59</v>
      </c>
      <c r="R88" t="str">
        <f>VLOOKUP($D88,Rascunho!$E$2:$S$296,15,FALSE)</f>
        <v>https://www.cesan.com.br/a-cesan/</v>
      </c>
      <c r="S88" s="11">
        <v>1172245478</v>
      </c>
      <c r="T88" s="11">
        <v>276894151.52999997</v>
      </c>
      <c r="U88" s="7" t="str">
        <f t="shared" si="10"/>
        <v>OK</v>
      </c>
      <c r="V88" s="10">
        <v>1668649829.49</v>
      </c>
      <c r="W88" s="10">
        <v>841819749</v>
      </c>
      <c r="X88" t="s">
        <v>59</v>
      </c>
      <c r="Y88" s="10">
        <v>455441.59</v>
      </c>
      <c r="Z88" s="10">
        <v>37556.44</v>
      </c>
      <c r="AA88" s="10">
        <v>18594.939999999999</v>
      </c>
      <c r="AB88" s="10">
        <v>173544718</v>
      </c>
      <c r="AC88" s="7" t="str">
        <f t="shared" si="11"/>
        <v>OK</v>
      </c>
      <c r="AD88" s="10">
        <v>3756600682</v>
      </c>
      <c r="AE88" s="10">
        <v>0</v>
      </c>
      <c r="AF88" s="10">
        <v>0</v>
      </c>
      <c r="AG88" s="10">
        <v>0</v>
      </c>
      <c r="AH88" s="10">
        <v>0</v>
      </c>
      <c r="AI88" s="7" t="str">
        <f t="shared" si="12"/>
        <v>OK</v>
      </c>
      <c r="AJ88" s="10">
        <v>0</v>
      </c>
      <c r="AK88" s="10">
        <v>0</v>
      </c>
      <c r="AL88" s="10">
        <v>82234466.739999995</v>
      </c>
      <c r="AM88" s="10">
        <v>249281000</v>
      </c>
      <c r="AN88" s="10">
        <v>3051099567</v>
      </c>
      <c r="AO88" s="10">
        <v>3015250810</v>
      </c>
      <c r="AP88" s="13">
        <f t="shared" si="13"/>
        <v>-35848757</v>
      </c>
      <c r="AQ88" s="10">
        <v>3057006000</v>
      </c>
      <c r="AR88" s="10">
        <v>3015250810</v>
      </c>
      <c r="AS88" s="10">
        <v>0</v>
      </c>
      <c r="AT88" s="10">
        <v>0</v>
      </c>
      <c r="AU88" s="14">
        <f t="shared" si="14"/>
        <v>-41755190</v>
      </c>
      <c r="AV88" s="7" t="str">
        <f t="shared" si="15"/>
        <v>NÃO</v>
      </c>
      <c r="AW88" s="7" t="str">
        <f t="shared" si="16"/>
        <v>VER CAPITAL</v>
      </c>
      <c r="AX88" s="7" t="str">
        <f t="shared" si="17"/>
        <v>INDÍCIO DE DEPENDÊNCIA POR CAPITAL</v>
      </c>
    </row>
    <row r="89" spans="1:50" x14ac:dyDescent="0.25">
      <c r="A89" s="1" t="s">
        <v>327</v>
      </c>
      <c r="B89" t="s">
        <v>343</v>
      </c>
      <c r="C89" t="s">
        <v>344</v>
      </c>
      <c r="D89" t="s">
        <v>345</v>
      </c>
      <c r="E89" t="s">
        <v>52</v>
      </c>
      <c r="F89" t="s">
        <v>204</v>
      </c>
      <c r="G89" t="s">
        <v>73</v>
      </c>
      <c r="H89" t="s">
        <v>55</v>
      </c>
      <c r="I89" t="s">
        <v>56</v>
      </c>
      <c r="J89" t="s">
        <v>57</v>
      </c>
      <c r="K89" t="s">
        <v>57</v>
      </c>
      <c r="L89" t="s">
        <v>111</v>
      </c>
      <c r="M89">
        <v>210</v>
      </c>
      <c r="N89" s="5" t="str">
        <f t="shared" si="9"/>
        <v>OK</v>
      </c>
      <c r="O89" t="s">
        <v>59</v>
      </c>
      <c r="P89" t="s">
        <v>59</v>
      </c>
      <c r="Q89" t="s">
        <v>57</v>
      </c>
      <c r="R89" t="str">
        <f>VLOOKUP($D89,Rascunho!$E$2:$S$296,15,FALSE)</f>
        <v>https://ceturb.es.gov.br/missao-visao-e-valores</v>
      </c>
      <c r="S89" s="11">
        <v>72800697.409999996</v>
      </c>
      <c r="T89" s="11">
        <v>46074763.990000002</v>
      </c>
      <c r="U89" s="7" t="str">
        <f t="shared" si="10"/>
        <v>OK</v>
      </c>
      <c r="V89" s="10">
        <v>68739182.549999997</v>
      </c>
      <c r="W89" s="10">
        <v>250459.42</v>
      </c>
      <c r="X89" t="s">
        <v>57</v>
      </c>
      <c r="Y89" s="10">
        <v>415970.78</v>
      </c>
      <c r="Z89" s="10">
        <v>0</v>
      </c>
      <c r="AA89" s="10">
        <v>0</v>
      </c>
      <c r="AB89" s="10">
        <v>6911299.5700000003</v>
      </c>
      <c r="AC89" s="7" t="str">
        <f t="shared" si="11"/>
        <v>OK</v>
      </c>
      <c r="AD89" s="10">
        <v>18312337.600000001</v>
      </c>
      <c r="AE89" s="10">
        <v>0</v>
      </c>
      <c r="AF89" s="10">
        <v>0</v>
      </c>
      <c r="AG89" s="10">
        <v>11560853.08</v>
      </c>
      <c r="AH89" s="10">
        <v>14353807.380000001</v>
      </c>
      <c r="AI89" s="7" t="str">
        <f t="shared" si="12"/>
        <v>INDÍCIO DE DEPENDÊNCIA POR SUBVENÇÃO</v>
      </c>
      <c r="AJ89" s="10">
        <v>0</v>
      </c>
      <c r="AK89" s="10">
        <v>0</v>
      </c>
      <c r="AL89" s="10">
        <v>0</v>
      </c>
      <c r="AM89" s="10">
        <v>0</v>
      </c>
      <c r="AN89" s="10">
        <v>93473015</v>
      </c>
      <c r="AO89" s="10">
        <v>93473015</v>
      </c>
      <c r="AP89" s="13">
        <f t="shared" si="13"/>
        <v>0</v>
      </c>
      <c r="AQ89" s="10">
        <v>93473015.359999999</v>
      </c>
      <c r="AR89" s="10">
        <v>93473015.359999999</v>
      </c>
      <c r="AS89" s="10">
        <v>106526984.64</v>
      </c>
      <c r="AT89" s="10">
        <v>106526984.64</v>
      </c>
      <c r="AU89" s="14">
        <f t="shared" si="14"/>
        <v>106526984.64</v>
      </c>
      <c r="AV89" s="7" t="str">
        <f t="shared" si="15"/>
        <v>SIM</v>
      </c>
      <c r="AW89" s="7" t="str">
        <f t="shared" si="16"/>
        <v>OK</v>
      </c>
      <c r="AX89" s="7" t="str">
        <f t="shared" si="17"/>
        <v>OK</v>
      </c>
    </row>
    <row r="90" spans="1:50" x14ac:dyDescent="0.25">
      <c r="A90" s="1" t="s">
        <v>346</v>
      </c>
      <c r="B90" t="s">
        <v>347</v>
      </c>
      <c r="C90" t="s">
        <v>348</v>
      </c>
      <c r="D90" t="s">
        <v>349</v>
      </c>
      <c r="E90" t="s">
        <v>52</v>
      </c>
      <c r="F90" t="s">
        <v>91</v>
      </c>
      <c r="G90" t="s">
        <v>54</v>
      </c>
      <c r="H90" t="s">
        <v>55</v>
      </c>
      <c r="I90" t="s">
        <v>56</v>
      </c>
      <c r="J90" t="s">
        <v>57</v>
      </c>
      <c r="K90" t="s">
        <v>57</v>
      </c>
      <c r="L90" t="s">
        <v>58</v>
      </c>
      <c r="M90">
        <v>406</v>
      </c>
      <c r="N90" s="5" t="str">
        <f t="shared" si="9"/>
        <v>OK</v>
      </c>
      <c r="O90" t="s">
        <v>59</v>
      </c>
      <c r="P90" t="s">
        <v>59</v>
      </c>
      <c r="Q90" t="s">
        <v>59</v>
      </c>
      <c r="R90" t="str">
        <f>VLOOKUP($D90,Rascunho!$E$2:$S$296,15,FALSE)</f>
        <v>https://goias.gov.br/agehab/carta-anual-de-governanca-corporativa/</v>
      </c>
      <c r="S90" s="11">
        <v>488399211.5</v>
      </c>
      <c r="T90" s="11">
        <v>61538915.359999999</v>
      </c>
      <c r="U90" s="7" t="str">
        <f t="shared" si="10"/>
        <v>OK</v>
      </c>
      <c r="V90" s="10">
        <v>492858576.45999998</v>
      </c>
      <c r="W90" s="10">
        <v>251617168.5</v>
      </c>
      <c r="X90" t="s">
        <v>57</v>
      </c>
      <c r="Y90" s="10">
        <v>419636.49</v>
      </c>
      <c r="Z90" s="10">
        <v>0</v>
      </c>
      <c r="AA90" s="10">
        <v>55520.639999999999</v>
      </c>
      <c r="AB90" s="10">
        <v>244352232.86000001</v>
      </c>
      <c r="AC90" s="7" t="str">
        <f t="shared" si="11"/>
        <v>OK</v>
      </c>
      <c r="AD90" s="10">
        <v>375255264.16000003</v>
      </c>
      <c r="AE90" s="10">
        <v>0</v>
      </c>
      <c r="AF90" s="10">
        <v>0</v>
      </c>
      <c r="AG90" s="10">
        <v>54322312.039999999</v>
      </c>
      <c r="AH90" s="10">
        <v>351858350.23000002</v>
      </c>
      <c r="AI90" s="7" t="str">
        <f t="shared" si="12"/>
        <v>OK</v>
      </c>
      <c r="AJ90" s="10">
        <v>0</v>
      </c>
      <c r="AK90" s="10">
        <v>0</v>
      </c>
      <c r="AL90" s="10">
        <v>0</v>
      </c>
      <c r="AM90" s="10">
        <v>0</v>
      </c>
      <c r="AN90" s="10">
        <v>196040923.41999999</v>
      </c>
      <c r="AO90" s="10">
        <v>196040923.41999999</v>
      </c>
      <c r="AP90" s="13">
        <f t="shared" si="13"/>
        <v>0</v>
      </c>
      <c r="AQ90" s="10">
        <v>187163774.28999999</v>
      </c>
      <c r="AR90" s="10">
        <v>187163774.28999999</v>
      </c>
      <c r="AS90" s="10">
        <v>8877149.1300000008</v>
      </c>
      <c r="AT90" s="10">
        <v>8877149.1300000008</v>
      </c>
      <c r="AU90" s="14">
        <f t="shared" si="14"/>
        <v>8877149.1300000008</v>
      </c>
      <c r="AV90" s="7" t="str">
        <f t="shared" si="15"/>
        <v>SIM</v>
      </c>
      <c r="AW90" s="7" t="str">
        <f t="shared" si="16"/>
        <v>OK</v>
      </c>
      <c r="AX90" s="7" t="str">
        <f t="shared" si="17"/>
        <v>OK</v>
      </c>
    </row>
    <row r="91" spans="1:50" x14ac:dyDescent="0.25">
      <c r="A91" s="1" t="s">
        <v>346</v>
      </c>
      <c r="B91" t="s">
        <v>350</v>
      </c>
      <c r="C91" t="s">
        <v>351</v>
      </c>
      <c r="D91" t="s">
        <v>352</v>
      </c>
      <c r="E91" t="s">
        <v>52</v>
      </c>
      <c r="F91" t="s">
        <v>128</v>
      </c>
      <c r="G91" t="s">
        <v>54</v>
      </c>
      <c r="H91" t="s">
        <v>55</v>
      </c>
      <c r="I91" t="s">
        <v>56</v>
      </c>
      <c r="J91" t="s">
        <v>57</v>
      </c>
      <c r="K91" t="s">
        <v>57</v>
      </c>
      <c r="L91" t="s">
        <v>111</v>
      </c>
      <c r="M91">
        <v>10</v>
      </c>
      <c r="N91" s="5" t="str">
        <f t="shared" si="9"/>
        <v>OK</v>
      </c>
      <c r="O91" t="s">
        <v>59</v>
      </c>
      <c r="P91" t="s">
        <v>59</v>
      </c>
      <c r="Q91" t="s">
        <v>57</v>
      </c>
      <c r="R91" t="str">
        <f>VLOOKUP($D91,Rascunho!$E$2:$S$296,15,FALSE)</f>
        <v>https://www.goiasgas.com.br/acesso-a-informacao/governanca/carta-anual-de-governanca</v>
      </c>
      <c r="S91" s="11">
        <v>0</v>
      </c>
      <c r="T91" s="11">
        <v>511941.8</v>
      </c>
      <c r="U91" s="7" t="str">
        <f t="shared" si="10"/>
        <v>OK</v>
      </c>
      <c r="V91" s="10">
        <v>882531.03</v>
      </c>
      <c r="W91" s="10">
        <v>1876.1</v>
      </c>
      <c r="X91" t="s">
        <v>57</v>
      </c>
      <c r="Y91" s="10">
        <v>201435.68</v>
      </c>
      <c r="Z91" s="10">
        <v>0</v>
      </c>
      <c r="AA91" s="10">
        <v>21120</v>
      </c>
      <c r="AB91" s="10">
        <v>-880774.49</v>
      </c>
      <c r="AC91" s="7" t="str">
        <f t="shared" si="11"/>
        <v>OK</v>
      </c>
      <c r="AD91" s="10">
        <v>380206.17</v>
      </c>
      <c r="AE91" s="10">
        <v>0</v>
      </c>
      <c r="AF91" s="10">
        <v>0</v>
      </c>
      <c r="AG91" s="10">
        <v>0</v>
      </c>
      <c r="AH91" s="10">
        <v>0</v>
      </c>
      <c r="AI91" s="7" t="str">
        <f t="shared" si="12"/>
        <v>OK</v>
      </c>
      <c r="AJ91" s="10">
        <v>0</v>
      </c>
      <c r="AK91" s="10">
        <v>0</v>
      </c>
      <c r="AL91" s="10">
        <v>0</v>
      </c>
      <c r="AM91" s="10">
        <v>0</v>
      </c>
      <c r="AN91" s="10">
        <v>1511301</v>
      </c>
      <c r="AO91" s="10">
        <v>1511301</v>
      </c>
      <c r="AP91" s="13">
        <f t="shared" si="13"/>
        <v>0</v>
      </c>
      <c r="AQ91" s="10">
        <v>1256301</v>
      </c>
      <c r="AR91" s="10">
        <v>8870000</v>
      </c>
      <c r="AS91" s="10">
        <v>0</v>
      </c>
      <c r="AT91" s="10">
        <v>0</v>
      </c>
      <c r="AU91" s="14">
        <f t="shared" si="14"/>
        <v>7613699</v>
      </c>
      <c r="AV91" s="7" t="str">
        <f t="shared" si="15"/>
        <v>SIM</v>
      </c>
      <c r="AW91" s="7" t="str">
        <f t="shared" si="16"/>
        <v>OK</v>
      </c>
      <c r="AX91" s="7" t="str">
        <f t="shared" si="17"/>
        <v>OK</v>
      </c>
    </row>
    <row r="92" spans="1:50" x14ac:dyDescent="0.25">
      <c r="A92" s="1" t="s">
        <v>346</v>
      </c>
      <c r="B92" t="s">
        <v>353</v>
      </c>
      <c r="C92" t="s">
        <v>354</v>
      </c>
      <c r="D92" t="s">
        <v>355</v>
      </c>
      <c r="E92" t="s">
        <v>52</v>
      </c>
      <c r="F92" t="s">
        <v>280</v>
      </c>
      <c r="G92" t="s">
        <v>54</v>
      </c>
      <c r="H92" t="s">
        <v>55</v>
      </c>
      <c r="I92" t="s">
        <v>256</v>
      </c>
      <c r="J92" t="s">
        <v>59</v>
      </c>
      <c r="K92" t="s">
        <v>57</v>
      </c>
      <c r="L92" t="s">
        <v>111</v>
      </c>
      <c r="M92">
        <v>112</v>
      </c>
      <c r="N92" s="5" t="str">
        <f t="shared" si="9"/>
        <v>OK</v>
      </c>
      <c r="O92" t="s">
        <v>59</v>
      </c>
      <c r="P92" t="s">
        <v>59</v>
      </c>
      <c r="Q92" t="s">
        <v>59</v>
      </c>
      <c r="R92" t="str">
        <f>VLOOKUP($D92,Rascunho!$E$2:$S$296,15,FALSE)</f>
        <v>https://celgpar.com/AcessoItem.aspx?100</v>
      </c>
      <c r="S92" s="11">
        <v>14179676.77</v>
      </c>
      <c r="T92" s="11">
        <v>24329776.93</v>
      </c>
      <c r="U92" s="7" t="str">
        <f t="shared" si="10"/>
        <v>OK</v>
      </c>
      <c r="V92" s="10">
        <v>71595875.489999995</v>
      </c>
      <c r="W92" s="10">
        <v>39303354.719999999</v>
      </c>
      <c r="X92" t="s">
        <v>57</v>
      </c>
      <c r="Y92" s="10">
        <v>537630.73</v>
      </c>
      <c r="Z92" s="10">
        <v>0</v>
      </c>
      <c r="AA92" s="10">
        <v>0</v>
      </c>
      <c r="AB92" s="10">
        <v>48730589.049999997</v>
      </c>
      <c r="AC92" s="7" t="str">
        <f t="shared" si="11"/>
        <v>OK</v>
      </c>
      <c r="AD92" s="10">
        <v>746070958.35000002</v>
      </c>
      <c r="AE92" s="10">
        <v>0</v>
      </c>
      <c r="AF92" s="10">
        <v>0</v>
      </c>
      <c r="AG92" s="10">
        <v>0</v>
      </c>
      <c r="AH92" s="10">
        <v>0</v>
      </c>
      <c r="AI92" s="7" t="str">
        <f t="shared" si="12"/>
        <v>OK</v>
      </c>
      <c r="AJ92" s="10">
        <v>0</v>
      </c>
      <c r="AK92" s="10">
        <v>0</v>
      </c>
      <c r="AL92" s="10">
        <v>0</v>
      </c>
      <c r="AM92" s="10">
        <v>0</v>
      </c>
      <c r="AN92" s="10">
        <v>77850603</v>
      </c>
      <c r="AO92" s="10">
        <v>79676502</v>
      </c>
      <c r="AP92" s="13">
        <f t="shared" si="13"/>
        <v>1825899</v>
      </c>
      <c r="AQ92" s="10">
        <v>522568747.06999999</v>
      </c>
      <c r="AR92" s="10">
        <v>602350701.85000002</v>
      </c>
      <c r="AS92" s="10">
        <v>0</v>
      </c>
      <c r="AT92" s="10">
        <v>0</v>
      </c>
      <c r="AU92" s="14">
        <f t="shared" si="14"/>
        <v>79781954.780000031</v>
      </c>
      <c r="AV92" s="7" t="str">
        <f t="shared" si="15"/>
        <v>SIM</v>
      </c>
      <c r="AW92" s="7" t="str">
        <f t="shared" si="16"/>
        <v>OK</v>
      </c>
      <c r="AX92" s="7" t="str">
        <f t="shared" si="17"/>
        <v>OK</v>
      </c>
    </row>
    <row r="93" spans="1:50" x14ac:dyDescent="0.25">
      <c r="A93" s="1" t="s">
        <v>346</v>
      </c>
      <c r="B93" t="s">
        <v>356</v>
      </c>
      <c r="C93" t="s">
        <v>357</v>
      </c>
      <c r="D93" t="s">
        <v>358</v>
      </c>
      <c r="E93" t="s">
        <v>52</v>
      </c>
      <c r="F93" t="s">
        <v>359</v>
      </c>
      <c r="G93" t="s">
        <v>54</v>
      </c>
      <c r="H93" t="s">
        <v>55</v>
      </c>
      <c r="I93" t="s">
        <v>56</v>
      </c>
      <c r="J93" t="s">
        <v>57</v>
      </c>
      <c r="K93" t="s">
        <v>57</v>
      </c>
      <c r="L93" t="s">
        <v>58</v>
      </c>
      <c r="M93">
        <v>244</v>
      </c>
      <c r="N93" s="5" t="str">
        <f t="shared" si="9"/>
        <v>OK</v>
      </c>
      <c r="O93" t="s">
        <v>59</v>
      </c>
      <c r="P93" t="s">
        <v>59</v>
      </c>
      <c r="Q93" t="s">
        <v>59</v>
      </c>
      <c r="R93" t="str">
        <f>VLOOKUP($D93,Rascunho!$E$2:$S$296,15,FALSE)</f>
        <v>https://goias.gov.br/iquego/carta-anual-de-governanca-corporativa-2/</v>
      </c>
      <c r="S93" s="11">
        <v>5888264.9000000004</v>
      </c>
      <c r="T93" s="11">
        <v>17912425.129999999</v>
      </c>
      <c r="U93" s="7" t="str">
        <f t="shared" si="10"/>
        <v>OK</v>
      </c>
      <c r="V93" s="10">
        <v>65618678.039999999</v>
      </c>
      <c r="W93" s="10">
        <v>689095.62</v>
      </c>
      <c r="X93" t="s">
        <v>57</v>
      </c>
      <c r="Y93" s="10">
        <v>376847.48</v>
      </c>
      <c r="Z93" s="10">
        <v>0</v>
      </c>
      <c r="AA93" s="10">
        <v>4890234.09</v>
      </c>
      <c r="AB93" s="10">
        <v>-9891446.1899999995</v>
      </c>
      <c r="AC93" s="7" t="str">
        <f t="shared" si="11"/>
        <v>OK</v>
      </c>
      <c r="AD93" s="10">
        <v>-32098452.780000001</v>
      </c>
      <c r="AE93" s="10">
        <v>0</v>
      </c>
      <c r="AF93" s="10">
        <v>0</v>
      </c>
      <c r="AG93" s="10">
        <v>14493490.050000001</v>
      </c>
      <c r="AH93" s="10">
        <v>27650145.390000001</v>
      </c>
      <c r="AI93" s="7" t="str">
        <f t="shared" si="12"/>
        <v>OK</v>
      </c>
      <c r="AJ93" s="10">
        <v>0</v>
      </c>
      <c r="AK93" s="10">
        <v>0</v>
      </c>
      <c r="AL93" s="10">
        <v>0</v>
      </c>
      <c r="AM93" s="10">
        <v>0</v>
      </c>
      <c r="AN93" s="10">
        <v>239994409</v>
      </c>
      <c r="AO93" s="10">
        <v>239994409</v>
      </c>
      <c r="AP93" s="13">
        <f t="shared" si="13"/>
        <v>0</v>
      </c>
      <c r="AQ93" s="10">
        <v>240000000</v>
      </c>
      <c r="AR93" s="10">
        <v>240000000</v>
      </c>
      <c r="AS93" s="10">
        <v>16516253.32</v>
      </c>
      <c r="AT93" s="10">
        <v>16516253.32</v>
      </c>
      <c r="AU93" s="14">
        <f t="shared" si="14"/>
        <v>16516253.32</v>
      </c>
      <c r="AV93" s="7" t="str">
        <f t="shared" si="15"/>
        <v>SIM</v>
      </c>
      <c r="AW93" s="7" t="str">
        <f t="shared" si="16"/>
        <v>OK</v>
      </c>
      <c r="AX93" s="7" t="str">
        <f t="shared" si="17"/>
        <v>OK</v>
      </c>
    </row>
    <row r="94" spans="1:50" x14ac:dyDescent="0.25">
      <c r="A94" s="1" t="s">
        <v>346</v>
      </c>
      <c r="B94" t="s">
        <v>360</v>
      </c>
      <c r="C94" t="s">
        <v>361</v>
      </c>
      <c r="D94" t="s">
        <v>362</v>
      </c>
      <c r="E94" t="s">
        <v>52</v>
      </c>
      <c r="F94" t="s">
        <v>68</v>
      </c>
      <c r="G94" t="s">
        <v>54</v>
      </c>
      <c r="H94" t="s">
        <v>55</v>
      </c>
      <c r="I94" t="s">
        <v>56</v>
      </c>
      <c r="J94" t="s">
        <v>57</v>
      </c>
      <c r="K94" t="s">
        <v>57</v>
      </c>
      <c r="L94" t="s">
        <v>111</v>
      </c>
      <c r="M94">
        <v>127</v>
      </c>
      <c r="N94" s="5" t="str">
        <f t="shared" si="9"/>
        <v>OK</v>
      </c>
      <c r="O94" t="s">
        <v>59</v>
      </c>
      <c r="P94" t="s">
        <v>59</v>
      </c>
      <c r="Q94" t="s">
        <v>57</v>
      </c>
      <c r="R94" t="str">
        <f>VLOOKUP($D94,Rascunho!$E$2:$S$296,15,FALSE)</f>
        <v>https://www.goiasfomento.com/acesso-a-informacao/carta-anual-de-governanca-corporativa/</v>
      </c>
      <c r="S94" s="11">
        <v>75204371.150000006</v>
      </c>
      <c r="T94" s="11">
        <v>31914271.359999999</v>
      </c>
      <c r="U94" s="7" t="str">
        <f t="shared" si="10"/>
        <v>OK</v>
      </c>
      <c r="V94" s="10">
        <v>71119074.75</v>
      </c>
      <c r="W94" s="10">
        <v>0</v>
      </c>
      <c r="X94" t="s">
        <v>59</v>
      </c>
      <c r="Y94" s="10">
        <v>386609.94</v>
      </c>
      <c r="Z94" s="10">
        <v>6031.67</v>
      </c>
      <c r="AA94" s="10">
        <v>0</v>
      </c>
      <c r="AB94" s="10">
        <v>4085296.4</v>
      </c>
      <c r="AC94" s="7" t="str">
        <f t="shared" si="11"/>
        <v>OK</v>
      </c>
      <c r="AD94" s="10">
        <v>197979414.77000001</v>
      </c>
      <c r="AE94" s="10">
        <v>197979414.77000001</v>
      </c>
      <c r="AF94" s="10">
        <v>0</v>
      </c>
      <c r="AG94" s="10">
        <v>0</v>
      </c>
      <c r="AH94" s="10">
        <v>0</v>
      </c>
      <c r="AI94" s="7" t="str">
        <f t="shared" si="12"/>
        <v>OK</v>
      </c>
      <c r="AJ94" s="10">
        <v>0</v>
      </c>
      <c r="AK94" s="10">
        <v>0</v>
      </c>
      <c r="AL94" s="10">
        <v>0</v>
      </c>
      <c r="AM94" s="10">
        <v>0</v>
      </c>
      <c r="AN94" s="10">
        <v>186394380</v>
      </c>
      <c r="AO94" s="10">
        <v>186394380</v>
      </c>
      <c r="AP94" s="13">
        <f t="shared" si="13"/>
        <v>0</v>
      </c>
      <c r="AQ94" s="10">
        <v>186394379.58000001</v>
      </c>
      <c r="AR94" s="10">
        <v>186394379.58000001</v>
      </c>
      <c r="AS94" s="10">
        <v>0</v>
      </c>
      <c r="AT94" s="10">
        <v>3199176.39</v>
      </c>
      <c r="AU94" s="14">
        <f t="shared" si="14"/>
        <v>3199176.39</v>
      </c>
      <c r="AV94" s="7" t="str">
        <f t="shared" si="15"/>
        <v>SIM</v>
      </c>
      <c r="AW94" s="7" t="str">
        <f t="shared" si="16"/>
        <v>OK</v>
      </c>
      <c r="AX94" s="7" t="str">
        <f t="shared" si="17"/>
        <v>OK</v>
      </c>
    </row>
    <row r="95" spans="1:50" x14ac:dyDescent="0.25">
      <c r="A95" s="1" t="s">
        <v>346</v>
      </c>
      <c r="B95" t="s">
        <v>363</v>
      </c>
      <c r="C95" t="s">
        <v>364</v>
      </c>
      <c r="D95" t="s">
        <v>365</v>
      </c>
      <c r="E95" t="s">
        <v>67</v>
      </c>
      <c r="F95" t="s">
        <v>68</v>
      </c>
      <c r="G95" t="s">
        <v>73</v>
      </c>
      <c r="H95" t="s">
        <v>74</v>
      </c>
      <c r="I95" t="s">
        <v>56</v>
      </c>
      <c r="J95" t="s">
        <v>57</v>
      </c>
      <c r="K95" t="s">
        <v>57</v>
      </c>
      <c r="L95" t="s">
        <v>111</v>
      </c>
      <c r="M95">
        <v>0</v>
      </c>
      <c r="N95" s="5" t="str">
        <f t="shared" si="9"/>
        <v>OK</v>
      </c>
      <c r="O95" t="s">
        <v>57</v>
      </c>
      <c r="P95" t="s">
        <v>57</v>
      </c>
      <c r="Q95" t="s">
        <v>57</v>
      </c>
      <c r="R95" t="str">
        <f>VLOOKUP($D95,Rascunho!$E$2:$S$296,15,FALSE)</f>
        <v>http://www.administracao.go.gov.br</v>
      </c>
      <c r="S95" s="11">
        <v>0</v>
      </c>
      <c r="T95" s="11">
        <v>0</v>
      </c>
      <c r="U95" s="7" t="str">
        <f t="shared" si="10"/>
        <v>OK</v>
      </c>
      <c r="V95" s="10">
        <v>0</v>
      </c>
      <c r="W95" s="10">
        <v>0</v>
      </c>
      <c r="X95" t="s">
        <v>57</v>
      </c>
      <c r="Y95" s="10">
        <v>0</v>
      </c>
      <c r="Z95" s="10">
        <v>0</v>
      </c>
      <c r="AA95" s="10">
        <v>0</v>
      </c>
      <c r="AB95" s="10">
        <v>0</v>
      </c>
      <c r="AC95" s="7" t="str">
        <f t="shared" si="11"/>
        <v>OK</v>
      </c>
      <c r="AD95" s="10">
        <v>-425197217.69999999</v>
      </c>
      <c r="AE95" s="10">
        <v>0</v>
      </c>
      <c r="AF95" s="10">
        <v>0</v>
      </c>
      <c r="AG95" s="10">
        <v>0</v>
      </c>
      <c r="AH95" s="10">
        <v>0</v>
      </c>
      <c r="AI95" s="7" t="str">
        <f t="shared" si="12"/>
        <v>OK</v>
      </c>
      <c r="AJ95" s="10">
        <v>0</v>
      </c>
      <c r="AK95" s="10">
        <v>0</v>
      </c>
      <c r="AL95" s="10">
        <v>0</v>
      </c>
      <c r="AM95" s="10">
        <v>0</v>
      </c>
      <c r="AN95" s="10">
        <v>1</v>
      </c>
      <c r="AO95" s="10">
        <v>1</v>
      </c>
      <c r="AP95" s="13">
        <f t="shared" si="13"/>
        <v>0</v>
      </c>
      <c r="AQ95" s="10">
        <v>1.24</v>
      </c>
      <c r="AR95" s="10">
        <v>1.24</v>
      </c>
      <c r="AS95" s="10">
        <v>0</v>
      </c>
      <c r="AT95" s="10">
        <v>0</v>
      </c>
      <c r="AU95" s="14">
        <f t="shared" si="14"/>
        <v>0</v>
      </c>
      <c r="AV95" s="7" t="str">
        <f t="shared" si="15"/>
        <v>NÃO</v>
      </c>
      <c r="AW95" s="7" t="str">
        <f t="shared" si="16"/>
        <v>OK</v>
      </c>
      <c r="AX95" s="7" t="str">
        <f t="shared" si="17"/>
        <v>OK</v>
      </c>
    </row>
    <row r="96" spans="1:50" x14ac:dyDescent="0.25">
      <c r="A96" s="1" t="s">
        <v>346</v>
      </c>
      <c r="B96" t="s">
        <v>366</v>
      </c>
      <c r="C96" t="s">
        <v>367</v>
      </c>
      <c r="D96" t="s">
        <v>368</v>
      </c>
      <c r="E96" t="s">
        <v>52</v>
      </c>
      <c r="F96" t="s">
        <v>98</v>
      </c>
      <c r="G96" t="s">
        <v>54</v>
      </c>
      <c r="H96" t="s">
        <v>55</v>
      </c>
      <c r="I96" t="s">
        <v>56</v>
      </c>
      <c r="J96" t="s">
        <v>57</v>
      </c>
      <c r="K96" t="s">
        <v>57</v>
      </c>
      <c r="L96" t="s">
        <v>58</v>
      </c>
      <c r="M96">
        <v>30</v>
      </c>
      <c r="N96" s="5" t="str">
        <f t="shared" si="9"/>
        <v>OK</v>
      </c>
      <c r="O96" t="s">
        <v>59</v>
      </c>
      <c r="P96" t="s">
        <v>59</v>
      </c>
      <c r="Q96" t="s">
        <v>59</v>
      </c>
      <c r="R96" t="str">
        <f>VLOOKUP($D96,Rascunho!$E$2:$S$296,15,FALSE)</f>
        <v>https://goias.gov.br/goiastelecom/carta-anual-de-governanca/</v>
      </c>
      <c r="S96" s="11">
        <v>765987.17</v>
      </c>
      <c r="T96" s="11">
        <v>4038675.44</v>
      </c>
      <c r="U96" s="7" t="str">
        <f t="shared" si="10"/>
        <v>OK</v>
      </c>
      <c r="V96" s="10">
        <v>4916417.2699999996</v>
      </c>
      <c r="W96" s="10">
        <v>37531.82</v>
      </c>
      <c r="X96" t="s">
        <v>57</v>
      </c>
      <c r="Y96" s="10">
        <v>528928.59</v>
      </c>
      <c r="Z96" s="10">
        <v>0</v>
      </c>
      <c r="AA96" s="10">
        <v>4000</v>
      </c>
      <c r="AB96" s="10">
        <v>413333.92</v>
      </c>
      <c r="AC96" s="7" t="str">
        <f t="shared" si="11"/>
        <v>OK</v>
      </c>
      <c r="AD96" s="10">
        <v>648911.43000000005</v>
      </c>
      <c r="AE96" s="10">
        <v>1</v>
      </c>
      <c r="AF96" s="10">
        <v>0</v>
      </c>
      <c r="AG96" s="10">
        <v>3564133.34</v>
      </c>
      <c r="AH96" s="10">
        <v>4558969.2</v>
      </c>
      <c r="AI96" s="7" t="str">
        <f t="shared" si="12"/>
        <v>OK</v>
      </c>
      <c r="AJ96" s="10">
        <v>0</v>
      </c>
      <c r="AK96" s="10">
        <v>0</v>
      </c>
      <c r="AL96" s="10">
        <v>0</v>
      </c>
      <c r="AM96" s="10">
        <v>0</v>
      </c>
      <c r="AN96" s="10">
        <v>9000000</v>
      </c>
      <c r="AO96" s="10">
        <v>9000000</v>
      </c>
      <c r="AP96" s="13">
        <f t="shared" si="13"/>
        <v>0</v>
      </c>
      <c r="AQ96" s="10">
        <v>8999950</v>
      </c>
      <c r="AR96" s="10">
        <v>9000000</v>
      </c>
      <c r="AS96" s="10">
        <v>50</v>
      </c>
      <c r="AT96" s="10">
        <v>0</v>
      </c>
      <c r="AU96" s="14">
        <f t="shared" si="14"/>
        <v>50</v>
      </c>
      <c r="AV96" s="7" t="str">
        <f t="shared" si="15"/>
        <v>SIM</v>
      </c>
      <c r="AW96" s="7" t="str">
        <f t="shared" si="16"/>
        <v>OK</v>
      </c>
      <c r="AX96" s="7" t="str">
        <f t="shared" si="17"/>
        <v>OK</v>
      </c>
    </row>
    <row r="97" spans="1:50" x14ac:dyDescent="0.25">
      <c r="A97" s="1" t="s">
        <v>346</v>
      </c>
      <c r="B97" t="s">
        <v>369</v>
      </c>
      <c r="C97" t="s">
        <v>370</v>
      </c>
      <c r="D97" t="s">
        <v>371</v>
      </c>
      <c r="E97" t="s">
        <v>52</v>
      </c>
      <c r="F97" t="s">
        <v>204</v>
      </c>
      <c r="G97" t="s">
        <v>54</v>
      </c>
      <c r="H97" t="s">
        <v>55</v>
      </c>
      <c r="I97" t="s">
        <v>56</v>
      </c>
      <c r="J97" t="s">
        <v>57</v>
      </c>
      <c r="K97" t="s">
        <v>57</v>
      </c>
      <c r="L97" t="s">
        <v>58</v>
      </c>
      <c r="M97">
        <v>682</v>
      </c>
      <c r="N97" s="5" t="str">
        <f t="shared" si="9"/>
        <v>OK</v>
      </c>
      <c r="O97" t="s">
        <v>59</v>
      </c>
      <c r="P97" t="s">
        <v>59</v>
      </c>
      <c r="Q97" t="s">
        <v>57</v>
      </c>
      <c r="R97" t="str">
        <f>VLOOKUP($D97,Rascunho!$E$2:$S$296,15,FALSE)</f>
        <v>https://goias.gov.br/metrobus/carta-anual-de-governanca-corporativa/</v>
      </c>
      <c r="S97" s="11">
        <v>58968001.469999999</v>
      </c>
      <c r="T97" s="11">
        <v>44644562.909999996</v>
      </c>
      <c r="U97" s="7" t="str">
        <f t="shared" si="10"/>
        <v>OK</v>
      </c>
      <c r="V97" s="10">
        <v>69273887.969999999</v>
      </c>
      <c r="W97" s="10">
        <v>0</v>
      </c>
      <c r="X97" t="s">
        <v>57</v>
      </c>
      <c r="Y97" s="10">
        <v>419455.36</v>
      </c>
      <c r="Z97" s="10">
        <v>0</v>
      </c>
      <c r="AA97" s="10">
        <v>0</v>
      </c>
      <c r="AB97" s="10">
        <v>7755375.9000000004</v>
      </c>
      <c r="AC97" s="7" t="str">
        <f t="shared" si="11"/>
        <v>OK</v>
      </c>
      <c r="AD97" s="10">
        <v>10722252.59</v>
      </c>
      <c r="AE97" s="10">
        <v>10722252.59</v>
      </c>
      <c r="AF97" s="10">
        <v>0</v>
      </c>
      <c r="AG97" s="10">
        <v>38064605.32</v>
      </c>
      <c r="AH97" s="10">
        <v>23951018.329999998</v>
      </c>
      <c r="AI97" s="7" t="str">
        <f t="shared" si="12"/>
        <v>OK</v>
      </c>
      <c r="AJ97" s="10">
        <v>0</v>
      </c>
      <c r="AK97" s="10">
        <v>0</v>
      </c>
      <c r="AL97" s="10">
        <v>0</v>
      </c>
      <c r="AM97" s="10">
        <v>0</v>
      </c>
      <c r="AN97" s="10">
        <v>221702474.55000001</v>
      </c>
      <c r="AO97" s="10">
        <v>221702474.55000001</v>
      </c>
      <c r="AP97" s="13">
        <f t="shared" si="13"/>
        <v>0</v>
      </c>
      <c r="AQ97" s="10">
        <v>221702474.55000001</v>
      </c>
      <c r="AR97" s="10">
        <v>221702474.55000001</v>
      </c>
      <c r="AS97" s="10">
        <v>0</v>
      </c>
      <c r="AT97" s="10">
        <v>0</v>
      </c>
      <c r="AU97" s="14">
        <f t="shared" si="14"/>
        <v>0</v>
      </c>
      <c r="AV97" s="7" t="str">
        <f t="shared" si="15"/>
        <v>NÃO</v>
      </c>
      <c r="AW97" s="7" t="str">
        <f t="shared" si="16"/>
        <v>OK</v>
      </c>
      <c r="AX97" s="7" t="str">
        <f t="shared" si="17"/>
        <v>OK</v>
      </c>
    </row>
    <row r="98" spans="1:50" x14ac:dyDescent="0.25">
      <c r="A98" s="1" t="s">
        <v>346</v>
      </c>
      <c r="B98" t="s">
        <v>372</v>
      </c>
      <c r="C98" t="s">
        <v>373</v>
      </c>
      <c r="D98" t="s">
        <v>374</v>
      </c>
      <c r="E98" t="s">
        <v>52</v>
      </c>
      <c r="F98" t="s">
        <v>72</v>
      </c>
      <c r="G98" t="s">
        <v>54</v>
      </c>
      <c r="H98" t="s">
        <v>55</v>
      </c>
      <c r="I98" t="s">
        <v>56</v>
      </c>
      <c r="J98" t="s">
        <v>57</v>
      </c>
      <c r="K98" t="s">
        <v>57</v>
      </c>
      <c r="L98" t="s">
        <v>111</v>
      </c>
      <c r="M98">
        <v>105</v>
      </c>
      <c r="N98" s="5" t="str">
        <f t="shared" si="9"/>
        <v>OK</v>
      </c>
      <c r="O98" t="s">
        <v>59</v>
      </c>
      <c r="P98" t="s">
        <v>59</v>
      </c>
      <c r="Q98" t="s">
        <v>57</v>
      </c>
      <c r="R98" t="str">
        <f>VLOOKUP($D98,Rascunho!$E$2:$S$296,15,FALSE)</f>
        <v>https://goias.gov.br/ceasa/carta-anual-de-governanca-corporativa/</v>
      </c>
      <c r="S98" s="11">
        <v>31292230.32</v>
      </c>
      <c r="T98" s="11">
        <v>14721150.84</v>
      </c>
      <c r="U98" s="7" t="str">
        <f t="shared" si="10"/>
        <v>OK</v>
      </c>
      <c r="V98" s="10">
        <v>31192921.940000001</v>
      </c>
      <c r="W98" s="10">
        <v>3290524.05</v>
      </c>
      <c r="X98" t="s">
        <v>57</v>
      </c>
      <c r="Y98" s="10">
        <v>409585.77</v>
      </c>
      <c r="Z98" s="10">
        <v>0</v>
      </c>
      <c r="AA98" s="10">
        <v>66509.490000000005</v>
      </c>
      <c r="AB98" s="10">
        <v>99308.38</v>
      </c>
      <c r="AC98" s="7" t="str">
        <f t="shared" si="11"/>
        <v>OK</v>
      </c>
      <c r="AD98" s="10">
        <v>257378483.63</v>
      </c>
      <c r="AE98" s="10">
        <v>0</v>
      </c>
      <c r="AF98" s="10">
        <v>0</v>
      </c>
      <c r="AG98" s="10">
        <v>0</v>
      </c>
      <c r="AH98" s="10">
        <v>0</v>
      </c>
      <c r="AI98" s="7" t="str">
        <f t="shared" si="12"/>
        <v>OK</v>
      </c>
      <c r="AJ98" s="10">
        <v>0</v>
      </c>
      <c r="AK98" s="10">
        <v>0</v>
      </c>
      <c r="AL98" s="10">
        <v>0</v>
      </c>
      <c r="AM98" s="10">
        <v>0</v>
      </c>
      <c r="AN98" s="10">
        <v>23435689.940000001</v>
      </c>
      <c r="AO98" s="10">
        <v>23435689.940000001</v>
      </c>
      <c r="AP98" s="13">
        <f t="shared" si="13"/>
        <v>0</v>
      </c>
      <c r="AQ98" s="10">
        <v>23435689.940000001</v>
      </c>
      <c r="AR98" s="10">
        <v>23435689.940000001</v>
      </c>
      <c r="AS98" s="10">
        <v>0</v>
      </c>
      <c r="AT98" s="10">
        <v>0</v>
      </c>
      <c r="AU98" s="14">
        <f t="shared" si="14"/>
        <v>0</v>
      </c>
      <c r="AV98" s="7" t="str">
        <f t="shared" si="15"/>
        <v>NÃO</v>
      </c>
      <c r="AW98" s="7" t="str">
        <f t="shared" si="16"/>
        <v>OK</v>
      </c>
      <c r="AX98" s="7" t="str">
        <f t="shared" si="17"/>
        <v>OK</v>
      </c>
    </row>
    <row r="99" spans="1:50" x14ac:dyDescent="0.25">
      <c r="A99" s="1" t="s">
        <v>346</v>
      </c>
      <c r="B99" t="s">
        <v>375</v>
      </c>
      <c r="C99" t="s">
        <v>376</v>
      </c>
      <c r="D99" t="s">
        <v>377</v>
      </c>
      <c r="E99" t="s">
        <v>52</v>
      </c>
      <c r="F99" t="s">
        <v>63</v>
      </c>
      <c r="G99" t="s">
        <v>54</v>
      </c>
      <c r="H99" t="s">
        <v>55</v>
      </c>
      <c r="I99" t="s">
        <v>56</v>
      </c>
      <c r="J99" t="s">
        <v>57</v>
      </c>
      <c r="K99" t="s">
        <v>59</v>
      </c>
      <c r="L99" t="s">
        <v>111</v>
      </c>
      <c r="M99">
        <v>386</v>
      </c>
      <c r="N99" s="5" t="str">
        <f t="shared" si="9"/>
        <v>OK</v>
      </c>
      <c r="O99" t="s">
        <v>59</v>
      </c>
      <c r="P99" t="s">
        <v>59</v>
      </c>
      <c r="Q99" t="s">
        <v>59</v>
      </c>
      <c r="R99" t="str">
        <f>VLOOKUP($D99,Rascunho!$E$2:$S$296,15,FALSE)</f>
        <v>https://www.codego.com.br/acesso-a-informacao/carta-anual-de-politicas-publicas-e-governanca-corporativa/</v>
      </c>
      <c r="S99" s="11">
        <v>59441812</v>
      </c>
      <c r="T99" s="11">
        <v>44521854</v>
      </c>
      <c r="U99" s="7" t="str">
        <f t="shared" si="10"/>
        <v>OK</v>
      </c>
      <c r="V99" s="10">
        <v>65331485</v>
      </c>
      <c r="W99" s="10">
        <v>0</v>
      </c>
      <c r="X99" t="s">
        <v>57</v>
      </c>
      <c r="Y99" s="10">
        <v>256419.57</v>
      </c>
      <c r="Z99" s="10">
        <v>0</v>
      </c>
      <c r="AA99" s="10">
        <v>17290</v>
      </c>
      <c r="AB99" s="10">
        <v>4153718</v>
      </c>
      <c r="AC99" s="7" t="str">
        <f t="shared" si="11"/>
        <v>OK</v>
      </c>
      <c r="AD99" s="10">
        <v>335095483</v>
      </c>
      <c r="AE99" s="10">
        <v>0</v>
      </c>
      <c r="AF99" s="10">
        <v>0</v>
      </c>
      <c r="AG99" s="10">
        <v>0</v>
      </c>
      <c r="AH99" s="10">
        <v>0</v>
      </c>
      <c r="AI99" s="7" t="str">
        <f t="shared" si="12"/>
        <v>OK</v>
      </c>
      <c r="AJ99" s="10">
        <v>0</v>
      </c>
      <c r="AK99" s="10">
        <v>0</v>
      </c>
      <c r="AL99" s="10">
        <v>0</v>
      </c>
      <c r="AM99" s="10">
        <v>0</v>
      </c>
      <c r="AN99" s="10">
        <v>291333390</v>
      </c>
      <c r="AO99" s="10">
        <v>285854692</v>
      </c>
      <c r="AP99" s="13">
        <f t="shared" si="13"/>
        <v>-5478698</v>
      </c>
      <c r="AQ99" s="10">
        <v>420447038.10000002</v>
      </c>
      <c r="AR99" s="10">
        <v>420447038.10000002</v>
      </c>
      <c r="AS99" s="10">
        <v>0</v>
      </c>
      <c r="AT99" s="10">
        <v>0</v>
      </c>
      <c r="AU99" s="14">
        <f t="shared" si="14"/>
        <v>0</v>
      </c>
      <c r="AV99" s="7" t="str">
        <f t="shared" si="15"/>
        <v>NÃO</v>
      </c>
      <c r="AW99" s="7" t="str">
        <f t="shared" si="16"/>
        <v>OK</v>
      </c>
      <c r="AX99" s="7" t="str">
        <f t="shared" si="17"/>
        <v>OK</v>
      </c>
    </row>
    <row r="100" spans="1:50" ht="45" x14ac:dyDescent="0.25">
      <c r="A100" s="1" t="s">
        <v>346</v>
      </c>
      <c r="B100" t="s">
        <v>378</v>
      </c>
      <c r="C100" t="s">
        <v>379</v>
      </c>
      <c r="D100" t="s">
        <v>380</v>
      </c>
      <c r="E100" t="s">
        <v>67</v>
      </c>
      <c r="F100" s="3" t="s">
        <v>98</v>
      </c>
      <c r="G100" t="s">
        <v>73</v>
      </c>
      <c r="H100" t="s">
        <v>74</v>
      </c>
      <c r="I100" t="s">
        <v>56</v>
      </c>
      <c r="J100" t="s">
        <v>57</v>
      </c>
      <c r="K100" t="s">
        <v>57</v>
      </c>
      <c r="L100" t="s">
        <v>111</v>
      </c>
      <c r="M100">
        <v>14</v>
      </c>
      <c r="N100" s="5" t="str">
        <f t="shared" si="9"/>
        <v>OK</v>
      </c>
      <c r="O100" t="s">
        <v>57</v>
      </c>
      <c r="P100" t="s">
        <v>59</v>
      </c>
      <c r="Q100" t="s">
        <v>57</v>
      </c>
      <c r="R100" t="str">
        <f>VLOOKUP($D100,Rascunho!$E$2:$S$296,15,FALSE)</f>
        <v>http://www.administracao.go.gov.br</v>
      </c>
      <c r="S100" s="11">
        <v>30437538.940000001</v>
      </c>
      <c r="T100" s="11">
        <v>2228899.5699999998</v>
      </c>
      <c r="U100" s="7" t="str">
        <f t="shared" si="10"/>
        <v>OK</v>
      </c>
      <c r="V100" s="10">
        <v>60921145.100000001</v>
      </c>
      <c r="W100" s="10">
        <v>0</v>
      </c>
      <c r="X100" t="s">
        <v>57</v>
      </c>
      <c r="Y100" s="10">
        <v>275017.44</v>
      </c>
      <c r="Z100" s="10">
        <v>0</v>
      </c>
      <c r="AA100" s="10">
        <v>0</v>
      </c>
      <c r="AB100" s="10">
        <v>7012876.7199999997</v>
      </c>
      <c r="AC100" s="7" t="str">
        <f t="shared" si="11"/>
        <v>OK</v>
      </c>
      <c r="AD100" s="10">
        <v>-228817891.25999999</v>
      </c>
      <c r="AE100" s="10">
        <v>0</v>
      </c>
      <c r="AF100" s="10">
        <v>0</v>
      </c>
      <c r="AG100" s="10">
        <v>3095445.01</v>
      </c>
      <c r="AH100" s="10">
        <v>3673590.97</v>
      </c>
      <c r="AI100" s="7" t="str">
        <f t="shared" si="12"/>
        <v>INDÍCIO DE DEPENDÊNCIA POR SUBVENÇÃO</v>
      </c>
      <c r="AJ100" s="10">
        <v>0</v>
      </c>
      <c r="AK100" s="10">
        <v>0</v>
      </c>
      <c r="AL100" s="10">
        <v>18000000</v>
      </c>
      <c r="AM100" s="10">
        <v>50000000</v>
      </c>
      <c r="AN100" s="10">
        <v>50000000</v>
      </c>
      <c r="AO100" s="10">
        <v>100000000</v>
      </c>
      <c r="AP100" s="13">
        <f t="shared" si="13"/>
        <v>50000000</v>
      </c>
      <c r="AQ100" s="10">
        <v>41238721.380000003</v>
      </c>
      <c r="AR100" s="10">
        <v>25782441.329999998</v>
      </c>
      <c r="AS100" s="10">
        <v>8761278.6199999992</v>
      </c>
      <c r="AT100" s="10">
        <v>32978837.289999999</v>
      </c>
      <c r="AU100" s="14">
        <f t="shared" si="14"/>
        <v>17522557.239999995</v>
      </c>
      <c r="AV100" s="7" t="str">
        <f t="shared" si="15"/>
        <v>SIM</v>
      </c>
      <c r="AW100" s="7" t="str">
        <f t="shared" si="16"/>
        <v>VER CAPITAL</v>
      </c>
      <c r="AX100" s="7" t="str">
        <f t="shared" si="17"/>
        <v>OK</v>
      </c>
    </row>
    <row r="101" spans="1:50" x14ac:dyDescent="0.25">
      <c r="A101" s="1" t="s">
        <v>346</v>
      </c>
      <c r="B101" t="s">
        <v>381</v>
      </c>
      <c r="C101" t="s">
        <v>382</v>
      </c>
      <c r="D101" t="s">
        <v>383</v>
      </c>
      <c r="E101" t="s">
        <v>52</v>
      </c>
      <c r="F101" t="s">
        <v>87</v>
      </c>
      <c r="G101" t="s">
        <v>54</v>
      </c>
      <c r="H101" t="s">
        <v>55</v>
      </c>
      <c r="I101" t="s">
        <v>256</v>
      </c>
      <c r="J101" t="s">
        <v>57</v>
      </c>
      <c r="K101" t="s">
        <v>57</v>
      </c>
      <c r="L101" t="s">
        <v>111</v>
      </c>
      <c r="M101">
        <v>6374</v>
      </c>
      <c r="N101" s="5" t="str">
        <f t="shared" si="9"/>
        <v>OK</v>
      </c>
      <c r="O101" t="s">
        <v>59</v>
      </c>
      <c r="P101" t="s">
        <v>59</v>
      </c>
      <c r="Q101" t="s">
        <v>59</v>
      </c>
      <c r="R101" t="str">
        <f>VLOOKUP($D101,Rascunho!$E$2:$S$296,15,FALSE)</f>
        <v>https://ri.saneago.com.br/relatorios-anuais</v>
      </c>
      <c r="S101" s="11">
        <v>3067873629.52</v>
      </c>
      <c r="T101" s="11">
        <v>1310818163.51</v>
      </c>
      <c r="U101" s="7" t="str">
        <f t="shared" si="10"/>
        <v>OK</v>
      </c>
      <c r="V101" s="10">
        <v>2484017331.8000002</v>
      </c>
      <c r="W101" s="10">
        <v>836375317.96000004</v>
      </c>
      <c r="X101" t="s">
        <v>59</v>
      </c>
      <c r="Y101" s="10">
        <v>1129613.8400000001</v>
      </c>
      <c r="Z101" s="10">
        <v>18508.830000000002</v>
      </c>
      <c r="AA101" s="10">
        <v>20169.939999999999</v>
      </c>
      <c r="AB101" s="10">
        <v>583856297.72000003</v>
      </c>
      <c r="AC101" s="7" t="str">
        <f t="shared" si="11"/>
        <v>OK</v>
      </c>
      <c r="AD101" s="10">
        <v>4084944768.4499998</v>
      </c>
      <c r="AE101" s="10">
        <v>0</v>
      </c>
      <c r="AF101" s="10">
        <v>63827447.369999997</v>
      </c>
      <c r="AG101" s="10">
        <v>0</v>
      </c>
      <c r="AH101" s="10">
        <v>0</v>
      </c>
      <c r="AI101" s="7" t="str">
        <f t="shared" si="12"/>
        <v>OK</v>
      </c>
      <c r="AJ101" s="10">
        <v>0</v>
      </c>
      <c r="AK101" s="10">
        <v>0</v>
      </c>
      <c r="AL101" s="10">
        <v>0</v>
      </c>
      <c r="AM101" s="10">
        <v>0</v>
      </c>
      <c r="AN101" s="10">
        <v>1691128.17</v>
      </c>
      <c r="AO101" s="10">
        <v>1691128.17</v>
      </c>
      <c r="AP101" s="13">
        <f t="shared" si="13"/>
        <v>0</v>
      </c>
      <c r="AQ101" s="10">
        <v>2515546367.7600002</v>
      </c>
      <c r="AR101" s="10">
        <v>2515546367.7600002</v>
      </c>
      <c r="AS101" s="10">
        <v>0</v>
      </c>
      <c r="AT101" s="10">
        <v>0</v>
      </c>
      <c r="AU101" s="14">
        <f t="shared" si="14"/>
        <v>0</v>
      </c>
      <c r="AV101" s="7" t="str">
        <f t="shared" si="15"/>
        <v>NÃO</v>
      </c>
      <c r="AW101" s="7" t="str">
        <f t="shared" si="16"/>
        <v>OK</v>
      </c>
      <c r="AX101" s="7" t="str">
        <f t="shared" si="17"/>
        <v>OK</v>
      </c>
    </row>
    <row r="102" spans="1:50" x14ac:dyDescent="0.25">
      <c r="A102" s="1" t="s">
        <v>346</v>
      </c>
      <c r="B102" t="s">
        <v>384</v>
      </c>
      <c r="C102" t="s">
        <v>385</v>
      </c>
      <c r="D102" t="s">
        <v>386</v>
      </c>
      <c r="E102" t="s">
        <v>52</v>
      </c>
      <c r="F102" t="s">
        <v>110</v>
      </c>
      <c r="G102" t="s">
        <v>54</v>
      </c>
      <c r="H102" t="s">
        <v>55</v>
      </c>
      <c r="I102" t="s">
        <v>56</v>
      </c>
      <c r="J102" t="s">
        <v>57</v>
      </c>
      <c r="K102" t="s">
        <v>57</v>
      </c>
      <c r="L102" t="s">
        <v>111</v>
      </c>
      <c r="M102">
        <v>53</v>
      </c>
      <c r="N102" s="5" t="str">
        <f t="shared" si="9"/>
        <v>OK</v>
      </c>
      <c r="O102" t="s">
        <v>59</v>
      </c>
      <c r="P102" t="s">
        <v>59</v>
      </c>
      <c r="Q102" t="s">
        <v>59</v>
      </c>
      <c r="R102" t="str">
        <f>VLOOKUP($D102,Rascunho!$E$2:$S$296,15,FALSE)</f>
        <v>https://goias.gov.br/goiasparcerias/carta-anual-de-governanca-corporativa/</v>
      </c>
      <c r="S102" s="11">
        <v>7775799.1600000001</v>
      </c>
      <c r="T102" s="11">
        <v>9650526.3900000006</v>
      </c>
      <c r="U102" s="7" t="str">
        <f t="shared" si="10"/>
        <v>OK</v>
      </c>
      <c r="V102" s="10">
        <v>10322904.32</v>
      </c>
      <c r="W102" s="10">
        <v>0</v>
      </c>
      <c r="X102" t="s">
        <v>57</v>
      </c>
      <c r="Y102" s="10">
        <v>348667</v>
      </c>
      <c r="Z102" s="10">
        <v>117648</v>
      </c>
      <c r="AA102" s="10">
        <v>0</v>
      </c>
      <c r="AB102" s="10">
        <v>-2547105.16</v>
      </c>
      <c r="AC102" s="7" t="str">
        <f t="shared" si="11"/>
        <v>OK</v>
      </c>
      <c r="AD102" s="10">
        <v>225098317.00999999</v>
      </c>
      <c r="AE102" s="10">
        <v>0</v>
      </c>
      <c r="AF102" s="10">
        <v>0</v>
      </c>
      <c r="AG102" s="10">
        <v>0</v>
      </c>
      <c r="AH102" s="10">
        <v>0</v>
      </c>
      <c r="AI102" s="7" t="str">
        <f t="shared" si="12"/>
        <v>OK</v>
      </c>
      <c r="AJ102" s="10">
        <v>0</v>
      </c>
      <c r="AK102" s="10">
        <v>0</v>
      </c>
      <c r="AL102" s="10">
        <v>0</v>
      </c>
      <c r="AM102" s="10">
        <v>0</v>
      </c>
      <c r="AN102" s="10">
        <v>388343079.02999997</v>
      </c>
      <c r="AO102" s="10">
        <v>388343079.02999997</v>
      </c>
      <c r="AP102" s="13">
        <f t="shared" si="13"/>
        <v>0</v>
      </c>
      <c r="AQ102" s="10">
        <v>347607531.64999998</v>
      </c>
      <c r="AR102" s="10">
        <v>347607531.64999998</v>
      </c>
      <c r="AS102" s="10">
        <v>40735547.380000003</v>
      </c>
      <c r="AT102" s="10">
        <v>40735547.380000003</v>
      </c>
      <c r="AU102" s="14">
        <f t="shared" si="14"/>
        <v>40735547.380000003</v>
      </c>
      <c r="AV102" s="7" t="str">
        <f t="shared" si="15"/>
        <v>SIM</v>
      </c>
      <c r="AW102" s="7" t="str">
        <f t="shared" si="16"/>
        <v>OK</v>
      </c>
      <c r="AX102" s="7" t="str">
        <f t="shared" si="17"/>
        <v>OK</v>
      </c>
    </row>
    <row r="103" spans="1:50" x14ac:dyDescent="0.25">
      <c r="A103" s="1" t="s">
        <v>346</v>
      </c>
      <c r="B103" t="s">
        <v>387</v>
      </c>
      <c r="C103" t="s">
        <v>388</v>
      </c>
      <c r="D103" t="s">
        <v>389</v>
      </c>
      <c r="E103" t="s">
        <v>52</v>
      </c>
      <c r="F103" t="s">
        <v>280</v>
      </c>
      <c r="G103" t="s">
        <v>54</v>
      </c>
      <c r="H103" t="s">
        <v>55</v>
      </c>
      <c r="I103" t="s">
        <v>56</v>
      </c>
      <c r="J103" t="s">
        <v>57</v>
      </c>
      <c r="K103" t="s">
        <v>57</v>
      </c>
      <c r="L103" t="s">
        <v>111</v>
      </c>
      <c r="M103">
        <v>6</v>
      </c>
      <c r="N103" s="5" t="str">
        <f t="shared" si="9"/>
        <v>OK</v>
      </c>
      <c r="O103" t="s">
        <v>59</v>
      </c>
      <c r="P103" t="s">
        <v>59</v>
      </c>
      <c r="Q103" t="s">
        <v>57</v>
      </c>
      <c r="R103" t="str">
        <f>VLOOKUP($D103,Rascunho!$E$2:$S$296,15,FALSE)</f>
        <v>https://laztrans.com.br/AcessoItem.aspx?39</v>
      </c>
      <c r="S103" s="11">
        <v>5488652.1699999999</v>
      </c>
      <c r="T103" s="11">
        <v>989824.32</v>
      </c>
      <c r="U103" s="7" t="str">
        <f t="shared" si="10"/>
        <v>OK</v>
      </c>
      <c r="V103" s="10">
        <v>3534851.84</v>
      </c>
      <c r="W103" s="10">
        <v>936460</v>
      </c>
      <c r="X103" t="s">
        <v>57</v>
      </c>
      <c r="Y103" s="10">
        <v>237486.86</v>
      </c>
      <c r="Z103" s="10">
        <v>0</v>
      </c>
      <c r="AA103" s="10">
        <v>0</v>
      </c>
      <c r="AB103" s="10">
        <v>1893100.41</v>
      </c>
      <c r="AC103" s="7" t="str">
        <f t="shared" si="11"/>
        <v>OK</v>
      </c>
      <c r="AD103" s="10">
        <v>50056381.759999998</v>
      </c>
      <c r="AE103" s="10">
        <v>0</v>
      </c>
      <c r="AF103" s="10">
        <v>0</v>
      </c>
      <c r="AG103" s="10">
        <v>0</v>
      </c>
      <c r="AH103" s="10">
        <v>0</v>
      </c>
      <c r="AI103" s="7" t="str">
        <f t="shared" si="12"/>
        <v>OK</v>
      </c>
      <c r="AJ103" s="10">
        <v>0</v>
      </c>
      <c r="AK103" s="10">
        <v>0</v>
      </c>
      <c r="AL103" s="10">
        <v>0</v>
      </c>
      <c r="AM103" s="10">
        <v>0</v>
      </c>
      <c r="AN103" s="10">
        <v>35156000</v>
      </c>
      <c r="AO103" s="10">
        <v>35156000</v>
      </c>
      <c r="AP103" s="13">
        <f t="shared" si="13"/>
        <v>0</v>
      </c>
      <c r="AQ103" s="10">
        <v>35156000</v>
      </c>
      <c r="AR103" s="10">
        <v>35156000</v>
      </c>
      <c r="AS103" s="10">
        <v>0</v>
      </c>
      <c r="AT103" s="10">
        <v>0</v>
      </c>
      <c r="AU103" s="14">
        <f t="shared" si="14"/>
        <v>0</v>
      </c>
      <c r="AV103" s="7" t="str">
        <f t="shared" si="15"/>
        <v>NÃO</v>
      </c>
      <c r="AW103" s="7" t="str">
        <f t="shared" si="16"/>
        <v>OK</v>
      </c>
      <c r="AX103" s="7" t="str">
        <f t="shared" si="17"/>
        <v>OK</v>
      </c>
    </row>
    <row r="104" spans="1:50" x14ac:dyDescent="0.25">
      <c r="A104" s="1" t="s">
        <v>346</v>
      </c>
      <c r="B104" t="s">
        <v>390</v>
      </c>
      <c r="C104" t="s">
        <v>391</v>
      </c>
      <c r="D104" t="s">
        <v>392</v>
      </c>
      <c r="E104" t="s">
        <v>52</v>
      </c>
      <c r="F104" t="s">
        <v>280</v>
      </c>
      <c r="G104" t="s">
        <v>54</v>
      </c>
      <c r="H104" t="s">
        <v>55</v>
      </c>
      <c r="I104" t="s">
        <v>56</v>
      </c>
      <c r="J104" t="s">
        <v>57</v>
      </c>
      <c r="K104" t="s">
        <v>59</v>
      </c>
      <c r="L104" t="s">
        <v>111</v>
      </c>
      <c r="M104">
        <v>7</v>
      </c>
      <c r="N104" s="5" t="str">
        <f t="shared" si="9"/>
        <v>OK</v>
      </c>
      <c r="O104" t="s">
        <v>57</v>
      </c>
      <c r="P104" t="s">
        <v>59</v>
      </c>
      <c r="Q104" t="s">
        <v>57</v>
      </c>
      <c r="R104" t="str">
        <f>VLOOKUP($D104,Rascunho!$E$2:$S$296,15,FALSE)</f>
        <v>https://ri.celgpar.com/BuscaPagina.aspx?ID={41799EC4-9CB4-4F81-BC75-64087B8BE678}</v>
      </c>
      <c r="S104" s="11">
        <v>10767731.300000001</v>
      </c>
      <c r="T104" s="11">
        <v>162508.10999999999</v>
      </c>
      <c r="U104" s="7" t="str">
        <f t="shared" si="10"/>
        <v>OK</v>
      </c>
      <c r="V104" s="10">
        <v>3030337.75</v>
      </c>
      <c r="W104" s="10">
        <v>30000</v>
      </c>
      <c r="X104" t="s">
        <v>57</v>
      </c>
      <c r="Y104" s="10">
        <v>11960.09</v>
      </c>
      <c r="Z104" s="10">
        <v>0</v>
      </c>
      <c r="AA104" s="10">
        <v>0</v>
      </c>
      <c r="AB104" s="10">
        <v>6339054.4000000004</v>
      </c>
      <c r="AC104" s="7" t="str">
        <f t="shared" si="11"/>
        <v>OK</v>
      </c>
      <c r="AD104" s="10">
        <v>72701166.420000002</v>
      </c>
      <c r="AE104" s="10">
        <v>0</v>
      </c>
      <c r="AF104" s="10">
        <v>0</v>
      </c>
      <c r="AG104" s="10">
        <v>0</v>
      </c>
      <c r="AH104" s="10">
        <v>0</v>
      </c>
      <c r="AI104" s="7" t="str">
        <f t="shared" si="12"/>
        <v>OK</v>
      </c>
      <c r="AJ104" s="10">
        <v>0</v>
      </c>
      <c r="AK104" s="10">
        <v>0</v>
      </c>
      <c r="AL104" s="10">
        <v>0</v>
      </c>
      <c r="AM104" s="10">
        <v>0</v>
      </c>
      <c r="AN104" s="10">
        <v>34696000</v>
      </c>
      <c r="AO104" s="10">
        <v>34696000</v>
      </c>
      <c r="AP104" s="13">
        <f t="shared" si="13"/>
        <v>0</v>
      </c>
      <c r="AQ104" s="10">
        <v>34696000</v>
      </c>
      <c r="AR104" s="10">
        <v>34696000</v>
      </c>
      <c r="AS104" s="10">
        <v>0</v>
      </c>
      <c r="AT104" s="10">
        <v>0</v>
      </c>
      <c r="AU104" s="14">
        <f t="shared" si="14"/>
        <v>0</v>
      </c>
      <c r="AV104" s="7" t="str">
        <f t="shared" si="15"/>
        <v>NÃO</v>
      </c>
      <c r="AW104" s="7" t="str">
        <f t="shared" si="16"/>
        <v>OK</v>
      </c>
      <c r="AX104" s="7" t="str">
        <f t="shared" si="17"/>
        <v>OK</v>
      </c>
    </row>
    <row r="105" spans="1:50" x14ac:dyDescent="0.25">
      <c r="A105" s="1" t="s">
        <v>393</v>
      </c>
      <c r="B105" t="s">
        <v>394</v>
      </c>
      <c r="C105" t="s">
        <v>395</v>
      </c>
      <c r="D105" t="s">
        <v>396</v>
      </c>
      <c r="E105" t="s">
        <v>52</v>
      </c>
      <c r="F105" t="s">
        <v>87</v>
      </c>
      <c r="G105" t="s">
        <v>54</v>
      </c>
      <c r="H105" t="s">
        <v>74</v>
      </c>
      <c r="I105" t="s">
        <v>56</v>
      </c>
      <c r="J105" t="s">
        <v>57</v>
      </c>
      <c r="K105" t="s">
        <v>57</v>
      </c>
      <c r="L105" t="s">
        <v>111</v>
      </c>
      <c r="M105">
        <v>2098</v>
      </c>
      <c r="N105" s="5" t="str">
        <f t="shared" si="9"/>
        <v>OK</v>
      </c>
      <c r="O105" t="s">
        <v>59</v>
      </c>
      <c r="P105" t="s">
        <v>59</v>
      </c>
      <c r="Q105" t="s">
        <v>59</v>
      </c>
      <c r="R105" t="str">
        <f>VLOOKUP($D105,Rascunho!$E$2:$S$296,15,FALSE)</f>
        <v>https://www.caema.ma.gov.br/index.php/a-caema/governanca/carta-anual</v>
      </c>
      <c r="S105" s="11">
        <v>502084836.10000002</v>
      </c>
      <c r="T105" s="11">
        <v>302134813.18000001</v>
      </c>
      <c r="U105" s="7" t="str">
        <f t="shared" si="10"/>
        <v>OK</v>
      </c>
      <c r="V105" s="10">
        <v>1107239425.1600001</v>
      </c>
      <c r="W105" s="10">
        <v>41113135.270000003</v>
      </c>
      <c r="X105" t="s">
        <v>57</v>
      </c>
      <c r="Y105" s="10">
        <v>47350.720000000001</v>
      </c>
      <c r="Z105" s="10">
        <v>0</v>
      </c>
      <c r="AA105" s="10">
        <v>0</v>
      </c>
      <c r="AB105" s="10">
        <v>-197742000</v>
      </c>
      <c r="AC105" s="7" t="str">
        <f t="shared" si="11"/>
        <v>OK</v>
      </c>
      <c r="AD105" s="10">
        <v>862716485.75</v>
      </c>
      <c r="AE105" s="10">
        <v>0</v>
      </c>
      <c r="AF105" s="10">
        <v>0</v>
      </c>
      <c r="AG105" s="10">
        <v>0</v>
      </c>
      <c r="AH105" s="10">
        <v>0</v>
      </c>
      <c r="AI105" s="7" t="str">
        <f t="shared" si="12"/>
        <v>OK</v>
      </c>
      <c r="AJ105" s="10">
        <v>0</v>
      </c>
      <c r="AK105" s="10">
        <v>0</v>
      </c>
      <c r="AL105" s="10">
        <v>146572663.61000001</v>
      </c>
      <c r="AM105" s="10">
        <v>137950485.71000001</v>
      </c>
      <c r="AN105" s="10">
        <v>2249482402</v>
      </c>
      <c r="AO105" s="10">
        <v>2249482402</v>
      </c>
      <c r="AP105" s="13">
        <f t="shared" si="13"/>
        <v>0</v>
      </c>
      <c r="AQ105" s="10">
        <v>2249482402</v>
      </c>
      <c r="AR105" s="10">
        <v>2249482402</v>
      </c>
      <c r="AS105" s="10">
        <v>158168524.52000001</v>
      </c>
      <c r="AT105" s="10">
        <v>296119010.23000002</v>
      </c>
      <c r="AU105" s="14">
        <f t="shared" si="14"/>
        <v>296119010.23000002</v>
      </c>
      <c r="AV105" s="7" t="str">
        <f t="shared" si="15"/>
        <v>SIM</v>
      </c>
      <c r="AW105" s="7" t="str">
        <f t="shared" si="16"/>
        <v>VER CAPITAL</v>
      </c>
      <c r="AX105" s="7" t="str">
        <f t="shared" si="17"/>
        <v>OK</v>
      </c>
    </row>
    <row r="106" spans="1:50" x14ac:dyDescent="0.25">
      <c r="A106" s="1" t="s">
        <v>393</v>
      </c>
      <c r="B106" t="s">
        <v>397</v>
      </c>
      <c r="C106" t="s">
        <v>398</v>
      </c>
      <c r="D106" t="s">
        <v>399</v>
      </c>
      <c r="E106" t="s">
        <v>52</v>
      </c>
      <c r="F106" t="s">
        <v>239</v>
      </c>
      <c r="G106" t="s">
        <v>73</v>
      </c>
      <c r="H106" t="s">
        <v>74</v>
      </c>
      <c r="I106" t="s">
        <v>56</v>
      </c>
      <c r="J106" t="s">
        <v>57</v>
      </c>
      <c r="K106" t="s">
        <v>57</v>
      </c>
      <c r="L106" t="s">
        <v>111</v>
      </c>
      <c r="M106">
        <v>308</v>
      </c>
      <c r="N106" s="5" t="str">
        <f t="shared" si="9"/>
        <v>OK</v>
      </c>
      <c r="O106" t="s">
        <v>59</v>
      </c>
      <c r="P106" t="s">
        <v>59</v>
      </c>
      <c r="Q106" t="s">
        <v>59</v>
      </c>
      <c r="R106" t="str">
        <f>VLOOKUP($D106,Rascunho!$E$2:$S$296,15,FALSE)</f>
        <v>https://www.portodoitaqui.com/emap/carta-anual</v>
      </c>
      <c r="S106" s="11">
        <v>440642988.62</v>
      </c>
      <c r="T106" s="11">
        <v>73563974.239999995</v>
      </c>
      <c r="U106" s="7" t="str">
        <f t="shared" si="10"/>
        <v>OK</v>
      </c>
      <c r="V106" s="10">
        <v>256439979.05000001</v>
      </c>
      <c r="W106" s="10">
        <v>46124740.460000001</v>
      </c>
      <c r="X106" t="s">
        <v>59</v>
      </c>
      <c r="Y106" s="10">
        <v>982409.09</v>
      </c>
      <c r="Z106" s="10">
        <v>169170.8</v>
      </c>
      <c r="AA106" s="10">
        <v>0</v>
      </c>
      <c r="AB106" s="10">
        <v>126169834.95</v>
      </c>
      <c r="AC106" s="7" t="str">
        <f t="shared" si="11"/>
        <v>OK</v>
      </c>
      <c r="AD106" s="10">
        <v>875356656.13999999</v>
      </c>
      <c r="AE106" s="10">
        <v>0</v>
      </c>
      <c r="AF106" s="10">
        <v>0</v>
      </c>
      <c r="AG106" s="10">
        <v>0</v>
      </c>
      <c r="AH106" s="10">
        <v>0</v>
      </c>
      <c r="AI106" s="7" t="str">
        <f t="shared" si="12"/>
        <v>OK</v>
      </c>
      <c r="AJ106" s="10">
        <v>0</v>
      </c>
      <c r="AK106" s="10">
        <v>0</v>
      </c>
      <c r="AL106" s="10">
        <v>0</v>
      </c>
      <c r="AM106" s="10">
        <v>0</v>
      </c>
      <c r="AN106" s="10">
        <v>375668391</v>
      </c>
      <c r="AO106" s="10">
        <v>375668391</v>
      </c>
      <c r="AP106" s="13">
        <f t="shared" si="13"/>
        <v>0</v>
      </c>
      <c r="AQ106" s="10">
        <v>370668392</v>
      </c>
      <c r="AR106" s="10">
        <v>370668392</v>
      </c>
      <c r="AS106" s="10">
        <v>5000000</v>
      </c>
      <c r="AT106" s="10">
        <v>5000000</v>
      </c>
      <c r="AU106" s="14">
        <f t="shared" si="14"/>
        <v>5000000</v>
      </c>
      <c r="AV106" s="7" t="str">
        <f t="shared" si="15"/>
        <v>SIM</v>
      </c>
      <c r="AW106" s="7" t="str">
        <f t="shared" si="16"/>
        <v>OK</v>
      </c>
      <c r="AX106" s="7" t="str">
        <f t="shared" si="17"/>
        <v>OK</v>
      </c>
    </row>
    <row r="107" spans="1:50" x14ac:dyDescent="0.25">
      <c r="A107" s="1" t="s">
        <v>393</v>
      </c>
      <c r="B107" t="s">
        <v>400</v>
      </c>
      <c r="C107" t="s">
        <v>401</v>
      </c>
      <c r="D107" t="s">
        <v>402</v>
      </c>
      <c r="E107" t="s">
        <v>52</v>
      </c>
      <c r="F107" t="s">
        <v>128</v>
      </c>
      <c r="G107" t="s">
        <v>54</v>
      </c>
      <c r="H107" t="s">
        <v>55</v>
      </c>
      <c r="I107" t="s">
        <v>56</v>
      </c>
      <c r="J107" t="s">
        <v>57</v>
      </c>
      <c r="K107" t="s">
        <v>57</v>
      </c>
      <c r="L107" t="s">
        <v>111</v>
      </c>
      <c r="M107">
        <v>61</v>
      </c>
      <c r="N107" s="5" t="str">
        <f t="shared" si="9"/>
        <v>OK</v>
      </c>
      <c r="O107" t="s">
        <v>59</v>
      </c>
      <c r="P107" t="s">
        <v>59</v>
      </c>
      <c r="Q107" t="s">
        <v>57</v>
      </c>
      <c r="R107" t="str">
        <f>VLOOKUP($D107,Rascunho!$E$2:$S$296,15,FALSE)</f>
        <v>https://www.gasmar.com.br/carta-anual-de-governanca</v>
      </c>
      <c r="S107" s="11">
        <v>23600000</v>
      </c>
      <c r="T107" s="11">
        <v>7075429.9199999999</v>
      </c>
      <c r="U107" s="7" t="str">
        <f t="shared" si="10"/>
        <v>OK</v>
      </c>
      <c r="V107" s="10">
        <v>36241780.640000001</v>
      </c>
      <c r="W107" s="10">
        <v>0</v>
      </c>
      <c r="X107" t="s">
        <v>59</v>
      </c>
      <c r="Y107" s="10">
        <v>253501.44</v>
      </c>
      <c r="Z107" s="10">
        <v>33682.949999999997</v>
      </c>
      <c r="AA107" s="10">
        <v>0</v>
      </c>
      <c r="AB107" s="10">
        <v>5293000</v>
      </c>
      <c r="AC107" s="7" t="str">
        <f t="shared" si="11"/>
        <v>OK</v>
      </c>
      <c r="AD107" s="10">
        <v>10827000</v>
      </c>
      <c r="AE107" s="10">
        <v>10827000</v>
      </c>
      <c r="AF107" s="10">
        <v>1722691.25</v>
      </c>
      <c r="AG107" s="10">
        <v>0</v>
      </c>
      <c r="AH107" s="10">
        <v>0</v>
      </c>
      <c r="AI107" s="7" t="str">
        <f t="shared" si="12"/>
        <v>OK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3">
        <f t="shared" si="13"/>
        <v>0</v>
      </c>
      <c r="AQ107" s="10">
        <v>7920000</v>
      </c>
      <c r="AR107" s="10">
        <v>7920000</v>
      </c>
      <c r="AS107" s="10">
        <v>0</v>
      </c>
      <c r="AT107" s="10">
        <v>0</v>
      </c>
      <c r="AU107" s="14">
        <f t="shared" si="14"/>
        <v>0</v>
      </c>
      <c r="AV107" s="7" t="str">
        <f t="shared" si="15"/>
        <v>NÃO</v>
      </c>
      <c r="AW107" s="7" t="str">
        <f t="shared" si="16"/>
        <v>OK</v>
      </c>
      <c r="AX107" s="7" t="str">
        <f t="shared" si="17"/>
        <v>OK</v>
      </c>
    </row>
    <row r="108" spans="1:50" x14ac:dyDescent="0.25">
      <c r="A108" s="1" t="s">
        <v>393</v>
      </c>
      <c r="B108" t="s">
        <v>403</v>
      </c>
      <c r="C108" t="s">
        <v>404</v>
      </c>
      <c r="D108" t="s">
        <v>405</v>
      </c>
      <c r="E108" t="s">
        <v>52</v>
      </c>
      <c r="F108" t="s">
        <v>359</v>
      </c>
      <c r="G108" t="s">
        <v>73</v>
      </c>
      <c r="H108" t="s">
        <v>74</v>
      </c>
      <c r="I108" t="s">
        <v>56</v>
      </c>
      <c r="J108" t="s">
        <v>57</v>
      </c>
      <c r="K108" t="s">
        <v>57</v>
      </c>
      <c r="L108" t="s">
        <v>111</v>
      </c>
      <c r="M108">
        <v>17336</v>
      </c>
      <c r="N108" s="5" t="str">
        <f t="shared" si="9"/>
        <v>OK</v>
      </c>
      <c r="O108" t="s">
        <v>59</v>
      </c>
      <c r="P108" t="s">
        <v>59</v>
      </c>
      <c r="Q108" t="s">
        <v>59</v>
      </c>
      <c r="R108" t="str">
        <f>VLOOKUP($D108,Rascunho!$E$2:$S$296,15,FALSE)</f>
        <v>https://www.emserh.ma.gov.br/carta-anual-de-politicas-publicas-e-governanca/</v>
      </c>
      <c r="S108" s="11">
        <v>2192749263.9400001</v>
      </c>
      <c r="T108" s="11">
        <v>763400570.21000004</v>
      </c>
      <c r="U108" s="7" t="str">
        <f t="shared" si="10"/>
        <v>OK</v>
      </c>
      <c r="V108" s="10">
        <v>2018346089.74</v>
      </c>
      <c r="W108" s="10">
        <v>2201141.15</v>
      </c>
      <c r="X108" t="s">
        <v>57</v>
      </c>
      <c r="Y108" s="10">
        <v>299828.64</v>
      </c>
      <c r="Z108" s="10">
        <v>0</v>
      </c>
      <c r="AA108" s="10">
        <v>0</v>
      </c>
      <c r="AB108" s="10">
        <v>163288235.47</v>
      </c>
      <c r="AC108" s="7" t="str">
        <f t="shared" si="11"/>
        <v>OK</v>
      </c>
      <c r="AD108" s="10">
        <v>772786896.99000001</v>
      </c>
      <c r="AE108" s="10">
        <v>0</v>
      </c>
      <c r="AF108" s="10">
        <v>0</v>
      </c>
      <c r="AG108" s="10">
        <v>0</v>
      </c>
      <c r="AH108" s="10">
        <v>0</v>
      </c>
      <c r="AI108" s="7" t="str">
        <f t="shared" si="12"/>
        <v>OK</v>
      </c>
      <c r="AJ108" s="10">
        <v>0</v>
      </c>
      <c r="AK108" s="10">
        <v>0</v>
      </c>
      <c r="AL108" s="10">
        <v>0</v>
      </c>
      <c r="AM108" s="10">
        <v>0</v>
      </c>
      <c r="AN108" s="10">
        <v>1000000</v>
      </c>
      <c r="AO108" s="10">
        <v>1000000</v>
      </c>
      <c r="AP108" s="13">
        <f t="shared" si="13"/>
        <v>0</v>
      </c>
      <c r="AQ108" s="10">
        <v>1000000</v>
      </c>
      <c r="AR108" s="10">
        <v>1000000</v>
      </c>
      <c r="AS108" s="10">
        <v>0</v>
      </c>
      <c r="AT108" s="10">
        <v>0</v>
      </c>
      <c r="AU108" s="14">
        <f t="shared" si="14"/>
        <v>0</v>
      </c>
      <c r="AV108" s="7" t="str">
        <f t="shared" si="15"/>
        <v>NÃO</v>
      </c>
      <c r="AW108" s="7" t="str">
        <f t="shared" si="16"/>
        <v>OK</v>
      </c>
      <c r="AX108" s="7" t="str">
        <f t="shared" si="17"/>
        <v>OK</v>
      </c>
    </row>
    <row r="109" spans="1:50" x14ac:dyDescent="0.25">
      <c r="A109" s="1" t="s">
        <v>393</v>
      </c>
      <c r="B109" t="s">
        <v>406</v>
      </c>
      <c r="C109" t="s">
        <v>407</v>
      </c>
      <c r="D109" t="s">
        <v>408</v>
      </c>
      <c r="E109" t="s">
        <v>52</v>
      </c>
      <c r="F109" t="s">
        <v>110</v>
      </c>
      <c r="G109" t="s">
        <v>54</v>
      </c>
      <c r="H109" t="s">
        <v>55</v>
      </c>
      <c r="I109" t="s">
        <v>56</v>
      </c>
      <c r="J109" t="s">
        <v>57</v>
      </c>
      <c r="K109" t="s">
        <v>57</v>
      </c>
      <c r="L109" t="s">
        <v>111</v>
      </c>
      <c r="M109">
        <v>458</v>
      </c>
      <c r="N109" s="5" t="str">
        <f t="shared" si="9"/>
        <v>OK</v>
      </c>
      <c r="O109" t="s">
        <v>59</v>
      </c>
      <c r="P109" t="s">
        <v>59</v>
      </c>
      <c r="Q109" t="s">
        <v>57</v>
      </c>
      <c r="R109" t="str">
        <f>VLOOKUP($D109,Rascunho!$E$2:$S$296,15,FALSE)</f>
        <v>https://mapa.ma.gov.br/programas-ou-campanhas/carta-anual</v>
      </c>
      <c r="S109" s="11">
        <v>728474</v>
      </c>
      <c r="T109" s="11">
        <v>41302137</v>
      </c>
      <c r="U109" s="7" t="str">
        <f t="shared" si="10"/>
        <v>OK</v>
      </c>
      <c r="V109" s="10">
        <v>61135602</v>
      </c>
      <c r="W109" s="10">
        <v>0</v>
      </c>
      <c r="X109" t="s">
        <v>57</v>
      </c>
      <c r="Y109" s="10">
        <v>520298.69</v>
      </c>
      <c r="Z109" s="10">
        <v>0</v>
      </c>
      <c r="AA109" s="10">
        <v>0</v>
      </c>
      <c r="AB109" s="10">
        <v>56605674</v>
      </c>
      <c r="AC109" s="7" t="str">
        <f t="shared" si="11"/>
        <v>OK</v>
      </c>
      <c r="AD109" s="10">
        <v>60378259</v>
      </c>
      <c r="AE109" s="10">
        <v>0</v>
      </c>
      <c r="AF109" s="10">
        <v>0</v>
      </c>
      <c r="AG109" s="10">
        <v>0</v>
      </c>
      <c r="AH109" s="10">
        <v>0</v>
      </c>
      <c r="AI109" s="7" t="str">
        <f t="shared" si="12"/>
        <v>OK</v>
      </c>
      <c r="AJ109" s="10">
        <v>13380711.210000001</v>
      </c>
      <c r="AK109" s="10">
        <v>2535510.14</v>
      </c>
      <c r="AL109" s="10">
        <v>0</v>
      </c>
      <c r="AM109" s="10">
        <v>0</v>
      </c>
      <c r="AN109" s="10">
        <v>2532640561</v>
      </c>
      <c r="AO109" s="10">
        <v>2532640561</v>
      </c>
      <c r="AP109" s="13">
        <f t="shared" si="13"/>
        <v>0</v>
      </c>
      <c r="AQ109" s="10">
        <v>305846455</v>
      </c>
      <c r="AR109" s="10">
        <v>373652549</v>
      </c>
      <c r="AS109" s="10">
        <v>58282519</v>
      </c>
      <c r="AT109" s="10">
        <v>31378356.920000002</v>
      </c>
      <c r="AU109" s="14">
        <f t="shared" si="14"/>
        <v>99184450.920000002</v>
      </c>
      <c r="AV109" s="7" t="str">
        <f t="shared" si="15"/>
        <v>SIM</v>
      </c>
      <c r="AW109" s="7" t="str">
        <f t="shared" si="16"/>
        <v>OK</v>
      </c>
      <c r="AX109" s="7" t="str">
        <f t="shared" si="17"/>
        <v>OK</v>
      </c>
    </row>
    <row r="110" spans="1:50" x14ac:dyDescent="0.25">
      <c r="A110" s="1" t="s">
        <v>409</v>
      </c>
      <c r="B110" t="s">
        <v>410</v>
      </c>
      <c r="C110" t="s">
        <v>411</v>
      </c>
      <c r="D110" t="s">
        <v>412</v>
      </c>
      <c r="E110" t="s">
        <v>52</v>
      </c>
      <c r="F110" t="s">
        <v>128</v>
      </c>
      <c r="G110" t="s">
        <v>54</v>
      </c>
      <c r="H110" t="s">
        <v>55</v>
      </c>
      <c r="I110" t="s">
        <v>56</v>
      </c>
      <c r="J110" t="s">
        <v>57</v>
      </c>
      <c r="K110" t="s">
        <v>57</v>
      </c>
      <c r="L110" t="s">
        <v>58</v>
      </c>
      <c r="M110">
        <v>21</v>
      </c>
      <c r="N110" s="5" t="str">
        <f t="shared" si="9"/>
        <v>OK</v>
      </c>
      <c r="O110" t="s">
        <v>59</v>
      </c>
      <c r="P110" t="s">
        <v>59</v>
      </c>
      <c r="Q110" t="s">
        <v>57</v>
      </c>
      <c r="R110" t="str">
        <f>VLOOKUP($D110,Rascunho!$E$2:$S$296,15,FALSE)</f>
        <v>https://mtgas.com.br/</v>
      </c>
      <c r="S110" s="11">
        <v>29410335.34</v>
      </c>
      <c r="T110" s="11">
        <v>3526594.8</v>
      </c>
      <c r="U110" s="7" t="str">
        <f t="shared" si="10"/>
        <v>OK</v>
      </c>
      <c r="V110" s="10">
        <v>6052460.6299999999</v>
      </c>
      <c r="W110" s="10">
        <v>0</v>
      </c>
      <c r="X110" t="s">
        <v>57</v>
      </c>
      <c r="Y110" s="10">
        <v>299597</v>
      </c>
      <c r="Z110" s="10">
        <v>0</v>
      </c>
      <c r="AA110" s="10">
        <v>0</v>
      </c>
      <c r="AB110" s="10">
        <v>0</v>
      </c>
      <c r="AC110" s="7" t="str">
        <f t="shared" si="11"/>
        <v>OK</v>
      </c>
      <c r="AD110" s="10">
        <v>0</v>
      </c>
      <c r="AE110" s="10">
        <v>0</v>
      </c>
      <c r="AF110" s="10">
        <v>0</v>
      </c>
      <c r="AG110" s="10">
        <v>30640481.969999999</v>
      </c>
      <c r="AH110" s="10">
        <v>7490297.9199999999</v>
      </c>
      <c r="AI110" s="7" t="str">
        <f t="shared" si="12"/>
        <v>OK</v>
      </c>
      <c r="AJ110" s="10">
        <v>0</v>
      </c>
      <c r="AK110" s="10">
        <v>0</v>
      </c>
      <c r="AL110" s="10">
        <v>0</v>
      </c>
      <c r="AM110" s="10">
        <v>0</v>
      </c>
      <c r="AN110" s="10">
        <v>99.99</v>
      </c>
      <c r="AO110" s="10">
        <v>99.99</v>
      </c>
      <c r="AP110" s="13">
        <f t="shared" si="13"/>
        <v>0</v>
      </c>
      <c r="AQ110" s="10">
        <v>8500007</v>
      </c>
      <c r="AR110" s="10">
        <v>8500007</v>
      </c>
      <c r="AS110" s="10">
        <v>0</v>
      </c>
      <c r="AT110" s="10">
        <v>0</v>
      </c>
      <c r="AU110" s="14">
        <f t="shared" si="14"/>
        <v>0</v>
      </c>
      <c r="AV110" s="7" t="str">
        <f t="shared" si="15"/>
        <v>NÃO</v>
      </c>
      <c r="AW110" s="7" t="str">
        <f t="shared" si="16"/>
        <v>OK</v>
      </c>
      <c r="AX110" s="7" t="str">
        <f t="shared" si="17"/>
        <v>OK</v>
      </c>
    </row>
    <row r="111" spans="1:50" x14ac:dyDescent="0.25">
      <c r="A111" s="1" t="s">
        <v>409</v>
      </c>
      <c r="B111" t="s">
        <v>413</v>
      </c>
      <c r="C111" t="s">
        <v>414</v>
      </c>
      <c r="D111" t="s">
        <v>415</v>
      </c>
      <c r="E111" t="s">
        <v>52</v>
      </c>
      <c r="F111" t="s">
        <v>98</v>
      </c>
      <c r="G111" t="s">
        <v>73</v>
      </c>
      <c r="H111" t="s">
        <v>74</v>
      </c>
      <c r="I111" t="s">
        <v>56</v>
      </c>
      <c r="J111" t="s">
        <v>57</v>
      </c>
      <c r="K111" t="s">
        <v>57</v>
      </c>
      <c r="L111" t="s">
        <v>58</v>
      </c>
      <c r="M111">
        <v>376</v>
      </c>
      <c r="N111" s="5" t="str">
        <f t="shared" si="9"/>
        <v>OK</v>
      </c>
      <c r="O111" t="s">
        <v>59</v>
      </c>
      <c r="P111" t="s">
        <v>59</v>
      </c>
      <c r="Q111" t="s">
        <v>57</v>
      </c>
      <c r="R111" t="str">
        <f>VLOOKUP($D111,Rascunho!$E$2:$S$296,15,FALSE)</f>
        <v>https://www.mti.mt.gov.br/cartas</v>
      </c>
      <c r="S111" s="11">
        <v>60966727.82</v>
      </c>
      <c r="T111" s="11">
        <v>118527054.09999999</v>
      </c>
      <c r="U111" s="7" t="str">
        <f t="shared" si="10"/>
        <v>OK</v>
      </c>
      <c r="V111" s="10">
        <v>196145605.47</v>
      </c>
      <c r="W111" s="10">
        <v>23193593.920000002</v>
      </c>
      <c r="X111" t="s">
        <v>57</v>
      </c>
      <c r="Y111" s="10">
        <v>516329.84</v>
      </c>
      <c r="Z111" s="10">
        <v>0</v>
      </c>
      <c r="AA111" s="10">
        <v>0</v>
      </c>
      <c r="AB111" s="10">
        <v>21781024.23</v>
      </c>
      <c r="AC111" s="7" t="str">
        <f t="shared" si="11"/>
        <v>OK</v>
      </c>
      <c r="AD111" s="10">
        <v>95137044.599999994</v>
      </c>
      <c r="AE111" s="10">
        <v>0</v>
      </c>
      <c r="AF111" s="10">
        <v>0</v>
      </c>
      <c r="AG111" s="10">
        <v>75387875.5</v>
      </c>
      <c r="AH111" s="10">
        <v>117747282.2</v>
      </c>
      <c r="AI111" s="7" t="str">
        <f t="shared" si="12"/>
        <v>OK</v>
      </c>
      <c r="AJ111" s="10">
        <v>0</v>
      </c>
      <c r="AK111" s="10">
        <v>0</v>
      </c>
      <c r="AL111" s="10">
        <v>30719710.300000001</v>
      </c>
      <c r="AM111" s="10">
        <v>4000000</v>
      </c>
      <c r="AN111" s="10">
        <v>100</v>
      </c>
      <c r="AO111" s="10">
        <v>100</v>
      </c>
      <c r="AP111" s="13">
        <f t="shared" si="13"/>
        <v>0</v>
      </c>
      <c r="AQ111" s="10">
        <v>86600149.030000001</v>
      </c>
      <c r="AR111" s="10">
        <v>90600149.030000001</v>
      </c>
      <c r="AS111" s="10">
        <v>13399850.970000001</v>
      </c>
      <c r="AT111" s="10">
        <v>9399850.9700000007</v>
      </c>
      <c r="AU111" s="14">
        <f t="shared" si="14"/>
        <v>13399850.970000001</v>
      </c>
      <c r="AV111" s="7" t="str">
        <f t="shared" si="15"/>
        <v>SIM</v>
      </c>
      <c r="AW111" s="7" t="str">
        <f t="shared" si="16"/>
        <v>OK</v>
      </c>
      <c r="AX111" s="7" t="str">
        <f t="shared" si="17"/>
        <v>OK</v>
      </c>
    </row>
    <row r="112" spans="1:50" x14ac:dyDescent="0.25">
      <c r="A112" s="1" t="s">
        <v>409</v>
      </c>
      <c r="B112" t="s">
        <v>416</v>
      </c>
      <c r="C112" t="s">
        <v>417</v>
      </c>
      <c r="D112" t="s">
        <v>418</v>
      </c>
      <c r="E112" t="s">
        <v>52</v>
      </c>
      <c r="F112" t="s">
        <v>68</v>
      </c>
      <c r="G112" t="s">
        <v>54</v>
      </c>
      <c r="H112" t="s">
        <v>55</v>
      </c>
      <c r="I112" t="s">
        <v>56</v>
      </c>
      <c r="J112" t="s">
        <v>57</v>
      </c>
      <c r="K112" t="s">
        <v>57</v>
      </c>
      <c r="L112" t="s">
        <v>111</v>
      </c>
      <c r="M112">
        <v>66</v>
      </c>
      <c r="N112" s="5" t="str">
        <f t="shared" si="9"/>
        <v>OK</v>
      </c>
      <c r="O112" t="s">
        <v>59</v>
      </c>
      <c r="P112" t="s">
        <v>59</v>
      </c>
      <c r="Q112" t="s">
        <v>57</v>
      </c>
      <c r="R112" t="str">
        <f>VLOOKUP($D112,Rascunho!$E$2:$S$296,15,FALSE)</f>
        <v>https://www.desenvolve.mt.gov.br/</v>
      </c>
      <c r="S112" s="11">
        <v>27164000</v>
      </c>
      <c r="T112" s="11">
        <v>13902000</v>
      </c>
      <c r="U112" s="7" t="str">
        <f t="shared" si="10"/>
        <v>OK</v>
      </c>
      <c r="V112" s="10">
        <v>24541000</v>
      </c>
      <c r="W112" s="10">
        <v>0</v>
      </c>
      <c r="X112" t="s">
        <v>57</v>
      </c>
      <c r="Y112" s="10">
        <v>292242.59999999998</v>
      </c>
      <c r="Z112" s="10">
        <v>0</v>
      </c>
      <c r="AA112" s="10">
        <v>130924.56</v>
      </c>
      <c r="AB112" s="10">
        <v>3121000</v>
      </c>
      <c r="AC112" s="7" t="str">
        <f t="shared" si="11"/>
        <v>OK</v>
      </c>
      <c r="AD112" s="10">
        <v>213811889.56999999</v>
      </c>
      <c r="AE112" s="10">
        <v>0</v>
      </c>
      <c r="AF112" s="10">
        <v>0</v>
      </c>
      <c r="AG112" s="10">
        <v>0</v>
      </c>
      <c r="AH112" s="10">
        <v>0</v>
      </c>
      <c r="AI112" s="7" t="str">
        <f t="shared" si="12"/>
        <v>OK</v>
      </c>
      <c r="AJ112" s="10">
        <v>0</v>
      </c>
      <c r="AK112" s="10">
        <v>0</v>
      </c>
      <c r="AL112" s="10">
        <v>0</v>
      </c>
      <c r="AM112" s="10">
        <v>78580936.790000007</v>
      </c>
      <c r="AN112" s="10">
        <v>99.99</v>
      </c>
      <c r="AO112" s="10">
        <v>99.99</v>
      </c>
      <c r="AP112" s="13">
        <f t="shared" si="13"/>
        <v>0</v>
      </c>
      <c r="AQ112" s="10">
        <v>131560547.88</v>
      </c>
      <c r="AR112" s="10">
        <v>210141484.66999999</v>
      </c>
      <c r="AS112" s="10">
        <v>78580936.790000007</v>
      </c>
      <c r="AT112" s="10">
        <v>0</v>
      </c>
      <c r="AU112" s="14">
        <f t="shared" si="14"/>
        <v>78580936.789999992</v>
      </c>
      <c r="AV112" s="7" t="str">
        <f t="shared" si="15"/>
        <v>SIM</v>
      </c>
      <c r="AW112" s="7" t="str">
        <f t="shared" si="16"/>
        <v>VER CAPITAL</v>
      </c>
      <c r="AX112" s="7" t="str">
        <f t="shared" si="17"/>
        <v>OK</v>
      </c>
    </row>
    <row r="113" spans="1:50" x14ac:dyDescent="0.25">
      <c r="A113" s="1" t="s">
        <v>409</v>
      </c>
      <c r="B113" t="s">
        <v>419</v>
      </c>
      <c r="C113" t="s">
        <v>420</v>
      </c>
      <c r="D113" t="s">
        <v>421</v>
      </c>
      <c r="E113" t="s">
        <v>67</v>
      </c>
      <c r="F113" t="s">
        <v>87</v>
      </c>
      <c r="G113" t="s">
        <v>54</v>
      </c>
      <c r="H113" t="s">
        <v>171</v>
      </c>
      <c r="I113" t="s">
        <v>256</v>
      </c>
      <c r="J113" t="s">
        <v>57</v>
      </c>
      <c r="K113" t="s">
        <v>57</v>
      </c>
      <c r="L113" t="s">
        <v>58</v>
      </c>
      <c r="M113">
        <v>8</v>
      </c>
      <c r="N113" s="5" t="str">
        <f t="shared" si="9"/>
        <v>OK</v>
      </c>
      <c r="O113" t="s">
        <v>59</v>
      </c>
      <c r="P113" t="s">
        <v>59</v>
      </c>
      <c r="Q113" t="s">
        <v>57</v>
      </c>
      <c r="R113" t="str">
        <f>VLOOKUP($D113,Rascunho!$E$2:$S$296,15,FALSE)</f>
        <v>Site não disponível</v>
      </c>
      <c r="S113" s="11">
        <v>0</v>
      </c>
      <c r="T113" s="11">
        <v>2079515.3</v>
      </c>
      <c r="U113" s="7" t="str">
        <f t="shared" si="10"/>
        <v>OK</v>
      </c>
      <c r="V113" s="10">
        <v>24811246.539999999</v>
      </c>
      <c r="W113" s="10">
        <v>0</v>
      </c>
      <c r="X113" t="s">
        <v>57</v>
      </c>
      <c r="Y113" s="10">
        <v>361088.72</v>
      </c>
      <c r="Z113" s="10">
        <v>0</v>
      </c>
      <c r="AA113" s="10">
        <v>0</v>
      </c>
      <c r="AB113" s="10">
        <v>-16462956</v>
      </c>
      <c r="AC113" s="7" t="str">
        <f t="shared" si="11"/>
        <v>OK</v>
      </c>
      <c r="AD113" s="10">
        <v>39947919</v>
      </c>
      <c r="AE113" s="10">
        <v>0</v>
      </c>
      <c r="AF113" s="10">
        <v>0</v>
      </c>
      <c r="AG113" s="10">
        <v>22451408.280000001</v>
      </c>
      <c r="AH113" s="10">
        <v>23683899.27</v>
      </c>
      <c r="AI113" s="7" t="str">
        <f t="shared" si="12"/>
        <v>OK</v>
      </c>
      <c r="AJ113" s="10">
        <v>0</v>
      </c>
      <c r="AK113" s="10">
        <v>0</v>
      </c>
      <c r="AL113" s="10">
        <v>0</v>
      </c>
      <c r="AM113" s="10">
        <v>0</v>
      </c>
      <c r="AN113" s="10">
        <v>82.6</v>
      </c>
      <c r="AO113" s="10">
        <v>82.6</v>
      </c>
      <c r="AP113" s="13">
        <f t="shared" si="13"/>
        <v>0</v>
      </c>
      <c r="AQ113" s="10">
        <v>0</v>
      </c>
      <c r="AR113" s="10">
        <v>0</v>
      </c>
      <c r="AS113" s="10">
        <v>0</v>
      </c>
      <c r="AT113" s="10">
        <v>0</v>
      </c>
      <c r="AU113" s="14">
        <f t="shared" si="14"/>
        <v>0</v>
      </c>
      <c r="AV113" s="7" t="str">
        <f t="shared" si="15"/>
        <v>NÃO</v>
      </c>
      <c r="AW113" s="7" t="str">
        <f t="shared" si="16"/>
        <v>OK</v>
      </c>
      <c r="AX113" s="7" t="str">
        <f t="shared" si="17"/>
        <v>OK</v>
      </c>
    </row>
    <row r="114" spans="1:50" x14ac:dyDescent="0.25">
      <c r="A114" s="1" t="s">
        <v>409</v>
      </c>
      <c r="B114" t="s">
        <v>422</v>
      </c>
      <c r="C114" t="s">
        <v>423</v>
      </c>
      <c r="D114" t="s">
        <v>424</v>
      </c>
      <c r="E114" t="s">
        <v>52</v>
      </c>
      <c r="F114" t="s">
        <v>185</v>
      </c>
      <c r="G114" t="s">
        <v>54</v>
      </c>
      <c r="H114" t="s">
        <v>74</v>
      </c>
      <c r="I114" t="s">
        <v>56</v>
      </c>
      <c r="J114" t="s">
        <v>57</v>
      </c>
      <c r="K114" t="s">
        <v>57</v>
      </c>
      <c r="L114" t="s">
        <v>58</v>
      </c>
      <c r="M114">
        <v>82</v>
      </c>
      <c r="N114" s="5" t="str">
        <f t="shared" si="9"/>
        <v>OK</v>
      </c>
      <c r="O114" t="s">
        <v>59</v>
      </c>
      <c r="P114" t="s">
        <v>59</v>
      </c>
      <c r="Q114" t="s">
        <v>59</v>
      </c>
      <c r="R114" t="str">
        <f>VLOOKUP($D114,Rascunho!$E$2:$S$296,15,FALSE)</f>
        <v>https://www.metamat.mt.gov.br/inicio</v>
      </c>
      <c r="S114" s="11">
        <v>0</v>
      </c>
      <c r="T114" s="11">
        <v>23077112.949999999</v>
      </c>
      <c r="U114" s="7" t="str">
        <f t="shared" si="10"/>
        <v>OK</v>
      </c>
      <c r="V114" s="10">
        <v>75246820.420000002</v>
      </c>
      <c r="W114" s="10">
        <v>2354794.64</v>
      </c>
      <c r="X114" t="s">
        <v>57</v>
      </c>
      <c r="Y114" s="10">
        <v>283785.2</v>
      </c>
      <c r="Z114" s="10">
        <v>0</v>
      </c>
      <c r="AA114" s="10">
        <v>0</v>
      </c>
      <c r="AB114" s="10">
        <v>39947919</v>
      </c>
      <c r="AC114" s="7" t="str">
        <f t="shared" si="11"/>
        <v>OK</v>
      </c>
      <c r="AD114" s="10">
        <v>0</v>
      </c>
      <c r="AE114" s="10">
        <v>0</v>
      </c>
      <c r="AF114" s="10">
        <v>0</v>
      </c>
      <c r="AG114" s="10">
        <v>86571966</v>
      </c>
      <c r="AH114" s="10">
        <v>38369237</v>
      </c>
      <c r="AI114" s="7" t="str">
        <f t="shared" si="12"/>
        <v>OK</v>
      </c>
      <c r="AJ114" s="10">
        <v>3617858</v>
      </c>
      <c r="AK114" s="10">
        <v>2424223</v>
      </c>
      <c r="AL114" s="10">
        <v>298165</v>
      </c>
      <c r="AM114" s="10">
        <v>298165</v>
      </c>
      <c r="AN114" s="10">
        <v>99.99</v>
      </c>
      <c r="AO114" s="10">
        <v>99.99</v>
      </c>
      <c r="AP114" s="13">
        <f t="shared" si="13"/>
        <v>0</v>
      </c>
      <c r="AQ114" s="10">
        <v>61171276</v>
      </c>
      <c r="AR114" s="10">
        <v>61171276</v>
      </c>
      <c r="AS114" s="10">
        <v>0</v>
      </c>
      <c r="AT114" s="10">
        <v>0</v>
      </c>
      <c r="AU114" s="14">
        <f t="shared" si="14"/>
        <v>0</v>
      </c>
      <c r="AV114" s="7" t="str">
        <f t="shared" si="15"/>
        <v>NÃO</v>
      </c>
      <c r="AW114" s="7" t="str">
        <f t="shared" si="16"/>
        <v>OK</v>
      </c>
      <c r="AX114" s="7" t="str">
        <f t="shared" si="17"/>
        <v>OK</v>
      </c>
    </row>
    <row r="115" spans="1:50" x14ac:dyDescent="0.25">
      <c r="A115" s="1" t="s">
        <v>409</v>
      </c>
      <c r="B115" t="s">
        <v>425</v>
      </c>
      <c r="C115" t="s">
        <v>426</v>
      </c>
      <c r="D115" t="s">
        <v>427</v>
      </c>
      <c r="E115" t="s">
        <v>52</v>
      </c>
      <c r="F115" t="s">
        <v>102</v>
      </c>
      <c r="G115" t="s">
        <v>73</v>
      </c>
      <c r="H115" t="s">
        <v>74</v>
      </c>
      <c r="I115" t="s">
        <v>56</v>
      </c>
      <c r="J115" t="s">
        <v>57</v>
      </c>
      <c r="K115" t="s">
        <v>57</v>
      </c>
      <c r="L115" t="s">
        <v>58</v>
      </c>
      <c r="M115">
        <v>407</v>
      </c>
      <c r="N115" s="5" t="str">
        <f t="shared" si="9"/>
        <v>OK</v>
      </c>
      <c r="O115" t="s">
        <v>59</v>
      </c>
      <c r="P115" t="s">
        <v>59</v>
      </c>
      <c r="Q115" t="s">
        <v>57</v>
      </c>
      <c r="R115" t="str">
        <f>VLOOKUP($D115,Rascunho!$E$2:$S$296,15,FALSE)</f>
        <v>https://www.empaer.mt.gov.br/</v>
      </c>
      <c r="S115" s="11">
        <v>2328858.5499999998</v>
      </c>
      <c r="T115" s="11">
        <v>71039080.310000002</v>
      </c>
      <c r="U115" s="7" t="str">
        <f t="shared" si="10"/>
        <v>OK</v>
      </c>
      <c r="V115" s="10">
        <v>166070497.19999999</v>
      </c>
      <c r="W115" s="10">
        <v>8525934.4399999995</v>
      </c>
      <c r="X115" t="s">
        <v>57</v>
      </c>
      <c r="Y115" s="10">
        <v>375380.47</v>
      </c>
      <c r="Z115" s="10">
        <v>0</v>
      </c>
      <c r="AA115" s="10">
        <v>0</v>
      </c>
      <c r="AB115" s="10">
        <v>0</v>
      </c>
      <c r="AC115" s="7" t="str">
        <f t="shared" si="11"/>
        <v>OK</v>
      </c>
      <c r="AD115" s="10">
        <v>0</v>
      </c>
      <c r="AE115" s="10">
        <v>0</v>
      </c>
      <c r="AF115" s="10">
        <v>0</v>
      </c>
      <c r="AG115" s="10">
        <v>173470540.56</v>
      </c>
      <c r="AH115" s="10">
        <v>151223053.12</v>
      </c>
      <c r="AI115" s="7" t="str">
        <f t="shared" si="12"/>
        <v>OK</v>
      </c>
      <c r="AJ115" s="10">
        <v>167011935</v>
      </c>
      <c r="AK115" s="10">
        <v>0</v>
      </c>
      <c r="AL115" s="10">
        <v>0</v>
      </c>
      <c r="AM115" s="10">
        <v>0</v>
      </c>
      <c r="AN115" s="10">
        <v>100</v>
      </c>
      <c r="AO115" s="10">
        <v>100</v>
      </c>
      <c r="AP115" s="13">
        <f t="shared" si="13"/>
        <v>0</v>
      </c>
      <c r="AQ115" s="10">
        <v>34889260.759999998</v>
      </c>
      <c r="AR115" s="10">
        <v>34889260.759999998</v>
      </c>
      <c r="AS115" s="10">
        <v>0</v>
      </c>
      <c r="AT115" s="10">
        <v>0</v>
      </c>
      <c r="AU115" s="14">
        <f t="shared" si="14"/>
        <v>0</v>
      </c>
      <c r="AV115" s="7" t="str">
        <f t="shared" si="15"/>
        <v>NÃO</v>
      </c>
      <c r="AW115" s="7" t="str">
        <f t="shared" si="16"/>
        <v>OK</v>
      </c>
      <c r="AX115" s="7" t="str">
        <f t="shared" si="17"/>
        <v>OK</v>
      </c>
    </row>
    <row r="116" spans="1:50" x14ac:dyDescent="0.25">
      <c r="A116" s="1" t="s">
        <v>409</v>
      </c>
      <c r="B116" t="s">
        <v>428</v>
      </c>
      <c r="C116" t="s">
        <v>429</v>
      </c>
      <c r="D116" t="s">
        <v>430</v>
      </c>
      <c r="E116" t="s">
        <v>52</v>
      </c>
      <c r="F116" t="s">
        <v>110</v>
      </c>
      <c r="G116" t="s">
        <v>54</v>
      </c>
      <c r="H116" t="s">
        <v>55</v>
      </c>
      <c r="I116" t="s">
        <v>56</v>
      </c>
      <c r="J116" t="s">
        <v>57</v>
      </c>
      <c r="K116" t="s">
        <v>57</v>
      </c>
      <c r="L116" t="s">
        <v>58</v>
      </c>
      <c r="M116">
        <v>96</v>
      </c>
      <c r="N116" s="5" t="str">
        <f t="shared" si="9"/>
        <v>OK</v>
      </c>
      <c r="O116" t="s">
        <v>59</v>
      </c>
      <c r="P116" t="s">
        <v>59</v>
      </c>
      <c r="Q116" t="s">
        <v>57</v>
      </c>
      <c r="R116" t="str">
        <f>VLOOKUP($D116,Rascunho!$E$2:$S$296,15,FALSE)</f>
        <v>https://www.mtpar.mt.gov.br/cartaanual</v>
      </c>
      <c r="S116" s="11">
        <v>14992000.84</v>
      </c>
      <c r="T116" s="11">
        <v>12598540.470000001</v>
      </c>
      <c r="U116" s="7" t="str">
        <f t="shared" si="10"/>
        <v>OK</v>
      </c>
      <c r="V116" s="10">
        <v>17950611.899999999</v>
      </c>
      <c r="W116" s="10">
        <v>0</v>
      </c>
      <c r="X116" t="s">
        <v>57</v>
      </c>
      <c r="Y116" s="10">
        <v>354000</v>
      </c>
      <c r="Z116" s="10">
        <v>0</v>
      </c>
      <c r="AA116" s="10">
        <v>0</v>
      </c>
      <c r="AB116" s="10">
        <v>126747.17</v>
      </c>
      <c r="AC116" s="7" t="str">
        <f t="shared" si="11"/>
        <v>OK</v>
      </c>
      <c r="AD116" s="10">
        <v>1002845444.92</v>
      </c>
      <c r="AE116" s="10">
        <v>0</v>
      </c>
      <c r="AF116" s="10">
        <v>0</v>
      </c>
      <c r="AG116" s="10">
        <v>0</v>
      </c>
      <c r="AH116" s="10">
        <v>0</v>
      </c>
      <c r="AI116" s="7" t="str">
        <f t="shared" si="12"/>
        <v>OK</v>
      </c>
      <c r="AJ116" s="10">
        <v>0</v>
      </c>
      <c r="AK116" s="10">
        <v>0</v>
      </c>
      <c r="AL116" s="10">
        <v>0</v>
      </c>
      <c r="AM116" s="10">
        <v>0</v>
      </c>
      <c r="AN116" s="10">
        <v>99.99</v>
      </c>
      <c r="AO116" s="10">
        <v>99.99</v>
      </c>
      <c r="AP116" s="13">
        <f t="shared" si="13"/>
        <v>0</v>
      </c>
      <c r="AQ116" s="10">
        <v>0</v>
      </c>
      <c r="AR116" s="10">
        <v>100000000</v>
      </c>
      <c r="AS116" s="10">
        <v>0</v>
      </c>
      <c r="AT116" s="10">
        <v>1091200751.25</v>
      </c>
      <c r="AU116" s="14">
        <f t="shared" si="14"/>
        <v>1191200751.25</v>
      </c>
      <c r="AV116" s="7" t="str">
        <f t="shared" si="15"/>
        <v>SIM</v>
      </c>
      <c r="AW116" s="7" t="str">
        <f t="shared" si="16"/>
        <v>OK</v>
      </c>
      <c r="AX116" s="7" t="str">
        <f t="shared" si="17"/>
        <v>OK</v>
      </c>
    </row>
    <row r="117" spans="1:50" x14ac:dyDescent="0.25">
      <c r="A117" s="1" t="s">
        <v>409</v>
      </c>
      <c r="B117" t="s">
        <v>431</v>
      </c>
      <c r="C117" t="s">
        <v>432</v>
      </c>
      <c r="D117" t="s">
        <v>433</v>
      </c>
      <c r="E117" t="s">
        <v>52</v>
      </c>
      <c r="F117" t="s">
        <v>149</v>
      </c>
      <c r="G117" t="s">
        <v>73</v>
      </c>
      <c r="H117" t="s">
        <v>55</v>
      </c>
      <c r="I117" t="s">
        <v>56</v>
      </c>
      <c r="J117" t="s">
        <v>57</v>
      </c>
      <c r="K117" t="s">
        <v>59</v>
      </c>
      <c r="L117" t="s">
        <v>58</v>
      </c>
      <c r="M117">
        <v>94</v>
      </c>
      <c r="N117" s="5" t="str">
        <f t="shared" si="9"/>
        <v>OK</v>
      </c>
      <c r="O117" t="s">
        <v>59</v>
      </c>
      <c r="P117" t="s">
        <v>59</v>
      </c>
      <c r="Q117" t="s">
        <v>57</v>
      </c>
      <c r="R117" t="str">
        <f>VLOOKUP($D117,Rascunho!$E$2:$S$296,15,FALSE)</f>
        <v>https://www.mtpar.mt.gov.br/cartaanual</v>
      </c>
      <c r="S117" s="11">
        <v>0</v>
      </c>
      <c r="T117" s="11">
        <v>0</v>
      </c>
      <c r="U117" s="7" t="str">
        <f t="shared" si="10"/>
        <v>OK</v>
      </c>
      <c r="V117" s="10">
        <v>0</v>
      </c>
      <c r="W117" s="10">
        <v>0</v>
      </c>
      <c r="X117" t="s">
        <v>57</v>
      </c>
      <c r="Y117" s="10">
        <v>1</v>
      </c>
      <c r="Z117" s="10">
        <v>0</v>
      </c>
      <c r="AA117" s="10">
        <v>0</v>
      </c>
      <c r="AB117" s="10">
        <v>0</v>
      </c>
      <c r="AC117" s="7" t="str">
        <f t="shared" si="11"/>
        <v>OK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7" t="str">
        <f t="shared" si="12"/>
        <v>OK</v>
      </c>
      <c r="AJ117" s="10">
        <v>0</v>
      </c>
      <c r="AK117" s="10">
        <v>0</v>
      </c>
      <c r="AL117" s="10">
        <v>0</v>
      </c>
      <c r="AM117" s="10">
        <v>0</v>
      </c>
      <c r="AN117" s="10">
        <v>100</v>
      </c>
      <c r="AO117" s="10">
        <v>100</v>
      </c>
      <c r="AP117" s="13">
        <f t="shared" si="13"/>
        <v>0</v>
      </c>
      <c r="AQ117" s="10">
        <v>0</v>
      </c>
      <c r="AR117" s="10">
        <v>5500000</v>
      </c>
      <c r="AS117" s="10">
        <v>0</v>
      </c>
      <c r="AT117" s="10">
        <v>0</v>
      </c>
      <c r="AU117" s="14">
        <f t="shared" si="14"/>
        <v>5500000</v>
      </c>
      <c r="AV117" s="7" t="str">
        <f t="shared" si="15"/>
        <v>SIM</v>
      </c>
      <c r="AW117" s="7" t="str">
        <f t="shared" si="16"/>
        <v>OK</v>
      </c>
      <c r="AX117" s="7" t="str">
        <f t="shared" si="17"/>
        <v>OK</v>
      </c>
    </row>
    <row r="118" spans="1:50" ht="30" x14ac:dyDescent="0.25">
      <c r="A118" s="1" t="s">
        <v>409</v>
      </c>
      <c r="B118" t="s">
        <v>434</v>
      </c>
      <c r="C118" t="s">
        <v>435</v>
      </c>
      <c r="D118" t="s">
        <v>436</v>
      </c>
      <c r="E118" t="s">
        <v>52</v>
      </c>
      <c r="F118" s="3" t="s">
        <v>239</v>
      </c>
      <c r="G118" t="s">
        <v>73</v>
      </c>
      <c r="H118" t="s">
        <v>55</v>
      </c>
      <c r="I118" t="s">
        <v>56</v>
      </c>
      <c r="J118" t="s">
        <v>57</v>
      </c>
      <c r="K118" t="s">
        <v>59</v>
      </c>
      <c r="L118" t="s">
        <v>58</v>
      </c>
      <c r="M118">
        <v>0</v>
      </c>
      <c r="N118" s="5" t="str">
        <f t="shared" si="9"/>
        <v>VERIFICAR</v>
      </c>
      <c r="O118" t="s">
        <v>59</v>
      </c>
      <c r="P118" t="s">
        <v>59</v>
      </c>
      <c r="Q118" t="s">
        <v>57</v>
      </c>
      <c r="R118" t="str">
        <f>VLOOKUP($D118,Rascunho!$E$2:$S$296,15,FALSE)</f>
        <v>https://www.mtpar.mt.gov.br/cartaanual</v>
      </c>
      <c r="S118" s="11">
        <v>0</v>
      </c>
      <c r="T118" s="11">
        <v>0</v>
      </c>
      <c r="U118" s="7" t="str">
        <f t="shared" si="10"/>
        <v>OK</v>
      </c>
      <c r="V118" s="10">
        <v>0</v>
      </c>
      <c r="W118" s="10">
        <v>0</v>
      </c>
      <c r="X118" t="s">
        <v>57</v>
      </c>
      <c r="Y118" s="10">
        <v>1</v>
      </c>
      <c r="Z118" s="10">
        <v>0</v>
      </c>
      <c r="AA118" s="10">
        <v>0</v>
      </c>
      <c r="AB118" s="10">
        <v>0</v>
      </c>
      <c r="AC118" s="7" t="str">
        <f t="shared" si="11"/>
        <v>OK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7" t="str">
        <f t="shared" si="12"/>
        <v>OK</v>
      </c>
      <c r="AJ118" s="10">
        <v>0</v>
      </c>
      <c r="AK118" s="10">
        <v>0</v>
      </c>
      <c r="AL118" s="10">
        <v>0</v>
      </c>
      <c r="AM118" s="10">
        <v>0</v>
      </c>
      <c r="AN118" s="10">
        <v>100</v>
      </c>
      <c r="AO118" s="10">
        <v>100</v>
      </c>
      <c r="AP118" s="13">
        <f t="shared" si="13"/>
        <v>0</v>
      </c>
      <c r="AQ118" s="10">
        <v>0</v>
      </c>
      <c r="AR118" s="10">
        <v>1000000</v>
      </c>
      <c r="AS118" s="10">
        <v>0</v>
      </c>
      <c r="AT118" s="10">
        <v>0</v>
      </c>
      <c r="AU118" s="14">
        <f t="shared" si="14"/>
        <v>1000000</v>
      </c>
      <c r="AV118" s="7" t="str">
        <f t="shared" si="15"/>
        <v>SIM</v>
      </c>
      <c r="AW118" s="7" t="str">
        <f t="shared" si="16"/>
        <v>OK</v>
      </c>
      <c r="AX118" s="7" t="str">
        <f t="shared" si="17"/>
        <v>OK</v>
      </c>
    </row>
    <row r="119" spans="1:50" x14ac:dyDescent="0.25">
      <c r="A119" s="1" t="s">
        <v>409</v>
      </c>
      <c r="B119" t="s">
        <v>437</v>
      </c>
      <c r="C119" t="s">
        <v>438</v>
      </c>
      <c r="D119" t="s">
        <v>439</v>
      </c>
      <c r="E119" t="s">
        <v>52</v>
      </c>
      <c r="F119" t="s">
        <v>110</v>
      </c>
      <c r="G119" t="s">
        <v>73</v>
      </c>
      <c r="H119" t="s">
        <v>55</v>
      </c>
      <c r="I119" t="s">
        <v>56</v>
      </c>
      <c r="J119" t="s">
        <v>57</v>
      </c>
      <c r="K119" t="s">
        <v>59</v>
      </c>
      <c r="L119" t="s">
        <v>58</v>
      </c>
      <c r="M119">
        <v>0</v>
      </c>
      <c r="N119" s="5" t="str">
        <f t="shared" si="9"/>
        <v>VERIFICAR</v>
      </c>
      <c r="O119" t="s">
        <v>59</v>
      </c>
      <c r="P119" t="s">
        <v>59</v>
      </c>
      <c r="Q119" t="s">
        <v>57</v>
      </c>
      <c r="R119" t="str">
        <f>VLOOKUP($D119,Rascunho!$E$2:$S$296,15,FALSE)</f>
        <v>https://www.mtpar.mt.gov.br/cartaanual</v>
      </c>
      <c r="S119" s="11">
        <v>0</v>
      </c>
      <c r="T119" s="11">
        <v>0</v>
      </c>
      <c r="U119" s="7" t="str">
        <f t="shared" si="10"/>
        <v>OK</v>
      </c>
      <c r="V119" s="10">
        <v>0</v>
      </c>
      <c r="W119" s="10">
        <v>0</v>
      </c>
      <c r="X119" t="s">
        <v>57</v>
      </c>
      <c r="Y119" s="10">
        <v>1</v>
      </c>
      <c r="Z119" s="10">
        <v>0</v>
      </c>
      <c r="AA119" s="10">
        <v>0</v>
      </c>
      <c r="AB119" s="10">
        <v>0</v>
      </c>
      <c r="AC119" s="7" t="str">
        <f t="shared" si="11"/>
        <v>OK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7" t="str">
        <f t="shared" si="12"/>
        <v>OK</v>
      </c>
      <c r="AJ119" s="10">
        <v>0</v>
      </c>
      <c r="AK119" s="10">
        <v>0</v>
      </c>
      <c r="AL119" s="10">
        <v>0</v>
      </c>
      <c r="AM119" s="10">
        <v>0</v>
      </c>
      <c r="AN119" s="10">
        <v>100</v>
      </c>
      <c r="AO119" s="10">
        <v>100</v>
      </c>
      <c r="AP119" s="13">
        <f t="shared" si="13"/>
        <v>0</v>
      </c>
      <c r="AQ119" s="10">
        <v>0</v>
      </c>
      <c r="AR119" s="10">
        <v>5000000</v>
      </c>
      <c r="AS119" s="10">
        <v>0</v>
      </c>
      <c r="AT119" s="10">
        <v>0</v>
      </c>
      <c r="AU119" s="14">
        <f t="shared" si="14"/>
        <v>5000000</v>
      </c>
      <c r="AV119" s="7" t="str">
        <f t="shared" si="15"/>
        <v>SIM</v>
      </c>
      <c r="AW119" s="7" t="str">
        <f t="shared" si="16"/>
        <v>OK</v>
      </c>
      <c r="AX119" s="7" t="str">
        <f t="shared" si="17"/>
        <v>OK</v>
      </c>
    </row>
    <row r="120" spans="1:50" x14ac:dyDescent="0.25">
      <c r="A120" s="1" t="s">
        <v>409</v>
      </c>
      <c r="B120" t="s">
        <v>440</v>
      </c>
      <c r="C120" t="s">
        <v>441</v>
      </c>
      <c r="D120" t="s">
        <v>442</v>
      </c>
      <c r="E120" t="s">
        <v>52</v>
      </c>
      <c r="F120" t="s">
        <v>204</v>
      </c>
      <c r="G120" t="s">
        <v>54</v>
      </c>
      <c r="H120" t="s">
        <v>55</v>
      </c>
      <c r="I120" t="s">
        <v>56</v>
      </c>
      <c r="J120" t="s">
        <v>57</v>
      </c>
      <c r="K120" t="s">
        <v>59</v>
      </c>
      <c r="L120" t="s">
        <v>111</v>
      </c>
      <c r="M120">
        <v>602</v>
      </c>
      <c r="N120" s="5" t="str">
        <f t="shared" si="9"/>
        <v>OK</v>
      </c>
      <c r="O120" t="s">
        <v>59</v>
      </c>
      <c r="P120" t="s">
        <v>59</v>
      </c>
      <c r="Q120" t="s">
        <v>57</v>
      </c>
      <c r="R120" t="str">
        <f>VLOOKUP($D120,Rascunho!$E$2:$S$296,15,FALSE)</f>
        <v>https://www.mtpar.mt.gov.br/cartaanual</v>
      </c>
      <c r="S120" s="11">
        <v>278311000</v>
      </c>
      <c r="T120" s="11">
        <v>765000</v>
      </c>
      <c r="U120" s="7" t="str">
        <f t="shared" si="10"/>
        <v>OK</v>
      </c>
      <c r="V120" s="10">
        <v>12578000</v>
      </c>
      <c r="W120" s="10">
        <v>0</v>
      </c>
      <c r="X120" t="s">
        <v>57</v>
      </c>
      <c r="Y120" s="10">
        <v>265811</v>
      </c>
      <c r="Z120" s="10">
        <v>0</v>
      </c>
      <c r="AA120" s="10">
        <v>0</v>
      </c>
      <c r="AB120" s="10">
        <v>0</v>
      </c>
      <c r="AC120" s="7" t="str">
        <f t="shared" si="11"/>
        <v>OK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7" t="str">
        <f t="shared" si="12"/>
        <v>OK</v>
      </c>
      <c r="AJ120" s="10">
        <v>0</v>
      </c>
      <c r="AK120" s="10">
        <v>0</v>
      </c>
      <c r="AL120" s="10">
        <v>0</v>
      </c>
      <c r="AM120" s="10">
        <v>0</v>
      </c>
      <c r="AN120" s="10">
        <v>100</v>
      </c>
      <c r="AO120" s="10">
        <v>100</v>
      </c>
      <c r="AP120" s="13">
        <f t="shared" si="13"/>
        <v>0</v>
      </c>
      <c r="AQ120" s="10">
        <v>0</v>
      </c>
      <c r="AR120" s="10">
        <v>1521810533.01</v>
      </c>
      <c r="AS120" s="10">
        <v>0</v>
      </c>
      <c r="AT120" s="10">
        <v>0</v>
      </c>
      <c r="AU120" s="14">
        <f t="shared" si="14"/>
        <v>1521810533.01</v>
      </c>
      <c r="AV120" s="7" t="str">
        <f t="shared" si="15"/>
        <v>SIM</v>
      </c>
      <c r="AW120" s="7" t="str">
        <f t="shared" si="16"/>
        <v>OK</v>
      </c>
      <c r="AX120" s="7" t="str">
        <f t="shared" si="17"/>
        <v>OK</v>
      </c>
    </row>
    <row r="121" spans="1:50" ht="60" x14ac:dyDescent="0.25">
      <c r="A121" s="1" t="s">
        <v>443</v>
      </c>
      <c r="B121" t="s">
        <v>444</v>
      </c>
      <c r="C121" t="s">
        <v>445</v>
      </c>
      <c r="D121" t="s">
        <v>446</v>
      </c>
      <c r="E121" t="s">
        <v>67</v>
      </c>
      <c r="F121" s="3" t="s">
        <v>102</v>
      </c>
      <c r="G121" t="s">
        <v>73</v>
      </c>
      <c r="H121" t="s">
        <v>74</v>
      </c>
      <c r="I121" t="s">
        <v>56</v>
      </c>
      <c r="J121" t="s">
        <v>57</v>
      </c>
      <c r="K121" t="s">
        <v>57</v>
      </c>
      <c r="L121" t="s">
        <v>58</v>
      </c>
      <c r="M121">
        <v>0</v>
      </c>
      <c r="N121" s="5" t="str">
        <f t="shared" si="9"/>
        <v>OK</v>
      </c>
      <c r="O121" t="s">
        <v>57</v>
      </c>
      <c r="P121" t="s">
        <v>59</v>
      </c>
      <c r="Q121" t="s">
        <v>57</v>
      </c>
      <c r="R121" t="str">
        <f>VLOOKUP($D121,Rascunho!$E$2:$S$296,15,FALSE)</f>
        <v>Página da internet não localizada</v>
      </c>
      <c r="S121" s="11">
        <v>0</v>
      </c>
      <c r="T121" s="11">
        <v>0</v>
      </c>
      <c r="U121" s="7" t="str">
        <f t="shared" si="10"/>
        <v>OK</v>
      </c>
      <c r="V121" s="10">
        <v>0</v>
      </c>
      <c r="W121" s="10">
        <v>0</v>
      </c>
      <c r="X121" t="s">
        <v>57</v>
      </c>
      <c r="Y121" s="10">
        <v>0</v>
      </c>
      <c r="Z121" s="10">
        <v>0</v>
      </c>
      <c r="AA121" s="10">
        <v>0</v>
      </c>
      <c r="AB121" s="10">
        <v>-88620147.239999995</v>
      </c>
      <c r="AC121" s="7" t="str">
        <f t="shared" si="11"/>
        <v>OK</v>
      </c>
      <c r="AD121" s="10">
        <v>-1099426087.6400001</v>
      </c>
      <c r="AE121" s="10" t="e">
        <v>#VALUE!</v>
      </c>
      <c r="AF121" s="10">
        <v>0</v>
      </c>
      <c r="AG121" s="10">
        <v>0</v>
      </c>
      <c r="AH121" s="10">
        <v>0</v>
      </c>
      <c r="AI121" s="7" t="str">
        <f t="shared" si="12"/>
        <v>OK</v>
      </c>
      <c r="AJ121" s="10">
        <v>0</v>
      </c>
      <c r="AK121" s="10">
        <v>0</v>
      </c>
      <c r="AL121" s="10">
        <v>0</v>
      </c>
      <c r="AM121" s="10">
        <v>0</v>
      </c>
      <c r="AN121" s="10">
        <v>100</v>
      </c>
      <c r="AO121" s="10">
        <v>100</v>
      </c>
      <c r="AP121" s="13">
        <f t="shared" si="13"/>
        <v>0</v>
      </c>
      <c r="AQ121" s="10">
        <v>13803453.68</v>
      </c>
      <c r="AR121" s="10">
        <v>13803453.68</v>
      </c>
      <c r="AS121" s="10">
        <v>0</v>
      </c>
      <c r="AT121" s="10">
        <v>0</v>
      </c>
      <c r="AU121" s="14">
        <f t="shared" si="14"/>
        <v>0</v>
      </c>
      <c r="AV121" s="7" t="str">
        <f t="shared" si="15"/>
        <v>NÃO</v>
      </c>
      <c r="AW121" s="7" t="str">
        <f t="shared" si="16"/>
        <v>OK</v>
      </c>
      <c r="AX121" s="7" t="str">
        <f t="shared" si="17"/>
        <v>OK</v>
      </c>
    </row>
    <row r="122" spans="1:50" x14ac:dyDescent="0.25">
      <c r="A122" s="1" t="s">
        <v>443</v>
      </c>
      <c r="B122" t="s">
        <v>447</v>
      </c>
      <c r="C122" t="s">
        <v>448</v>
      </c>
      <c r="D122" t="s">
        <v>449</v>
      </c>
      <c r="E122" t="s">
        <v>52</v>
      </c>
      <c r="F122" t="s">
        <v>185</v>
      </c>
      <c r="G122" t="s">
        <v>73</v>
      </c>
      <c r="H122" t="s">
        <v>74</v>
      </c>
      <c r="I122" t="s">
        <v>56</v>
      </c>
      <c r="J122" t="s">
        <v>57</v>
      </c>
      <c r="K122" t="s">
        <v>57</v>
      </c>
      <c r="L122" t="s">
        <v>58</v>
      </c>
      <c r="M122">
        <v>0</v>
      </c>
      <c r="N122" s="5" t="str">
        <f t="shared" si="9"/>
        <v>VERIFICAR</v>
      </c>
      <c r="O122" t="s">
        <v>59</v>
      </c>
      <c r="P122" t="s">
        <v>59</v>
      </c>
      <c r="Q122" t="s">
        <v>59</v>
      </c>
      <c r="R122" t="str">
        <f>VLOOKUP($D122,Rascunho!$E$2:$S$296,15,FALSE)</f>
        <v>https://www.msmineral.ms.gov.br/</v>
      </c>
      <c r="S122" s="11">
        <v>0</v>
      </c>
      <c r="T122" s="11">
        <v>0</v>
      </c>
      <c r="U122" s="7" t="str">
        <f t="shared" si="10"/>
        <v>OK</v>
      </c>
      <c r="V122" s="10">
        <v>25587.99</v>
      </c>
      <c r="W122" s="10">
        <v>0</v>
      </c>
      <c r="X122" t="s">
        <v>57</v>
      </c>
      <c r="Y122" s="10">
        <v>0</v>
      </c>
      <c r="Z122" s="10">
        <v>0</v>
      </c>
      <c r="AA122" s="10">
        <v>0</v>
      </c>
      <c r="AB122" s="10">
        <v>-25587.99</v>
      </c>
      <c r="AC122" s="7" t="str">
        <f t="shared" si="11"/>
        <v>OK</v>
      </c>
      <c r="AD122" s="10">
        <v>1140773.1599999999</v>
      </c>
      <c r="AE122" s="10" t="e">
        <v>#VALUE!</v>
      </c>
      <c r="AF122" s="10">
        <v>0</v>
      </c>
      <c r="AG122" s="10">
        <v>0</v>
      </c>
      <c r="AH122" s="10">
        <v>0</v>
      </c>
      <c r="AI122" s="7" t="str">
        <f t="shared" si="12"/>
        <v>OK</v>
      </c>
      <c r="AJ122" s="10">
        <v>0</v>
      </c>
      <c r="AK122" s="10">
        <v>0</v>
      </c>
      <c r="AL122" s="10">
        <v>0</v>
      </c>
      <c r="AM122" s="10">
        <v>0</v>
      </c>
      <c r="AN122" s="10">
        <v>100</v>
      </c>
      <c r="AO122" s="10">
        <v>100</v>
      </c>
      <c r="AP122" s="13">
        <f t="shared" si="13"/>
        <v>0</v>
      </c>
      <c r="AQ122" s="10">
        <v>3426643.64</v>
      </c>
      <c r="AR122" s="10">
        <v>3426643.64</v>
      </c>
      <c r="AS122" s="10">
        <v>0</v>
      </c>
      <c r="AT122" s="10">
        <v>0</v>
      </c>
      <c r="AU122" s="14">
        <f t="shared" si="14"/>
        <v>0</v>
      </c>
      <c r="AV122" s="7" t="str">
        <f t="shared" si="15"/>
        <v>NÃO</v>
      </c>
      <c r="AW122" s="7" t="str">
        <f t="shared" si="16"/>
        <v>OK</v>
      </c>
      <c r="AX122" s="7" t="str">
        <f t="shared" si="17"/>
        <v>OK</v>
      </c>
    </row>
    <row r="123" spans="1:50" x14ac:dyDescent="0.25">
      <c r="A123" s="1" t="s">
        <v>443</v>
      </c>
      <c r="B123" t="s">
        <v>450</v>
      </c>
      <c r="C123" t="s">
        <v>451</v>
      </c>
      <c r="D123" t="s">
        <v>452</v>
      </c>
      <c r="E123" t="s">
        <v>52</v>
      </c>
      <c r="F123" t="s">
        <v>87</v>
      </c>
      <c r="G123" t="s">
        <v>54</v>
      </c>
      <c r="H123" t="s">
        <v>55</v>
      </c>
      <c r="I123" t="s">
        <v>56</v>
      </c>
      <c r="J123" t="s">
        <v>57</v>
      </c>
      <c r="K123" t="s">
        <v>57</v>
      </c>
      <c r="L123" t="s">
        <v>111</v>
      </c>
      <c r="M123">
        <v>1336</v>
      </c>
      <c r="N123" s="5" t="str">
        <f t="shared" si="9"/>
        <v>OK</v>
      </c>
      <c r="O123" t="s">
        <v>59</v>
      </c>
      <c r="P123" t="s">
        <v>59</v>
      </c>
      <c r="Q123" t="s">
        <v>59</v>
      </c>
      <c r="R123" t="str">
        <f>VLOOKUP($D123,Rascunho!$E$2:$S$296,15,FALSE)</f>
        <v>https://www.sanesul.ms.gov.br/governanca-corporativa-na-sanesul</v>
      </c>
      <c r="S123" s="11">
        <v>741907174.88999999</v>
      </c>
      <c r="T123" s="11">
        <v>201190701.50999999</v>
      </c>
      <c r="U123" s="7" t="str">
        <f t="shared" si="10"/>
        <v>OK</v>
      </c>
      <c r="V123" s="10">
        <v>676815074.48000002</v>
      </c>
      <c r="W123" s="10">
        <v>262343421.53</v>
      </c>
      <c r="X123" t="s">
        <v>59</v>
      </c>
      <c r="Y123" s="10">
        <v>493189.3</v>
      </c>
      <c r="Z123" s="10">
        <v>0</v>
      </c>
      <c r="AA123" s="10">
        <v>20850</v>
      </c>
      <c r="AB123" s="10">
        <v>69129838.930000007</v>
      </c>
      <c r="AC123" s="7" t="str">
        <f t="shared" si="11"/>
        <v>OK</v>
      </c>
      <c r="AD123" s="10">
        <v>1146092823.24</v>
      </c>
      <c r="AE123" s="10" t="e">
        <v>#VALUE!</v>
      </c>
      <c r="AF123" s="10">
        <v>0</v>
      </c>
      <c r="AG123" s="10">
        <v>0</v>
      </c>
      <c r="AH123" s="10">
        <v>0</v>
      </c>
      <c r="AI123" s="7" t="str">
        <f t="shared" si="12"/>
        <v>OK</v>
      </c>
      <c r="AJ123" s="10">
        <v>0</v>
      </c>
      <c r="AK123" s="10">
        <v>0</v>
      </c>
      <c r="AL123" s="10">
        <v>106864547.69</v>
      </c>
      <c r="AM123" s="10">
        <v>75178884.189999998</v>
      </c>
      <c r="AN123" s="10">
        <v>100</v>
      </c>
      <c r="AO123" s="10">
        <v>100</v>
      </c>
      <c r="AP123" s="13">
        <f t="shared" si="13"/>
        <v>0</v>
      </c>
      <c r="AQ123" s="10">
        <v>816609453.88999999</v>
      </c>
      <c r="AR123" s="10">
        <v>891788338.08000004</v>
      </c>
      <c r="AS123" s="10">
        <v>0</v>
      </c>
      <c r="AT123" s="10">
        <v>0</v>
      </c>
      <c r="AU123" s="14">
        <f t="shared" si="14"/>
        <v>75178884.190000057</v>
      </c>
      <c r="AV123" s="7" t="str">
        <f t="shared" si="15"/>
        <v>SIM</v>
      </c>
      <c r="AW123" s="7" t="str">
        <f t="shared" si="16"/>
        <v>VER CAPITAL</v>
      </c>
      <c r="AX123" s="7" t="str">
        <f t="shared" si="17"/>
        <v>OK</v>
      </c>
    </row>
    <row r="124" spans="1:50" x14ac:dyDescent="0.25">
      <c r="A124" s="1" t="s">
        <v>443</v>
      </c>
      <c r="B124" t="s">
        <v>453</v>
      </c>
      <c r="C124" t="s">
        <v>454</v>
      </c>
      <c r="D124" t="s">
        <v>455</v>
      </c>
      <c r="E124" t="s">
        <v>52</v>
      </c>
      <c r="F124" t="s">
        <v>72</v>
      </c>
      <c r="G124" t="s">
        <v>54</v>
      </c>
      <c r="H124" t="s">
        <v>55</v>
      </c>
      <c r="I124" t="s">
        <v>56</v>
      </c>
      <c r="J124" t="s">
        <v>57</v>
      </c>
      <c r="K124" t="s">
        <v>57</v>
      </c>
      <c r="L124" t="s">
        <v>111</v>
      </c>
      <c r="M124">
        <v>48</v>
      </c>
      <c r="N124" s="5" t="str">
        <f t="shared" si="9"/>
        <v>OK</v>
      </c>
      <c r="O124" t="s">
        <v>59</v>
      </c>
      <c r="P124" t="s">
        <v>59</v>
      </c>
      <c r="Q124" t="s">
        <v>57</v>
      </c>
      <c r="R124" t="str">
        <f>VLOOKUP($D124,Rascunho!$E$2:$S$296,15,FALSE)</f>
        <v>https://www.ceasa.ms.gov.br/</v>
      </c>
      <c r="S124" s="11">
        <v>3561040.38</v>
      </c>
      <c r="T124" s="11">
        <v>2065206.33</v>
      </c>
      <c r="U124" s="7" t="str">
        <f t="shared" si="10"/>
        <v>OK</v>
      </c>
      <c r="V124" s="10">
        <v>3975207.84</v>
      </c>
      <c r="W124" s="10">
        <v>7166.06</v>
      </c>
      <c r="X124" t="s">
        <v>57</v>
      </c>
      <c r="Y124" s="10">
        <v>73292.289999999994</v>
      </c>
      <c r="Z124" s="10">
        <v>0</v>
      </c>
      <c r="AA124" s="10">
        <v>0</v>
      </c>
      <c r="AB124" s="10">
        <v>642777.96</v>
      </c>
      <c r="AC124" s="7" t="str">
        <f t="shared" si="11"/>
        <v>OK</v>
      </c>
      <c r="AD124" s="10">
        <v>1503780.18</v>
      </c>
      <c r="AE124" s="10" t="e">
        <v>#VALUE!</v>
      </c>
      <c r="AF124" s="10">
        <v>0</v>
      </c>
      <c r="AG124" s="10">
        <v>0</v>
      </c>
      <c r="AH124" s="10">
        <v>0</v>
      </c>
      <c r="AI124" s="7" t="str">
        <f t="shared" si="12"/>
        <v>OK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3">
        <f t="shared" si="13"/>
        <v>0</v>
      </c>
      <c r="AQ124" s="10">
        <v>520437</v>
      </c>
      <c r="AR124" s="10">
        <v>520437</v>
      </c>
      <c r="AS124" s="10">
        <v>0</v>
      </c>
      <c r="AT124" s="10">
        <v>0</v>
      </c>
      <c r="AU124" s="14">
        <f t="shared" si="14"/>
        <v>0</v>
      </c>
      <c r="AV124" s="7" t="str">
        <f t="shared" si="15"/>
        <v>NÃO</v>
      </c>
      <c r="AW124" s="7" t="str">
        <f t="shared" si="16"/>
        <v>OK</v>
      </c>
      <c r="AX124" s="7" t="str">
        <f t="shared" si="17"/>
        <v>OK</v>
      </c>
    </row>
    <row r="125" spans="1:50" x14ac:dyDescent="0.25">
      <c r="A125" s="1" t="s">
        <v>443</v>
      </c>
      <c r="B125" t="s">
        <v>456</v>
      </c>
      <c r="C125" t="s">
        <v>457</v>
      </c>
      <c r="D125" t="s">
        <v>458</v>
      </c>
      <c r="E125" t="s">
        <v>52</v>
      </c>
      <c r="F125" t="s">
        <v>53</v>
      </c>
      <c r="G125" t="s">
        <v>73</v>
      </c>
      <c r="H125" t="s">
        <v>74</v>
      </c>
      <c r="I125" t="s">
        <v>56</v>
      </c>
      <c r="J125" t="s">
        <v>57</v>
      </c>
      <c r="K125" t="s">
        <v>57</v>
      </c>
      <c r="L125" t="s">
        <v>111</v>
      </c>
      <c r="M125">
        <v>0</v>
      </c>
      <c r="N125" s="5" t="str">
        <f t="shared" si="9"/>
        <v>VERIFICAR</v>
      </c>
      <c r="O125" t="s">
        <v>57</v>
      </c>
      <c r="P125" t="s">
        <v>57</v>
      </c>
      <c r="Q125" t="s">
        <v>57</v>
      </c>
      <c r="R125" t="str">
        <f>VLOOKUP($D125,Rascunho!$E$2:$S$296,15,FALSE)</f>
        <v>Página da internet não localizada</v>
      </c>
      <c r="S125" s="11">
        <v>0</v>
      </c>
      <c r="T125" s="11">
        <v>0</v>
      </c>
      <c r="U125" s="7" t="str">
        <f t="shared" si="10"/>
        <v>OK</v>
      </c>
      <c r="V125" s="10">
        <v>0</v>
      </c>
      <c r="W125" s="10">
        <v>0</v>
      </c>
      <c r="X125" t="s">
        <v>57</v>
      </c>
      <c r="Y125" s="10">
        <v>0</v>
      </c>
      <c r="Z125" s="10">
        <v>0</v>
      </c>
      <c r="AA125" s="10">
        <v>0</v>
      </c>
      <c r="AB125" s="10">
        <v>0</v>
      </c>
      <c r="AC125" s="7" t="str">
        <f t="shared" si="11"/>
        <v>OK</v>
      </c>
      <c r="AD125" s="10">
        <v>0</v>
      </c>
      <c r="AE125" s="10" t="e">
        <v>#VALUE!</v>
      </c>
      <c r="AF125" s="10">
        <v>0</v>
      </c>
      <c r="AG125" s="10">
        <v>0</v>
      </c>
      <c r="AH125" s="10">
        <v>0</v>
      </c>
      <c r="AI125" s="7" t="str">
        <f t="shared" si="12"/>
        <v>OK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3">
        <f t="shared" si="13"/>
        <v>0</v>
      </c>
      <c r="AQ125" s="10">
        <v>0</v>
      </c>
      <c r="AR125" s="10">
        <v>0</v>
      </c>
      <c r="AS125" s="10">
        <v>0</v>
      </c>
      <c r="AT125" s="10">
        <v>0</v>
      </c>
      <c r="AU125" s="14">
        <f t="shared" si="14"/>
        <v>0</v>
      </c>
      <c r="AV125" s="7" t="str">
        <f t="shared" si="15"/>
        <v>NÃO</v>
      </c>
      <c r="AW125" s="7" t="str">
        <f t="shared" si="16"/>
        <v>OK</v>
      </c>
      <c r="AX125" s="7" t="str">
        <f t="shared" si="17"/>
        <v>OK</v>
      </c>
    </row>
    <row r="126" spans="1:50" x14ac:dyDescent="0.25">
      <c r="A126" s="1" t="s">
        <v>443</v>
      </c>
      <c r="B126" t="s">
        <v>459</v>
      </c>
      <c r="C126" t="s">
        <v>460</v>
      </c>
      <c r="D126" t="s">
        <v>461</v>
      </c>
      <c r="E126" t="s">
        <v>52</v>
      </c>
      <c r="F126" t="s">
        <v>128</v>
      </c>
      <c r="G126" t="s">
        <v>54</v>
      </c>
      <c r="H126" t="s">
        <v>55</v>
      </c>
      <c r="I126" t="s">
        <v>56</v>
      </c>
      <c r="J126" t="s">
        <v>57</v>
      </c>
      <c r="K126" t="s">
        <v>57</v>
      </c>
      <c r="L126" t="s">
        <v>111</v>
      </c>
      <c r="M126">
        <v>86</v>
      </c>
      <c r="N126" s="5" t="str">
        <f t="shared" si="9"/>
        <v>OK</v>
      </c>
      <c r="O126" t="s">
        <v>59</v>
      </c>
      <c r="P126" t="s">
        <v>59</v>
      </c>
      <c r="Q126" t="s">
        <v>59</v>
      </c>
      <c r="R126" t="str">
        <f>VLOOKUP($D126,Rascunho!$E$2:$S$296,15,FALSE)</f>
        <v>https://transparencia.msgas.com.br/GovernancaCorporativa</v>
      </c>
      <c r="S126" s="11">
        <v>552440411.88</v>
      </c>
      <c r="T126" s="11">
        <v>25344229.09</v>
      </c>
      <c r="U126" s="7" t="str">
        <f t="shared" si="10"/>
        <v>OK</v>
      </c>
      <c r="V126" s="10">
        <v>67007704.630000003</v>
      </c>
      <c r="W126" s="10">
        <v>29146880.550000001</v>
      </c>
      <c r="X126" t="s">
        <v>59</v>
      </c>
      <c r="Y126" s="10">
        <v>500968.33</v>
      </c>
      <c r="Z126" s="10">
        <v>54343.87</v>
      </c>
      <c r="AA126" s="10">
        <v>27199.86</v>
      </c>
      <c r="AB126" s="10">
        <v>53629783.770000003</v>
      </c>
      <c r="AC126" s="7" t="str">
        <f t="shared" si="11"/>
        <v>OK</v>
      </c>
      <c r="AD126" s="10">
        <v>196796109.34999999</v>
      </c>
      <c r="AE126" s="10" t="e">
        <v>#VALUE!</v>
      </c>
      <c r="AF126" s="10">
        <v>17886042.41</v>
      </c>
      <c r="AG126" s="10">
        <v>0</v>
      </c>
      <c r="AH126" s="10">
        <v>0</v>
      </c>
      <c r="AI126" s="7" t="str">
        <f t="shared" si="12"/>
        <v>OK</v>
      </c>
      <c r="AJ126" s="10">
        <v>0</v>
      </c>
      <c r="AK126" s="10">
        <v>0</v>
      </c>
      <c r="AL126" s="10">
        <v>0</v>
      </c>
      <c r="AM126" s="10">
        <v>0</v>
      </c>
      <c r="AN126" s="10">
        <v>31421100</v>
      </c>
      <c r="AO126" s="10">
        <v>39953400</v>
      </c>
      <c r="AP126" s="13">
        <f t="shared" si="13"/>
        <v>8532300</v>
      </c>
      <c r="AQ126" s="10">
        <v>31421100</v>
      </c>
      <c r="AR126" s="10">
        <v>8532300</v>
      </c>
      <c r="AS126" s="10">
        <v>0</v>
      </c>
      <c r="AT126" s="10">
        <v>0</v>
      </c>
      <c r="AU126" s="14">
        <f t="shared" si="14"/>
        <v>-22888800</v>
      </c>
      <c r="AV126" s="7" t="str">
        <f t="shared" si="15"/>
        <v>SIM</v>
      </c>
      <c r="AW126" s="7" t="str">
        <f t="shared" si="16"/>
        <v>OK</v>
      </c>
      <c r="AX126" s="7" t="str">
        <f t="shared" si="17"/>
        <v>OK</v>
      </c>
    </row>
    <row r="127" spans="1:50" x14ac:dyDescent="0.25">
      <c r="A127" s="1" t="s">
        <v>462</v>
      </c>
      <c r="B127" t="s">
        <v>463</v>
      </c>
      <c r="C127" t="s">
        <v>464</v>
      </c>
      <c r="D127" t="s">
        <v>465</v>
      </c>
      <c r="E127" t="s">
        <v>52</v>
      </c>
      <c r="F127" t="s">
        <v>68</v>
      </c>
      <c r="G127" t="s">
        <v>73</v>
      </c>
      <c r="H127" t="s">
        <v>55</v>
      </c>
      <c r="I127" t="s">
        <v>56</v>
      </c>
      <c r="J127" t="s">
        <v>57</v>
      </c>
      <c r="K127" t="s">
        <v>57</v>
      </c>
      <c r="L127" t="s">
        <v>111</v>
      </c>
      <c r="M127">
        <v>544</v>
      </c>
      <c r="N127" s="5" t="str">
        <f t="shared" si="9"/>
        <v>OK</v>
      </c>
      <c r="O127" t="s">
        <v>59</v>
      </c>
      <c r="P127" t="s">
        <v>59</v>
      </c>
      <c r="Q127" t="s">
        <v>59</v>
      </c>
      <c r="R127" t="str">
        <f>VLOOKUP($D127,Rascunho!$E$2:$S$296,15,FALSE)</f>
        <v>https://www.bdmg.mg.gov.br/wp-content/uploads/2023/05/230303_Carta_Anual_Politicas_Publicas_e_Gov_Corporativa_BDMG_2022.pdf</v>
      </c>
      <c r="S127" s="11">
        <v>1304616040.47</v>
      </c>
      <c r="T127" s="11">
        <v>145127688.22</v>
      </c>
      <c r="U127" s="7" t="str">
        <f t="shared" si="10"/>
        <v>OK</v>
      </c>
      <c r="V127" s="10">
        <v>2034199409.96</v>
      </c>
      <c r="W127" s="10">
        <v>16824035.539999999</v>
      </c>
      <c r="X127" t="s">
        <v>59</v>
      </c>
      <c r="Y127" s="10">
        <v>719294.16</v>
      </c>
      <c r="Z127" s="10">
        <v>72978.75</v>
      </c>
      <c r="AA127" s="10">
        <v>24382.91</v>
      </c>
      <c r="AB127" s="10">
        <v>97485812.540000007</v>
      </c>
      <c r="AC127" s="7" t="str">
        <f t="shared" si="11"/>
        <v>OK</v>
      </c>
      <c r="AD127" s="10">
        <v>2128792228.8199999</v>
      </c>
      <c r="AE127" s="10">
        <v>0</v>
      </c>
      <c r="AF127" s="10">
        <v>133636534.17</v>
      </c>
      <c r="AG127" s="10">
        <v>0</v>
      </c>
      <c r="AH127" s="10">
        <v>0</v>
      </c>
      <c r="AI127" s="7" t="str">
        <f t="shared" si="12"/>
        <v>OK</v>
      </c>
      <c r="AJ127" s="10">
        <v>0</v>
      </c>
      <c r="AK127" s="10">
        <v>0</v>
      </c>
      <c r="AL127" s="10">
        <v>0</v>
      </c>
      <c r="AM127" s="10">
        <v>0</v>
      </c>
      <c r="AN127" s="10">
        <v>74173276182</v>
      </c>
      <c r="AO127" s="10">
        <v>74173276182</v>
      </c>
      <c r="AP127" s="13">
        <f t="shared" si="13"/>
        <v>0</v>
      </c>
      <c r="AQ127" s="10">
        <v>2199586881.8299999</v>
      </c>
      <c r="AR127" s="10">
        <v>2199586881.8299999</v>
      </c>
      <c r="AS127" s="10">
        <v>0</v>
      </c>
      <c r="AT127" s="10">
        <v>0</v>
      </c>
      <c r="AU127" s="14">
        <f t="shared" si="14"/>
        <v>0</v>
      </c>
      <c r="AV127" s="7" t="str">
        <f t="shared" si="15"/>
        <v>NÃO</v>
      </c>
      <c r="AW127" s="7" t="str">
        <f t="shared" si="16"/>
        <v>OK</v>
      </c>
      <c r="AX127" s="7" t="str">
        <f t="shared" si="17"/>
        <v>OK</v>
      </c>
    </row>
    <row r="128" spans="1:50" x14ac:dyDescent="0.25">
      <c r="A128" s="1" t="s">
        <v>462</v>
      </c>
      <c r="B128" t="s">
        <v>466</v>
      </c>
      <c r="C128" t="s">
        <v>467</v>
      </c>
      <c r="D128" t="s">
        <v>468</v>
      </c>
      <c r="E128" t="s">
        <v>52</v>
      </c>
      <c r="F128" t="s">
        <v>280</v>
      </c>
      <c r="G128" t="s">
        <v>54</v>
      </c>
      <c r="H128" t="s">
        <v>55</v>
      </c>
      <c r="I128" t="s">
        <v>256</v>
      </c>
      <c r="J128" t="s">
        <v>59</v>
      </c>
      <c r="K128" t="s">
        <v>57</v>
      </c>
      <c r="L128" t="s">
        <v>111</v>
      </c>
      <c r="M128">
        <v>28128</v>
      </c>
      <c r="N128" s="5" t="str">
        <f t="shared" si="9"/>
        <v>OK</v>
      </c>
      <c r="O128" t="s">
        <v>59</v>
      </c>
      <c r="P128" t="s">
        <v>59</v>
      </c>
      <c r="Q128" t="s">
        <v>59</v>
      </c>
      <c r="R128" t="str">
        <f>VLOOKUP($D128,Rascunho!$E$2:$S$296,15,FALSE)</f>
        <v>https://www.cemig.com.br/search/carta+anual</v>
      </c>
      <c r="S128" s="11">
        <v>36849769000</v>
      </c>
      <c r="T128" s="11">
        <v>4824028000</v>
      </c>
      <c r="U128" s="7" t="str">
        <f t="shared" si="10"/>
        <v>OK</v>
      </c>
      <c r="V128" s="10">
        <v>35228407000</v>
      </c>
      <c r="W128" s="10">
        <v>5167633000</v>
      </c>
      <c r="X128" t="s">
        <v>59</v>
      </c>
      <c r="Y128" s="10">
        <v>1513647.04</v>
      </c>
      <c r="Z128" s="10">
        <v>986500</v>
      </c>
      <c r="AA128" s="10">
        <v>0</v>
      </c>
      <c r="AB128" s="10">
        <v>5766835000</v>
      </c>
      <c r="AC128" s="7" t="str">
        <f t="shared" si="11"/>
        <v>OK</v>
      </c>
      <c r="AD128" s="10">
        <v>24655193000</v>
      </c>
      <c r="AE128" s="10">
        <v>27949872000</v>
      </c>
      <c r="AF128" s="10">
        <v>338735053.42000002</v>
      </c>
      <c r="AG128" s="10">
        <v>0</v>
      </c>
      <c r="AH128" s="10">
        <v>0</v>
      </c>
      <c r="AI128" s="7" t="str">
        <f t="shared" si="12"/>
        <v>OK</v>
      </c>
      <c r="AJ128" s="10">
        <v>0</v>
      </c>
      <c r="AK128" s="10">
        <v>0</v>
      </c>
      <c r="AL128" s="10">
        <v>0</v>
      </c>
      <c r="AM128" s="10">
        <v>0</v>
      </c>
      <c r="AN128" s="10">
        <v>375048387</v>
      </c>
      <c r="AO128" s="10">
        <v>375048387</v>
      </c>
      <c r="AP128" s="13">
        <f t="shared" si="13"/>
        <v>0</v>
      </c>
      <c r="AQ128" s="10">
        <v>11006853000</v>
      </c>
      <c r="AR128" s="10">
        <v>11006853000</v>
      </c>
      <c r="AS128" s="10">
        <v>0</v>
      </c>
      <c r="AT128" s="10">
        <v>0</v>
      </c>
      <c r="AU128" s="14">
        <f t="shared" si="14"/>
        <v>0</v>
      </c>
      <c r="AV128" s="7" t="str">
        <f t="shared" si="15"/>
        <v>NÃO</v>
      </c>
      <c r="AW128" s="7" t="str">
        <f t="shared" si="16"/>
        <v>OK</v>
      </c>
      <c r="AX128" s="7" t="str">
        <f t="shared" si="17"/>
        <v>OK</v>
      </c>
    </row>
    <row r="129" spans="1:50" x14ac:dyDescent="0.25">
      <c r="A129" s="1" t="s">
        <v>462</v>
      </c>
      <c r="B129" t="s">
        <v>469</v>
      </c>
      <c r="C129" t="s">
        <v>470</v>
      </c>
      <c r="D129" t="s">
        <v>471</v>
      </c>
      <c r="E129" t="s">
        <v>52</v>
      </c>
      <c r="F129" t="s">
        <v>63</v>
      </c>
      <c r="G129" t="s">
        <v>73</v>
      </c>
      <c r="H129" t="s">
        <v>55</v>
      </c>
      <c r="I129" t="s">
        <v>56</v>
      </c>
      <c r="J129" t="s">
        <v>57</v>
      </c>
      <c r="K129" t="s">
        <v>57</v>
      </c>
      <c r="L129" t="s">
        <v>111</v>
      </c>
      <c r="M129">
        <v>434</v>
      </c>
      <c r="N129" s="5" t="str">
        <f t="shared" si="9"/>
        <v>OK</v>
      </c>
      <c r="O129" t="s">
        <v>59</v>
      </c>
      <c r="P129" t="s">
        <v>59</v>
      </c>
      <c r="Q129" t="s">
        <v>59</v>
      </c>
      <c r="R129" t="str">
        <f>VLOOKUP($D129,Rascunho!$E$2:$S$296,15,FALSE)</f>
        <v>http://www.codemge.com.br/a-codemge/governanca/</v>
      </c>
      <c r="S129" s="11">
        <v>63592983.140000001</v>
      </c>
      <c r="T129" s="11">
        <v>99773171.840000004</v>
      </c>
      <c r="U129" s="7" t="str">
        <f t="shared" si="10"/>
        <v>OK</v>
      </c>
      <c r="V129" s="10">
        <v>207961827.78</v>
      </c>
      <c r="W129" s="10">
        <v>10111596.15</v>
      </c>
      <c r="X129" t="s">
        <v>59</v>
      </c>
      <c r="Y129" s="10">
        <v>963179.61</v>
      </c>
      <c r="Z129" s="10">
        <v>137953.59</v>
      </c>
      <c r="AA129" s="10">
        <v>25972.17</v>
      </c>
      <c r="AB129" s="10">
        <v>888440846.53999996</v>
      </c>
      <c r="AC129" s="7" t="str">
        <f t="shared" si="11"/>
        <v>OK</v>
      </c>
      <c r="AD129" s="10">
        <v>1905121248.53</v>
      </c>
      <c r="AE129" s="10">
        <v>0</v>
      </c>
      <c r="AF129" s="10">
        <v>584706433.19000006</v>
      </c>
      <c r="AG129" s="10">
        <v>0</v>
      </c>
      <c r="AH129" s="10">
        <v>0</v>
      </c>
      <c r="AI129" s="7" t="str">
        <f t="shared" si="12"/>
        <v>OK</v>
      </c>
      <c r="AJ129" s="10">
        <v>0</v>
      </c>
      <c r="AK129" s="10">
        <v>0</v>
      </c>
      <c r="AL129" s="10">
        <v>0</v>
      </c>
      <c r="AM129" s="10">
        <v>0</v>
      </c>
      <c r="AN129" s="10">
        <v>205219</v>
      </c>
      <c r="AO129" s="10">
        <v>205219</v>
      </c>
      <c r="AP129" s="13">
        <f t="shared" si="13"/>
        <v>0</v>
      </c>
      <c r="AQ129" s="10">
        <v>574392847.02999997</v>
      </c>
      <c r="AR129" s="10">
        <v>574392847.02999997</v>
      </c>
      <c r="AS129" s="10">
        <v>0</v>
      </c>
      <c r="AT129" s="10">
        <v>0</v>
      </c>
      <c r="AU129" s="14">
        <f t="shared" si="14"/>
        <v>0</v>
      </c>
      <c r="AV129" s="7" t="str">
        <f t="shared" si="15"/>
        <v>NÃO</v>
      </c>
      <c r="AW129" s="7" t="str">
        <f t="shared" si="16"/>
        <v>OK</v>
      </c>
      <c r="AX129" s="7" t="str">
        <f t="shared" si="17"/>
        <v>OK</v>
      </c>
    </row>
    <row r="130" spans="1:50" x14ac:dyDescent="0.25">
      <c r="A130" s="1" t="s">
        <v>462</v>
      </c>
      <c r="B130" t="s">
        <v>472</v>
      </c>
      <c r="C130" t="s">
        <v>473</v>
      </c>
      <c r="D130" t="s">
        <v>474</v>
      </c>
      <c r="E130" t="s">
        <v>52</v>
      </c>
      <c r="F130" t="s">
        <v>63</v>
      </c>
      <c r="G130" t="s">
        <v>54</v>
      </c>
      <c r="H130" t="s">
        <v>55</v>
      </c>
      <c r="I130" t="s">
        <v>56</v>
      </c>
      <c r="J130" t="s">
        <v>57</v>
      </c>
      <c r="K130" t="s">
        <v>59</v>
      </c>
      <c r="L130" t="s">
        <v>111</v>
      </c>
      <c r="M130">
        <v>0</v>
      </c>
      <c r="N130" s="5" t="str">
        <f t="shared" ref="N130:N193" si="18">IF(AND(E130="ATIVA",M130=0),"VERIFICAR","OK")</f>
        <v>VERIFICAR</v>
      </c>
      <c r="O130" t="s">
        <v>59</v>
      </c>
      <c r="P130" t="s">
        <v>59</v>
      </c>
      <c r="Q130" t="s">
        <v>59</v>
      </c>
      <c r="R130" t="str">
        <f>VLOOKUP($D130,Rascunho!$E$2:$S$296,15,FALSE)</f>
        <v>http://www.codemig.com.br/a-codemig/governanca/</v>
      </c>
      <c r="S130" s="11">
        <v>1438922226.22</v>
      </c>
      <c r="T130" s="11">
        <v>7270515.5</v>
      </c>
      <c r="U130" s="7" t="str">
        <f t="shared" si="10"/>
        <v>VERIFICAR</v>
      </c>
      <c r="V130" s="10">
        <v>49863582.890000001</v>
      </c>
      <c r="W130" s="10">
        <v>0</v>
      </c>
      <c r="X130" t="s">
        <v>57</v>
      </c>
      <c r="Y130" s="10">
        <v>0</v>
      </c>
      <c r="Z130" s="10">
        <v>0</v>
      </c>
      <c r="AA130" s="10">
        <v>0</v>
      </c>
      <c r="AB130" s="10">
        <v>1586358191.05</v>
      </c>
      <c r="AC130" s="7" t="str">
        <f t="shared" si="11"/>
        <v>OK</v>
      </c>
      <c r="AD130" s="10">
        <v>648679691.38</v>
      </c>
      <c r="AE130" s="10">
        <v>0</v>
      </c>
      <c r="AF130" s="10">
        <v>0</v>
      </c>
      <c r="AG130" s="10">
        <v>0</v>
      </c>
      <c r="AH130" s="10">
        <v>0</v>
      </c>
      <c r="AI130" s="7" t="str">
        <f t="shared" si="12"/>
        <v>OK</v>
      </c>
      <c r="AJ130" s="10">
        <v>0</v>
      </c>
      <c r="AK130" s="10">
        <v>0</v>
      </c>
      <c r="AL130" s="10">
        <v>0</v>
      </c>
      <c r="AM130" s="10">
        <v>0</v>
      </c>
      <c r="AN130" s="10">
        <v>176825</v>
      </c>
      <c r="AO130" s="10">
        <v>176825</v>
      </c>
      <c r="AP130" s="13">
        <f t="shared" si="13"/>
        <v>0</v>
      </c>
      <c r="AQ130" s="10">
        <v>5028066.57</v>
      </c>
      <c r="AR130" s="10">
        <v>5028066.57</v>
      </c>
      <c r="AS130" s="10">
        <v>0</v>
      </c>
      <c r="AT130" s="10">
        <v>0</v>
      </c>
      <c r="AU130" s="14">
        <f t="shared" si="14"/>
        <v>0</v>
      </c>
      <c r="AV130" s="7" t="str">
        <f t="shared" si="15"/>
        <v>NÃO</v>
      </c>
      <c r="AW130" s="7" t="str">
        <f t="shared" si="16"/>
        <v>OK</v>
      </c>
      <c r="AX130" s="7" t="str">
        <f t="shared" si="17"/>
        <v>OK</v>
      </c>
    </row>
    <row r="131" spans="1:50" x14ac:dyDescent="0.25">
      <c r="A131" s="1" t="s">
        <v>462</v>
      </c>
      <c r="B131" t="s">
        <v>475</v>
      </c>
      <c r="C131" t="s">
        <v>476</v>
      </c>
      <c r="D131" t="s">
        <v>477</v>
      </c>
      <c r="E131" t="s">
        <v>52</v>
      </c>
      <c r="F131" t="s">
        <v>91</v>
      </c>
      <c r="G131" t="s">
        <v>54</v>
      </c>
      <c r="H131" t="s">
        <v>55</v>
      </c>
      <c r="I131" t="s">
        <v>56</v>
      </c>
      <c r="J131" t="s">
        <v>57</v>
      </c>
      <c r="K131" t="s">
        <v>57</v>
      </c>
      <c r="L131" t="s">
        <v>111</v>
      </c>
      <c r="M131">
        <v>199</v>
      </c>
      <c r="N131" s="5" t="str">
        <f t="shared" si="18"/>
        <v>OK</v>
      </c>
      <c r="O131" t="s">
        <v>59</v>
      </c>
      <c r="P131" t="s">
        <v>59</v>
      </c>
      <c r="Q131" t="s">
        <v>57</v>
      </c>
      <c r="R131" t="str">
        <f>VLOOKUP($D131,Rascunho!$E$2:$S$296,15,FALSE)</f>
        <v>http://www.cohab.mg.gov.br/carta-anual-de-politicas-publicas-e-governanca-corporativa/</v>
      </c>
      <c r="S131" s="11">
        <v>27938000</v>
      </c>
      <c r="T131" s="11">
        <v>45447000</v>
      </c>
      <c r="U131" s="7" t="str">
        <f t="shared" ref="U131:U194" si="19">IF(AND(M131=0,T131&gt;0),"VERIFICAR","OK")</f>
        <v>OK</v>
      </c>
      <c r="V131" s="10">
        <v>181324000</v>
      </c>
      <c r="W131" s="10">
        <v>0</v>
      </c>
      <c r="X131" t="s">
        <v>57</v>
      </c>
      <c r="Y131" s="10">
        <v>416002.7</v>
      </c>
      <c r="Z131" s="10">
        <v>0</v>
      </c>
      <c r="AA131" s="10">
        <v>11746.16</v>
      </c>
      <c r="AB131" s="10">
        <v>-153388000</v>
      </c>
      <c r="AC131" s="7" t="str">
        <f t="shared" ref="AC131:AC194" si="20">IF(AND(X131="SIM",AB131&lt;0),"VERIFICAR","OK")</f>
        <v>OK</v>
      </c>
      <c r="AD131" s="10">
        <v>-358006366.66000003</v>
      </c>
      <c r="AE131" s="10">
        <v>0</v>
      </c>
      <c r="AF131" s="10">
        <v>0</v>
      </c>
      <c r="AG131" s="10">
        <v>0</v>
      </c>
      <c r="AH131" s="10">
        <v>0</v>
      </c>
      <c r="AI131" s="7" t="str">
        <f t="shared" ref="AI131:AI194" si="21">IF(AND(L131="NÃO DEPENDENTE",AH131&gt;0),"INDÍCIO DE DEPENDÊNCIA POR SUBVENÇÃO","OK")</f>
        <v>OK</v>
      </c>
      <c r="AJ131" s="10">
        <v>0</v>
      </c>
      <c r="AK131" s="10">
        <v>0</v>
      </c>
      <c r="AL131" s="10">
        <v>7767493.7699999996</v>
      </c>
      <c r="AM131" s="10">
        <v>16673866.23</v>
      </c>
      <c r="AN131" s="10">
        <v>85752918</v>
      </c>
      <c r="AO131" s="10">
        <v>102426784</v>
      </c>
      <c r="AP131" s="13">
        <f t="shared" ref="AP131:AP194" si="22">AO131-AN131</f>
        <v>16673866</v>
      </c>
      <c r="AQ131" s="10">
        <v>85753383.120000005</v>
      </c>
      <c r="AR131" s="10">
        <v>102427249.34999999</v>
      </c>
      <c r="AS131" s="10">
        <v>144246616.88</v>
      </c>
      <c r="AT131" s="10">
        <v>127572750.65000001</v>
      </c>
      <c r="AU131" s="14">
        <f t="shared" ref="AU131:AU194" si="23">(AR131-AQ131)+(AT131)</f>
        <v>144246616.88</v>
      </c>
      <c r="AV131" s="7" t="str">
        <f t="shared" ref="AV131:AV194" si="24">IF(OR(AP131&gt;0,AU131&gt;0),"SIM","NÃO")</f>
        <v>SIM</v>
      </c>
      <c r="AW131" s="7" t="str">
        <f t="shared" ref="AW131:AW194" si="25">IF(AND(L131="NÃO DEPENDENTE",AM131&gt;0),"VER CAPITAL","OK")</f>
        <v>VER CAPITAL</v>
      </c>
      <c r="AX131" s="7" t="str">
        <f t="shared" ref="AX131:AX194" si="26">IF(AND(AW131="VER CAPITAL",AV131="NÃO"),"INDÍCIO DE DEPENDÊNCIA POR CAPITAL","OK")</f>
        <v>OK</v>
      </c>
    </row>
    <row r="132" spans="1:50" x14ac:dyDescent="0.25">
      <c r="A132" s="1" t="s">
        <v>462</v>
      </c>
      <c r="B132" t="s">
        <v>478</v>
      </c>
      <c r="C132" t="s">
        <v>479</v>
      </c>
      <c r="D132" t="s">
        <v>480</v>
      </c>
      <c r="E132" t="s">
        <v>52</v>
      </c>
      <c r="F132" t="s">
        <v>87</v>
      </c>
      <c r="G132" t="s">
        <v>54</v>
      </c>
      <c r="H132" t="s">
        <v>55</v>
      </c>
      <c r="I132" t="s">
        <v>256</v>
      </c>
      <c r="J132" t="s">
        <v>59</v>
      </c>
      <c r="K132" t="s">
        <v>57</v>
      </c>
      <c r="L132" t="s">
        <v>111</v>
      </c>
      <c r="M132">
        <v>9542</v>
      </c>
      <c r="N132" s="5" t="str">
        <f t="shared" si="18"/>
        <v>OK</v>
      </c>
      <c r="O132" t="s">
        <v>59</v>
      </c>
      <c r="P132" t="s">
        <v>59</v>
      </c>
      <c r="Q132" t="s">
        <v>59</v>
      </c>
      <c r="R132" t="str">
        <f>VLOOKUP($D132,Rascunho!$E$2:$S$296,15,FALSE)</f>
        <v>https://api.mziq.com/mzfilemanager/v2/d/8bdb3906-0618-4e78-bbe3-a0be9f02d8cc/22725bd1-70b7-6e6c-bec8-490914f29c7c?origin=2</v>
      </c>
      <c r="S132" s="11">
        <v>7325715875.1999998</v>
      </c>
      <c r="T132" s="11">
        <v>1747036688.03</v>
      </c>
      <c r="U132" s="7" t="str">
        <f t="shared" si="19"/>
        <v>OK</v>
      </c>
      <c r="V132" s="10">
        <v>5604415629.04</v>
      </c>
      <c r="W132" s="10">
        <v>1456047379.23</v>
      </c>
      <c r="X132" t="s">
        <v>59</v>
      </c>
      <c r="Y132" s="10">
        <v>1163153.3899999999</v>
      </c>
      <c r="Z132" s="10">
        <v>253652.61</v>
      </c>
      <c r="AA132" s="10">
        <v>129050.09</v>
      </c>
      <c r="AB132" s="10">
        <v>1379345576.1400001</v>
      </c>
      <c r="AC132" s="7" t="str">
        <f t="shared" si="20"/>
        <v>OK</v>
      </c>
      <c r="AD132" s="10">
        <v>7573824338.5200005</v>
      </c>
      <c r="AE132" s="10">
        <v>7787582853.1199999</v>
      </c>
      <c r="AF132" s="10">
        <v>317549386.30000001</v>
      </c>
      <c r="AG132" s="10">
        <v>0</v>
      </c>
      <c r="AH132" s="10">
        <v>0</v>
      </c>
      <c r="AI132" s="7" t="str">
        <f t="shared" si="21"/>
        <v>OK</v>
      </c>
      <c r="AJ132" s="10">
        <v>0</v>
      </c>
      <c r="AK132" s="10">
        <v>0</v>
      </c>
      <c r="AL132" s="10">
        <v>0</v>
      </c>
      <c r="AM132" s="10">
        <v>0</v>
      </c>
      <c r="AN132" s="10">
        <v>190248304</v>
      </c>
      <c r="AO132" s="10">
        <v>190249612</v>
      </c>
      <c r="AP132" s="13">
        <f t="shared" si="22"/>
        <v>1308</v>
      </c>
      <c r="AQ132" s="10">
        <v>1702282360.1600001</v>
      </c>
      <c r="AR132" s="10">
        <v>1702294063.74</v>
      </c>
      <c r="AS132" s="10">
        <v>0</v>
      </c>
      <c r="AT132" s="10">
        <v>0</v>
      </c>
      <c r="AU132" s="14">
        <f t="shared" si="23"/>
        <v>11703.579999923706</v>
      </c>
      <c r="AV132" s="7" t="str">
        <f t="shared" si="24"/>
        <v>SIM</v>
      </c>
      <c r="AW132" s="7" t="str">
        <f t="shared" si="25"/>
        <v>OK</v>
      </c>
      <c r="AX132" s="7" t="str">
        <f t="shared" si="26"/>
        <v>OK</v>
      </c>
    </row>
    <row r="133" spans="1:50" x14ac:dyDescent="0.25">
      <c r="A133" s="1" t="s">
        <v>462</v>
      </c>
      <c r="B133" t="s">
        <v>481</v>
      </c>
      <c r="C133" t="s">
        <v>482</v>
      </c>
      <c r="D133" t="s">
        <v>483</v>
      </c>
      <c r="E133" t="s">
        <v>52</v>
      </c>
      <c r="F133" t="s">
        <v>87</v>
      </c>
      <c r="G133" t="s">
        <v>54</v>
      </c>
      <c r="H133" t="s">
        <v>55</v>
      </c>
      <c r="I133" t="s">
        <v>56</v>
      </c>
      <c r="J133" t="s">
        <v>57</v>
      </c>
      <c r="K133" t="s">
        <v>59</v>
      </c>
      <c r="L133" t="s">
        <v>111</v>
      </c>
      <c r="M133">
        <v>460</v>
      </c>
      <c r="N133" s="5" t="str">
        <f t="shared" si="18"/>
        <v>OK</v>
      </c>
      <c r="O133" t="s">
        <v>57</v>
      </c>
      <c r="P133" t="s">
        <v>59</v>
      </c>
      <c r="Q133" t="s">
        <v>57</v>
      </c>
      <c r="R133" t="str">
        <f>VLOOKUP($D133,Rascunho!$E$2:$S$296,15,FALSE)</f>
        <v>https://api.mziq.com/mzfilemanager/v2/d/8bdb3906-0618-4e78-bbe3-a0be9f02d8cc/22725bd1-70b7-6e6c-bec8-490914f29c7c?origin=2</v>
      </c>
      <c r="S133" s="11">
        <v>78664049.010000005</v>
      </c>
      <c r="T133" s="11">
        <v>25443585.309999999</v>
      </c>
      <c r="U133" s="7" t="str">
        <f t="shared" si="19"/>
        <v>OK</v>
      </c>
      <c r="V133" s="10">
        <v>96821920.430000007</v>
      </c>
      <c r="W133" s="10">
        <v>27462391.780000001</v>
      </c>
      <c r="X133" t="s">
        <v>57</v>
      </c>
      <c r="Y133" s="10">
        <v>103317.72</v>
      </c>
      <c r="Z133" s="10">
        <v>0</v>
      </c>
      <c r="AA133" s="10">
        <v>10730.2</v>
      </c>
      <c r="AB133" s="10">
        <v>-18348301.420000002</v>
      </c>
      <c r="AC133" s="7" t="str">
        <f t="shared" si="20"/>
        <v>OK</v>
      </c>
      <c r="AD133" s="10">
        <v>274439471.92000002</v>
      </c>
      <c r="AE133" s="10">
        <v>0</v>
      </c>
      <c r="AF133" s="10">
        <v>0</v>
      </c>
      <c r="AG133" s="10">
        <v>0</v>
      </c>
      <c r="AH133" s="10">
        <v>0</v>
      </c>
      <c r="AI133" s="7" t="str">
        <f t="shared" si="21"/>
        <v>OK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3">
        <f t="shared" si="22"/>
        <v>0</v>
      </c>
      <c r="AQ133" s="10">
        <v>0</v>
      </c>
      <c r="AR133" s="10">
        <v>0</v>
      </c>
      <c r="AS133" s="10">
        <v>0</v>
      </c>
      <c r="AT133" s="10">
        <v>0</v>
      </c>
      <c r="AU133" s="14">
        <f t="shared" si="23"/>
        <v>0</v>
      </c>
      <c r="AV133" s="7" t="str">
        <f t="shared" si="24"/>
        <v>NÃO</v>
      </c>
      <c r="AW133" s="7" t="str">
        <f t="shared" si="25"/>
        <v>OK</v>
      </c>
      <c r="AX133" s="7" t="str">
        <f t="shared" si="26"/>
        <v>OK</v>
      </c>
    </row>
    <row r="134" spans="1:50" x14ac:dyDescent="0.25">
      <c r="A134" s="1" t="s">
        <v>462</v>
      </c>
      <c r="B134" t="s">
        <v>484</v>
      </c>
      <c r="C134" t="s">
        <v>485</v>
      </c>
      <c r="D134" t="s">
        <v>486</v>
      </c>
      <c r="E134" t="s">
        <v>52</v>
      </c>
      <c r="F134" t="s">
        <v>102</v>
      </c>
      <c r="G134" t="s">
        <v>73</v>
      </c>
      <c r="H134" t="s">
        <v>171</v>
      </c>
      <c r="I134" t="s">
        <v>56</v>
      </c>
      <c r="J134" t="s">
        <v>57</v>
      </c>
      <c r="K134" t="s">
        <v>57</v>
      </c>
      <c r="L134" t="s">
        <v>58</v>
      </c>
      <c r="M134">
        <v>1850</v>
      </c>
      <c r="N134" s="5" t="str">
        <f t="shared" si="18"/>
        <v>OK</v>
      </c>
      <c r="O134" t="s">
        <v>59</v>
      </c>
      <c r="P134" t="s">
        <v>59</v>
      </c>
      <c r="Q134" t="s">
        <v>57</v>
      </c>
      <c r="R134" t="str">
        <f>VLOOKUP($D134,Rascunho!$E$2:$S$296,15,FALSE)</f>
        <v>https://www.emater.mg.gov.br/download.do?id=87220</v>
      </c>
      <c r="S134" s="11">
        <v>16993025.91</v>
      </c>
      <c r="T134" s="11">
        <v>301232455.13</v>
      </c>
      <c r="U134" s="7" t="str">
        <f t="shared" si="19"/>
        <v>OK</v>
      </c>
      <c r="V134" s="10">
        <v>369535126.26999998</v>
      </c>
      <c r="W134" s="10">
        <v>25379778.120000001</v>
      </c>
      <c r="X134" t="s">
        <v>57</v>
      </c>
      <c r="Y134" s="10">
        <v>412026.34</v>
      </c>
      <c r="Z134" s="10">
        <v>0</v>
      </c>
      <c r="AA134" s="10">
        <v>11006.3</v>
      </c>
      <c r="AB134" s="10">
        <v>291997.57</v>
      </c>
      <c r="AC134" s="7" t="str">
        <f t="shared" si="20"/>
        <v>OK</v>
      </c>
      <c r="AD134" s="10">
        <v>87601889.599999994</v>
      </c>
      <c r="AE134" s="10">
        <v>0</v>
      </c>
      <c r="AF134" s="10">
        <v>0</v>
      </c>
      <c r="AG134" s="10">
        <v>211265546.31</v>
      </c>
      <c r="AH134" s="10">
        <v>219808184.53999999</v>
      </c>
      <c r="AI134" s="7" t="str">
        <f t="shared" si="21"/>
        <v>OK</v>
      </c>
      <c r="AJ134" s="10">
        <v>0</v>
      </c>
      <c r="AK134" s="10">
        <v>0</v>
      </c>
      <c r="AL134" s="10">
        <v>0</v>
      </c>
      <c r="AM134" s="10">
        <v>0</v>
      </c>
      <c r="AN134" s="10">
        <v>74990</v>
      </c>
      <c r="AO134" s="10">
        <v>74990</v>
      </c>
      <c r="AP134" s="13">
        <f t="shared" si="22"/>
        <v>0</v>
      </c>
      <c r="AQ134" s="10">
        <v>48597738.68</v>
      </c>
      <c r="AR134" s="10">
        <v>48597738.68</v>
      </c>
      <c r="AS134" s="10">
        <v>0</v>
      </c>
      <c r="AT134" s="10">
        <v>0</v>
      </c>
      <c r="AU134" s="14">
        <f t="shared" si="23"/>
        <v>0</v>
      </c>
      <c r="AV134" s="7" t="str">
        <f t="shared" si="24"/>
        <v>NÃO</v>
      </c>
      <c r="AW134" s="7" t="str">
        <f t="shared" si="25"/>
        <v>OK</v>
      </c>
      <c r="AX134" s="7" t="str">
        <f t="shared" si="26"/>
        <v>OK</v>
      </c>
    </row>
    <row r="135" spans="1:50" x14ac:dyDescent="0.25">
      <c r="A135" s="1" t="s">
        <v>462</v>
      </c>
      <c r="B135" t="s">
        <v>487</v>
      </c>
      <c r="C135" t="s">
        <v>488</v>
      </c>
      <c r="D135" t="s">
        <v>489</v>
      </c>
      <c r="E135" t="s">
        <v>52</v>
      </c>
      <c r="F135" t="s">
        <v>121</v>
      </c>
      <c r="G135" t="s">
        <v>73</v>
      </c>
      <c r="H135" t="s">
        <v>171</v>
      </c>
      <c r="I135" t="s">
        <v>56</v>
      </c>
      <c r="J135" t="s">
        <v>57</v>
      </c>
      <c r="K135" t="s">
        <v>57</v>
      </c>
      <c r="L135" t="s">
        <v>58</v>
      </c>
      <c r="M135">
        <v>151</v>
      </c>
      <c r="N135" s="5" t="str">
        <f t="shared" si="18"/>
        <v>OK</v>
      </c>
      <c r="O135" t="s">
        <v>59</v>
      </c>
      <c r="P135" t="s">
        <v>59</v>
      </c>
      <c r="Q135" t="s">
        <v>57</v>
      </c>
      <c r="R135" t="str">
        <f>VLOOKUP($D135,Rascunho!$E$2:$S$296,15,FALSE)</f>
        <v>https://emc.mg.gov.br/institucional/governanca/cartas/</v>
      </c>
      <c r="S135" s="11">
        <v>20433966.100000001</v>
      </c>
      <c r="T135" s="11">
        <v>17670781.370000001</v>
      </c>
      <c r="U135" s="7" t="str">
        <f t="shared" si="19"/>
        <v>OK</v>
      </c>
      <c r="V135" s="10">
        <v>21248884.350000001</v>
      </c>
      <c r="W135" s="10">
        <v>0</v>
      </c>
      <c r="X135" t="s">
        <v>57</v>
      </c>
      <c r="Y135" s="10">
        <v>207777.81</v>
      </c>
      <c r="Z135" s="10">
        <v>0</v>
      </c>
      <c r="AA135" s="10">
        <v>0</v>
      </c>
      <c r="AB135" s="10">
        <v>-947277.85</v>
      </c>
      <c r="AC135" s="7" t="str">
        <f t="shared" si="20"/>
        <v>OK</v>
      </c>
      <c r="AD135" s="10">
        <v>32426003.52</v>
      </c>
      <c r="AE135" s="10">
        <v>0</v>
      </c>
      <c r="AF135" s="10">
        <v>0</v>
      </c>
      <c r="AG135" s="10">
        <v>15904608.84</v>
      </c>
      <c r="AH135" s="10">
        <v>18586987.039999999</v>
      </c>
      <c r="AI135" s="7" t="str">
        <f t="shared" si="21"/>
        <v>OK</v>
      </c>
      <c r="AJ135" s="10">
        <v>0</v>
      </c>
      <c r="AK135" s="10">
        <v>0</v>
      </c>
      <c r="AL135" s="10">
        <v>0</v>
      </c>
      <c r="AM135" s="10">
        <v>0</v>
      </c>
      <c r="AN135" s="10">
        <v>9990</v>
      </c>
      <c r="AO135" s="10">
        <v>9990</v>
      </c>
      <c r="AP135" s="13">
        <f t="shared" si="22"/>
        <v>0</v>
      </c>
      <c r="AQ135" s="10">
        <v>9124916.25</v>
      </c>
      <c r="AR135" s="10">
        <v>9124916.25</v>
      </c>
      <c r="AS135" s="10">
        <v>0</v>
      </c>
      <c r="AT135" s="10">
        <v>0</v>
      </c>
      <c r="AU135" s="14">
        <f t="shared" si="23"/>
        <v>0</v>
      </c>
      <c r="AV135" s="7" t="str">
        <f t="shared" si="24"/>
        <v>NÃO</v>
      </c>
      <c r="AW135" s="7" t="str">
        <f t="shared" si="25"/>
        <v>OK</v>
      </c>
      <c r="AX135" s="7" t="str">
        <f t="shared" si="26"/>
        <v>OK</v>
      </c>
    </row>
    <row r="136" spans="1:50" x14ac:dyDescent="0.25">
      <c r="A136" s="1" t="s">
        <v>462</v>
      </c>
      <c r="B136" t="s">
        <v>490</v>
      </c>
      <c r="C136" t="s">
        <v>491</v>
      </c>
      <c r="D136" t="s">
        <v>492</v>
      </c>
      <c r="E136" t="s">
        <v>52</v>
      </c>
      <c r="F136" t="s">
        <v>102</v>
      </c>
      <c r="G136" t="s">
        <v>73</v>
      </c>
      <c r="H136" t="s">
        <v>171</v>
      </c>
      <c r="I136" t="s">
        <v>56</v>
      </c>
      <c r="J136" t="s">
        <v>57</v>
      </c>
      <c r="K136" t="s">
        <v>57</v>
      </c>
      <c r="L136" t="s">
        <v>58</v>
      </c>
      <c r="M136">
        <v>754</v>
      </c>
      <c r="N136" s="5" t="str">
        <f t="shared" si="18"/>
        <v>OK</v>
      </c>
      <c r="O136" t="s">
        <v>59</v>
      </c>
      <c r="P136" t="s">
        <v>59</v>
      </c>
      <c r="Q136" t="s">
        <v>57</v>
      </c>
      <c r="R136" t="str">
        <f>VLOOKUP($D136,Rascunho!$E$2:$S$296,15,FALSE)</f>
        <v>https://www.epamig.br/wp-content/uploads/2024/04/carta_de_governanca-2023.pdf</v>
      </c>
      <c r="S136" s="11">
        <v>13165156.609999999</v>
      </c>
      <c r="T136" s="11">
        <v>88833265.519999996</v>
      </c>
      <c r="U136" s="7" t="str">
        <f t="shared" si="19"/>
        <v>OK</v>
      </c>
      <c r="V136" s="10">
        <v>129507075.06</v>
      </c>
      <c r="W136" s="10">
        <v>14341693.789999999</v>
      </c>
      <c r="X136" t="s">
        <v>57</v>
      </c>
      <c r="Y136" s="10">
        <v>324946.56</v>
      </c>
      <c r="Z136" s="10">
        <v>0</v>
      </c>
      <c r="AA136" s="10">
        <v>0</v>
      </c>
      <c r="AB136" s="10">
        <v>9243105.4399999995</v>
      </c>
      <c r="AC136" s="7" t="str">
        <f t="shared" si="20"/>
        <v>OK</v>
      </c>
      <c r="AD136" s="10">
        <v>66337667.140000001</v>
      </c>
      <c r="AE136" s="10">
        <v>0</v>
      </c>
      <c r="AF136" s="10">
        <v>0</v>
      </c>
      <c r="AG136" s="10">
        <v>106802438.3</v>
      </c>
      <c r="AH136" s="10">
        <v>113599676.16</v>
      </c>
      <c r="AI136" s="7" t="str">
        <f t="shared" si="21"/>
        <v>OK</v>
      </c>
      <c r="AJ136" s="10">
        <v>8823598.9199999999</v>
      </c>
      <c r="AK136" s="10">
        <v>266643.34000000003</v>
      </c>
      <c r="AL136" s="10">
        <v>0</v>
      </c>
      <c r="AM136" s="10">
        <v>0</v>
      </c>
      <c r="AN136" s="10">
        <v>100</v>
      </c>
      <c r="AO136" s="10">
        <v>100</v>
      </c>
      <c r="AP136" s="13">
        <f t="shared" si="22"/>
        <v>0</v>
      </c>
      <c r="AQ136" s="10">
        <v>31600000</v>
      </c>
      <c r="AR136" s="10">
        <v>31600000</v>
      </c>
      <c r="AS136" s="10">
        <v>0</v>
      </c>
      <c r="AT136" s="10">
        <v>0</v>
      </c>
      <c r="AU136" s="14">
        <f t="shared" si="23"/>
        <v>0</v>
      </c>
      <c r="AV136" s="7" t="str">
        <f t="shared" si="24"/>
        <v>NÃO</v>
      </c>
      <c r="AW136" s="7" t="str">
        <f t="shared" si="25"/>
        <v>OK</v>
      </c>
      <c r="AX136" s="7" t="str">
        <f t="shared" si="26"/>
        <v>OK</v>
      </c>
    </row>
    <row r="137" spans="1:50" x14ac:dyDescent="0.25">
      <c r="A137" s="1" t="s">
        <v>462</v>
      </c>
      <c r="B137" t="s">
        <v>493</v>
      </c>
      <c r="C137" t="s">
        <v>494</v>
      </c>
      <c r="D137" t="s">
        <v>495</v>
      </c>
      <c r="E137" t="s">
        <v>52</v>
      </c>
      <c r="F137" t="s">
        <v>128</v>
      </c>
      <c r="G137" t="s">
        <v>54</v>
      </c>
      <c r="H137" t="s">
        <v>55</v>
      </c>
      <c r="I137" t="s">
        <v>256</v>
      </c>
      <c r="J137" t="s">
        <v>57</v>
      </c>
      <c r="K137" t="s">
        <v>59</v>
      </c>
      <c r="L137" t="s">
        <v>111</v>
      </c>
      <c r="M137">
        <v>323</v>
      </c>
      <c r="N137" s="5" t="str">
        <f t="shared" si="18"/>
        <v>OK</v>
      </c>
      <c r="O137" t="s">
        <v>59</v>
      </c>
      <c r="P137" t="s">
        <v>59</v>
      </c>
      <c r="Q137" t="s">
        <v>59</v>
      </c>
      <c r="R137" t="str">
        <f>VLOOKUP($D137,Rascunho!$E$2:$S$296,15,FALSE)</f>
        <v>https://api.mziq.com/mzfilemanager/v2/d/f991396d-aa51-4366-b93d-af70a51d7b15/f3b62961-fb6b-48bb-ac7e-913d88c8d015?origin=1</v>
      </c>
      <c r="S137" s="11">
        <v>3600723172.46</v>
      </c>
      <c r="T137" s="11">
        <v>88363372.659999996</v>
      </c>
      <c r="U137" s="7" t="str">
        <f t="shared" si="19"/>
        <v>OK</v>
      </c>
      <c r="V137" s="10">
        <v>2657849000</v>
      </c>
      <c r="W137" s="10">
        <v>301856528.33999997</v>
      </c>
      <c r="X137" t="s">
        <v>59</v>
      </c>
      <c r="Y137" s="10">
        <v>987774.33</v>
      </c>
      <c r="Z137" s="10">
        <v>477065.97</v>
      </c>
      <c r="AA137" s="10">
        <v>19551</v>
      </c>
      <c r="AB137" s="10">
        <v>596088897.60000002</v>
      </c>
      <c r="AC137" s="7" t="str">
        <f t="shared" si="20"/>
        <v>OK</v>
      </c>
      <c r="AD137" s="10">
        <v>1305819594.3299999</v>
      </c>
      <c r="AE137" s="10">
        <v>0</v>
      </c>
      <c r="AF137" s="10">
        <v>0</v>
      </c>
      <c r="AG137" s="10">
        <v>0</v>
      </c>
      <c r="AH137" s="10">
        <v>0</v>
      </c>
      <c r="AI137" s="7" t="str">
        <f t="shared" si="21"/>
        <v>OK</v>
      </c>
      <c r="AJ137" s="10">
        <v>0</v>
      </c>
      <c r="AK137" s="10">
        <v>0</v>
      </c>
      <c r="AL137" s="10">
        <v>0</v>
      </c>
      <c r="AM137" s="10">
        <v>0</v>
      </c>
      <c r="AN137" s="10">
        <v>305621639</v>
      </c>
      <c r="AO137" s="10">
        <v>305621639</v>
      </c>
      <c r="AP137" s="13">
        <f t="shared" si="22"/>
        <v>0</v>
      </c>
      <c r="AQ137" s="10">
        <v>662567679.27999997</v>
      </c>
      <c r="AR137" s="10">
        <v>662567679.27999997</v>
      </c>
      <c r="AS137" s="10">
        <v>0</v>
      </c>
      <c r="AT137" s="10">
        <v>0</v>
      </c>
      <c r="AU137" s="14">
        <f t="shared" si="23"/>
        <v>0</v>
      </c>
      <c r="AV137" s="7" t="str">
        <f t="shared" si="24"/>
        <v>NÃO</v>
      </c>
      <c r="AW137" s="7" t="str">
        <f t="shared" si="25"/>
        <v>OK</v>
      </c>
      <c r="AX137" s="7" t="str">
        <f t="shared" si="26"/>
        <v>OK</v>
      </c>
    </row>
    <row r="138" spans="1:50" x14ac:dyDescent="0.25">
      <c r="A138" s="1" t="s">
        <v>462</v>
      </c>
      <c r="B138" t="s">
        <v>496</v>
      </c>
      <c r="C138" t="s">
        <v>497</v>
      </c>
      <c r="D138" t="s">
        <v>498</v>
      </c>
      <c r="E138" t="s">
        <v>52</v>
      </c>
      <c r="F138" t="s">
        <v>204</v>
      </c>
      <c r="G138" t="s">
        <v>73</v>
      </c>
      <c r="H138" t="s">
        <v>55</v>
      </c>
      <c r="I138" t="s">
        <v>56</v>
      </c>
      <c r="J138" t="s">
        <v>57</v>
      </c>
      <c r="K138" t="s">
        <v>57</v>
      </c>
      <c r="L138" t="s">
        <v>111</v>
      </c>
      <c r="M138">
        <v>0</v>
      </c>
      <c r="N138" s="5" t="str">
        <f t="shared" si="18"/>
        <v>VERIFICAR</v>
      </c>
      <c r="O138" t="s">
        <v>59</v>
      </c>
      <c r="P138" t="s">
        <v>59</v>
      </c>
      <c r="Q138" t="s">
        <v>57</v>
      </c>
      <c r="R138" t="str">
        <f>VLOOKUP($D138,Rascunho!$E$2:$S$296,15,FALSE)</f>
        <v>http://www.infraestrutura.mg.gov.br/images/documentos/metrominas/publicacoes-anuais/2022/Carta-Anual-de-Governanca-Corporativa.pdf</v>
      </c>
      <c r="S138" s="11">
        <v>2714</v>
      </c>
      <c r="T138" s="11">
        <v>0</v>
      </c>
      <c r="U138" s="7" t="str">
        <f t="shared" si="19"/>
        <v>OK</v>
      </c>
      <c r="V138" s="10">
        <v>20677</v>
      </c>
      <c r="W138" s="10">
        <v>0</v>
      </c>
      <c r="X138" t="s">
        <v>57</v>
      </c>
      <c r="Y138" s="10">
        <v>0</v>
      </c>
      <c r="Z138" s="10">
        <v>0</v>
      </c>
      <c r="AA138" s="10">
        <v>0</v>
      </c>
      <c r="AB138" s="10">
        <v>-17963</v>
      </c>
      <c r="AC138" s="7" t="str">
        <f t="shared" si="20"/>
        <v>OK</v>
      </c>
      <c r="AD138" s="10">
        <v>23708</v>
      </c>
      <c r="AE138" s="10">
        <v>0</v>
      </c>
      <c r="AF138" s="10">
        <v>0</v>
      </c>
      <c r="AG138" s="10">
        <v>0</v>
      </c>
      <c r="AH138" s="10">
        <v>0</v>
      </c>
      <c r="AI138" s="7" t="str">
        <f t="shared" si="21"/>
        <v>OK</v>
      </c>
      <c r="AJ138" s="10">
        <v>0</v>
      </c>
      <c r="AK138" s="10">
        <v>0</v>
      </c>
      <c r="AL138" s="10">
        <v>0</v>
      </c>
      <c r="AM138" s="10">
        <v>0</v>
      </c>
      <c r="AN138" s="10">
        <v>2365310</v>
      </c>
      <c r="AO138" s="10">
        <v>2365310</v>
      </c>
      <c r="AP138" s="13">
        <f t="shared" si="22"/>
        <v>0</v>
      </c>
      <c r="AQ138" s="10">
        <v>0</v>
      </c>
      <c r="AR138" s="10">
        <v>0</v>
      </c>
      <c r="AS138" s="10">
        <v>0</v>
      </c>
      <c r="AT138" s="10">
        <v>0</v>
      </c>
      <c r="AU138" s="14">
        <f t="shared" si="23"/>
        <v>0</v>
      </c>
      <c r="AV138" s="7" t="str">
        <f t="shared" si="24"/>
        <v>NÃO</v>
      </c>
      <c r="AW138" s="7" t="str">
        <f t="shared" si="25"/>
        <v>OK</v>
      </c>
      <c r="AX138" s="7" t="str">
        <f t="shared" si="26"/>
        <v>OK</v>
      </c>
    </row>
    <row r="139" spans="1:50" x14ac:dyDescent="0.25">
      <c r="A139" s="1" t="s">
        <v>462</v>
      </c>
      <c r="B139" t="s">
        <v>499</v>
      </c>
      <c r="C139" t="s">
        <v>500</v>
      </c>
      <c r="D139" t="s">
        <v>501</v>
      </c>
      <c r="E139" t="s">
        <v>52</v>
      </c>
      <c r="F139" t="s">
        <v>110</v>
      </c>
      <c r="G139" t="s">
        <v>54</v>
      </c>
      <c r="H139" t="s">
        <v>55</v>
      </c>
      <c r="I139" t="s">
        <v>56</v>
      </c>
      <c r="J139" t="s">
        <v>57</v>
      </c>
      <c r="K139" t="s">
        <v>57</v>
      </c>
      <c r="L139" t="s">
        <v>111</v>
      </c>
      <c r="M139">
        <v>84</v>
      </c>
      <c r="N139" s="5" t="str">
        <f t="shared" si="18"/>
        <v>OK</v>
      </c>
      <c r="O139" t="s">
        <v>59</v>
      </c>
      <c r="P139" t="s">
        <v>59</v>
      </c>
      <c r="Q139" t="s">
        <v>59</v>
      </c>
      <c r="R139" t="str">
        <f>VLOOKUP($D139,Rascunho!$E$2:$S$296,15,FALSE)</f>
        <v>https://www.mgipart.com.br/governanca/PoliticasPublicasEGovernancas</v>
      </c>
      <c r="S139" s="11">
        <v>242600940.91</v>
      </c>
      <c r="T139" s="11">
        <v>13339197.470000001</v>
      </c>
      <c r="U139" s="7" t="str">
        <f t="shared" si="19"/>
        <v>OK</v>
      </c>
      <c r="V139" s="10">
        <v>1010210658.33</v>
      </c>
      <c r="W139" s="10">
        <v>0</v>
      </c>
      <c r="X139" t="s">
        <v>57</v>
      </c>
      <c r="Y139" s="10">
        <v>413332.94</v>
      </c>
      <c r="Z139" s="10">
        <v>0</v>
      </c>
      <c r="AA139" s="10">
        <v>0</v>
      </c>
      <c r="AB139" s="10">
        <v>-65852806.140000001</v>
      </c>
      <c r="AC139" s="7" t="str">
        <f t="shared" si="20"/>
        <v>OK</v>
      </c>
      <c r="AD139" s="10">
        <v>955893077.5</v>
      </c>
      <c r="AE139" s="10">
        <v>0</v>
      </c>
      <c r="AF139" s="10">
        <v>0</v>
      </c>
      <c r="AG139" s="10">
        <v>0</v>
      </c>
      <c r="AH139" s="10">
        <v>0</v>
      </c>
      <c r="AI139" s="7" t="str">
        <f t="shared" si="21"/>
        <v>OK</v>
      </c>
      <c r="AJ139" s="10">
        <v>0</v>
      </c>
      <c r="AK139" s="10">
        <v>0</v>
      </c>
      <c r="AL139" s="10">
        <v>107462018.78</v>
      </c>
      <c r="AM139" s="10">
        <v>75200578.469999999</v>
      </c>
      <c r="AN139" s="10">
        <v>574184398</v>
      </c>
      <c r="AO139" s="10">
        <v>574184398</v>
      </c>
      <c r="AP139" s="13">
        <f t="shared" si="22"/>
        <v>0</v>
      </c>
      <c r="AQ139" s="10">
        <v>1332828906.05</v>
      </c>
      <c r="AR139" s="10">
        <v>1404828906.05</v>
      </c>
      <c r="AS139" s="10">
        <v>191106758.22</v>
      </c>
      <c r="AT139" s="10">
        <v>115906179.75</v>
      </c>
      <c r="AU139" s="14">
        <f t="shared" si="23"/>
        <v>187906179.75</v>
      </c>
      <c r="AV139" s="7" t="str">
        <f t="shared" si="24"/>
        <v>SIM</v>
      </c>
      <c r="AW139" s="7" t="str">
        <f t="shared" si="25"/>
        <v>VER CAPITAL</v>
      </c>
      <c r="AX139" s="7" t="str">
        <f t="shared" si="26"/>
        <v>OK</v>
      </c>
    </row>
    <row r="140" spans="1:50" x14ac:dyDescent="0.25">
      <c r="A140" s="1" t="s">
        <v>462</v>
      </c>
      <c r="B140" t="s">
        <v>502</v>
      </c>
      <c r="C140" t="s">
        <v>503</v>
      </c>
      <c r="D140" t="s">
        <v>504</v>
      </c>
      <c r="E140" t="s">
        <v>52</v>
      </c>
      <c r="F140" t="s">
        <v>53</v>
      </c>
      <c r="G140" t="s">
        <v>73</v>
      </c>
      <c r="H140" t="s">
        <v>55</v>
      </c>
      <c r="I140" t="s">
        <v>56</v>
      </c>
      <c r="J140" t="s">
        <v>57</v>
      </c>
      <c r="K140" t="s">
        <v>57</v>
      </c>
      <c r="L140" t="s">
        <v>111</v>
      </c>
      <c r="M140">
        <v>29528</v>
      </c>
      <c r="N140" s="5" t="str">
        <f t="shared" si="18"/>
        <v>OK</v>
      </c>
      <c r="O140" t="s">
        <v>59</v>
      </c>
      <c r="P140" t="s">
        <v>59</v>
      </c>
      <c r="Q140" t="s">
        <v>59</v>
      </c>
      <c r="R140" t="str">
        <f>VLOOKUP($D140,Rascunho!$E$2:$S$296,15,FALSE)</f>
        <v>https://www.mgs.srv.br/detalhe-da-materia/info/cartas-anuais/16767</v>
      </c>
      <c r="S140" s="11">
        <v>1425900456.6300001</v>
      </c>
      <c r="T140" s="11">
        <v>63085682.109999999</v>
      </c>
      <c r="U140" s="7" t="str">
        <f t="shared" si="19"/>
        <v>OK</v>
      </c>
      <c r="V140" s="10">
        <v>98916638.439999998</v>
      </c>
      <c r="W140" s="10">
        <v>2735480.09</v>
      </c>
      <c r="X140" t="s">
        <v>59</v>
      </c>
      <c r="Y140" s="10">
        <v>512529.81</v>
      </c>
      <c r="Z140" s="10">
        <v>81788.56</v>
      </c>
      <c r="AA140" s="10">
        <v>6247.46</v>
      </c>
      <c r="AB140" s="10">
        <v>70534415.549999997</v>
      </c>
      <c r="AC140" s="7" t="str">
        <f t="shared" si="20"/>
        <v>OK</v>
      </c>
      <c r="AD140" s="10">
        <v>183863028.53999999</v>
      </c>
      <c r="AE140" s="10">
        <v>0</v>
      </c>
      <c r="AF140" s="10">
        <v>20152294.719999999</v>
      </c>
      <c r="AG140" s="10">
        <v>0</v>
      </c>
      <c r="AH140" s="10">
        <v>0</v>
      </c>
      <c r="AI140" s="7" t="str">
        <f t="shared" si="21"/>
        <v>OK</v>
      </c>
      <c r="AJ140" s="10">
        <v>0</v>
      </c>
      <c r="AK140" s="10">
        <v>0</v>
      </c>
      <c r="AL140" s="10">
        <v>0</v>
      </c>
      <c r="AM140" s="10">
        <v>0</v>
      </c>
      <c r="AN140" s="10">
        <v>9965000</v>
      </c>
      <c r="AO140" s="10">
        <v>9965000</v>
      </c>
      <c r="AP140" s="13">
        <f t="shared" si="22"/>
        <v>0</v>
      </c>
      <c r="AQ140" s="10">
        <v>91717114.019999996</v>
      </c>
      <c r="AR140" s="10">
        <v>91717114.019999996</v>
      </c>
      <c r="AS140" s="10">
        <v>0</v>
      </c>
      <c r="AT140" s="10">
        <v>0</v>
      </c>
      <c r="AU140" s="14">
        <f t="shared" si="23"/>
        <v>0</v>
      </c>
      <c r="AV140" s="7" t="str">
        <f t="shared" si="24"/>
        <v>NÃO</v>
      </c>
      <c r="AW140" s="7" t="str">
        <f t="shared" si="25"/>
        <v>OK</v>
      </c>
      <c r="AX140" s="7" t="str">
        <f t="shared" si="26"/>
        <v>OK</v>
      </c>
    </row>
    <row r="141" spans="1:50" x14ac:dyDescent="0.25">
      <c r="A141" s="1" t="s">
        <v>462</v>
      </c>
      <c r="B141" t="s">
        <v>505</v>
      </c>
      <c r="C141" t="s">
        <v>506</v>
      </c>
      <c r="D141" t="s">
        <v>507</v>
      </c>
      <c r="E141" t="s">
        <v>52</v>
      </c>
      <c r="F141" t="s">
        <v>98</v>
      </c>
      <c r="G141" t="s">
        <v>54</v>
      </c>
      <c r="H141" t="s">
        <v>55</v>
      </c>
      <c r="I141" t="s">
        <v>56</v>
      </c>
      <c r="J141" t="s">
        <v>57</v>
      </c>
      <c r="K141" t="s">
        <v>57</v>
      </c>
      <c r="L141" t="s">
        <v>111</v>
      </c>
      <c r="M141">
        <v>1071</v>
      </c>
      <c r="N141" s="5" t="str">
        <f t="shared" si="18"/>
        <v>OK</v>
      </c>
      <c r="O141" t="s">
        <v>59</v>
      </c>
      <c r="P141" t="s">
        <v>59</v>
      </c>
      <c r="Q141" t="s">
        <v>59</v>
      </c>
      <c r="R141" t="str">
        <f>VLOOKUP($D141,Rascunho!$E$2:$S$296,15,FALSE)</f>
        <v>https://www.prodemge.gov.br/governanca/carta-anual#2023</v>
      </c>
      <c r="S141" s="11">
        <v>323664322.30000001</v>
      </c>
      <c r="T141" s="11">
        <v>195716387.41</v>
      </c>
      <c r="U141" s="7" t="str">
        <f t="shared" si="19"/>
        <v>OK</v>
      </c>
      <c r="V141" s="10">
        <v>278880278.23000002</v>
      </c>
      <c r="W141" s="10">
        <v>4337448.6500000004</v>
      </c>
      <c r="X141" t="s">
        <v>59</v>
      </c>
      <c r="Y141" s="10">
        <v>468035.61</v>
      </c>
      <c r="Z141" s="10">
        <v>1655.14</v>
      </c>
      <c r="AA141" s="10">
        <v>11925.36</v>
      </c>
      <c r="AB141" s="10">
        <v>54894000</v>
      </c>
      <c r="AC141" s="7" t="str">
        <f t="shared" si="20"/>
        <v>OK</v>
      </c>
      <c r="AD141" s="10">
        <v>160421000</v>
      </c>
      <c r="AE141" s="10">
        <v>0</v>
      </c>
      <c r="AF141" s="10">
        <v>19471897.48</v>
      </c>
      <c r="AG141" s="10">
        <v>0</v>
      </c>
      <c r="AH141" s="10">
        <v>0</v>
      </c>
      <c r="AI141" s="7" t="str">
        <f t="shared" si="21"/>
        <v>OK</v>
      </c>
      <c r="AJ141" s="10">
        <v>0</v>
      </c>
      <c r="AK141" s="10">
        <v>0</v>
      </c>
      <c r="AL141" s="10">
        <v>0</v>
      </c>
      <c r="AM141" s="10">
        <v>0</v>
      </c>
      <c r="AN141" s="10">
        <v>96481395</v>
      </c>
      <c r="AO141" s="10">
        <v>96481395</v>
      </c>
      <c r="AP141" s="13">
        <f t="shared" si="22"/>
        <v>0</v>
      </c>
      <c r="AQ141" s="10">
        <v>96481395</v>
      </c>
      <c r="AR141" s="10">
        <v>96481395</v>
      </c>
      <c r="AS141" s="10">
        <v>0</v>
      </c>
      <c r="AT141" s="10">
        <v>0</v>
      </c>
      <c r="AU141" s="14">
        <f t="shared" si="23"/>
        <v>0</v>
      </c>
      <c r="AV141" s="7" t="str">
        <f t="shared" si="24"/>
        <v>NÃO</v>
      </c>
      <c r="AW141" s="7" t="str">
        <f t="shared" si="25"/>
        <v>OK</v>
      </c>
      <c r="AX141" s="7" t="str">
        <f t="shared" si="26"/>
        <v>OK</v>
      </c>
    </row>
    <row r="142" spans="1:50" ht="45" x14ac:dyDescent="0.25">
      <c r="A142" s="1" t="s">
        <v>508</v>
      </c>
      <c r="B142" t="s">
        <v>509</v>
      </c>
      <c r="C142" t="s">
        <v>510</v>
      </c>
      <c r="D142" t="s">
        <v>511</v>
      </c>
      <c r="E142" t="s">
        <v>52</v>
      </c>
      <c r="F142" s="3" t="s">
        <v>98</v>
      </c>
      <c r="G142" t="s">
        <v>73</v>
      </c>
      <c r="H142" t="s">
        <v>74</v>
      </c>
      <c r="I142" t="s">
        <v>56</v>
      </c>
      <c r="J142" t="s">
        <v>57</v>
      </c>
      <c r="K142" t="s">
        <v>57</v>
      </c>
      <c r="L142" t="s">
        <v>58</v>
      </c>
      <c r="M142">
        <v>458</v>
      </c>
      <c r="N142" s="5" t="str">
        <f t="shared" si="18"/>
        <v>OK</v>
      </c>
      <c r="O142" t="s">
        <v>59</v>
      </c>
      <c r="P142" t="s">
        <v>59</v>
      </c>
      <c r="Q142" t="s">
        <v>59</v>
      </c>
      <c r="R142" t="str">
        <f>VLOOKUP($D142,Rascunho!$E$2:$S$296,15,FALSE)</f>
        <v>https://www.tecpar.br/Pagina/Governanca-Corporativa</v>
      </c>
      <c r="S142" s="11">
        <v>155292070.72</v>
      </c>
      <c r="T142" s="11">
        <v>21063952.300000001</v>
      </c>
      <c r="U142" s="7" t="str">
        <f t="shared" si="19"/>
        <v>OK</v>
      </c>
      <c r="V142" s="10">
        <v>58867300.170000002</v>
      </c>
      <c r="W142" s="10">
        <v>78490.73</v>
      </c>
      <c r="X142" t="s">
        <v>57</v>
      </c>
      <c r="Y142" s="10">
        <v>449958.77</v>
      </c>
      <c r="Z142" s="10">
        <v>0</v>
      </c>
      <c r="AA142" s="10">
        <v>110969.28</v>
      </c>
      <c r="AB142" s="10">
        <v>16720851.07</v>
      </c>
      <c r="AC142" s="7" t="str">
        <f t="shared" si="20"/>
        <v>OK</v>
      </c>
      <c r="AD142" s="10">
        <v>-960585.14</v>
      </c>
      <c r="AE142" s="10">
        <v>0</v>
      </c>
      <c r="AF142" s="10">
        <v>0</v>
      </c>
      <c r="AG142" s="10">
        <v>73994449.409999996</v>
      </c>
      <c r="AH142" s="10">
        <v>105037192.40000001</v>
      </c>
      <c r="AI142" s="7" t="str">
        <f t="shared" si="21"/>
        <v>OK</v>
      </c>
      <c r="AJ142" s="10">
        <v>73994449.409999996</v>
      </c>
      <c r="AK142" s="10">
        <v>105037192.40000001</v>
      </c>
      <c r="AL142" s="10">
        <v>0</v>
      </c>
      <c r="AM142" s="10">
        <v>0</v>
      </c>
      <c r="AN142" s="10">
        <v>100</v>
      </c>
      <c r="AO142" s="10">
        <v>100</v>
      </c>
      <c r="AP142" s="13">
        <f t="shared" si="22"/>
        <v>0</v>
      </c>
      <c r="AQ142" s="10">
        <v>186580972.18000001</v>
      </c>
      <c r="AR142" s="10">
        <v>252554733.18000001</v>
      </c>
      <c r="AS142" s="10">
        <v>0</v>
      </c>
      <c r="AT142" s="10">
        <v>0</v>
      </c>
      <c r="AU142" s="14">
        <f t="shared" si="23"/>
        <v>65973761</v>
      </c>
      <c r="AV142" s="7" t="str">
        <f t="shared" si="24"/>
        <v>SIM</v>
      </c>
      <c r="AW142" s="7" t="str">
        <f t="shared" si="25"/>
        <v>OK</v>
      </c>
      <c r="AX142" s="7" t="str">
        <f t="shared" si="26"/>
        <v>OK</v>
      </c>
    </row>
    <row r="143" spans="1:50" x14ac:dyDescent="0.25">
      <c r="A143" s="1" t="s">
        <v>508</v>
      </c>
      <c r="B143" t="s">
        <v>512</v>
      </c>
      <c r="C143" t="s">
        <v>513</v>
      </c>
      <c r="D143" t="s">
        <v>514</v>
      </c>
      <c r="E143" t="s">
        <v>52</v>
      </c>
      <c r="F143" t="s">
        <v>87</v>
      </c>
      <c r="G143" t="s">
        <v>54</v>
      </c>
      <c r="H143" t="s">
        <v>55</v>
      </c>
      <c r="I143" t="s">
        <v>256</v>
      </c>
      <c r="J143" t="s">
        <v>59</v>
      </c>
      <c r="K143" t="s">
        <v>57</v>
      </c>
      <c r="L143" t="s">
        <v>111</v>
      </c>
      <c r="M143">
        <v>6121</v>
      </c>
      <c r="N143" s="5" t="str">
        <f t="shared" si="18"/>
        <v>OK</v>
      </c>
      <c r="O143" t="s">
        <v>59</v>
      </c>
      <c r="P143" t="s">
        <v>59</v>
      </c>
      <c r="Q143" t="s">
        <v>59</v>
      </c>
      <c r="R143" t="str">
        <f>VLOOKUP($D143,Rascunho!$E$2:$S$296,15,FALSE)</f>
        <v>https://ri.sanepar.com.br/governanca-corporativa/praticas-de-governanca-corporativa/2023</v>
      </c>
      <c r="S143" s="11">
        <v>6292735957.4700003</v>
      </c>
      <c r="T143" s="11">
        <v>1351454019.95</v>
      </c>
      <c r="U143" s="7" t="str">
        <f t="shared" si="19"/>
        <v>OK</v>
      </c>
      <c r="V143" s="10">
        <v>4567241766.4499998</v>
      </c>
      <c r="W143" s="10">
        <v>1926103301.29</v>
      </c>
      <c r="X143" t="s">
        <v>59</v>
      </c>
      <c r="Y143" s="10">
        <v>946578.77</v>
      </c>
      <c r="Z143" s="10">
        <v>0</v>
      </c>
      <c r="AA143" s="10">
        <v>18176.46</v>
      </c>
      <c r="AB143" s="10">
        <v>1503362549.6099999</v>
      </c>
      <c r="AC143" s="7" t="str">
        <f t="shared" si="20"/>
        <v>OK</v>
      </c>
      <c r="AD143" s="10">
        <v>9744200372.4099998</v>
      </c>
      <c r="AE143" s="10">
        <v>8762779907.7900009</v>
      </c>
      <c r="AF143" s="10">
        <v>81227597.760000005</v>
      </c>
      <c r="AG143" s="10">
        <v>0</v>
      </c>
      <c r="AH143" s="10">
        <v>0</v>
      </c>
      <c r="AI143" s="7" t="str">
        <f t="shared" si="21"/>
        <v>OK</v>
      </c>
      <c r="AJ143" s="10">
        <v>0</v>
      </c>
      <c r="AK143" s="10">
        <v>0</v>
      </c>
      <c r="AL143" s="10">
        <v>0</v>
      </c>
      <c r="AM143" s="10">
        <v>0</v>
      </c>
      <c r="AN143" s="10">
        <v>302653778</v>
      </c>
      <c r="AO143" s="10">
        <v>302653778</v>
      </c>
      <c r="AP143" s="13">
        <f t="shared" si="22"/>
        <v>0</v>
      </c>
      <c r="AQ143" s="10">
        <v>6000000000</v>
      </c>
      <c r="AR143" s="10">
        <v>6000000000</v>
      </c>
      <c r="AS143" s="10">
        <v>0</v>
      </c>
      <c r="AT143" s="10">
        <v>0</v>
      </c>
      <c r="AU143" s="14">
        <f t="shared" si="23"/>
        <v>0</v>
      </c>
      <c r="AV143" s="7" t="str">
        <f t="shared" si="24"/>
        <v>NÃO</v>
      </c>
      <c r="AW143" s="7" t="str">
        <f t="shared" si="25"/>
        <v>OK</v>
      </c>
      <c r="AX143" s="7" t="str">
        <f t="shared" si="26"/>
        <v>OK</v>
      </c>
    </row>
    <row r="144" spans="1:50" x14ac:dyDescent="0.25">
      <c r="A144" s="1" t="s">
        <v>508</v>
      </c>
      <c r="B144" t="s">
        <v>515</v>
      </c>
      <c r="C144" t="s">
        <v>516</v>
      </c>
      <c r="D144" t="s">
        <v>517</v>
      </c>
      <c r="E144" t="s">
        <v>52</v>
      </c>
      <c r="F144" t="s">
        <v>68</v>
      </c>
      <c r="G144" t="s">
        <v>54</v>
      </c>
      <c r="H144" t="s">
        <v>55</v>
      </c>
      <c r="I144" t="s">
        <v>56</v>
      </c>
      <c r="J144" t="s">
        <v>57</v>
      </c>
      <c r="K144" t="s">
        <v>57</v>
      </c>
      <c r="L144" t="s">
        <v>111</v>
      </c>
      <c r="M144">
        <v>160</v>
      </c>
      <c r="N144" s="5" t="str">
        <f t="shared" si="18"/>
        <v>OK</v>
      </c>
      <c r="O144" t="s">
        <v>59</v>
      </c>
      <c r="P144" t="s">
        <v>59</v>
      </c>
      <c r="Q144" t="s">
        <v>59</v>
      </c>
      <c r="R144" t="str">
        <f>VLOOKUP($D144,Rascunho!$E$2:$S$296,15,FALSE)</f>
        <v>https://www.fomento.pr.gov.br/Pagina/GOVERNANCA-CORPORATIVA</v>
      </c>
      <c r="S144" s="11">
        <v>307746132.05000001</v>
      </c>
      <c r="T144" s="11">
        <v>46277936.670000002</v>
      </c>
      <c r="U144" s="7" t="str">
        <f t="shared" si="19"/>
        <v>OK</v>
      </c>
      <c r="V144" s="10">
        <v>239351450.65000001</v>
      </c>
      <c r="W144" s="10">
        <v>16952.900000000001</v>
      </c>
      <c r="X144" t="s">
        <v>57</v>
      </c>
      <c r="Y144" s="10">
        <v>491203.6</v>
      </c>
      <c r="Z144" s="10">
        <v>0</v>
      </c>
      <c r="AA144" s="10">
        <v>32000.51</v>
      </c>
      <c r="AB144" s="10">
        <v>193433469.38</v>
      </c>
      <c r="AC144" s="7" t="str">
        <f t="shared" si="20"/>
        <v>OK</v>
      </c>
      <c r="AD144" s="10">
        <v>2448218456.6100001</v>
      </c>
      <c r="AE144" s="10">
        <v>0</v>
      </c>
      <c r="AF144" s="10">
        <v>0</v>
      </c>
      <c r="AG144" s="10">
        <v>0</v>
      </c>
      <c r="AH144" s="10">
        <v>0</v>
      </c>
      <c r="AI144" s="7" t="str">
        <f t="shared" si="21"/>
        <v>OK</v>
      </c>
      <c r="AJ144" s="10">
        <v>0</v>
      </c>
      <c r="AK144" s="10">
        <v>0</v>
      </c>
      <c r="AL144" s="10">
        <v>196014000</v>
      </c>
      <c r="AM144" s="10">
        <v>133027000</v>
      </c>
      <c r="AN144" s="10">
        <v>1842788</v>
      </c>
      <c r="AO144" s="10">
        <v>1975815</v>
      </c>
      <c r="AP144" s="13">
        <f t="shared" si="22"/>
        <v>133027</v>
      </c>
      <c r="AQ144" s="10">
        <v>1842788000</v>
      </c>
      <c r="AR144" s="10">
        <v>1975815000</v>
      </c>
      <c r="AS144" s="10">
        <v>0</v>
      </c>
      <c r="AT144" s="10">
        <v>0</v>
      </c>
      <c r="AU144" s="14">
        <f t="shared" si="23"/>
        <v>133027000</v>
      </c>
      <c r="AV144" s="7" t="str">
        <f t="shared" si="24"/>
        <v>SIM</v>
      </c>
      <c r="AW144" s="7" t="str">
        <f t="shared" si="25"/>
        <v>VER CAPITAL</v>
      </c>
      <c r="AX144" s="7" t="str">
        <f t="shared" si="26"/>
        <v>OK</v>
      </c>
    </row>
    <row r="145" spans="1:50" x14ac:dyDescent="0.25">
      <c r="A145" s="1" t="s">
        <v>508</v>
      </c>
      <c r="B145" t="s">
        <v>518</v>
      </c>
      <c r="C145" t="s">
        <v>519</v>
      </c>
      <c r="D145" t="s">
        <v>520</v>
      </c>
      <c r="E145" t="s">
        <v>52</v>
      </c>
      <c r="F145" t="s">
        <v>53</v>
      </c>
      <c r="G145" t="s">
        <v>54</v>
      </c>
      <c r="H145" t="s">
        <v>55</v>
      </c>
      <c r="I145" t="s">
        <v>56</v>
      </c>
      <c r="J145" t="s">
        <v>57</v>
      </c>
      <c r="K145" t="s">
        <v>57</v>
      </c>
      <c r="L145" t="s">
        <v>111</v>
      </c>
      <c r="M145">
        <v>132</v>
      </c>
      <c r="N145" s="5" t="str">
        <f t="shared" si="18"/>
        <v>OK</v>
      </c>
      <c r="O145" t="s">
        <v>59</v>
      </c>
      <c r="P145" t="s">
        <v>59</v>
      </c>
      <c r="Q145" t="s">
        <v>57</v>
      </c>
      <c r="R145" t="str">
        <f>VLOOKUP($D145,Rascunho!$E$2:$S$296,15,FALSE)</f>
        <v>https://www.ferroeste.pr.gov.br/</v>
      </c>
      <c r="S145" s="11">
        <v>17396060.600000001</v>
      </c>
      <c r="T145" s="11">
        <v>8452042.7100000009</v>
      </c>
      <c r="U145" s="7" t="str">
        <f t="shared" si="19"/>
        <v>OK</v>
      </c>
      <c r="V145" s="10">
        <v>28493581.989999998</v>
      </c>
      <c r="W145" s="10">
        <v>106827.47</v>
      </c>
      <c r="X145" t="s">
        <v>57</v>
      </c>
      <c r="Y145" s="10">
        <v>390175.77</v>
      </c>
      <c r="Z145" s="10">
        <v>0</v>
      </c>
      <c r="AA145" s="10">
        <v>0</v>
      </c>
      <c r="AB145" s="10">
        <v>-9961374.0700000003</v>
      </c>
      <c r="AC145" s="7" t="str">
        <f t="shared" si="20"/>
        <v>OK</v>
      </c>
      <c r="AD145" s="10">
        <v>281011744.63</v>
      </c>
      <c r="AE145" s="10">
        <v>0</v>
      </c>
      <c r="AF145" s="10">
        <v>0</v>
      </c>
      <c r="AG145" s="10">
        <v>0</v>
      </c>
      <c r="AH145" s="10">
        <v>0</v>
      </c>
      <c r="AI145" s="7" t="str">
        <f t="shared" si="21"/>
        <v>OK</v>
      </c>
      <c r="AJ145" s="10">
        <v>0</v>
      </c>
      <c r="AK145" s="10">
        <v>0</v>
      </c>
      <c r="AL145" s="10">
        <v>0</v>
      </c>
      <c r="AM145" s="10">
        <v>0</v>
      </c>
      <c r="AN145" s="10">
        <v>69928010.969999999</v>
      </c>
      <c r="AO145" s="10">
        <v>69928010.969999999</v>
      </c>
      <c r="AP145" s="13">
        <f t="shared" si="22"/>
        <v>0</v>
      </c>
      <c r="AQ145" s="10">
        <v>405554280.5</v>
      </c>
      <c r="AR145" s="10">
        <v>405554280.5</v>
      </c>
      <c r="AS145" s="10">
        <v>44186843.329999998</v>
      </c>
      <c r="AT145" s="10">
        <v>0</v>
      </c>
      <c r="AU145" s="14">
        <f t="shared" si="23"/>
        <v>0</v>
      </c>
      <c r="AV145" s="7" t="str">
        <f t="shared" si="24"/>
        <v>NÃO</v>
      </c>
      <c r="AW145" s="7" t="str">
        <f t="shared" si="25"/>
        <v>OK</v>
      </c>
      <c r="AX145" s="7" t="str">
        <f t="shared" si="26"/>
        <v>OK</v>
      </c>
    </row>
    <row r="146" spans="1:50" x14ac:dyDescent="0.25">
      <c r="A146" s="1" t="s">
        <v>508</v>
      </c>
      <c r="B146" t="s">
        <v>521</v>
      </c>
      <c r="C146" t="s">
        <v>522</v>
      </c>
      <c r="D146" t="s">
        <v>523</v>
      </c>
      <c r="E146" t="s">
        <v>52</v>
      </c>
      <c r="F146" t="s">
        <v>91</v>
      </c>
      <c r="G146" t="s">
        <v>54</v>
      </c>
      <c r="H146" t="s">
        <v>55</v>
      </c>
      <c r="I146" t="s">
        <v>56</v>
      </c>
      <c r="J146" t="s">
        <v>57</v>
      </c>
      <c r="K146" t="s">
        <v>57</v>
      </c>
      <c r="L146" t="s">
        <v>58</v>
      </c>
      <c r="M146">
        <v>425</v>
      </c>
      <c r="N146" s="5" t="str">
        <f t="shared" si="18"/>
        <v>OK</v>
      </c>
      <c r="O146" t="s">
        <v>59</v>
      </c>
      <c r="P146" t="s">
        <v>59</v>
      </c>
      <c r="Q146" t="s">
        <v>57</v>
      </c>
      <c r="R146" t="str">
        <f>VLOOKUP($D146,Rascunho!$E$2:$S$296,15,FALSE)</f>
        <v>https://www.cohapar.pr.gov.br/</v>
      </c>
      <c r="S146" s="11">
        <v>7501900.4699999997</v>
      </c>
      <c r="T146" s="11">
        <v>99360402.450000003</v>
      </c>
      <c r="U146" s="7" t="str">
        <f t="shared" si="19"/>
        <v>OK</v>
      </c>
      <c r="V146" s="10">
        <v>173533328.88</v>
      </c>
      <c r="W146" s="10">
        <v>64316137.689999998</v>
      </c>
      <c r="X146" t="s">
        <v>57</v>
      </c>
      <c r="Y146" s="10">
        <v>742027.78</v>
      </c>
      <c r="Z146" s="10">
        <v>0</v>
      </c>
      <c r="AA146" s="10">
        <v>25935.34</v>
      </c>
      <c r="AB146" s="10">
        <v>-36503583.93</v>
      </c>
      <c r="AC146" s="7" t="str">
        <f t="shared" si="20"/>
        <v>OK</v>
      </c>
      <c r="AD146" s="10">
        <v>1104195805.1500001</v>
      </c>
      <c r="AE146" s="10">
        <v>0</v>
      </c>
      <c r="AF146" s="10">
        <v>0</v>
      </c>
      <c r="AG146" s="10">
        <v>94316692.609999999</v>
      </c>
      <c r="AH146" s="10">
        <v>95093162.599999994</v>
      </c>
      <c r="AI146" s="7" t="str">
        <f t="shared" si="21"/>
        <v>OK</v>
      </c>
      <c r="AJ146" s="10">
        <v>94316692.609999999</v>
      </c>
      <c r="AK146" s="10">
        <v>95093162.599999994</v>
      </c>
      <c r="AL146" s="10">
        <v>77856733.819999993</v>
      </c>
      <c r="AM146" s="10">
        <v>64316137.689999998</v>
      </c>
      <c r="AN146" s="10">
        <v>1355068227</v>
      </c>
      <c r="AO146" s="10">
        <v>1355068227</v>
      </c>
      <c r="AP146" s="13">
        <f t="shared" si="22"/>
        <v>0</v>
      </c>
      <c r="AQ146" s="10">
        <v>1355068585</v>
      </c>
      <c r="AR146" s="10">
        <v>1355068585</v>
      </c>
      <c r="AS146" s="10">
        <v>266482412.63</v>
      </c>
      <c r="AT146" s="10">
        <v>330798550.31999999</v>
      </c>
      <c r="AU146" s="14">
        <f t="shared" si="23"/>
        <v>330798550.31999999</v>
      </c>
      <c r="AV146" s="7" t="str">
        <f t="shared" si="24"/>
        <v>SIM</v>
      </c>
      <c r="AW146" s="7" t="str">
        <f t="shared" si="25"/>
        <v>OK</v>
      </c>
      <c r="AX146" s="7" t="str">
        <f t="shared" si="26"/>
        <v>OK</v>
      </c>
    </row>
    <row r="147" spans="1:50" x14ac:dyDescent="0.25">
      <c r="A147" s="1" t="s">
        <v>508</v>
      </c>
      <c r="B147" t="s">
        <v>524</v>
      </c>
      <c r="C147" t="s">
        <v>525</v>
      </c>
      <c r="D147" t="s">
        <v>526</v>
      </c>
      <c r="E147" t="s">
        <v>52</v>
      </c>
      <c r="F147" t="s">
        <v>98</v>
      </c>
      <c r="G147" t="s">
        <v>54</v>
      </c>
      <c r="H147" t="s">
        <v>55</v>
      </c>
      <c r="I147" t="s">
        <v>56</v>
      </c>
      <c r="J147" t="s">
        <v>57</v>
      </c>
      <c r="K147" t="s">
        <v>57</v>
      </c>
      <c r="L147" t="s">
        <v>111</v>
      </c>
      <c r="M147">
        <v>1220</v>
      </c>
      <c r="N147" s="5" t="str">
        <f t="shared" si="18"/>
        <v>OK</v>
      </c>
      <c r="O147" t="s">
        <v>59</v>
      </c>
      <c r="P147" t="s">
        <v>59</v>
      </c>
      <c r="Q147" t="s">
        <v>59</v>
      </c>
      <c r="R147" t="str">
        <f>VLOOKUP($D147,Rascunho!$E$2:$S$296,15,FALSE)</f>
        <v>https://www.celepar.pr.gov.br/sites/celepar/arquivos_restritos/files/documento/2024-04/cartadegovernancacorporativa2023_4.pdf</v>
      </c>
      <c r="S147" s="11">
        <v>414374244.99000001</v>
      </c>
      <c r="T147" s="11">
        <v>214330482.02000001</v>
      </c>
      <c r="U147" s="7" t="str">
        <f t="shared" si="19"/>
        <v>OK</v>
      </c>
      <c r="V147" s="10">
        <v>317888522.63</v>
      </c>
      <c r="W147" s="10">
        <v>0</v>
      </c>
      <c r="X147" t="s">
        <v>57</v>
      </c>
      <c r="Y147" s="10">
        <v>0</v>
      </c>
      <c r="Z147" s="10">
        <v>0</v>
      </c>
      <c r="AA147" s="10">
        <v>0</v>
      </c>
      <c r="AB147" s="10">
        <v>84462650</v>
      </c>
      <c r="AC147" s="7" t="str">
        <f t="shared" si="20"/>
        <v>OK</v>
      </c>
      <c r="AD147" s="10">
        <v>280065516</v>
      </c>
      <c r="AE147" s="10">
        <v>0</v>
      </c>
      <c r="AF147" s="10">
        <v>0</v>
      </c>
      <c r="AG147" s="10">
        <v>10465585</v>
      </c>
      <c r="AH147" s="10">
        <v>0</v>
      </c>
      <c r="AI147" s="7" t="str">
        <f t="shared" si="21"/>
        <v>OK</v>
      </c>
      <c r="AJ147" s="10">
        <v>0</v>
      </c>
      <c r="AK147" s="10">
        <v>0</v>
      </c>
      <c r="AL147" s="10">
        <v>0</v>
      </c>
      <c r="AM147" s="10">
        <v>0</v>
      </c>
      <c r="AN147" s="10">
        <v>94697500</v>
      </c>
      <c r="AO147" s="10">
        <v>142046247</v>
      </c>
      <c r="AP147" s="13">
        <f t="shared" si="22"/>
        <v>47348747</v>
      </c>
      <c r="AQ147" s="10">
        <v>100000000</v>
      </c>
      <c r="AR147" s="10">
        <v>149670210</v>
      </c>
      <c r="AS147" s="10">
        <v>50000000</v>
      </c>
      <c r="AT147" s="10">
        <v>0</v>
      </c>
      <c r="AU147" s="14">
        <f t="shared" si="23"/>
        <v>49670210</v>
      </c>
      <c r="AV147" s="7" t="str">
        <f t="shared" si="24"/>
        <v>SIM</v>
      </c>
      <c r="AW147" s="7" t="str">
        <f t="shared" si="25"/>
        <v>OK</v>
      </c>
      <c r="AX147" s="7" t="str">
        <f t="shared" si="26"/>
        <v>OK</v>
      </c>
    </row>
    <row r="148" spans="1:50" x14ac:dyDescent="0.25">
      <c r="A148" s="1" t="s">
        <v>508</v>
      </c>
      <c r="B148" t="s">
        <v>527</v>
      </c>
      <c r="C148" t="s">
        <v>528</v>
      </c>
      <c r="D148" t="s">
        <v>529</v>
      </c>
      <c r="E148" t="s">
        <v>52</v>
      </c>
      <c r="F148" t="s">
        <v>72</v>
      </c>
      <c r="G148" t="s">
        <v>54</v>
      </c>
      <c r="H148" t="s">
        <v>74</v>
      </c>
      <c r="I148" t="s">
        <v>56</v>
      </c>
      <c r="J148" t="s">
        <v>57</v>
      </c>
      <c r="K148" t="s">
        <v>57</v>
      </c>
      <c r="L148" t="s">
        <v>111</v>
      </c>
      <c r="M148">
        <v>138</v>
      </c>
      <c r="N148" s="5" t="str">
        <f t="shared" si="18"/>
        <v>OK</v>
      </c>
      <c r="O148" t="s">
        <v>59</v>
      </c>
      <c r="P148" t="s">
        <v>59</v>
      </c>
      <c r="Q148" t="s">
        <v>57</v>
      </c>
      <c r="R148" t="str">
        <f>VLOOKUP($D148,Rascunho!$E$2:$S$296,15,FALSE)</f>
        <v>https://www.ceasa.pr.gov.br/Pagina/Governanca-Corporativa</v>
      </c>
      <c r="S148" s="11">
        <v>30959077.789999999</v>
      </c>
      <c r="T148" s="11">
        <v>22752935.300000001</v>
      </c>
      <c r="U148" s="7" t="str">
        <f t="shared" si="19"/>
        <v>OK</v>
      </c>
      <c r="V148" s="10">
        <v>30216163.390000001</v>
      </c>
      <c r="W148" s="10">
        <v>7463228.0800000001</v>
      </c>
      <c r="X148" t="s">
        <v>57</v>
      </c>
      <c r="Y148" s="10">
        <v>332054.84000000003</v>
      </c>
      <c r="Z148" s="10">
        <v>0</v>
      </c>
      <c r="AA148" s="10">
        <v>1446725.64</v>
      </c>
      <c r="AB148" s="10">
        <v>4967533.1399999997</v>
      </c>
      <c r="AC148" s="7" t="str">
        <f t="shared" si="20"/>
        <v>OK</v>
      </c>
      <c r="AD148" s="10">
        <v>166678807.21000001</v>
      </c>
      <c r="AE148" s="10">
        <v>0</v>
      </c>
      <c r="AF148" s="10">
        <v>0</v>
      </c>
      <c r="AG148" s="10">
        <v>0</v>
      </c>
      <c r="AH148" s="10">
        <v>0</v>
      </c>
      <c r="AI148" s="7" t="str">
        <f t="shared" si="21"/>
        <v>OK</v>
      </c>
      <c r="AJ148" s="10">
        <v>0</v>
      </c>
      <c r="AK148" s="10">
        <v>0</v>
      </c>
      <c r="AL148" s="10">
        <v>0</v>
      </c>
      <c r="AM148" s="10">
        <v>0</v>
      </c>
      <c r="AN148" s="10">
        <v>32830825</v>
      </c>
      <c r="AO148" s="10">
        <v>32830825</v>
      </c>
      <c r="AP148" s="13">
        <f t="shared" si="22"/>
        <v>0</v>
      </c>
      <c r="AQ148" s="10">
        <v>31114102</v>
      </c>
      <c r="AR148" s="10">
        <v>33114102</v>
      </c>
      <c r="AS148" s="10">
        <v>0</v>
      </c>
      <c r="AT148" s="10">
        <v>0</v>
      </c>
      <c r="AU148" s="14">
        <f t="shared" si="23"/>
        <v>2000000</v>
      </c>
      <c r="AV148" s="7" t="str">
        <f t="shared" si="24"/>
        <v>SIM</v>
      </c>
      <c r="AW148" s="7" t="str">
        <f t="shared" si="25"/>
        <v>OK</v>
      </c>
      <c r="AX148" s="7" t="str">
        <f t="shared" si="26"/>
        <v>OK</v>
      </c>
    </row>
    <row r="149" spans="1:50" x14ac:dyDescent="0.25">
      <c r="A149" s="1" t="s">
        <v>508</v>
      </c>
      <c r="B149" t="s">
        <v>530</v>
      </c>
      <c r="C149" t="s">
        <v>531</v>
      </c>
      <c r="D149" t="s">
        <v>532</v>
      </c>
      <c r="E149" t="s">
        <v>52</v>
      </c>
      <c r="F149" t="s">
        <v>239</v>
      </c>
      <c r="G149" t="s">
        <v>73</v>
      </c>
      <c r="H149" t="s">
        <v>74</v>
      </c>
      <c r="I149" t="s">
        <v>56</v>
      </c>
      <c r="J149" t="s">
        <v>57</v>
      </c>
      <c r="K149" t="s">
        <v>57</v>
      </c>
      <c r="L149" t="s">
        <v>111</v>
      </c>
      <c r="M149">
        <v>526</v>
      </c>
      <c r="N149" s="5" t="str">
        <f t="shared" si="18"/>
        <v>OK</v>
      </c>
      <c r="O149" t="s">
        <v>59</v>
      </c>
      <c r="P149" t="s">
        <v>59</v>
      </c>
      <c r="Q149" t="s">
        <v>59</v>
      </c>
      <c r="R149" t="str">
        <f>VLOOKUP($D149,Rascunho!$E$2:$S$296,15,FALSE)</f>
        <v>https://www.portosdoparana.pr.gov.br/sites/portos/arquivos_restritos/files/documento/2024-04/carta_de_governanca_2023_publicavel.pdf</v>
      </c>
      <c r="S149" s="11">
        <v>620959445.5</v>
      </c>
      <c r="T149" s="11">
        <v>148262022.88999999</v>
      </c>
      <c r="U149" s="7" t="str">
        <f t="shared" si="19"/>
        <v>OK</v>
      </c>
      <c r="V149" s="10">
        <v>178092818.63</v>
      </c>
      <c r="W149" s="10">
        <v>14859088.35</v>
      </c>
      <c r="X149" t="s">
        <v>57</v>
      </c>
      <c r="Y149" s="10">
        <v>489443.7</v>
      </c>
      <c r="Z149" s="10">
        <v>0</v>
      </c>
      <c r="AA149" s="10">
        <v>18365.55</v>
      </c>
      <c r="AB149" s="10">
        <v>188678079.41</v>
      </c>
      <c r="AC149" s="7" t="str">
        <f t="shared" si="20"/>
        <v>OK</v>
      </c>
      <c r="AD149" s="10">
        <v>1038000741.72</v>
      </c>
      <c r="AE149" s="10">
        <v>0</v>
      </c>
      <c r="AF149" s="10">
        <v>0</v>
      </c>
      <c r="AG149" s="10">
        <v>0</v>
      </c>
      <c r="AH149" s="10">
        <v>0</v>
      </c>
      <c r="AI149" s="7" t="str">
        <f t="shared" si="21"/>
        <v>OK</v>
      </c>
      <c r="AJ149" s="10">
        <v>0</v>
      </c>
      <c r="AK149" s="10">
        <v>0</v>
      </c>
      <c r="AL149" s="10">
        <v>0</v>
      </c>
      <c r="AM149" s="10">
        <v>0</v>
      </c>
      <c r="AN149" s="10">
        <v>100</v>
      </c>
      <c r="AO149" s="10">
        <v>100</v>
      </c>
      <c r="AP149" s="13">
        <f t="shared" si="22"/>
        <v>0</v>
      </c>
      <c r="AQ149" s="10">
        <v>1086443861.3800001</v>
      </c>
      <c r="AR149" s="10">
        <v>1086443861.3800001</v>
      </c>
      <c r="AS149" s="10">
        <v>0</v>
      </c>
      <c r="AT149" s="10">
        <v>0</v>
      </c>
      <c r="AU149" s="14">
        <f t="shared" si="23"/>
        <v>0</v>
      </c>
      <c r="AV149" s="7" t="str">
        <f t="shared" si="24"/>
        <v>NÃO</v>
      </c>
      <c r="AW149" s="7" t="str">
        <f t="shared" si="25"/>
        <v>OK</v>
      </c>
      <c r="AX149" s="7" t="str">
        <f t="shared" si="26"/>
        <v>OK</v>
      </c>
    </row>
    <row r="150" spans="1:50" x14ac:dyDescent="0.25">
      <c r="A150" s="1" t="s">
        <v>533</v>
      </c>
      <c r="B150" t="s">
        <v>534</v>
      </c>
      <c r="C150" t="s">
        <v>535</v>
      </c>
      <c r="D150" t="s">
        <v>536</v>
      </c>
      <c r="E150" t="s">
        <v>52</v>
      </c>
      <c r="F150" t="s">
        <v>128</v>
      </c>
      <c r="G150" t="s">
        <v>54</v>
      </c>
      <c r="H150" t="s">
        <v>55</v>
      </c>
      <c r="I150" t="s">
        <v>56</v>
      </c>
      <c r="J150" t="s">
        <v>57</v>
      </c>
      <c r="K150" t="s">
        <v>57</v>
      </c>
      <c r="L150" t="s">
        <v>111</v>
      </c>
      <c r="M150">
        <v>85</v>
      </c>
      <c r="N150" s="5" t="str">
        <f t="shared" si="18"/>
        <v>OK</v>
      </c>
      <c r="O150" t="s">
        <v>59</v>
      </c>
      <c r="P150" t="s">
        <v>59</v>
      </c>
      <c r="Q150" t="s">
        <v>59</v>
      </c>
      <c r="R150" t="str">
        <f>VLOOKUP($D150,Rascunho!$E$2:$S$296,15,FALSE)</f>
        <v>https://pbgas.com.br/wp-content/uploads/2024/04/2023-DC-PBGAS-.pdf</v>
      </c>
      <c r="S150" s="11">
        <v>179602000</v>
      </c>
      <c r="T150" s="11">
        <v>16592000</v>
      </c>
      <c r="U150" s="7" t="str">
        <f t="shared" si="19"/>
        <v>OK</v>
      </c>
      <c r="V150" s="10">
        <v>172681000</v>
      </c>
      <c r="W150" s="10">
        <v>11318000</v>
      </c>
      <c r="X150" t="s">
        <v>59</v>
      </c>
      <c r="Y150" s="10">
        <v>275230.45</v>
      </c>
      <c r="Z150" s="10">
        <v>11906.93</v>
      </c>
      <c r="AA150" s="10">
        <v>18832.47</v>
      </c>
      <c r="AB150" s="10">
        <v>12135000</v>
      </c>
      <c r="AC150" s="7" t="str">
        <f t="shared" si="20"/>
        <v>OK</v>
      </c>
      <c r="AD150" s="10">
        <v>79681000</v>
      </c>
      <c r="AE150" s="10">
        <v>0</v>
      </c>
      <c r="AF150" s="10">
        <v>1350828.58</v>
      </c>
      <c r="AG150" s="10">
        <v>0</v>
      </c>
      <c r="AH150" s="10">
        <v>0</v>
      </c>
      <c r="AI150" s="7" t="str">
        <f t="shared" si="21"/>
        <v>OK</v>
      </c>
      <c r="AJ150" s="10">
        <v>0</v>
      </c>
      <c r="AK150" s="10">
        <v>0</v>
      </c>
      <c r="AL150" s="10">
        <v>0</v>
      </c>
      <c r="AM150" s="10">
        <v>0</v>
      </c>
      <c r="AN150" s="10">
        <v>978547</v>
      </c>
      <c r="AO150" s="10">
        <v>1030355</v>
      </c>
      <c r="AP150" s="13">
        <f t="shared" si="22"/>
        <v>51808</v>
      </c>
      <c r="AQ150" s="10">
        <v>58744</v>
      </c>
      <c r="AR150" s="10">
        <v>61853</v>
      </c>
      <c r="AS150" s="10">
        <v>0</v>
      </c>
      <c r="AT150" s="10">
        <v>0</v>
      </c>
      <c r="AU150" s="14">
        <f t="shared" si="23"/>
        <v>3109</v>
      </c>
      <c r="AV150" s="7" t="str">
        <f t="shared" si="24"/>
        <v>SIM</v>
      </c>
      <c r="AW150" s="7" t="str">
        <f t="shared" si="25"/>
        <v>OK</v>
      </c>
      <c r="AX150" s="7" t="str">
        <f t="shared" si="26"/>
        <v>OK</v>
      </c>
    </row>
    <row r="151" spans="1:50" x14ac:dyDescent="0.25">
      <c r="A151" s="1" t="s">
        <v>533</v>
      </c>
      <c r="B151" t="s">
        <v>537</v>
      </c>
      <c r="C151" t="s">
        <v>538</v>
      </c>
      <c r="D151" t="s">
        <v>539</v>
      </c>
      <c r="E151" t="s">
        <v>52</v>
      </c>
      <c r="F151" t="s">
        <v>87</v>
      </c>
      <c r="G151" t="s">
        <v>54</v>
      </c>
      <c r="H151" t="s">
        <v>55</v>
      </c>
      <c r="I151" t="s">
        <v>56</v>
      </c>
      <c r="J151" t="s">
        <v>57</v>
      </c>
      <c r="K151" t="s">
        <v>57</v>
      </c>
      <c r="L151" t="s">
        <v>111</v>
      </c>
      <c r="M151">
        <v>2610</v>
      </c>
      <c r="N151" s="5" t="str">
        <f t="shared" si="18"/>
        <v>OK</v>
      </c>
      <c r="O151" t="s">
        <v>59</v>
      </c>
      <c r="P151" t="s">
        <v>59</v>
      </c>
      <c r="Q151" t="s">
        <v>59</v>
      </c>
      <c r="R151" t="str">
        <f>VLOOKUP($D151,Rascunho!$E$2:$S$296,15,FALSE)</f>
        <v>https://www.cagepa.pb.gov.br/carta-anual/</v>
      </c>
      <c r="S151" s="11">
        <v>1381345057.99</v>
      </c>
      <c r="T151" s="11">
        <v>487955817.81999999</v>
      </c>
      <c r="U151" s="7" t="str">
        <f t="shared" si="19"/>
        <v>OK</v>
      </c>
      <c r="V151" s="10">
        <v>1550755406.79</v>
      </c>
      <c r="W151" s="10">
        <v>267459483.03</v>
      </c>
      <c r="X151" t="s">
        <v>57</v>
      </c>
      <c r="Y151" s="10">
        <v>848669.87</v>
      </c>
      <c r="Z151" s="10">
        <v>0</v>
      </c>
      <c r="AA151" s="10">
        <v>32111.99</v>
      </c>
      <c r="AB151" s="10">
        <v>23370350.059999999</v>
      </c>
      <c r="AC151" s="7" t="str">
        <f t="shared" si="20"/>
        <v>OK</v>
      </c>
      <c r="AD151" s="10">
        <v>5572743347.1000004</v>
      </c>
      <c r="AE151" s="10">
        <v>0</v>
      </c>
      <c r="AF151" s="10">
        <v>9921.52</v>
      </c>
      <c r="AG151" s="10">
        <v>0</v>
      </c>
      <c r="AH151" s="10">
        <v>0</v>
      </c>
      <c r="AI151" s="7" t="str">
        <f t="shared" si="21"/>
        <v>OK</v>
      </c>
      <c r="AJ151" s="10">
        <v>0</v>
      </c>
      <c r="AK151" s="10">
        <v>0</v>
      </c>
      <c r="AL151" s="10">
        <v>1881657.54</v>
      </c>
      <c r="AM151" s="10">
        <v>35337622.740000002</v>
      </c>
      <c r="AN151" s="10">
        <v>1847636848672</v>
      </c>
      <c r="AO151" s="10">
        <v>1859798050200</v>
      </c>
      <c r="AP151" s="13">
        <f t="shared" si="22"/>
        <v>12161201528</v>
      </c>
      <c r="AQ151" s="10">
        <v>980744094.99000001</v>
      </c>
      <c r="AR151" s="10">
        <v>1016081717.73</v>
      </c>
      <c r="AS151" s="10">
        <v>35337622.740000002</v>
      </c>
      <c r="AT151" s="10">
        <v>124326481.62</v>
      </c>
      <c r="AU151" s="14">
        <f t="shared" si="23"/>
        <v>159664104.36000001</v>
      </c>
      <c r="AV151" s="7" t="str">
        <f t="shared" si="24"/>
        <v>SIM</v>
      </c>
      <c r="AW151" s="7" t="str">
        <f t="shared" si="25"/>
        <v>VER CAPITAL</v>
      </c>
      <c r="AX151" s="7" t="str">
        <f t="shared" si="26"/>
        <v>OK</v>
      </c>
    </row>
    <row r="152" spans="1:50" x14ac:dyDescent="0.25">
      <c r="A152" s="1" t="s">
        <v>533</v>
      </c>
      <c r="B152" t="s">
        <v>540</v>
      </c>
      <c r="C152" t="s">
        <v>541</v>
      </c>
      <c r="D152" t="s">
        <v>542</v>
      </c>
      <c r="E152" t="s">
        <v>52</v>
      </c>
      <c r="F152" t="s">
        <v>98</v>
      </c>
      <c r="G152" t="s">
        <v>54</v>
      </c>
      <c r="H152" t="s">
        <v>55</v>
      </c>
      <c r="I152" t="s">
        <v>56</v>
      </c>
      <c r="J152" t="s">
        <v>57</v>
      </c>
      <c r="K152" t="s">
        <v>57</v>
      </c>
      <c r="L152" t="s">
        <v>111</v>
      </c>
      <c r="M152">
        <v>207</v>
      </c>
      <c r="N152" s="5" t="str">
        <f t="shared" si="18"/>
        <v>OK</v>
      </c>
      <c r="O152" t="s">
        <v>59</v>
      </c>
      <c r="P152" t="s">
        <v>59</v>
      </c>
      <c r="Q152" t="s">
        <v>57</v>
      </c>
      <c r="R152" t="str">
        <f>VLOOKUP($D152,Rascunho!$E$2:$S$296,15,FALSE)</f>
        <v>https://codata.pb.gov.br/</v>
      </c>
      <c r="S152" s="11">
        <v>56294851.479999997</v>
      </c>
      <c r="T152" s="11">
        <v>33495253.75</v>
      </c>
      <c r="U152" s="7" t="str">
        <f t="shared" si="19"/>
        <v>OK</v>
      </c>
      <c r="V152" s="10">
        <v>53439184.590000004</v>
      </c>
      <c r="W152" s="10">
        <v>189381.73</v>
      </c>
      <c r="X152" t="s">
        <v>57</v>
      </c>
      <c r="Y152" s="10">
        <v>396852.58</v>
      </c>
      <c r="Z152" s="10">
        <v>0</v>
      </c>
      <c r="AA152" s="10">
        <v>0</v>
      </c>
      <c r="AB152" s="10">
        <v>2276944.5099999998</v>
      </c>
      <c r="AC152" s="7" t="str">
        <f t="shared" si="20"/>
        <v>OK</v>
      </c>
      <c r="AD152" s="10">
        <v>5704440.1299999999</v>
      </c>
      <c r="AE152" s="10">
        <v>0</v>
      </c>
      <c r="AF152" s="10">
        <v>0</v>
      </c>
      <c r="AG152" s="10">
        <v>0</v>
      </c>
      <c r="AH152" s="10">
        <v>0</v>
      </c>
      <c r="AI152" s="7" t="str">
        <f t="shared" si="21"/>
        <v>OK</v>
      </c>
      <c r="AJ152" s="10">
        <v>0</v>
      </c>
      <c r="AK152" s="10">
        <v>0</v>
      </c>
      <c r="AL152" s="10">
        <v>3276017.54</v>
      </c>
      <c r="AM152" s="10">
        <v>0</v>
      </c>
      <c r="AN152" s="10">
        <v>67817227</v>
      </c>
      <c r="AO152" s="10">
        <v>67817227</v>
      </c>
      <c r="AP152" s="13">
        <f t="shared" si="22"/>
        <v>0</v>
      </c>
      <c r="AQ152" s="10">
        <v>71899068.730000004</v>
      </c>
      <c r="AR152" s="10">
        <v>71899068.730000004</v>
      </c>
      <c r="AS152" s="10">
        <v>0</v>
      </c>
      <c r="AT152" s="10">
        <v>0</v>
      </c>
      <c r="AU152" s="14">
        <f t="shared" si="23"/>
        <v>0</v>
      </c>
      <c r="AV152" s="7" t="str">
        <f t="shared" si="24"/>
        <v>NÃO</v>
      </c>
      <c r="AW152" s="7" t="str">
        <f t="shared" si="25"/>
        <v>OK</v>
      </c>
      <c r="AX152" s="7" t="str">
        <f t="shared" si="26"/>
        <v>OK</v>
      </c>
    </row>
    <row r="153" spans="1:50" x14ac:dyDescent="0.25">
      <c r="A153" s="1" t="s">
        <v>533</v>
      </c>
      <c r="B153" t="s">
        <v>543</v>
      </c>
      <c r="C153" t="s">
        <v>544</v>
      </c>
      <c r="D153" t="s">
        <v>545</v>
      </c>
      <c r="E153" t="s">
        <v>67</v>
      </c>
      <c r="F153" t="s">
        <v>102</v>
      </c>
      <c r="G153" t="s">
        <v>73</v>
      </c>
      <c r="H153" t="s">
        <v>74</v>
      </c>
      <c r="I153" t="s">
        <v>56</v>
      </c>
      <c r="J153" t="s">
        <v>57</v>
      </c>
      <c r="K153" t="s">
        <v>57</v>
      </c>
      <c r="L153" t="s">
        <v>58</v>
      </c>
      <c r="M153">
        <v>0</v>
      </c>
      <c r="N153" s="5" t="str">
        <f t="shared" si="18"/>
        <v>OK</v>
      </c>
      <c r="O153" t="s">
        <v>59</v>
      </c>
      <c r="P153" t="s">
        <v>59</v>
      </c>
      <c r="Q153" t="s">
        <v>57</v>
      </c>
      <c r="R153" t="str">
        <f>VLOOKUP($D153,Rascunho!$E$2:$S$296,15,FALSE)</f>
        <v>Site não disponível</v>
      </c>
      <c r="S153" s="11">
        <v>0</v>
      </c>
      <c r="T153" s="11">
        <v>0</v>
      </c>
      <c r="U153" s="7" t="str">
        <f t="shared" si="19"/>
        <v>OK</v>
      </c>
      <c r="V153" s="10">
        <v>1591498</v>
      </c>
      <c r="W153" s="10">
        <v>0</v>
      </c>
      <c r="X153" t="s">
        <v>57</v>
      </c>
      <c r="Y153" s="10">
        <v>0</v>
      </c>
      <c r="Z153" s="10">
        <v>0</v>
      </c>
      <c r="AA153" s="10">
        <v>0</v>
      </c>
      <c r="AB153" s="10">
        <v>-372219</v>
      </c>
      <c r="AC153" s="7" t="str">
        <f t="shared" si="20"/>
        <v>OK</v>
      </c>
      <c r="AD153" s="10">
        <v>4501323</v>
      </c>
      <c r="AE153" s="10">
        <v>0</v>
      </c>
      <c r="AF153" s="10">
        <v>0</v>
      </c>
      <c r="AG153" s="10">
        <v>0</v>
      </c>
      <c r="AH153" s="10">
        <v>0</v>
      </c>
      <c r="AI153" s="7" t="str">
        <f t="shared" si="21"/>
        <v>OK</v>
      </c>
      <c r="AJ153" s="10">
        <v>0</v>
      </c>
      <c r="AK153" s="10">
        <v>0</v>
      </c>
      <c r="AL153" s="10">
        <v>0</v>
      </c>
      <c r="AM153" s="10">
        <v>0</v>
      </c>
      <c r="AN153" s="10">
        <v>1182563</v>
      </c>
      <c r="AO153" s="10">
        <v>1182563</v>
      </c>
      <c r="AP153" s="13">
        <f t="shared" si="22"/>
        <v>0</v>
      </c>
      <c r="AQ153" s="10">
        <v>1182563</v>
      </c>
      <c r="AR153" s="10">
        <v>1182563</v>
      </c>
      <c r="AS153" s="10">
        <v>791511</v>
      </c>
      <c r="AT153" s="10">
        <v>791511</v>
      </c>
      <c r="AU153" s="14">
        <f t="shared" si="23"/>
        <v>791511</v>
      </c>
      <c r="AV153" s="7" t="str">
        <f t="shared" si="24"/>
        <v>SIM</v>
      </c>
      <c r="AW153" s="7" t="str">
        <f t="shared" si="25"/>
        <v>OK</v>
      </c>
      <c r="AX153" s="7" t="str">
        <f t="shared" si="26"/>
        <v>OK</v>
      </c>
    </row>
    <row r="154" spans="1:50" x14ac:dyDescent="0.25">
      <c r="A154" s="1" t="s">
        <v>533</v>
      </c>
      <c r="B154" t="s">
        <v>546</v>
      </c>
      <c r="C154" t="s">
        <v>547</v>
      </c>
      <c r="D154" t="s">
        <v>548</v>
      </c>
      <c r="E154" t="s">
        <v>67</v>
      </c>
      <c r="F154" t="s">
        <v>102</v>
      </c>
      <c r="G154" t="s">
        <v>73</v>
      </c>
      <c r="H154" t="s">
        <v>74</v>
      </c>
      <c r="I154" t="s">
        <v>56</v>
      </c>
      <c r="J154" t="s">
        <v>57</v>
      </c>
      <c r="K154" t="s">
        <v>57</v>
      </c>
      <c r="L154" t="s">
        <v>58</v>
      </c>
      <c r="M154">
        <v>0</v>
      </c>
      <c r="N154" s="5" t="str">
        <f t="shared" si="18"/>
        <v>OK</v>
      </c>
      <c r="O154" t="s">
        <v>57</v>
      </c>
      <c r="P154" t="s">
        <v>59</v>
      </c>
      <c r="Q154" t="s">
        <v>57</v>
      </c>
      <c r="R154" t="str">
        <f>VLOOKUP($D154,Rascunho!$E$2:$S$296,15,FALSE)</f>
        <v>Site não disponível</v>
      </c>
      <c r="S154" s="11">
        <v>0</v>
      </c>
      <c r="T154" s="11">
        <v>0</v>
      </c>
      <c r="U154" s="7" t="str">
        <f t="shared" si="19"/>
        <v>OK</v>
      </c>
      <c r="V154" s="10">
        <v>636594.03</v>
      </c>
      <c r="W154" s="10">
        <v>0</v>
      </c>
      <c r="X154" t="s">
        <v>57</v>
      </c>
      <c r="Y154" s="10">
        <v>0</v>
      </c>
      <c r="Z154" s="10">
        <v>0</v>
      </c>
      <c r="AA154" s="10">
        <v>0</v>
      </c>
      <c r="AB154" s="10">
        <v>-635053.05000000005</v>
      </c>
      <c r="AC154" s="7" t="str">
        <f t="shared" si="20"/>
        <v>OK</v>
      </c>
      <c r="AD154" s="10">
        <v>20630.28</v>
      </c>
      <c r="AE154" s="10">
        <v>0</v>
      </c>
      <c r="AF154" s="10">
        <v>0</v>
      </c>
      <c r="AG154" s="10">
        <v>0</v>
      </c>
      <c r="AH154" s="10">
        <v>0</v>
      </c>
      <c r="AI154" s="7" t="str">
        <f t="shared" si="21"/>
        <v>OK</v>
      </c>
      <c r="AJ154" s="10">
        <v>0</v>
      </c>
      <c r="AK154" s="10">
        <v>0</v>
      </c>
      <c r="AL154" s="10">
        <v>0</v>
      </c>
      <c r="AM154" s="10">
        <v>0</v>
      </c>
      <c r="AN154" s="10">
        <v>3111.66</v>
      </c>
      <c r="AO154" s="10">
        <v>3111.66</v>
      </c>
      <c r="AP154" s="13">
        <f t="shared" si="22"/>
        <v>0</v>
      </c>
      <c r="AQ154" s="10">
        <v>3111.66</v>
      </c>
      <c r="AR154" s="10">
        <v>3111.63</v>
      </c>
      <c r="AS154" s="10">
        <v>0</v>
      </c>
      <c r="AT154" s="10">
        <v>0</v>
      </c>
      <c r="AU154" s="14">
        <f t="shared" si="23"/>
        <v>-2.9999999999745341E-2</v>
      </c>
      <c r="AV154" s="7" t="str">
        <f t="shared" si="24"/>
        <v>NÃO</v>
      </c>
      <c r="AW154" s="7" t="str">
        <f t="shared" si="25"/>
        <v>OK</v>
      </c>
      <c r="AX154" s="7" t="str">
        <f t="shared" si="26"/>
        <v>OK</v>
      </c>
    </row>
    <row r="155" spans="1:50" x14ac:dyDescent="0.25">
      <c r="A155" s="1" t="s">
        <v>533</v>
      </c>
      <c r="B155" t="s">
        <v>549</v>
      </c>
      <c r="C155" t="s">
        <v>550</v>
      </c>
      <c r="D155" t="s">
        <v>551</v>
      </c>
      <c r="E155" t="s">
        <v>52</v>
      </c>
      <c r="F155" t="s">
        <v>121</v>
      </c>
      <c r="G155" t="s">
        <v>73</v>
      </c>
      <c r="H155" t="s">
        <v>55</v>
      </c>
      <c r="I155" t="s">
        <v>56</v>
      </c>
      <c r="J155" t="s">
        <v>57</v>
      </c>
      <c r="K155" t="s">
        <v>57</v>
      </c>
      <c r="L155" t="s">
        <v>111</v>
      </c>
      <c r="M155">
        <v>303</v>
      </c>
      <c r="N155" s="5" t="str">
        <f t="shared" si="18"/>
        <v>OK</v>
      </c>
      <c r="O155" t="s">
        <v>59</v>
      </c>
      <c r="P155" t="s">
        <v>59</v>
      </c>
      <c r="Q155" t="s">
        <v>57</v>
      </c>
      <c r="R155" t="str">
        <f>VLOOKUP($D155,Rascunho!$E$2:$S$296,15,FALSE)</f>
        <v>https://epc.pb.gov.br/governanca/carta-anual/carta</v>
      </c>
      <c r="S155" s="11">
        <v>23680601.059999999</v>
      </c>
      <c r="T155" s="11">
        <v>15394767.609999999</v>
      </c>
      <c r="U155" s="7" t="str">
        <f t="shared" si="19"/>
        <v>OK</v>
      </c>
      <c r="V155" s="10">
        <v>23463530.789999999</v>
      </c>
      <c r="W155" s="10">
        <v>3606667.17</v>
      </c>
      <c r="X155" t="s">
        <v>57</v>
      </c>
      <c r="Y155" s="10">
        <v>185033.33</v>
      </c>
      <c r="Z155" s="10">
        <v>0</v>
      </c>
      <c r="AA155" s="10">
        <v>0</v>
      </c>
      <c r="AB155" s="10">
        <v>648062.53</v>
      </c>
      <c r="AC155" s="7" t="str">
        <f t="shared" si="20"/>
        <v>OK</v>
      </c>
      <c r="AD155" s="10">
        <v>28426195.890000001</v>
      </c>
      <c r="AE155" s="10">
        <v>0</v>
      </c>
      <c r="AF155" s="10">
        <v>0</v>
      </c>
      <c r="AG155" s="10">
        <v>0</v>
      </c>
      <c r="AH155" s="10">
        <v>0</v>
      </c>
      <c r="AI155" s="7" t="str">
        <f t="shared" si="21"/>
        <v>OK</v>
      </c>
      <c r="AJ155" s="10">
        <v>0</v>
      </c>
      <c r="AK155" s="10">
        <v>0</v>
      </c>
      <c r="AL155" s="10">
        <v>0</v>
      </c>
      <c r="AM155" s="10">
        <v>0</v>
      </c>
      <c r="AN155" s="10">
        <v>14446242</v>
      </c>
      <c r="AO155" s="10">
        <v>18446242</v>
      </c>
      <c r="AP155" s="13">
        <f t="shared" si="22"/>
        <v>4000000</v>
      </c>
      <c r="AQ155" s="10">
        <v>14446242.609999999</v>
      </c>
      <c r="AR155" s="10">
        <v>18446242.609999999</v>
      </c>
      <c r="AS155" s="10">
        <v>4000000</v>
      </c>
      <c r="AT155" s="10">
        <v>0</v>
      </c>
      <c r="AU155" s="14">
        <f t="shared" si="23"/>
        <v>4000000</v>
      </c>
      <c r="AV155" s="7" t="str">
        <f t="shared" si="24"/>
        <v>SIM</v>
      </c>
      <c r="AW155" s="7" t="str">
        <f t="shared" si="25"/>
        <v>OK</v>
      </c>
      <c r="AX155" s="7" t="str">
        <f t="shared" si="26"/>
        <v>OK</v>
      </c>
    </row>
    <row r="156" spans="1:50" x14ac:dyDescent="0.25">
      <c r="A156" s="1" t="s">
        <v>533</v>
      </c>
      <c r="B156" t="s">
        <v>552</v>
      </c>
      <c r="C156" t="s">
        <v>553</v>
      </c>
      <c r="D156" t="s">
        <v>554</v>
      </c>
      <c r="E156" t="s">
        <v>52</v>
      </c>
      <c r="F156" t="s">
        <v>149</v>
      </c>
      <c r="G156" t="s">
        <v>54</v>
      </c>
      <c r="H156" t="s">
        <v>55</v>
      </c>
      <c r="I156" t="s">
        <v>56</v>
      </c>
      <c r="J156" t="s">
        <v>57</v>
      </c>
      <c r="K156" t="s">
        <v>57</v>
      </c>
      <c r="L156" t="s">
        <v>58</v>
      </c>
      <c r="M156">
        <v>63</v>
      </c>
      <c r="N156" s="5" t="str">
        <f t="shared" si="18"/>
        <v>OK</v>
      </c>
      <c r="O156" t="s">
        <v>59</v>
      </c>
      <c r="P156" t="s">
        <v>59</v>
      </c>
      <c r="Q156" t="s">
        <v>57</v>
      </c>
      <c r="R156" t="str">
        <f>VLOOKUP($D156,Rascunho!$E$2:$S$296,15,FALSE)</f>
        <v>https://www.pbtur.pb.gov.br/carta-anual-de-politicas-publicas-e-governanca/</v>
      </c>
      <c r="S156" s="11">
        <v>6309039.2000000002</v>
      </c>
      <c r="T156" s="11">
        <v>1710718.65</v>
      </c>
      <c r="U156" s="7" t="str">
        <f t="shared" si="19"/>
        <v>OK</v>
      </c>
      <c r="V156" s="10">
        <v>6325269.5599999996</v>
      </c>
      <c r="W156" s="10">
        <v>0</v>
      </c>
      <c r="X156" t="s">
        <v>57</v>
      </c>
      <c r="Y156" s="10">
        <v>154344.70000000001</v>
      </c>
      <c r="Z156" s="10">
        <v>0</v>
      </c>
      <c r="AA156" s="10">
        <v>0</v>
      </c>
      <c r="AB156" s="10">
        <v>22003.17</v>
      </c>
      <c r="AC156" s="7" t="str">
        <f t="shared" si="20"/>
        <v>OK</v>
      </c>
      <c r="AD156" s="10">
        <v>2298181.5299999998</v>
      </c>
      <c r="AE156" s="10">
        <v>0</v>
      </c>
      <c r="AF156" s="10">
        <v>0</v>
      </c>
      <c r="AG156" s="10">
        <v>4940711.5599999996</v>
      </c>
      <c r="AH156" s="10">
        <v>6418997.8499999996</v>
      </c>
      <c r="AI156" s="7" t="str">
        <f t="shared" si="21"/>
        <v>OK</v>
      </c>
      <c r="AJ156" s="10">
        <v>0</v>
      </c>
      <c r="AK156" s="10">
        <v>0</v>
      </c>
      <c r="AL156" s="10">
        <v>0</v>
      </c>
      <c r="AM156" s="10">
        <v>0</v>
      </c>
      <c r="AN156" s="10">
        <v>6424993.0300000003</v>
      </c>
      <c r="AO156" s="10">
        <v>6424993.0300000003</v>
      </c>
      <c r="AP156" s="13">
        <f t="shared" si="22"/>
        <v>0</v>
      </c>
      <c r="AQ156" s="10">
        <v>6451519.0300000003</v>
      </c>
      <c r="AR156" s="10">
        <v>6451519.0300000003</v>
      </c>
      <c r="AS156" s="10">
        <v>0</v>
      </c>
      <c r="AT156" s="10">
        <v>0</v>
      </c>
      <c r="AU156" s="14">
        <f t="shared" si="23"/>
        <v>0</v>
      </c>
      <c r="AV156" s="7" t="str">
        <f t="shared" si="24"/>
        <v>NÃO</v>
      </c>
      <c r="AW156" s="7" t="str">
        <f t="shared" si="25"/>
        <v>OK</v>
      </c>
      <c r="AX156" s="7" t="str">
        <f t="shared" si="26"/>
        <v>OK</v>
      </c>
    </row>
    <row r="157" spans="1:50" x14ac:dyDescent="0.25">
      <c r="A157" s="1" t="s">
        <v>533</v>
      </c>
      <c r="B157" t="s">
        <v>555</v>
      </c>
      <c r="C157" t="s">
        <v>556</v>
      </c>
      <c r="D157" t="s">
        <v>557</v>
      </c>
      <c r="E157" t="s">
        <v>52</v>
      </c>
      <c r="F157" t="s">
        <v>149</v>
      </c>
      <c r="G157" t="s">
        <v>54</v>
      </c>
      <c r="H157" t="s">
        <v>55</v>
      </c>
      <c r="I157" t="s">
        <v>56</v>
      </c>
      <c r="J157" t="s">
        <v>57</v>
      </c>
      <c r="K157" t="s">
        <v>59</v>
      </c>
      <c r="L157" t="s">
        <v>58</v>
      </c>
      <c r="M157">
        <v>1</v>
      </c>
      <c r="N157" s="5" t="str">
        <f t="shared" si="18"/>
        <v>OK</v>
      </c>
      <c r="O157" t="s">
        <v>59</v>
      </c>
      <c r="P157" t="s">
        <v>59</v>
      </c>
      <c r="Q157" t="s">
        <v>57</v>
      </c>
      <c r="R157" t="str">
        <f>VLOOKUP($D157,Rascunho!$E$2:$S$296,15,FALSE)</f>
        <v>https://www.pbtur.pb.gov.br/</v>
      </c>
      <c r="S157" s="11">
        <v>584.99</v>
      </c>
      <c r="T157" s="11">
        <v>55954.16</v>
      </c>
      <c r="U157" s="7" t="str">
        <f t="shared" si="19"/>
        <v>OK</v>
      </c>
      <c r="V157" s="10">
        <v>1082388.52</v>
      </c>
      <c r="W157" s="10">
        <v>0</v>
      </c>
      <c r="X157" t="s">
        <v>57</v>
      </c>
      <c r="Y157" s="10">
        <v>19780.34</v>
      </c>
      <c r="Z157" s="10">
        <v>0</v>
      </c>
      <c r="AA157" s="10">
        <v>0</v>
      </c>
      <c r="AB157" s="10">
        <v>-881123.05</v>
      </c>
      <c r="AC157" s="7" t="str">
        <f t="shared" si="20"/>
        <v>OK</v>
      </c>
      <c r="AD157" s="10">
        <v>8019003.9400000004</v>
      </c>
      <c r="AE157" s="10">
        <v>0</v>
      </c>
      <c r="AF157" s="10">
        <v>0</v>
      </c>
      <c r="AG157" s="10">
        <v>81435.23</v>
      </c>
      <c r="AH157" s="10">
        <v>137235.98000000001</v>
      </c>
      <c r="AI157" s="7" t="str">
        <f t="shared" si="21"/>
        <v>OK</v>
      </c>
      <c r="AJ157" s="10">
        <v>0</v>
      </c>
      <c r="AK157" s="10">
        <v>0</v>
      </c>
      <c r="AL157" s="10">
        <v>0</v>
      </c>
      <c r="AM157" s="10">
        <v>0</v>
      </c>
      <c r="AN157" s="10">
        <v>15790626.210000001</v>
      </c>
      <c r="AO157" s="10">
        <v>15790626.210000001</v>
      </c>
      <c r="AP157" s="13">
        <f t="shared" si="22"/>
        <v>0</v>
      </c>
      <c r="AQ157" s="10">
        <v>15790670.210000001</v>
      </c>
      <c r="AR157" s="10">
        <v>15790670.210000001</v>
      </c>
      <c r="AS157" s="10">
        <v>701977.56</v>
      </c>
      <c r="AT157" s="10">
        <v>701977.56</v>
      </c>
      <c r="AU157" s="14">
        <f t="shared" si="23"/>
        <v>701977.56</v>
      </c>
      <c r="AV157" s="7" t="str">
        <f t="shared" si="24"/>
        <v>SIM</v>
      </c>
      <c r="AW157" s="7" t="str">
        <f t="shared" si="25"/>
        <v>OK</v>
      </c>
      <c r="AX157" s="7" t="str">
        <f t="shared" si="26"/>
        <v>OK</v>
      </c>
    </row>
    <row r="158" spans="1:50" x14ac:dyDescent="0.25">
      <c r="A158" s="1" t="s">
        <v>533</v>
      </c>
      <c r="B158" t="s">
        <v>558</v>
      </c>
      <c r="C158" t="s">
        <v>559</v>
      </c>
      <c r="D158" t="s">
        <v>560</v>
      </c>
      <c r="E158" t="s">
        <v>67</v>
      </c>
      <c r="F158" t="s">
        <v>72</v>
      </c>
      <c r="G158" t="s">
        <v>73</v>
      </c>
      <c r="H158" t="s">
        <v>74</v>
      </c>
      <c r="I158" t="s">
        <v>56</v>
      </c>
      <c r="J158" t="s">
        <v>57</v>
      </c>
      <c r="K158" t="s">
        <v>59</v>
      </c>
      <c r="L158" t="s">
        <v>58</v>
      </c>
      <c r="M158">
        <v>252</v>
      </c>
      <c r="N158" s="5" t="str">
        <f t="shared" si="18"/>
        <v>OK</v>
      </c>
      <c r="O158" t="s">
        <v>57</v>
      </c>
      <c r="P158" t="s">
        <v>59</v>
      </c>
      <c r="Q158" t="s">
        <v>57</v>
      </c>
      <c r="R158" t="str">
        <f>VLOOKUP($D158,Rascunho!$E$2:$S$296,15,FALSE)</f>
        <v>Site não disponível</v>
      </c>
      <c r="S158" s="11">
        <v>0</v>
      </c>
      <c r="T158" s="11">
        <v>15971575.699999999</v>
      </c>
      <c r="U158" s="7" t="str">
        <f t="shared" si="19"/>
        <v>OK</v>
      </c>
      <c r="V158" s="10">
        <v>16539780.460000001</v>
      </c>
      <c r="W158" s="10">
        <v>0</v>
      </c>
      <c r="X158" t="s">
        <v>57</v>
      </c>
      <c r="Y158" s="10">
        <v>0</v>
      </c>
      <c r="Z158" s="10">
        <v>0</v>
      </c>
      <c r="AA158" s="10">
        <v>0</v>
      </c>
      <c r="AB158" s="10">
        <v>-570458.36</v>
      </c>
      <c r="AC158" s="7" t="str">
        <f t="shared" si="20"/>
        <v>OK</v>
      </c>
      <c r="AD158" s="10">
        <v>7973043.4800000004</v>
      </c>
      <c r="AE158" s="10">
        <v>0</v>
      </c>
      <c r="AF158" s="10">
        <v>0</v>
      </c>
      <c r="AG158" s="10">
        <v>18169829.859999999</v>
      </c>
      <c r="AH158" s="10">
        <v>15969322.1</v>
      </c>
      <c r="AI158" s="7" t="str">
        <f t="shared" si="21"/>
        <v>OK</v>
      </c>
      <c r="AJ158" s="10">
        <v>0</v>
      </c>
      <c r="AK158" s="10">
        <v>0</v>
      </c>
      <c r="AL158" s="10">
        <v>0</v>
      </c>
      <c r="AM158" s="10">
        <v>0</v>
      </c>
      <c r="AN158" s="10">
        <v>15880227.18</v>
      </c>
      <c r="AO158" s="10">
        <v>15880227.18</v>
      </c>
      <c r="AP158" s="13">
        <f t="shared" si="22"/>
        <v>0</v>
      </c>
      <c r="AQ158" s="10">
        <v>15880227.18</v>
      </c>
      <c r="AR158" s="10">
        <v>15880227.18</v>
      </c>
      <c r="AS158" s="10">
        <v>0</v>
      </c>
      <c r="AT158" s="10">
        <v>0</v>
      </c>
      <c r="AU158" s="14">
        <f t="shared" si="23"/>
        <v>0</v>
      </c>
      <c r="AV158" s="7" t="str">
        <f t="shared" si="24"/>
        <v>NÃO</v>
      </c>
      <c r="AW158" s="7" t="str">
        <f t="shared" si="25"/>
        <v>OK</v>
      </c>
      <c r="AX158" s="7" t="str">
        <f t="shared" si="26"/>
        <v>OK</v>
      </c>
    </row>
    <row r="159" spans="1:50" x14ac:dyDescent="0.25">
      <c r="A159" s="1" t="s">
        <v>533</v>
      </c>
      <c r="B159" t="s">
        <v>561</v>
      </c>
      <c r="C159" t="s">
        <v>562</v>
      </c>
      <c r="D159" t="s">
        <v>563</v>
      </c>
      <c r="E159" t="s">
        <v>52</v>
      </c>
      <c r="F159" t="s">
        <v>102</v>
      </c>
      <c r="G159" t="s">
        <v>73</v>
      </c>
      <c r="H159" t="s">
        <v>74</v>
      </c>
      <c r="I159" t="s">
        <v>56</v>
      </c>
      <c r="J159" t="s">
        <v>57</v>
      </c>
      <c r="K159" t="s">
        <v>57</v>
      </c>
      <c r="L159" t="s">
        <v>58</v>
      </c>
      <c r="M159">
        <v>1006</v>
      </c>
      <c r="N159" s="5" t="str">
        <f t="shared" si="18"/>
        <v>OK</v>
      </c>
      <c r="O159" t="s">
        <v>59</v>
      </c>
      <c r="P159" t="s">
        <v>59</v>
      </c>
      <c r="Q159" t="s">
        <v>57</v>
      </c>
      <c r="R159" t="str">
        <f>VLOOKUP($D159,Rascunho!$E$2:$S$296,15,FALSE)</f>
        <v>https://empaer.pb.gov.br/Sevicos</v>
      </c>
      <c r="S159" s="11">
        <v>635083.52000000002</v>
      </c>
      <c r="T159" s="11">
        <v>98255541.590000004</v>
      </c>
      <c r="U159" s="7" t="str">
        <f t="shared" si="19"/>
        <v>OK</v>
      </c>
      <c r="V159" s="10">
        <v>135649538.37</v>
      </c>
      <c r="W159" s="10">
        <v>29470.2</v>
      </c>
      <c r="X159" t="s">
        <v>57</v>
      </c>
      <c r="Y159" s="10">
        <v>312516.51</v>
      </c>
      <c r="Z159" s="10">
        <v>0</v>
      </c>
      <c r="AA159" s="10">
        <v>0</v>
      </c>
      <c r="AB159" s="10">
        <v>822482.27</v>
      </c>
      <c r="AC159" s="7" t="str">
        <f t="shared" si="20"/>
        <v>OK</v>
      </c>
      <c r="AD159" s="10">
        <v>3788816.35</v>
      </c>
      <c r="AE159" s="10">
        <v>0</v>
      </c>
      <c r="AF159" s="10">
        <v>0</v>
      </c>
      <c r="AG159" s="10">
        <v>0</v>
      </c>
      <c r="AH159" s="10">
        <v>0</v>
      </c>
      <c r="AI159" s="7" t="str">
        <f t="shared" si="21"/>
        <v>OK</v>
      </c>
      <c r="AJ159" s="10">
        <v>0</v>
      </c>
      <c r="AK159" s="10">
        <v>0</v>
      </c>
      <c r="AL159" s="10">
        <v>0</v>
      </c>
      <c r="AM159" s="10">
        <v>0</v>
      </c>
      <c r="AN159" s="10">
        <v>473520.25</v>
      </c>
      <c r="AO159" s="10">
        <v>473520.35</v>
      </c>
      <c r="AP159" s="13">
        <f t="shared" si="22"/>
        <v>9.9999999976716936E-2</v>
      </c>
      <c r="AQ159" s="10">
        <v>473250.35</v>
      </c>
      <c r="AR159" s="10">
        <v>978753.02</v>
      </c>
      <c r="AS159" s="10">
        <v>0</v>
      </c>
      <c r="AT159" s="10">
        <v>0</v>
      </c>
      <c r="AU159" s="14">
        <f t="shared" si="23"/>
        <v>505502.67000000004</v>
      </c>
      <c r="AV159" s="7" t="str">
        <f t="shared" si="24"/>
        <v>SIM</v>
      </c>
      <c r="AW159" s="7" t="str">
        <f t="shared" si="25"/>
        <v>OK</v>
      </c>
      <c r="AX159" s="7" t="str">
        <f t="shared" si="26"/>
        <v>OK</v>
      </c>
    </row>
    <row r="160" spans="1:50" x14ac:dyDescent="0.25">
      <c r="A160" s="1" t="s">
        <v>533</v>
      </c>
      <c r="B160" t="s">
        <v>564</v>
      </c>
      <c r="C160" t="s">
        <v>565</v>
      </c>
      <c r="D160" t="s">
        <v>566</v>
      </c>
      <c r="E160" t="s">
        <v>52</v>
      </c>
      <c r="F160" t="s">
        <v>239</v>
      </c>
      <c r="G160" t="s">
        <v>54</v>
      </c>
      <c r="H160" t="s">
        <v>55</v>
      </c>
      <c r="I160" t="s">
        <v>56</v>
      </c>
      <c r="J160" t="s">
        <v>57</v>
      </c>
      <c r="K160" t="s">
        <v>57</v>
      </c>
      <c r="L160" t="s">
        <v>111</v>
      </c>
      <c r="M160">
        <v>112</v>
      </c>
      <c r="N160" s="5" t="str">
        <f t="shared" si="18"/>
        <v>OK</v>
      </c>
      <c r="O160" t="s">
        <v>59</v>
      </c>
      <c r="P160" t="s">
        <v>59</v>
      </c>
      <c r="Q160" t="s">
        <v>59</v>
      </c>
      <c r="R160" t="str">
        <f>VLOOKUP($D160,Rascunho!$E$2:$S$296,15,FALSE)</f>
        <v>https://portodecabedelo.pb.gov.br/governanca-corporativa/</v>
      </c>
      <c r="S160" s="11">
        <v>16932417</v>
      </c>
      <c r="T160" s="11">
        <v>8487138</v>
      </c>
      <c r="U160" s="7" t="str">
        <f t="shared" si="19"/>
        <v>OK</v>
      </c>
      <c r="V160" s="10">
        <v>102759614</v>
      </c>
      <c r="W160" s="10">
        <v>89434166</v>
      </c>
      <c r="X160" t="s">
        <v>57</v>
      </c>
      <c r="Y160" s="10">
        <v>306591</v>
      </c>
      <c r="Z160" s="10">
        <v>0</v>
      </c>
      <c r="AA160" s="10">
        <v>82050</v>
      </c>
      <c r="AB160" s="10">
        <v>254955</v>
      </c>
      <c r="AC160" s="7" t="str">
        <f t="shared" si="20"/>
        <v>OK</v>
      </c>
      <c r="AD160" s="10">
        <v>122936183</v>
      </c>
      <c r="AE160" s="10">
        <v>0</v>
      </c>
      <c r="AF160" s="10">
        <v>0</v>
      </c>
      <c r="AG160" s="10">
        <v>0</v>
      </c>
      <c r="AH160" s="10">
        <v>0</v>
      </c>
      <c r="AI160" s="7" t="str">
        <f t="shared" si="21"/>
        <v>OK</v>
      </c>
      <c r="AJ160" s="10">
        <v>0</v>
      </c>
      <c r="AK160" s="10">
        <v>0</v>
      </c>
      <c r="AL160" s="10">
        <v>44435077</v>
      </c>
      <c r="AM160" s="10">
        <v>74012179</v>
      </c>
      <c r="AN160" s="10">
        <v>118447855</v>
      </c>
      <c r="AO160" s="10">
        <v>45520514</v>
      </c>
      <c r="AP160" s="13">
        <f t="shared" si="22"/>
        <v>-72927341</v>
      </c>
      <c r="AQ160" s="10">
        <v>45520814</v>
      </c>
      <c r="AR160" s="10">
        <v>118447855</v>
      </c>
      <c r="AS160" s="10">
        <v>0</v>
      </c>
      <c r="AT160" s="10">
        <v>0</v>
      </c>
      <c r="AU160" s="14">
        <f t="shared" si="23"/>
        <v>72927041</v>
      </c>
      <c r="AV160" s="7" t="str">
        <f t="shared" si="24"/>
        <v>SIM</v>
      </c>
      <c r="AW160" s="7" t="str">
        <f t="shared" si="25"/>
        <v>VER CAPITAL</v>
      </c>
      <c r="AX160" s="7" t="str">
        <f t="shared" si="26"/>
        <v>OK</v>
      </c>
    </row>
    <row r="161" spans="1:50" x14ac:dyDescent="0.25">
      <c r="A161" s="1" t="s">
        <v>533</v>
      </c>
      <c r="B161" t="s">
        <v>567</v>
      </c>
      <c r="C161" t="s">
        <v>568</v>
      </c>
      <c r="D161" t="s">
        <v>569</v>
      </c>
      <c r="E161" t="s">
        <v>52</v>
      </c>
      <c r="F161" t="s">
        <v>63</v>
      </c>
      <c r="G161" t="s">
        <v>54</v>
      </c>
      <c r="H161" t="s">
        <v>55</v>
      </c>
      <c r="I161" t="s">
        <v>56</v>
      </c>
      <c r="J161" t="s">
        <v>57</v>
      </c>
      <c r="K161" t="s">
        <v>57</v>
      </c>
      <c r="L161" t="s">
        <v>58</v>
      </c>
      <c r="M161">
        <v>93</v>
      </c>
      <c r="N161" s="5" t="str">
        <f t="shared" si="18"/>
        <v>OK</v>
      </c>
      <c r="O161" t="s">
        <v>59</v>
      </c>
      <c r="P161" t="s">
        <v>59</v>
      </c>
      <c r="Q161" t="s">
        <v>57</v>
      </c>
      <c r="R161" t="str">
        <f>VLOOKUP($D161,Rascunho!$E$2:$S$296,15,FALSE)</f>
        <v>http://www.cinep.pb.gov.br/portal/#</v>
      </c>
      <c r="S161" s="11">
        <v>23577516.309999999</v>
      </c>
      <c r="T161" s="11">
        <v>5274716.3600000003</v>
      </c>
      <c r="U161" s="7" t="str">
        <f t="shared" si="19"/>
        <v>OK</v>
      </c>
      <c r="V161" s="10">
        <v>18488943.09</v>
      </c>
      <c r="W161" s="10">
        <v>0</v>
      </c>
      <c r="X161" t="s">
        <v>57</v>
      </c>
      <c r="Y161" s="10">
        <v>260333.2</v>
      </c>
      <c r="Z161" s="10">
        <v>0</v>
      </c>
      <c r="AA161" s="10">
        <v>0</v>
      </c>
      <c r="AB161" s="10">
        <v>4328096.29</v>
      </c>
      <c r="AC161" s="7" t="str">
        <f t="shared" si="20"/>
        <v>OK</v>
      </c>
      <c r="AD161" s="10">
        <v>37971407.460000001</v>
      </c>
      <c r="AE161" s="10">
        <v>0</v>
      </c>
      <c r="AF161" s="10">
        <v>0</v>
      </c>
      <c r="AG161" s="10">
        <v>7813688.2199999997</v>
      </c>
      <c r="AH161" s="10">
        <v>8729178.5</v>
      </c>
      <c r="AI161" s="7" t="str">
        <f t="shared" si="21"/>
        <v>OK</v>
      </c>
      <c r="AJ161" s="10">
        <v>7813688.2199999997</v>
      </c>
      <c r="AK161" s="10">
        <v>8729178.5</v>
      </c>
      <c r="AL161" s="10">
        <v>0</v>
      </c>
      <c r="AM161" s="10">
        <v>0</v>
      </c>
      <c r="AN161" s="10">
        <v>2000000</v>
      </c>
      <c r="AO161" s="10">
        <v>2000000</v>
      </c>
      <c r="AP161" s="13">
        <f t="shared" si="22"/>
        <v>0</v>
      </c>
      <c r="AQ161" s="10">
        <v>2000000</v>
      </c>
      <c r="AR161" s="10">
        <v>2000000</v>
      </c>
      <c r="AS161" s="10">
        <v>0</v>
      </c>
      <c r="AT161" s="10">
        <v>0</v>
      </c>
      <c r="AU161" s="14">
        <f t="shared" si="23"/>
        <v>0</v>
      </c>
      <c r="AV161" s="7" t="str">
        <f t="shared" si="24"/>
        <v>NÃO</v>
      </c>
      <c r="AW161" s="7" t="str">
        <f t="shared" si="25"/>
        <v>OK</v>
      </c>
      <c r="AX161" s="7" t="str">
        <f t="shared" si="26"/>
        <v>OK</v>
      </c>
    </row>
    <row r="162" spans="1:50" x14ac:dyDescent="0.25">
      <c r="A162" s="1" t="s">
        <v>533</v>
      </c>
      <c r="B162" t="s">
        <v>570</v>
      </c>
      <c r="C162" t="s">
        <v>571</v>
      </c>
      <c r="D162" t="s">
        <v>572</v>
      </c>
      <c r="E162" t="s">
        <v>67</v>
      </c>
      <c r="F162" t="s">
        <v>185</v>
      </c>
      <c r="G162" t="s">
        <v>54</v>
      </c>
      <c r="H162" t="s">
        <v>74</v>
      </c>
      <c r="I162" t="s">
        <v>56</v>
      </c>
      <c r="J162" t="s">
        <v>57</v>
      </c>
      <c r="K162" t="s">
        <v>57</v>
      </c>
      <c r="L162" t="s">
        <v>58</v>
      </c>
      <c r="M162">
        <v>0</v>
      </c>
      <c r="N162" s="5" t="str">
        <f t="shared" si="18"/>
        <v>OK</v>
      </c>
      <c r="O162" t="s">
        <v>57</v>
      </c>
      <c r="P162" t="s">
        <v>57</v>
      </c>
      <c r="Q162" t="s">
        <v>57</v>
      </c>
      <c r="R162" t="str">
        <f>VLOOKUP($D162,Rascunho!$E$2:$S$296,15,FALSE)</f>
        <v>Site não disponível</v>
      </c>
      <c r="S162" s="11">
        <v>0</v>
      </c>
      <c r="T162" s="11">
        <v>0</v>
      </c>
      <c r="U162" s="7" t="str">
        <f t="shared" si="19"/>
        <v>OK</v>
      </c>
      <c r="V162" s="10">
        <v>0</v>
      </c>
      <c r="W162" s="10">
        <v>0</v>
      </c>
      <c r="X162" t="s">
        <v>57</v>
      </c>
      <c r="Y162" s="10">
        <v>0</v>
      </c>
      <c r="Z162" s="10">
        <v>0</v>
      </c>
      <c r="AA162" s="10">
        <v>0</v>
      </c>
      <c r="AB162" s="10">
        <v>0</v>
      </c>
      <c r="AC162" s="7" t="str">
        <f t="shared" si="20"/>
        <v>OK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7" t="str">
        <f t="shared" si="21"/>
        <v>OK</v>
      </c>
      <c r="AJ162" s="10">
        <v>0</v>
      </c>
      <c r="AK162" s="10">
        <v>0</v>
      </c>
      <c r="AL162" s="10">
        <v>0</v>
      </c>
      <c r="AM162" s="10">
        <v>0</v>
      </c>
      <c r="AN162" s="10">
        <v>73709</v>
      </c>
      <c r="AO162" s="10">
        <v>73709</v>
      </c>
      <c r="AP162" s="13">
        <f t="shared" si="22"/>
        <v>0</v>
      </c>
      <c r="AQ162" s="10">
        <v>73709</v>
      </c>
      <c r="AR162" s="10">
        <v>73709</v>
      </c>
      <c r="AS162" s="10">
        <v>0</v>
      </c>
      <c r="AT162" s="10">
        <v>0</v>
      </c>
      <c r="AU162" s="14">
        <f t="shared" si="23"/>
        <v>0</v>
      </c>
      <c r="AV162" s="7" t="str">
        <f t="shared" si="24"/>
        <v>NÃO</v>
      </c>
      <c r="AW162" s="7" t="str">
        <f t="shared" si="25"/>
        <v>OK</v>
      </c>
      <c r="AX162" s="7" t="str">
        <f t="shared" si="26"/>
        <v>OK</v>
      </c>
    </row>
    <row r="163" spans="1:50" x14ac:dyDescent="0.25">
      <c r="A163" s="1" t="s">
        <v>533</v>
      </c>
      <c r="B163" t="s">
        <v>573</v>
      </c>
      <c r="C163" t="s">
        <v>574</v>
      </c>
      <c r="D163" t="s">
        <v>575</v>
      </c>
      <c r="E163" t="s">
        <v>52</v>
      </c>
      <c r="F163" t="s">
        <v>359</v>
      </c>
      <c r="G163" t="s">
        <v>54</v>
      </c>
      <c r="H163" t="s">
        <v>55</v>
      </c>
      <c r="I163" t="s">
        <v>56</v>
      </c>
      <c r="J163" t="s">
        <v>57</v>
      </c>
      <c r="K163" t="s">
        <v>57</v>
      </c>
      <c r="L163" t="s">
        <v>58</v>
      </c>
      <c r="M163">
        <v>17</v>
      </c>
      <c r="N163" s="5" t="str">
        <f t="shared" si="18"/>
        <v>OK</v>
      </c>
      <c r="O163" t="s">
        <v>59</v>
      </c>
      <c r="P163" t="s">
        <v>59</v>
      </c>
      <c r="Q163" t="s">
        <v>57</v>
      </c>
      <c r="R163" t="str">
        <f>VLOOKUP($D163,Rascunho!$E$2:$S$296,15,FALSE)</f>
        <v>https://lifesa.pb.gov.br/governanca-corporativa</v>
      </c>
      <c r="S163" s="11">
        <v>0</v>
      </c>
      <c r="T163" s="11">
        <v>1286177</v>
      </c>
      <c r="U163" s="7" t="str">
        <f t="shared" si="19"/>
        <v>OK</v>
      </c>
      <c r="V163" s="10">
        <v>1422231</v>
      </c>
      <c r="W163" s="10">
        <v>0</v>
      </c>
      <c r="X163" t="s">
        <v>57</v>
      </c>
      <c r="Y163" s="10">
        <v>944813</v>
      </c>
      <c r="Z163" s="10">
        <v>0</v>
      </c>
      <c r="AA163" s="10">
        <v>0</v>
      </c>
      <c r="AB163" s="10">
        <v>-56623</v>
      </c>
      <c r="AC163" s="7" t="str">
        <f t="shared" si="20"/>
        <v>OK</v>
      </c>
      <c r="AD163" s="10">
        <v>-672396</v>
      </c>
      <c r="AE163" s="10">
        <v>0</v>
      </c>
      <c r="AF163" s="10">
        <v>0</v>
      </c>
      <c r="AG163" s="10">
        <v>871432</v>
      </c>
      <c r="AH163" s="10">
        <v>1365489</v>
      </c>
      <c r="AI163" s="7" t="str">
        <f t="shared" si="21"/>
        <v>OK</v>
      </c>
      <c r="AJ163" s="10">
        <v>0</v>
      </c>
      <c r="AK163" s="10">
        <v>0</v>
      </c>
      <c r="AL163" s="10">
        <v>0</v>
      </c>
      <c r="AM163" s="10">
        <v>0</v>
      </c>
      <c r="AN163" s="10">
        <v>576922</v>
      </c>
      <c r="AO163" s="10">
        <v>576922</v>
      </c>
      <c r="AP163" s="13">
        <f t="shared" si="22"/>
        <v>0</v>
      </c>
      <c r="AQ163" s="10">
        <v>393950</v>
      </c>
      <c r="AR163" s="10">
        <v>0</v>
      </c>
      <c r="AS163" s="10">
        <v>183172</v>
      </c>
      <c r="AT163" s="10">
        <v>0</v>
      </c>
      <c r="AU163" s="14">
        <f t="shared" si="23"/>
        <v>-393950</v>
      </c>
      <c r="AV163" s="7" t="str">
        <f t="shared" si="24"/>
        <v>NÃO</v>
      </c>
      <c r="AW163" s="7" t="str">
        <f t="shared" si="25"/>
        <v>OK</v>
      </c>
      <c r="AX163" s="7" t="str">
        <f t="shared" si="26"/>
        <v>OK</v>
      </c>
    </row>
    <row r="164" spans="1:50" x14ac:dyDescent="0.25">
      <c r="A164" s="1" t="s">
        <v>533</v>
      </c>
      <c r="B164" t="s">
        <v>576</v>
      </c>
      <c r="C164" t="s">
        <v>577</v>
      </c>
      <c r="D164" t="s">
        <v>578</v>
      </c>
      <c r="E164" t="s">
        <v>52</v>
      </c>
      <c r="F164" t="s">
        <v>91</v>
      </c>
      <c r="G164" t="s">
        <v>54</v>
      </c>
      <c r="H164" t="s">
        <v>55</v>
      </c>
      <c r="I164" t="s">
        <v>56</v>
      </c>
      <c r="J164" t="s">
        <v>57</v>
      </c>
      <c r="K164" t="s">
        <v>57</v>
      </c>
      <c r="L164" t="s">
        <v>58</v>
      </c>
      <c r="M164">
        <v>234</v>
      </c>
      <c r="N164" s="5" t="str">
        <f t="shared" si="18"/>
        <v>OK</v>
      </c>
      <c r="O164" t="s">
        <v>59</v>
      </c>
      <c r="P164" t="s">
        <v>59</v>
      </c>
      <c r="Q164" t="s">
        <v>57</v>
      </c>
      <c r="R164" t="str">
        <f>VLOOKUP($D164,Rascunho!$E$2:$S$296,15,FALSE)</f>
        <v>http://cehap.pb.gov.br/sitecehap/</v>
      </c>
      <c r="S164" s="11">
        <v>53726658.590000004</v>
      </c>
      <c r="T164" s="11">
        <v>13860066.59</v>
      </c>
      <c r="U164" s="7" t="str">
        <f t="shared" si="19"/>
        <v>OK</v>
      </c>
      <c r="V164" s="10">
        <v>63959581.770000003</v>
      </c>
      <c r="W164" s="10">
        <v>33056452.649999999</v>
      </c>
      <c r="X164" t="s">
        <v>57</v>
      </c>
      <c r="Y164" s="10">
        <v>365611.61</v>
      </c>
      <c r="Z164" s="10">
        <v>0</v>
      </c>
      <c r="AA164" s="10">
        <v>99459.35</v>
      </c>
      <c r="AB164" s="10">
        <v>-10232923.18</v>
      </c>
      <c r="AC164" s="7" t="str">
        <f t="shared" si="20"/>
        <v>OK</v>
      </c>
      <c r="AD164" s="10">
        <v>22176800</v>
      </c>
      <c r="AE164" s="10">
        <v>0</v>
      </c>
      <c r="AF164" s="10">
        <v>0</v>
      </c>
      <c r="AG164" s="10">
        <v>27833629.18</v>
      </c>
      <c r="AH164" s="10">
        <v>53199465.780000001</v>
      </c>
      <c r="AI164" s="7" t="str">
        <f t="shared" si="21"/>
        <v>OK</v>
      </c>
      <c r="AJ164" s="10">
        <v>0</v>
      </c>
      <c r="AK164" s="10">
        <v>0</v>
      </c>
      <c r="AL164" s="10">
        <v>398321.32</v>
      </c>
      <c r="AM164" s="10">
        <v>22343838.699999999</v>
      </c>
      <c r="AN164" s="10">
        <v>238394780</v>
      </c>
      <c r="AO164" s="10">
        <v>260738619</v>
      </c>
      <c r="AP164" s="13">
        <f t="shared" si="22"/>
        <v>22343839</v>
      </c>
      <c r="AQ164" s="10">
        <v>238394780.53999999</v>
      </c>
      <c r="AR164" s="10">
        <v>260738619.24000001</v>
      </c>
      <c r="AS164" s="10">
        <v>398321.32</v>
      </c>
      <c r="AT164" s="10">
        <v>0</v>
      </c>
      <c r="AU164" s="14">
        <f t="shared" si="23"/>
        <v>22343838.700000018</v>
      </c>
      <c r="AV164" s="7" t="str">
        <f t="shared" si="24"/>
        <v>SIM</v>
      </c>
      <c r="AW164" s="7" t="str">
        <f t="shared" si="25"/>
        <v>OK</v>
      </c>
      <c r="AX164" s="7" t="str">
        <f t="shared" si="26"/>
        <v>OK</v>
      </c>
    </row>
    <row r="165" spans="1:50" x14ac:dyDescent="0.25">
      <c r="A165" s="1" t="s">
        <v>579</v>
      </c>
      <c r="B165" t="s">
        <v>580</v>
      </c>
      <c r="C165" t="s">
        <v>581</v>
      </c>
      <c r="D165" t="s">
        <v>582</v>
      </c>
      <c r="E165" t="s">
        <v>52</v>
      </c>
      <c r="F165" t="s">
        <v>68</v>
      </c>
      <c r="G165" t="s">
        <v>54</v>
      </c>
      <c r="H165" t="s">
        <v>55</v>
      </c>
      <c r="I165" t="s">
        <v>256</v>
      </c>
      <c r="J165" t="s">
        <v>59</v>
      </c>
      <c r="K165" t="s">
        <v>57</v>
      </c>
      <c r="L165" t="s">
        <v>111</v>
      </c>
      <c r="M165">
        <v>3742</v>
      </c>
      <c r="N165" s="5" t="str">
        <f t="shared" si="18"/>
        <v>OK</v>
      </c>
      <c r="O165" t="s">
        <v>59</v>
      </c>
      <c r="P165" t="s">
        <v>59</v>
      </c>
      <c r="Q165" t="s">
        <v>59</v>
      </c>
      <c r="R165" t="str">
        <f>VLOOKUP($D165,Rascunho!$E$2:$S$296,15,FALSE)</f>
        <v>https://ri.banpara.b.br/governanca-corporativa/carta-anual-de-governanca/</v>
      </c>
      <c r="S165" s="11">
        <v>1855146609.28</v>
      </c>
      <c r="T165" s="11">
        <v>668782499.59000003</v>
      </c>
      <c r="U165" s="7" t="str">
        <f t="shared" si="19"/>
        <v>OK</v>
      </c>
      <c r="V165" s="10">
        <v>1339698672.01</v>
      </c>
      <c r="W165" s="10">
        <v>54435736.380000003</v>
      </c>
      <c r="X165" t="s">
        <v>59</v>
      </c>
      <c r="Y165" s="10">
        <v>542044.97</v>
      </c>
      <c r="Z165" s="10">
        <v>60284.24</v>
      </c>
      <c r="AA165" s="10">
        <v>22715.55</v>
      </c>
      <c r="AB165" s="10">
        <v>281127985.69</v>
      </c>
      <c r="AC165" s="7" t="str">
        <f t="shared" si="20"/>
        <v>OK</v>
      </c>
      <c r="AD165" s="10">
        <v>1908308454.4300001</v>
      </c>
      <c r="AE165" s="10">
        <v>508483.26</v>
      </c>
      <c r="AF165" s="10">
        <v>61841067.420000002</v>
      </c>
      <c r="AG165" s="10">
        <v>0</v>
      </c>
      <c r="AH165" s="10">
        <v>0</v>
      </c>
      <c r="AI165" s="7" t="str">
        <f t="shared" si="21"/>
        <v>OK</v>
      </c>
      <c r="AJ165" s="10">
        <v>0</v>
      </c>
      <c r="AK165" s="10">
        <v>0</v>
      </c>
      <c r="AL165" s="10">
        <v>0</v>
      </c>
      <c r="AM165" s="10">
        <v>0</v>
      </c>
      <c r="AN165" s="10">
        <v>99.98</v>
      </c>
      <c r="AO165" s="10">
        <v>99.98</v>
      </c>
      <c r="AP165" s="13">
        <f t="shared" si="22"/>
        <v>0</v>
      </c>
      <c r="AQ165" s="10">
        <v>1472778726.04</v>
      </c>
      <c r="AR165" s="10">
        <v>1472778725.04</v>
      </c>
      <c r="AS165" s="10">
        <v>0</v>
      </c>
      <c r="AT165" s="10">
        <v>0</v>
      </c>
      <c r="AU165" s="14">
        <f t="shared" si="23"/>
        <v>-1</v>
      </c>
      <c r="AV165" s="7" t="str">
        <f t="shared" si="24"/>
        <v>NÃO</v>
      </c>
      <c r="AW165" s="7" t="str">
        <f t="shared" si="25"/>
        <v>OK</v>
      </c>
      <c r="AX165" s="7" t="str">
        <f t="shared" si="26"/>
        <v>OK</v>
      </c>
    </row>
    <row r="166" spans="1:50" x14ac:dyDescent="0.25">
      <c r="A166" s="1" t="s">
        <v>579</v>
      </c>
      <c r="B166" t="s">
        <v>583</v>
      </c>
      <c r="C166" t="s">
        <v>584</v>
      </c>
      <c r="D166" t="s">
        <v>585</v>
      </c>
      <c r="E166" t="s">
        <v>52</v>
      </c>
      <c r="F166" t="s">
        <v>63</v>
      </c>
      <c r="G166" t="s">
        <v>54</v>
      </c>
      <c r="H166" t="s">
        <v>55</v>
      </c>
      <c r="I166" t="s">
        <v>56</v>
      </c>
      <c r="J166" t="s">
        <v>57</v>
      </c>
      <c r="K166" t="s">
        <v>59</v>
      </c>
      <c r="L166" t="s">
        <v>111</v>
      </c>
      <c r="M166">
        <v>0</v>
      </c>
      <c r="N166" s="5" t="str">
        <f t="shared" si="18"/>
        <v>VERIFICAR</v>
      </c>
      <c r="O166" t="s">
        <v>59</v>
      </c>
      <c r="P166" t="s">
        <v>59</v>
      </c>
      <c r="Q166" t="s">
        <v>57</v>
      </c>
      <c r="R166" t="str">
        <f>VLOOKUP($D166,Rascunho!$E$2:$S$296,15,FALSE)</f>
        <v>https://www.codec.pa.gov.br/sobre-a-cazbar/</v>
      </c>
      <c r="S166" s="11">
        <v>0</v>
      </c>
      <c r="T166" s="11">
        <v>0</v>
      </c>
      <c r="U166" s="7" t="str">
        <f t="shared" si="19"/>
        <v>OK</v>
      </c>
      <c r="V166" s="10">
        <v>133122.97</v>
      </c>
      <c r="W166" s="10">
        <v>0</v>
      </c>
      <c r="X166" t="s">
        <v>57</v>
      </c>
      <c r="Y166" s="10">
        <v>0</v>
      </c>
      <c r="Z166" s="10">
        <v>0</v>
      </c>
      <c r="AA166" s="10">
        <v>0</v>
      </c>
      <c r="AB166" s="10">
        <v>34281.24</v>
      </c>
      <c r="AC166" s="7" t="str">
        <f t="shared" si="20"/>
        <v>OK</v>
      </c>
      <c r="AD166" s="10">
        <v>24788872.370000001</v>
      </c>
      <c r="AE166" s="10">
        <v>0</v>
      </c>
      <c r="AF166" s="10">
        <v>0</v>
      </c>
      <c r="AG166" s="10">
        <v>0</v>
      </c>
      <c r="AH166" s="10">
        <v>0</v>
      </c>
      <c r="AI166" s="7" t="str">
        <f t="shared" si="21"/>
        <v>OK</v>
      </c>
      <c r="AJ166" s="10">
        <v>0</v>
      </c>
      <c r="AK166" s="10">
        <v>0</v>
      </c>
      <c r="AL166" s="10">
        <v>0</v>
      </c>
      <c r="AM166" s="10">
        <v>0</v>
      </c>
      <c r="AN166" s="10">
        <v>99.53</v>
      </c>
      <c r="AO166" s="10">
        <v>99.53</v>
      </c>
      <c r="AP166" s="13">
        <f t="shared" si="22"/>
        <v>0</v>
      </c>
      <c r="AQ166" s="10">
        <v>28487875</v>
      </c>
      <c r="AR166" s="10">
        <v>28487875</v>
      </c>
      <c r="AS166" s="10">
        <v>15512125</v>
      </c>
      <c r="AT166" s="10">
        <v>15512125</v>
      </c>
      <c r="AU166" s="14">
        <f t="shared" si="23"/>
        <v>15512125</v>
      </c>
      <c r="AV166" s="7" t="str">
        <f t="shared" si="24"/>
        <v>SIM</v>
      </c>
      <c r="AW166" s="7" t="str">
        <f t="shared" si="25"/>
        <v>OK</v>
      </c>
      <c r="AX166" s="7" t="str">
        <f t="shared" si="26"/>
        <v>OK</v>
      </c>
    </row>
    <row r="167" spans="1:50" x14ac:dyDescent="0.25">
      <c r="A167" s="1" t="s">
        <v>579</v>
      </c>
      <c r="B167" t="s">
        <v>586</v>
      </c>
      <c r="C167" t="s">
        <v>587</v>
      </c>
      <c r="D167" t="s">
        <v>588</v>
      </c>
      <c r="E167" t="s">
        <v>52</v>
      </c>
      <c r="F167" t="s">
        <v>63</v>
      </c>
      <c r="G167" t="s">
        <v>54</v>
      </c>
      <c r="H167" t="s">
        <v>55</v>
      </c>
      <c r="I167" t="s">
        <v>56</v>
      </c>
      <c r="J167" t="s">
        <v>57</v>
      </c>
      <c r="K167" t="s">
        <v>57</v>
      </c>
      <c r="L167" t="s">
        <v>58</v>
      </c>
      <c r="M167">
        <v>64</v>
      </c>
      <c r="N167" s="5" t="str">
        <f t="shared" si="18"/>
        <v>OK</v>
      </c>
      <c r="O167" t="s">
        <v>59</v>
      </c>
      <c r="P167" t="s">
        <v>59</v>
      </c>
      <c r="Q167" t="s">
        <v>57</v>
      </c>
      <c r="R167" t="str">
        <f>VLOOKUP($D167,Rascunho!$E$2:$S$296,15,FALSE)</f>
        <v>https://www.codec.pa.gov.br/sobre-a-cazbar/</v>
      </c>
      <c r="S167" s="11">
        <v>8072991.9900000002</v>
      </c>
      <c r="T167" s="11">
        <v>7202284.5899999999</v>
      </c>
      <c r="U167" s="7" t="str">
        <f t="shared" si="19"/>
        <v>OK</v>
      </c>
      <c r="V167" s="10">
        <v>15167253.869999999</v>
      </c>
      <c r="W167" s="10">
        <v>1137437.52</v>
      </c>
      <c r="X167" t="s">
        <v>57</v>
      </c>
      <c r="Y167" s="10">
        <v>342413.69</v>
      </c>
      <c r="Z167" s="10">
        <v>0</v>
      </c>
      <c r="AA167" s="10">
        <v>0</v>
      </c>
      <c r="AB167" s="10">
        <v>900003.41</v>
      </c>
      <c r="AC167" s="7" t="str">
        <f t="shared" si="20"/>
        <v>OK</v>
      </c>
      <c r="AD167" s="10">
        <v>62212697.149999999</v>
      </c>
      <c r="AE167" s="10">
        <v>0</v>
      </c>
      <c r="AF167" s="10">
        <v>0</v>
      </c>
      <c r="AG167" s="10">
        <v>4563146.18</v>
      </c>
      <c r="AH167" s="10">
        <v>5296978</v>
      </c>
      <c r="AI167" s="7" t="str">
        <f t="shared" si="21"/>
        <v>OK</v>
      </c>
      <c r="AJ167" s="10">
        <v>0</v>
      </c>
      <c r="AK167" s="10">
        <v>0</v>
      </c>
      <c r="AL167" s="10">
        <v>0</v>
      </c>
      <c r="AM167" s="10">
        <v>0</v>
      </c>
      <c r="AN167" s="10">
        <v>99.53</v>
      </c>
      <c r="AO167" s="10">
        <v>99.53</v>
      </c>
      <c r="AP167" s="13">
        <f t="shared" si="22"/>
        <v>0</v>
      </c>
      <c r="AQ167" s="10">
        <v>22565720.649999999</v>
      </c>
      <c r="AR167" s="10">
        <v>22565720.649999999</v>
      </c>
      <c r="AS167" s="10">
        <v>0</v>
      </c>
      <c r="AT167" s="10">
        <v>0</v>
      </c>
      <c r="AU167" s="14">
        <f t="shared" si="23"/>
        <v>0</v>
      </c>
      <c r="AV167" s="7" t="str">
        <f t="shared" si="24"/>
        <v>NÃO</v>
      </c>
      <c r="AW167" s="7" t="str">
        <f t="shared" si="25"/>
        <v>OK</v>
      </c>
      <c r="AX167" s="7" t="str">
        <f t="shared" si="26"/>
        <v>OK</v>
      </c>
    </row>
    <row r="168" spans="1:50" x14ac:dyDescent="0.25">
      <c r="A168" s="1" t="s">
        <v>579</v>
      </c>
      <c r="B168" t="s">
        <v>589</v>
      </c>
      <c r="C168" t="s">
        <v>590</v>
      </c>
      <c r="D168" t="s">
        <v>591</v>
      </c>
      <c r="E168" t="s">
        <v>52</v>
      </c>
      <c r="F168" t="s">
        <v>87</v>
      </c>
      <c r="G168" t="s">
        <v>54</v>
      </c>
      <c r="H168" t="s">
        <v>55</v>
      </c>
      <c r="I168" t="s">
        <v>56</v>
      </c>
      <c r="J168" t="s">
        <v>57</v>
      </c>
      <c r="K168" t="s">
        <v>57</v>
      </c>
      <c r="L168" t="s">
        <v>111</v>
      </c>
      <c r="M168">
        <v>1762</v>
      </c>
      <c r="N168" s="5" t="str">
        <f t="shared" si="18"/>
        <v>OK</v>
      </c>
      <c r="O168" t="s">
        <v>59</v>
      </c>
      <c r="P168" t="s">
        <v>59</v>
      </c>
      <c r="Q168" t="s">
        <v>59</v>
      </c>
      <c r="R168" t="str">
        <f>VLOOKUP($D168,Rascunho!$E$2:$S$296,15,FALSE)</f>
        <v>https://www.cosanpa.pa.gov.br/institucional/</v>
      </c>
      <c r="S168" s="11">
        <v>709010468.38999999</v>
      </c>
      <c r="T168" s="11">
        <v>259855566.03</v>
      </c>
      <c r="U168" s="7" t="str">
        <f t="shared" si="19"/>
        <v>OK</v>
      </c>
      <c r="V168" s="10">
        <v>983088046.72000003</v>
      </c>
      <c r="W168" s="10">
        <v>146213040.65000001</v>
      </c>
      <c r="X168" t="s">
        <v>57</v>
      </c>
      <c r="Y168" s="10">
        <v>1287075.26</v>
      </c>
      <c r="Z168" s="10">
        <v>0</v>
      </c>
      <c r="AA168" s="10">
        <v>11869451.67</v>
      </c>
      <c r="AB168" s="10">
        <v>-1002614063.86</v>
      </c>
      <c r="AC168" s="7" t="str">
        <f t="shared" si="20"/>
        <v>OK</v>
      </c>
      <c r="AD168" s="10">
        <v>1635717767.9200001</v>
      </c>
      <c r="AE168" s="10">
        <v>0</v>
      </c>
      <c r="AF168" s="10">
        <v>0</v>
      </c>
      <c r="AG168" s="10">
        <v>0</v>
      </c>
      <c r="AH168" s="10">
        <v>0</v>
      </c>
      <c r="AI168" s="7" t="str">
        <f t="shared" si="21"/>
        <v>OK</v>
      </c>
      <c r="AJ168" s="10">
        <v>0</v>
      </c>
      <c r="AK168" s="10">
        <v>0</v>
      </c>
      <c r="AL168" s="10">
        <v>116288806.23999999</v>
      </c>
      <c r="AM168" s="10">
        <v>155894306.72</v>
      </c>
      <c r="AN168" s="10">
        <v>99.99</v>
      </c>
      <c r="AO168" s="10">
        <v>99.99</v>
      </c>
      <c r="AP168" s="13">
        <f t="shared" si="22"/>
        <v>0</v>
      </c>
      <c r="AQ168" s="10">
        <v>3877088223.77</v>
      </c>
      <c r="AR168" s="10">
        <v>3977088223.27</v>
      </c>
      <c r="AS168" s="10">
        <v>22911776.780000001</v>
      </c>
      <c r="AT168" s="10">
        <v>175094889.78999999</v>
      </c>
      <c r="AU168" s="14">
        <f t="shared" si="23"/>
        <v>275094889.28999996</v>
      </c>
      <c r="AV168" s="7" t="str">
        <f t="shared" si="24"/>
        <v>SIM</v>
      </c>
      <c r="AW168" s="7" t="str">
        <f t="shared" si="25"/>
        <v>VER CAPITAL</v>
      </c>
      <c r="AX168" s="7" t="str">
        <f t="shared" si="26"/>
        <v>OK</v>
      </c>
    </row>
    <row r="169" spans="1:50" x14ac:dyDescent="0.25">
      <c r="A169" s="1" t="s">
        <v>579</v>
      </c>
      <c r="B169" t="s">
        <v>592</v>
      </c>
      <c r="C169" t="s">
        <v>593</v>
      </c>
      <c r="D169" t="s">
        <v>594</v>
      </c>
      <c r="E169" t="s">
        <v>52</v>
      </c>
      <c r="F169" t="s">
        <v>72</v>
      </c>
      <c r="G169" t="s">
        <v>54</v>
      </c>
      <c r="H169" t="s">
        <v>55</v>
      </c>
      <c r="I169" t="s">
        <v>56</v>
      </c>
      <c r="J169" t="s">
        <v>57</v>
      </c>
      <c r="K169" t="s">
        <v>59</v>
      </c>
      <c r="L169" t="s">
        <v>58</v>
      </c>
      <c r="M169">
        <v>80</v>
      </c>
      <c r="N169" s="5" t="str">
        <f t="shared" si="18"/>
        <v>OK</v>
      </c>
      <c r="O169" t="s">
        <v>59</v>
      </c>
      <c r="P169" t="s">
        <v>59</v>
      </c>
      <c r="Q169" t="s">
        <v>59</v>
      </c>
      <c r="R169" t="str">
        <f>VLOOKUP($D169,Rascunho!$E$2:$S$296,15,FALSE)</f>
        <v>http://www.ceasa.pa.gov.br/</v>
      </c>
      <c r="S169" s="11">
        <v>2636488.2000000002</v>
      </c>
      <c r="T169" s="11">
        <v>7566667.1900000004</v>
      </c>
      <c r="U169" s="7" t="str">
        <f t="shared" si="19"/>
        <v>OK</v>
      </c>
      <c r="V169" s="10">
        <v>30086011.890000001</v>
      </c>
      <c r="W169" s="10">
        <v>0</v>
      </c>
      <c r="X169" t="s">
        <v>57</v>
      </c>
      <c r="Y169" s="10">
        <v>7566667.1900000004</v>
      </c>
      <c r="Z169" s="10">
        <v>0</v>
      </c>
      <c r="AA169" s="10">
        <v>218500.24</v>
      </c>
      <c r="AB169" s="10">
        <v>-2221724.62</v>
      </c>
      <c r="AC169" s="7" t="str">
        <f t="shared" si="20"/>
        <v>OK</v>
      </c>
      <c r="AD169" s="10">
        <v>-18671631.120000001</v>
      </c>
      <c r="AE169" s="10">
        <v>0</v>
      </c>
      <c r="AF169" s="10">
        <v>0</v>
      </c>
      <c r="AG169" s="10">
        <v>15033124.380000001</v>
      </c>
      <c r="AH169" s="10">
        <v>20533029.77</v>
      </c>
      <c r="AI169" s="7" t="str">
        <f t="shared" si="21"/>
        <v>OK</v>
      </c>
      <c r="AJ169" s="10">
        <v>1582232.1</v>
      </c>
      <c r="AK169" s="10">
        <v>1116638.8400000001</v>
      </c>
      <c r="AL169" s="10">
        <v>0</v>
      </c>
      <c r="AM169" s="10">
        <v>0</v>
      </c>
      <c r="AN169" s="10">
        <v>99.99</v>
      </c>
      <c r="AO169" s="10">
        <v>99.99</v>
      </c>
      <c r="AP169" s="13">
        <f t="shared" si="22"/>
        <v>0</v>
      </c>
      <c r="AQ169" s="10">
        <v>3833847.05</v>
      </c>
      <c r="AR169" s="10">
        <v>3833847.05</v>
      </c>
      <c r="AS169" s="10">
        <v>0</v>
      </c>
      <c r="AT169" s="10">
        <v>0</v>
      </c>
      <c r="AU169" s="14">
        <f t="shared" si="23"/>
        <v>0</v>
      </c>
      <c r="AV169" s="7" t="str">
        <f t="shared" si="24"/>
        <v>NÃO</v>
      </c>
      <c r="AW169" s="7" t="str">
        <f t="shared" si="25"/>
        <v>OK</v>
      </c>
      <c r="AX169" s="7" t="str">
        <f t="shared" si="26"/>
        <v>OK</v>
      </c>
    </row>
    <row r="170" spans="1:50" x14ac:dyDescent="0.25">
      <c r="A170" s="1" t="s">
        <v>579</v>
      </c>
      <c r="B170" t="s">
        <v>595</v>
      </c>
      <c r="C170" t="s">
        <v>596</v>
      </c>
      <c r="D170" t="s">
        <v>597</v>
      </c>
      <c r="E170" t="s">
        <v>52</v>
      </c>
      <c r="F170" t="s">
        <v>91</v>
      </c>
      <c r="G170" t="s">
        <v>54</v>
      </c>
      <c r="H170" t="s">
        <v>55</v>
      </c>
      <c r="I170" t="s">
        <v>56</v>
      </c>
      <c r="J170" t="s">
        <v>57</v>
      </c>
      <c r="K170" t="s">
        <v>57</v>
      </c>
      <c r="L170" t="s">
        <v>58</v>
      </c>
      <c r="M170">
        <v>272</v>
      </c>
      <c r="N170" s="5" t="str">
        <f t="shared" si="18"/>
        <v>OK</v>
      </c>
      <c r="O170" t="s">
        <v>59</v>
      </c>
      <c r="P170" t="s">
        <v>59</v>
      </c>
      <c r="Q170" t="s">
        <v>57</v>
      </c>
      <c r="R170" t="str">
        <f>VLOOKUP($D170,Rascunho!$E$2:$S$296,15,FALSE)</f>
        <v>http://www.cohab.pa.gov.br/node/1848</v>
      </c>
      <c r="S170" s="11">
        <v>714518.3</v>
      </c>
      <c r="T170" s="11">
        <v>41224521.490000002</v>
      </c>
      <c r="U170" s="7" t="str">
        <f t="shared" si="19"/>
        <v>OK</v>
      </c>
      <c r="V170" s="10">
        <v>94946941</v>
      </c>
      <c r="W170" s="10">
        <v>37102300.07</v>
      </c>
      <c r="X170" t="s">
        <v>57</v>
      </c>
      <c r="Y170" s="10">
        <v>344721.54</v>
      </c>
      <c r="Z170" s="10">
        <v>0</v>
      </c>
      <c r="AA170" s="10">
        <v>14425.28</v>
      </c>
      <c r="AB170" s="10">
        <v>-2896871.29</v>
      </c>
      <c r="AC170" s="7" t="str">
        <f t="shared" si="20"/>
        <v>OK</v>
      </c>
      <c r="AD170" s="10">
        <v>86452912.129999995</v>
      </c>
      <c r="AE170" s="10">
        <v>0</v>
      </c>
      <c r="AF170" s="10">
        <v>0</v>
      </c>
      <c r="AG170" s="10">
        <v>81608321.930000007</v>
      </c>
      <c r="AH170" s="10">
        <v>87776138.430000007</v>
      </c>
      <c r="AI170" s="7" t="str">
        <f t="shared" si="21"/>
        <v>OK</v>
      </c>
      <c r="AJ170" s="10">
        <v>2158289.04</v>
      </c>
      <c r="AK170" s="10">
        <v>2158325.04</v>
      </c>
      <c r="AL170" s="10">
        <v>0</v>
      </c>
      <c r="AM170" s="10">
        <v>0</v>
      </c>
      <c r="AN170" s="10">
        <v>99</v>
      </c>
      <c r="AO170" s="10">
        <v>99</v>
      </c>
      <c r="AP170" s="13">
        <f t="shared" si="22"/>
        <v>0</v>
      </c>
      <c r="AQ170" s="10">
        <v>89804780.659999996</v>
      </c>
      <c r="AR170" s="10">
        <v>89804780.659999996</v>
      </c>
      <c r="AS170" s="10">
        <v>0</v>
      </c>
      <c r="AT170" s="10">
        <v>0</v>
      </c>
      <c r="AU170" s="14">
        <f t="shared" si="23"/>
        <v>0</v>
      </c>
      <c r="AV170" s="7" t="str">
        <f t="shared" si="24"/>
        <v>NÃO</v>
      </c>
      <c r="AW170" s="7" t="str">
        <f t="shared" si="25"/>
        <v>OK</v>
      </c>
      <c r="AX170" s="7" t="str">
        <f t="shared" si="26"/>
        <v>OK</v>
      </c>
    </row>
    <row r="171" spans="1:50" x14ac:dyDescent="0.25">
      <c r="A171" s="1" t="s">
        <v>579</v>
      </c>
      <c r="B171" t="s">
        <v>598</v>
      </c>
      <c r="C171" t="s">
        <v>599</v>
      </c>
      <c r="D171" t="s">
        <v>600</v>
      </c>
      <c r="E171" t="s">
        <v>52</v>
      </c>
      <c r="F171" t="s">
        <v>239</v>
      </c>
      <c r="G171" t="s">
        <v>73</v>
      </c>
      <c r="H171" t="s">
        <v>74</v>
      </c>
      <c r="I171" t="s">
        <v>56</v>
      </c>
      <c r="J171" t="s">
        <v>57</v>
      </c>
      <c r="K171" t="s">
        <v>57</v>
      </c>
      <c r="L171" t="s">
        <v>58</v>
      </c>
      <c r="M171">
        <v>51</v>
      </c>
      <c r="N171" s="5" t="str">
        <f t="shared" si="18"/>
        <v>OK</v>
      </c>
      <c r="O171" t="s">
        <v>59</v>
      </c>
      <c r="P171" t="s">
        <v>59</v>
      </c>
      <c r="Q171" t="s">
        <v>57</v>
      </c>
      <c r="R171" t="str">
        <f>VLOOKUP($D171,Rascunho!$E$2:$S$296,15,FALSE)</f>
        <v>https://cph.pa.gov.br/</v>
      </c>
      <c r="S171" s="11">
        <v>35035681.890000001</v>
      </c>
      <c r="T171" s="11">
        <v>4091778.63</v>
      </c>
      <c r="U171" s="7" t="str">
        <f t="shared" si="19"/>
        <v>OK</v>
      </c>
      <c r="V171" s="10">
        <v>12731776.24</v>
      </c>
      <c r="W171" s="10">
        <v>0</v>
      </c>
      <c r="X171" t="s">
        <v>57</v>
      </c>
      <c r="Y171" s="10">
        <v>3349656.75</v>
      </c>
      <c r="Z171" s="10">
        <v>0</v>
      </c>
      <c r="AA171" s="10">
        <v>244932.5</v>
      </c>
      <c r="AB171" s="10">
        <v>22303905.649999999</v>
      </c>
      <c r="AC171" s="7" t="str">
        <f t="shared" si="20"/>
        <v>OK</v>
      </c>
      <c r="AD171" s="10">
        <v>212503024.96000001</v>
      </c>
      <c r="AE171" s="10">
        <v>0</v>
      </c>
      <c r="AF171" s="10">
        <v>0</v>
      </c>
      <c r="AG171" s="10">
        <v>67597056.329999998</v>
      </c>
      <c r="AH171" s="10">
        <v>34885831.310000002</v>
      </c>
      <c r="AI171" s="7" t="str">
        <f t="shared" si="21"/>
        <v>OK</v>
      </c>
      <c r="AJ171" s="10">
        <v>0</v>
      </c>
      <c r="AK171" s="10">
        <v>0</v>
      </c>
      <c r="AL171" s="10">
        <v>0</v>
      </c>
      <c r="AM171" s="10">
        <v>0</v>
      </c>
      <c r="AN171" s="10">
        <v>100</v>
      </c>
      <c r="AO171" s="10">
        <v>100</v>
      </c>
      <c r="AP171" s="13">
        <f t="shared" si="22"/>
        <v>0</v>
      </c>
      <c r="AQ171" s="10">
        <v>2599890.0299999998</v>
      </c>
      <c r="AR171" s="10">
        <v>2599890.0299999998</v>
      </c>
      <c r="AS171" s="10">
        <v>0</v>
      </c>
      <c r="AT171" s="10">
        <v>0</v>
      </c>
      <c r="AU171" s="14">
        <f t="shared" si="23"/>
        <v>0</v>
      </c>
      <c r="AV171" s="7" t="str">
        <f t="shared" si="24"/>
        <v>NÃO</v>
      </c>
      <c r="AW171" s="7" t="str">
        <f t="shared" si="25"/>
        <v>OK</v>
      </c>
      <c r="AX171" s="7" t="str">
        <f t="shared" si="26"/>
        <v>OK</v>
      </c>
    </row>
    <row r="172" spans="1:50" x14ac:dyDescent="0.25">
      <c r="A172" s="1" t="s">
        <v>579</v>
      </c>
      <c r="B172" t="s">
        <v>601</v>
      </c>
      <c r="C172" t="s">
        <v>602</v>
      </c>
      <c r="D172" t="s">
        <v>603</v>
      </c>
      <c r="E172" t="s">
        <v>52</v>
      </c>
      <c r="F172" t="s">
        <v>102</v>
      </c>
      <c r="G172" t="s">
        <v>73</v>
      </c>
      <c r="H172" t="s">
        <v>74</v>
      </c>
      <c r="I172" t="s">
        <v>56</v>
      </c>
      <c r="J172" t="s">
        <v>57</v>
      </c>
      <c r="K172" t="s">
        <v>57</v>
      </c>
      <c r="L172" t="s">
        <v>58</v>
      </c>
      <c r="M172">
        <v>966</v>
      </c>
      <c r="N172" s="5" t="str">
        <f t="shared" si="18"/>
        <v>OK</v>
      </c>
      <c r="O172" t="s">
        <v>59</v>
      </c>
      <c r="P172" t="s">
        <v>59</v>
      </c>
      <c r="Q172" t="s">
        <v>57</v>
      </c>
      <c r="R172" t="str">
        <f>VLOOKUP($D172,Rascunho!$E$2:$S$296,15,FALSE)</f>
        <v>https://www.emater.pa.gov.br/pt-br/carta-anual-de-politicas-publicas-e-governanca-corporativa</v>
      </c>
      <c r="S172" s="11">
        <v>10008624.26</v>
      </c>
      <c r="T172" s="11">
        <v>128960433.89</v>
      </c>
      <c r="U172" s="7" t="str">
        <f t="shared" si="19"/>
        <v>OK</v>
      </c>
      <c r="V172" s="10">
        <v>149801816.96000001</v>
      </c>
      <c r="W172" s="10">
        <v>745763.79</v>
      </c>
      <c r="X172" t="s">
        <v>57</v>
      </c>
      <c r="Y172" s="10">
        <v>356828.49</v>
      </c>
      <c r="Z172" s="10">
        <v>0</v>
      </c>
      <c r="AA172" s="10">
        <v>685148.31</v>
      </c>
      <c r="AB172" s="10">
        <v>8476939.7300000004</v>
      </c>
      <c r="AC172" s="7" t="str">
        <f t="shared" si="20"/>
        <v>OK</v>
      </c>
      <c r="AD172" s="10">
        <v>-6088824.2400000002</v>
      </c>
      <c r="AE172" s="10">
        <v>0</v>
      </c>
      <c r="AF172" s="10">
        <v>0</v>
      </c>
      <c r="AG172" s="10">
        <v>158257304.71000001</v>
      </c>
      <c r="AH172" s="10">
        <v>162793879.80000001</v>
      </c>
      <c r="AI172" s="7" t="str">
        <f t="shared" si="21"/>
        <v>OK</v>
      </c>
      <c r="AJ172" s="10">
        <v>51143282.810000002</v>
      </c>
      <c r="AK172" s="10">
        <v>46016107.060000002</v>
      </c>
      <c r="AL172" s="10">
        <v>0</v>
      </c>
      <c r="AM172" s="10">
        <v>0</v>
      </c>
      <c r="AN172" s="10">
        <v>100</v>
      </c>
      <c r="AO172" s="10">
        <v>100</v>
      </c>
      <c r="AP172" s="13">
        <f t="shared" si="22"/>
        <v>0</v>
      </c>
      <c r="AQ172" s="10">
        <v>0</v>
      </c>
      <c r="AR172" s="10">
        <v>0</v>
      </c>
      <c r="AS172" s="10">
        <v>0</v>
      </c>
      <c r="AT172" s="10">
        <v>0</v>
      </c>
      <c r="AU172" s="14">
        <f t="shared" si="23"/>
        <v>0</v>
      </c>
      <c r="AV172" s="7" t="str">
        <f t="shared" si="24"/>
        <v>NÃO</v>
      </c>
      <c r="AW172" s="7" t="str">
        <f t="shared" si="25"/>
        <v>OK</v>
      </c>
      <c r="AX172" s="7" t="str">
        <f t="shared" si="26"/>
        <v>OK</v>
      </c>
    </row>
    <row r="173" spans="1:50" x14ac:dyDescent="0.25">
      <c r="A173" s="1" t="s">
        <v>579</v>
      </c>
      <c r="B173" t="s">
        <v>604</v>
      </c>
      <c r="C173" t="s">
        <v>605</v>
      </c>
      <c r="D173" t="s">
        <v>606</v>
      </c>
      <c r="E173" t="s">
        <v>52</v>
      </c>
      <c r="F173" t="s">
        <v>128</v>
      </c>
      <c r="G173" t="s">
        <v>54</v>
      </c>
      <c r="H173" t="s">
        <v>74</v>
      </c>
      <c r="I173" t="s">
        <v>56</v>
      </c>
      <c r="J173" t="s">
        <v>57</v>
      </c>
      <c r="K173" t="s">
        <v>57</v>
      </c>
      <c r="L173" t="s">
        <v>111</v>
      </c>
      <c r="M173">
        <v>33</v>
      </c>
      <c r="N173" s="5" t="str">
        <f t="shared" si="18"/>
        <v>OK</v>
      </c>
      <c r="O173" t="s">
        <v>59</v>
      </c>
      <c r="P173" t="s">
        <v>59</v>
      </c>
      <c r="Q173" t="s">
        <v>57</v>
      </c>
      <c r="R173" t="str">
        <f>VLOOKUP($D173,Rascunho!$E$2:$S$296,15,FALSE)</f>
        <v>https://gasdopara.com.br/transparencia-publica/normativos-internos/</v>
      </c>
      <c r="S173" s="11">
        <v>0</v>
      </c>
      <c r="T173" s="11">
        <v>2044979.15</v>
      </c>
      <c r="U173" s="7" t="str">
        <f t="shared" si="19"/>
        <v>OK</v>
      </c>
      <c r="V173" s="10">
        <v>5431294.3600000003</v>
      </c>
      <c r="W173" s="10">
        <v>0</v>
      </c>
      <c r="X173" t="s">
        <v>57</v>
      </c>
      <c r="Y173" s="10">
        <v>229165.95</v>
      </c>
      <c r="Z173" s="10">
        <v>0</v>
      </c>
      <c r="AA173" s="10">
        <v>0</v>
      </c>
      <c r="AB173" s="10">
        <v>-4768282.9800000004</v>
      </c>
      <c r="AC173" s="7" t="str">
        <f t="shared" si="20"/>
        <v>OK</v>
      </c>
      <c r="AD173" s="10">
        <v>28173993.260000002</v>
      </c>
      <c r="AE173" s="10">
        <v>0</v>
      </c>
      <c r="AF173" s="10">
        <v>0</v>
      </c>
      <c r="AG173" s="10">
        <v>0</v>
      </c>
      <c r="AH173" s="10">
        <v>0</v>
      </c>
      <c r="AI173" s="7" t="str">
        <f t="shared" si="21"/>
        <v>OK</v>
      </c>
      <c r="AJ173" s="10">
        <v>0</v>
      </c>
      <c r="AK173" s="10">
        <v>0</v>
      </c>
      <c r="AL173" s="10">
        <v>0</v>
      </c>
      <c r="AM173" s="10">
        <v>0</v>
      </c>
      <c r="AN173" s="10">
        <v>25.5</v>
      </c>
      <c r="AO173" s="10">
        <v>25.5</v>
      </c>
      <c r="AP173" s="13">
        <f t="shared" si="22"/>
        <v>0</v>
      </c>
      <c r="AQ173" s="10">
        <v>7000000</v>
      </c>
      <c r="AR173" s="10">
        <v>0</v>
      </c>
      <c r="AS173" s="10">
        <v>0</v>
      </c>
      <c r="AT173" s="10">
        <v>2428519.46</v>
      </c>
      <c r="AU173" s="14">
        <f t="shared" si="23"/>
        <v>-4571480.54</v>
      </c>
      <c r="AV173" s="7" t="str">
        <f t="shared" si="24"/>
        <v>NÃO</v>
      </c>
      <c r="AW173" s="7" t="str">
        <f t="shared" si="25"/>
        <v>OK</v>
      </c>
      <c r="AX173" s="7" t="str">
        <f t="shared" si="26"/>
        <v>OK</v>
      </c>
    </row>
    <row r="174" spans="1:50" x14ac:dyDescent="0.25">
      <c r="A174" s="1" t="s">
        <v>579</v>
      </c>
      <c r="B174" t="s">
        <v>607</v>
      </c>
      <c r="C174" t="s">
        <v>608</v>
      </c>
      <c r="D174" t="s">
        <v>609</v>
      </c>
      <c r="E174" t="s">
        <v>52</v>
      </c>
      <c r="F174" t="s">
        <v>98</v>
      </c>
      <c r="G174" t="s">
        <v>73</v>
      </c>
      <c r="H174" t="s">
        <v>55</v>
      </c>
      <c r="I174" t="s">
        <v>56</v>
      </c>
      <c r="J174" t="s">
        <v>57</v>
      </c>
      <c r="K174" t="s">
        <v>57</v>
      </c>
      <c r="L174" t="s">
        <v>58</v>
      </c>
      <c r="M174">
        <v>315</v>
      </c>
      <c r="N174" s="5" t="str">
        <f t="shared" si="18"/>
        <v>OK</v>
      </c>
      <c r="O174" t="s">
        <v>59</v>
      </c>
      <c r="P174" t="s">
        <v>59</v>
      </c>
      <c r="Q174" t="s">
        <v>57</v>
      </c>
      <c r="R174" t="str">
        <f>VLOOKUP($D174,Rascunho!$E$2:$S$296,15,FALSE)</f>
        <v>https://www.prodepa.pa.gov.br/quem-somos</v>
      </c>
      <c r="S174" s="11">
        <v>50495554.859999999</v>
      </c>
      <c r="T174" s="11">
        <v>69197262.769999996</v>
      </c>
      <c r="U174" s="7" t="str">
        <f t="shared" si="19"/>
        <v>OK</v>
      </c>
      <c r="V174" s="10">
        <v>128042079.84</v>
      </c>
      <c r="W174" s="10">
        <v>31355552.699999999</v>
      </c>
      <c r="X174" t="s">
        <v>57</v>
      </c>
      <c r="Y174" s="10">
        <v>435312.08</v>
      </c>
      <c r="Z174" s="10">
        <v>0</v>
      </c>
      <c r="AA174" s="10">
        <v>0</v>
      </c>
      <c r="AB174" s="10">
        <v>16621270.52</v>
      </c>
      <c r="AC174" s="7" t="str">
        <f t="shared" si="20"/>
        <v>OK</v>
      </c>
      <c r="AD174" s="10">
        <v>97369084.049999997</v>
      </c>
      <c r="AE174" s="10">
        <v>0</v>
      </c>
      <c r="AF174" s="10">
        <v>0</v>
      </c>
      <c r="AG174" s="10">
        <v>97528720.5</v>
      </c>
      <c r="AH174" s="10">
        <v>92078748.609999999</v>
      </c>
      <c r="AI174" s="7" t="str">
        <f t="shared" si="21"/>
        <v>OK</v>
      </c>
      <c r="AJ174" s="10">
        <v>0</v>
      </c>
      <c r="AK174" s="10">
        <v>0</v>
      </c>
      <c r="AL174" s="10">
        <v>0</v>
      </c>
      <c r="AM174" s="10">
        <v>0</v>
      </c>
      <c r="AN174" s="10">
        <v>50</v>
      </c>
      <c r="AO174" s="10">
        <v>50</v>
      </c>
      <c r="AP174" s="13">
        <f t="shared" si="22"/>
        <v>0</v>
      </c>
      <c r="AQ174" s="10">
        <v>29081412.989999998</v>
      </c>
      <c r="AR174" s="10">
        <v>29081412.989999998</v>
      </c>
      <c r="AS174" s="10">
        <v>0</v>
      </c>
      <c r="AT174" s="10">
        <v>0</v>
      </c>
      <c r="AU174" s="14">
        <f t="shared" si="23"/>
        <v>0</v>
      </c>
      <c r="AV174" s="7" t="str">
        <f t="shared" si="24"/>
        <v>NÃO</v>
      </c>
      <c r="AW174" s="7" t="str">
        <f t="shared" si="25"/>
        <v>OK</v>
      </c>
      <c r="AX174" s="7" t="str">
        <f t="shared" si="26"/>
        <v>OK</v>
      </c>
    </row>
    <row r="175" spans="1:50" x14ac:dyDescent="0.25">
      <c r="A175" s="1" t="s">
        <v>610</v>
      </c>
      <c r="B175" t="s">
        <v>611</v>
      </c>
      <c r="C175" t="s">
        <v>612</v>
      </c>
      <c r="D175" t="s">
        <v>613</v>
      </c>
      <c r="E175" t="s">
        <v>52</v>
      </c>
      <c r="F175" t="s">
        <v>63</v>
      </c>
      <c r="G175" t="s">
        <v>54</v>
      </c>
      <c r="H175" t="s">
        <v>55</v>
      </c>
      <c r="I175" t="s">
        <v>56</v>
      </c>
      <c r="J175" t="s">
        <v>57</v>
      </c>
      <c r="K175" t="s">
        <v>57</v>
      </c>
      <c r="L175" t="s">
        <v>111</v>
      </c>
      <c r="M175">
        <v>285</v>
      </c>
      <c r="N175" s="5" t="str">
        <f t="shared" si="18"/>
        <v>OK</v>
      </c>
      <c r="O175" t="s">
        <v>59</v>
      </c>
      <c r="P175" t="s">
        <v>59</v>
      </c>
      <c r="Q175" t="s">
        <v>59</v>
      </c>
      <c r="R175" t="str">
        <f>VLOOKUP($D175,Rascunho!$E$2:$S$296,15,FALSE)</f>
        <v>https://www.adepe.pe.gov.br/carta-anual-de-politicas-publicas-e-governanca-corporativa/</v>
      </c>
      <c r="S175" s="11">
        <v>92169977</v>
      </c>
      <c r="T175" s="11">
        <v>29275614.780000001</v>
      </c>
      <c r="U175" s="7" t="str">
        <f t="shared" si="19"/>
        <v>OK</v>
      </c>
      <c r="V175" s="10">
        <v>41986163.609999999</v>
      </c>
      <c r="W175" s="10">
        <v>0</v>
      </c>
      <c r="X175" t="s">
        <v>59</v>
      </c>
      <c r="Y175" s="10">
        <v>191140</v>
      </c>
      <c r="Z175" s="10">
        <v>13873.54</v>
      </c>
      <c r="AA175" s="10">
        <v>16230.72</v>
      </c>
      <c r="AB175" s="10">
        <v>3409177</v>
      </c>
      <c r="AC175" s="7" t="str">
        <f t="shared" si="20"/>
        <v>OK</v>
      </c>
      <c r="AD175" s="10">
        <v>179385785.53</v>
      </c>
      <c r="AE175" s="10">
        <v>0</v>
      </c>
      <c r="AF175" s="10">
        <v>7589341.75</v>
      </c>
      <c r="AG175" s="10">
        <v>0</v>
      </c>
      <c r="AH175" s="10">
        <v>0</v>
      </c>
      <c r="AI175" s="7" t="str">
        <f t="shared" si="21"/>
        <v>OK</v>
      </c>
      <c r="AJ175" s="10">
        <v>0</v>
      </c>
      <c r="AK175" s="10">
        <v>0</v>
      </c>
      <c r="AL175" s="10">
        <v>0</v>
      </c>
      <c r="AM175" s="10">
        <v>0</v>
      </c>
      <c r="AN175" s="10">
        <v>480500421384</v>
      </c>
      <c r="AO175" s="10">
        <v>4805004213.8400002</v>
      </c>
      <c r="AP175" s="13">
        <f t="shared" si="22"/>
        <v>-475695417170.15997</v>
      </c>
      <c r="AQ175" s="10">
        <v>35862477</v>
      </c>
      <c r="AR175" s="10">
        <v>35862477</v>
      </c>
      <c r="AS175" s="10">
        <v>0</v>
      </c>
      <c r="AT175" s="10">
        <v>0</v>
      </c>
      <c r="AU175" s="14">
        <f t="shared" si="23"/>
        <v>0</v>
      </c>
      <c r="AV175" s="7" t="str">
        <f t="shared" si="24"/>
        <v>NÃO</v>
      </c>
      <c r="AW175" s="7" t="str">
        <f t="shared" si="25"/>
        <v>OK</v>
      </c>
      <c r="AX175" s="7" t="str">
        <f t="shared" si="26"/>
        <v>OK</v>
      </c>
    </row>
    <row r="176" spans="1:50" x14ac:dyDescent="0.25">
      <c r="A176" s="1" t="s">
        <v>610</v>
      </c>
      <c r="B176" t="s">
        <v>614</v>
      </c>
      <c r="C176" t="s">
        <v>615</v>
      </c>
      <c r="D176" t="s">
        <v>616</v>
      </c>
      <c r="E176" t="s">
        <v>52</v>
      </c>
      <c r="F176" t="s">
        <v>68</v>
      </c>
      <c r="G176" t="s">
        <v>54</v>
      </c>
      <c r="H176" t="s">
        <v>55</v>
      </c>
      <c r="I176" t="s">
        <v>56</v>
      </c>
      <c r="J176" t="s">
        <v>57</v>
      </c>
      <c r="K176" t="s">
        <v>57</v>
      </c>
      <c r="L176" t="s">
        <v>111</v>
      </c>
      <c r="M176">
        <v>68</v>
      </c>
      <c r="N176" s="5" t="str">
        <f t="shared" si="18"/>
        <v>OK</v>
      </c>
      <c r="O176" t="s">
        <v>59</v>
      </c>
      <c r="P176" t="s">
        <v>59</v>
      </c>
      <c r="Q176" t="s">
        <v>57</v>
      </c>
      <c r="R176" t="str">
        <f>VLOOKUP($D176,Rascunho!$E$2:$S$296,15,FALSE)</f>
        <v>https://site.age.pe.gov.br/index.php/governanca-corporativa/</v>
      </c>
      <c r="S176" s="11">
        <v>6736775.1900000004</v>
      </c>
      <c r="T176" s="11">
        <v>3947295.06</v>
      </c>
      <c r="U176" s="7" t="str">
        <f t="shared" si="19"/>
        <v>OK</v>
      </c>
      <c r="V176" s="10">
        <v>13201048.640000001</v>
      </c>
      <c r="W176" s="10">
        <v>0</v>
      </c>
      <c r="X176" t="s">
        <v>57</v>
      </c>
      <c r="Y176" s="10">
        <v>169561.06</v>
      </c>
      <c r="Z176" s="10">
        <v>0</v>
      </c>
      <c r="AA176" s="10">
        <v>25496.22</v>
      </c>
      <c r="AB176" s="10">
        <v>-1579619.97</v>
      </c>
      <c r="AC176" s="7" t="str">
        <f t="shared" si="20"/>
        <v>OK</v>
      </c>
      <c r="AD176" s="10">
        <v>68275795.349999994</v>
      </c>
      <c r="AE176" s="10">
        <v>0</v>
      </c>
      <c r="AF176" s="10">
        <v>0</v>
      </c>
      <c r="AG176" s="10">
        <v>0</v>
      </c>
      <c r="AH176" s="10">
        <v>0</v>
      </c>
      <c r="AI176" s="7" t="str">
        <f t="shared" si="21"/>
        <v>OK</v>
      </c>
      <c r="AJ176" s="10">
        <v>0</v>
      </c>
      <c r="AK176" s="10">
        <v>0</v>
      </c>
      <c r="AL176" s="10">
        <v>19400000</v>
      </c>
      <c r="AM176" s="10">
        <v>0</v>
      </c>
      <c r="AN176" s="10">
        <v>96654408</v>
      </c>
      <c r="AO176" s="10">
        <v>96251015</v>
      </c>
      <c r="AP176" s="13">
        <f t="shared" si="22"/>
        <v>-403393</v>
      </c>
      <c r="AQ176" s="10">
        <v>97710010</v>
      </c>
      <c r="AR176" s="10">
        <v>97300000</v>
      </c>
      <c r="AS176" s="10">
        <v>0</v>
      </c>
      <c r="AT176" s="10">
        <v>0</v>
      </c>
      <c r="AU176" s="14">
        <f t="shared" si="23"/>
        <v>-410010</v>
      </c>
      <c r="AV176" s="7" t="str">
        <f t="shared" si="24"/>
        <v>NÃO</v>
      </c>
      <c r="AW176" s="7" t="str">
        <f t="shared" si="25"/>
        <v>OK</v>
      </c>
      <c r="AX176" s="7" t="str">
        <f t="shared" si="26"/>
        <v>OK</v>
      </c>
    </row>
    <row r="177" spans="1:50" x14ac:dyDescent="0.25">
      <c r="A177" s="1" t="s">
        <v>610</v>
      </c>
      <c r="B177" t="s">
        <v>617</v>
      </c>
      <c r="C177" t="s">
        <v>618</v>
      </c>
      <c r="D177" t="s">
        <v>619</v>
      </c>
      <c r="E177" t="s">
        <v>52</v>
      </c>
      <c r="F177" t="s">
        <v>91</v>
      </c>
      <c r="G177" t="s">
        <v>54</v>
      </c>
      <c r="H177" t="s">
        <v>55</v>
      </c>
      <c r="I177" t="s">
        <v>56</v>
      </c>
      <c r="J177" t="s">
        <v>57</v>
      </c>
      <c r="K177" t="s">
        <v>57</v>
      </c>
      <c r="L177" t="s">
        <v>58</v>
      </c>
      <c r="M177">
        <v>195</v>
      </c>
      <c r="N177" s="5" t="str">
        <f t="shared" si="18"/>
        <v>OK</v>
      </c>
      <c r="O177" t="s">
        <v>59</v>
      </c>
      <c r="P177" t="s">
        <v>59</v>
      </c>
      <c r="Q177" t="s">
        <v>57</v>
      </c>
      <c r="R177" t="str">
        <f>VLOOKUP($D177,Rascunho!$E$2:$S$296,15,FALSE)</f>
        <v>https://www.cehab.pe.gov.br/carta-anual-de-politicas-publicas-e-governanca-corporativa</v>
      </c>
      <c r="S177" s="11">
        <v>361265</v>
      </c>
      <c r="T177" s="11">
        <v>7797379.2400000002</v>
      </c>
      <c r="U177" s="7" t="str">
        <f t="shared" si="19"/>
        <v>OK</v>
      </c>
      <c r="V177" s="10">
        <v>166018177.93000001</v>
      </c>
      <c r="W177" s="10">
        <v>73733079.75</v>
      </c>
      <c r="X177" t="s">
        <v>57</v>
      </c>
      <c r="Y177" s="10">
        <v>77544.509999999995</v>
      </c>
      <c r="Z177" s="10">
        <v>0</v>
      </c>
      <c r="AA177" s="10">
        <v>0</v>
      </c>
      <c r="AB177" s="10">
        <v>12142611</v>
      </c>
      <c r="AC177" s="7" t="str">
        <f t="shared" si="20"/>
        <v>OK</v>
      </c>
      <c r="AD177" s="10">
        <v>55057495</v>
      </c>
      <c r="AE177" s="10">
        <v>0</v>
      </c>
      <c r="AF177" s="10">
        <v>0</v>
      </c>
      <c r="AG177" s="10">
        <v>424618864.77999997</v>
      </c>
      <c r="AH177" s="10">
        <v>82932230.969999999</v>
      </c>
      <c r="AI177" s="7" t="str">
        <f t="shared" si="21"/>
        <v>OK</v>
      </c>
      <c r="AJ177" s="10">
        <v>315443729.83999997</v>
      </c>
      <c r="AK177" s="10">
        <v>43836538.479999997</v>
      </c>
      <c r="AL177" s="10">
        <v>0</v>
      </c>
      <c r="AM177" s="10">
        <v>0</v>
      </c>
      <c r="AN177" s="10">
        <v>469028</v>
      </c>
      <c r="AO177" s="10">
        <v>469028</v>
      </c>
      <c r="AP177" s="13">
        <f t="shared" si="22"/>
        <v>0</v>
      </c>
      <c r="AQ177" s="10">
        <v>472970</v>
      </c>
      <c r="AR177" s="10">
        <v>472970</v>
      </c>
      <c r="AS177" s="10">
        <v>0</v>
      </c>
      <c r="AT177" s="10">
        <v>0</v>
      </c>
      <c r="AU177" s="14">
        <f t="shared" si="23"/>
        <v>0</v>
      </c>
      <c r="AV177" s="7" t="str">
        <f t="shared" si="24"/>
        <v>NÃO</v>
      </c>
      <c r="AW177" s="7" t="str">
        <f t="shared" si="25"/>
        <v>OK</v>
      </c>
      <c r="AX177" s="7" t="str">
        <f t="shared" si="26"/>
        <v>OK</v>
      </c>
    </row>
    <row r="178" spans="1:50" x14ac:dyDescent="0.25">
      <c r="A178" s="1" t="s">
        <v>610</v>
      </c>
      <c r="B178" t="s">
        <v>620</v>
      </c>
      <c r="C178" t="s">
        <v>621</v>
      </c>
      <c r="D178" t="s">
        <v>622</v>
      </c>
      <c r="E178" t="s">
        <v>52</v>
      </c>
      <c r="F178" t="s">
        <v>121</v>
      </c>
      <c r="G178" t="s">
        <v>54</v>
      </c>
      <c r="H178" t="s">
        <v>55</v>
      </c>
      <c r="I178" t="s">
        <v>56</v>
      </c>
      <c r="J178" t="s">
        <v>57</v>
      </c>
      <c r="K178" t="s">
        <v>57</v>
      </c>
      <c r="L178" t="s">
        <v>111</v>
      </c>
      <c r="M178">
        <v>441</v>
      </c>
      <c r="N178" s="5" t="str">
        <f t="shared" si="18"/>
        <v>OK</v>
      </c>
      <c r="O178" t="s">
        <v>59</v>
      </c>
      <c r="P178" t="s">
        <v>59</v>
      </c>
      <c r="Q178" t="s">
        <v>57</v>
      </c>
      <c r="R178" t="str">
        <f>VLOOKUP($D178,Rascunho!$E$2:$S$296,15,FALSE)</f>
        <v>https://www.cepe.com.br/transparencia/governanca-corporativa</v>
      </c>
      <c r="S178" s="11">
        <v>52878705</v>
      </c>
      <c r="T178" s="11">
        <v>15425840</v>
      </c>
      <c r="U178" s="7" t="str">
        <f t="shared" si="19"/>
        <v>OK</v>
      </c>
      <c r="V178" s="10">
        <v>26963595.109999999</v>
      </c>
      <c r="W178" s="10">
        <v>1104455.1100000001</v>
      </c>
      <c r="X178" t="s">
        <v>57</v>
      </c>
      <c r="Y178" s="10">
        <v>229642.66</v>
      </c>
      <c r="Z178" s="10">
        <v>0</v>
      </c>
      <c r="AA178" s="10">
        <v>27721.279999999999</v>
      </c>
      <c r="AB178" s="10">
        <v>-1824103</v>
      </c>
      <c r="AC178" s="7" t="str">
        <f t="shared" si="20"/>
        <v>OK</v>
      </c>
      <c r="AD178" s="10">
        <v>41610697</v>
      </c>
      <c r="AE178" s="10">
        <v>0</v>
      </c>
      <c r="AF178" s="10">
        <v>0</v>
      </c>
      <c r="AG178" s="10">
        <v>0</v>
      </c>
      <c r="AH178" s="10">
        <v>0</v>
      </c>
      <c r="AI178" s="7" t="str">
        <f t="shared" si="21"/>
        <v>OK</v>
      </c>
      <c r="AJ178" s="10">
        <v>0</v>
      </c>
      <c r="AK178" s="10">
        <v>0</v>
      </c>
      <c r="AL178" s="10">
        <v>0</v>
      </c>
      <c r="AM178" s="10">
        <v>0</v>
      </c>
      <c r="AN178" s="10">
        <v>131250</v>
      </c>
      <c r="AO178" s="10">
        <v>131250</v>
      </c>
      <c r="AP178" s="13">
        <f t="shared" si="22"/>
        <v>0</v>
      </c>
      <c r="AQ178" s="10">
        <v>66570000</v>
      </c>
      <c r="AR178" s="10">
        <v>66570000</v>
      </c>
      <c r="AS178" s="10">
        <v>0</v>
      </c>
      <c r="AT178" s="10">
        <v>0</v>
      </c>
      <c r="AU178" s="14">
        <f t="shared" si="23"/>
        <v>0</v>
      </c>
      <c r="AV178" s="7" t="str">
        <f t="shared" si="24"/>
        <v>NÃO</v>
      </c>
      <c r="AW178" s="7" t="str">
        <f t="shared" si="25"/>
        <v>OK</v>
      </c>
      <c r="AX178" s="7" t="str">
        <f t="shared" si="26"/>
        <v>OK</v>
      </c>
    </row>
    <row r="179" spans="1:50" x14ac:dyDescent="0.25">
      <c r="A179" s="1" t="s">
        <v>610</v>
      </c>
      <c r="B179" t="s">
        <v>623</v>
      </c>
      <c r="C179" t="s">
        <v>624</v>
      </c>
      <c r="D179" t="s">
        <v>625</v>
      </c>
      <c r="E179" t="s">
        <v>52</v>
      </c>
      <c r="F179" t="s">
        <v>87</v>
      </c>
      <c r="G179" t="s">
        <v>54</v>
      </c>
      <c r="H179" t="s">
        <v>55</v>
      </c>
      <c r="I179" t="s">
        <v>56</v>
      </c>
      <c r="J179" t="s">
        <v>57</v>
      </c>
      <c r="K179" t="s">
        <v>57</v>
      </c>
      <c r="L179" t="s">
        <v>111</v>
      </c>
      <c r="M179">
        <v>5839</v>
      </c>
      <c r="N179" s="5" t="str">
        <f t="shared" si="18"/>
        <v>OK</v>
      </c>
      <c r="O179" t="s">
        <v>59</v>
      </c>
      <c r="P179" t="s">
        <v>59</v>
      </c>
      <c r="Q179" t="s">
        <v>59</v>
      </c>
      <c r="R179" t="str">
        <f>VLOOKUP($D179,Rascunho!$E$2:$S$296,15,FALSE)</f>
        <v>https://servicos.compesa.com.br/governanca/</v>
      </c>
      <c r="S179" s="11">
        <v>2822431904.6999998</v>
      </c>
      <c r="T179" s="11">
        <v>579504554.84000003</v>
      </c>
      <c r="U179" s="7" t="str">
        <f t="shared" si="19"/>
        <v>OK</v>
      </c>
      <c r="V179" s="10">
        <v>3222939169.98</v>
      </c>
      <c r="W179" s="10">
        <v>494474141.88999999</v>
      </c>
      <c r="X179" t="s">
        <v>57</v>
      </c>
      <c r="Y179" s="10">
        <v>593471.17000000004</v>
      </c>
      <c r="Z179" s="10">
        <v>0</v>
      </c>
      <c r="AA179" s="10">
        <v>12255.95</v>
      </c>
      <c r="AB179" s="10">
        <v>93966876.609999999</v>
      </c>
      <c r="AC179" s="7" t="str">
        <f t="shared" si="20"/>
        <v>OK</v>
      </c>
      <c r="AD179" s="10">
        <v>7903941423.9899998</v>
      </c>
      <c r="AE179" s="10">
        <v>0</v>
      </c>
      <c r="AF179" s="10">
        <v>0</v>
      </c>
      <c r="AG179" s="10">
        <v>0</v>
      </c>
      <c r="AH179" s="10">
        <v>0</v>
      </c>
      <c r="AI179" s="7" t="str">
        <f t="shared" si="21"/>
        <v>OK</v>
      </c>
      <c r="AJ179" s="10">
        <v>0</v>
      </c>
      <c r="AK179" s="10">
        <v>0</v>
      </c>
      <c r="AL179" s="10">
        <v>445929648.49000001</v>
      </c>
      <c r="AM179" s="10">
        <v>231707574.56</v>
      </c>
      <c r="AN179" s="10">
        <v>189962972</v>
      </c>
      <c r="AO179" s="10">
        <v>202971399</v>
      </c>
      <c r="AP179" s="13">
        <f t="shared" si="22"/>
        <v>13008427</v>
      </c>
      <c r="AQ179" s="10">
        <v>6979103387.3800001</v>
      </c>
      <c r="AR179" s="10">
        <v>7468746041.0900002</v>
      </c>
      <c r="AS179" s="10">
        <v>445929648.49000001</v>
      </c>
      <c r="AT179" s="10">
        <v>231707574.56</v>
      </c>
      <c r="AU179" s="14">
        <f t="shared" si="23"/>
        <v>721350228.26999998</v>
      </c>
      <c r="AV179" s="7" t="str">
        <f t="shared" si="24"/>
        <v>SIM</v>
      </c>
      <c r="AW179" s="7" t="str">
        <f t="shared" si="25"/>
        <v>VER CAPITAL</v>
      </c>
      <c r="AX179" s="7" t="str">
        <f t="shared" si="26"/>
        <v>OK</v>
      </c>
    </row>
    <row r="180" spans="1:50" x14ac:dyDescent="0.25">
      <c r="A180" s="1" t="s">
        <v>610</v>
      </c>
      <c r="B180" t="s">
        <v>626</v>
      </c>
      <c r="C180" t="s">
        <v>627</v>
      </c>
      <c r="D180" t="s">
        <v>628</v>
      </c>
      <c r="E180" t="s">
        <v>52</v>
      </c>
      <c r="F180" t="s">
        <v>128</v>
      </c>
      <c r="G180" t="s">
        <v>54</v>
      </c>
      <c r="H180" t="s">
        <v>55</v>
      </c>
      <c r="I180" t="s">
        <v>56</v>
      </c>
      <c r="J180" t="s">
        <v>57</v>
      </c>
      <c r="K180" t="s">
        <v>57</v>
      </c>
      <c r="L180" t="s">
        <v>111</v>
      </c>
      <c r="M180">
        <v>189</v>
      </c>
      <c r="N180" s="5" t="str">
        <f t="shared" si="18"/>
        <v>OK</v>
      </c>
      <c r="O180" t="s">
        <v>59</v>
      </c>
      <c r="P180" t="s">
        <v>59</v>
      </c>
      <c r="Q180" t="s">
        <v>59</v>
      </c>
      <c r="R180" t="str">
        <f>VLOOKUP($D180,Rascunho!$E$2:$S$296,15,FALSE)</f>
        <v>https://novo.copergas.com.br/portais/portal-da-governanca/index.php?option=com_content&amp;view=article&amp;id=29&amp;Itemid=202</v>
      </c>
      <c r="S180" s="11">
        <v>1397739888</v>
      </c>
      <c r="T180" s="11">
        <v>48338186</v>
      </c>
      <c r="U180" s="7" t="str">
        <f t="shared" si="19"/>
        <v>OK</v>
      </c>
      <c r="V180" s="10">
        <v>663035010</v>
      </c>
      <c r="W180" s="10">
        <v>114103201</v>
      </c>
      <c r="X180" t="s">
        <v>59</v>
      </c>
      <c r="Y180" s="10">
        <v>432413</v>
      </c>
      <c r="Z180" s="10">
        <v>21145.17</v>
      </c>
      <c r="AA180" s="10">
        <v>0</v>
      </c>
      <c r="AB180" s="10">
        <v>95623874</v>
      </c>
      <c r="AC180" s="7" t="str">
        <f t="shared" si="20"/>
        <v>OK</v>
      </c>
      <c r="AD180" s="10">
        <v>487055174</v>
      </c>
      <c r="AE180" s="10">
        <v>0</v>
      </c>
      <c r="AF180" s="10">
        <v>7558629</v>
      </c>
      <c r="AG180" s="10">
        <v>0</v>
      </c>
      <c r="AH180" s="10">
        <v>0</v>
      </c>
      <c r="AI180" s="7" t="str">
        <f t="shared" si="21"/>
        <v>OK</v>
      </c>
      <c r="AJ180" s="10">
        <v>0</v>
      </c>
      <c r="AK180" s="10">
        <v>0</v>
      </c>
      <c r="AL180" s="10">
        <v>0</v>
      </c>
      <c r="AM180" s="10">
        <v>0</v>
      </c>
      <c r="AN180" s="10">
        <v>29524894</v>
      </c>
      <c r="AO180" s="10">
        <v>30622406</v>
      </c>
      <c r="AP180" s="13">
        <f t="shared" si="22"/>
        <v>1097512</v>
      </c>
      <c r="AQ180" s="10">
        <v>234272769</v>
      </c>
      <c r="AR180" s="10">
        <v>41306804.899999999</v>
      </c>
      <c r="AS180" s="10">
        <v>0</v>
      </c>
      <c r="AT180" s="10">
        <v>0</v>
      </c>
      <c r="AU180" s="14">
        <f t="shared" si="23"/>
        <v>-192965964.09999999</v>
      </c>
      <c r="AV180" s="7" t="str">
        <f t="shared" si="24"/>
        <v>SIM</v>
      </c>
      <c r="AW180" s="7" t="str">
        <f t="shared" si="25"/>
        <v>OK</v>
      </c>
      <c r="AX180" s="7" t="str">
        <f t="shared" si="26"/>
        <v>OK</v>
      </c>
    </row>
    <row r="181" spans="1:50" x14ac:dyDescent="0.25">
      <c r="A181" s="1" t="s">
        <v>610</v>
      </c>
      <c r="B181" t="s">
        <v>629</v>
      </c>
      <c r="C181" t="s">
        <v>630</v>
      </c>
      <c r="D181" t="s">
        <v>631</v>
      </c>
      <c r="E181" t="s">
        <v>52</v>
      </c>
      <c r="F181" t="s">
        <v>204</v>
      </c>
      <c r="G181" t="s">
        <v>73</v>
      </c>
      <c r="H181" t="s">
        <v>171</v>
      </c>
      <c r="I181" t="s">
        <v>56</v>
      </c>
      <c r="J181" t="s">
        <v>57</v>
      </c>
      <c r="K181" t="s">
        <v>57</v>
      </c>
      <c r="L181" t="s">
        <v>58</v>
      </c>
      <c r="M181">
        <v>623</v>
      </c>
      <c r="N181" s="5" t="str">
        <f t="shared" si="18"/>
        <v>OK</v>
      </c>
      <c r="O181" t="s">
        <v>59</v>
      </c>
      <c r="P181" t="s">
        <v>59</v>
      </c>
      <c r="Q181" t="s">
        <v>57</v>
      </c>
      <c r="R181" t="str">
        <f>VLOOKUP($D181,Rascunho!$E$2:$S$296,15,FALSE)</f>
        <v>https://www.granderecife.pe.gov.br/instrumentos-de-governanca/</v>
      </c>
      <c r="S181" s="11">
        <v>1171449.3899999999</v>
      </c>
      <c r="T181" s="11">
        <v>155777055.53</v>
      </c>
      <c r="U181" s="7" t="str">
        <f t="shared" si="19"/>
        <v>OK</v>
      </c>
      <c r="V181" s="10">
        <v>482442238.95999998</v>
      </c>
      <c r="W181" s="10">
        <v>81037.14</v>
      </c>
      <c r="X181" t="s">
        <v>57</v>
      </c>
      <c r="Y181" s="10">
        <v>543574.17000000004</v>
      </c>
      <c r="Z181" s="10">
        <v>0</v>
      </c>
      <c r="AA181" s="10">
        <v>7617.08</v>
      </c>
      <c r="AB181" s="10">
        <v>-16686128.74</v>
      </c>
      <c r="AC181" s="7" t="str">
        <f t="shared" si="20"/>
        <v>OK</v>
      </c>
      <c r="AD181" s="10">
        <v>-246934579.12</v>
      </c>
      <c r="AE181" s="10">
        <v>0</v>
      </c>
      <c r="AF181" s="10">
        <v>0</v>
      </c>
      <c r="AG181" s="10">
        <v>479778494.77999997</v>
      </c>
      <c r="AH181" s="10">
        <v>456342055.38</v>
      </c>
      <c r="AI181" s="7" t="str">
        <f t="shared" si="21"/>
        <v>OK</v>
      </c>
      <c r="AJ181" s="10">
        <v>311752939.70999998</v>
      </c>
      <c r="AK181" s="10">
        <v>264031251.59999999</v>
      </c>
      <c r="AL181" s="10">
        <v>0</v>
      </c>
      <c r="AM181" s="10">
        <v>0</v>
      </c>
      <c r="AN181" s="10">
        <v>575700</v>
      </c>
      <c r="AO181" s="10">
        <v>575700</v>
      </c>
      <c r="AP181" s="13">
        <f t="shared" si="22"/>
        <v>0</v>
      </c>
      <c r="AQ181" s="10">
        <v>575700</v>
      </c>
      <c r="AR181" s="10">
        <v>575700</v>
      </c>
      <c r="AS181" s="10">
        <v>424300</v>
      </c>
      <c r="AT181" s="10">
        <v>424300</v>
      </c>
      <c r="AU181" s="14">
        <f t="shared" si="23"/>
        <v>424300</v>
      </c>
      <c r="AV181" s="7" t="str">
        <f t="shared" si="24"/>
        <v>SIM</v>
      </c>
      <c r="AW181" s="7" t="str">
        <f t="shared" si="25"/>
        <v>OK</v>
      </c>
      <c r="AX181" s="7" t="str">
        <f t="shared" si="26"/>
        <v>OK</v>
      </c>
    </row>
    <row r="182" spans="1:50" x14ac:dyDescent="0.25">
      <c r="A182" s="1" t="s">
        <v>610</v>
      </c>
      <c r="B182" t="s">
        <v>632</v>
      </c>
      <c r="C182" t="s">
        <v>633</v>
      </c>
      <c r="D182" t="s">
        <v>634</v>
      </c>
      <c r="E182" t="s">
        <v>52</v>
      </c>
      <c r="F182" t="s">
        <v>149</v>
      </c>
      <c r="G182" t="s">
        <v>54</v>
      </c>
      <c r="H182" t="s">
        <v>55</v>
      </c>
      <c r="I182" t="s">
        <v>256</v>
      </c>
      <c r="J182" t="s">
        <v>57</v>
      </c>
      <c r="K182" t="s">
        <v>57</v>
      </c>
      <c r="L182" t="s">
        <v>58</v>
      </c>
      <c r="M182">
        <v>361</v>
      </c>
      <c r="N182" s="5" t="str">
        <f t="shared" si="18"/>
        <v>OK</v>
      </c>
      <c r="O182" t="s">
        <v>59</v>
      </c>
      <c r="P182" t="s">
        <v>59</v>
      </c>
      <c r="Q182" t="s">
        <v>57</v>
      </c>
      <c r="R182" t="str">
        <f>VLOOKUP($D182,Rascunho!$E$2:$S$296,15,FALSE)</f>
        <v>https://www.empetur.pe.gov.br/transparencia/governanca-corporativa/74-transparencia/1410-carta-anual-sobre-politicas-publicas-e-governanca-corporativa</v>
      </c>
      <c r="S182" s="11">
        <v>2828687.45</v>
      </c>
      <c r="T182" s="11">
        <v>29361151.739999998</v>
      </c>
      <c r="U182" s="7" t="str">
        <f t="shared" si="19"/>
        <v>OK</v>
      </c>
      <c r="V182" s="10">
        <v>329734118.80000001</v>
      </c>
      <c r="W182" s="10">
        <v>69851.8</v>
      </c>
      <c r="X182" t="s">
        <v>57</v>
      </c>
      <c r="Y182" s="10">
        <v>188223.75</v>
      </c>
      <c r="Z182" s="10">
        <v>0</v>
      </c>
      <c r="AA182" s="10">
        <v>11059.62</v>
      </c>
      <c r="AB182" s="10">
        <v>-232765381.53999999</v>
      </c>
      <c r="AC182" s="7" t="str">
        <f t="shared" si="20"/>
        <v>OK</v>
      </c>
      <c r="AD182" s="10">
        <v>6893836</v>
      </c>
      <c r="AE182" s="10">
        <v>0</v>
      </c>
      <c r="AF182" s="10">
        <v>0</v>
      </c>
      <c r="AG182" s="10">
        <v>113754701.8</v>
      </c>
      <c r="AH182" s="10">
        <v>89764930.540000007</v>
      </c>
      <c r="AI182" s="7" t="str">
        <f t="shared" si="21"/>
        <v>OK</v>
      </c>
      <c r="AJ182" s="10">
        <v>111660324.98999999</v>
      </c>
      <c r="AK182" s="10">
        <v>329664257.63999999</v>
      </c>
      <c r="AL182" s="10">
        <v>0</v>
      </c>
      <c r="AM182" s="10">
        <v>0</v>
      </c>
      <c r="AN182" s="10">
        <v>47609915475</v>
      </c>
      <c r="AO182" s="10">
        <v>47609915475</v>
      </c>
      <c r="AP182" s="13">
        <f t="shared" si="22"/>
        <v>0</v>
      </c>
      <c r="AQ182" s="10">
        <v>72065680.989999995</v>
      </c>
      <c r="AR182" s="10">
        <v>72065680.989999995</v>
      </c>
      <c r="AS182" s="10">
        <v>0</v>
      </c>
      <c r="AT182" s="10">
        <v>0</v>
      </c>
      <c r="AU182" s="14">
        <f t="shared" si="23"/>
        <v>0</v>
      </c>
      <c r="AV182" s="7" t="str">
        <f t="shared" si="24"/>
        <v>NÃO</v>
      </c>
      <c r="AW182" s="7" t="str">
        <f t="shared" si="25"/>
        <v>OK</v>
      </c>
      <c r="AX182" s="7" t="str">
        <f t="shared" si="26"/>
        <v>OK</v>
      </c>
    </row>
    <row r="183" spans="1:50" x14ac:dyDescent="0.25">
      <c r="A183" s="1" t="s">
        <v>610</v>
      </c>
      <c r="B183" t="s">
        <v>635</v>
      </c>
      <c r="C183" t="s">
        <v>636</v>
      </c>
      <c r="D183" t="s">
        <v>637</v>
      </c>
      <c r="E183" t="s">
        <v>52</v>
      </c>
      <c r="F183" t="s">
        <v>121</v>
      </c>
      <c r="G183" t="s">
        <v>73</v>
      </c>
      <c r="H183" t="s">
        <v>55</v>
      </c>
      <c r="I183" t="s">
        <v>56</v>
      </c>
      <c r="J183" t="s">
        <v>57</v>
      </c>
      <c r="K183" t="s">
        <v>57</v>
      </c>
      <c r="L183" t="s">
        <v>58</v>
      </c>
      <c r="M183">
        <v>62</v>
      </c>
      <c r="N183" s="5" t="str">
        <f t="shared" si="18"/>
        <v>OK</v>
      </c>
      <c r="O183" t="s">
        <v>59</v>
      </c>
      <c r="P183" t="s">
        <v>59</v>
      </c>
      <c r="Q183" t="s">
        <v>57</v>
      </c>
      <c r="R183" t="str">
        <f>VLOOKUP($D183,Rascunho!$E$2:$S$296,15,FALSE)</f>
        <v>https://www.epc.pe.gov.br/documentos/</v>
      </c>
      <c r="S183" s="11">
        <v>1380820</v>
      </c>
      <c r="T183" s="11">
        <v>4278641</v>
      </c>
      <c r="U183" s="7" t="str">
        <f t="shared" si="19"/>
        <v>OK</v>
      </c>
      <c r="V183" s="10">
        <v>7797341</v>
      </c>
      <c r="W183" s="10">
        <v>58684</v>
      </c>
      <c r="X183" t="s">
        <v>57</v>
      </c>
      <c r="Y183" s="10">
        <v>85553.52</v>
      </c>
      <c r="Z183" s="10">
        <v>0</v>
      </c>
      <c r="AA183" s="10">
        <v>0</v>
      </c>
      <c r="AB183" s="10">
        <v>121231</v>
      </c>
      <c r="AC183" s="7" t="str">
        <f t="shared" si="20"/>
        <v>OK</v>
      </c>
      <c r="AD183" s="10">
        <v>5291380</v>
      </c>
      <c r="AE183" s="10">
        <v>0</v>
      </c>
      <c r="AF183" s="10">
        <v>0</v>
      </c>
      <c r="AG183" s="10">
        <v>5273241</v>
      </c>
      <c r="AH183" s="10">
        <v>6013099</v>
      </c>
      <c r="AI183" s="7" t="str">
        <f t="shared" si="21"/>
        <v>OK</v>
      </c>
      <c r="AJ183" s="10">
        <v>6226360.9199999999</v>
      </c>
      <c r="AK183" s="10">
        <v>6034464</v>
      </c>
      <c r="AL183" s="10">
        <v>0</v>
      </c>
      <c r="AM183" s="10">
        <v>0</v>
      </c>
      <c r="AN183" s="10">
        <v>3488600</v>
      </c>
      <c r="AO183" s="10">
        <v>3488600</v>
      </c>
      <c r="AP183" s="13">
        <f t="shared" si="22"/>
        <v>0</v>
      </c>
      <c r="AQ183" s="10">
        <v>3488600</v>
      </c>
      <c r="AR183" s="10">
        <v>3488600</v>
      </c>
      <c r="AS183" s="10">
        <v>0</v>
      </c>
      <c r="AT183" s="10">
        <v>0</v>
      </c>
      <c r="AU183" s="14">
        <f t="shared" si="23"/>
        <v>0</v>
      </c>
      <c r="AV183" s="7" t="str">
        <f t="shared" si="24"/>
        <v>NÃO</v>
      </c>
      <c r="AW183" s="7" t="str">
        <f t="shared" si="25"/>
        <v>OK</v>
      </c>
      <c r="AX183" s="7" t="str">
        <f t="shared" si="26"/>
        <v>OK</v>
      </c>
    </row>
    <row r="184" spans="1:50" x14ac:dyDescent="0.25">
      <c r="A184" s="1" t="s">
        <v>610</v>
      </c>
      <c r="B184" t="s">
        <v>638</v>
      </c>
      <c r="C184" t="s">
        <v>639</v>
      </c>
      <c r="D184" t="s">
        <v>640</v>
      </c>
      <c r="E184" t="s">
        <v>52</v>
      </c>
      <c r="F184" t="s">
        <v>204</v>
      </c>
      <c r="G184" t="s">
        <v>73</v>
      </c>
      <c r="H184" t="s">
        <v>74</v>
      </c>
      <c r="I184" t="s">
        <v>56</v>
      </c>
      <c r="J184" t="s">
        <v>57</v>
      </c>
      <c r="K184" t="s">
        <v>57</v>
      </c>
      <c r="L184" t="s">
        <v>58</v>
      </c>
      <c r="M184">
        <v>43</v>
      </c>
      <c r="N184" s="5" t="str">
        <f t="shared" si="18"/>
        <v>OK</v>
      </c>
      <c r="O184" t="s">
        <v>59</v>
      </c>
      <c r="P184" t="s">
        <v>59</v>
      </c>
      <c r="Q184" t="s">
        <v>57</v>
      </c>
      <c r="R184" t="str">
        <f>VLOOKUP($D184,Rascunho!$E$2:$S$296,15,FALSE)</f>
        <v>https://www.epti.pe.gov.br/carta-anual-de-politicas-publicas-e-governanca-corporativa/</v>
      </c>
      <c r="S184" s="11">
        <v>5372389</v>
      </c>
      <c r="T184" s="11">
        <v>3184064.37</v>
      </c>
      <c r="U184" s="7" t="str">
        <f t="shared" si="19"/>
        <v>OK</v>
      </c>
      <c r="V184" s="10">
        <v>8536026.1300000008</v>
      </c>
      <c r="W184" s="10">
        <v>3344179.13</v>
      </c>
      <c r="X184" t="s">
        <v>57</v>
      </c>
      <c r="Y184" s="10">
        <v>91000</v>
      </c>
      <c r="Z184" s="10">
        <v>0</v>
      </c>
      <c r="AA184" s="10">
        <v>0</v>
      </c>
      <c r="AB184" s="10">
        <v>183586</v>
      </c>
      <c r="AC184" s="7" t="str">
        <f t="shared" si="20"/>
        <v>OK</v>
      </c>
      <c r="AD184" s="10">
        <v>8663136</v>
      </c>
      <c r="AE184" s="10">
        <v>0</v>
      </c>
      <c r="AF184" s="10">
        <v>0</v>
      </c>
      <c r="AG184" s="10">
        <v>15978160</v>
      </c>
      <c r="AH184" s="10">
        <v>3545444.26</v>
      </c>
      <c r="AI184" s="7" t="str">
        <f t="shared" si="21"/>
        <v>OK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3">
        <f t="shared" si="22"/>
        <v>0</v>
      </c>
      <c r="AQ184" s="10">
        <v>0</v>
      </c>
      <c r="AR184" s="10">
        <v>0</v>
      </c>
      <c r="AS184" s="10">
        <v>0</v>
      </c>
      <c r="AT184" s="10">
        <v>0</v>
      </c>
      <c r="AU184" s="14">
        <f t="shared" si="23"/>
        <v>0</v>
      </c>
      <c r="AV184" s="7" t="str">
        <f t="shared" si="24"/>
        <v>NÃO</v>
      </c>
      <c r="AW184" s="7" t="str">
        <f t="shared" si="25"/>
        <v>OK</v>
      </c>
      <c r="AX184" s="7" t="str">
        <f t="shared" si="26"/>
        <v>OK</v>
      </c>
    </row>
    <row r="185" spans="1:50" x14ac:dyDescent="0.25">
      <c r="A185" s="1" t="s">
        <v>610</v>
      </c>
      <c r="B185" t="s">
        <v>641</v>
      </c>
      <c r="C185" t="s">
        <v>642</v>
      </c>
      <c r="D185" t="s">
        <v>643</v>
      </c>
      <c r="E185" t="s">
        <v>52</v>
      </c>
      <c r="F185" t="s">
        <v>102</v>
      </c>
      <c r="G185" t="s">
        <v>73</v>
      </c>
      <c r="H185" t="s">
        <v>74</v>
      </c>
      <c r="I185" t="s">
        <v>56</v>
      </c>
      <c r="J185" t="s">
        <v>57</v>
      </c>
      <c r="K185" t="s">
        <v>57</v>
      </c>
      <c r="L185" t="s">
        <v>58</v>
      </c>
      <c r="M185">
        <v>1142</v>
      </c>
      <c r="N185" s="5" t="str">
        <f t="shared" si="18"/>
        <v>OK</v>
      </c>
      <c r="O185" t="s">
        <v>59</v>
      </c>
      <c r="P185" t="s">
        <v>59</v>
      </c>
      <c r="Q185" t="s">
        <v>57</v>
      </c>
      <c r="R185" t="str">
        <f>VLOOKUP($D185,Rascunho!$E$2:$S$296,15,FALSE)</f>
        <v>https://site.ipa.br/transparencia/</v>
      </c>
      <c r="S185" s="11">
        <v>1153119</v>
      </c>
      <c r="T185" s="11">
        <v>90523115</v>
      </c>
      <c r="U185" s="7" t="str">
        <f t="shared" si="19"/>
        <v>OK</v>
      </c>
      <c r="V185" s="10">
        <v>128713871.34999999</v>
      </c>
      <c r="W185" s="10">
        <v>250562.35</v>
      </c>
      <c r="X185" t="s">
        <v>57</v>
      </c>
      <c r="Y185" s="10">
        <v>199700.4</v>
      </c>
      <c r="Z185" s="10">
        <v>0</v>
      </c>
      <c r="AA185" s="10">
        <v>0</v>
      </c>
      <c r="AB185" s="10">
        <v>-8747345</v>
      </c>
      <c r="AC185" s="7" t="str">
        <f t="shared" si="20"/>
        <v>OK</v>
      </c>
      <c r="AD185" s="10">
        <v>30174528</v>
      </c>
      <c r="AE185" s="10">
        <v>0</v>
      </c>
      <c r="AF185" s="10">
        <v>0</v>
      </c>
      <c r="AG185" s="10">
        <v>139635060</v>
      </c>
      <c r="AH185" s="10">
        <v>103554690</v>
      </c>
      <c r="AI185" s="7" t="str">
        <f t="shared" si="21"/>
        <v>OK</v>
      </c>
      <c r="AJ185" s="10">
        <v>136575186</v>
      </c>
      <c r="AK185" s="10">
        <v>105004217.42</v>
      </c>
      <c r="AL185" s="10">
        <v>0</v>
      </c>
      <c r="AM185" s="10">
        <v>0</v>
      </c>
      <c r="AN185" s="10">
        <v>0</v>
      </c>
      <c r="AO185" s="10">
        <v>0</v>
      </c>
      <c r="AP185" s="13">
        <f t="shared" si="22"/>
        <v>0</v>
      </c>
      <c r="AQ185" s="10">
        <v>25601618</v>
      </c>
      <c r="AR185" s="10">
        <v>25601618</v>
      </c>
      <c r="AS185" s="10">
        <v>0</v>
      </c>
      <c r="AT185" s="10">
        <v>0</v>
      </c>
      <c r="AU185" s="14">
        <f t="shared" si="23"/>
        <v>0</v>
      </c>
      <c r="AV185" s="7" t="str">
        <f t="shared" si="24"/>
        <v>NÃO</v>
      </c>
      <c r="AW185" s="7" t="str">
        <f t="shared" si="25"/>
        <v>OK</v>
      </c>
      <c r="AX185" s="7" t="str">
        <f t="shared" si="26"/>
        <v>OK</v>
      </c>
    </row>
    <row r="186" spans="1:50" x14ac:dyDescent="0.25">
      <c r="A186" s="1" t="s">
        <v>610</v>
      </c>
      <c r="B186" t="s">
        <v>644</v>
      </c>
      <c r="C186" t="s">
        <v>645</v>
      </c>
      <c r="D186" t="s">
        <v>646</v>
      </c>
      <c r="E186" t="s">
        <v>52</v>
      </c>
      <c r="F186" t="s">
        <v>359</v>
      </c>
      <c r="G186" t="s">
        <v>54</v>
      </c>
      <c r="H186" t="s">
        <v>55</v>
      </c>
      <c r="I186" t="s">
        <v>56</v>
      </c>
      <c r="J186" t="s">
        <v>57</v>
      </c>
      <c r="K186" t="s">
        <v>57</v>
      </c>
      <c r="L186" t="s">
        <v>111</v>
      </c>
      <c r="M186">
        <v>703</v>
      </c>
      <c r="N186" s="5" t="str">
        <f t="shared" si="18"/>
        <v>OK</v>
      </c>
      <c r="O186" t="s">
        <v>59</v>
      </c>
      <c r="P186" t="s">
        <v>59</v>
      </c>
      <c r="Q186" t="s">
        <v>59</v>
      </c>
      <c r="R186" t="str">
        <f>VLOOKUP($D186,Rascunho!$E$2:$S$296,15,FALSE)</f>
        <v>https://www.lafepe.pe.gov.br/governanca</v>
      </c>
      <c r="S186" s="11">
        <v>409594721.12</v>
      </c>
      <c r="T186" s="11">
        <v>58747326.100000001</v>
      </c>
      <c r="U186" s="7" t="str">
        <f t="shared" si="19"/>
        <v>OK</v>
      </c>
      <c r="V186" s="10">
        <v>95594929.299999997</v>
      </c>
      <c r="W186" s="10">
        <v>29290631</v>
      </c>
      <c r="X186" t="s">
        <v>59</v>
      </c>
      <c r="Y186" s="10">
        <v>348778.71</v>
      </c>
      <c r="Z186" s="10">
        <v>4578.2</v>
      </c>
      <c r="AA186" s="10">
        <v>19549.2</v>
      </c>
      <c r="AB186" s="10">
        <v>15611346.699999999</v>
      </c>
      <c r="AC186" s="7" t="str">
        <f t="shared" si="20"/>
        <v>OK</v>
      </c>
      <c r="AD186" s="10">
        <v>218336615.96000001</v>
      </c>
      <c r="AE186" s="10">
        <v>0</v>
      </c>
      <c r="AF186" s="10">
        <v>25000000</v>
      </c>
      <c r="AG186" s="10">
        <v>0</v>
      </c>
      <c r="AH186" s="10">
        <v>0</v>
      </c>
      <c r="AI186" s="7" t="str">
        <f t="shared" si="21"/>
        <v>OK</v>
      </c>
      <c r="AJ186" s="10">
        <v>0</v>
      </c>
      <c r="AK186" s="10">
        <v>0</v>
      </c>
      <c r="AL186" s="10">
        <v>0</v>
      </c>
      <c r="AM186" s="10">
        <v>0</v>
      </c>
      <c r="AN186" s="10">
        <v>91425333</v>
      </c>
      <c r="AO186" s="10">
        <v>91425333</v>
      </c>
      <c r="AP186" s="13">
        <f t="shared" si="22"/>
        <v>0</v>
      </c>
      <c r="AQ186" s="10">
        <v>87989242</v>
      </c>
      <c r="AR186" s="10">
        <v>87989242</v>
      </c>
      <c r="AS186" s="10">
        <v>0</v>
      </c>
      <c r="AT186" s="10">
        <v>0</v>
      </c>
      <c r="AU186" s="14">
        <f t="shared" si="23"/>
        <v>0</v>
      </c>
      <c r="AV186" s="7" t="str">
        <f t="shared" si="24"/>
        <v>NÃO</v>
      </c>
      <c r="AW186" s="7" t="str">
        <f t="shared" si="25"/>
        <v>OK</v>
      </c>
      <c r="AX186" s="7" t="str">
        <f t="shared" si="26"/>
        <v>OK</v>
      </c>
    </row>
    <row r="187" spans="1:50" x14ac:dyDescent="0.25">
      <c r="A187" s="1" t="s">
        <v>610</v>
      </c>
      <c r="B187" t="s">
        <v>647</v>
      </c>
      <c r="C187" t="s">
        <v>648</v>
      </c>
      <c r="D187" t="s">
        <v>649</v>
      </c>
      <c r="E187" t="s">
        <v>52</v>
      </c>
      <c r="F187" t="s">
        <v>110</v>
      </c>
      <c r="G187" t="s">
        <v>54</v>
      </c>
      <c r="H187" t="s">
        <v>55</v>
      </c>
      <c r="I187" t="s">
        <v>56</v>
      </c>
      <c r="J187" t="s">
        <v>57</v>
      </c>
      <c r="K187" t="s">
        <v>57</v>
      </c>
      <c r="L187" t="s">
        <v>58</v>
      </c>
      <c r="M187">
        <v>287</v>
      </c>
      <c r="N187" s="5" t="str">
        <f t="shared" si="18"/>
        <v>OK</v>
      </c>
      <c r="O187" t="s">
        <v>59</v>
      </c>
      <c r="P187" t="s">
        <v>59</v>
      </c>
      <c r="Q187" t="s">
        <v>57</v>
      </c>
      <c r="R187" t="str">
        <f>VLOOKUP($D187,Rascunho!$E$2:$S$296,15,FALSE)</f>
        <v>https://www.perpart.pe.gov.br/transparencia/governanca/politicas-e-regulamentos</v>
      </c>
      <c r="S187" s="11">
        <v>3982196.95</v>
      </c>
      <c r="T187" s="11">
        <v>95361144.450000003</v>
      </c>
      <c r="U187" s="7" t="str">
        <f t="shared" si="19"/>
        <v>OK</v>
      </c>
      <c r="V187" s="10">
        <v>119869927.40000001</v>
      </c>
      <c r="W187" s="10">
        <v>9015.39</v>
      </c>
      <c r="X187" t="s">
        <v>57</v>
      </c>
      <c r="Y187" s="10">
        <v>229195.88</v>
      </c>
      <c r="Z187" s="10">
        <v>0</v>
      </c>
      <c r="AA187" s="10">
        <v>6183.1</v>
      </c>
      <c r="AB187" s="10">
        <v>6934291.6100000003</v>
      </c>
      <c r="AC187" s="7" t="str">
        <f t="shared" si="20"/>
        <v>OK</v>
      </c>
      <c r="AD187" s="10">
        <v>-180516878.59999999</v>
      </c>
      <c r="AE187" s="10">
        <v>0</v>
      </c>
      <c r="AF187" s="10">
        <v>0</v>
      </c>
      <c r="AG187" s="10">
        <v>108124076.62</v>
      </c>
      <c r="AH187" s="10">
        <v>116576907.02</v>
      </c>
      <c r="AI187" s="7" t="str">
        <f t="shared" si="21"/>
        <v>OK</v>
      </c>
      <c r="AJ187" s="10">
        <v>107951603.48</v>
      </c>
      <c r="AK187" s="10">
        <v>119184635.69</v>
      </c>
      <c r="AL187" s="10">
        <v>3627023.03</v>
      </c>
      <c r="AM187" s="10">
        <v>3411145.63</v>
      </c>
      <c r="AN187" s="10">
        <v>432087</v>
      </c>
      <c r="AO187" s="10">
        <v>435714</v>
      </c>
      <c r="AP187" s="13">
        <f t="shared" si="22"/>
        <v>3627</v>
      </c>
      <c r="AQ187" s="10">
        <v>439400256.06999999</v>
      </c>
      <c r="AR187" s="10">
        <v>443027279.10000002</v>
      </c>
      <c r="AS187" s="10">
        <v>3627023.03</v>
      </c>
      <c r="AT187" s="10">
        <v>3411145.63</v>
      </c>
      <c r="AU187" s="14">
        <f t="shared" si="23"/>
        <v>7038168.6600000309</v>
      </c>
      <c r="AV187" s="7" t="str">
        <f t="shared" si="24"/>
        <v>SIM</v>
      </c>
      <c r="AW187" s="7" t="str">
        <f t="shared" si="25"/>
        <v>OK</v>
      </c>
      <c r="AX187" s="7" t="str">
        <f t="shared" si="26"/>
        <v>OK</v>
      </c>
    </row>
    <row r="188" spans="1:50" x14ac:dyDescent="0.25">
      <c r="A188" s="1" t="s">
        <v>610</v>
      </c>
      <c r="B188" t="s">
        <v>650</v>
      </c>
      <c r="C188" t="s">
        <v>651</v>
      </c>
      <c r="D188" t="s">
        <v>652</v>
      </c>
      <c r="E188" t="s">
        <v>52</v>
      </c>
      <c r="F188" t="s">
        <v>239</v>
      </c>
      <c r="G188" t="s">
        <v>54</v>
      </c>
      <c r="H188" t="s">
        <v>55</v>
      </c>
      <c r="I188" t="s">
        <v>56</v>
      </c>
      <c r="J188" t="s">
        <v>57</v>
      </c>
      <c r="K188" t="s">
        <v>57</v>
      </c>
      <c r="L188" t="s">
        <v>111</v>
      </c>
      <c r="M188">
        <v>202</v>
      </c>
      <c r="N188" s="5" t="str">
        <f t="shared" si="18"/>
        <v>OK</v>
      </c>
      <c r="O188" t="s">
        <v>59</v>
      </c>
      <c r="P188" t="s">
        <v>59</v>
      </c>
      <c r="Q188" t="s">
        <v>57</v>
      </c>
      <c r="R188" t="str">
        <f>VLOOKUP($D188,Rascunho!$E$2:$S$296,15,FALSE)</f>
        <v>https://www.portodorecife.pe.gov.br/governanca-corporativa.php</v>
      </c>
      <c r="S188" s="11">
        <v>35754911.670000002</v>
      </c>
      <c r="T188" s="11">
        <v>19670852.309999999</v>
      </c>
      <c r="U188" s="7" t="str">
        <f t="shared" si="19"/>
        <v>OK</v>
      </c>
      <c r="V188" s="10">
        <v>34960757.439999998</v>
      </c>
      <c r="W188" s="10">
        <v>1415840.69</v>
      </c>
      <c r="X188" t="s">
        <v>57</v>
      </c>
      <c r="Y188" s="10">
        <v>310002.90999999997</v>
      </c>
      <c r="Z188" s="10">
        <v>0</v>
      </c>
      <c r="AA188" s="10">
        <v>19900.64</v>
      </c>
      <c r="AB188" s="10">
        <v>2209994.92</v>
      </c>
      <c r="AC188" s="7" t="str">
        <f t="shared" si="20"/>
        <v>OK</v>
      </c>
      <c r="AD188" s="10">
        <v>2779886.22</v>
      </c>
      <c r="AE188" s="10">
        <v>0</v>
      </c>
      <c r="AF188" s="10">
        <v>0</v>
      </c>
      <c r="AG188" s="10">
        <v>0</v>
      </c>
      <c r="AH188" s="10">
        <v>0</v>
      </c>
      <c r="AI188" s="7" t="str">
        <f t="shared" si="21"/>
        <v>OK</v>
      </c>
      <c r="AJ188" s="10">
        <v>0</v>
      </c>
      <c r="AK188" s="10">
        <v>0</v>
      </c>
      <c r="AL188" s="10">
        <v>11220000</v>
      </c>
      <c r="AM188" s="10">
        <v>0</v>
      </c>
      <c r="AN188" s="10">
        <v>205862946</v>
      </c>
      <c r="AO188" s="10">
        <v>205862946</v>
      </c>
      <c r="AP188" s="13">
        <f t="shared" si="22"/>
        <v>0</v>
      </c>
      <c r="AQ188" s="10">
        <v>205862946</v>
      </c>
      <c r="AR188" s="10">
        <v>205862945.88999999</v>
      </c>
      <c r="AS188" s="10">
        <v>11220000</v>
      </c>
      <c r="AT188" s="10">
        <v>11220000</v>
      </c>
      <c r="AU188" s="14">
        <f t="shared" si="23"/>
        <v>11219999.889999986</v>
      </c>
      <c r="AV188" s="7" t="str">
        <f t="shared" si="24"/>
        <v>SIM</v>
      </c>
      <c r="AW188" s="7" t="str">
        <f t="shared" si="25"/>
        <v>OK</v>
      </c>
      <c r="AX188" s="7" t="str">
        <f t="shared" si="26"/>
        <v>OK</v>
      </c>
    </row>
    <row r="189" spans="1:50" x14ac:dyDescent="0.25">
      <c r="A189" s="1" t="s">
        <v>610</v>
      </c>
      <c r="B189" t="s">
        <v>653</v>
      </c>
      <c r="C189" t="s">
        <v>654</v>
      </c>
      <c r="D189" t="s">
        <v>655</v>
      </c>
      <c r="E189" t="s">
        <v>52</v>
      </c>
      <c r="F189" t="s">
        <v>239</v>
      </c>
      <c r="G189" t="s">
        <v>73</v>
      </c>
      <c r="H189" t="s">
        <v>74</v>
      </c>
      <c r="I189" t="s">
        <v>56</v>
      </c>
      <c r="J189" t="s">
        <v>57</v>
      </c>
      <c r="K189" t="s">
        <v>57</v>
      </c>
      <c r="L189" t="s">
        <v>111</v>
      </c>
      <c r="M189">
        <v>639</v>
      </c>
      <c r="N189" s="5" t="str">
        <f t="shared" si="18"/>
        <v>OK</v>
      </c>
      <c r="O189" t="s">
        <v>59</v>
      </c>
      <c r="P189" t="s">
        <v>59</v>
      </c>
      <c r="Q189" t="s">
        <v>59</v>
      </c>
      <c r="R189" t="str">
        <f>VLOOKUP($D189,Rascunho!$E$2:$S$296,15,FALSE)</f>
        <v>https://www.suape.pe.gov.br/pt/transparencia/governanca-corporativa/carta-anual-de-politicas-publicas-e-de-governanca-corporativa</v>
      </c>
      <c r="S189" s="11">
        <v>358612951.83999997</v>
      </c>
      <c r="T189" s="11">
        <v>82621104.200000003</v>
      </c>
      <c r="U189" s="7" t="str">
        <f t="shared" si="19"/>
        <v>OK</v>
      </c>
      <c r="V189" s="10">
        <v>380671296.97000003</v>
      </c>
      <c r="W189" s="10">
        <v>112049191.34</v>
      </c>
      <c r="X189" t="s">
        <v>59</v>
      </c>
      <c r="Y189" s="10">
        <v>423579.54</v>
      </c>
      <c r="Z189" s="10">
        <v>3408.75</v>
      </c>
      <c r="AA189" s="10">
        <v>20020</v>
      </c>
      <c r="AB189" s="10">
        <v>114358033.03</v>
      </c>
      <c r="AC189" s="7" t="str">
        <f t="shared" si="20"/>
        <v>OK</v>
      </c>
      <c r="AD189" s="10">
        <v>3812337505.52</v>
      </c>
      <c r="AE189" s="10">
        <v>0</v>
      </c>
      <c r="AF189" s="10">
        <v>0</v>
      </c>
      <c r="AG189" s="10">
        <v>0</v>
      </c>
      <c r="AH189" s="10">
        <v>0</v>
      </c>
      <c r="AI189" s="7" t="str">
        <f t="shared" si="21"/>
        <v>OK</v>
      </c>
      <c r="AJ189" s="10">
        <v>0</v>
      </c>
      <c r="AK189" s="10">
        <v>0</v>
      </c>
      <c r="AL189" s="10">
        <v>381473211.01999998</v>
      </c>
      <c r="AM189" s="10">
        <v>934607.44</v>
      </c>
      <c r="AN189" s="10">
        <v>0</v>
      </c>
      <c r="AO189" s="10">
        <v>0</v>
      </c>
      <c r="AP189" s="13">
        <f t="shared" si="22"/>
        <v>0</v>
      </c>
      <c r="AQ189" s="10">
        <v>1964551500.4400001</v>
      </c>
      <c r="AR189" s="10">
        <v>1965486107.8800001</v>
      </c>
      <c r="AS189" s="10">
        <v>0</v>
      </c>
      <c r="AT189" s="10">
        <v>0</v>
      </c>
      <c r="AU189" s="14">
        <f t="shared" si="23"/>
        <v>934607.44000005722</v>
      </c>
      <c r="AV189" s="7" t="str">
        <f t="shared" si="24"/>
        <v>SIM</v>
      </c>
      <c r="AW189" s="7" t="str">
        <f t="shared" si="25"/>
        <v>VER CAPITAL</v>
      </c>
      <c r="AX189" s="7" t="str">
        <f t="shared" si="26"/>
        <v>OK</v>
      </c>
    </row>
    <row r="190" spans="1:50" x14ac:dyDescent="0.25">
      <c r="A190" s="1" t="s">
        <v>656</v>
      </c>
      <c r="B190" t="s">
        <v>657</v>
      </c>
      <c r="C190" t="s">
        <v>658</v>
      </c>
      <c r="D190" t="s">
        <v>659</v>
      </c>
      <c r="E190" t="s">
        <v>52</v>
      </c>
      <c r="F190" t="s">
        <v>68</v>
      </c>
      <c r="G190" t="s">
        <v>54</v>
      </c>
      <c r="H190" t="s">
        <v>55</v>
      </c>
      <c r="I190" t="s">
        <v>56</v>
      </c>
      <c r="J190" t="s">
        <v>57</v>
      </c>
      <c r="K190" t="s">
        <v>57</v>
      </c>
      <c r="L190" t="s">
        <v>111</v>
      </c>
      <c r="M190">
        <v>31</v>
      </c>
      <c r="N190" s="5" t="str">
        <f t="shared" si="18"/>
        <v>OK</v>
      </c>
      <c r="O190" t="s">
        <v>59</v>
      </c>
      <c r="P190" t="s">
        <v>59</v>
      </c>
      <c r="Q190" t="s">
        <v>59</v>
      </c>
      <c r="R190" t="str">
        <f>VLOOKUP($D190,Rascunho!$E$2:$S$296,15,FALSE)</f>
        <v>https://portal.pi.gov.br/fomento/carta-anual-de-governanca/#123-124-2023-1679469123</v>
      </c>
      <c r="S190" s="11">
        <v>14795172.130000001</v>
      </c>
      <c r="T190" s="11">
        <v>2652262.64</v>
      </c>
      <c r="U190" s="7" t="str">
        <f t="shared" si="19"/>
        <v>OK</v>
      </c>
      <c r="V190" s="10">
        <v>13259297.039999999</v>
      </c>
      <c r="W190" s="10">
        <v>0</v>
      </c>
      <c r="X190" t="s">
        <v>57</v>
      </c>
      <c r="Y190" s="10">
        <v>182329.28</v>
      </c>
      <c r="Z190" s="10">
        <v>0</v>
      </c>
      <c r="AA190" s="10">
        <v>35687.199999999997</v>
      </c>
      <c r="AB190" s="10">
        <v>1535875.09</v>
      </c>
      <c r="AC190" s="7" t="str">
        <f t="shared" si="20"/>
        <v>OK</v>
      </c>
      <c r="AD190" s="10">
        <v>61368766.18</v>
      </c>
      <c r="AE190" s="10">
        <v>0</v>
      </c>
      <c r="AF190" s="10">
        <v>0</v>
      </c>
      <c r="AG190" s="10">
        <v>0</v>
      </c>
      <c r="AH190" s="10">
        <v>0</v>
      </c>
      <c r="AI190" s="7" t="str">
        <f t="shared" si="21"/>
        <v>OK</v>
      </c>
      <c r="AJ190" s="10">
        <v>0</v>
      </c>
      <c r="AK190" s="10">
        <v>0</v>
      </c>
      <c r="AL190" s="10">
        <v>10002000</v>
      </c>
      <c r="AM190" s="10">
        <v>24004800</v>
      </c>
      <c r="AN190" s="10">
        <v>4580856</v>
      </c>
      <c r="AO190" s="10">
        <v>6981336</v>
      </c>
      <c r="AP190" s="13">
        <f t="shared" si="22"/>
        <v>2400480</v>
      </c>
      <c r="AQ190" s="10">
        <v>45808560</v>
      </c>
      <c r="AR190" s="10">
        <v>69813360</v>
      </c>
      <c r="AS190" s="10">
        <v>0</v>
      </c>
      <c r="AT190" s="10">
        <v>0</v>
      </c>
      <c r="AU190" s="14">
        <f t="shared" si="23"/>
        <v>24004800</v>
      </c>
      <c r="AV190" s="7" t="str">
        <f t="shared" si="24"/>
        <v>SIM</v>
      </c>
      <c r="AW190" s="7" t="str">
        <f t="shared" si="25"/>
        <v>VER CAPITAL</v>
      </c>
      <c r="AX190" s="7" t="str">
        <f t="shared" si="26"/>
        <v>OK</v>
      </c>
    </row>
    <row r="191" spans="1:50" x14ac:dyDescent="0.25">
      <c r="A191" s="1" t="s">
        <v>656</v>
      </c>
      <c r="B191" t="s">
        <v>660</v>
      </c>
      <c r="C191" t="s">
        <v>661</v>
      </c>
      <c r="D191" t="s">
        <v>662</v>
      </c>
      <c r="E191" t="s">
        <v>52</v>
      </c>
      <c r="F191" t="s">
        <v>87</v>
      </c>
      <c r="G191" t="s">
        <v>54</v>
      </c>
      <c r="H191" t="s">
        <v>55</v>
      </c>
      <c r="I191" t="s">
        <v>56</v>
      </c>
      <c r="J191" t="s">
        <v>57</v>
      </c>
      <c r="K191" t="s">
        <v>57</v>
      </c>
      <c r="L191" t="s">
        <v>111</v>
      </c>
      <c r="M191">
        <v>904</v>
      </c>
      <c r="N191" s="5" t="str">
        <f t="shared" si="18"/>
        <v>OK</v>
      </c>
      <c r="O191" t="s">
        <v>59</v>
      </c>
      <c r="P191" t="s">
        <v>59</v>
      </c>
      <c r="Q191" t="s">
        <v>59</v>
      </c>
      <c r="R191" t="str">
        <f>VLOOKUP($D191,Rascunho!$E$2:$S$296,15,FALSE)</f>
        <v>https://www.agespisa.com.br/site/pages/public/index.jsf</v>
      </c>
      <c r="S191" s="11">
        <v>3374438505.1500001</v>
      </c>
      <c r="T191" s="11">
        <v>186814308</v>
      </c>
      <c r="U191" s="7" t="str">
        <f t="shared" si="19"/>
        <v>OK</v>
      </c>
      <c r="V191" s="10">
        <v>1006220251</v>
      </c>
      <c r="W191" s="10">
        <v>0</v>
      </c>
      <c r="X191" t="s">
        <v>57</v>
      </c>
      <c r="Y191" s="10">
        <v>59048.6</v>
      </c>
      <c r="Z191" s="10">
        <v>0</v>
      </c>
      <c r="AA191" s="10">
        <v>0</v>
      </c>
      <c r="AB191" s="10">
        <v>-113845359</v>
      </c>
      <c r="AC191" s="7" t="str">
        <f t="shared" si="20"/>
        <v>OK</v>
      </c>
      <c r="AD191" s="10">
        <v>-1037910757</v>
      </c>
      <c r="AE191" s="10">
        <v>-107361110</v>
      </c>
      <c r="AF191" s="10">
        <v>0</v>
      </c>
      <c r="AG191" s="10">
        <v>107361110</v>
      </c>
      <c r="AH191" s="10">
        <v>786512172</v>
      </c>
      <c r="AI191" s="7" t="str">
        <f t="shared" si="21"/>
        <v>INDÍCIO DE DEPENDÊNCIA POR SUBVENÇÃO</v>
      </c>
      <c r="AJ191" s="10">
        <v>16593484.130000001</v>
      </c>
      <c r="AK191" s="10">
        <v>0</v>
      </c>
      <c r="AL191" s="10">
        <v>34408805</v>
      </c>
      <c r="AM191" s="10">
        <v>34408805</v>
      </c>
      <c r="AN191" s="10">
        <v>4.71</v>
      </c>
      <c r="AO191" s="10">
        <v>4.71</v>
      </c>
      <c r="AP191" s="13">
        <f t="shared" si="22"/>
        <v>0</v>
      </c>
      <c r="AQ191" s="10">
        <v>152286319</v>
      </c>
      <c r="AR191" s="10">
        <v>152286319</v>
      </c>
      <c r="AS191" s="10">
        <v>0</v>
      </c>
      <c r="AT191" s="10">
        <v>0</v>
      </c>
      <c r="AU191" s="14">
        <f t="shared" si="23"/>
        <v>0</v>
      </c>
      <c r="AV191" s="7" t="str">
        <f t="shared" si="24"/>
        <v>NÃO</v>
      </c>
      <c r="AW191" s="7" t="str">
        <f t="shared" si="25"/>
        <v>VER CAPITAL</v>
      </c>
      <c r="AX191" s="7" t="str">
        <f t="shared" si="26"/>
        <v>INDÍCIO DE DEPENDÊNCIA POR CAPITAL</v>
      </c>
    </row>
    <row r="192" spans="1:50" x14ac:dyDescent="0.25">
      <c r="A192" s="1" t="s">
        <v>656</v>
      </c>
      <c r="B192" t="s">
        <v>663</v>
      </c>
      <c r="C192" t="s">
        <v>664</v>
      </c>
      <c r="D192" t="s">
        <v>665</v>
      </c>
      <c r="E192" t="s">
        <v>52</v>
      </c>
      <c r="F192" t="s">
        <v>63</v>
      </c>
      <c r="G192" t="s">
        <v>54</v>
      </c>
      <c r="H192" t="s">
        <v>55</v>
      </c>
      <c r="I192" t="s">
        <v>56</v>
      </c>
      <c r="J192" t="s">
        <v>57</v>
      </c>
      <c r="K192" t="s">
        <v>59</v>
      </c>
      <c r="L192" t="s">
        <v>111</v>
      </c>
      <c r="M192">
        <v>35</v>
      </c>
      <c r="N192" s="5" t="str">
        <f t="shared" si="18"/>
        <v>OK</v>
      </c>
      <c r="O192" t="s">
        <v>59</v>
      </c>
      <c r="P192" t="s">
        <v>59</v>
      </c>
      <c r="Q192" t="s">
        <v>57</v>
      </c>
      <c r="R192" t="str">
        <f>VLOOKUP($D192,Rascunho!$E$2:$S$296,15,FALSE)</f>
        <v>https://investepiaui.com/zpe/</v>
      </c>
      <c r="S192" s="11">
        <v>0</v>
      </c>
      <c r="T192" s="11">
        <v>2982893.23</v>
      </c>
      <c r="U192" s="7" t="str">
        <f t="shared" si="19"/>
        <v>OK</v>
      </c>
      <c r="V192" s="10">
        <v>8712080.4000000004</v>
      </c>
      <c r="W192" s="10">
        <v>772529.03</v>
      </c>
      <c r="X192" t="s">
        <v>57</v>
      </c>
      <c r="Y192" s="10">
        <v>280554.27</v>
      </c>
      <c r="Z192" s="10">
        <v>0</v>
      </c>
      <c r="AA192" s="10">
        <v>0</v>
      </c>
      <c r="AB192" s="10">
        <v>-8655555.2899999991</v>
      </c>
      <c r="AC192" s="7" t="str">
        <f t="shared" si="20"/>
        <v>OK</v>
      </c>
      <c r="AD192" s="10">
        <v>72117960.579999998</v>
      </c>
      <c r="AE192" s="10">
        <v>0</v>
      </c>
      <c r="AF192" s="10">
        <v>0</v>
      </c>
      <c r="AG192" s="10">
        <v>0</v>
      </c>
      <c r="AH192" s="10">
        <v>0</v>
      </c>
      <c r="AI192" s="7" t="str">
        <f t="shared" si="21"/>
        <v>OK</v>
      </c>
      <c r="AJ192" s="10">
        <v>0</v>
      </c>
      <c r="AK192" s="10">
        <v>0</v>
      </c>
      <c r="AL192" s="10">
        <v>17555033.359999999</v>
      </c>
      <c r="AM192" s="10">
        <v>8924315.8399999999</v>
      </c>
      <c r="AN192" s="10">
        <v>34947188</v>
      </c>
      <c r="AO192" s="10">
        <v>55091217.200000003</v>
      </c>
      <c r="AP192" s="13">
        <f t="shared" si="22"/>
        <v>20144029.200000003</v>
      </c>
      <c r="AQ192" s="10">
        <v>34947188</v>
      </c>
      <c r="AR192" s="10">
        <v>20144029.199999999</v>
      </c>
      <c r="AS192" s="10">
        <v>0</v>
      </c>
      <c r="AT192" s="10">
        <v>0</v>
      </c>
      <c r="AU192" s="14">
        <f t="shared" si="23"/>
        <v>-14803158.800000001</v>
      </c>
      <c r="AV192" s="7" t="str">
        <f t="shared" si="24"/>
        <v>SIM</v>
      </c>
      <c r="AW192" s="7" t="str">
        <f t="shared" si="25"/>
        <v>VER CAPITAL</v>
      </c>
      <c r="AX192" s="7" t="str">
        <f t="shared" si="26"/>
        <v>OK</v>
      </c>
    </row>
    <row r="193" spans="1:50" x14ac:dyDescent="0.25">
      <c r="A193" s="1" t="s">
        <v>656</v>
      </c>
      <c r="B193" t="s">
        <v>666</v>
      </c>
      <c r="C193" t="s">
        <v>667</v>
      </c>
      <c r="D193" t="s">
        <v>668</v>
      </c>
      <c r="E193" t="s">
        <v>52</v>
      </c>
      <c r="F193" t="s">
        <v>128</v>
      </c>
      <c r="G193" t="s">
        <v>54</v>
      </c>
      <c r="H193" t="s">
        <v>55</v>
      </c>
      <c r="I193" t="s">
        <v>56</v>
      </c>
      <c r="J193" t="s">
        <v>57</v>
      </c>
      <c r="K193" t="s">
        <v>57</v>
      </c>
      <c r="L193" t="s">
        <v>111</v>
      </c>
      <c r="M193">
        <v>2</v>
      </c>
      <c r="N193" s="5" t="str">
        <f t="shared" si="18"/>
        <v>OK</v>
      </c>
      <c r="O193" t="s">
        <v>59</v>
      </c>
      <c r="P193" t="s">
        <v>59</v>
      </c>
      <c r="Q193" t="s">
        <v>57</v>
      </c>
      <c r="R193" t="str">
        <f>VLOOKUP($D193,Rascunho!$E$2:$S$296,15,FALSE)</f>
        <v>Site não disponível</v>
      </c>
      <c r="S193" s="11">
        <v>0</v>
      </c>
      <c r="T193" s="11">
        <v>1106630.57</v>
      </c>
      <c r="U193" s="7" t="str">
        <f t="shared" si="19"/>
        <v>OK</v>
      </c>
      <c r="V193" s="10">
        <v>1621674.85</v>
      </c>
      <c r="W193" s="10">
        <v>40461.5</v>
      </c>
      <c r="X193" t="s">
        <v>57</v>
      </c>
      <c r="Y193" s="10">
        <v>283654.48</v>
      </c>
      <c r="Z193" s="10">
        <v>0</v>
      </c>
      <c r="AA193" s="10">
        <v>0</v>
      </c>
      <c r="AB193" s="10">
        <v>-1611218.06</v>
      </c>
      <c r="AC193" s="7" t="str">
        <f t="shared" si="20"/>
        <v>OK</v>
      </c>
      <c r="AD193" s="10">
        <v>-17744</v>
      </c>
      <c r="AE193" s="10">
        <v>0</v>
      </c>
      <c r="AF193" s="10">
        <v>0</v>
      </c>
      <c r="AG193" s="10">
        <v>0</v>
      </c>
      <c r="AH193" s="10">
        <v>0</v>
      </c>
      <c r="AI193" s="7" t="str">
        <f t="shared" si="21"/>
        <v>OK</v>
      </c>
      <c r="AJ193" s="10">
        <v>0</v>
      </c>
      <c r="AK193" s="10">
        <v>0</v>
      </c>
      <c r="AL193" s="10">
        <v>655813.19999999995</v>
      </c>
      <c r="AM193" s="10">
        <v>629920</v>
      </c>
      <c r="AN193" s="10">
        <v>1447287</v>
      </c>
      <c r="AO193" s="10">
        <v>1447287</v>
      </c>
      <c r="AP193" s="13">
        <f t="shared" si="22"/>
        <v>0</v>
      </c>
      <c r="AQ193" s="10">
        <v>10002674</v>
      </c>
      <c r="AR193" s="10">
        <v>10002674</v>
      </c>
      <c r="AS193" s="10">
        <v>0</v>
      </c>
      <c r="AT193" s="10">
        <v>0</v>
      </c>
      <c r="AU193" s="14">
        <f t="shared" si="23"/>
        <v>0</v>
      </c>
      <c r="AV193" s="7" t="str">
        <f t="shared" si="24"/>
        <v>NÃO</v>
      </c>
      <c r="AW193" s="7" t="str">
        <f t="shared" si="25"/>
        <v>VER CAPITAL</v>
      </c>
      <c r="AX193" s="7" t="str">
        <f t="shared" si="26"/>
        <v>INDÍCIO DE DEPENDÊNCIA POR CAPITAL</v>
      </c>
    </row>
    <row r="194" spans="1:50" x14ac:dyDescent="0.25">
      <c r="A194" s="1" t="s">
        <v>656</v>
      </c>
      <c r="B194" t="s">
        <v>669</v>
      </c>
      <c r="C194" t="s">
        <v>670</v>
      </c>
      <c r="D194" t="s">
        <v>671</v>
      </c>
      <c r="E194" t="s">
        <v>52</v>
      </c>
      <c r="F194" t="s">
        <v>239</v>
      </c>
      <c r="G194" t="s">
        <v>54</v>
      </c>
      <c r="H194" t="s">
        <v>55</v>
      </c>
      <c r="I194" t="s">
        <v>56</v>
      </c>
      <c r="J194" t="s">
        <v>57</v>
      </c>
      <c r="K194" t="s">
        <v>59</v>
      </c>
      <c r="L194" t="s">
        <v>111</v>
      </c>
      <c r="M194">
        <v>20</v>
      </c>
      <c r="N194" s="5" t="str">
        <f t="shared" ref="N194:N257" si="27">IF(AND(E194="ATIVA",M194=0),"VERIFICAR","OK")</f>
        <v>OK</v>
      </c>
      <c r="O194" t="s">
        <v>59</v>
      </c>
      <c r="P194" t="s">
        <v>59</v>
      </c>
      <c r="Q194" t="s">
        <v>59</v>
      </c>
      <c r="R194" t="str">
        <f>VLOOKUP($D194,Rascunho!$E$2:$S$296,15,FALSE)</f>
        <v>https://portopiaui.com/#</v>
      </c>
      <c r="S194" s="11">
        <v>0</v>
      </c>
      <c r="T194" s="11">
        <v>1018276.93</v>
      </c>
      <c r="U194" s="7" t="str">
        <f t="shared" si="19"/>
        <v>OK</v>
      </c>
      <c r="V194" s="10">
        <v>4550056.17</v>
      </c>
      <c r="W194" s="10">
        <v>648956.25</v>
      </c>
      <c r="X194" t="s">
        <v>57</v>
      </c>
      <c r="Y194" s="10">
        <v>247547.88</v>
      </c>
      <c r="Z194" s="10">
        <v>0</v>
      </c>
      <c r="AA194" s="10">
        <v>81599.12</v>
      </c>
      <c r="AB194" s="10">
        <v>0</v>
      </c>
      <c r="AC194" s="7" t="str">
        <f t="shared" si="20"/>
        <v>OK</v>
      </c>
      <c r="AD194" s="10">
        <v>1413852.61</v>
      </c>
      <c r="AE194" s="10">
        <v>0</v>
      </c>
      <c r="AF194" s="10">
        <v>0</v>
      </c>
      <c r="AG194" s="10">
        <v>1917289.87</v>
      </c>
      <c r="AH194" s="10">
        <v>4411871.4000000004</v>
      </c>
      <c r="AI194" s="7" t="str">
        <f t="shared" si="21"/>
        <v>INDÍCIO DE DEPENDÊNCIA POR SUBVENÇÃO</v>
      </c>
      <c r="AJ194" s="10">
        <v>0</v>
      </c>
      <c r="AK194" s="10">
        <v>0</v>
      </c>
      <c r="AL194" s="10">
        <v>0</v>
      </c>
      <c r="AM194" s="10">
        <v>0</v>
      </c>
      <c r="AN194" s="10">
        <v>2500000</v>
      </c>
      <c r="AO194" s="10">
        <v>25000000</v>
      </c>
      <c r="AP194" s="13">
        <f t="shared" si="22"/>
        <v>22500000</v>
      </c>
      <c r="AQ194" s="10">
        <v>134544.18</v>
      </c>
      <c r="AR194" s="10">
        <v>0</v>
      </c>
      <c r="AS194" s="10">
        <v>21293103.469999999</v>
      </c>
      <c r="AT194" s="10">
        <v>21293103.469999999</v>
      </c>
      <c r="AU194" s="14">
        <f t="shared" si="23"/>
        <v>21158559.289999999</v>
      </c>
      <c r="AV194" s="7" t="str">
        <f t="shared" si="24"/>
        <v>SIM</v>
      </c>
      <c r="AW194" s="7" t="str">
        <f t="shared" si="25"/>
        <v>OK</v>
      </c>
      <c r="AX194" s="7" t="str">
        <f t="shared" si="26"/>
        <v>OK</v>
      </c>
    </row>
    <row r="195" spans="1:50" x14ac:dyDescent="0.25">
      <c r="A195" s="1" t="s">
        <v>656</v>
      </c>
      <c r="B195" t="s">
        <v>672</v>
      </c>
      <c r="C195" t="s">
        <v>673</v>
      </c>
      <c r="D195" t="s">
        <v>674</v>
      </c>
      <c r="E195" t="s">
        <v>52</v>
      </c>
      <c r="F195" t="s">
        <v>204</v>
      </c>
      <c r="G195" t="s">
        <v>54</v>
      </c>
      <c r="H195" t="s">
        <v>55</v>
      </c>
      <c r="I195" t="s">
        <v>56</v>
      </c>
      <c r="J195" t="s">
        <v>57</v>
      </c>
      <c r="K195" t="s">
        <v>57</v>
      </c>
      <c r="L195" t="s">
        <v>58</v>
      </c>
      <c r="M195">
        <v>135</v>
      </c>
      <c r="N195" s="5" t="str">
        <f t="shared" si="27"/>
        <v>OK</v>
      </c>
      <c r="O195" t="s">
        <v>59</v>
      </c>
      <c r="P195" t="s">
        <v>59</v>
      </c>
      <c r="Q195" t="s">
        <v>57</v>
      </c>
      <c r="R195" t="str">
        <f>VLOOKUP($D195,Rascunho!$E$2:$S$296,15,FALSE)</f>
        <v>Site não disponível</v>
      </c>
      <c r="S195" s="11">
        <v>28780000</v>
      </c>
      <c r="T195" s="11">
        <v>4420840</v>
      </c>
      <c r="U195" s="7" t="str">
        <f t="shared" ref="U195:U258" si="28">IF(AND(M195=0,T195&gt;0),"VERIFICAR","OK")</f>
        <v>OK</v>
      </c>
      <c r="V195" s="10">
        <v>28047900</v>
      </c>
      <c r="W195" s="10">
        <v>22411260</v>
      </c>
      <c r="X195" t="s">
        <v>57</v>
      </c>
      <c r="Y195" s="10">
        <v>360000</v>
      </c>
      <c r="Z195" s="10">
        <v>0</v>
      </c>
      <c r="AA195" s="10">
        <v>257900</v>
      </c>
      <c r="AB195" s="10">
        <v>1690000</v>
      </c>
      <c r="AC195" s="7" t="str">
        <f t="shared" ref="AC195:AC258" si="29">IF(AND(X195="SIM",AB195&lt;0),"VERIFICAR","OK")</f>
        <v>OK</v>
      </c>
      <c r="AD195" s="10">
        <v>2340000</v>
      </c>
      <c r="AE195" s="10">
        <v>0</v>
      </c>
      <c r="AF195" s="10">
        <v>0</v>
      </c>
      <c r="AG195" s="10">
        <v>12000000</v>
      </c>
      <c r="AH195" s="10">
        <v>28300000</v>
      </c>
      <c r="AI195" s="7" t="str">
        <f t="shared" ref="AI195:AI258" si="30">IF(AND(L195="NÃO DEPENDENTE",AH195&gt;0),"INDÍCIO DE DEPENDÊNCIA POR SUBVENÇÃO","OK")</f>
        <v>OK</v>
      </c>
      <c r="AJ195" s="10">
        <v>75900</v>
      </c>
      <c r="AK195" s="10">
        <v>317300</v>
      </c>
      <c r="AL195" s="10">
        <v>0</v>
      </c>
      <c r="AM195" s="10">
        <v>0</v>
      </c>
      <c r="AN195" s="10">
        <v>99.99</v>
      </c>
      <c r="AO195" s="10">
        <v>99.99</v>
      </c>
      <c r="AP195" s="13">
        <f t="shared" ref="AP195:AP258" si="31">AO195-AN195</f>
        <v>0</v>
      </c>
      <c r="AQ195" s="10">
        <v>0</v>
      </c>
      <c r="AR195" s="10">
        <v>0</v>
      </c>
      <c r="AS195" s="10">
        <v>0</v>
      </c>
      <c r="AT195" s="10">
        <v>0</v>
      </c>
      <c r="AU195" s="14">
        <f t="shared" ref="AU195:AU258" si="32">(AR195-AQ195)+(AT195)</f>
        <v>0</v>
      </c>
      <c r="AV195" s="7" t="str">
        <f t="shared" ref="AV195:AV258" si="33">IF(OR(AP195&gt;0,AU195&gt;0),"SIM","NÃO")</f>
        <v>NÃO</v>
      </c>
      <c r="AW195" s="7" t="str">
        <f t="shared" ref="AW195:AW258" si="34">IF(AND(L195="NÃO DEPENDENTE",AM195&gt;0),"VER CAPITAL","OK")</f>
        <v>OK</v>
      </c>
      <c r="AX195" s="7" t="str">
        <f t="shared" ref="AX195:AX258" si="35">IF(AND(AW195="VER CAPITAL",AV195="NÃO"),"INDÍCIO DE DEPENDÊNCIA POR CAPITAL","OK")</f>
        <v>OK</v>
      </c>
    </row>
    <row r="196" spans="1:50" x14ac:dyDescent="0.25">
      <c r="A196" s="1" t="s">
        <v>656</v>
      </c>
      <c r="B196" t="s">
        <v>675</v>
      </c>
      <c r="C196" t="s">
        <v>676</v>
      </c>
      <c r="D196" t="s">
        <v>677</v>
      </c>
      <c r="E196" t="s">
        <v>52</v>
      </c>
      <c r="F196" t="s">
        <v>110</v>
      </c>
      <c r="G196" t="s">
        <v>54</v>
      </c>
      <c r="H196" t="s">
        <v>55</v>
      </c>
      <c r="I196" t="s">
        <v>56</v>
      </c>
      <c r="J196" t="s">
        <v>57</v>
      </c>
      <c r="K196" t="s">
        <v>57</v>
      </c>
      <c r="L196" t="s">
        <v>58</v>
      </c>
      <c r="M196">
        <v>687</v>
      </c>
      <c r="N196" s="5" t="str">
        <f t="shared" si="27"/>
        <v>OK</v>
      </c>
      <c r="O196" t="s">
        <v>59</v>
      </c>
      <c r="P196" t="s">
        <v>59</v>
      </c>
      <c r="Q196" t="s">
        <v>57</v>
      </c>
      <c r="R196" t="str">
        <f>VLOOKUP($D196,Rascunho!$E$2:$S$296,15,FALSE)</f>
        <v>https://portal.pi.gov.br/emgerpi/</v>
      </c>
      <c r="S196" s="11">
        <v>119403742.14</v>
      </c>
      <c r="T196" s="11">
        <v>84044179.859999999</v>
      </c>
      <c r="U196" s="7" t="str">
        <f t="shared" si="28"/>
        <v>OK</v>
      </c>
      <c r="V196" s="10">
        <v>119031855.56</v>
      </c>
      <c r="W196" s="10">
        <v>0</v>
      </c>
      <c r="X196" t="s">
        <v>57</v>
      </c>
      <c r="Y196" s="10">
        <v>386186.62</v>
      </c>
      <c r="Z196" s="10">
        <v>0</v>
      </c>
      <c r="AA196" s="10">
        <v>22972.99</v>
      </c>
      <c r="AB196" s="10">
        <v>376601.21</v>
      </c>
      <c r="AC196" s="7" t="str">
        <f t="shared" si="29"/>
        <v>OK</v>
      </c>
      <c r="AD196" s="10">
        <v>66698554.780000001</v>
      </c>
      <c r="AE196" s="10">
        <v>0</v>
      </c>
      <c r="AF196" s="10">
        <v>0</v>
      </c>
      <c r="AG196" s="10">
        <v>103229895.55</v>
      </c>
      <c r="AH196" s="10">
        <v>119403742.14</v>
      </c>
      <c r="AI196" s="7" t="str">
        <f t="shared" si="30"/>
        <v>OK</v>
      </c>
      <c r="AJ196" s="10">
        <v>5707719.8099999996</v>
      </c>
      <c r="AK196" s="10">
        <v>24498908.870000001</v>
      </c>
      <c r="AL196" s="10">
        <v>0</v>
      </c>
      <c r="AM196" s="10">
        <v>0</v>
      </c>
      <c r="AN196" s="10">
        <v>99.64</v>
      </c>
      <c r="AO196" s="10">
        <v>99.64</v>
      </c>
      <c r="AP196" s="13">
        <f t="shared" si="31"/>
        <v>0</v>
      </c>
      <c r="AQ196" s="10">
        <v>125885754.92</v>
      </c>
      <c r="AR196" s="10">
        <v>125885754.92</v>
      </c>
      <c r="AS196" s="10">
        <v>132926878.69</v>
      </c>
      <c r="AT196" s="10">
        <v>132327076.70999999</v>
      </c>
      <c r="AU196" s="14">
        <f t="shared" si="32"/>
        <v>132327076.70999999</v>
      </c>
      <c r="AV196" s="7" t="str">
        <f t="shared" si="33"/>
        <v>SIM</v>
      </c>
      <c r="AW196" s="7" t="str">
        <f t="shared" si="34"/>
        <v>OK</v>
      </c>
      <c r="AX196" s="7" t="str">
        <f t="shared" si="35"/>
        <v>OK</v>
      </c>
    </row>
    <row r="197" spans="1:50" ht="45" x14ac:dyDescent="0.25">
      <c r="A197" s="1" t="s">
        <v>656</v>
      </c>
      <c r="B197" t="s">
        <v>678</v>
      </c>
      <c r="C197" t="s">
        <v>679</v>
      </c>
      <c r="D197" t="s">
        <v>680</v>
      </c>
      <c r="E197" t="s">
        <v>52</v>
      </c>
      <c r="F197" s="3" t="s">
        <v>681</v>
      </c>
      <c r="G197" t="s">
        <v>54</v>
      </c>
      <c r="H197" t="s">
        <v>55</v>
      </c>
      <c r="I197" t="s">
        <v>56</v>
      </c>
      <c r="J197" t="s">
        <v>57</v>
      </c>
      <c r="K197" t="s">
        <v>57</v>
      </c>
      <c r="L197" t="s">
        <v>111</v>
      </c>
      <c r="M197">
        <v>74</v>
      </c>
      <c r="N197" s="5" t="str">
        <f t="shared" si="27"/>
        <v>OK</v>
      </c>
      <c r="O197" t="s">
        <v>59</v>
      </c>
      <c r="P197" t="s">
        <v>59</v>
      </c>
      <c r="Q197" t="s">
        <v>59</v>
      </c>
      <c r="R197" t="str">
        <f>VLOOKUP($D197,Rascunho!$E$2:$S$296,15,FALSE)</f>
        <v>https://investepiaui.com/nossos-servicos/</v>
      </c>
      <c r="S197" s="11">
        <v>0</v>
      </c>
      <c r="T197" s="11">
        <v>8075556.6200000001</v>
      </c>
      <c r="U197" s="7" t="str">
        <f t="shared" si="28"/>
        <v>OK</v>
      </c>
      <c r="V197" s="10">
        <v>108245654.73999999</v>
      </c>
      <c r="W197" s="10">
        <v>77973358.629999995</v>
      </c>
      <c r="X197" t="s">
        <v>57</v>
      </c>
      <c r="Y197" s="10">
        <v>116421.29</v>
      </c>
      <c r="Z197" s="10">
        <v>0</v>
      </c>
      <c r="AA197" s="10">
        <v>0</v>
      </c>
      <c r="AB197" s="10">
        <v>-30272296.109999999</v>
      </c>
      <c r="AC197" s="7" t="str">
        <f t="shared" si="29"/>
        <v>OK</v>
      </c>
      <c r="AD197" s="10">
        <v>81020433.989999995</v>
      </c>
      <c r="AE197" s="10">
        <v>0</v>
      </c>
      <c r="AF197" s="10">
        <v>0</v>
      </c>
      <c r="AG197" s="10">
        <v>0</v>
      </c>
      <c r="AH197" s="10">
        <v>0</v>
      </c>
      <c r="AI197" s="7" t="str">
        <f t="shared" si="30"/>
        <v>OK</v>
      </c>
      <c r="AJ197" s="10">
        <v>0</v>
      </c>
      <c r="AK197" s="10">
        <v>0</v>
      </c>
      <c r="AL197" s="10">
        <v>3742042.32</v>
      </c>
      <c r="AM197" s="10">
        <v>110973736.45999999</v>
      </c>
      <c r="AN197" s="10">
        <v>1005000</v>
      </c>
      <c r="AO197" s="10">
        <v>4705000</v>
      </c>
      <c r="AP197" s="13">
        <f t="shared" si="31"/>
        <v>3700000</v>
      </c>
      <c r="AQ197" s="10">
        <v>1000500</v>
      </c>
      <c r="AR197" s="10">
        <v>4700500</v>
      </c>
      <c r="AS197" s="10">
        <v>48999500</v>
      </c>
      <c r="AT197" s="10">
        <v>4500</v>
      </c>
      <c r="AU197" s="14">
        <f t="shared" si="32"/>
        <v>3704500</v>
      </c>
      <c r="AV197" s="7" t="str">
        <f t="shared" si="33"/>
        <v>SIM</v>
      </c>
      <c r="AW197" s="7" t="str">
        <f t="shared" si="34"/>
        <v>VER CAPITAL</v>
      </c>
      <c r="AX197" s="7" t="str">
        <f t="shared" si="35"/>
        <v>OK</v>
      </c>
    </row>
    <row r="198" spans="1:50" x14ac:dyDescent="0.25">
      <c r="A198" s="1" t="s">
        <v>656</v>
      </c>
      <c r="B198" t="s">
        <v>682</v>
      </c>
      <c r="C198" t="s">
        <v>683</v>
      </c>
      <c r="D198" t="s">
        <v>684</v>
      </c>
      <c r="E198" t="s">
        <v>52</v>
      </c>
      <c r="F198" t="s">
        <v>98</v>
      </c>
      <c r="G198" t="s">
        <v>54</v>
      </c>
      <c r="H198" t="s">
        <v>55</v>
      </c>
      <c r="I198" t="s">
        <v>56</v>
      </c>
      <c r="J198" t="s">
        <v>57</v>
      </c>
      <c r="K198" t="s">
        <v>57</v>
      </c>
      <c r="L198" t="s">
        <v>111</v>
      </c>
      <c r="M198">
        <v>268</v>
      </c>
      <c r="N198" s="5" t="str">
        <f t="shared" si="27"/>
        <v>OK</v>
      </c>
      <c r="O198" t="s">
        <v>59</v>
      </c>
      <c r="P198" t="s">
        <v>59</v>
      </c>
      <c r="Q198" t="s">
        <v>59</v>
      </c>
      <c r="R198" t="str">
        <f>VLOOKUP($D198,Rascunho!$E$2:$S$296,15,FALSE)</f>
        <v>https://www.etipi.com.br/documentos/governanca</v>
      </c>
      <c r="S198" s="11">
        <v>2181361.36</v>
      </c>
      <c r="T198" s="11">
        <v>6096201.71</v>
      </c>
      <c r="U198" s="7" t="str">
        <f t="shared" si="28"/>
        <v>OK</v>
      </c>
      <c r="V198" s="10">
        <v>17000757.41</v>
      </c>
      <c r="W198" s="10">
        <v>2972850.09</v>
      </c>
      <c r="X198" t="s">
        <v>57</v>
      </c>
      <c r="Y198" s="10">
        <v>237145.09</v>
      </c>
      <c r="Z198" s="10">
        <v>0</v>
      </c>
      <c r="AA198" s="10">
        <v>0</v>
      </c>
      <c r="AB198" s="10">
        <v>-87174869.650000006</v>
      </c>
      <c r="AC198" s="7" t="str">
        <f t="shared" si="29"/>
        <v>OK</v>
      </c>
      <c r="AD198" s="10">
        <v>18490616</v>
      </c>
      <c r="AE198" s="10">
        <v>0</v>
      </c>
      <c r="AF198" s="10">
        <v>0</v>
      </c>
      <c r="AG198" s="10">
        <v>18547291.739999998</v>
      </c>
      <c r="AH198" s="10">
        <v>100030895.66</v>
      </c>
      <c r="AI198" s="7" t="str">
        <f t="shared" si="30"/>
        <v>INDÍCIO DE DEPENDÊNCIA POR SUBVENÇÃO</v>
      </c>
      <c r="AJ198" s="10">
        <v>0</v>
      </c>
      <c r="AK198" s="10">
        <v>0</v>
      </c>
      <c r="AL198" s="10">
        <v>0</v>
      </c>
      <c r="AM198" s="10">
        <v>0</v>
      </c>
      <c r="AN198" s="10">
        <v>1596982</v>
      </c>
      <c r="AO198" s="10">
        <v>369006219.42000002</v>
      </c>
      <c r="AP198" s="13">
        <f t="shared" si="31"/>
        <v>367409237.42000002</v>
      </c>
      <c r="AQ198" s="10">
        <v>18490616</v>
      </c>
      <c r="AR198" s="10">
        <v>100030895.66</v>
      </c>
      <c r="AS198" s="10">
        <v>0</v>
      </c>
      <c r="AT198" s="10">
        <v>268975323.75999999</v>
      </c>
      <c r="AU198" s="14">
        <f t="shared" si="32"/>
        <v>350515603.41999996</v>
      </c>
      <c r="AV198" s="7" t="str">
        <f t="shared" si="33"/>
        <v>SIM</v>
      </c>
      <c r="AW198" s="7" t="str">
        <f t="shared" si="34"/>
        <v>OK</v>
      </c>
      <c r="AX198" s="7" t="str">
        <f t="shared" si="35"/>
        <v>OK</v>
      </c>
    </row>
    <row r="199" spans="1:50" x14ac:dyDescent="0.25">
      <c r="A199" s="1" t="s">
        <v>685</v>
      </c>
      <c r="B199" t="s">
        <v>686</v>
      </c>
      <c r="C199" t="s">
        <v>687</v>
      </c>
      <c r="D199" t="s">
        <v>688</v>
      </c>
      <c r="E199" t="s">
        <v>52</v>
      </c>
      <c r="F199" t="s">
        <v>87</v>
      </c>
      <c r="G199" t="s">
        <v>54</v>
      </c>
      <c r="H199" t="s">
        <v>55</v>
      </c>
      <c r="I199" t="s">
        <v>56</v>
      </c>
      <c r="J199" t="s">
        <v>57</v>
      </c>
      <c r="K199" t="s">
        <v>57</v>
      </c>
      <c r="L199" t="s">
        <v>111</v>
      </c>
      <c r="M199">
        <v>2559</v>
      </c>
      <c r="N199" s="5" t="str">
        <f t="shared" si="27"/>
        <v>OK</v>
      </c>
      <c r="O199" t="s">
        <v>59</v>
      </c>
      <c r="P199" t="s">
        <v>59</v>
      </c>
      <c r="Q199" t="s">
        <v>59</v>
      </c>
      <c r="R199" t="str">
        <f>VLOOKUP($D199,Rascunho!$E$2:$S$296,15,FALSE)</f>
        <v>https://www.caern.com.br/</v>
      </c>
      <c r="S199" s="11">
        <v>986625778.79999995</v>
      </c>
      <c r="T199" s="11">
        <v>305266168.99000001</v>
      </c>
      <c r="U199" s="7" t="str">
        <f t="shared" si="28"/>
        <v>OK</v>
      </c>
      <c r="V199" s="10">
        <v>633452158.33000004</v>
      </c>
      <c r="W199" s="10">
        <v>183341100.36000001</v>
      </c>
      <c r="X199" t="s">
        <v>59</v>
      </c>
      <c r="Y199" s="10">
        <v>754264.38</v>
      </c>
      <c r="Z199" s="10">
        <v>7086.03</v>
      </c>
      <c r="AA199" s="10">
        <v>0</v>
      </c>
      <c r="AB199" s="10">
        <v>62623874.469999999</v>
      </c>
      <c r="AC199" s="7" t="str">
        <f t="shared" si="29"/>
        <v>OK</v>
      </c>
      <c r="AD199" s="10">
        <v>2629220578.6399999</v>
      </c>
      <c r="AE199" s="10">
        <v>2629220578.6399999</v>
      </c>
      <c r="AF199" s="10">
        <v>1540471.78</v>
      </c>
      <c r="AG199" s="10">
        <v>0</v>
      </c>
      <c r="AH199" s="10">
        <v>0</v>
      </c>
      <c r="AI199" s="7" t="str">
        <f t="shared" si="30"/>
        <v>OK</v>
      </c>
      <c r="AJ199" s="10">
        <v>0</v>
      </c>
      <c r="AK199" s="10">
        <v>0</v>
      </c>
      <c r="AL199" s="10">
        <v>0</v>
      </c>
      <c r="AM199" s="10">
        <v>0</v>
      </c>
      <c r="AN199" s="10">
        <v>1369569232.4000001</v>
      </c>
      <c r="AO199" s="10">
        <v>1369569232.4000001</v>
      </c>
      <c r="AP199" s="13">
        <f t="shared" si="31"/>
        <v>0</v>
      </c>
      <c r="AQ199" s="10">
        <v>1408750066.4000001</v>
      </c>
      <c r="AR199" s="10">
        <v>1408750066.4000001</v>
      </c>
      <c r="AS199" s="10">
        <v>0</v>
      </c>
      <c r="AT199" s="10">
        <v>0</v>
      </c>
      <c r="AU199" s="14">
        <f t="shared" si="32"/>
        <v>0</v>
      </c>
      <c r="AV199" s="7" t="str">
        <f t="shared" si="33"/>
        <v>NÃO</v>
      </c>
      <c r="AW199" s="7" t="str">
        <f t="shared" si="34"/>
        <v>OK</v>
      </c>
      <c r="AX199" s="7" t="str">
        <f t="shared" si="35"/>
        <v>OK</v>
      </c>
    </row>
    <row r="200" spans="1:50" x14ac:dyDescent="0.25">
      <c r="A200" s="1" t="s">
        <v>685</v>
      </c>
      <c r="B200" t="s">
        <v>689</v>
      </c>
      <c r="C200" t="s">
        <v>690</v>
      </c>
      <c r="D200" t="s">
        <v>691</v>
      </c>
      <c r="E200" t="s">
        <v>52</v>
      </c>
      <c r="F200" t="s">
        <v>91</v>
      </c>
      <c r="G200" t="s">
        <v>54</v>
      </c>
      <c r="H200" t="s">
        <v>74</v>
      </c>
      <c r="I200" t="s">
        <v>56</v>
      </c>
      <c r="J200" t="s">
        <v>57</v>
      </c>
      <c r="K200" t="s">
        <v>57</v>
      </c>
      <c r="L200" t="s">
        <v>58</v>
      </c>
      <c r="M200">
        <v>75</v>
      </c>
      <c r="N200" s="5" t="str">
        <f t="shared" si="27"/>
        <v>OK</v>
      </c>
      <c r="O200" t="s">
        <v>59</v>
      </c>
      <c r="P200" t="s">
        <v>59</v>
      </c>
      <c r="Q200" t="s">
        <v>57</v>
      </c>
      <c r="R200" t="str">
        <f>VLOOKUP($D200,Rascunho!$E$2:$S$296,15,FALSE)</f>
        <v>http://www.cehab.rn.gov.br/Index.asp</v>
      </c>
      <c r="S200" s="11">
        <v>7595584.6299999999</v>
      </c>
      <c r="T200" s="11">
        <v>1341643.51</v>
      </c>
      <c r="U200" s="7" t="str">
        <f t="shared" si="28"/>
        <v>OK</v>
      </c>
      <c r="V200" s="10">
        <v>6718973.3499999996</v>
      </c>
      <c r="W200" s="10">
        <v>5377329.8399999999</v>
      </c>
      <c r="X200" t="s">
        <v>57</v>
      </c>
      <c r="Y200" s="10">
        <v>0</v>
      </c>
      <c r="Z200" s="10">
        <v>0</v>
      </c>
      <c r="AA200" s="10">
        <v>21120</v>
      </c>
      <c r="AB200" s="10">
        <v>0</v>
      </c>
      <c r="AC200" s="7" t="str">
        <f t="shared" si="29"/>
        <v>OK</v>
      </c>
      <c r="AD200" s="10">
        <v>17499533.960000001</v>
      </c>
      <c r="AE200" s="10" t="e">
        <v>#VALUE!</v>
      </c>
      <c r="AF200" s="10">
        <v>0</v>
      </c>
      <c r="AG200" s="10">
        <v>0</v>
      </c>
      <c r="AH200" s="10">
        <v>0</v>
      </c>
      <c r="AI200" s="7" t="str">
        <f t="shared" si="30"/>
        <v>OK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3">
        <f t="shared" si="31"/>
        <v>0</v>
      </c>
      <c r="AQ200" s="10">
        <v>0</v>
      </c>
      <c r="AR200" s="10">
        <v>0</v>
      </c>
      <c r="AS200" s="10">
        <v>11746335.109999999</v>
      </c>
      <c r="AT200" s="10">
        <v>11746335.109999999</v>
      </c>
      <c r="AU200" s="14">
        <f t="shared" si="32"/>
        <v>11746335.109999999</v>
      </c>
      <c r="AV200" s="7" t="str">
        <f t="shared" si="33"/>
        <v>SIM</v>
      </c>
      <c r="AW200" s="7" t="str">
        <f t="shared" si="34"/>
        <v>OK</v>
      </c>
      <c r="AX200" s="7" t="str">
        <f t="shared" si="35"/>
        <v>OK</v>
      </c>
    </row>
    <row r="201" spans="1:50" x14ac:dyDescent="0.25">
      <c r="A201" s="1" t="s">
        <v>685</v>
      </c>
      <c r="B201" t="s">
        <v>692</v>
      </c>
      <c r="C201" t="s">
        <v>693</v>
      </c>
      <c r="D201" t="s">
        <v>694</v>
      </c>
      <c r="E201" t="s">
        <v>52</v>
      </c>
      <c r="F201" t="s">
        <v>68</v>
      </c>
      <c r="G201" t="s">
        <v>54</v>
      </c>
      <c r="H201" t="s">
        <v>55</v>
      </c>
      <c r="I201" t="s">
        <v>56</v>
      </c>
      <c r="J201" t="s">
        <v>57</v>
      </c>
      <c r="K201" t="s">
        <v>57</v>
      </c>
      <c r="L201" t="s">
        <v>111</v>
      </c>
      <c r="M201">
        <v>87</v>
      </c>
      <c r="N201" s="5" t="str">
        <f t="shared" si="27"/>
        <v>OK</v>
      </c>
      <c r="O201" t="s">
        <v>59</v>
      </c>
      <c r="P201" t="s">
        <v>59</v>
      </c>
      <c r="Q201" t="s">
        <v>57</v>
      </c>
      <c r="R201" t="str">
        <f>VLOOKUP($D201,Rascunho!$E$2:$S$296,15,FALSE)</f>
        <v>https://www.agnrn.com.br/governanca/politicas-e-regulamentos/</v>
      </c>
      <c r="S201" s="11">
        <v>25176175.239999998</v>
      </c>
      <c r="T201" s="11">
        <v>9475142.9499999993</v>
      </c>
      <c r="U201" s="7" t="str">
        <f t="shared" si="28"/>
        <v>OK</v>
      </c>
      <c r="V201" s="10">
        <v>22124907.289999999</v>
      </c>
      <c r="W201" s="10">
        <v>38032.22</v>
      </c>
      <c r="X201" t="s">
        <v>57</v>
      </c>
      <c r="Y201" s="10">
        <v>328309.84999999998</v>
      </c>
      <c r="Z201" s="10">
        <v>0</v>
      </c>
      <c r="AA201" s="10">
        <v>25794.44</v>
      </c>
      <c r="AB201" s="10">
        <v>3061267.95</v>
      </c>
      <c r="AC201" s="7" t="str">
        <f t="shared" si="29"/>
        <v>OK</v>
      </c>
      <c r="AD201" s="10">
        <v>60620345.170000002</v>
      </c>
      <c r="AE201" s="10" t="e">
        <v>#VALUE!</v>
      </c>
      <c r="AF201" s="10">
        <v>690436.95</v>
      </c>
      <c r="AG201" s="10">
        <v>0</v>
      </c>
      <c r="AH201" s="10">
        <v>0</v>
      </c>
      <c r="AI201" s="7" t="str">
        <f t="shared" si="30"/>
        <v>OK</v>
      </c>
      <c r="AJ201" s="10">
        <v>0</v>
      </c>
      <c r="AK201" s="10">
        <v>0</v>
      </c>
      <c r="AL201" s="10">
        <v>0</v>
      </c>
      <c r="AM201" s="10">
        <v>0</v>
      </c>
      <c r="AN201" s="10">
        <v>48444954.560000002</v>
      </c>
      <c r="AO201" s="10">
        <v>48444954.560000002</v>
      </c>
      <c r="AP201" s="13">
        <f t="shared" si="31"/>
        <v>0</v>
      </c>
      <c r="AQ201" s="10">
        <v>49142782.07</v>
      </c>
      <c r="AR201" s="10">
        <v>49142782.07</v>
      </c>
      <c r="AS201" s="10">
        <v>0</v>
      </c>
      <c r="AT201" s="10">
        <v>0</v>
      </c>
      <c r="AU201" s="14">
        <f t="shared" si="32"/>
        <v>0</v>
      </c>
      <c r="AV201" s="7" t="str">
        <f t="shared" si="33"/>
        <v>NÃO</v>
      </c>
      <c r="AW201" s="7" t="str">
        <f t="shared" si="34"/>
        <v>OK</v>
      </c>
      <c r="AX201" s="7" t="str">
        <f t="shared" si="35"/>
        <v>OK</v>
      </c>
    </row>
    <row r="202" spans="1:50" x14ac:dyDescent="0.25">
      <c r="A202" s="1" t="s">
        <v>685</v>
      </c>
      <c r="B202" t="s">
        <v>695</v>
      </c>
      <c r="C202" t="s">
        <v>696</v>
      </c>
      <c r="D202" t="s">
        <v>697</v>
      </c>
      <c r="E202" t="s">
        <v>52</v>
      </c>
      <c r="F202" t="s">
        <v>128</v>
      </c>
      <c r="G202" t="s">
        <v>54</v>
      </c>
      <c r="H202" t="s">
        <v>55</v>
      </c>
      <c r="I202" t="s">
        <v>56</v>
      </c>
      <c r="J202" t="s">
        <v>57</v>
      </c>
      <c r="K202" t="s">
        <v>57</v>
      </c>
      <c r="L202" t="s">
        <v>111</v>
      </c>
      <c r="M202">
        <v>61</v>
      </c>
      <c r="N202" s="5" t="str">
        <f t="shared" si="27"/>
        <v>OK</v>
      </c>
      <c r="O202" t="s">
        <v>59</v>
      </c>
      <c r="P202" t="s">
        <v>59</v>
      </c>
      <c r="Q202" t="s">
        <v>59</v>
      </c>
      <c r="R202" t="str">
        <f>VLOOKUP($D202,Rascunho!$E$2:$S$296,15,FALSE)</f>
        <v>https://potigas.com.br/acesso-a-informacao/cartas</v>
      </c>
      <c r="S202" s="11">
        <v>236165117.52000001</v>
      </c>
      <c r="T202" s="11">
        <v>19615809.030000001</v>
      </c>
      <c r="U202" s="7" t="str">
        <f t="shared" si="28"/>
        <v>OK</v>
      </c>
      <c r="V202" s="10">
        <v>35766287</v>
      </c>
      <c r="W202" s="10">
        <v>12103786</v>
      </c>
      <c r="X202" t="s">
        <v>59</v>
      </c>
      <c r="Y202" s="10">
        <v>535318.25</v>
      </c>
      <c r="Z202" s="10">
        <v>30059.79</v>
      </c>
      <c r="AA202" s="10">
        <v>15584.31</v>
      </c>
      <c r="AB202" s="10">
        <v>28152805.199999999</v>
      </c>
      <c r="AC202" s="7" t="str">
        <f t="shared" si="29"/>
        <v>OK</v>
      </c>
      <c r="AD202" s="10">
        <v>95525893.109999999</v>
      </c>
      <c r="AE202" s="10" t="e">
        <v>#VALUE!</v>
      </c>
      <c r="AF202" s="10">
        <v>4405338.0199999996</v>
      </c>
      <c r="AG202" s="10">
        <v>0</v>
      </c>
      <c r="AH202" s="10">
        <v>0</v>
      </c>
      <c r="AI202" s="7" t="str">
        <f t="shared" si="30"/>
        <v>OK</v>
      </c>
      <c r="AJ202" s="10">
        <v>0</v>
      </c>
      <c r="AK202" s="10">
        <v>0</v>
      </c>
      <c r="AL202" s="10">
        <v>0</v>
      </c>
      <c r="AM202" s="10">
        <v>0</v>
      </c>
      <c r="AN202" s="10">
        <v>721650</v>
      </c>
      <c r="AO202" s="10">
        <v>721650</v>
      </c>
      <c r="AP202" s="13">
        <f t="shared" si="31"/>
        <v>0</v>
      </c>
      <c r="AQ202" s="10">
        <v>59662136.710000001</v>
      </c>
      <c r="AR202" s="10">
        <v>63893105.810000002</v>
      </c>
      <c r="AS202" s="10">
        <v>4230969.0999999996</v>
      </c>
      <c r="AT202" s="10">
        <v>4277904.8899999997</v>
      </c>
      <c r="AU202" s="14">
        <f t="shared" si="32"/>
        <v>8508873.9900000021</v>
      </c>
      <c r="AV202" s="7" t="str">
        <f t="shared" si="33"/>
        <v>SIM</v>
      </c>
      <c r="AW202" s="7" t="str">
        <f t="shared" si="34"/>
        <v>OK</v>
      </c>
      <c r="AX202" s="7" t="str">
        <f t="shared" si="35"/>
        <v>OK</v>
      </c>
    </row>
    <row r="203" spans="1:50" x14ac:dyDescent="0.25">
      <c r="A203" s="1" t="s">
        <v>685</v>
      </c>
      <c r="B203" t="s">
        <v>698</v>
      </c>
      <c r="C203" t="s">
        <v>699</v>
      </c>
      <c r="D203" t="s">
        <v>700</v>
      </c>
      <c r="E203" t="s">
        <v>52</v>
      </c>
      <c r="F203" t="s">
        <v>72</v>
      </c>
      <c r="G203" t="s">
        <v>54</v>
      </c>
      <c r="H203" t="s">
        <v>55</v>
      </c>
      <c r="I203" t="s">
        <v>56</v>
      </c>
      <c r="J203" t="s">
        <v>57</v>
      </c>
      <c r="K203" t="s">
        <v>57</v>
      </c>
      <c r="L203" t="s">
        <v>58</v>
      </c>
      <c r="M203">
        <v>176</v>
      </c>
      <c r="N203" s="5" t="str">
        <f t="shared" si="27"/>
        <v>OK</v>
      </c>
      <c r="O203" t="s">
        <v>59</v>
      </c>
      <c r="P203" t="s">
        <v>59</v>
      </c>
      <c r="Q203" t="s">
        <v>57</v>
      </c>
      <c r="R203" t="str">
        <f>VLOOKUP($D203,Rascunho!$E$2:$S$296,15,FALSE)</f>
        <v>https://www.ceasa.rn.gov.br/</v>
      </c>
      <c r="S203" s="11">
        <v>3712505</v>
      </c>
      <c r="T203" s="11">
        <v>9464080</v>
      </c>
      <c r="U203" s="7" t="str">
        <f t="shared" si="28"/>
        <v>OK</v>
      </c>
      <c r="V203" s="10">
        <v>11661220</v>
      </c>
      <c r="W203" s="10">
        <v>545712</v>
      </c>
      <c r="X203" t="s">
        <v>57</v>
      </c>
      <c r="Y203" s="10">
        <v>1224484</v>
      </c>
      <c r="Z203" s="10">
        <v>0</v>
      </c>
      <c r="AA203" s="10">
        <v>0</v>
      </c>
      <c r="AB203" s="10">
        <v>502468</v>
      </c>
      <c r="AC203" s="7" t="str">
        <f t="shared" si="29"/>
        <v>OK</v>
      </c>
      <c r="AD203" s="10">
        <v>2695026</v>
      </c>
      <c r="AE203" s="10" t="e">
        <v>#VALUE!</v>
      </c>
      <c r="AF203" s="10">
        <v>0</v>
      </c>
      <c r="AG203" s="10">
        <v>9571676</v>
      </c>
      <c r="AH203" s="10">
        <v>8849564</v>
      </c>
      <c r="AI203" s="7" t="str">
        <f t="shared" si="30"/>
        <v>OK</v>
      </c>
      <c r="AJ203" s="10">
        <v>655027</v>
      </c>
      <c r="AK203" s="10">
        <v>0</v>
      </c>
      <c r="AL203" s="10">
        <v>0</v>
      </c>
      <c r="AM203" s="10">
        <v>0</v>
      </c>
      <c r="AN203" s="10">
        <v>2164212.56</v>
      </c>
      <c r="AO203" s="10">
        <v>2164212.56</v>
      </c>
      <c r="AP203" s="13">
        <f t="shared" si="31"/>
        <v>0</v>
      </c>
      <c r="AQ203" s="10">
        <v>2165209</v>
      </c>
      <c r="AR203" s="10">
        <v>2165209</v>
      </c>
      <c r="AS203" s="10">
        <v>0</v>
      </c>
      <c r="AT203" s="10">
        <v>0</v>
      </c>
      <c r="AU203" s="14">
        <f t="shared" si="32"/>
        <v>0</v>
      </c>
      <c r="AV203" s="7" t="str">
        <f t="shared" si="33"/>
        <v>NÃO</v>
      </c>
      <c r="AW203" s="7" t="str">
        <f t="shared" si="34"/>
        <v>OK</v>
      </c>
      <c r="AX203" s="7" t="str">
        <f t="shared" si="35"/>
        <v>OK</v>
      </c>
    </row>
    <row r="204" spans="1:50" x14ac:dyDescent="0.25">
      <c r="A204" s="1" t="s">
        <v>685</v>
      </c>
      <c r="B204" t="s">
        <v>701</v>
      </c>
      <c r="C204" t="s">
        <v>702</v>
      </c>
      <c r="D204" t="s">
        <v>703</v>
      </c>
      <c r="E204" t="s">
        <v>52</v>
      </c>
      <c r="F204" t="s">
        <v>102</v>
      </c>
      <c r="G204" t="s">
        <v>73</v>
      </c>
      <c r="H204" t="s">
        <v>55</v>
      </c>
      <c r="I204" t="s">
        <v>56</v>
      </c>
      <c r="J204" t="s">
        <v>57</v>
      </c>
      <c r="K204" t="s">
        <v>57</v>
      </c>
      <c r="L204" t="s">
        <v>58</v>
      </c>
      <c r="M204">
        <v>172</v>
      </c>
      <c r="N204" s="5" t="str">
        <f t="shared" si="27"/>
        <v>OK</v>
      </c>
      <c r="O204" t="s">
        <v>59</v>
      </c>
      <c r="P204" t="s">
        <v>59</v>
      </c>
      <c r="Q204" t="s">
        <v>57</v>
      </c>
      <c r="R204" t="str">
        <f>VLOOKUP($D204,Rascunho!$E$2:$S$296,15,FALSE)</f>
        <v>http://www.emparn.rn.gov.br/Index.asp</v>
      </c>
      <c r="S204" s="11">
        <v>1106173.22</v>
      </c>
      <c r="T204" s="11">
        <v>15831054.800000001</v>
      </c>
      <c r="U204" s="7" t="str">
        <f t="shared" si="28"/>
        <v>OK</v>
      </c>
      <c r="V204" s="10">
        <v>19884815.82</v>
      </c>
      <c r="W204" s="10">
        <v>0</v>
      </c>
      <c r="X204" t="s">
        <v>57</v>
      </c>
      <c r="Y204" s="10">
        <v>239278.07999999999</v>
      </c>
      <c r="Z204" s="10">
        <v>0</v>
      </c>
      <c r="AA204" s="10">
        <v>0</v>
      </c>
      <c r="AB204" s="10">
        <v>-8389887</v>
      </c>
      <c r="AC204" s="7" t="str">
        <f t="shared" si="29"/>
        <v>OK</v>
      </c>
      <c r="AD204" s="10">
        <v>1895913</v>
      </c>
      <c r="AE204" s="10" t="e">
        <v>#VALUE!</v>
      </c>
      <c r="AF204" s="10">
        <v>0</v>
      </c>
      <c r="AG204" s="10">
        <v>16355952.26</v>
      </c>
      <c r="AH204" s="10">
        <v>20370263</v>
      </c>
      <c r="AI204" s="7" t="str">
        <f t="shared" si="30"/>
        <v>OK</v>
      </c>
      <c r="AJ204" s="10">
        <v>16355952.26</v>
      </c>
      <c r="AK204" s="10">
        <v>20370263</v>
      </c>
      <c r="AL204" s="10">
        <v>0</v>
      </c>
      <c r="AM204" s="10">
        <v>0</v>
      </c>
      <c r="AN204" s="10">
        <v>1693900</v>
      </c>
      <c r="AO204" s="10">
        <v>1693900</v>
      </c>
      <c r="AP204" s="13">
        <f t="shared" si="31"/>
        <v>0</v>
      </c>
      <c r="AQ204" s="10">
        <v>1693900</v>
      </c>
      <c r="AR204" s="10">
        <v>1693900</v>
      </c>
      <c r="AS204" s="10">
        <v>202013</v>
      </c>
      <c r="AT204" s="10">
        <v>202013</v>
      </c>
      <c r="AU204" s="14">
        <f t="shared" si="32"/>
        <v>202013</v>
      </c>
      <c r="AV204" s="7" t="str">
        <f t="shared" si="33"/>
        <v>SIM</v>
      </c>
      <c r="AW204" s="7" t="str">
        <f t="shared" si="34"/>
        <v>OK</v>
      </c>
      <c r="AX204" s="7" t="str">
        <f t="shared" si="35"/>
        <v>OK</v>
      </c>
    </row>
    <row r="205" spans="1:50" x14ac:dyDescent="0.25">
      <c r="A205" s="1" t="s">
        <v>685</v>
      </c>
      <c r="B205" t="s">
        <v>704</v>
      </c>
      <c r="C205" t="s">
        <v>705</v>
      </c>
      <c r="D205" t="s">
        <v>706</v>
      </c>
      <c r="E205" t="s">
        <v>52</v>
      </c>
      <c r="F205" t="s">
        <v>110</v>
      </c>
      <c r="G205" t="s">
        <v>73</v>
      </c>
      <c r="H205" t="s">
        <v>74</v>
      </c>
      <c r="I205" t="s">
        <v>56</v>
      </c>
      <c r="J205" t="s">
        <v>57</v>
      </c>
      <c r="K205" t="s">
        <v>57</v>
      </c>
      <c r="L205" t="s">
        <v>111</v>
      </c>
      <c r="M205">
        <v>28</v>
      </c>
      <c r="N205" s="5" t="str">
        <f t="shared" si="27"/>
        <v>OK</v>
      </c>
      <c r="O205" t="s">
        <v>59</v>
      </c>
      <c r="P205" t="s">
        <v>59</v>
      </c>
      <c r="Q205" t="s">
        <v>57</v>
      </c>
      <c r="R205" t="str">
        <f>VLOOKUP($D205,Rascunho!$E$2:$S$296,15,FALSE)</f>
        <v>http://www.adcon.rn.gov.br/ACERVO/EMGERN/DOC/DOC000000000328962.PDF</v>
      </c>
      <c r="S205" s="11">
        <v>7125820.7000000002</v>
      </c>
      <c r="T205" s="11">
        <v>1202279.3600000001</v>
      </c>
      <c r="U205" s="7" t="str">
        <f t="shared" si="28"/>
        <v>OK</v>
      </c>
      <c r="V205" s="10">
        <v>2379210.7799999998</v>
      </c>
      <c r="W205" s="10">
        <v>0</v>
      </c>
      <c r="X205" t="s">
        <v>57</v>
      </c>
      <c r="Y205" s="10">
        <v>160491.45000000001</v>
      </c>
      <c r="Z205" s="10">
        <v>0</v>
      </c>
      <c r="AA205" s="10">
        <v>0</v>
      </c>
      <c r="AB205" s="10">
        <v>0</v>
      </c>
      <c r="AC205" s="7" t="str">
        <f t="shared" si="29"/>
        <v>OK</v>
      </c>
      <c r="AD205" s="10">
        <v>79059.83</v>
      </c>
      <c r="AE205" s="10" t="e">
        <v>#VALUE!</v>
      </c>
      <c r="AF205" s="10">
        <v>0</v>
      </c>
      <c r="AG205" s="10">
        <v>0</v>
      </c>
      <c r="AH205" s="10">
        <v>0</v>
      </c>
      <c r="AI205" s="7" t="str">
        <f t="shared" si="30"/>
        <v>OK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3">
        <f t="shared" si="31"/>
        <v>0</v>
      </c>
      <c r="AQ205" s="10">
        <v>0</v>
      </c>
      <c r="AR205" s="10">
        <v>0</v>
      </c>
      <c r="AS205" s="10">
        <v>49900000</v>
      </c>
      <c r="AT205" s="10">
        <v>49900000</v>
      </c>
      <c r="AU205" s="14">
        <f t="shared" si="32"/>
        <v>49900000</v>
      </c>
      <c r="AV205" s="7" t="str">
        <f t="shared" si="33"/>
        <v>SIM</v>
      </c>
      <c r="AW205" s="7" t="str">
        <f t="shared" si="34"/>
        <v>OK</v>
      </c>
      <c r="AX205" s="7" t="str">
        <f t="shared" si="35"/>
        <v>OK</v>
      </c>
    </row>
    <row r="206" spans="1:50" x14ac:dyDescent="0.25">
      <c r="A206" s="1" t="s">
        <v>685</v>
      </c>
      <c r="B206" t="s">
        <v>707</v>
      </c>
      <c r="C206" t="s">
        <v>708</v>
      </c>
      <c r="D206" t="s">
        <v>709</v>
      </c>
      <c r="E206" t="s">
        <v>52</v>
      </c>
      <c r="F206" t="s">
        <v>98</v>
      </c>
      <c r="G206" t="s">
        <v>54</v>
      </c>
      <c r="H206" t="s">
        <v>55</v>
      </c>
      <c r="I206" t="s">
        <v>56</v>
      </c>
      <c r="J206" t="s">
        <v>57</v>
      </c>
      <c r="K206" t="s">
        <v>57</v>
      </c>
      <c r="L206" t="s">
        <v>58</v>
      </c>
      <c r="M206">
        <v>54</v>
      </c>
      <c r="N206" s="5" t="str">
        <f t="shared" si="27"/>
        <v>OK</v>
      </c>
      <c r="O206" t="s">
        <v>59</v>
      </c>
      <c r="P206" t="s">
        <v>59</v>
      </c>
      <c r="Q206" t="s">
        <v>57</v>
      </c>
      <c r="R206" t="str">
        <f>VLOOKUP($D206,Rascunho!$E$2:$S$296,15,FALSE)</f>
        <v>http://www.datanorte.rn.gov.br/Conteudo.asp?TRAN=ITEM&amp;TARG=334261&amp;ACT=&amp;PAGE=0&amp;PARM=&amp;LBL=Transpar%EAncia</v>
      </c>
      <c r="S206" s="11">
        <v>242883</v>
      </c>
      <c r="T206" s="11">
        <v>3192899.02</v>
      </c>
      <c r="U206" s="7" t="str">
        <f t="shared" si="28"/>
        <v>OK</v>
      </c>
      <c r="V206" s="10">
        <v>4205343</v>
      </c>
      <c r="W206" s="10">
        <v>0</v>
      </c>
      <c r="X206" t="s">
        <v>57</v>
      </c>
      <c r="Y206" s="10">
        <v>184126.8</v>
      </c>
      <c r="Z206" s="10">
        <v>0</v>
      </c>
      <c r="AA206" s="10">
        <v>0</v>
      </c>
      <c r="AB206" s="10">
        <v>-124778</v>
      </c>
      <c r="AC206" s="7" t="str">
        <f t="shared" si="29"/>
        <v>OK</v>
      </c>
      <c r="AD206" s="10">
        <v>223952785</v>
      </c>
      <c r="AE206" s="10" t="e">
        <v>#VALUE!</v>
      </c>
      <c r="AF206" s="10">
        <v>0</v>
      </c>
      <c r="AG206" s="10">
        <v>3129128</v>
      </c>
      <c r="AH206" s="10">
        <v>3262928</v>
      </c>
      <c r="AI206" s="7" t="str">
        <f t="shared" si="30"/>
        <v>OK</v>
      </c>
      <c r="AJ206" s="10">
        <v>3129128</v>
      </c>
      <c r="AK206" s="10">
        <v>3262928</v>
      </c>
      <c r="AL206" s="10">
        <v>0</v>
      </c>
      <c r="AM206" s="10">
        <v>0</v>
      </c>
      <c r="AN206" s="10">
        <v>1954853</v>
      </c>
      <c r="AO206" s="10">
        <v>1954853</v>
      </c>
      <c r="AP206" s="13">
        <f t="shared" si="31"/>
        <v>0</v>
      </c>
      <c r="AQ206" s="10">
        <v>1954853</v>
      </c>
      <c r="AR206" s="10">
        <v>1954853</v>
      </c>
      <c r="AS206" s="10">
        <v>0</v>
      </c>
      <c r="AT206" s="10">
        <v>0</v>
      </c>
      <c r="AU206" s="14">
        <f t="shared" si="32"/>
        <v>0</v>
      </c>
      <c r="AV206" s="7" t="str">
        <f t="shared" si="33"/>
        <v>NÃO</v>
      </c>
      <c r="AW206" s="7" t="str">
        <f t="shared" si="34"/>
        <v>OK</v>
      </c>
      <c r="AX206" s="7" t="str">
        <f t="shared" si="35"/>
        <v>OK</v>
      </c>
    </row>
    <row r="207" spans="1:50" x14ac:dyDescent="0.25">
      <c r="A207" s="1" t="s">
        <v>685</v>
      </c>
      <c r="B207" t="s">
        <v>710</v>
      </c>
      <c r="C207" t="s">
        <v>711</v>
      </c>
      <c r="D207" t="s">
        <v>712</v>
      </c>
      <c r="E207" t="s">
        <v>52</v>
      </c>
      <c r="F207" t="s">
        <v>149</v>
      </c>
      <c r="G207" t="s">
        <v>54</v>
      </c>
      <c r="H207" t="s">
        <v>55</v>
      </c>
      <c r="I207" t="s">
        <v>56</v>
      </c>
      <c r="J207" t="s">
        <v>57</v>
      </c>
      <c r="K207" t="s">
        <v>57</v>
      </c>
      <c r="L207" t="s">
        <v>58</v>
      </c>
      <c r="M207">
        <v>75</v>
      </c>
      <c r="N207" s="5" t="str">
        <f t="shared" si="27"/>
        <v>OK</v>
      </c>
      <c r="O207" t="s">
        <v>59</v>
      </c>
      <c r="P207" t="s">
        <v>59</v>
      </c>
      <c r="Q207" t="s">
        <v>57</v>
      </c>
      <c r="R207" t="str">
        <f>VLOOKUP($D207,Rascunho!$E$2:$S$296,15,FALSE)</f>
        <v>https://emprotur.setur.rn.gov.br/storage/documentos/documentos/a72997d84ca675d99b719abb733f669f.pdf</v>
      </c>
      <c r="S207" s="11">
        <v>1623739.79</v>
      </c>
      <c r="T207" s="11">
        <v>4101331</v>
      </c>
      <c r="U207" s="7" t="str">
        <f t="shared" si="28"/>
        <v>OK</v>
      </c>
      <c r="V207" s="10">
        <v>10376938.75</v>
      </c>
      <c r="W207" s="10">
        <v>0</v>
      </c>
      <c r="X207" t="s">
        <v>57</v>
      </c>
      <c r="Y207" s="10">
        <v>187734.53</v>
      </c>
      <c r="Z207" s="10">
        <v>0</v>
      </c>
      <c r="AA207" s="10">
        <v>0</v>
      </c>
      <c r="AB207" s="10">
        <v>-266627678</v>
      </c>
      <c r="AC207" s="7" t="str">
        <f t="shared" si="29"/>
        <v>OK</v>
      </c>
      <c r="AD207" s="10">
        <v>-3652062.81</v>
      </c>
      <c r="AE207" s="10" t="e">
        <v>#VALUE!</v>
      </c>
      <c r="AF207" s="10">
        <v>0</v>
      </c>
      <c r="AG207" s="10">
        <v>6575451.3300000001</v>
      </c>
      <c r="AH207" s="10">
        <v>8065843.5499999998</v>
      </c>
      <c r="AI207" s="7" t="str">
        <f t="shared" si="30"/>
        <v>OK</v>
      </c>
      <c r="AJ207" s="10">
        <v>0</v>
      </c>
      <c r="AK207" s="10">
        <v>0</v>
      </c>
      <c r="AL207" s="10">
        <v>0</v>
      </c>
      <c r="AM207" s="10">
        <v>0</v>
      </c>
      <c r="AN207" s="10">
        <v>3800000</v>
      </c>
      <c r="AO207" s="10">
        <v>3800000</v>
      </c>
      <c r="AP207" s="13">
        <f t="shared" si="31"/>
        <v>0</v>
      </c>
      <c r="AQ207" s="10">
        <v>3800000</v>
      </c>
      <c r="AR207" s="10">
        <v>3800000</v>
      </c>
      <c r="AS207" s="10">
        <v>200000</v>
      </c>
      <c r="AT207" s="10">
        <v>200000</v>
      </c>
      <c r="AU207" s="14">
        <f t="shared" si="32"/>
        <v>200000</v>
      </c>
      <c r="AV207" s="7" t="str">
        <f t="shared" si="33"/>
        <v>SIM</v>
      </c>
      <c r="AW207" s="7" t="str">
        <f t="shared" si="34"/>
        <v>OK</v>
      </c>
      <c r="AX207" s="7" t="str">
        <f t="shared" si="35"/>
        <v>OK</v>
      </c>
    </row>
    <row r="208" spans="1:50" x14ac:dyDescent="0.25">
      <c r="A208" s="1" t="s">
        <v>713</v>
      </c>
      <c r="B208" t="s">
        <v>714</v>
      </c>
      <c r="C208" t="s">
        <v>715</v>
      </c>
      <c r="D208" t="s">
        <v>716</v>
      </c>
      <c r="E208" t="s">
        <v>52</v>
      </c>
      <c r="F208" t="s">
        <v>98</v>
      </c>
      <c r="G208" t="s">
        <v>54</v>
      </c>
      <c r="H208" t="s">
        <v>55</v>
      </c>
      <c r="I208" t="s">
        <v>56</v>
      </c>
      <c r="J208" t="s">
        <v>57</v>
      </c>
      <c r="K208" t="s">
        <v>57</v>
      </c>
      <c r="L208" t="s">
        <v>111</v>
      </c>
      <c r="M208">
        <v>1080</v>
      </c>
      <c r="N208" s="5" t="str">
        <f t="shared" si="27"/>
        <v>OK</v>
      </c>
      <c r="O208" t="s">
        <v>59</v>
      </c>
      <c r="P208" t="s">
        <v>59</v>
      </c>
      <c r="Q208" t="s">
        <v>59</v>
      </c>
      <c r="R208" t="str">
        <f>VLOOKUP($D208,Rascunho!$E$2:$S$296,15,FALSE)</f>
        <v>https://www.procergs.rs.gov.br/carta-de-governanca-corporativa</v>
      </c>
      <c r="S208" s="11">
        <v>447593819.44999999</v>
      </c>
      <c r="T208" s="11">
        <v>309618837.39999998</v>
      </c>
      <c r="U208" s="7" t="str">
        <f t="shared" si="28"/>
        <v>OK</v>
      </c>
      <c r="V208" s="10">
        <v>419913433.64999998</v>
      </c>
      <c r="W208" s="10">
        <v>52464693.649999999</v>
      </c>
      <c r="X208" t="s">
        <v>59</v>
      </c>
      <c r="Y208" s="10">
        <v>554741.21</v>
      </c>
      <c r="Z208" s="10">
        <v>30894.240000000002</v>
      </c>
      <c r="AA208" s="10">
        <v>18986.88</v>
      </c>
      <c r="AB208" s="10">
        <v>33178696.300000001</v>
      </c>
      <c r="AC208" s="7" t="str">
        <f t="shared" si="29"/>
        <v>OK</v>
      </c>
      <c r="AD208" s="10">
        <v>161636292.31999999</v>
      </c>
      <c r="AE208" s="10">
        <v>0</v>
      </c>
      <c r="AF208" s="10">
        <v>0</v>
      </c>
      <c r="AG208" s="10">
        <v>0</v>
      </c>
      <c r="AH208" s="10">
        <v>0</v>
      </c>
      <c r="AI208" s="7" t="str">
        <f t="shared" si="30"/>
        <v>OK</v>
      </c>
      <c r="AJ208" s="10">
        <v>0</v>
      </c>
      <c r="AK208" s="10">
        <v>0</v>
      </c>
      <c r="AL208" s="10">
        <v>87900000</v>
      </c>
      <c r="AM208" s="10">
        <v>0</v>
      </c>
      <c r="AN208" s="10">
        <v>100</v>
      </c>
      <c r="AO208" s="10">
        <v>100</v>
      </c>
      <c r="AP208" s="13">
        <f t="shared" si="31"/>
        <v>0</v>
      </c>
      <c r="AQ208" s="10">
        <v>203219287.84</v>
      </c>
      <c r="AR208" s="10">
        <v>203219287.84</v>
      </c>
      <c r="AS208" s="10">
        <v>0</v>
      </c>
      <c r="AT208" s="10">
        <v>0</v>
      </c>
      <c r="AU208" s="14">
        <f t="shared" si="32"/>
        <v>0</v>
      </c>
      <c r="AV208" s="7" t="str">
        <f t="shared" si="33"/>
        <v>NÃO</v>
      </c>
      <c r="AW208" s="7" t="str">
        <f t="shared" si="34"/>
        <v>OK</v>
      </c>
      <c r="AX208" s="7" t="str">
        <f t="shared" si="35"/>
        <v>OK</v>
      </c>
    </row>
    <row r="209" spans="1:50" x14ac:dyDescent="0.25">
      <c r="A209" s="1" t="s">
        <v>713</v>
      </c>
      <c r="B209" t="s">
        <v>717</v>
      </c>
      <c r="C209" t="s">
        <v>718</v>
      </c>
      <c r="D209" t="s">
        <v>719</v>
      </c>
      <c r="E209" t="s">
        <v>52</v>
      </c>
      <c r="F209" t="s">
        <v>110</v>
      </c>
      <c r="G209" t="s">
        <v>54</v>
      </c>
      <c r="H209" t="s">
        <v>55</v>
      </c>
      <c r="I209" t="s">
        <v>256</v>
      </c>
      <c r="J209" t="s">
        <v>57</v>
      </c>
      <c r="K209" t="s">
        <v>57</v>
      </c>
      <c r="L209" t="s">
        <v>111</v>
      </c>
      <c r="M209">
        <v>0</v>
      </c>
      <c r="N209" s="5" t="str">
        <f t="shared" si="27"/>
        <v>VERIFICAR</v>
      </c>
      <c r="O209" t="s">
        <v>59</v>
      </c>
      <c r="P209" t="s">
        <v>59</v>
      </c>
      <c r="Q209" t="s">
        <v>57</v>
      </c>
      <c r="R209" t="str">
        <f>VLOOKUP($D209,Rascunho!$E$2:$S$296,15,FALSE)</f>
        <v>http://www.cadip.rs.gov.br/lista/631/carta-anual-de-governanca-corporativa</v>
      </c>
      <c r="S209" s="11">
        <v>0</v>
      </c>
      <c r="T209" s="11">
        <v>0</v>
      </c>
      <c r="U209" s="7" t="str">
        <f t="shared" si="28"/>
        <v>OK</v>
      </c>
      <c r="V209" s="10">
        <v>282398.51</v>
      </c>
      <c r="W209" s="10">
        <v>0</v>
      </c>
      <c r="X209" t="s">
        <v>57</v>
      </c>
      <c r="Y209" s="10">
        <v>0</v>
      </c>
      <c r="Z209" s="10">
        <v>0</v>
      </c>
      <c r="AA209" s="10">
        <v>0</v>
      </c>
      <c r="AB209" s="10">
        <v>-282398.51</v>
      </c>
      <c r="AC209" s="7" t="str">
        <f t="shared" si="29"/>
        <v>OK</v>
      </c>
      <c r="AD209" s="10">
        <v>20743739.449999999</v>
      </c>
      <c r="AE209" s="10">
        <v>0</v>
      </c>
      <c r="AF209" s="10">
        <v>0</v>
      </c>
      <c r="AG209" s="10">
        <v>0</v>
      </c>
      <c r="AH209" s="10">
        <v>0</v>
      </c>
      <c r="AI209" s="7" t="str">
        <f t="shared" si="30"/>
        <v>OK</v>
      </c>
      <c r="AJ209" s="10">
        <v>0</v>
      </c>
      <c r="AK209" s="10">
        <v>0</v>
      </c>
      <c r="AL209" s="10">
        <v>0</v>
      </c>
      <c r="AM209" s="10">
        <v>0</v>
      </c>
      <c r="AN209" s="10">
        <v>100</v>
      </c>
      <c r="AO209" s="10">
        <v>100</v>
      </c>
      <c r="AP209" s="13">
        <f t="shared" si="31"/>
        <v>0</v>
      </c>
      <c r="AQ209" s="10">
        <v>21026000</v>
      </c>
      <c r="AR209" s="10">
        <v>10200000</v>
      </c>
      <c r="AS209" s="10">
        <v>0</v>
      </c>
      <c r="AT209" s="10">
        <v>0</v>
      </c>
      <c r="AU209" s="14">
        <f t="shared" si="32"/>
        <v>-10826000</v>
      </c>
      <c r="AV209" s="7" t="str">
        <f t="shared" si="33"/>
        <v>NÃO</v>
      </c>
      <c r="AW209" s="7" t="str">
        <f t="shared" si="34"/>
        <v>OK</v>
      </c>
      <c r="AX209" s="7" t="str">
        <f t="shared" si="35"/>
        <v>OK</v>
      </c>
    </row>
    <row r="210" spans="1:50" x14ac:dyDescent="0.25">
      <c r="A210" s="1" t="s">
        <v>713</v>
      </c>
      <c r="B210" t="s">
        <v>720</v>
      </c>
      <c r="C210" t="s">
        <v>721</v>
      </c>
      <c r="D210" t="s">
        <v>722</v>
      </c>
      <c r="E210" t="s">
        <v>52</v>
      </c>
      <c r="F210" t="s">
        <v>185</v>
      </c>
      <c r="G210" t="s">
        <v>54</v>
      </c>
      <c r="H210" t="s">
        <v>55</v>
      </c>
      <c r="I210" t="s">
        <v>56</v>
      </c>
      <c r="J210" t="s">
        <v>57</v>
      </c>
      <c r="K210" t="s">
        <v>57</v>
      </c>
      <c r="L210" t="s">
        <v>111</v>
      </c>
      <c r="M210">
        <v>351</v>
      </c>
      <c r="N210" s="5" t="str">
        <f t="shared" si="27"/>
        <v>OK</v>
      </c>
      <c r="O210" t="s">
        <v>59</v>
      </c>
      <c r="P210" t="s">
        <v>59</v>
      </c>
      <c r="Q210" t="s">
        <v>59</v>
      </c>
      <c r="R210" t="str">
        <f>VLOOKUP($D210,Rascunho!$E$2:$S$296,15,FALSE)</f>
        <v>http://www.crm.rs.gov.br/upload/arquivos/202203/25101002-carta-anual-de-politicas-publicas-e-governanca-corporativa-2022.pdf</v>
      </c>
      <c r="S210" s="11">
        <v>188358132.06999999</v>
      </c>
      <c r="T210" s="11">
        <v>60204595.329999998</v>
      </c>
      <c r="U210" s="7" t="str">
        <f t="shared" si="28"/>
        <v>OK</v>
      </c>
      <c r="V210" s="10">
        <v>182850575.09</v>
      </c>
      <c r="W210" s="10">
        <v>229801.98</v>
      </c>
      <c r="X210" t="s">
        <v>57</v>
      </c>
      <c r="Y210" s="10">
        <v>515333.5</v>
      </c>
      <c r="Z210" s="10">
        <v>0</v>
      </c>
      <c r="AA210" s="10">
        <v>22199.759999999998</v>
      </c>
      <c r="AB210" s="10">
        <v>8577334.5800000001</v>
      </c>
      <c r="AC210" s="7" t="str">
        <f t="shared" si="29"/>
        <v>OK</v>
      </c>
      <c r="AD210" s="10">
        <v>286284274.44</v>
      </c>
      <c r="AE210" s="10">
        <v>0</v>
      </c>
      <c r="AF210" s="10">
        <v>0</v>
      </c>
      <c r="AG210" s="10">
        <v>0</v>
      </c>
      <c r="AH210" s="10">
        <v>0</v>
      </c>
      <c r="AI210" s="7" t="str">
        <f t="shared" si="30"/>
        <v>OK</v>
      </c>
      <c r="AJ210" s="10">
        <v>0</v>
      </c>
      <c r="AK210" s="10">
        <v>0</v>
      </c>
      <c r="AL210" s="10">
        <v>0</v>
      </c>
      <c r="AM210" s="10">
        <v>0</v>
      </c>
      <c r="AN210" s="10">
        <v>100</v>
      </c>
      <c r="AO210" s="10">
        <v>100</v>
      </c>
      <c r="AP210" s="13">
        <f t="shared" si="31"/>
        <v>0</v>
      </c>
      <c r="AQ210" s="10">
        <v>289465153.32999998</v>
      </c>
      <c r="AR210" s="10">
        <v>289465153.32999998</v>
      </c>
      <c r="AS210" s="10">
        <v>0</v>
      </c>
      <c r="AT210" s="10">
        <v>0</v>
      </c>
      <c r="AU210" s="14">
        <f t="shared" si="32"/>
        <v>0</v>
      </c>
      <c r="AV210" s="7" t="str">
        <f t="shared" si="33"/>
        <v>NÃO</v>
      </c>
      <c r="AW210" s="7" t="str">
        <f t="shared" si="34"/>
        <v>OK</v>
      </c>
      <c r="AX210" s="7" t="str">
        <f t="shared" si="35"/>
        <v>OK</v>
      </c>
    </row>
    <row r="211" spans="1:50" x14ac:dyDescent="0.25">
      <c r="A211" s="1" t="s">
        <v>713</v>
      </c>
      <c r="B211" t="s">
        <v>723</v>
      </c>
      <c r="C211" t="s">
        <v>724</v>
      </c>
      <c r="D211" t="s">
        <v>725</v>
      </c>
      <c r="E211" t="s">
        <v>52</v>
      </c>
      <c r="F211" t="s">
        <v>68</v>
      </c>
      <c r="G211" t="s">
        <v>54</v>
      </c>
      <c r="H211" t="s">
        <v>55</v>
      </c>
      <c r="I211" t="s">
        <v>256</v>
      </c>
      <c r="J211" t="s">
        <v>59</v>
      </c>
      <c r="K211" t="s">
        <v>57</v>
      </c>
      <c r="L211" t="s">
        <v>111</v>
      </c>
      <c r="M211">
        <v>13778</v>
      </c>
      <c r="N211" s="5" t="str">
        <f t="shared" si="27"/>
        <v>OK</v>
      </c>
      <c r="O211" t="s">
        <v>59</v>
      </c>
      <c r="P211" t="s">
        <v>59</v>
      </c>
      <c r="Q211" t="s">
        <v>59</v>
      </c>
      <c r="R211" t="str">
        <f>VLOOKUP($D211,Rascunho!$E$2:$S$296,15,FALSE)</f>
        <v>https://ri.banrisul.com.br/governanca-corporativa/estatuto-politicas-e-documentos/</v>
      </c>
      <c r="S211" s="11">
        <v>15701727940.809999</v>
      </c>
      <c r="T211" s="11">
        <v>2377229796.6900001</v>
      </c>
      <c r="U211" s="7" t="str">
        <f t="shared" si="28"/>
        <v>OK</v>
      </c>
      <c r="V211" s="10">
        <v>18381915470.25</v>
      </c>
      <c r="W211" s="10">
        <v>336492584.81</v>
      </c>
      <c r="X211" t="s">
        <v>59</v>
      </c>
      <c r="Y211" s="10">
        <v>1452935.66</v>
      </c>
      <c r="Z211" s="10">
        <v>20915.78</v>
      </c>
      <c r="AA211" s="10">
        <v>28759.8</v>
      </c>
      <c r="AB211" s="10">
        <v>870103937.90999997</v>
      </c>
      <c r="AC211" s="7" t="str">
        <f t="shared" si="29"/>
        <v>OK</v>
      </c>
      <c r="AD211" s="10">
        <v>9662087683.2000008</v>
      </c>
      <c r="AE211" s="10">
        <v>5459809267.9499998</v>
      </c>
      <c r="AF211" s="10">
        <v>185278712.34</v>
      </c>
      <c r="AG211" s="10">
        <v>0</v>
      </c>
      <c r="AH211" s="10">
        <v>0</v>
      </c>
      <c r="AI211" s="7" t="str">
        <f t="shared" si="30"/>
        <v>OK</v>
      </c>
      <c r="AJ211" s="10">
        <v>0</v>
      </c>
      <c r="AK211" s="10">
        <v>0</v>
      </c>
      <c r="AL211" s="10">
        <v>0</v>
      </c>
      <c r="AM211" s="10">
        <v>0</v>
      </c>
      <c r="AN211" s="10">
        <v>49.39</v>
      </c>
      <c r="AO211" s="10">
        <v>49.39</v>
      </c>
      <c r="AP211" s="13">
        <f t="shared" si="31"/>
        <v>0</v>
      </c>
      <c r="AQ211" s="10">
        <v>5200000000</v>
      </c>
      <c r="AR211" s="10">
        <v>5200000000</v>
      </c>
      <c r="AS211" s="10">
        <v>0</v>
      </c>
      <c r="AT211" s="10">
        <v>0</v>
      </c>
      <c r="AU211" s="14">
        <f t="shared" si="32"/>
        <v>0</v>
      </c>
      <c r="AV211" s="7" t="str">
        <f t="shared" si="33"/>
        <v>NÃO</v>
      </c>
      <c r="AW211" s="7" t="str">
        <f t="shared" si="34"/>
        <v>OK</v>
      </c>
      <c r="AX211" s="7" t="str">
        <f t="shared" si="35"/>
        <v>OK</v>
      </c>
    </row>
    <row r="212" spans="1:50" x14ac:dyDescent="0.25">
      <c r="A212" s="1" t="s">
        <v>713</v>
      </c>
      <c r="B212" t="s">
        <v>726</v>
      </c>
      <c r="C212" t="s">
        <v>727</v>
      </c>
      <c r="D212" t="s">
        <v>728</v>
      </c>
      <c r="E212" t="s">
        <v>52</v>
      </c>
      <c r="F212" t="s">
        <v>68</v>
      </c>
      <c r="G212" t="s">
        <v>54</v>
      </c>
      <c r="H212" t="s">
        <v>55</v>
      </c>
      <c r="I212" t="s">
        <v>56</v>
      </c>
      <c r="J212" t="s">
        <v>57</v>
      </c>
      <c r="K212" t="s">
        <v>57</v>
      </c>
      <c r="L212" t="s">
        <v>111</v>
      </c>
      <c r="M212">
        <v>151</v>
      </c>
      <c r="N212" s="5" t="str">
        <f t="shared" si="27"/>
        <v>OK</v>
      </c>
      <c r="O212" t="s">
        <v>59</v>
      </c>
      <c r="P212" t="s">
        <v>59</v>
      </c>
      <c r="Q212" t="s">
        <v>59</v>
      </c>
      <c r="R212" t="str">
        <f>VLOOKUP($D212,Rascunho!$E$2:$S$296,15,FALSE)</f>
        <v>https://www.badesul.com.br/transparencia#11</v>
      </c>
      <c r="S212" s="11">
        <v>444980862</v>
      </c>
      <c r="T212" s="11">
        <v>39218654</v>
      </c>
      <c r="U212" s="7" t="str">
        <f t="shared" si="28"/>
        <v>OK</v>
      </c>
      <c r="V212" s="10">
        <v>510954001</v>
      </c>
      <c r="W212" s="10">
        <v>0</v>
      </c>
      <c r="X212" t="s">
        <v>59</v>
      </c>
      <c r="Y212" s="10">
        <v>398132.32</v>
      </c>
      <c r="Z212" s="10">
        <v>42209.599999999999</v>
      </c>
      <c r="AA212" s="10">
        <v>40763.839999999997</v>
      </c>
      <c r="AB212" s="10">
        <v>116346510</v>
      </c>
      <c r="AC212" s="7" t="str">
        <f t="shared" si="29"/>
        <v>OK</v>
      </c>
      <c r="AD212" s="10">
        <v>947875000</v>
      </c>
      <c r="AE212" s="10">
        <v>0</v>
      </c>
      <c r="AF212" s="10">
        <v>0</v>
      </c>
      <c r="AG212" s="10">
        <v>0</v>
      </c>
      <c r="AH212" s="10">
        <v>0</v>
      </c>
      <c r="AI212" s="7" t="str">
        <f t="shared" si="30"/>
        <v>OK</v>
      </c>
      <c r="AJ212" s="10">
        <v>0</v>
      </c>
      <c r="AK212" s="10">
        <v>0</v>
      </c>
      <c r="AL212" s="10">
        <v>0</v>
      </c>
      <c r="AM212" s="10">
        <v>0</v>
      </c>
      <c r="AN212" s="10">
        <v>100</v>
      </c>
      <c r="AO212" s="10">
        <v>100</v>
      </c>
      <c r="AP212" s="13">
        <f t="shared" si="31"/>
        <v>0</v>
      </c>
      <c r="AQ212" s="10">
        <v>761690000</v>
      </c>
      <c r="AR212" s="10">
        <v>798273000</v>
      </c>
      <c r="AS212" s="10">
        <v>0</v>
      </c>
      <c r="AT212" s="10">
        <v>0</v>
      </c>
      <c r="AU212" s="14">
        <f t="shared" si="32"/>
        <v>36583000</v>
      </c>
      <c r="AV212" s="7" t="str">
        <f t="shared" si="33"/>
        <v>SIM</v>
      </c>
      <c r="AW212" s="7" t="str">
        <f t="shared" si="34"/>
        <v>OK</v>
      </c>
      <c r="AX212" s="7" t="str">
        <f t="shared" si="35"/>
        <v>OK</v>
      </c>
    </row>
    <row r="213" spans="1:50" x14ac:dyDescent="0.25">
      <c r="A213" s="1" t="s">
        <v>713</v>
      </c>
      <c r="B213" t="s">
        <v>729</v>
      </c>
      <c r="C213" t="s">
        <v>730</v>
      </c>
      <c r="D213" t="s">
        <v>731</v>
      </c>
      <c r="E213" t="s">
        <v>52</v>
      </c>
      <c r="F213" t="s">
        <v>72</v>
      </c>
      <c r="G213" t="s">
        <v>54</v>
      </c>
      <c r="H213" t="s">
        <v>55</v>
      </c>
      <c r="I213" t="s">
        <v>56</v>
      </c>
      <c r="J213" t="s">
        <v>57</v>
      </c>
      <c r="K213" t="s">
        <v>57</v>
      </c>
      <c r="L213" t="s">
        <v>111</v>
      </c>
      <c r="M213">
        <v>262</v>
      </c>
      <c r="N213" s="5" t="str">
        <f t="shared" si="27"/>
        <v>OK</v>
      </c>
      <c r="O213" t="s">
        <v>59</v>
      </c>
      <c r="P213" t="s">
        <v>59</v>
      </c>
      <c r="Q213" t="s">
        <v>59</v>
      </c>
      <c r="R213" t="str">
        <f>VLOOKUP($D213,Rascunho!$E$2:$S$296,15,FALSE)</f>
        <v>https://ceasa.rs.gov.br/carta-anual-de-governanca-corporativa/</v>
      </c>
      <c r="S213" s="11">
        <v>14434725.91</v>
      </c>
      <c r="T213" s="11">
        <v>13579791.289999999</v>
      </c>
      <c r="U213" s="7" t="str">
        <f t="shared" si="28"/>
        <v>OK</v>
      </c>
      <c r="V213" s="10">
        <v>18919047.329999998</v>
      </c>
      <c r="W213" s="10">
        <v>23543.15</v>
      </c>
      <c r="X213" t="s">
        <v>57</v>
      </c>
      <c r="Y213" s="10">
        <v>352420.37</v>
      </c>
      <c r="Z213" s="10">
        <v>0</v>
      </c>
      <c r="AA213" s="10">
        <v>0</v>
      </c>
      <c r="AB213" s="10">
        <v>371127.18</v>
      </c>
      <c r="AC213" s="7" t="str">
        <f t="shared" si="29"/>
        <v>OK</v>
      </c>
      <c r="AD213" s="10">
        <v>18346789.039999999</v>
      </c>
      <c r="AE213" s="10">
        <v>0</v>
      </c>
      <c r="AF213" s="10">
        <v>0</v>
      </c>
      <c r="AG213" s="10">
        <v>0</v>
      </c>
      <c r="AH213" s="10">
        <v>0</v>
      </c>
      <c r="AI213" s="7" t="str">
        <f t="shared" si="30"/>
        <v>OK</v>
      </c>
      <c r="AJ213" s="10">
        <v>0</v>
      </c>
      <c r="AK213" s="10">
        <v>0</v>
      </c>
      <c r="AL213" s="10">
        <v>0</v>
      </c>
      <c r="AM213" s="10">
        <v>0</v>
      </c>
      <c r="AN213" s="10">
        <v>94.24</v>
      </c>
      <c r="AO213" s="10">
        <v>94.24</v>
      </c>
      <c r="AP213" s="13">
        <f t="shared" si="31"/>
        <v>0</v>
      </c>
      <c r="AQ213" s="10">
        <v>20617765.920000002</v>
      </c>
      <c r="AR213" s="10">
        <v>21877617.98</v>
      </c>
      <c r="AS213" s="10">
        <v>0</v>
      </c>
      <c r="AT213" s="10">
        <v>0</v>
      </c>
      <c r="AU213" s="14">
        <f t="shared" si="32"/>
        <v>1259852.0599999987</v>
      </c>
      <c r="AV213" s="7" t="str">
        <f t="shared" si="33"/>
        <v>SIM</v>
      </c>
      <c r="AW213" s="7" t="str">
        <f t="shared" si="34"/>
        <v>OK</v>
      </c>
      <c r="AX213" s="7" t="str">
        <f t="shared" si="35"/>
        <v>OK</v>
      </c>
    </row>
    <row r="214" spans="1:50" x14ac:dyDescent="0.25">
      <c r="A214" s="1" t="s">
        <v>713</v>
      </c>
      <c r="B214" t="s">
        <v>732</v>
      </c>
      <c r="C214" t="s">
        <v>733</v>
      </c>
      <c r="D214" t="s">
        <v>734</v>
      </c>
      <c r="E214" t="s">
        <v>52</v>
      </c>
      <c r="F214" t="s">
        <v>204</v>
      </c>
      <c r="G214" t="s">
        <v>73</v>
      </c>
      <c r="H214" t="s">
        <v>55</v>
      </c>
      <c r="I214" t="s">
        <v>56</v>
      </c>
      <c r="J214" t="s">
        <v>57</v>
      </c>
      <c r="K214" t="s">
        <v>57</v>
      </c>
      <c r="L214" t="s">
        <v>111</v>
      </c>
      <c r="M214">
        <v>45</v>
      </c>
      <c r="N214" s="5" t="str">
        <f t="shared" si="27"/>
        <v>OK</v>
      </c>
      <c r="O214" t="s">
        <v>59</v>
      </c>
      <c r="P214" t="s">
        <v>59</v>
      </c>
      <c r="Q214" t="s">
        <v>59</v>
      </c>
      <c r="R214" t="str">
        <f>VLOOKUP($D214,Rascunho!$E$2:$S$296,15,FALSE)</f>
        <v>https://egr.rs.gov.br/inicial</v>
      </c>
      <c r="S214" s="11">
        <v>192692582.44999999</v>
      </c>
      <c r="T214" s="11">
        <v>6424905.3600000003</v>
      </c>
      <c r="U214" s="7" t="str">
        <f t="shared" si="28"/>
        <v>OK</v>
      </c>
      <c r="V214" s="10">
        <v>204617302.65000001</v>
      </c>
      <c r="W214" s="10">
        <v>92096960.870000005</v>
      </c>
      <c r="X214" t="s">
        <v>57</v>
      </c>
      <c r="Y214" s="10">
        <v>209550.54</v>
      </c>
      <c r="Z214" s="10">
        <v>0</v>
      </c>
      <c r="AA214" s="10">
        <v>0</v>
      </c>
      <c r="AB214" s="10">
        <v>0</v>
      </c>
      <c r="AC214" s="7" t="str">
        <f t="shared" si="29"/>
        <v>OK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7" t="str">
        <f t="shared" si="30"/>
        <v>OK</v>
      </c>
      <c r="AJ214" s="10">
        <v>0</v>
      </c>
      <c r="AK214" s="10">
        <v>0</v>
      </c>
      <c r="AL214" s="10">
        <v>0</v>
      </c>
      <c r="AM214" s="10">
        <v>20000000</v>
      </c>
      <c r="AN214" s="10">
        <v>100</v>
      </c>
      <c r="AO214" s="10">
        <v>100</v>
      </c>
      <c r="AP214" s="13">
        <f t="shared" si="31"/>
        <v>0</v>
      </c>
      <c r="AQ214" s="10">
        <v>20000000</v>
      </c>
      <c r="AR214" s="10">
        <v>20000000</v>
      </c>
      <c r="AS214" s="10">
        <v>0</v>
      </c>
      <c r="AT214" s="10">
        <v>0</v>
      </c>
      <c r="AU214" s="14">
        <f t="shared" si="32"/>
        <v>0</v>
      </c>
      <c r="AV214" s="7" t="str">
        <f t="shared" si="33"/>
        <v>NÃO</v>
      </c>
      <c r="AW214" s="7" t="str">
        <f t="shared" si="34"/>
        <v>VER CAPITAL</v>
      </c>
      <c r="AX214" s="7" t="str">
        <f t="shared" si="35"/>
        <v>INDÍCIO DE DEPENDÊNCIA POR CAPITAL</v>
      </c>
    </row>
    <row r="215" spans="1:50" x14ac:dyDescent="0.25">
      <c r="A215" s="1" t="s">
        <v>713</v>
      </c>
      <c r="B215" t="s">
        <v>735</v>
      </c>
      <c r="C215" t="s">
        <v>736</v>
      </c>
      <c r="D215" t="s">
        <v>737</v>
      </c>
      <c r="E215" t="s">
        <v>67</v>
      </c>
      <c r="F215" t="s">
        <v>72</v>
      </c>
      <c r="G215" t="s">
        <v>54</v>
      </c>
      <c r="H215" t="s">
        <v>74</v>
      </c>
      <c r="I215" t="s">
        <v>56</v>
      </c>
      <c r="J215" t="s">
        <v>57</v>
      </c>
      <c r="K215" t="s">
        <v>57</v>
      </c>
      <c r="L215" t="s">
        <v>111</v>
      </c>
      <c r="M215">
        <v>13</v>
      </c>
      <c r="N215" s="5" t="str">
        <f t="shared" si="27"/>
        <v>OK</v>
      </c>
      <c r="O215" t="s">
        <v>59</v>
      </c>
      <c r="P215" t="s">
        <v>59</v>
      </c>
      <c r="Q215" t="s">
        <v>57</v>
      </c>
      <c r="R215" t="str">
        <f>VLOOKUP($D215,Rascunho!$E$2:$S$296,15,FALSE)</f>
        <v>http://www.cesa.rs.gov.br/novosite/</v>
      </c>
      <c r="S215" s="11">
        <v>0</v>
      </c>
      <c r="T215" s="11">
        <v>4757525.93</v>
      </c>
      <c r="U215" s="7" t="str">
        <f t="shared" si="28"/>
        <v>OK</v>
      </c>
      <c r="V215" s="10">
        <v>42060447.75</v>
      </c>
      <c r="W215" s="10">
        <v>0</v>
      </c>
      <c r="X215" t="s">
        <v>57</v>
      </c>
      <c r="Y215" s="10">
        <v>650497.74</v>
      </c>
      <c r="Z215" s="10">
        <v>0</v>
      </c>
      <c r="AA215" s="10">
        <v>0</v>
      </c>
      <c r="AB215" s="10">
        <v>-668276819.51999998</v>
      </c>
      <c r="AC215" s="7" t="str">
        <f t="shared" si="29"/>
        <v>OK</v>
      </c>
      <c r="AD215" s="10">
        <v>-458084387.88</v>
      </c>
      <c r="AE215" s="10">
        <v>0</v>
      </c>
      <c r="AF215" s="10">
        <v>0</v>
      </c>
      <c r="AG215" s="10">
        <v>62517065.880000003</v>
      </c>
      <c r="AH215" s="10">
        <v>19200000</v>
      </c>
      <c r="AI215" s="7" t="str">
        <f t="shared" si="30"/>
        <v>INDÍCIO DE DEPENDÊNCIA POR SUBVENÇÃO</v>
      </c>
      <c r="AJ215" s="10">
        <v>0</v>
      </c>
      <c r="AK215" s="10">
        <v>0</v>
      </c>
      <c r="AL215" s="10">
        <v>62627881.390000001</v>
      </c>
      <c r="AM215" s="10">
        <v>0</v>
      </c>
      <c r="AN215" s="10">
        <v>100</v>
      </c>
      <c r="AO215" s="10">
        <v>100</v>
      </c>
      <c r="AP215" s="13">
        <f t="shared" si="31"/>
        <v>0</v>
      </c>
      <c r="AQ215" s="10">
        <v>193337426.28999999</v>
      </c>
      <c r="AR215" s="10">
        <v>193337426.28999999</v>
      </c>
      <c r="AS215" s="10">
        <v>156662573.61000001</v>
      </c>
      <c r="AT215" s="10">
        <v>156662573.61000001</v>
      </c>
      <c r="AU215" s="14">
        <f t="shared" si="32"/>
        <v>156662573.61000001</v>
      </c>
      <c r="AV215" s="7" t="str">
        <f t="shared" si="33"/>
        <v>SIM</v>
      </c>
      <c r="AW215" s="7" t="str">
        <f t="shared" si="34"/>
        <v>OK</v>
      </c>
      <c r="AX215" s="7" t="str">
        <f t="shared" si="35"/>
        <v>OK</v>
      </c>
    </row>
    <row r="216" spans="1:50" x14ac:dyDescent="0.25">
      <c r="A216" s="1" t="s">
        <v>713</v>
      </c>
      <c r="B216" t="s">
        <v>738</v>
      </c>
      <c r="C216" t="s">
        <v>739</v>
      </c>
      <c r="D216" t="s">
        <v>740</v>
      </c>
      <c r="E216" t="s">
        <v>52</v>
      </c>
      <c r="F216" t="s">
        <v>68</v>
      </c>
      <c r="G216" t="s">
        <v>73</v>
      </c>
      <c r="H216" t="s">
        <v>74</v>
      </c>
      <c r="I216" t="s">
        <v>56</v>
      </c>
      <c r="J216" t="s">
        <v>57</v>
      </c>
      <c r="K216" t="s">
        <v>57</v>
      </c>
      <c r="L216" t="s">
        <v>111</v>
      </c>
      <c r="M216">
        <v>0</v>
      </c>
      <c r="N216" s="5" t="str">
        <f t="shared" si="27"/>
        <v>VERIFICAR</v>
      </c>
      <c r="O216" t="s">
        <v>59</v>
      </c>
      <c r="P216" t="s">
        <v>59</v>
      </c>
      <c r="Q216" t="s">
        <v>59</v>
      </c>
      <c r="R216" t="str">
        <f>VLOOKUP($D216,Rascunho!$E$2:$S$296,15,FALSE)</f>
        <v>https://www.brde.com.br/wp-content/uploads/2023/04/CARTA-ANUAL-2023.pdf</v>
      </c>
      <c r="S216" s="11">
        <v>2286378085.3800001</v>
      </c>
      <c r="T216" s="11">
        <v>231513090.36000001</v>
      </c>
      <c r="U216" s="7" t="str">
        <f t="shared" si="28"/>
        <v>VERIFICAR</v>
      </c>
      <c r="V216" s="10">
        <v>1571608662.55</v>
      </c>
      <c r="W216" s="10">
        <v>6533754.0599999996</v>
      </c>
      <c r="X216" t="s">
        <v>59</v>
      </c>
      <c r="Y216" s="10">
        <v>791768.55</v>
      </c>
      <c r="Z216" s="10">
        <v>55997.760000000002</v>
      </c>
      <c r="AA216" s="10">
        <v>22432.400000000001</v>
      </c>
      <c r="AB216" s="10">
        <v>517249729.23000002</v>
      </c>
      <c r="AC216" s="7" t="str">
        <f t="shared" si="29"/>
        <v>OK</v>
      </c>
      <c r="AD216" s="10">
        <v>4101322431.8600001</v>
      </c>
      <c r="AE216" s="10">
        <v>0</v>
      </c>
      <c r="AF216" s="10">
        <v>0</v>
      </c>
      <c r="AG216" s="10">
        <v>0</v>
      </c>
      <c r="AH216" s="10">
        <v>0</v>
      </c>
      <c r="AI216" s="7" t="str">
        <f t="shared" si="30"/>
        <v>OK</v>
      </c>
      <c r="AJ216" s="10">
        <v>0</v>
      </c>
      <c r="AK216" s="10">
        <v>0</v>
      </c>
      <c r="AL216" s="10">
        <v>0</v>
      </c>
      <c r="AM216" s="10">
        <v>0</v>
      </c>
      <c r="AN216" s="10">
        <v>33.33</v>
      </c>
      <c r="AO216" s="10">
        <v>33.33</v>
      </c>
      <c r="AP216" s="13">
        <f t="shared" si="31"/>
        <v>0</v>
      </c>
      <c r="AQ216" s="10">
        <v>1971507000</v>
      </c>
      <c r="AR216" s="10">
        <v>2225541000</v>
      </c>
      <c r="AS216" s="10">
        <v>0</v>
      </c>
      <c r="AT216" s="10">
        <v>0</v>
      </c>
      <c r="AU216" s="14">
        <f t="shared" si="32"/>
        <v>254034000</v>
      </c>
      <c r="AV216" s="7" t="str">
        <f t="shared" si="33"/>
        <v>SIM</v>
      </c>
      <c r="AW216" s="7" t="str">
        <f t="shared" si="34"/>
        <v>OK</v>
      </c>
      <c r="AX216" s="7" t="str">
        <f t="shared" si="35"/>
        <v>OK</v>
      </c>
    </row>
    <row r="217" spans="1:50" x14ac:dyDescent="0.25">
      <c r="A217" s="1" t="s">
        <v>713</v>
      </c>
      <c r="B217" t="s">
        <v>741</v>
      </c>
      <c r="C217" t="s">
        <v>742</v>
      </c>
      <c r="D217" t="s">
        <v>743</v>
      </c>
      <c r="E217" t="s">
        <v>52</v>
      </c>
      <c r="F217" t="s">
        <v>239</v>
      </c>
      <c r="G217" t="s">
        <v>73</v>
      </c>
      <c r="H217" t="s">
        <v>55</v>
      </c>
      <c r="I217" t="s">
        <v>56</v>
      </c>
      <c r="J217" t="s">
        <v>57</v>
      </c>
      <c r="K217" t="s">
        <v>57</v>
      </c>
      <c r="L217" t="s">
        <v>111</v>
      </c>
      <c r="M217">
        <v>553</v>
      </c>
      <c r="N217" s="5" t="str">
        <f t="shared" si="27"/>
        <v>OK</v>
      </c>
      <c r="O217" t="s">
        <v>59</v>
      </c>
      <c r="P217" t="s">
        <v>59</v>
      </c>
      <c r="Q217" t="s">
        <v>59</v>
      </c>
      <c r="R217" t="str">
        <f>VLOOKUP($D217,Rascunho!$E$2:$S$296,15,FALSE)</f>
        <v>https://www.portosrs.com.br/site/public/uploads/site/cartas/2.pdf</v>
      </c>
      <c r="S217" s="11">
        <v>209640956.58000001</v>
      </c>
      <c r="T217" s="11">
        <v>83511130.120000005</v>
      </c>
      <c r="U217" s="7" t="str">
        <f t="shared" si="28"/>
        <v>OK</v>
      </c>
      <c r="V217" s="10">
        <v>268124013.56</v>
      </c>
      <c r="W217" s="10">
        <v>8471349.5500000007</v>
      </c>
      <c r="X217" t="s">
        <v>57</v>
      </c>
      <c r="Y217" s="10">
        <v>334734.08000000002</v>
      </c>
      <c r="Z217" s="10">
        <v>0</v>
      </c>
      <c r="AA217" s="10">
        <v>0</v>
      </c>
      <c r="AB217" s="10">
        <v>1645823</v>
      </c>
      <c r="AC217" s="7" t="str">
        <f t="shared" si="29"/>
        <v>OK</v>
      </c>
      <c r="AD217" s="10">
        <v>970319169.74000001</v>
      </c>
      <c r="AE217" s="10">
        <v>0</v>
      </c>
      <c r="AF217" s="10">
        <v>0</v>
      </c>
      <c r="AG217" s="10">
        <v>0</v>
      </c>
      <c r="AH217" s="10">
        <v>0</v>
      </c>
      <c r="AI217" s="7" t="str">
        <f t="shared" si="30"/>
        <v>OK</v>
      </c>
      <c r="AJ217" s="10">
        <v>0</v>
      </c>
      <c r="AK217" s="10">
        <v>0</v>
      </c>
      <c r="AL217" s="10">
        <v>0</v>
      </c>
      <c r="AM217" s="10">
        <v>0</v>
      </c>
      <c r="AN217" s="10">
        <v>100</v>
      </c>
      <c r="AO217" s="10">
        <v>100</v>
      </c>
      <c r="AP217" s="13">
        <f t="shared" si="31"/>
        <v>0</v>
      </c>
      <c r="AQ217" s="10">
        <v>957963888.23000002</v>
      </c>
      <c r="AR217" s="10">
        <v>968734389.03999996</v>
      </c>
      <c r="AS217" s="10">
        <v>14676200.939999999</v>
      </c>
      <c r="AT217" s="10">
        <v>3905700.13</v>
      </c>
      <c r="AU217" s="14">
        <f t="shared" si="32"/>
        <v>14676200.939999942</v>
      </c>
      <c r="AV217" s="7" t="str">
        <f t="shared" si="33"/>
        <v>SIM</v>
      </c>
      <c r="AW217" s="7" t="str">
        <f t="shared" si="34"/>
        <v>OK</v>
      </c>
      <c r="AX217" s="7" t="str">
        <f t="shared" si="35"/>
        <v>OK</v>
      </c>
    </row>
    <row r="218" spans="1:50" x14ac:dyDescent="0.25">
      <c r="A218" s="1" t="s">
        <v>744</v>
      </c>
      <c r="B218" t="s">
        <v>745</v>
      </c>
      <c r="C218" t="s">
        <v>746</v>
      </c>
      <c r="D218" t="s">
        <v>747</v>
      </c>
      <c r="E218" t="s">
        <v>52</v>
      </c>
      <c r="F218" t="s">
        <v>68</v>
      </c>
      <c r="G218" t="s">
        <v>54</v>
      </c>
      <c r="H218" t="s">
        <v>55</v>
      </c>
      <c r="I218" t="s">
        <v>56</v>
      </c>
      <c r="J218" t="s">
        <v>57</v>
      </c>
      <c r="K218" t="s">
        <v>57</v>
      </c>
      <c r="L218" t="s">
        <v>111</v>
      </c>
      <c r="M218">
        <v>167</v>
      </c>
      <c r="N218" s="5" t="str">
        <f t="shared" si="27"/>
        <v>OK</v>
      </c>
      <c r="O218" t="s">
        <v>59</v>
      </c>
      <c r="P218" t="s">
        <v>59</v>
      </c>
      <c r="Q218" t="s">
        <v>59</v>
      </c>
      <c r="R218" t="str">
        <f>VLOOKUP($D218,Rascunho!$E$2:$S$296,15,FALSE)</f>
        <v>https://www.agerio.com.br/institucional/governanca-corporativa/</v>
      </c>
      <c r="S218" s="11">
        <v>89907951.180000007</v>
      </c>
      <c r="T218" s="11">
        <v>38840112.090000004</v>
      </c>
      <c r="U218" s="7" t="str">
        <f t="shared" si="28"/>
        <v>OK</v>
      </c>
      <c r="V218" s="10">
        <v>102249972.19</v>
      </c>
      <c r="W218" s="10">
        <v>1464445.4</v>
      </c>
      <c r="X218" t="s">
        <v>59</v>
      </c>
      <c r="Y218" s="10">
        <v>362811.86</v>
      </c>
      <c r="Z218" s="10">
        <v>4853.54</v>
      </c>
      <c r="AA218" s="10">
        <v>62817.77</v>
      </c>
      <c r="AB218" s="10">
        <v>4172569.54</v>
      </c>
      <c r="AC218" s="7" t="str">
        <f t="shared" si="29"/>
        <v>OK</v>
      </c>
      <c r="AD218" s="10">
        <v>521964424.55000001</v>
      </c>
      <c r="AE218" s="10">
        <v>0</v>
      </c>
      <c r="AF218" s="10">
        <v>0</v>
      </c>
      <c r="AG218" s="10">
        <v>0</v>
      </c>
      <c r="AH218" s="10">
        <v>0</v>
      </c>
      <c r="AI218" s="7" t="str">
        <f t="shared" si="30"/>
        <v>OK</v>
      </c>
      <c r="AJ218" s="10">
        <v>0</v>
      </c>
      <c r="AK218" s="10">
        <v>0</v>
      </c>
      <c r="AL218" s="10">
        <v>0</v>
      </c>
      <c r="AM218" s="10">
        <v>0</v>
      </c>
      <c r="AN218" s="10">
        <v>170866736</v>
      </c>
      <c r="AO218" s="10">
        <v>170866736</v>
      </c>
      <c r="AP218" s="13">
        <f t="shared" si="31"/>
        <v>0</v>
      </c>
      <c r="AQ218" s="10">
        <v>511348505.68000001</v>
      </c>
      <c r="AR218" s="10">
        <v>532381308.81</v>
      </c>
      <c r="AS218" s="10">
        <v>0</v>
      </c>
      <c r="AT218" s="10">
        <v>0</v>
      </c>
      <c r="AU218" s="14">
        <f t="shared" si="32"/>
        <v>21032803.129999995</v>
      </c>
      <c r="AV218" s="7" t="str">
        <f t="shared" si="33"/>
        <v>SIM</v>
      </c>
      <c r="AW218" s="7" t="str">
        <f t="shared" si="34"/>
        <v>OK</v>
      </c>
      <c r="AX218" s="7" t="str">
        <f t="shared" si="35"/>
        <v>OK</v>
      </c>
    </row>
    <row r="219" spans="1:50" x14ac:dyDescent="0.25">
      <c r="A219" s="1" t="s">
        <v>744</v>
      </c>
      <c r="B219" t="s">
        <v>748</v>
      </c>
      <c r="C219" t="s">
        <v>749</v>
      </c>
      <c r="D219" t="s">
        <v>750</v>
      </c>
      <c r="E219" t="s">
        <v>52</v>
      </c>
      <c r="F219" t="s">
        <v>102</v>
      </c>
      <c r="G219" t="s">
        <v>73</v>
      </c>
      <c r="H219" t="s">
        <v>55</v>
      </c>
      <c r="I219" t="s">
        <v>56</v>
      </c>
      <c r="J219" t="s">
        <v>57</v>
      </c>
      <c r="K219" t="s">
        <v>57</v>
      </c>
      <c r="L219" t="s">
        <v>58</v>
      </c>
      <c r="M219">
        <v>573</v>
      </c>
      <c r="N219" s="5" t="str">
        <f t="shared" si="27"/>
        <v>OK</v>
      </c>
      <c r="O219" t="s">
        <v>59</v>
      </c>
      <c r="P219" t="s">
        <v>59</v>
      </c>
      <c r="Q219" t="s">
        <v>57</v>
      </c>
      <c r="R219" t="str">
        <f>VLOOKUP($D219,Rascunho!$E$2:$S$296,15,FALSE)</f>
        <v>https://www.rj.gov.br/emater/</v>
      </c>
      <c r="S219" s="11">
        <v>102414.78</v>
      </c>
      <c r="T219" s="11">
        <v>103614485.26000001</v>
      </c>
      <c r="U219" s="7" t="str">
        <f t="shared" si="28"/>
        <v>OK</v>
      </c>
      <c r="V219" s="10">
        <v>123803968.39</v>
      </c>
      <c r="W219" s="10">
        <v>1647044.67</v>
      </c>
      <c r="X219" t="s">
        <v>57</v>
      </c>
      <c r="Y219" s="10">
        <v>354752.36</v>
      </c>
      <c r="Z219" s="10">
        <v>0</v>
      </c>
      <c r="AA219" s="10">
        <v>3064.5</v>
      </c>
      <c r="AB219" s="10">
        <v>-79258.23</v>
      </c>
      <c r="AC219" s="7" t="str">
        <f t="shared" si="29"/>
        <v>OK</v>
      </c>
      <c r="AD219" s="10">
        <v>-79258.23</v>
      </c>
      <c r="AE219" s="10">
        <v>0</v>
      </c>
      <c r="AF219" s="10">
        <v>0</v>
      </c>
      <c r="AG219" s="10">
        <v>104733451.65000001</v>
      </c>
      <c r="AH219" s="10">
        <v>131768902.88</v>
      </c>
      <c r="AI219" s="7" t="str">
        <f t="shared" si="30"/>
        <v>OK</v>
      </c>
      <c r="AJ219" s="10">
        <v>70874977.859999999</v>
      </c>
      <c r="AK219" s="10">
        <v>62645626.090000004</v>
      </c>
      <c r="AL219" s="10">
        <v>0</v>
      </c>
      <c r="AM219" s="10">
        <v>0</v>
      </c>
      <c r="AN219" s="10">
        <v>1307307880</v>
      </c>
      <c r="AO219" s="10">
        <v>1307307880</v>
      </c>
      <c r="AP219" s="13">
        <f t="shared" si="31"/>
        <v>0</v>
      </c>
      <c r="AQ219" s="10">
        <v>8310646.5499999998</v>
      </c>
      <c r="AR219" s="10">
        <v>8310646.5499999998</v>
      </c>
      <c r="AS219" s="10">
        <v>0</v>
      </c>
      <c r="AT219" s="10">
        <v>0</v>
      </c>
      <c r="AU219" s="14">
        <f t="shared" si="32"/>
        <v>0</v>
      </c>
      <c r="AV219" s="7" t="str">
        <f t="shared" si="33"/>
        <v>NÃO</v>
      </c>
      <c r="AW219" s="7" t="str">
        <f t="shared" si="34"/>
        <v>OK</v>
      </c>
      <c r="AX219" s="7" t="str">
        <f t="shared" si="35"/>
        <v>OK</v>
      </c>
    </row>
    <row r="220" spans="1:50" x14ac:dyDescent="0.25">
      <c r="A220" s="1" t="s">
        <v>744</v>
      </c>
      <c r="B220" t="s">
        <v>751</v>
      </c>
      <c r="C220" t="s">
        <v>752</v>
      </c>
      <c r="D220" t="s">
        <v>753</v>
      </c>
      <c r="E220" t="s">
        <v>67</v>
      </c>
      <c r="F220" t="s">
        <v>68</v>
      </c>
      <c r="G220" t="s">
        <v>54</v>
      </c>
      <c r="H220" t="s">
        <v>55</v>
      </c>
      <c r="I220" t="s">
        <v>56</v>
      </c>
      <c r="J220" t="s">
        <v>57</v>
      </c>
      <c r="K220" t="s">
        <v>57</v>
      </c>
      <c r="L220" t="s">
        <v>111</v>
      </c>
      <c r="M220">
        <v>3</v>
      </c>
      <c r="N220" s="5" t="str">
        <f t="shared" si="27"/>
        <v>OK</v>
      </c>
      <c r="O220" t="s">
        <v>57</v>
      </c>
      <c r="P220" t="s">
        <v>57</v>
      </c>
      <c r="Q220" t="s">
        <v>57</v>
      </c>
      <c r="R220" t="str">
        <f>VLOOKUP($D220,Rascunho!$E$2:$S$296,15,FALSE)</f>
        <v>Site não disponível</v>
      </c>
      <c r="S220" s="11">
        <v>0</v>
      </c>
      <c r="T220" s="11">
        <v>336515.5</v>
      </c>
      <c r="U220" s="7" t="str">
        <f t="shared" si="28"/>
        <v>OK</v>
      </c>
      <c r="V220" s="10">
        <v>562741.81000000006</v>
      </c>
      <c r="W220" s="10">
        <v>0</v>
      </c>
      <c r="X220" t="s">
        <v>57</v>
      </c>
      <c r="Y220" s="10">
        <v>104000</v>
      </c>
      <c r="Z220" s="10">
        <v>0</v>
      </c>
      <c r="AA220" s="10">
        <v>0</v>
      </c>
      <c r="AB220" s="10">
        <v>-520981.01</v>
      </c>
      <c r="AC220" s="7" t="str">
        <f t="shared" si="29"/>
        <v>OK</v>
      </c>
      <c r="AD220" s="10">
        <v>2069900.08</v>
      </c>
      <c r="AE220" s="10">
        <v>0</v>
      </c>
      <c r="AF220" s="10">
        <v>0</v>
      </c>
      <c r="AG220" s="10">
        <v>0</v>
      </c>
      <c r="AH220" s="10">
        <v>0</v>
      </c>
      <c r="AI220" s="7" t="str">
        <f t="shared" si="30"/>
        <v>OK</v>
      </c>
      <c r="AJ220" s="10">
        <v>0</v>
      </c>
      <c r="AK220" s="10">
        <v>0</v>
      </c>
      <c r="AL220" s="10">
        <v>0</v>
      </c>
      <c r="AM220" s="10">
        <v>0</v>
      </c>
      <c r="AN220" s="10">
        <v>59421895749</v>
      </c>
      <c r="AO220" s="10">
        <v>59421895749</v>
      </c>
      <c r="AP220" s="13">
        <f t="shared" si="31"/>
        <v>0</v>
      </c>
      <c r="AQ220" s="10">
        <v>158907523.49000001</v>
      </c>
      <c r="AR220" s="10">
        <v>158907523.49000001</v>
      </c>
      <c r="AS220" s="10">
        <v>0</v>
      </c>
      <c r="AT220" s="10">
        <v>0</v>
      </c>
      <c r="AU220" s="14">
        <f t="shared" si="32"/>
        <v>0</v>
      </c>
      <c r="AV220" s="7" t="str">
        <f t="shared" si="33"/>
        <v>NÃO</v>
      </c>
      <c r="AW220" s="7" t="str">
        <f t="shared" si="34"/>
        <v>OK</v>
      </c>
      <c r="AX220" s="7" t="str">
        <f t="shared" si="35"/>
        <v>OK</v>
      </c>
    </row>
    <row r="221" spans="1:50" x14ac:dyDescent="0.25">
      <c r="A221" s="1" t="s">
        <v>744</v>
      </c>
      <c r="B221" t="s">
        <v>754</v>
      </c>
      <c r="C221" t="s">
        <v>755</v>
      </c>
      <c r="D221" t="s">
        <v>756</v>
      </c>
      <c r="E221" t="s">
        <v>67</v>
      </c>
      <c r="F221" t="s">
        <v>280</v>
      </c>
      <c r="G221" t="s">
        <v>54</v>
      </c>
      <c r="H221" t="s">
        <v>55</v>
      </c>
      <c r="I221" t="s">
        <v>56</v>
      </c>
      <c r="J221" t="s">
        <v>57</v>
      </c>
      <c r="K221" t="s">
        <v>57</v>
      </c>
      <c r="L221" t="s">
        <v>111</v>
      </c>
      <c r="M221">
        <v>0</v>
      </c>
      <c r="N221" s="5" t="str">
        <f t="shared" si="27"/>
        <v>OK</v>
      </c>
      <c r="O221" t="s">
        <v>57</v>
      </c>
      <c r="P221" t="s">
        <v>57</v>
      </c>
      <c r="Q221" t="s">
        <v>57</v>
      </c>
      <c r="R221" t="str">
        <f>VLOOKUP($D221,Rascunho!$E$2:$S$296,15,FALSE)</f>
        <v>Site não disponível</v>
      </c>
      <c r="S221" s="11">
        <v>0</v>
      </c>
      <c r="T221" s="11">
        <v>0</v>
      </c>
      <c r="U221" s="7" t="str">
        <f t="shared" si="28"/>
        <v>OK</v>
      </c>
      <c r="V221" s="10">
        <v>720</v>
      </c>
      <c r="W221" s="10">
        <v>0</v>
      </c>
      <c r="X221" t="s">
        <v>57</v>
      </c>
      <c r="Y221" s="10">
        <v>0</v>
      </c>
      <c r="Z221" s="10">
        <v>0</v>
      </c>
      <c r="AA221" s="10">
        <v>0</v>
      </c>
      <c r="AB221" s="10">
        <v>-720</v>
      </c>
      <c r="AC221" s="7" t="str">
        <f t="shared" si="29"/>
        <v>OK</v>
      </c>
      <c r="AD221" s="10">
        <v>82.93</v>
      </c>
      <c r="AE221" s="10">
        <v>0</v>
      </c>
      <c r="AF221" s="10">
        <v>0</v>
      </c>
      <c r="AG221" s="10">
        <v>676</v>
      </c>
      <c r="AH221" s="10">
        <v>720</v>
      </c>
      <c r="AI221" s="7" t="str">
        <f t="shared" si="30"/>
        <v>INDÍCIO DE DEPENDÊNCIA POR SUBVENÇÃO</v>
      </c>
      <c r="AJ221" s="10">
        <v>0</v>
      </c>
      <c r="AK221" s="10">
        <v>0</v>
      </c>
      <c r="AL221" s="10">
        <v>0</v>
      </c>
      <c r="AM221" s="10">
        <v>0</v>
      </c>
      <c r="AN221" s="10">
        <v>376092373</v>
      </c>
      <c r="AO221" s="10">
        <v>376092373</v>
      </c>
      <c r="AP221" s="13">
        <f t="shared" si="31"/>
        <v>0</v>
      </c>
      <c r="AQ221" s="10">
        <v>9225032.8100000005</v>
      </c>
      <c r="AR221" s="10">
        <v>9225032.8100000005</v>
      </c>
      <c r="AS221" s="10">
        <v>0</v>
      </c>
      <c r="AT221" s="10">
        <v>0</v>
      </c>
      <c r="AU221" s="14">
        <f t="shared" si="32"/>
        <v>0</v>
      </c>
      <c r="AV221" s="7" t="str">
        <f t="shared" si="33"/>
        <v>NÃO</v>
      </c>
      <c r="AW221" s="7" t="str">
        <f t="shared" si="34"/>
        <v>OK</v>
      </c>
      <c r="AX221" s="7" t="str">
        <f t="shared" si="35"/>
        <v>OK</v>
      </c>
    </row>
    <row r="222" spans="1:50" x14ac:dyDescent="0.25">
      <c r="A222" s="1" t="s">
        <v>744</v>
      </c>
      <c r="B222" t="s">
        <v>757</v>
      </c>
      <c r="C222" t="s">
        <v>758</v>
      </c>
      <c r="D222" t="s">
        <v>759</v>
      </c>
      <c r="E222" t="s">
        <v>67</v>
      </c>
      <c r="F222" t="s">
        <v>68</v>
      </c>
      <c r="G222" t="s">
        <v>54</v>
      </c>
      <c r="H222" t="s">
        <v>55</v>
      </c>
      <c r="I222" t="s">
        <v>56</v>
      </c>
      <c r="J222" t="s">
        <v>57</v>
      </c>
      <c r="K222" t="s">
        <v>57</v>
      </c>
      <c r="L222" t="s">
        <v>111</v>
      </c>
      <c r="M222">
        <v>0</v>
      </c>
      <c r="N222" s="5" t="str">
        <f t="shared" si="27"/>
        <v>OK</v>
      </c>
      <c r="O222" t="s">
        <v>57</v>
      </c>
      <c r="P222" t="s">
        <v>57</v>
      </c>
      <c r="Q222" t="s">
        <v>57</v>
      </c>
      <c r="R222" t="str">
        <f>VLOOKUP($D222,Rascunho!$E$2:$S$296,15,FALSE)</f>
        <v>Site não disponível</v>
      </c>
      <c r="S222" s="11">
        <v>279456.96000000002</v>
      </c>
      <c r="T222" s="11">
        <v>0</v>
      </c>
      <c r="U222" s="7" t="str">
        <f t="shared" si="28"/>
        <v>OK</v>
      </c>
      <c r="V222" s="10">
        <v>235981.8</v>
      </c>
      <c r="W222" s="10">
        <v>0</v>
      </c>
      <c r="X222" t="s">
        <v>57</v>
      </c>
      <c r="Y222" s="10">
        <v>0</v>
      </c>
      <c r="Z222" s="10">
        <v>0</v>
      </c>
      <c r="AA222" s="10">
        <v>0</v>
      </c>
      <c r="AB222" s="10">
        <v>43475.16</v>
      </c>
      <c r="AC222" s="7" t="str">
        <f t="shared" si="29"/>
        <v>OK</v>
      </c>
      <c r="AD222" s="10">
        <v>739933.75</v>
      </c>
      <c r="AE222" s="10">
        <v>0</v>
      </c>
      <c r="AF222" s="10">
        <v>0</v>
      </c>
      <c r="AG222" s="10">
        <v>0</v>
      </c>
      <c r="AH222" s="10">
        <v>0</v>
      </c>
      <c r="AI222" s="7" t="str">
        <f t="shared" si="30"/>
        <v>OK</v>
      </c>
      <c r="AJ222" s="10">
        <v>0</v>
      </c>
      <c r="AK222" s="10">
        <v>0</v>
      </c>
      <c r="AL222" s="10">
        <v>0</v>
      </c>
      <c r="AM222" s="10">
        <v>0</v>
      </c>
      <c r="AN222" s="10">
        <v>67419895</v>
      </c>
      <c r="AO222" s="10">
        <v>67419895</v>
      </c>
      <c r="AP222" s="13">
        <f t="shared" si="31"/>
        <v>0</v>
      </c>
      <c r="AQ222" s="10">
        <v>11467019.41</v>
      </c>
      <c r="AR222" s="10">
        <v>11467019.41</v>
      </c>
      <c r="AS222" s="10">
        <v>0</v>
      </c>
      <c r="AT222" s="10">
        <v>0</v>
      </c>
      <c r="AU222" s="14">
        <f t="shared" si="32"/>
        <v>0</v>
      </c>
      <c r="AV222" s="7" t="str">
        <f t="shared" si="33"/>
        <v>NÃO</v>
      </c>
      <c r="AW222" s="7" t="str">
        <f t="shared" si="34"/>
        <v>OK</v>
      </c>
      <c r="AX222" s="7" t="str">
        <f t="shared" si="35"/>
        <v>OK</v>
      </c>
    </row>
    <row r="223" spans="1:50" x14ac:dyDescent="0.25">
      <c r="A223" s="1" t="s">
        <v>744</v>
      </c>
      <c r="B223" t="s">
        <v>760</v>
      </c>
      <c r="C223" t="s">
        <v>761</v>
      </c>
      <c r="D223" t="s">
        <v>762</v>
      </c>
      <c r="E223" t="s">
        <v>67</v>
      </c>
      <c r="F223" t="s">
        <v>204</v>
      </c>
      <c r="G223" t="s">
        <v>73</v>
      </c>
      <c r="H223" t="s">
        <v>55</v>
      </c>
      <c r="I223" t="s">
        <v>56</v>
      </c>
      <c r="J223" t="s">
        <v>57</v>
      </c>
      <c r="K223" t="s">
        <v>57</v>
      </c>
      <c r="L223" t="s">
        <v>58</v>
      </c>
      <c r="M223">
        <v>5</v>
      </c>
      <c r="N223" s="5" t="str">
        <f t="shared" si="27"/>
        <v>OK</v>
      </c>
      <c r="O223" t="s">
        <v>57</v>
      </c>
      <c r="P223" t="s">
        <v>57</v>
      </c>
      <c r="Q223" t="s">
        <v>57</v>
      </c>
      <c r="R223" t="str">
        <f>VLOOKUP($D223,Rascunho!$E$2:$S$296,15,FALSE)</f>
        <v>Site não disponível</v>
      </c>
      <c r="S223" s="11">
        <v>3144093.62</v>
      </c>
      <c r="T223" s="11">
        <v>437982.03</v>
      </c>
      <c r="U223" s="7" t="str">
        <f t="shared" si="28"/>
        <v>OK</v>
      </c>
      <c r="V223" s="10">
        <v>3148093.62</v>
      </c>
      <c r="W223" s="10">
        <v>0</v>
      </c>
      <c r="X223" t="s">
        <v>57</v>
      </c>
      <c r="Y223" s="10">
        <v>0</v>
      </c>
      <c r="Z223" s="10">
        <v>0</v>
      </c>
      <c r="AA223" s="10">
        <v>0</v>
      </c>
      <c r="AB223" s="10">
        <v>-27065803.100000001</v>
      </c>
      <c r="AC223" s="7" t="str">
        <f t="shared" si="29"/>
        <v>OK</v>
      </c>
      <c r="AD223" s="10">
        <v>-1230075437.6700001</v>
      </c>
      <c r="AE223" s="10">
        <v>0</v>
      </c>
      <c r="AF223" s="10">
        <v>0</v>
      </c>
      <c r="AG223" s="10">
        <v>3017954.29</v>
      </c>
      <c r="AH223" s="10">
        <v>3144093.62</v>
      </c>
      <c r="AI223" s="7" t="str">
        <f t="shared" si="30"/>
        <v>OK</v>
      </c>
      <c r="AJ223" s="10">
        <v>0</v>
      </c>
      <c r="AK223" s="10">
        <v>0</v>
      </c>
      <c r="AL223" s="10">
        <v>0</v>
      </c>
      <c r="AM223" s="10">
        <v>0</v>
      </c>
      <c r="AN223" s="10">
        <v>72884768814</v>
      </c>
      <c r="AO223" s="10">
        <v>72884768814</v>
      </c>
      <c r="AP223" s="13">
        <f t="shared" si="31"/>
        <v>0</v>
      </c>
      <c r="AQ223" s="10">
        <v>9430415.9800000004</v>
      </c>
      <c r="AR223" s="10">
        <v>9430415.9800000004</v>
      </c>
      <c r="AS223" s="10">
        <v>0</v>
      </c>
      <c r="AT223" s="10">
        <v>0</v>
      </c>
      <c r="AU223" s="14">
        <f t="shared" si="32"/>
        <v>0</v>
      </c>
      <c r="AV223" s="7" t="str">
        <f t="shared" si="33"/>
        <v>NÃO</v>
      </c>
      <c r="AW223" s="7" t="str">
        <f t="shared" si="34"/>
        <v>OK</v>
      </c>
      <c r="AX223" s="7" t="str">
        <f t="shared" si="35"/>
        <v>OK</v>
      </c>
    </row>
    <row r="224" spans="1:50" x14ac:dyDescent="0.25">
      <c r="A224" s="1" t="s">
        <v>744</v>
      </c>
      <c r="B224" t="s">
        <v>763</v>
      </c>
      <c r="C224" t="s">
        <v>764</v>
      </c>
      <c r="D224" t="s">
        <v>765</v>
      </c>
      <c r="E224" t="s">
        <v>67</v>
      </c>
      <c r="F224" t="s">
        <v>204</v>
      </c>
      <c r="G224" t="s">
        <v>54</v>
      </c>
      <c r="H224" t="s">
        <v>55</v>
      </c>
      <c r="I224" t="s">
        <v>56</v>
      </c>
      <c r="J224" t="s">
        <v>57</v>
      </c>
      <c r="K224" t="s">
        <v>57</v>
      </c>
      <c r="L224" t="s">
        <v>58</v>
      </c>
      <c r="M224">
        <v>0</v>
      </c>
      <c r="N224" s="5" t="str">
        <f t="shared" si="27"/>
        <v>OK</v>
      </c>
      <c r="O224" t="s">
        <v>57</v>
      </c>
      <c r="P224" t="s">
        <v>57</v>
      </c>
      <c r="Q224" t="s">
        <v>57</v>
      </c>
      <c r="R224" t="str">
        <f>VLOOKUP($D224,Rascunho!$E$2:$S$296,15,FALSE)</f>
        <v>Site não disponível</v>
      </c>
      <c r="S224" s="11">
        <v>14851.29</v>
      </c>
      <c r="T224" s="11">
        <v>0</v>
      </c>
      <c r="U224" s="7" t="str">
        <f t="shared" si="28"/>
        <v>OK</v>
      </c>
      <c r="V224" s="10">
        <v>18851.29</v>
      </c>
      <c r="W224" s="10">
        <v>0</v>
      </c>
      <c r="X224" t="s">
        <v>57</v>
      </c>
      <c r="Y224" s="10">
        <v>0</v>
      </c>
      <c r="Z224" s="10">
        <v>0</v>
      </c>
      <c r="AA224" s="10">
        <v>0</v>
      </c>
      <c r="AB224" s="10">
        <v>-10390211.48</v>
      </c>
      <c r="AC224" s="7" t="str">
        <f t="shared" si="29"/>
        <v>OK</v>
      </c>
      <c r="AD224" s="10">
        <v>-667165118.03999996</v>
      </c>
      <c r="AE224" s="10">
        <v>0</v>
      </c>
      <c r="AF224" s="10">
        <v>0</v>
      </c>
      <c r="AG224" s="10">
        <v>13295.15</v>
      </c>
      <c r="AH224" s="10">
        <v>14851.15</v>
      </c>
      <c r="AI224" s="7" t="str">
        <f t="shared" si="30"/>
        <v>OK</v>
      </c>
      <c r="AJ224" s="10">
        <v>0</v>
      </c>
      <c r="AK224" s="10">
        <v>0</v>
      </c>
      <c r="AL224" s="10">
        <v>0</v>
      </c>
      <c r="AM224" s="10">
        <v>0</v>
      </c>
      <c r="AN224" s="10">
        <v>9818650394</v>
      </c>
      <c r="AO224" s="10">
        <v>9818650394</v>
      </c>
      <c r="AP224" s="13">
        <f t="shared" si="31"/>
        <v>0</v>
      </c>
      <c r="AQ224" s="10">
        <v>4128123850.7399998</v>
      </c>
      <c r="AR224" s="10">
        <v>4128123850.7399998</v>
      </c>
      <c r="AS224" s="10">
        <v>0</v>
      </c>
      <c r="AT224" s="10">
        <v>0</v>
      </c>
      <c r="AU224" s="14">
        <f t="shared" si="32"/>
        <v>0</v>
      </c>
      <c r="AV224" s="7" t="str">
        <f t="shared" si="33"/>
        <v>NÃO</v>
      </c>
      <c r="AW224" s="7" t="str">
        <f t="shared" si="34"/>
        <v>OK</v>
      </c>
      <c r="AX224" s="7" t="str">
        <f t="shared" si="35"/>
        <v>OK</v>
      </c>
    </row>
    <row r="225" spans="1:50" x14ac:dyDescent="0.25">
      <c r="A225" s="1" t="s">
        <v>744</v>
      </c>
      <c r="B225" t="s">
        <v>766</v>
      </c>
      <c r="C225" t="s">
        <v>767</v>
      </c>
      <c r="D225" t="s">
        <v>768</v>
      </c>
      <c r="E225" t="s">
        <v>52</v>
      </c>
      <c r="F225" t="s">
        <v>359</v>
      </c>
      <c r="G225" t="s">
        <v>54</v>
      </c>
      <c r="H225" t="s">
        <v>55</v>
      </c>
      <c r="I225" t="s">
        <v>256</v>
      </c>
      <c r="J225" t="s">
        <v>57</v>
      </c>
      <c r="K225" t="s">
        <v>57</v>
      </c>
      <c r="L225" t="s">
        <v>58</v>
      </c>
      <c r="M225">
        <v>416</v>
      </c>
      <c r="N225" s="5" t="str">
        <f t="shared" si="27"/>
        <v>OK</v>
      </c>
      <c r="O225" t="s">
        <v>59</v>
      </c>
      <c r="P225" t="s">
        <v>59</v>
      </c>
      <c r="Q225" t="s">
        <v>59</v>
      </c>
      <c r="R225" t="str">
        <f>VLOOKUP($D225,Rascunho!$E$2:$S$296,15,FALSE)</f>
        <v>https://www.rj.gov.br/vitalbrazil/</v>
      </c>
      <c r="S225" s="11">
        <v>0</v>
      </c>
      <c r="T225" s="11">
        <v>56143528.039999999</v>
      </c>
      <c r="U225" s="7" t="str">
        <f t="shared" si="28"/>
        <v>OK</v>
      </c>
      <c r="V225" s="10">
        <v>90827865.930000007</v>
      </c>
      <c r="W225" s="10">
        <v>303874.26</v>
      </c>
      <c r="X225" t="s">
        <v>57</v>
      </c>
      <c r="Y225" s="10">
        <v>251873.89</v>
      </c>
      <c r="Z225" s="10">
        <v>0</v>
      </c>
      <c r="AA225" s="10">
        <v>0</v>
      </c>
      <c r="AB225" s="10">
        <v>12035561.66</v>
      </c>
      <c r="AC225" s="7" t="str">
        <f t="shared" si="29"/>
        <v>OK</v>
      </c>
      <c r="AD225" s="10">
        <v>11921678.609999999</v>
      </c>
      <c r="AE225" s="10">
        <v>0</v>
      </c>
      <c r="AF225" s="10">
        <v>0</v>
      </c>
      <c r="AG225" s="10">
        <v>176987827.74000001</v>
      </c>
      <c r="AH225" s="10">
        <v>92913731.140000001</v>
      </c>
      <c r="AI225" s="7" t="str">
        <f t="shared" si="30"/>
        <v>OK</v>
      </c>
      <c r="AJ225" s="10">
        <v>744686.26</v>
      </c>
      <c r="AK225" s="10">
        <v>744686.26</v>
      </c>
      <c r="AL225" s="10">
        <v>0</v>
      </c>
      <c r="AM225" s="10">
        <v>0</v>
      </c>
      <c r="AN225" s="10">
        <v>199200</v>
      </c>
      <c r="AO225" s="10">
        <v>199200</v>
      </c>
      <c r="AP225" s="13">
        <f t="shared" si="31"/>
        <v>0</v>
      </c>
      <c r="AQ225" s="10">
        <v>15960044.109999999</v>
      </c>
      <c r="AR225" s="10">
        <v>15960044.109999999</v>
      </c>
      <c r="AS225" s="10">
        <v>0</v>
      </c>
      <c r="AT225" s="10">
        <v>0</v>
      </c>
      <c r="AU225" s="14">
        <f t="shared" si="32"/>
        <v>0</v>
      </c>
      <c r="AV225" s="7" t="str">
        <f t="shared" si="33"/>
        <v>NÃO</v>
      </c>
      <c r="AW225" s="7" t="str">
        <f t="shared" si="34"/>
        <v>OK</v>
      </c>
      <c r="AX225" s="7" t="str">
        <f t="shared" si="35"/>
        <v>OK</v>
      </c>
    </row>
    <row r="226" spans="1:50" x14ac:dyDescent="0.25">
      <c r="A226" s="1" t="s">
        <v>744</v>
      </c>
      <c r="B226" t="s">
        <v>769</v>
      </c>
      <c r="C226" t="s">
        <v>770</v>
      </c>
      <c r="D226" t="s">
        <v>771</v>
      </c>
      <c r="E226" t="s">
        <v>67</v>
      </c>
      <c r="F226" t="s">
        <v>68</v>
      </c>
      <c r="G226" t="s">
        <v>54</v>
      </c>
      <c r="H226" t="s">
        <v>55</v>
      </c>
      <c r="I226" t="s">
        <v>56</v>
      </c>
      <c r="J226" t="s">
        <v>57</v>
      </c>
      <c r="K226" t="s">
        <v>57</v>
      </c>
      <c r="L226" t="s">
        <v>111</v>
      </c>
      <c r="M226">
        <v>0</v>
      </c>
      <c r="N226" s="5" t="str">
        <f t="shared" si="27"/>
        <v>OK</v>
      </c>
      <c r="O226" t="s">
        <v>57</v>
      </c>
      <c r="P226" t="s">
        <v>57</v>
      </c>
      <c r="Q226" t="s">
        <v>57</v>
      </c>
      <c r="R226" t="str">
        <f>VLOOKUP($D226,Rascunho!$E$2:$S$296,15,FALSE)</f>
        <v>Site não disponível</v>
      </c>
      <c r="S226" s="11">
        <v>0</v>
      </c>
      <c r="T226" s="11">
        <v>0</v>
      </c>
      <c r="U226" s="7" t="str">
        <f t="shared" si="28"/>
        <v>OK</v>
      </c>
      <c r="V226" s="10">
        <v>820</v>
      </c>
      <c r="W226" s="10">
        <v>0</v>
      </c>
      <c r="X226" t="s">
        <v>57</v>
      </c>
      <c r="Y226" s="10">
        <v>0</v>
      </c>
      <c r="Z226" s="10">
        <v>0</v>
      </c>
      <c r="AA226" s="10">
        <v>0</v>
      </c>
      <c r="AB226" s="10">
        <v>-820</v>
      </c>
      <c r="AC226" s="7" t="str">
        <f t="shared" si="29"/>
        <v>OK</v>
      </c>
      <c r="AD226" s="10">
        <v>-172440.97</v>
      </c>
      <c r="AE226" s="10">
        <v>0</v>
      </c>
      <c r="AF226" s="10">
        <v>0</v>
      </c>
      <c r="AG226" s="10">
        <v>0</v>
      </c>
      <c r="AH226" s="10">
        <v>0</v>
      </c>
      <c r="AI226" s="7" t="str">
        <f t="shared" si="30"/>
        <v>OK</v>
      </c>
      <c r="AJ226" s="10">
        <v>0</v>
      </c>
      <c r="AK226" s="10">
        <v>0</v>
      </c>
      <c r="AL226" s="10">
        <v>0</v>
      </c>
      <c r="AM226" s="10">
        <v>0</v>
      </c>
      <c r="AN226" s="10">
        <v>4729443</v>
      </c>
      <c r="AO226" s="10">
        <v>4729443</v>
      </c>
      <c r="AP226" s="13">
        <f t="shared" si="31"/>
        <v>0</v>
      </c>
      <c r="AQ226" s="10">
        <v>4729443</v>
      </c>
      <c r="AR226" s="10">
        <v>4729443</v>
      </c>
      <c r="AS226" s="10">
        <v>0</v>
      </c>
      <c r="AT226" s="10">
        <v>0</v>
      </c>
      <c r="AU226" s="14">
        <f t="shared" si="32"/>
        <v>0</v>
      </c>
      <c r="AV226" s="7" t="str">
        <f t="shared" si="33"/>
        <v>NÃO</v>
      </c>
      <c r="AW226" s="7" t="str">
        <f t="shared" si="34"/>
        <v>OK</v>
      </c>
      <c r="AX226" s="7" t="str">
        <f t="shared" si="35"/>
        <v>OK</v>
      </c>
    </row>
    <row r="227" spans="1:50" x14ac:dyDescent="0.25">
      <c r="A227" s="1" t="s">
        <v>744</v>
      </c>
      <c r="B227" t="s">
        <v>772</v>
      </c>
      <c r="C227" t="s">
        <v>773</v>
      </c>
      <c r="D227" t="s">
        <v>774</v>
      </c>
      <c r="E227" t="s">
        <v>52</v>
      </c>
      <c r="F227" t="s">
        <v>102</v>
      </c>
      <c r="G227" t="s">
        <v>73</v>
      </c>
      <c r="H227" t="s">
        <v>55</v>
      </c>
      <c r="I227" t="s">
        <v>56</v>
      </c>
      <c r="J227" t="s">
        <v>57</v>
      </c>
      <c r="K227" t="s">
        <v>57</v>
      </c>
      <c r="L227" t="s">
        <v>58</v>
      </c>
      <c r="M227">
        <v>248</v>
      </c>
      <c r="N227" s="5" t="str">
        <f t="shared" si="27"/>
        <v>OK</v>
      </c>
      <c r="O227" t="s">
        <v>59</v>
      </c>
      <c r="P227" t="s">
        <v>59</v>
      </c>
      <c r="Q227" t="s">
        <v>57</v>
      </c>
      <c r="R227" t="str">
        <f>VLOOKUP($D227,Rascunho!$E$2:$S$296,15,FALSE)</f>
        <v>https://www.rj.gov.br/pesagro/estatutosocial</v>
      </c>
      <c r="S227" s="11">
        <v>50685.59</v>
      </c>
      <c r="T227" s="11">
        <v>39928849.75</v>
      </c>
      <c r="U227" s="7" t="str">
        <f t="shared" si="28"/>
        <v>OK</v>
      </c>
      <c r="V227" s="10">
        <v>58494776.549999997</v>
      </c>
      <c r="W227" s="10">
        <v>3925485.25</v>
      </c>
      <c r="X227" t="s">
        <v>57</v>
      </c>
      <c r="Y227" s="10">
        <v>366283.4</v>
      </c>
      <c r="Z227" s="10">
        <v>0</v>
      </c>
      <c r="AA227" s="10">
        <v>0</v>
      </c>
      <c r="AB227" s="10">
        <v>1349619.17</v>
      </c>
      <c r="AC227" s="7" t="str">
        <f t="shared" si="29"/>
        <v>OK</v>
      </c>
      <c r="AD227" s="10">
        <v>6533763.0899999999</v>
      </c>
      <c r="AE227" s="10">
        <v>0</v>
      </c>
      <c r="AF227" s="10">
        <v>0</v>
      </c>
      <c r="AG227" s="10">
        <v>0</v>
      </c>
      <c r="AH227" s="10">
        <v>0</v>
      </c>
      <c r="AI227" s="7" t="str">
        <f t="shared" si="30"/>
        <v>OK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3">
        <f t="shared" si="31"/>
        <v>0</v>
      </c>
      <c r="AQ227" s="10">
        <v>811974.32</v>
      </c>
      <c r="AR227" s="10">
        <v>811974.32</v>
      </c>
      <c r="AS227" s="10">
        <v>0</v>
      </c>
      <c r="AT227" s="10">
        <v>0</v>
      </c>
      <c r="AU227" s="14">
        <f t="shared" si="32"/>
        <v>0</v>
      </c>
      <c r="AV227" s="7" t="str">
        <f t="shared" si="33"/>
        <v>NÃO</v>
      </c>
      <c r="AW227" s="7" t="str">
        <f t="shared" si="34"/>
        <v>OK</v>
      </c>
      <c r="AX227" s="7" t="str">
        <f t="shared" si="35"/>
        <v>OK</v>
      </c>
    </row>
    <row r="228" spans="1:50" x14ac:dyDescent="0.25">
      <c r="A228" s="1" t="s">
        <v>744</v>
      </c>
      <c r="B228" t="s">
        <v>775</v>
      </c>
      <c r="C228" t="s">
        <v>776</v>
      </c>
      <c r="D228" t="s">
        <v>777</v>
      </c>
      <c r="E228" t="s">
        <v>52</v>
      </c>
      <c r="F228" t="s">
        <v>204</v>
      </c>
      <c r="G228" t="s">
        <v>73</v>
      </c>
      <c r="H228" t="s">
        <v>55</v>
      </c>
      <c r="I228" t="s">
        <v>56</v>
      </c>
      <c r="J228" t="s">
        <v>57</v>
      </c>
      <c r="K228" t="s">
        <v>57</v>
      </c>
      <c r="L228" t="s">
        <v>58</v>
      </c>
      <c r="M228">
        <v>424</v>
      </c>
      <c r="N228" s="5" t="str">
        <f t="shared" si="27"/>
        <v>OK</v>
      </c>
      <c r="O228" t="s">
        <v>59</v>
      </c>
      <c r="P228" t="s">
        <v>59</v>
      </c>
      <c r="Q228" t="s">
        <v>59</v>
      </c>
      <c r="R228" t="str">
        <f>VLOOKUP($D228,Rascunho!$E$2:$S$296,15,FALSE)</f>
        <v>https://www.rj.gov.br/central/node/705</v>
      </c>
      <c r="S228" s="11">
        <v>5690692.0899999999</v>
      </c>
      <c r="T228" s="11">
        <v>37863796.420000002</v>
      </c>
      <c r="U228" s="7" t="str">
        <f t="shared" si="28"/>
        <v>OK</v>
      </c>
      <c r="V228" s="10">
        <v>71551282.180000007</v>
      </c>
      <c r="W228" s="10">
        <v>0</v>
      </c>
      <c r="X228" t="s">
        <v>57</v>
      </c>
      <c r="Y228" s="10">
        <v>206294.03</v>
      </c>
      <c r="Z228" s="10">
        <v>0</v>
      </c>
      <c r="AA228" s="10">
        <v>0</v>
      </c>
      <c r="AB228" s="10">
        <v>179441245.03</v>
      </c>
      <c r="AC228" s="7" t="str">
        <f t="shared" si="29"/>
        <v>OK</v>
      </c>
      <c r="AD228" s="10">
        <v>757192445.33000004</v>
      </c>
      <c r="AE228" s="10">
        <v>0</v>
      </c>
      <c r="AF228" s="10">
        <v>0</v>
      </c>
      <c r="AG228" s="10">
        <v>50088949.789999999</v>
      </c>
      <c r="AH228" s="10">
        <v>62515627.299999997</v>
      </c>
      <c r="AI228" s="7" t="str">
        <f t="shared" si="30"/>
        <v>OK</v>
      </c>
      <c r="AJ228" s="10">
        <v>7986437.3700000001</v>
      </c>
      <c r="AK228" s="10">
        <v>4569593.9400000004</v>
      </c>
      <c r="AL228" s="10">
        <v>0</v>
      </c>
      <c r="AM228" s="10">
        <v>0</v>
      </c>
      <c r="AN228" s="10">
        <v>72884768867</v>
      </c>
      <c r="AO228" s="10">
        <v>72884768867</v>
      </c>
      <c r="AP228" s="13">
        <f t="shared" si="31"/>
        <v>0</v>
      </c>
      <c r="AQ228" s="10">
        <v>996251938.23000002</v>
      </c>
      <c r="AR228" s="10">
        <v>996251938.23000002</v>
      </c>
      <c r="AS228" s="10">
        <v>0</v>
      </c>
      <c r="AT228" s="10">
        <v>0</v>
      </c>
      <c r="AU228" s="14">
        <f t="shared" si="32"/>
        <v>0</v>
      </c>
      <c r="AV228" s="7" t="str">
        <f t="shared" si="33"/>
        <v>NÃO</v>
      </c>
      <c r="AW228" s="7" t="str">
        <f t="shared" si="34"/>
        <v>OK</v>
      </c>
      <c r="AX228" s="7" t="str">
        <f t="shared" si="35"/>
        <v>OK</v>
      </c>
    </row>
    <row r="229" spans="1:50" x14ac:dyDescent="0.25">
      <c r="A229" s="1" t="s">
        <v>744</v>
      </c>
      <c r="B229" t="s">
        <v>778</v>
      </c>
      <c r="C229" t="s">
        <v>779</v>
      </c>
      <c r="D229" t="s">
        <v>780</v>
      </c>
      <c r="E229" t="s">
        <v>52</v>
      </c>
      <c r="F229" t="s">
        <v>91</v>
      </c>
      <c r="G229" t="s">
        <v>54</v>
      </c>
      <c r="H229" t="s">
        <v>55</v>
      </c>
      <c r="I229" t="s">
        <v>56</v>
      </c>
      <c r="J229" t="s">
        <v>57</v>
      </c>
      <c r="K229" t="s">
        <v>59</v>
      </c>
      <c r="L229" t="s">
        <v>58</v>
      </c>
      <c r="M229">
        <v>334</v>
      </c>
      <c r="N229" s="5" t="str">
        <f t="shared" si="27"/>
        <v>OK</v>
      </c>
      <c r="O229" t="s">
        <v>59</v>
      </c>
      <c r="P229" t="s">
        <v>59</v>
      </c>
      <c r="Q229" t="s">
        <v>57</v>
      </c>
      <c r="R229" t="str">
        <f>VLOOKUP($D229,Rascunho!$E$2:$S$296,15,FALSE)</f>
        <v>https://www.rj.gov.br/cehab/</v>
      </c>
      <c r="S229" s="11">
        <v>583311242.42999995</v>
      </c>
      <c r="T229" s="11">
        <v>70094224.530000001</v>
      </c>
      <c r="U229" s="7" t="str">
        <f t="shared" si="28"/>
        <v>OK</v>
      </c>
      <c r="V229" s="10">
        <v>589019160.24000001</v>
      </c>
      <c r="W229" s="10">
        <v>412341229.12</v>
      </c>
      <c r="X229" t="s">
        <v>57</v>
      </c>
      <c r="Y229" s="10">
        <v>284285.82</v>
      </c>
      <c r="Z229" s="10">
        <v>0</v>
      </c>
      <c r="AA229" s="10">
        <v>0</v>
      </c>
      <c r="AB229" s="10">
        <v>-5707917.7300000004</v>
      </c>
      <c r="AC229" s="7" t="str">
        <f t="shared" si="29"/>
        <v>OK</v>
      </c>
      <c r="AD229" s="10">
        <v>109926645.91</v>
      </c>
      <c r="AE229" s="10">
        <v>0</v>
      </c>
      <c r="AF229" s="10">
        <v>0</v>
      </c>
      <c r="AG229" s="10">
        <v>551498889.42999995</v>
      </c>
      <c r="AH229" s="10">
        <v>567889086.49000001</v>
      </c>
      <c r="AI229" s="7" t="str">
        <f t="shared" si="30"/>
        <v>OK</v>
      </c>
      <c r="AJ229" s="10">
        <v>2844278.13</v>
      </c>
      <c r="AK229" s="10">
        <v>3184578.24</v>
      </c>
      <c r="AL229" s="10">
        <v>0</v>
      </c>
      <c r="AM229" s="10">
        <v>0</v>
      </c>
      <c r="AN229" s="10">
        <v>3338267396</v>
      </c>
      <c r="AO229" s="10">
        <v>3338267396</v>
      </c>
      <c r="AP229" s="13">
        <f t="shared" si="31"/>
        <v>0</v>
      </c>
      <c r="AQ229" s="10">
        <v>242168282.16999999</v>
      </c>
      <c r="AR229" s="10">
        <v>242168282.16999999</v>
      </c>
      <c r="AS229" s="10">
        <v>0</v>
      </c>
      <c r="AT229" s="10">
        <v>0</v>
      </c>
      <c r="AU229" s="14">
        <f t="shared" si="32"/>
        <v>0</v>
      </c>
      <c r="AV229" s="7" t="str">
        <f t="shared" si="33"/>
        <v>NÃO</v>
      </c>
      <c r="AW229" s="7" t="str">
        <f t="shared" si="34"/>
        <v>OK</v>
      </c>
      <c r="AX229" s="7" t="str">
        <f t="shared" si="35"/>
        <v>OK</v>
      </c>
    </row>
    <row r="230" spans="1:50" x14ac:dyDescent="0.25">
      <c r="A230" s="1" t="s">
        <v>744</v>
      </c>
      <c r="B230" t="s">
        <v>781</v>
      </c>
      <c r="C230" t="s">
        <v>782</v>
      </c>
      <c r="D230" t="s">
        <v>783</v>
      </c>
      <c r="E230" t="s">
        <v>52</v>
      </c>
      <c r="F230" t="s">
        <v>121</v>
      </c>
      <c r="G230" t="s">
        <v>73</v>
      </c>
      <c r="H230" t="s">
        <v>74</v>
      </c>
      <c r="I230" t="s">
        <v>56</v>
      </c>
      <c r="J230" t="s">
        <v>57</v>
      </c>
      <c r="K230" t="s">
        <v>57</v>
      </c>
      <c r="L230" t="s">
        <v>111</v>
      </c>
      <c r="M230">
        <v>226</v>
      </c>
      <c r="N230" s="5" t="str">
        <f t="shared" si="27"/>
        <v>OK</v>
      </c>
      <c r="O230" t="s">
        <v>59</v>
      </c>
      <c r="P230" t="s">
        <v>59</v>
      </c>
      <c r="Q230" t="s">
        <v>59</v>
      </c>
      <c r="R230" t="str">
        <f>VLOOKUP($D230,Rascunho!$E$2:$S$296,15,FALSE)</f>
        <v>https://portal.ioerj.com.br/</v>
      </c>
      <c r="S230" s="11">
        <v>18490503.66</v>
      </c>
      <c r="T230" s="11">
        <v>29550490.73</v>
      </c>
      <c r="U230" s="7" t="str">
        <f t="shared" si="28"/>
        <v>OK</v>
      </c>
      <c r="V230" s="10">
        <v>40768668.509999998</v>
      </c>
      <c r="W230" s="10">
        <v>730015.2</v>
      </c>
      <c r="X230" t="s">
        <v>57</v>
      </c>
      <c r="Y230" s="10">
        <v>238113.36</v>
      </c>
      <c r="Z230" s="10">
        <v>0</v>
      </c>
      <c r="AA230" s="10">
        <v>0</v>
      </c>
      <c r="AB230" s="10">
        <v>-33457578.710000001</v>
      </c>
      <c r="AC230" s="7" t="str">
        <f t="shared" si="29"/>
        <v>OK</v>
      </c>
      <c r="AD230" s="10">
        <v>83201951.890000001</v>
      </c>
      <c r="AE230" s="10">
        <v>0</v>
      </c>
      <c r="AF230" s="10">
        <v>0</v>
      </c>
      <c r="AG230" s="10">
        <v>0</v>
      </c>
      <c r="AH230" s="10">
        <v>0</v>
      </c>
      <c r="AI230" s="7" t="str">
        <f t="shared" si="30"/>
        <v>OK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3">
        <f t="shared" si="31"/>
        <v>0</v>
      </c>
      <c r="AQ230" s="10">
        <v>99385118.920000002</v>
      </c>
      <c r="AR230" s="10">
        <v>99385118.920000002</v>
      </c>
      <c r="AS230" s="10">
        <v>0</v>
      </c>
      <c r="AT230" s="10">
        <v>0</v>
      </c>
      <c r="AU230" s="14">
        <f t="shared" si="32"/>
        <v>0</v>
      </c>
      <c r="AV230" s="7" t="str">
        <f t="shared" si="33"/>
        <v>NÃO</v>
      </c>
      <c r="AW230" s="7" t="str">
        <f t="shared" si="34"/>
        <v>OK</v>
      </c>
      <c r="AX230" s="7" t="str">
        <f t="shared" si="35"/>
        <v>OK</v>
      </c>
    </row>
    <row r="231" spans="1:50" ht="45" x14ac:dyDescent="0.25">
      <c r="A231" s="1" t="s">
        <v>744</v>
      </c>
      <c r="B231" t="s">
        <v>784</v>
      </c>
      <c r="C231" t="s">
        <v>785</v>
      </c>
      <c r="D231" t="s">
        <v>786</v>
      </c>
      <c r="E231" t="s">
        <v>52</v>
      </c>
      <c r="F231" s="3" t="s">
        <v>72</v>
      </c>
      <c r="G231" t="s">
        <v>54</v>
      </c>
      <c r="H231" t="s">
        <v>74</v>
      </c>
      <c r="I231" t="s">
        <v>56</v>
      </c>
      <c r="J231" t="s">
        <v>57</v>
      </c>
      <c r="K231" t="s">
        <v>57</v>
      </c>
      <c r="L231" t="s">
        <v>58</v>
      </c>
      <c r="M231">
        <v>52</v>
      </c>
      <c r="N231" s="5" t="str">
        <f t="shared" si="27"/>
        <v>OK</v>
      </c>
      <c r="O231" t="s">
        <v>59</v>
      </c>
      <c r="P231" t="s">
        <v>59</v>
      </c>
      <c r="Q231" t="s">
        <v>57</v>
      </c>
      <c r="R231" t="str">
        <f>VLOOKUP($D231,Rascunho!$E$2:$S$296,15,FALSE)</f>
        <v>Site não disponível</v>
      </c>
      <c r="S231" s="11">
        <v>135386.91</v>
      </c>
      <c r="T231" s="11">
        <v>5805338.6500000004</v>
      </c>
      <c r="U231" s="7" t="str">
        <f t="shared" si="28"/>
        <v>OK</v>
      </c>
      <c r="V231" s="10">
        <v>12841292.869999999</v>
      </c>
      <c r="W231" s="10">
        <v>0</v>
      </c>
      <c r="X231" t="s">
        <v>57</v>
      </c>
      <c r="Y231" s="10">
        <v>225102.14</v>
      </c>
      <c r="Z231" s="10">
        <v>0</v>
      </c>
      <c r="AA231" s="10">
        <v>0</v>
      </c>
      <c r="AB231" s="10">
        <v>-93730.15</v>
      </c>
      <c r="AC231" s="7" t="str">
        <f t="shared" si="29"/>
        <v>OK</v>
      </c>
      <c r="AD231" s="10">
        <v>1540768.57</v>
      </c>
      <c r="AE231" s="10">
        <v>0</v>
      </c>
      <c r="AF231" s="10">
        <v>0</v>
      </c>
      <c r="AG231" s="10">
        <v>2662510.09</v>
      </c>
      <c r="AH231" s="10">
        <v>6420680.0800000001</v>
      </c>
      <c r="AI231" s="7" t="str">
        <f t="shared" si="30"/>
        <v>OK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3">
        <f t="shared" si="31"/>
        <v>0</v>
      </c>
      <c r="AQ231" s="10">
        <v>1520887.26</v>
      </c>
      <c r="AR231" s="10">
        <v>1520887.26</v>
      </c>
      <c r="AS231" s="10">
        <v>0</v>
      </c>
      <c r="AT231" s="10">
        <v>0</v>
      </c>
      <c r="AU231" s="14">
        <f t="shared" si="32"/>
        <v>0</v>
      </c>
      <c r="AV231" s="7" t="str">
        <f t="shared" si="33"/>
        <v>NÃO</v>
      </c>
      <c r="AW231" s="7" t="str">
        <f t="shared" si="34"/>
        <v>OK</v>
      </c>
      <c r="AX231" s="7" t="str">
        <f t="shared" si="35"/>
        <v>OK</v>
      </c>
    </row>
    <row r="232" spans="1:50" x14ac:dyDescent="0.25">
      <c r="A232" s="1" t="s">
        <v>744</v>
      </c>
      <c r="B232" t="s">
        <v>787</v>
      </c>
      <c r="C232" t="s">
        <v>788</v>
      </c>
      <c r="D232" t="s">
        <v>789</v>
      </c>
      <c r="E232" t="s">
        <v>52</v>
      </c>
      <c r="F232" t="s">
        <v>72</v>
      </c>
      <c r="G232" t="s">
        <v>54</v>
      </c>
      <c r="H232" t="s">
        <v>74</v>
      </c>
      <c r="I232" t="s">
        <v>56</v>
      </c>
      <c r="J232" t="s">
        <v>57</v>
      </c>
      <c r="K232" t="s">
        <v>57</v>
      </c>
      <c r="L232" t="s">
        <v>58</v>
      </c>
      <c r="M232">
        <v>247</v>
      </c>
      <c r="N232" s="5" t="str">
        <f t="shared" si="27"/>
        <v>OK</v>
      </c>
      <c r="O232" t="s">
        <v>59</v>
      </c>
      <c r="P232" t="s">
        <v>59</v>
      </c>
      <c r="Q232" t="s">
        <v>57</v>
      </c>
      <c r="R232" t="str">
        <f>VLOOKUP($D232,Rascunho!$E$2:$S$296,15,FALSE)</f>
        <v>Site não disponível</v>
      </c>
      <c r="S232" s="11">
        <v>149631147</v>
      </c>
      <c r="T232" s="11">
        <v>23400705.359999999</v>
      </c>
      <c r="U232" s="7" t="str">
        <f t="shared" si="28"/>
        <v>OK</v>
      </c>
      <c r="V232" s="10">
        <v>152579751.05000001</v>
      </c>
      <c r="W232" s="10">
        <v>6527372.6799999997</v>
      </c>
      <c r="X232" t="s">
        <v>57</v>
      </c>
      <c r="Y232" s="10">
        <v>183348.21</v>
      </c>
      <c r="Z232" s="10">
        <v>0</v>
      </c>
      <c r="AA232" s="10">
        <v>0</v>
      </c>
      <c r="AB232" s="10">
        <v>14137383</v>
      </c>
      <c r="AC232" s="7" t="str">
        <f t="shared" si="29"/>
        <v>OK</v>
      </c>
      <c r="AD232" s="10">
        <v>52879082</v>
      </c>
      <c r="AE232" s="10">
        <v>0</v>
      </c>
      <c r="AF232" s="10">
        <v>0</v>
      </c>
      <c r="AG232" s="10">
        <v>4335804.45</v>
      </c>
      <c r="AH232" s="10">
        <v>6399240.3700000001</v>
      </c>
      <c r="AI232" s="7" t="str">
        <f t="shared" si="30"/>
        <v>OK</v>
      </c>
      <c r="AJ232" s="10">
        <v>3671316.83</v>
      </c>
      <c r="AK232" s="10">
        <v>2441970.12</v>
      </c>
      <c r="AL232" s="10">
        <v>0</v>
      </c>
      <c r="AM232" s="10">
        <v>0</v>
      </c>
      <c r="AN232" s="10">
        <v>0</v>
      </c>
      <c r="AO232" s="10">
        <v>0</v>
      </c>
      <c r="AP232" s="13">
        <f t="shared" si="31"/>
        <v>0</v>
      </c>
      <c r="AQ232" s="10">
        <v>33788930.850000001</v>
      </c>
      <c r="AR232" s="10">
        <v>33788930.850000001</v>
      </c>
      <c r="AS232" s="10">
        <v>0</v>
      </c>
      <c r="AT232" s="10">
        <v>0</v>
      </c>
      <c r="AU232" s="14">
        <f t="shared" si="32"/>
        <v>0</v>
      </c>
      <c r="AV232" s="7" t="str">
        <f t="shared" si="33"/>
        <v>NÃO</v>
      </c>
      <c r="AW232" s="7" t="str">
        <f t="shared" si="34"/>
        <v>OK</v>
      </c>
      <c r="AX232" s="7" t="str">
        <f t="shared" si="35"/>
        <v>OK</v>
      </c>
    </row>
    <row r="233" spans="1:50" x14ac:dyDescent="0.25">
      <c r="A233" s="1" t="s">
        <v>744</v>
      </c>
      <c r="B233" t="s">
        <v>790</v>
      </c>
      <c r="C233" t="s">
        <v>791</v>
      </c>
      <c r="D233" t="s">
        <v>792</v>
      </c>
      <c r="E233" t="s">
        <v>52</v>
      </c>
      <c r="F233" t="s">
        <v>63</v>
      </c>
      <c r="G233" t="s">
        <v>54</v>
      </c>
      <c r="H233" t="s">
        <v>55</v>
      </c>
      <c r="I233" t="s">
        <v>56</v>
      </c>
      <c r="J233" t="s">
        <v>57</v>
      </c>
      <c r="K233" t="s">
        <v>57</v>
      </c>
      <c r="L233" t="s">
        <v>58</v>
      </c>
      <c r="M233">
        <v>84</v>
      </c>
      <c r="N233" s="5" t="str">
        <f t="shared" si="27"/>
        <v>OK</v>
      </c>
      <c r="O233" t="s">
        <v>59</v>
      </c>
      <c r="P233" t="s">
        <v>59</v>
      </c>
      <c r="Q233" t="s">
        <v>59</v>
      </c>
      <c r="R233" t="str">
        <f>VLOOKUP($D233,Rascunho!$E$2:$S$296,15,FALSE)</f>
        <v>https://www.codin.rj.gov.br/_files/ugd/c74752_057e39a3af2345ba875bbdd5a9389a38.pdf?index=true</v>
      </c>
      <c r="S233" s="11">
        <v>3612216.67</v>
      </c>
      <c r="T233" s="11">
        <v>7920958.9000000004</v>
      </c>
      <c r="U233" s="7" t="str">
        <f t="shared" si="28"/>
        <v>OK</v>
      </c>
      <c r="V233" s="10">
        <v>19523820.010000002</v>
      </c>
      <c r="W233" s="10">
        <v>0</v>
      </c>
      <c r="X233" t="s">
        <v>57</v>
      </c>
      <c r="Y233" s="10">
        <v>310512.31</v>
      </c>
      <c r="Z233" s="10">
        <v>0</v>
      </c>
      <c r="AA233" s="10">
        <v>7579</v>
      </c>
      <c r="AB233" s="10">
        <v>1936628.08</v>
      </c>
      <c r="AC233" s="7" t="str">
        <f t="shared" si="29"/>
        <v>OK</v>
      </c>
      <c r="AD233" s="10">
        <v>46715594.810000002</v>
      </c>
      <c r="AE233" s="10">
        <v>0</v>
      </c>
      <c r="AF233" s="10">
        <v>0</v>
      </c>
      <c r="AG233" s="10">
        <v>18257030.690000001</v>
      </c>
      <c r="AH233" s="10">
        <v>14213633</v>
      </c>
      <c r="AI233" s="7" t="str">
        <f t="shared" si="30"/>
        <v>OK</v>
      </c>
      <c r="AJ233" s="10">
        <v>1167329.32</v>
      </c>
      <c r="AK233" s="10">
        <v>912639.33</v>
      </c>
      <c r="AL233" s="10">
        <v>0</v>
      </c>
      <c r="AM233" s="10">
        <v>0</v>
      </c>
      <c r="AN233" s="10">
        <v>194429609</v>
      </c>
      <c r="AO233" s="10">
        <v>194429609</v>
      </c>
      <c r="AP233" s="13">
        <f t="shared" si="31"/>
        <v>0</v>
      </c>
      <c r="AQ233" s="10">
        <v>32114375.34</v>
      </c>
      <c r="AR233" s="10">
        <v>32114375.34</v>
      </c>
      <c r="AS233" s="10">
        <v>0</v>
      </c>
      <c r="AT233" s="10">
        <v>0</v>
      </c>
      <c r="AU233" s="14">
        <f t="shared" si="32"/>
        <v>0</v>
      </c>
      <c r="AV233" s="7" t="str">
        <f t="shared" si="33"/>
        <v>NÃO</v>
      </c>
      <c r="AW233" s="7" t="str">
        <f t="shared" si="34"/>
        <v>OK</v>
      </c>
      <c r="AX233" s="7" t="str">
        <f t="shared" si="35"/>
        <v>OK</v>
      </c>
    </row>
    <row r="234" spans="1:50" x14ac:dyDescent="0.25">
      <c r="A234" s="1" t="s">
        <v>744</v>
      </c>
      <c r="B234" t="s">
        <v>793</v>
      </c>
      <c r="C234" t="s">
        <v>794</v>
      </c>
      <c r="D234" t="s">
        <v>795</v>
      </c>
      <c r="E234" t="s">
        <v>52</v>
      </c>
      <c r="F234" t="s">
        <v>204</v>
      </c>
      <c r="G234" t="s">
        <v>54</v>
      </c>
      <c r="H234" t="s">
        <v>55</v>
      </c>
      <c r="I234" t="s">
        <v>56</v>
      </c>
      <c r="J234" t="s">
        <v>57</v>
      </c>
      <c r="K234" t="s">
        <v>59</v>
      </c>
      <c r="L234" t="s">
        <v>58</v>
      </c>
      <c r="M234">
        <v>390</v>
      </c>
      <c r="N234" s="5" t="str">
        <f t="shared" si="27"/>
        <v>OK</v>
      </c>
      <c r="O234" t="s">
        <v>59</v>
      </c>
      <c r="P234" t="s">
        <v>59</v>
      </c>
      <c r="Q234" t="s">
        <v>59</v>
      </c>
      <c r="R234" t="str">
        <f>VLOOKUP($D234,Rascunho!$E$2:$S$296,15,FALSE)</f>
        <v>https://www.rj.gov.br/riotrilhos/carta_politica_publica</v>
      </c>
      <c r="S234" s="11">
        <v>69793000</v>
      </c>
      <c r="T234" s="11">
        <v>5008288.62</v>
      </c>
      <c r="U234" s="7" t="str">
        <f t="shared" si="28"/>
        <v>OK</v>
      </c>
      <c r="V234" s="10">
        <v>153270069.03</v>
      </c>
      <c r="W234" s="10">
        <v>0</v>
      </c>
      <c r="X234" t="s">
        <v>57</v>
      </c>
      <c r="Y234" s="10">
        <v>345116.1</v>
      </c>
      <c r="Z234" s="10">
        <v>0</v>
      </c>
      <c r="AA234" s="10">
        <v>0</v>
      </c>
      <c r="AB234" s="10">
        <v>-7332341000</v>
      </c>
      <c r="AC234" s="7" t="str">
        <f t="shared" si="29"/>
        <v>OK</v>
      </c>
      <c r="AD234" s="10">
        <v>221210247.11000001</v>
      </c>
      <c r="AE234" s="10">
        <v>0</v>
      </c>
      <c r="AF234" s="10">
        <v>0</v>
      </c>
      <c r="AG234" s="10">
        <v>56199000</v>
      </c>
      <c r="AH234" s="10">
        <v>69793000</v>
      </c>
      <c r="AI234" s="7" t="str">
        <f t="shared" si="30"/>
        <v>OK</v>
      </c>
      <c r="AJ234" s="10">
        <v>0</v>
      </c>
      <c r="AK234" s="10">
        <v>0</v>
      </c>
      <c r="AL234" s="10">
        <v>0</v>
      </c>
      <c r="AM234" s="10">
        <v>0</v>
      </c>
      <c r="AN234" s="10">
        <v>10642444970</v>
      </c>
      <c r="AO234" s="10">
        <v>10642444970</v>
      </c>
      <c r="AP234" s="13">
        <f t="shared" si="31"/>
        <v>0</v>
      </c>
      <c r="AQ234" s="10">
        <v>5653397155.3599997</v>
      </c>
      <c r="AR234" s="10">
        <v>5653397155.3599997</v>
      </c>
      <c r="AS234" s="10">
        <v>0</v>
      </c>
      <c r="AT234" s="10">
        <v>0</v>
      </c>
      <c r="AU234" s="14">
        <f t="shared" si="32"/>
        <v>0</v>
      </c>
      <c r="AV234" s="7" t="str">
        <f t="shared" si="33"/>
        <v>NÃO</v>
      </c>
      <c r="AW234" s="7" t="str">
        <f t="shared" si="34"/>
        <v>OK</v>
      </c>
      <c r="AX234" s="7" t="str">
        <f t="shared" si="35"/>
        <v>OK</v>
      </c>
    </row>
    <row r="235" spans="1:50" x14ac:dyDescent="0.25">
      <c r="A235" s="1" t="s">
        <v>744</v>
      </c>
      <c r="B235" t="s">
        <v>796</v>
      </c>
      <c r="C235" t="s">
        <v>797</v>
      </c>
      <c r="D235" t="s">
        <v>798</v>
      </c>
      <c r="E235" t="s">
        <v>52</v>
      </c>
      <c r="F235" t="s">
        <v>149</v>
      </c>
      <c r="G235" t="s">
        <v>73</v>
      </c>
      <c r="H235" t="s">
        <v>74</v>
      </c>
      <c r="I235" t="s">
        <v>56</v>
      </c>
      <c r="J235" t="s">
        <v>57</v>
      </c>
      <c r="K235" t="s">
        <v>57</v>
      </c>
      <c r="L235" t="s">
        <v>58</v>
      </c>
      <c r="M235">
        <v>64</v>
      </c>
      <c r="N235" s="5" t="str">
        <f t="shared" si="27"/>
        <v>OK</v>
      </c>
      <c r="O235" t="s">
        <v>59</v>
      </c>
      <c r="P235" t="s">
        <v>59</v>
      </c>
      <c r="Q235" t="s">
        <v>57</v>
      </c>
      <c r="R235" t="str">
        <f>VLOOKUP($D235,Rascunho!$E$2:$S$296,15,FALSE)</f>
        <v>https://www.turisrio.rj.gov.br/default_institucional.asp</v>
      </c>
      <c r="S235" s="11">
        <v>2621.72</v>
      </c>
      <c r="T235" s="11">
        <v>7282708.46</v>
      </c>
      <c r="U235" s="7" t="str">
        <f t="shared" si="28"/>
        <v>OK</v>
      </c>
      <c r="V235" s="10">
        <v>11022431.57</v>
      </c>
      <c r="W235" s="10">
        <v>0</v>
      </c>
      <c r="X235" t="s">
        <v>57</v>
      </c>
      <c r="Y235" s="10">
        <v>148924.24</v>
      </c>
      <c r="Z235" s="10">
        <v>0</v>
      </c>
      <c r="AA235" s="10">
        <v>5475</v>
      </c>
      <c r="AB235" s="10">
        <v>902110.32</v>
      </c>
      <c r="AC235" s="7" t="str">
        <f t="shared" si="29"/>
        <v>OK</v>
      </c>
      <c r="AD235" s="10">
        <v>470680.1</v>
      </c>
      <c r="AE235" s="10">
        <v>0</v>
      </c>
      <c r="AF235" s="10">
        <v>0</v>
      </c>
      <c r="AG235" s="10">
        <v>0</v>
      </c>
      <c r="AH235" s="10">
        <v>0</v>
      </c>
      <c r="AI235" s="7" t="str">
        <f t="shared" si="30"/>
        <v>OK</v>
      </c>
      <c r="AJ235" s="10">
        <v>0</v>
      </c>
      <c r="AK235" s="10">
        <v>0</v>
      </c>
      <c r="AL235" s="10">
        <v>0</v>
      </c>
      <c r="AM235" s="10">
        <v>0</v>
      </c>
      <c r="AN235" s="10">
        <v>16465899250</v>
      </c>
      <c r="AO235" s="10">
        <v>16465899250</v>
      </c>
      <c r="AP235" s="13">
        <f t="shared" si="31"/>
        <v>0</v>
      </c>
      <c r="AQ235" s="10">
        <v>8561991.9700000007</v>
      </c>
      <c r="AR235" s="10">
        <v>8561991.9700000007</v>
      </c>
      <c r="AS235" s="10">
        <v>0</v>
      </c>
      <c r="AT235" s="10">
        <v>0</v>
      </c>
      <c r="AU235" s="14">
        <f t="shared" si="32"/>
        <v>0</v>
      </c>
      <c r="AV235" s="7" t="str">
        <f t="shared" si="33"/>
        <v>NÃO</v>
      </c>
      <c r="AW235" s="7" t="str">
        <f t="shared" si="34"/>
        <v>OK</v>
      </c>
      <c r="AX235" s="7" t="str">
        <f t="shared" si="35"/>
        <v>OK</v>
      </c>
    </row>
    <row r="236" spans="1:50" ht="30" x14ac:dyDescent="0.25">
      <c r="A236" s="1" t="s">
        <v>744</v>
      </c>
      <c r="B236" t="s">
        <v>799</v>
      </c>
      <c r="C236" t="s">
        <v>800</v>
      </c>
      <c r="D236" t="s">
        <v>801</v>
      </c>
      <c r="E236" t="s">
        <v>52</v>
      </c>
      <c r="F236" s="3" t="s">
        <v>91</v>
      </c>
      <c r="G236" t="s">
        <v>73</v>
      </c>
      <c r="H236" t="s">
        <v>55</v>
      </c>
      <c r="I236" t="s">
        <v>56</v>
      </c>
      <c r="J236" t="s">
        <v>57</v>
      </c>
      <c r="K236" t="s">
        <v>57</v>
      </c>
      <c r="L236" t="s">
        <v>58</v>
      </c>
      <c r="M236">
        <v>4902</v>
      </c>
      <c r="N236" s="5" t="str">
        <f t="shared" si="27"/>
        <v>OK</v>
      </c>
      <c r="O236" t="s">
        <v>59</v>
      </c>
      <c r="P236" t="s">
        <v>59</v>
      </c>
      <c r="Q236" t="s">
        <v>57</v>
      </c>
      <c r="R236" t="str">
        <f>VLOOKUP($D236,Rascunho!$E$2:$S$296,15,FALSE)</f>
        <v>https://www.emop.rj.gov.br/</v>
      </c>
      <c r="S236" s="11">
        <v>253996.22</v>
      </c>
      <c r="T236" s="11">
        <v>49650932.189999998</v>
      </c>
      <c r="U236" s="7" t="str">
        <f t="shared" si="28"/>
        <v>OK</v>
      </c>
      <c r="V236" s="10">
        <v>50896251.189999998</v>
      </c>
      <c r="W236" s="10">
        <v>1245319</v>
      </c>
      <c r="X236" t="s">
        <v>57</v>
      </c>
      <c r="Y236" s="10">
        <v>455242.29</v>
      </c>
      <c r="Z236" s="10">
        <v>0</v>
      </c>
      <c r="AA236" s="10">
        <v>6935.33</v>
      </c>
      <c r="AB236" s="10">
        <v>-6756573.8899999997</v>
      </c>
      <c r="AC236" s="7" t="str">
        <f t="shared" si="29"/>
        <v>OK</v>
      </c>
      <c r="AD236" s="10">
        <v>-203988333.41999999</v>
      </c>
      <c r="AE236" s="10">
        <v>0</v>
      </c>
      <c r="AF236" s="10">
        <v>0</v>
      </c>
      <c r="AG236" s="10">
        <v>0</v>
      </c>
      <c r="AH236" s="10">
        <v>0</v>
      </c>
      <c r="AI236" s="7" t="str">
        <f t="shared" si="30"/>
        <v>OK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3">
        <f t="shared" si="31"/>
        <v>0</v>
      </c>
      <c r="AQ236" s="10">
        <v>2478567.69</v>
      </c>
      <c r="AR236" s="10">
        <v>2478567.69</v>
      </c>
      <c r="AS236" s="10">
        <v>0</v>
      </c>
      <c r="AT236" s="10">
        <v>0</v>
      </c>
      <c r="AU236" s="14">
        <f t="shared" si="32"/>
        <v>0</v>
      </c>
      <c r="AV236" s="7" t="str">
        <f t="shared" si="33"/>
        <v>NÃO</v>
      </c>
      <c r="AW236" s="7" t="str">
        <f t="shared" si="34"/>
        <v>OK</v>
      </c>
      <c r="AX236" s="7" t="str">
        <f t="shared" si="35"/>
        <v>OK</v>
      </c>
    </row>
    <row r="237" spans="1:50" x14ac:dyDescent="0.25">
      <c r="A237" s="1" t="s">
        <v>744</v>
      </c>
      <c r="B237" t="s">
        <v>802</v>
      </c>
      <c r="C237" t="s">
        <v>803</v>
      </c>
      <c r="D237" t="s">
        <v>804</v>
      </c>
      <c r="E237" t="s">
        <v>67</v>
      </c>
      <c r="F237" t="s">
        <v>204</v>
      </c>
      <c r="G237" t="s">
        <v>54</v>
      </c>
      <c r="H237" t="s">
        <v>55</v>
      </c>
      <c r="I237" t="s">
        <v>56</v>
      </c>
      <c r="J237" t="s">
        <v>57</v>
      </c>
      <c r="K237" t="s">
        <v>57</v>
      </c>
      <c r="L237" t="s">
        <v>58</v>
      </c>
      <c r="M237">
        <v>4</v>
      </c>
      <c r="N237" s="5" t="str">
        <f t="shared" si="27"/>
        <v>OK</v>
      </c>
      <c r="O237" t="s">
        <v>57</v>
      </c>
      <c r="P237" t="s">
        <v>57</v>
      </c>
      <c r="Q237" t="s">
        <v>57</v>
      </c>
      <c r="R237" t="str">
        <f>VLOOKUP($D237,Rascunho!$E$2:$S$296,15,FALSE)</f>
        <v>Site não disponível</v>
      </c>
      <c r="S237" s="11">
        <v>493621.06</v>
      </c>
      <c r="T237" s="11">
        <v>417259.89</v>
      </c>
      <c r="U237" s="7" t="str">
        <f t="shared" si="28"/>
        <v>OK</v>
      </c>
      <c r="V237" s="10">
        <v>956712.97</v>
      </c>
      <c r="W237" s="10">
        <v>0</v>
      </c>
      <c r="X237" t="s">
        <v>57</v>
      </c>
      <c r="Y237" s="10">
        <v>95999.99</v>
      </c>
      <c r="Z237" s="10">
        <v>0</v>
      </c>
      <c r="AA237" s="10">
        <v>0</v>
      </c>
      <c r="AB237" s="10">
        <v>8570.67</v>
      </c>
      <c r="AC237" s="7" t="str">
        <f t="shared" si="29"/>
        <v>OK</v>
      </c>
      <c r="AD237" s="10">
        <v>-5845922.9500000002</v>
      </c>
      <c r="AE237" s="10">
        <v>0</v>
      </c>
      <c r="AF237" s="10">
        <v>0</v>
      </c>
      <c r="AG237" s="10">
        <v>424228.59</v>
      </c>
      <c r="AH237" s="10">
        <v>479938.78</v>
      </c>
      <c r="AI237" s="7" t="str">
        <f t="shared" si="30"/>
        <v>OK</v>
      </c>
      <c r="AJ237" s="10">
        <v>2992296.37</v>
      </c>
      <c r="AK237" s="10">
        <v>2992296.37</v>
      </c>
      <c r="AL237" s="10">
        <v>0</v>
      </c>
      <c r="AM237" s="10">
        <v>0</v>
      </c>
      <c r="AN237" s="10">
        <v>71249</v>
      </c>
      <c r="AO237" s="10">
        <v>71249</v>
      </c>
      <c r="AP237" s="13">
        <f t="shared" si="31"/>
        <v>0</v>
      </c>
      <c r="AQ237" s="10">
        <v>70025960.790000007</v>
      </c>
      <c r="AR237" s="10">
        <v>70025960.790000007</v>
      </c>
      <c r="AS237" s="10">
        <v>0</v>
      </c>
      <c r="AT237" s="10">
        <v>0</v>
      </c>
      <c r="AU237" s="14">
        <f t="shared" si="32"/>
        <v>0</v>
      </c>
      <c r="AV237" s="7" t="str">
        <f t="shared" si="33"/>
        <v>NÃO</v>
      </c>
      <c r="AW237" s="7" t="str">
        <f t="shared" si="34"/>
        <v>OK</v>
      </c>
      <c r="AX237" s="7" t="str">
        <f t="shared" si="35"/>
        <v>OK</v>
      </c>
    </row>
    <row r="238" spans="1:50" x14ac:dyDescent="0.25">
      <c r="A238" s="1" t="s">
        <v>744</v>
      </c>
      <c r="B238" t="s">
        <v>805</v>
      </c>
      <c r="C238" t="s">
        <v>806</v>
      </c>
      <c r="D238" t="s">
        <v>807</v>
      </c>
      <c r="E238" t="s">
        <v>52</v>
      </c>
      <c r="F238" t="s">
        <v>204</v>
      </c>
      <c r="G238" t="s">
        <v>54</v>
      </c>
      <c r="H238" t="s">
        <v>74</v>
      </c>
      <c r="I238" t="s">
        <v>56</v>
      </c>
      <c r="J238" t="s">
        <v>57</v>
      </c>
      <c r="K238" t="s">
        <v>57</v>
      </c>
      <c r="L238" t="s">
        <v>58</v>
      </c>
      <c r="M238">
        <v>133</v>
      </c>
      <c r="N238" s="5" t="str">
        <f t="shared" si="27"/>
        <v>OK</v>
      </c>
      <c r="O238" t="s">
        <v>59</v>
      </c>
      <c r="P238" t="s">
        <v>59</v>
      </c>
      <c r="Q238" t="s">
        <v>57</v>
      </c>
      <c r="R238" t="str">
        <f>VLOOKUP($D238,Rascunho!$E$2:$S$296,15,FALSE)</f>
        <v>https://www.rj.gov.br/coderte/</v>
      </c>
      <c r="S238" s="11">
        <v>22615744.57</v>
      </c>
      <c r="T238" s="11">
        <v>10136828.140000001</v>
      </c>
      <c r="U238" s="7" t="str">
        <f t="shared" si="28"/>
        <v>OK</v>
      </c>
      <c r="V238" s="10">
        <v>55709511.700000003</v>
      </c>
      <c r="W238" s="10">
        <v>0</v>
      </c>
      <c r="X238" t="s">
        <v>57</v>
      </c>
      <c r="Y238" s="10">
        <v>217579.66</v>
      </c>
      <c r="Z238" s="10">
        <v>0</v>
      </c>
      <c r="AA238" s="10">
        <v>8910</v>
      </c>
      <c r="AB238" s="10">
        <v>-22636334.489999998</v>
      </c>
      <c r="AC238" s="7" t="str">
        <f t="shared" si="29"/>
        <v>OK</v>
      </c>
      <c r="AD238" s="10">
        <v>-31736236.77</v>
      </c>
      <c r="AE238" s="10">
        <v>0</v>
      </c>
      <c r="AF238" s="10">
        <v>0</v>
      </c>
      <c r="AG238" s="10">
        <v>0</v>
      </c>
      <c r="AH238" s="10">
        <v>0</v>
      </c>
      <c r="AI238" s="7" t="str">
        <f t="shared" si="30"/>
        <v>OK</v>
      </c>
      <c r="AJ238" s="10">
        <v>0</v>
      </c>
      <c r="AK238" s="10">
        <v>0</v>
      </c>
      <c r="AL238" s="10">
        <v>0</v>
      </c>
      <c r="AM238" s="10">
        <v>0</v>
      </c>
      <c r="AN238" s="10">
        <v>526313</v>
      </c>
      <c r="AO238" s="10">
        <v>526313</v>
      </c>
      <c r="AP238" s="13">
        <f t="shared" si="31"/>
        <v>0</v>
      </c>
      <c r="AQ238" s="10">
        <v>16872235.780000001</v>
      </c>
      <c r="AR238" s="10">
        <v>16872235.780000001</v>
      </c>
      <c r="AS238" s="10">
        <v>0</v>
      </c>
      <c r="AT238" s="10">
        <v>0</v>
      </c>
      <c r="AU238" s="14">
        <f t="shared" si="32"/>
        <v>0</v>
      </c>
      <c r="AV238" s="7" t="str">
        <f t="shared" si="33"/>
        <v>NÃO</v>
      </c>
      <c r="AW238" s="7" t="str">
        <f t="shared" si="34"/>
        <v>OK</v>
      </c>
      <c r="AX238" s="7" t="str">
        <f t="shared" si="35"/>
        <v>OK</v>
      </c>
    </row>
    <row r="239" spans="1:50" x14ac:dyDescent="0.25">
      <c r="A239" s="1" t="s">
        <v>744</v>
      </c>
      <c r="B239" t="s">
        <v>808</v>
      </c>
      <c r="C239" t="s">
        <v>809</v>
      </c>
      <c r="D239" t="s">
        <v>810</v>
      </c>
      <c r="E239" t="s">
        <v>52</v>
      </c>
      <c r="F239" t="s">
        <v>87</v>
      </c>
      <c r="G239" t="s">
        <v>54</v>
      </c>
      <c r="H239" t="s">
        <v>55</v>
      </c>
      <c r="I239" t="s">
        <v>256</v>
      </c>
      <c r="J239" t="s">
        <v>57</v>
      </c>
      <c r="K239" t="s">
        <v>57</v>
      </c>
      <c r="L239" t="s">
        <v>111</v>
      </c>
      <c r="M239">
        <v>3061</v>
      </c>
      <c r="N239" s="5" t="str">
        <f t="shared" si="27"/>
        <v>OK</v>
      </c>
      <c r="O239" t="s">
        <v>59</v>
      </c>
      <c r="P239" t="s">
        <v>59</v>
      </c>
      <c r="Q239" t="s">
        <v>59</v>
      </c>
      <c r="R239" t="str">
        <f>VLOOKUP($D239,Rascunho!$E$2:$S$296,15,FALSE)</f>
        <v>https://cedae.com.br/governancacorporativa</v>
      </c>
      <c r="S239" s="11">
        <v>3199563099.3600001</v>
      </c>
      <c r="T239" s="11">
        <v>900844589.01999998</v>
      </c>
      <c r="U239" s="7" t="str">
        <f t="shared" si="28"/>
        <v>OK</v>
      </c>
      <c r="V239" s="10">
        <v>3554251174.48</v>
      </c>
      <c r="W239" s="10">
        <v>406660000</v>
      </c>
      <c r="X239" t="s">
        <v>59</v>
      </c>
      <c r="Y239" s="10">
        <v>1078585.03</v>
      </c>
      <c r="Z239" s="10">
        <v>6200</v>
      </c>
      <c r="AA239" s="10">
        <v>0</v>
      </c>
      <c r="AB239" s="10">
        <v>421594500.38</v>
      </c>
      <c r="AC239" s="7" t="str">
        <f t="shared" si="29"/>
        <v>OK</v>
      </c>
      <c r="AD239" s="10">
        <v>7013833172.7399998</v>
      </c>
      <c r="AE239" s="10">
        <v>0</v>
      </c>
      <c r="AF239" s="10">
        <v>256903.11</v>
      </c>
      <c r="AG239" s="10">
        <v>0</v>
      </c>
      <c r="AH239" s="10">
        <v>0</v>
      </c>
      <c r="AI239" s="7" t="str">
        <f t="shared" si="30"/>
        <v>OK</v>
      </c>
      <c r="AJ239" s="10">
        <v>0</v>
      </c>
      <c r="AK239" s="10">
        <v>0</v>
      </c>
      <c r="AL239" s="10">
        <v>0</v>
      </c>
      <c r="AM239" s="10">
        <v>0</v>
      </c>
      <c r="AN239" s="10">
        <v>629069118</v>
      </c>
      <c r="AO239" s="10">
        <v>6290691.1799999997</v>
      </c>
      <c r="AP239" s="13">
        <f t="shared" si="31"/>
        <v>-622778426.82000005</v>
      </c>
      <c r="AQ239" s="10">
        <v>3035150276.8899999</v>
      </c>
      <c r="AR239" s="10">
        <v>4027559713.0300002</v>
      </c>
      <c r="AS239" s="10">
        <v>0</v>
      </c>
      <c r="AT239" s="10">
        <v>0</v>
      </c>
      <c r="AU239" s="14">
        <f t="shared" si="32"/>
        <v>992409436.14000034</v>
      </c>
      <c r="AV239" s="7" t="str">
        <f t="shared" si="33"/>
        <v>SIM</v>
      </c>
      <c r="AW239" s="7" t="str">
        <f t="shared" si="34"/>
        <v>OK</v>
      </c>
      <c r="AX239" s="7" t="str">
        <f t="shared" si="35"/>
        <v>OK</v>
      </c>
    </row>
    <row r="240" spans="1:50" x14ac:dyDescent="0.25">
      <c r="A240" s="1" t="s">
        <v>811</v>
      </c>
      <c r="B240" t="s">
        <v>812</v>
      </c>
      <c r="C240" t="s">
        <v>813</v>
      </c>
      <c r="D240" t="s">
        <v>814</v>
      </c>
      <c r="E240" t="s">
        <v>67</v>
      </c>
      <c r="F240" t="s">
        <v>68</v>
      </c>
      <c r="G240" t="s">
        <v>54</v>
      </c>
      <c r="H240" t="s">
        <v>55</v>
      </c>
      <c r="I240" t="s">
        <v>56</v>
      </c>
      <c r="J240" t="s">
        <v>57</v>
      </c>
      <c r="K240" t="s">
        <v>57</v>
      </c>
      <c r="L240" t="s">
        <v>111</v>
      </c>
      <c r="M240">
        <v>0</v>
      </c>
      <c r="N240" s="5" t="str">
        <f t="shared" si="27"/>
        <v>OK</v>
      </c>
      <c r="O240" t="s">
        <v>57</v>
      </c>
      <c r="P240" t="s">
        <v>57</v>
      </c>
      <c r="Q240" t="s">
        <v>57</v>
      </c>
      <c r="R240" t="str">
        <f>VLOOKUP($D240,Rascunho!$E$2:$S$296,15,FALSE)</f>
        <v>Site não disponível</v>
      </c>
      <c r="S240" s="11">
        <v>0</v>
      </c>
      <c r="T240" s="11">
        <v>0</v>
      </c>
      <c r="U240" s="7" t="str">
        <f t="shared" si="28"/>
        <v>OK</v>
      </c>
      <c r="V240" s="10">
        <v>0</v>
      </c>
      <c r="W240" s="10">
        <v>0</v>
      </c>
      <c r="X240" t="s">
        <v>57</v>
      </c>
      <c r="Y240" s="10">
        <v>0</v>
      </c>
      <c r="Z240" s="10">
        <v>0</v>
      </c>
      <c r="AA240" s="10">
        <v>0</v>
      </c>
      <c r="AB240" s="10">
        <v>0</v>
      </c>
      <c r="AC240" s="7" t="str">
        <f t="shared" si="29"/>
        <v>OK</v>
      </c>
      <c r="AD240" s="10">
        <v>0</v>
      </c>
      <c r="AE240" s="10" t="e">
        <v>#VALUE!</v>
      </c>
      <c r="AF240" s="10">
        <v>0</v>
      </c>
      <c r="AG240" s="10">
        <v>0</v>
      </c>
      <c r="AH240" s="10">
        <v>0</v>
      </c>
      <c r="AI240" s="7" t="str">
        <f t="shared" si="30"/>
        <v>OK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3">
        <f t="shared" si="31"/>
        <v>0</v>
      </c>
      <c r="AQ240" s="10">
        <v>0</v>
      </c>
      <c r="AR240" s="10">
        <v>0</v>
      </c>
      <c r="AS240" s="10">
        <v>0</v>
      </c>
      <c r="AT240" s="10">
        <v>0</v>
      </c>
      <c r="AU240" s="14">
        <f t="shared" si="32"/>
        <v>0</v>
      </c>
      <c r="AV240" s="7" t="str">
        <f t="shared" si="33"/>
        <v>NÃO</v>
      </c>
      <c r="AW240" s="7" t="str">
        <f t="shared" si="34"/>
        <v>OK</v>
      </c>
      <c r="AX240" s="7" t="str">
        <f t="shared" si="35"/>
        <v>OK</v>
      </c>
    </row>
    <row r="241" spans="1:50" x14ac:dyDescent="0.25">
      <c r="A241" s="1" t="s">
        <v>811</v>
      </c>
      <c r="B241" t="s">
        <v>815</v>
      </c>
      <c r="C241" t="s">
        <v>816</v>
      </c>
      <c r="D241" t="s">
        <v>817</v>
      </c>
      <c r="E241" t="s">
        <v>67</v>
      </c>
      <c r="F241" t="s">
        <v>91</v>
      </c>
      <c r="G241" t="s">
        <v>54</v>
      </c>
      <c r="H241" t="s">
        <v>55</v>
      </c>
      <c r="I241" t="s">
        <v>56</v>
      </c>
      <c r="J241" t="s">
        <v>57</v>
      </c>
      <c r="K241" t="s">
        <v>57</v>
      </c>
      <c r="L241" t="s">
        <v>111</v>
      </c>
      <c r="M241">
        <v>0</v>
      </c>
      <c r="N241" s="5" t="str">
        <f t="shared" si="27"/>
        <v>OK</v>
      </c>
      <c r="O241" t="s">
        <v>57</v>
      </c>
      <c r="P241" t="s">
        <v>57</v>
      </c>
      <c r="Q241" t="s">
        <v>57</v>
      </c>
      <c r="R241" t="str">
        <f>VLOOKUP($D241,Rascunho!$E$2:$S$296,15,FALSE)</f>
        <v>Site não disponível</v>
      </c>
      <c r="S241" s="11">
        <v>0</v>
      </c>
      <c r="T241" s="11">
        <v>0</v>
      </c>
      <c r="U241" s="7" t="str">
        <f t="shared" si="28"/>
        <v>OK</v>
      </c>
      <c r="V241" s="10">
        <v>0</v>
      </c>
      <c r="W241" s="10">
        <v>0</v>
      </c>
      <c r="X241" t="s">
        <v>57</v>
      </c>
      <c r="Y241" s="10">
        <v>0</v>
      </c>
      <c r="Z241" s="10">
        <v>0</v>
      </c>
      <c r="AA241" s="10">
        <v>0</v>
      </c>
      <c r="AB241" s="10">
        <v>0</v>
      </c>
      <c r="AC241" s="7" t="str">
        <f t="shared" si="29"/>
        <v>OK</v>
      </c>
      <c r="AD241" s="10">
        <v>0</v>
      </c>
      <c r="AE241" s="10" t="e">
        <v>#VALUE!</v>
      </c>
      <c r="AF241" s="10">
        <v>0</v>
      </c>
      <c r="AG241" s="10">
        <v>0</v>
      </c>
      <c r="AH241" s="10">
        <v>0</v>
      </c>
      <c r="AI241" s="7" t="str">
        <f t="shared" si="30"/>
        <v>OK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3">
        <f t="shared" si="31"/>
        <v>0</v>
      </c>
      <c r="AQ241" s="10">
        <v>0</v>
      </c>
      <c r="AR241" s="10">
        <v>0</v>
      </c>
      <c r="AS241" s="10">
        <v>0</v>
      </c>
      <c r="AT241" s="10">
        <v>0</v>
      </c>
      <c r="AU241" s="14">
        <f t="shared" si="32"/>
        <v>0</v>
      </c>
      <c r="AV241" s="7" t="str">
        <f t="shared" si="33"/>
        <v>NÃO</v>
      </c>
      <c r="AW241" s="7" t="str">
        <f t="shared" si="34"/>
        <v>OK</v>
      </c>
      <c r="AX241" s="7" t="str">
        <f t="shared" si="35"/>
        <v>OK</v>
      </c>
    </row>
    <row r="242" spans="1:50" x14ac:dyDescent="0.25">
      <c r="A242" s="1" t="s">
        <v>811</v>
      </c>
      <c r="B242" t="s">
        <v>818</v>
      </c>
      <c r="C242" t="s">
        <v>819</v>
      </c>
      <c r="D242" t="s">
        <v>820</v>
      </c>
      <c r="E242" t="s">
        <v>67</v>
      </c>
      <c r="F242" t="s">
        <v>98</v>
      </c>
      <c r="G242" t="s">
        <v>54</v>
      </c>
      <c r="H242" t="s">
        <v>55</v>
      </c>
      <c r="I242" t="s">
        <v>56</v>
      </c>
      <c r="J242" t="s">
        <v>57</v>
      </c>
      <c r="K242" t="s">
        <v>57</v>
      </c>
      <c r="L242" t="s">
        <v>111</v>
      </c>
      <c r="M242">
        <v>0</v>
      </c>
      <c r="N242" s="5" t="str">
        <f t="shared" si="27"/>
        <v>OK</v>
      </c>
      <c r="O242" t="s">
        <v>57</v>
      </c>
      <c r="P242" t="s">
        <v>57</v>
      </c>
      <c r="Q242" t="s">
        <v>57</v>
      </c>
      <c r="R242" t="str">
        <f>VLOOKUP($D242,Rascunho!$E$2:$S$296,15,FALSE)</f>
        <v>Site não disponível</v>
      </c>
      <c r="S242" s="11">
        <v>0</v>
      </c>
      <c r="T242" s="11">
        <v>0</v>
      </c>
      <c r="U242" s="7" t="str">
        <f t="shared" si="28"/>
        <v>OK</v>
      </c>
      <c r="V242" s="10">
        <v>0</v>
      </c>
      <c r="W242" s="10">
        <v>0</v>
      </c>
      <c r="X242" t="s">
        <v>57</v>
      </c>
      <c r="Y242" s="10">
        <v>0</v>
      </c>
      <c r="Z242" s="10">
        <v>0</v>
      </c>
      <c r="AA242" s="10">
        <v>0</v>
      </c>
      <c r="AB242" s="10">
        <v>0</v>
      </c>
      <c r="AC242" s="7" t="str">
        <f t="shared" si="29"/>
        <v>OK</v>
      </c>
      <c r="AD242" s="10">
        <v>0</v>
      </c>
      <c r="AE242" s="10" t="e">
        <v>#VALUE!</v>
      </c>
      <c r="AF242" s="10">
        <v>0</v>
      </c>
      <c r="AG242" s="10">
        <v>0</v>
      </c>
      <c r="AH242" s="10">
        <v>0</v>
      </c>
      <c r="AI242" s="7" t="str">
        <f t="shared" si="30"/>
        <v>OK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3">
        <f t="shared" si="31"/>
        <v>0</v>
      </c>
      <c r="AQ242" s="10">
        <v>0</v>
      </c>
      <c r="AR242" s="10">
        <v>0</v>
      </c>
      <c r="AS242" s="10">
        <v>0</v>
      </c>
      <c r="AT242" s="10">
        <v>0</v>
      </c>
      <c r="AU242" s="14">
        <f t="shared" si="32"/>
        <v>0</v>
      </c>
      <c r="AV242" s="7" t="str">
        <f t="shared" si="33"/>
        <v>NÃO</v>
      </c>
      <c r="AW242" s="7" t="str">
        <f t="shared" si="34"/>
        <v>OK</v>
      </c>
      <c r="AX242" s="7" t="str">
        <f t="shared" si="35"/>
        <v>OK</v>
      </c>
    </row>
    <row r="243" spans="1:50" x14ac:dyDescent="0.25">
      <c r="A243" s="1" t="s">
        <v>811</v>
      </c>
      <c r="B243" t="s">
        <v>821</v>
      </c>
      <c r="C243" t="s">
        <v>822</v>
      </c>
      <c r="D243" t="s">
        <v>823</v>
      </c>
      <c r="E243" t="s">
        <v>52</v>
      </c>
      <c r="F243" t="s">
        <v>185</v>
      </c>
      <c r="G243" t="s">
        <v>73</v>
      </c>
      <c r="H243" t="s">
        <v>55</v>
      </c>
      <c r="I243" t="s">
        <v>56</v>
      </c>
      <c r="J243" t="s">
        <v>57</v>
      </c>
      <c r="K243" t="s">
        <v>57</v>
      </c>
      <c r="L243" t="s">
        <v>111</v>
      </c>
      <c r="M243">
        <v>19</v>
      </c>
      <c r="N243" s="5" t="str">
        <f t="shared" si="27"/>
        <v>OK</v>
      </c>
      <c r="O243" t="s">
        <v>59</v>
      </c>
      <c r="P243" t="s">
        <v>59</v>
      </c>
      <c r="Q243" t="s">
        <v>57</v>
      </c>
      <c r="R243" t="str">
        <f>VLOOKUP($D243,Rascunho!$E$2:$S$296,15,FALSE)</f>
        <v>https://transparencia.ro.gov.br/PastasEmArvore/Pastas?id=0538a357-5c3a-48d5-95e6-506e925853aa</v>
      </c>
      <c r="S243" s="11">
        <v>14918479.359999999</v>
      </c>
      <c r="T243" s="11">
        <v>3513339.15</v>
      </c>
      <c r="U243" s="7" t="str">
        <f t="shared" si="28"/>
        <v>OK</v>
      </c>
      <c r="V243" s="10">
        <v>16614189.289999999</v>
      </c>
      <c r="W243" s="10">
        <v>0</v>
      </c>
      <c r="X243" t="s">
        <v>57</v>
      </c>
      <c r="Y243" s="10">
        <v>318286.84000000003</v>
      </c>
      <c r="Z243" s="10">
        <v>0</v>
      </c>
      <c r="AA243" s="10">
        <v>0</v>
      </c>
      <c r="AB243" s="10">
        <v>-698895.98</v>
      </c>
      <c r="AC243" s="7" t="str">
        <f t="shared" si="29"/>
        <v>OK</v>
      </c>
      <c r="AD243" s="10">
        <v>3514839470.6300001</v>
      </c>
      <c r="AE243" s="10" t="e">
        <v>#VALUE!</v>
      </c>
      <c r="AF243" s="10">
        <v>0</v>
      </c>
      <c r="AG243" s="10">
        <v>0</v>
      </c>
      <c r="AH243" s="10">
        <v>0</v>
      </c>
      <c r="AI243" s="7" t="str">
        <f t="shared" si="30"/>
        <v>OK</v>
      </c>
      <c r="AJ243" s="10">
        <v>0</v>
      </c>
      <c r="AK243" s="10">
        <v>0</v>
      </c>
      <c r="AL243" s="10">
        <v>0</v>
      </c>
      <c r="AM243" s="10">
        <v>0</v>
      </c>
      <c r="AN243" s="10">
        <v>25928261.629999999</v>
      </c>
      <c r="AO243" s="10">
        <v>25889369.239999998</v>
      </c>
      <c r="AP243" s="13">
        <f t="shared" si="31"/>
        <v>-38892.390000000596</v>
      </c>
      <c r="AQ243" s="10">
        <v>25988034.100000001</v>
      </c>
      <c r="AR243" s="10">
        <v>25928261.629999999</v>
      </c>
      <c r="AS243" s="10">
        <v>0</v>
      </c>
      <c r="AT243" s="10">
        <v>0</v>
      </c>
      <c r="AU243" s="14">
        <f t="shared" si="32"/>
        <v>-59772.470000002533</v>
      </c>
      <c r="AV243" s="7" t="str">
        <f t="shared" si="33"/>
        <v>NÃO</v>
      </c>
      <c r="AW243" s="7" t="str">
        <f t="shared" si="34"/>
        <v>OK</v>
      </c>
      <c r="AX243" s="7" t="str">
        <f t="shared" si="35"/>
        <v>OK</v>
      </c>
    </row>
    <row r="244" spans="1:50" x14ac:dyDescent="0.25">
      <c r="A244" s="1" t="s">
        <v>811</v>
      </c>
      <c r="B244" t="s">
        <v>824</v>
      </c>
      <c r="C244" t="s">
        <v>825</v>
      </c>
      <c r="D244" t="s">
        <v>826</v>
      </c>
      <c r="E244" t="s">
        <v>52</v>
      </c>
      <c r="F244" t="s">
        <v>239</v>
      </c>
      <c r="G244" t="s">
        <v>73</v>
      </c>
      <c r="H244" t="s">
        <v>55</v>
      </c>
      <c r="I244" t="s">
        <v>56</v>
      </c>
      <c r="J244" t="s">
        <v>57</v>
      </c>
      <c r="K244" t="s">
        <v>57</v>
      </c>
      <c r="L244" t="s">
        <v>111</v>
      </c>
      <c r="M244">
        <v>75</v>
      </c>
      <c r="N244" s="5" t="str">
        <f t="shared" si="27"/>
        <v>OK</v>
      </c>
      <c r="O244" t="s">
        <v>59</v>
      </c>
      <c r="P244" t="s">
        <v>59</v>
      </c>
      <c r="Q244" t="s">
        <v>57</v>
      </c>
      <c r="R244" t="str">
        <f>VLOOKUP($D244,Rascunho!$E$2:$S$296,15,FALSE)</f>
        <v>https://rondonia.ro.gov.br/wp-content/uploads/2024/04/SEI_0047420215_Ato_3.pdf</v>
      </c>
      <c r="S244" s="11">
        <v>17495919.199999999</v>
      </c>
      <c r="T244" s="11">
        <v>12456521.710000001</v>
      </c>
      <c r="U244" s="7" t="str">
        <f t="shared" si="28"/>
        <v>OK</v>
      </c>
      <c r="V244" s="10">
        <v>13819223.85</v>
      </c>
      <c r="W244" s="10">
        <v>543157.86</v>
      </c>
      <c r="X244" t="s">
        <v>57</v>
      </c>
      <c r="Y244" s="10">
        <v>491887.35</v>
      </c>
      <c r="Z244" s="10">
        <v>0</v>
      </c>
      <c r="AA244" s="10">
        <v>0</v>
      </c>
      <c r="AB244" s="10">
        <v>2946630.68</v>
      </c>
      <c r="AC244" s="7" t="str">
        <f t="shared" si="29"/>
        <v>OK</v>
      </c>
      <c r="AD244" s="10">
        <v>23172352.780000001</v>
      </c>
      <c r="AE244" s="10" t="e">
        <v>#VALUE!</v>
      </c>
      <c r="AF244" s="10">
        <v>0</v>
      </c>
      <c r="AG244" s="10">
        <v>7000000</v>
      </c>
      <c r="AH244" s="10">
        <v>7000000</v>
      </c>
      <c r="AI244" s="7" t="str">
        <f t="shared" si="30"/>
        <v>INDÍCIO DE DEPENDÊNCIA POR SUBVENÇÃO</v>
      </c>
      <c r="AJ244" s="10">
        <v>0</v>
      </c>
      <c r="AK244" s="10">
        <v>0</v>
      </c>
      <c r="AL244" s="10">
        <v>7000000</v>
      </c>
      <c r="AM244" s="10">
        <v>1000000</v>
      </c>
      <c r="AN244" s="10">
        <v>100000</v>
      </c>
      <c r="AO244" s="10">
        <v>100000</v>
      </c>
      <c r="AP244" s="13">
        <f t="shared" si="31"/>
        <v>0</v>
      </c>
      <c r="AQ244" s="10">
        <v>2700000</v>
      </c>
      <c r="AR244" s="10">
        <v>11628781.640000001</v>
      </c>
      <c r="AS244" s="10">
        <v>8928781.6400000006</v>
      </c>
      <c r="AT244" s="10">
        <v>1000000</v>
      </c>
      <c r="AU244" s="14">
        <f t="shared" si="32"/>
        <v>9928781.6400000006</v>
      </c>
      <c r="AV244" s="7" t="str">
        <f t="shared" si="33"/>
        <v>SIM</v>
      </c>
      <c r="AW244" s="7" t="str">
        <f t="shared" si="34"/>
        <v>VER CAPITAL</v>
      </c>
      <c r="AX244" s="7" t="str">
        <f t="shared" si="35"/>
        <v>OK</v>
      </c>
    </row>
    <row r="245" spans="1:50" x14ac:dyDescent="0.25">
      <c r="A245" s="1" t="s">
        <v>811</v>
      </c>
      <c r="B245" t="s">
        <v>827</v>
      </c>
      <c r="C245" t="s">
        <v>828</v>
      </c>
      <c r="D245" t="s">
        <v>829</v>
      </c>
      <c r="E245" t="s">
        <v>52</v>
      </c>
      <c r="F245" t="s">
        <v>128</v>
      </c>
      <c r="G245" t="s">
        <v>54</v>
      </c>
      <c r="H245" t="s">
        <v>55</v>
      </c>
      <c r="I245" t="s">
        <v>56</v>
      </c>
      <c r="J245" t="s">
        <v>57</v>
      </c>
      <c r="K245" t="s">
        <v>57</v>
      </c>
      <c r="L245" t="s">
        <v>111</v>
      </c>
      <c r="M245">
        <v>10</v>
      </c>
      <c r="N245" s="5" t="str">
        <f t="shared" si="27"/>
        <v>OK</v>
      </c>
      <c r="O245" t="s">
        <v>59</v>
      </c>
      <c r="P245" t="s">
        <v>59</v>
      </c>
      <c r="Q245" t="s">
        <v>57</v>
      </c>
      <c r="R245" t="str">
        <f>VLOOKUP($D245,Rascunho!$E$2:$S$296,15,FALSE)</f>
        <v>http://www.rongas.com.br/site/empresa.asp</v>
      </c>
      <c r="S245" s="11">
        <v>0</v>
      </c>
      <c r="T245" s="11">
        <v>318090.03999999998</v>
      </c>
      <c r="U245" s="7" t="str">
        <f t="shared" si="28"/>
        <v>OK</v>
      </c>
      <c r="V245" s="10">
        <v>442995.34</v>
      </c>
      <c r="W245" s="10">
        <v>0</v>
      </c>
      <c r="X245" t="s">
        <v>57</v>
      </c>
      <c r="Y245" s="10">
        <v>156000</v>
      </c>
      <c r="Z245" s="10">
        <v>0</v>
      </c>
      <c r="AA245" s="10">
        <v>0</v>
      </c>
      <c r="AB245" s="10">
        <v>-344280.88</v>
      </c>
      <c r="AC245" s="7" t="str">
        <f t="shared" si="29"/>
        <v>OK</v>
      </c>
      <c r="AD245" s="10">
        <v>1312124.5900000001</v>
      </c>
      <c r="AE245" s="10" t="e">
        <v>#VALUE!</v>
      </c>
      <c r="AF245" s="10">
        <v>0</v>
      </c>
      <c r="AG245" s="10">
        <v>0</v>
      </c>
      <c r="AH245" s="10">
        <v>0</v>
      </c>
      <c r="AI245" s="7" t="str">
        <f t="shared" si="30"/>
        <v>OK</v>
      </c>
      <c r="AJ245" s="10">
        <v>0</v>
      </c>
      <c r="AK245" s="10">
        <v>0</v>
      </c>
      <c r="AL245" s="10">
        <v>0</v>
      </c>
      <c r="AM245" s="10">
        <v>0</v>
      </c>
      <c r="AN245" s="10">
        <v>1417480</v>
      </c>
      <c r="AO245" s="10">
        <v>1502480</v>
      </c>
      <c r="AP245" s="13">
        <f t="shared" si="31"/>
        <v>85000</v>
      </c>
      <c r="AQ245" s="10">
        <v>8253110</v>
      </c>
      <c r="AR245" s="10">
        <v>8668110</v>
      </c>
      <c r="AS245" s="10">
        <v>85000</v>
      </c>
      <c r="AT245" s="10">
        <v>170000</v>
      </c>
      <c r="AU245" s="14">
        <f t="shared" si="32"/>
        <v>585000</v>
      </c>
      <c r="AV245" s="7" t="str">
        <f t="shared" si="33"/>
        <v>SIM</v>
      </c>
      <c r="AW245" s="7" t="str">
        <f t="shared" si="34"/>
        <v>OK</v>
      </c>
      <c r="AX245" s="7" t="str">
        <f t="shared" si="35"/>
        <v>OK</v>
      </c>
    </row>
    <row r="246" spans="1:50" x14ac:dyDescent="0.25">
      <c r="A246" s="1" t="s">
        <v>811</v>
      </c>
      <c r="B246" t="s">
        <v>830</v>
      </c>
      <c r="C246" t="s">
        <v>831</v>
      </c>
      <c r="D246" t="s">
        <v>832</v>
      </c>
      <c r="E246" t="s">
        <v>52</v>
      </c>
      <c r="F246" t="s">
        <v>87</v>
      </c>
      <c r="G246" t="s">
        <v>54</v>
      </c>
      <c r="H246" t="s">
        <v>55</v>
      </c>
      <c r="I246" t="s">
        <v>56</v>
      </c>
      <c r="J246" t="s">
        <v>57</v>
      </c>
      <c r="K246" t="s">
        <v>57</v>
      </c>
      <c r="L246" t="s">
        <v>111</v>
      </c>
      <c r="M246">
        <v>742</v>
      </c>
      <c r="N246" s="5" t="str">
        <f t="shared" si="27"/>
        <v>OK</v>
      </c>
      <c r="O246" t="s">
        <v>59</v>
      </c>
      <c r="P246" t="s">
        <v>59</v>
      </c>
      <c r="Q246" t="s">
        <v>57</v>
      </c>
      <c r="R246" t="str">
        <f>VLOOKUP($D246,Rascunho!$E$2:$S$296,15,FALSE)</f>
        <v>https://transparencia.caerd-ro.com.br/carta-anual-de-politicas-publicas-e-governanca-corporativa</v>
      </c>
      <c r="S246" s="11">
        <v>160120571.13999999</v>
      </c>
      <c r="T246" s="11">
        <v>117112927.28</v>
      </c>
      <c r="U246" s="7" t="str">
        <f t="shared" si="28"/>
        <v>OK</v>
      </c>
      <c r="V246" s="10">
        <v>245921791.62</v>
      </c>
      <c r="W246" s="10">
        <v>29553245</v>
      </c>
      <c r="X246" t="s">
        <v>57</v>
      </c>
      <c r="Y246" s="10">
        <v>351849.64</v>
      </c>
      <c r="Z246" s="10">
        <v>0</v>
      </c>
      <c r="AA246" s="10">
        <v>14060.18</v>
      </c>
      <c r="AB246" s="10">
        <v>-50177629.670000002</v>
      </c>
      <c r="AC246" s="7" t="str">
        <f t="shared" si="29"/>
        <v>OK</v>
      </c>
      <c r="AD246" s="10">
        <v>1588341147</v>
      </c>
      <c r="AE246" s="10" t="e">
        <v>#VALUE!</v>
      </c>
      <c r="AF246" s="10">
        <v>0</v>
      </c>
      <c r="AG246" s="10">
        <v>0</v>
      </c>
      <c r="AH246" s="10">
        <v>0</v>
      </c>
      <c r="AI246" s="7" t="str">
        <f t="shared" si="30"/>
        <v>OK</v>
      </c>
      <c r="AJ246" s="10">
        <v>0</v>
      </c>
      <c r="AK246" s="10">
        <v>0</v>
      </c>
      <c r="AL246" s="10">
        <v>0</v>
      </c>
      <c r="AM246" s="10">
        <v>0</v>
      </c>
      <c r="AN246" s="10">
        <v>182615569.50999999</v>
      </c>
      <c r="AO246" s="10">
        <v>182615569.50999999</v>
      </c>
      <c r="AP246" s="13">
        <f t="shared" si="31"/>
        <v>0</v>
      </c>
      <c r="AQ246" s="10">
        <v>182631833</v>
      </c>
      <c r="AR246" s="10">
        <v>182631833</v>
      </c>
      <c r="AS246" s="10">
        <v>0</v>
      </c>
      <c r="AT246" s="10">
        <v>0</v>
      </c>
      <c r="AU246" s="14">
        <f t="shared" si="32"/>
        <v>0</v>
      </c>
      <c r="AV246" s="7" t="str">
        <f t="shared" si="33"/>
        <v>NÃO</v>
      </c>
      <c r="AW246" s="7" t="str">
        <f t="shared" si="34"/>
        <v>OK</v>
      </c>
      <c r="AX246" s="7" t="str">
        <f t="shared" si="35"/>
        <v>OK</v>
      </c>
    </row>
    <row r="247" spans="1:50" x14ac:dyDescent="0.25">
      <c r="A247" s="1" t="s">
        <v>833</v>
      </c>
      <c r="B247" t="s">
        <v>834</v>
      </c>
      <c r="C247" t="s">
        <v>835</v>
      </c>
      <c r="D247" t="s">
        <v>836</v>
      </c>
      <c r="E247" t="s">
        <v>52</v>
      </c>
      <c r="F247" t="s">
        <v>68</v>
      </c>
      <c r="G247" t="s">
        <v>54</v>
      </c>
      <c r="H247" t="s">
        <v>55</v>
      </c>
      <c r="I247" t="s">
        <v>56</v>
      </c>
      <c r="J247" t="s">
        <v>57</v>
      </c>
      <c r="K247" t="s">
        <v>57</v>
      </c>
      <c r="L247" t="s">
        <v>58</v>
      </c>
      <c r="M247">
        <v>41</v>
      </c>
      <c r="N247" s="5" t="str">
        <f t="shared" si="27"/>
        <v>OK</v>
      </c>
      <c r="O247" t="s">
        <v>59</v>
      </c>
      <c r="P247" t="s">
        <v>59</v>
      </c>
      <c r="Q247" t="s">
        <v>59</v>
      </c>
      <c r="R247" t="str">
        <f>VLOOKUP($D247,Rascunho!$E$2:$S$296,15,FALSE)</f>
        <v>https://desenvolve.rr.gov.br/</v>
      </c>
      <c r="S247" s="11">
        <v>1517860.78</v>
      </c>
      <c r="T247" s="11">
        <v>6557587.75</v>
      </c>
      <c r="U247" s="7" t="str">
        <f t="shared" si="28"/>
        <v>OK</v>
      </c>
      <c r="V247" s="10">
        <v>11436621.470000001</v>
      </c>
      <c r="W247" s="10">
        <v>3625000</v>
      </c>
      <c r="X247" t="s">
        <v>57</v>
      </c>
      <c r="Y247" s="10">
        <v>278100</v>
      </c>
      <c r="Z247" s="10">
        <v>0</v>
      </c>
      <c r="AA247" s="10">
        <v>0</v>
      </c>
      <c r="AB247" s="10">
        <v>-2973722.17</v>
      </c>
      <c r="AC247" s="7" t="str">
        <f t="shared" si="29"/>
        <v>OK</v>
      </c>
      <c r="AD247" s="10">
        <v>9240036.8900000006</v>
      </c>
      <c r="AE247" s="10">
        <v>9240036.8900000006</v>
      </c>
      <c r="AF247" s="10">
        <v>0</v>
      </c>
      <c r="AG247" s="10">
        <v>7494000</v>
      </c>
      <c r="AH247" s="10">
        <v>8462899.3000000007</v>
      </c>
      <c r="AI247" s="7" t="str">
        <f t="shared" si="30"/>
        <v>OK</v>
      </c>
      <c r="AJ247" s="10">
        <v>0</v>
      </c>
      <c r="AK247" s="10">
        <v>0</v>
      </c>
      <c r="AL247" s="10">
        <v>0</v>
      </c>
      <c r="AM247" s="10">
        <v>0</v>
      </c>
      <c r="AN247" s="10">
        <v>16159750</v>
      </c>
      <c r="AO247" s="10">
        <v>16159750</v>
      </c>
      <c r="AP247" s="13">
        <f t="shared" si="31"/>
        <v>0</v>
      </c>
      <c r="AQ247" s="10">
        <v>16164393.109999999</v>
      </c>
      <c r="AR247" s="10">
        <v>16164393.109999999</v>
      </c>
      <c r="AS247" s="10">
        <v>0</v>
      </c>
      <c r="AT247" s="10">
        <v>0</v>
      </c>
      <c r="AU247" s="14">
        <f t="shared" si="32"/>
        <v>0</v>
      </c>
      <c r="AV247" s="7" t="str">
        <f t="shared" si="33"/>
        <v>NÃO</v>
      </c>
      <c r="AW247" s="7" t="str">
        <f t="shared" si="34"/>
        <v>OK</v>
      </c>
      <c r="AX247" s="7" t="str">
        <f t="shared" si="35"/>
        <v>OK</v>
      </c>
    </row>
    <row r="248" spans="1:50" x14ac:dyDescent="0.25">
      <c r="A248" s="1" t="s">
        <v>833</v>
      </c>
      <c r="B248" t="s">
        <v>837</v>
      </c>
      <c r="C248" t="s">
        <v>838</v>
      </c>
      <c r="D248" t="s">
        <v>839</v>
      </c>
      <c r="E248" t="s">
        <v>52</v>
      </c>
      <c r="F248" t="s">
        <v>87</v>
      </c>
      <c r="G248" t="s">
        <v>54</v>
      </c>
      <c r="H248" t="s">
        <v>55</v>
      </c>
      <c r="I248" t="s">
        <v>56</v>
      </c>
      <c r="J248" t="s">
        <v>57</v>
      </c>
      <c r="K248" t="s">
        <v>57</v>
      </c>
      <c r="L248" t="s">
        <v>111</v>
      </c>
      <c r="M248">
        <v>957</v>
      </c>
      <c r="N248" s="5" t="str">
        <f t="shared" si="27"/>
        <v>OK</v>
      </c>
      <c r="O248" t="s">
        <v>59</v>
      </c>
      <c r="P248" t="s">
        <v>59</v>
      </c>
      <c r="Q248" t="s">
        <v>57</v>
      </c>
      <c r="R248" t="str">
        <f>VLOOKUP($D248,Rascunho!$E$2:$S$296,15,FALSE)</f>
        <v>https://www.caer.com.br/</v>
      </c>
      <c r="S248" s="11">
        <v>147553616.24000001</v>
      </c>
      <c r="T248" s="11">
        <v>91568059.659999996</v>
      </c>
      <c r="U248" s="7" t="str">
        <f t="shared" si="28"/>
        <v>OK</v>
      </c>
      <c r="V248" s="10">
        <v>253259916.03</v>
      </c>
      <c r="W248" s="10">
        <v>25977138.940000001</v>
      </c>
      <c r="X248" t="s">
        <v>57</v>
      </c>
      <c r="Y248" s="10">
        <v>514000.04</v>
      </c>
      <c r="Z248" s="10">
        <v>0</v>
      </c>
      <c r="AA248" s="10">
        <v>0</v>
      </c>
      <c r="AB248" s="10">
        <v>75045815.5</v>
      </c>
      <c r="AC248" s="7" t="str">
        <f t="shared" si="29"/>
        <v>OK</v>
      </c>
      <c r="AD248" s="10">
        <v>-693819758.24000001</v>
      </c>
      <c r="AE248" s="10">
        <v>0</v>
      </c>
      <c r="AF248" s="10">
        <v>0</v>
      </c>
      <c r="AG248" s="10">
        <v>0</v>
      </c>
      <c r="AH248" s="10">
        <v>0</v>
      </c>
      <c r="AI248" s="7" t="str">
        <f t="shared" si="30"/>
        <v>OK</v>
      </c>
      <c r="AJ248" s="10">
        <v>0</v>
      </c>
      <c r="AK248" s="10">
        <v>0</v>
      </c>
      <c r="AL248" s="10">
        <v>10000000</v>
      </c>
      <c r="AM248" s="10">
        <v>11735793.060000001</v>
      </c>
      <c r="AN248" s="10">
        <v>52304066</v>
      </c>
      <c r="AO248" s="10">
        <v>59966976</v>
      </c>
      <c r="AP248" s="13">
        <f t="shared" si="31"/>
        <v>7662910</v>
      </c>
      <c r="AQ248" s="10">
        <v>68710883.620000005</v>
      </c>
      <c r="AR248" s="10">
        <v>78710883.620000005</v>
      </c>
      <c r="AS248" s="10">
        <v>0</v>
      </c>
      <c r="AT248" s="10">
        <v>11735793.060000001</v>
      </c>
      <c r="AU248" s="14">
        <f t="shared" si="32"/>
        <v>21735793.060000002</v>
      </c>
      <c r="AV248" s="7" t="str">
        <f t="shared" si="33"/>
        <v>SIM</v>
      </c>
      <c r="AW248" s="7" t="str">
        <f t="shared" si="34"/>
        <v>VER CAPITAL</v>
      </c>
      <c r="AX248" s="7" t="str">
        <f t="shared" si="35"/>
        <v>OK</v>
      </c>
    </row>
    <row r="249" spans="1:50" x14ac:dyDescent="0.25">
      <c r="A249" s="1" t="s">
        <v>833</v>
      </c>
      <c r="B249" t="s">
        <v>840</v>
      </c>
      <c r="C249" t="s">
        <v>841</v>
      </c>
      <c r="D249" t="s">
        <v>842</v>
      </c>
      <c r="E249" t="s">
        <v>67</v>
      </c>
      <c r="F249" t="s">
        <v>280</v>
      </c>
      <c r="G249" t="s">
        <v>54</v>
      </c>
      <c r="H249" t="s">
        <v>55</v>
      </c>
      <c r="I249" t="s">
        <v>56</v>
      </c>
      <c r="J249" t="s">
        <v>57</v>
      </c>
      <c r="K249" t="s">
        <v>57</v>
      </c>
      <c r="L249" t="s">
        <v>58</v>
      </c>
      <c r="M249">
        <v>242</v>
      </c>
      <c r="N249" s="5" t="str">
        <f t="shared" si="27"/>
        <v>OK</v>
      </c>
      <c r="O249" t="s">
        <v>59</v>
      </c>
      <c r="P249" t="s">
        <v>59</v>
      </c>
      <c r="Q249" t="s">
        <v>57</v>
      </c>
      <c r="R249" t="str">
        <f>VLOOKUP($D249,Rascunho!$E$2:$S$296,15,FALSE)</f>
        <v>https://www.imprensaoficial.rr.gov.br/app/_visualizar-doe/</v>
      </c>
      <c r="S249" s="11">
        <v>36108074.979999997</v>
      </c>
      <c r="T249" s="11">
        <v>32500488.18</v>
      </c>
      <c r="U249" s="7" t="str">
        <f t="shared" si="28"/>
        <v>OK</v>
      </c>
      <c r="V249" s="10">
        <v>34469992.380000003</v>
      </c>
      <c r="W249" s="10">
        <v>0</v>
      </c>
      <c r="X249" t="s">
        <v>57</v>
      </c>
      <c r="Y249" s="10">
        <v>250290</v>
      </c>
      <c r="Z249" s="10">
        <v>0</v>
      </c>
      <c r="AA249" s="10">
        <v>0</v>
      </c>
      <c r="AB249" s="10">
        <v>3496702.83</v>
      </c>
      <c r="AC249" s="7" t="str">
        <f t="shared" si="29"/>
        <v>OK</v>
      </c>
      <c r="AD249" s="10">
        <v>-29524490.239999998</v>
      </c>
      <c r="AE249" s="10">
        <v>0</v>
      </c>
      <c r="AF249" s="10">
        <v>0</v>
      </c>
      <c r="AG249" s="10">
        <v>28377933.75</v>
      </c>
      <c r="AH249" s="10">
        <v>7079730.0700000003</v>
      </c>
      <c r="AI249" s="7" t="str">
        <f t="shared" si="30"/>
        <v>OK</v>
      </c>
      <c r="AJ249" s="10">
        <v>0</v>
      </c>
      <c r="AK249" s="10">
        <v>0</v>
      </c>
      <c r="AL249" s="10">
        <v>0</v>
      </c>
      <c r="AM249" s="10">
        <v>0</v>
      </c>
      <c r="AN249" s="10">
        <v>192846707637</v>
      </c>
      <c r="AO249" s="10">
        <v>192846707637</v>
      </c>
      <c r="AP249" s="13">
        <f t="shared" si="31"/>
        <v>0</v>
      </c>
      <c r="AQ249" s="10">
        <v>1313101397.05</v>
      </c>
      <c r="AR249" s="10">
        <v>1313101397.05</v>
      </c>
      <c r="AS249" s="10">
        <v>0</v>
      </c>
      <c r="AT249" s="10">
        <v>0</v>
      </c>
      <c r="AU249" s="14">
        <f t="shared" si="32"/>
        <v>0</v>
      </c>
      <c r="AV249" s="7" t="str">
        <f t="shared" si="33"/>
        <v>NÃO</v>
      </c>
      <c r="AW249" s="7" t="str">
        <f t="shared" si="34"/>
        <v>OK</v>
      </c>
      <c r="AX249" s="7" t="str">
        <f t="shared" si="35"/>
        <v>OK</v>
      </c>
    </row>
    <row r="250" spans="1:50" ht="30" x14ac:dyDescent="0.25">
      <c r="A250" s="1" t="s">
        <v>833</v>
      </c>
      <c r="B250" t="s">
        <v>843</v>
      </c>
      <c r="C250" t="s">
        <v>844</v>
      </c>
      <c r="D250" t="s">
        <v>845</v>
      </c>
      <c r="E250" t="s">
        <v>52</v>
      </c>
      <c r="F250" s="3" t="s">
        <v>63</v>
      </c>
      <c r="G250" t="s">
        <v>54</v>
      </c>
      <c r="H250" t="s">
        <v>55</v>
      </c>
      <c r="I250" t="s">
        <v>56</v>
      </c>
      <c r="J250" t="s">
        <v>57</v>
      </c>
      <c r="K250" t="s">
        <v>57</v>
      </c>
      <c r="L250" t="s">
        <v>58</v>
      </c>
      <c r="M250">
        <v>264</v>
      </c>
      <c r="N250" s="5" t="str">
        <f t="shared" si="27"/>
        <v>OK</v>
      </c>
      <c r="O250" t="s">
        <v>59</v>
      </c>
      <c r="P250" t="s">
        <v>59</v>
      </c>
      <c r="Q250" t="s">
        <v>57</v>
      </c>
      <c r="R250" t="str">
        <f>VLOOKUP($D250,Rascunho!$E$2:$S$296,15,FALSE)</f>
        <v>https://codesaima.rr.gov.br/</v>
      </c>
      <c r="S250" s="11">
        <v>0</v>
      </c>
      <c r="T250" s="11">
        <v>23461309.280000001</v>
      </c>
      <c r="U250" s="7" t="str">
        <f t="shared" si="28"/>
        <v>OK</v>
      </c>
      <c r="V250" s="10">
        <v>39787473.82</v>
      </c>
      <c r="W250" s="10">
        <v>0</v>
      </c>
      <c r="X250" t="s">
        <v>57</v>
      </c>
      <c r="Y250" s="10">
        <v>379743</v>
      </c>
      <c r="Z250" s="10">
        <v>0</v>
      </c>
      <c r="AA250" s="10">
        <v>0</v>
      </c>
      <c r="AB250" s="10">
        <v>-7396225.1100000003</v>
      </c>
      <c r="AC250" s="7" t="str">
        <f t="shared" si="29"/>
        <v>OK</v>
      </c>
      <c r="AD250" s="10">
        <v>119525114.04000001</v>
      </c>
      <c r="AE250" s="10">
        <v>533496172.04000002</v>
      </c>
      <c r="AF250" s="10">
        <v>0</v>
      </c>
      <c r="AG250" s="10">
        <v>53523112.960000001</v>
      </c>
      <c r="AH250" s="10">
        <v>29832593.460000001</v>
      </c>
      <c r="AI250" s="7" t="str">
        <f t="shared" si="30"/>
        <v>OK</v>
      </c>
      <c r="AJ250" s="10">
        <v>0</v>
      </c>
      <c r="AK250" s="10">
        <v>0</v>
      </c>
      <c r="AL250" s="10">
        <v>0</v>
      </c>
      <c r="AM250" s="10">
        <v>0</v>
      </c>
      <c r="AN250" s="10">
        <v>99841.36</v>
      </c>
      <c r="AO250" s="10">
        <v>99841.36</v>
      </c>
      <c r="AP250" s="13">
        <f t="shared" si="31"/>
        <v>0</v>
      </c>
      <c r="AQ250" s="10">
        <v>533496172.04000002</v>
      </c>
      <c r="AR250" s="10">
        <v>533496172.04000002</v>
      </c>
      <c r="AS250" s="10">
        <v>0</v>
      </c>
      <c r="AT250" s="10">
        <v>0</v>
      </c>
      <c r="AU250" s="14">
        <f t="shared" si="32"/>
        <v>0</v>
      </c>
      <c r="AV250" s="7" t="str">
        <f t="shared" si="33"/>
        <v>NÃO</v>
      </c>
      <c r="AW250" s="7" t="str">
        <f t="shared" si="34"/>
        <v>OK</v>
      </c>
      <c r="AX250" s="7" t="str">
        <f t="shared" si="35"/>
        <v>OK</v>
      </c>
    </row>
    <row r="251" spans="1:50" x14ac:dyDescent="0.25">
      <c r="A251" s="1" t="s">
        <v>833</v>
      </c>
      <c r="B251" t="s">
        <v>846</v>
      </c>
      <c r="C251" t="s">
        <v>847</v>
      </c>
      <c r="D251" t="s">
        <v>848</v>
      </c>
      <c r="E251" t="s">
        <v>52</v>
      </c>
      <c r="F251" t="s">
        <v>121</v>
      </c>
      <c r="G251" t="s">
        <v>73</v>
      </c>
      <c r="H251" t="s">
        <v>74</v>
      </c>
      <c r="I251" t="s">
        <v>56</v>
      </c>
      <c r="J251" t="s">
        <v>57</v>
      </c>
      <c r="K251" t="s">
        <v>57</v>
      </c>
      <c r="L251" t="s">
        <v>58</v>
      </c>
      <c r="M251">
        <v>66</v>
      </c>
      <c r="N251" s="5" t="str">
        <f t="shared" si="27"/>
        <v>OK</v>
      </c>
      <c r="O251" t="s">
        <v>59</v>
      </c>
      <c r="P251" t="s">
        <v>57</v>
      </c>
      <c r="Q251" t="s">
        <v>59</v>
      </c>
      <c r="R251" t="str">
        <f>VLOOKUP($D251,Rascunho!$E$2:$S$296,15,FALSE)</f>
        <v>https://www.radiororaima.com.br/</v>
      </c>
      <c r="S251" s="11">
        <v>81582.11</v>
      </c>
      <c r="T251" s="11">
        <v>4593459.66</v>
      </c>
      <c r="U251" s="7" t="str">
        <f t="shared" si="28"/>
        <v>OK</v>
      </c>
      <c r="V251" s="10">
        <v>4944639.9800000004</v>
      </c>
      <c r="W251" s="10">
        <v>95178</v>
      </c>
      <c r="X251" t="s">
        <v>57</v>
      </c>
      <c r="Y251" s="10">
        <v>130000</v>
      </c>
      <c r="Z251" s="10">
        <v>0</v>
      </c>
      <c r="AA251" s="10">
        <v>0</v>
      </c>
      <c r="AB251" s="10">
        <v>-1284993.77</v>
      </c>
      <c r="AC251" s="7" t="str">
        <f t="shared" si="29"/>
        <v>OK</v>
      </c>
      <c r="AD251" s="10">
        <v>-2696163.28</v>
      </c>
      <c r="AE251" s="10">
        <v>0</v>
      </c>
      <c r="AF251" s="10">
        <v>0</v>
      </c>
      <c r="AG251" s="10">
        <v>4445436.47</v>
      </c>
      <c r="AH251" s="10">
        <v>5693691.79</v>
      </c>
      <c r="AI251" s="7" t="str">
        <f t="shared" si="30"/>
        <v>OK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3">
        <f t="shared" si="31"/>
        <v>0</v>
      </c>
      <c r="AQ251" s="10">
        <v>800000</v>
      </c>
      <c r="AR251" s="10">
        <v>800000</v>
      </c>
      <c r="AS251" s="10">
        <v>0</v>
      </c>
      <c r="AT251" s="10">
        <v>0</v>
      </c>
      <c r="AU251" s="14">
        <f t="shared" si="32"/>
        <v>0</v>
      </c>
      <c r="AV251" s="7" t="str">
        <f t="shared" si="33"/>
        <v>NÃO</v>
      </c>
      <c r="AW251" s="7" t="str">
        <f t="shared" si="34"/>
        <v>OK</v>
      </c>
      <c r="AX251" s="7" t="str">
        <f t="shared" si="35"/>
        <v>OK</v>
      </c>
    </row>
    <row r="252" spans="1:50" x14ac:dyDescent="0.25">
      <c r="A252" s="1" t="s">
        <v>849</v>
      </c>
      <c r="B252" t="s">
        <v>850</v>
      </c>
      <c r="C252" t="s">
        <v>851</v>
      </c>
      <c r="D252" t="s">
        <v>852</v>
      </c>
      <c r="E252" t="s">
        <v>67</v>
      </c>
      <c r="F252" t="s">
        <v>91</v>
      </c>
      <c r="G252" t="s">
        <v>54</v>
      </c>
      <c r="H252" t="s">
        <v>55</v>
      </c>
      <c r="I252" t="s">
        <v>56</v>
      </c>
      <c r="J252" t="s">
        <v>57</v>
      </c>
      <c r="K252" t="s">
        <v>57</v>
      </c>
      <c r="L252" t="s">
        <v>58</v>
      </c>
      <c r="M252">
        <v>20</v>
      </c>
      <c r="N252" s="5" t="str">
        <f t="shared" si="27"/>
        <v>OK</v>
      </c>
      <c r="O252" t="s">
        <v>57</v>
      </c>
      <c r="P252" t="s">
        <v>59</v>
      </c>
      <c r="Q252" t="s">
        <v>57</v>
      </c>
      <c r="R252" t="str">
        <f>VLOOKUP($D252,Rascunho!$E$2:$S$296,15,FALSE)</f>
        <v>http://www.cohab.sc.gov.br/</v>
      </c>
      <c r="S252" s="11">
        <v>1437906</v>
      </c>
      <c r="T252" s="11">
        <v>6512923</v>
      </c>
      <c r="U252" s="7" t="str">
        <f t="shared" si="28"/>
        <v>OK</v>
      </c>
      <c r="V252" s="10">
        <v>8546550</v>
      </c>
      <c r="W252" s="10">
        <v>0</v>
      </c>
      <c r="X252" t="s">
        <v>57</v>
      </c>
      <c r="Y252" s="10">
        <v>295638.96000000002</v>
      </c>
      <c r="Z252" s="10">
        <v>0</v>
      </c>
      <c r="AA252" s="10">
        <v>121981.7</v>
      </c>
      <c r="AB252" s="10">
        <v>-736199</v>
      </c>
      <c r="AC252" s="7" t="str">
        <f t="shared" si="29"/>
        <v>OK</v>
      </c>
      <c r="AD252" s="10">
        <v>-32644131</v>
      </c>
      <c r="AE252" s="10">
        <v>0</v>
      </c>
      <c r="AF252" s="10">
        <v>0</v>
      </c>
      <c r="AG252" s="10">
        <v>4887003</v>
      </c>
      <c r="AH252" s="10">
        <v>5510738</v>
      </c>
      <c r="AI252" s="7" t="str">
        <f t="shared" si="30"/>
        <v>OK</v>
      </c>
      <c r="AJ252" s="10">
        <v>46342958.68</v>
      </c>
      <c r="AK252" s="10">
        <v>46342958.68</v>
      </c>
      <c r="AL252" s="10">
        <v>0</v>
      </c>
      <c r="AM252" s="10">
        <v>0</v>
      </c>
      <c r="AN252" s="10">
        <v>32300207</v>
      </c>
      <c r="AO252" s="10">
        <v>32300207</v>
      </c>
      <c r="AP252" s="13">
        <f t="shared" si="31"/>
        <v>0</v>
      </c>
      <c r="AQ252" s="10">
        <v>32300207</v>
      </c>
      <c r="AR252" s="10">
        <v>32300207</v>
      </c>
      <c r="AS252" s="10">
        <v>0</v>
      </c>
      <c r="AT252" s="10">
        <v>0</v>
      </c>
      <c r="AU252" s="14">
        <f t="shared" si="32"/>
        <v>0</v>
      </c>
      <c r="AV252" s="7" t="str">
        <f t="shared" si="33"/>
        <v>NÃO</v>
      </c>
      <c r="AW252" s="7" t="str">
        <f t="shared" si="34"/>
        <v>OK</v>
      </c>
      <c r="AX252" s="7" t="str">
        <f t="shared" si="35"/>
        <v>OK</v>
      </c>
    </row>
    <row r="253" spans="1:50" x14ac:dyDescent="0.25">
      <c r="A253" s="1" t="s">
        <v>849</v>
      </c>
      <c r="B253" t="s">
        <v>853</v>
      </c>
      <c r="C253" t="s">
        <v>854</v>
      </c>
      <c r="D253" t="s">
        <v>855</v>
      </c>
      <c r="E253" t="s">
        <v>52</v>
      </c>
      <c r="F253" t="s">
        <v>102</v>
      </c>
      <c r="G253" t="s">
        <v>73</v>
      </c>
      <c r="H253" t="s">
        <v>74</v>
      </c>
      <c r="I253" t="s">
        <v>56</v>
      </c>
      <c r="J253" t="s">
        <v>57</v>
      </c>
      <c r="K253" t="s">
        <v>57</v>
      </c>
      <c r="L253" t="s">
        <v>58</v>
      </c>
      <c r="M253">
        <v>1375</v>
      </c>
      <c r="N253" s="5" t="str">
        <f t="shared" si="27"/>
        <v>OK</v>
      </c>
      <c r="O253" t="s">
        <v>59</v>
      </c>
      <c r="P253" t="s">
        <v>59</v>
      </c>
      <c r="Q253" t="s">
        <v>57</v>
      </c>
      <c r="R253" t="str">
        <f>VLOOKUP($D253,Rascunho!$E$2:$S$296,15,FALSE)</f>
        <v>https://www.cidasc.sc.gov.br/wp-content/uploads/2023/04/CAGC-2023.docx-1.pdf</v>
      </c>
      <c r="S253" s="11">
        <v>7206714.1799999997</v>
      </c>
      <c r="T253" s="11">
        <v>249593798.63</v>
      </c>
      <c r="U253" s="7" t="str">
        <f t="shared" si="28"/>
        <v>OK</v>
      </c>
      <c r="V253" s="10">
        <v>275114600.24000001</v>
      </c>
      <c r="W253" s="10">
        <v>3392120.74</v>
      </c>
      <c r="X253" t="s">
        <v>57</v>
      </c>
      <c r="Y253" s="10">
        <v>500825.81</v>
      </c>
      <c r="Z253" s="10">
        <v>0</v>
      </c>
      <c r="AA253" s="10">
        <v>14029.9</v>
      </c>
      <c r="AB253" s="10">
        <v>1548244.87</v>
      </c>
      <c r="AC253" s="7" t="str">
        <f t="shared" si="29"/>
        <v>OK</v>
      </c>
      <c r="AD253" s="10">
        <v>-19347393.399999999</v>
      </c>
      <c r="AE253" s="10">
        <v>0</v>
      </c>
      <c r="AF253" s="10">
        <v>0</v>
      </c>
      <c r="AG253" s="10">
        <v>231984797</v>
      </c>
      <c r="AH253" s="10">
        <v>253733123.93000001</v>
      </c>
      <c r="AI253" s="7" t="str">
        <f t="shared" si="30"/>
        <v>OK</v>
      </c>
      <c r="AJ253" s="10">
        <v>0</v>
      </c>
      <c r="AK253" s="10">
        <v>0</v>
      </c>
      <c r="AL253" s="10">
        <v>0</v>
      </c>
      <c r="AM253" s="10">
        <v>0</v>
      </c>
      <c r="AN253" s="10">
        <v>42408424</v>
      </c>
      <c r="AO253" s="10">
        <v>42408424</v>
      </c>
      <c r="AP253" s="13">
        <f t="shared" si="31"/>
        <v>0</v>
      </c>
      <c r="AQ253" s="10">
        <v>42408423.68</v>
      </c>
      <c r="AR253" s="10">
        <v>42408423.68</v>
      </c>
      <c r="AS253" s="10">
        <v>6800000</v>
      </c>
      <c r="AT253" s="10">
        <v>6800000</v>
      </c>
      <c r="AU253" s="14">
        <f t="shared" si="32"/>
        <v>6800000</v>
      </c>
      <c r="AV253" s="7" t="str">
        <f t="shared" si="33"/>
        <v>SIM</v>
      </c>
      <c r="AW253" s="7" t="str">
        <f t="shared" si="34"/>
        <v>OK</v>
      </c>
      <c r="AX253" s="7" t="str">
        <f t="shared" si="35"/>
        <v>OK</v>
      </c>
    </row>
    <row r="254" spans="1:50" x14ac:dyDescent="0.25">
      <c r="A254" s="1" t="s">
        <v>849</v>
      </c>
      <c r="B254" t="s">
        <v>856</v>
      </c>
      <c r="C254" t="s">
        <v>857</v>
      </c>
      <c r="D254" t="s">
        <v>858</v>
      </c>
      <c r="E254" t="s">
        <v>52</v>
      </c>
      <c r="F254" t="s">
        <v>102</v>
      </c>
      <c r="G254" t="s">
        <v>73</v>
      </c>
      <c r="H254" t="s">
        <v>171</v>
      </c>
      <c r="I254" t="s">
        <v>56</v>
      </c>
      <c r="J254" t="s">
        <v>57</v>
      </c>
      <c r="K254" t="s">
        <v>57</v>
      </c>
      <c r="L254" t="s">
        <v>58</v>
      </c>
      <c r="M254">
        <v>1816</v>
      </c>
      <c r="N254" s="5" t="str">
        <f t="shared" si="27"/>
        <v>OK</v>
      </c>
      <c r="O254" t="s">
        <v>59</v>
      </c>
      <c r="P254" t="s">
        <v>59</v>
      </c>
      <c r="Q254" t="s">
        <v>57</v>
      </c>
      <c r="R254" t="str">
        <f>VLOOKUP($D254,Rascunho!$E$2:$S$296,15,FALSE)</f>
        <v>https://transparencia.epagri.sc.gov.br/?page_id=919</v>
      </c>
      <c r="S254" s="11">
        <v>26319496</v>
      </c>
      <c r="T254" s="11">
        <v>406514566.69</v>
      </c>
      <c r="U254" s="7" t="str">
        <f t="shared" si="28"/>
        <v>OK</v>
      </c>
      <c r="V254" s="10">
        <v>487020795</v>
      </c>
      <c r="W254" s="10">
        <v>17097087</v>
      </c>
      <c r="X254" t="s">
        <v>57</v>
      </c>
      <c r="Y254" s="10">
        <v>499437.52</v>
      </c>
      <c r="Z254" s="10">
        <v>0</v>
      </c>
      <c r="AA254" s="10">
        <v>0</v>
      </c>
      <c r="AB254" s="10">
        <v>-118261</v>
      </c>
      <c r="AC254" s="7" t="str">
        <f t="shared" si="29"/>
        <v>OK</v>
      </c>
      <c r="AD254" s="10">
        <v>-25643905</v>
      </c>
      <c r="AE254" s="10">
        <v>0</v>
      </c>
      <c r="AF254" s="10">
        <v>0</v>
      </c>
      <c r="AG254" s="10">
        <v>432446310</v>
      </c>
      <c r="AH254" s="10">
        <v>433219082</v>
      </c>
      <c r="AI254" s="7" t="str">
        <f t="shared" si="30"/>
        <v>OK</v>
      </c>
      <c r="AJ254" s="10">
        <v>0</v>
      </c>
      <c r="AK254" s="10">
        <v>0</v>
      </c>
      <c r="AL254" s="10">
        <v>0</v>
      </c>
      <c r="AM254" s="10">
        <v>0</v>
      </c>
      <c r="AN254" s="10">
        <v>169781641.53</v>
      </c>
      <c r="AO254" s="10">
        <v>169781641.53</v>
      </c>
      <c r="AP254" s="13">
        <f t="shared" si="31"/>
        <v>0</v>
      </c>
      <c r="AQ254" s="10">
        <v>169781641.53</v>
      </c>
      <c r="AR254" s="10">
        <v>169781641.53</v>
      </c>
      <c r="AS254" s="10">
        <v>0</v>
      </c>
      <c r="AT254" s="10">
        <v>0</v>
      </c>
      <c r="AU254" s="14">
        <f t="shared" si="32"/>
        <v>0</v>
      </c>
      <c r="AV254" s="7" t="str">
        <f t="shared" si="33"/>
        <v>NÃO</v>
      </c>
      <c r="AW254" s="7" t="str">
        <f t="shared" si="34"/>
        <v>OK</v>
      </c>
      <c r="AX254" s="7" t="str">
        <f t="shared" si="35"/>
        <v>OK</v>
      </c>
    </row>
    <row r="255" spans="1:50" x14ac:dyDescent="0.25">
      <c r="A255" s="1" t="s">
        <v>849</v>
      </c>
      <c r="B255" t="s">
        <v>859</v>
      </c>
      <c r="C255" t="s">
        <v>860</v>
      </c>
      <c r="D255" t="s">
        <v>861</v>
      </c>
      <c r="E255" t="s">
        <v>67</v>
      </c>
      <c r="F255" t="s">
        <v>149</v>
      </c>
      <c r="G255" t="s">
        <v>54</v>
      </c>
      <c r="H255" t="s">
        <v>55</v>
      </c>
      <c r="I255" t="s">
        <v>56</v>
      </c>
      <c r="J255" t="s">
        <v>57</v>
      </c>
      <c r="K255" t="s">
        <v>57</v>
      </c>
      <c r="L255" t="s">
        <v>58</v>
      </c>
      <c r="M255">
        <v>31</v>
      </c>
      <c r="N255" s="5" t="str">
        <f t="shared" si="27"/>
        <v>OK</v>
      </c>
      <c r="O255" t="s">
        <v>57</v>
      </c>
      <c r="P255" t="s">
        <v>59</v>
      </c>
      <c r="Q255" t="s">
        <v>57</v>
      </c>
      <c r="R255" t="str">
        <f>VLOOKUP($D255,Rascunho!$E$2:$S$296,15,FALSE)</f>
        <v>https://www.scturismo.com.br/orgaos/</v>
      </c>
      <c r="S255" s="11">
        <v>7126652</v>
      </c>
      <c r="T255" s="11">
        <v>7283602</v>
      </c>
      <c r="U255" s="7" t="str">
        <f t="shared" si="28"/>
        <v>OK</v>
      </c>
      <c r="V255" s="10">
        <v>7395104</v>
      </c>
      <c r="W255" s="10">
        <v>0</v>
      </c>
      <c r="X255" t="s">
        <v>57</v>
      </c>
      <c r="Y255" s="10">
        <v>331857.48</v>
      </c>
      <c r="Z255" s="10">
        <v>0</v>
      </c>
      <c r="AA255" s="10">
        <v>0</v>
      </c>
      <c r="AB255" s="10">
        <v>-268452</v>
      </c>
      <c r="AC255" s="7" t="str">
        <f t="shared" si="29"/>
        <v>OK</v>
      </c>
      <c r="AD255" s="10">
        <v>5630</v>
      </c>
      <c r="AE255" s="10">
        <v>0</v>
      </c>
      <c r="AF255" s="10">
        <v>0</v>
      </c>
      <c r="AG255" s="10">
        <v>0</v>
      </c>
      <c r="AH255" s="10">
        <v>0</v>
      </c>
      <c r="AI255" s="7" t="str">
        <f t="shared" si="30"/>
        <v>OK</v>
      </c>
      <c r="AJ255" s="10">
        <v>0</v>
      </c>
      <c r="AK255" s="10">
        <v>0</v>
      </c>
      <c r="AL255" s="10">
        <v>0</v>
      </c>
      <c r="AM255" s="10">
        <v>0</v>
      </c>
      <c r="AN255" s="10">
        <v>3413873</v>
      </c>
      <c r="AO255" s="10">
        <v>3413873</v>
      </c>
      <c r="AP255" s="13">
        <f t="shared" si="31"/>
        <v>0</v>
      </c>
      <c r="AQ255" s="10">
        <v>3528671</v>
      </c>
      <c r="AR255" s="10">
        <v>3528671</v>
      </c>
      <c r="AS255" s="10">
        <v>1165848</v>
      </c>
      <c r="AT255" s="10">
        <v>1165848</v>
      </c>
      <c r="AU255" s="14">
        <f t="shared" si="32"/>
        <v>1165848</v>
      </c>
      <c r="AV255" s="7" t="str">
        <f t="shared" si="33"/>
        <v>SIM</v>
      </c>
      <c r="AW255" s="7" t="str">
        <f t="shared" si="34"/>
        <v>OK</v>
      </c>
      <c r="AX255" s="7" t="str">
        <f t="shared" si="35"/>
        <v>OK</v>
      </c>
    </row>
    <row r="256" spans="1:50" x14ac:dyDescent="0.25">
      <c r="A256" s="1" t="s">
        <v>849</v>
      </c>
      <c r="B256" t="s">
        <v>862</v>
      </c>
      <c r="C256" t="s">
        <v>863</v>
      </c>
      <c r="D256" t="s">
        <v>864</v>
      </c>
      <c r="E256" t="s">
        <v>52</v>
      </c>
      <c r="F256" t="s">
        <v>68</v>
      </c>
      <c r="G256" t="s">
        <v>54</v>
      </c>
      <c r="H256" t="s">
        <v>55</v>
      </c>
      <c r="I256" t="s">
        <v>56</v>
      </c>
      <c r="J256" t="s">
        <v>57</v>
      </c>
      <c r="K256" t="s">
        <v>57</v>
      </c>
      <c r="L256" t="s">
        <v>111</v>
      </c>
      <c r="M256">
        <v>118</v>
      </c>
      <c r="N256" s="5" t="str">
        <f t="shared" si="27"/>
        <v>OK</v>
      </c>
      <c r="O256" t="s">
        <v>59</v>
      </c>
      <c r="P256" t="s">
        <v>59</v>
      </c>
      <c r="Q256" t="s">
        <v>59</v>
      </c>
      <c r="R256" t="str">
        <f>VLOOKUP($D256,Rascunho!$E$2:$S$296,15,FALSE)</f>
        <v>http://transparencia.badesc.gov.br/gestaoEstadual/cartaGovernanca</v>
      </c>
      <c r="S256" s="11">
        <v>190209000</v>
      </c>
      <c r="T256" s="11">
        <v>49103000</v>
      </c>
      <c r="U256" s="7" t="str">
        <f t="shared" si="28"/>
        <v>OK</v>
      </c>
      <c r="V256" s="10">
        <v>105173000</v>
      </c>
      <c r="W256" s="10">
        <v>2060000</v>
      </c>
      <c r="X256" t="s">
        <v>57</v>
      </c>
      <c r="Y256" s="10">
        <v>750205.32</v>
      </c>
      <c r="Z256" s="10">
        <v>0</v>
      </c>
      <c r="AA256" s="10">
        <v>0</v>
      </c>
      <c r="AB256" s="10">
        <v>80864000</v>
      </c>
      <c r="AC256" s="7" t="str">
        <f t="shared" si="29"/>
        <v>OK</v>
      </c>
      <c r="AD256" s="10">
        <v>896914000</v>
      </c>
      <c r="AE256" s="10">
        <v>0</v>
      </c>
      <c r="AF256" s="10">
        <v>46011763.109999999</v>
      </c>
      <c r="AG256" s="10">
        <v>0</v>
      </c>
      <c r="AH256" s="10">
        <v>0</v>
      </c>
      <c r="AI256" s="7" t="str">
        <f t="shared" si="30"/>
        <v>OK</v>
      </c>
      <c r="AJ256" s="10">
        <v>0</v>
      </c>
      <c r="AK256" s="10">
        <v>0</v>
      </c>
      <c r="AL256" s="10">
        <v>61500000</v>
      </c>
      <c r="AM256" s="10">
        <v>0</v>
      </c>
      <c r="AN256" s="10">
        <v>271102000</v>
      </c>
      <c r="AO256" s="10">
        <v>271102262</v>
      </c>
      <c r="AP256" s="13">
        <f t="shared" si="31"/>
        <v>262</v>
      </c>
      <c r="AQ256" s="10">
        <v>669705000</v>
      </c>
      <c r="AR256" s="10">
        <v>699704845.25999999</v>
      </c>
      <c r="AS256" s="10">
        <v>0</v>
      </c>
      <c r="AT256" s="10">
        <v>0</v>
      </c>
      <c r="AU256" s="14">
        <f t="shared" si="32"/>
        <v>29999845.25999999</v>
      </c>
      <c r="AV256" s="7" t="str">
        <f t="shared" si="33"/>
        <v>SIM</v>
      </c>
      <c r="AW256" s="7" t="str">
        <f t="shared" si="34"/>
        <v>OK</v>
      </c>
      <c r="AX256" s="7" t="str">
        <f t="shared" si="35"/>
        <v>OK</v>
      </c>
    </row>
    <row r="257" spans="1:50" x14ac:dyDescent="0.25">
      <c r="A257" s="1" t="s">
        <v>849</v>
      </c>
      <c r="B257" t="s">
        <v>865</v>
      </c>
      <c r="C257" t="s">
        <v>866</v>
      </c>
      <c r="D257" t="s">
        <v>867</v>
      </c>
      <c r="E257" t="s">
        <v>67</v>
      </c>
      <c r="F257" t="s">
        <v>110</v>
      </c>
      <c r="G257" t="s">
        <v>54</v>
      </c>
      <c r="H257" t="s">
        <v>55</v>
      </c>
      <c r="I257" t="s">
        <v>56</v>
      </c>
      <c r="J257" t="s">
        <v>57</v>
      </c>
      <c r="K257" t="s">
        <v>57</v>
      </c>
      <c r="L257" t="s">
        <v>111</v>
      </c>
      <c r="M257">
        <v>3</v>
      </c>
      <c r="N257" s="5" t="str">
        <f t="shared" si="27"/>
        <v>OK</v>
      </c>
      <c r="O257" t="s">
        <v>57</v>
      </c>
      <c r="P257" t="s">
        <v>59</v>
      </c>
      <c r="Q257" t="s">
        <v>57</v>
      </c>
      <c r="R257" t="str">
        <f>VLOOKUP($D257,Rascunho!$E$2:$S$296,15,FALSE)</f>
        <v>Site não disponível</v>
      </c>
      <c r="S257" s="11">
        <v>970211.22</v>
      </c>
      <c r="T257" s="11">
        <v>356616.47</v>
      </c>
      <c r="U257" s="7" t="str">
        <f t="shared" si="28"/>
        <v>OK</v>
      </c>
      <c r="V257" s="10">
        <v>547979.06000000006</v>
      </c>
      <c r="W257" s="10">
        <v>0</v>
      </c>
      <c r="X257" t="s">
        <v>57</v>
      </c>
      <c r="Y257" s="10">
        <v>168442.32</v>
      </c>
      <c r="Z257" s="10">
        <v>0</v>
      </c>
      <c r="AA257" s="10">
        <v>0</v>
      </c>
      <c r="AB257" s="10">
        <v>1385928.64</v>
      </c>
      <c r="AC257" s="7" t="str">
        <f t="shared" si="29"/>
        <v>OK</v>
      </c>
      <c r="AD257" s="10">
        <v>620716.02</v>
      </c>
      <c r="AE257" s="10">
        <v>0</v>
      </c>
      <c r="AF257" s="10">
        <v>0</v>
      </c>
      <c r="AG257" s="10">
        <v>0</v>
      </c>
      <c r="AH257" s="10">
        <v>0</v>
      </c>
      <c r="AI257" s="7" t="str">
        <f t="shared" si="30"/>
        <v>OK</v>
      </c>
      <c r="AJ257" s="10">
        <v>0</v>
      </c>
      <c r="AK257" s="10">
        <v>0</v>
      </c>
      <c r="AL257" s="10">
        <v>1494603.19</v>
      </c>
      <c r="AM257" s="10">
        <v>0</v>
      </c>
      <c r="AN257" s="10">
        <v>4774469.43</v>
      </c>
      <c r="AO257" s="10">
        <v>4774469.43</v>
      </c>
      <c r="AP257" s="13">
        <f t="shared" si="31"/>
        <v>0</v>
      </c>
      <c r="AQ257" s="10">
        <v>4774650.18</v>
      </c>
      <c r="AR257" s="10">
        <v>4774650.18</v>
      </c>
      <c r="AS257" s="10">
        <v>0</v>
      </c>
      <c r="AT257" s="10">
        <v>0</v>
      </c>
      <c r="AU257" s="14">
        <f t="shared" si="32"/>
        <v>0</v>
      </c>
      <c r="AV257" s="7" t="str">
        <f t="shared" si="33"/>
        <v>NÃO</v>
      </c>
      <c r="AW257" s="7" t="str">
        <f t="shared" si="34"/>
        <v>OK</v>
      </c>
      <c r="AX257" s="7" t="str">
        <f t="shared" si="35"/>
        <v>OK</v>
      </c>
    </row>
    <row r="258" spans="1:50" x14ac:dyDescent="0.25">
      <c r="A258" s="1" t="s">
        <v>849</v>
      </c>
      <c r="B258" t="s">
        <v>868</v>
      </c>
      <c r="C258" t="s">
        <v>869</v>
      </c>
      <c r="D258" t="s">
        <v>870</v>
      </c>
      <c r="E258" t="s">
        <v>52</v>
      </c>
      <c r="F258" t="s">
        <v>72</v>
      </c>
      <c r="G258" t="s">
        <v>54</v>
      </c>
      <c r="H258" t="s">
        <v>55</v>
      </c>
      <c r="I258" t="s">
        <v>56</v>
      </c>
      <c r="J258" t="s">
        <v>57</v>
      </c>
      <c r="K258" t="s">
        <v>57</v>
      </c>
      <c r="L258" t="s">
        <v>111</v>
      </c>
      <c r="M258">
        <v>43</v>
      </c>
      <c r="N258" s="5" t="str">
        <f t="shared" ref="N258:N296" si="36">IF(AND(E258="ATIVA",M258=0),"VERIFICAR","OK")</f>
        <v>OK</v>
      </c>
      <c r="O258" t="s">
        <v>59</v>
      </c>
      <c r="P258" t="s">
        <v>59</v>
      </c>
      <c r="Q258" t="s">
        <v>57</v>
      </c>
      <c r="R258" t="str">
        <f>VLOOKUP($D258,Rascunho!$E$2:$S$296,15,FALSE)</f>
        <v>http://www.transparencia.ceasa.sc.gov.br/</v>
      </c>
      <c r="S258" s="11">
        <v>6699288.5599999996</v>
      </c>
      <c r="T258" s="11">
        <v>1604821.2</v>
      </c>
      <c r="U258" s="7" t="str">
        <f t="shared" si="28"/>
        <v>OK</v>
      </c>
      <c r="V258" s="10">
        <v>2913827.87</v>
      </c>
      <c r="W258" s="10">
        <v>428119.62</v>
      </c>
      <c r="X258" t="s">
        <v>57</v>
      </c>
      <c r="Y258" s="10">
        <v>25356.31</v>
      </c>
      <c r="Z258" s="10">
        <v>0</v>
      </c>
      <c r="AA258" s="10">
        <v>0</v>
      </c>
      <c r="AB258" s="10">
        <v>1303025.6599999999</v>
      </c>
      <c r="AC258" s="7" t="str">
        <f t="shared" si="29"/>
        <v>OK</v>
      </c>
      <c r="AD258" s="10">
        <v>13707467.789999999</v>
      </c>
      <c r="AE258" s="10">
        <v>0</v>
      </c>
      <c r="AF258" s="10">
        <v>0</v>
      </c>
      <c r="AG258" s="10">
        <v>0</v>
      </c>
      <c r="AH258" s="10">
        <v>0</v>
      </c>
      <c r="AI258" s="7" t="str">
        <f t="shared" si="30"/>
        <v>OK</v>
      </c>
      <c r="AJ258" s="10">
        <v>0</v>
      </c>
      <c r="AK258" s="10">
        <v>0</v>
      </c>
      <c r="AL258" s="10">
        <v>0</v>
      </c>
      <c r="AM258" s="10">
        <v>0</v>
      </c>
      <c r="AN258" s="10">
        <v>11959320</v>
      </c>
      <c r="AO258" s="10">
        <v>11959320</v>
      </c>
      <c r="AP258" s="13">
        <f t="shared" si="31"/>
        <v>0</v>
      </c>
      <c r="AQ258" s="10">
        <v>12735232.08</v>
      </c>
      <c r="AR258" s="10">
        <v>12735232.08</v>
      </c>
      <c r="AS258" s="10">
        <v>1455785.92</v>
      </c>
      <c r="AT258" s="10">
        <v>1455785.92</v>
      </c>
      <c r="AU258" s="14">
        <f t="shared" si="32"/>
        <v>1455785.92</v>
      </c>
      <c r="AV258" s="7" t="str">
        <f t="shared" si="33"/>
        <v>SIM</v>
      </c>
      <c r="AW258" s="7" t="str">
        <f t="shared" si="34"/>
        <v>OK</v>
      </c>
      <c r="AX258" s="7" t="str">
        <f t="shared" si="35"/>
        <v>OK</v>
      </c>
    </row>
    <row r="259" spans="1:50" x14ac:dyDescent="0.25">
      <c r="A259" s="1" t="s">
        <v>849</v>
      </c>
      <c r="B259" t="s">
        <v>871</v>
      </c>
      <c r="C259" t="s">
        <v>872</v>
      </c>
      <c r="D259" t="s">
        <v>873</v>
      </c>
      <c r="E259" t="s">
        <v>52</v>
      </c>
      <c r="F259" t="s">
        <v>280</v>
      </c>
      <c r="G259" t="s">
        <v>54</v>
      </c>
      <c r="H259" t="s">
        <v>55</v>
      </c>
      <c r="I259" t="s">
        <v>256</v>
      </c>
      <c r="J259" t="s">
        <v>59</v>
      </c>
      <c r="K259" t="s">
        <v>57</v>
      </c>
      <c r="L259" t="s">
        <v>111</v>
      </c>
      <c r="M259">
        <v>7668</v>
      </c>
      <c r="N259" s="5" t="str">
        <f t="shared" si="36"/>
        <v>OK</v>
      </c>
      <c r="O259" t="s">
        <v>59</v>
      </c>
      <c r="P259" t="s">
        <v>59</v>
      </c>
      <c r="Q259" t="s">
        <v>59</v>
      </c>
      <c r="R259" t="str">
        <f>VLOOKUP($D259,Rascunho!$E$2:$S$296,15,FALSE)</f>
        <v>https://api.mziq.com/mzfilemanager/v2/d/137b4414-3d0c-493e-8b59-0d02bc3e4072/5096cbae-96bc-0bcc-6a35-59e93c983a5e?origin=1</v>
      </c>
      <c r="S259" s="11">
        <v>10402608000</v>
      </c>
      <c r="T259" s="11">
        <v>907056000</v>
      </c>
      <c r="U259" s="7" t="str">
        <f t="shared" ref="U259:U296" si="37">IF(AND(M259=0,T259&gt;0),"VERIFICAR","OK")</f>
        <v>OK</v>
      </c>
      <c r="V259" s="10">
        <v>9634626000</v>
      </c>
      <c r="W259" s="10">
        <v>1317082495.24</v>
      </c>
      <c r="X259" t="s">
        <v>59</v>
      </c>
      <c r="Y259" s="10">
        <v>873638.33</v>
      </c>
      <c r="Z259" s="10">
        <v>21677.43</v>
      </c>
      <c r="AA259" s="10">
        <v>0</v>
      </c>
      <c r="AB259" s="10">
        <v>557034000</v>
      </c>
      <c r="AC259" s="7" t="str">
        <f t="shared" ref="AC259:AC296" si="38">IF(AND(X259="SIM",AB259&lt;0),"VERIFICAR","OK")</f>
        <v>OK</v>
      </c>
      <c r="AD259" s="10">
        <v>2932567000</v>
      </c>
      <c r="AE259" s="10">
        <v>2461650351.25</v>
      </c>
      <c r="AF259" s="10">
        <v>36930699.07</v>
      </c>
      <c r="AG259" s="10">
        <v>0</v>
      </c>
      <c r="AH259" s="10">
        <v>0</v>
      </c>
      <c r="AI259" s="7" t="str">
        <f t="shared" ref="AI259:AI296" si="39">IF(AND(L259="NÃO DEPENDENTE",AH259&gt;0),"INDÍCIO DE DEPENDÊNCIA POR SUBVENÇÃO","OK")</f>
        <v>OK</v>
      </c>
      <c r="AJ259" s="10">
        <v>0</v>
      </c>
      <c r="AK259" s="10">
        <v>0</v>
      </c>
      <c r="AL259" s="10">
        <v>0</v>
      </c>
      <c r="AM259" s="10">
        <v>0</v>
      </c>
      <c r="AN259" s="10">
        <v>7791201</v>
      </c>
      <c r="AO259" s="10">
        <v>7791201</v>
      </c>
      <c r="AP259" s="13">
        <f t="shared" ref="AP259:AP296" si="40">AO259-AN259</f>
        <v>0</v>
      </c>
      <c r="AQ259" s="10">
        <v>2480000000</v>
      </c>
      <c r="AR259" s="10">
        <v>2480000000</v>
      </c>
      <c r="AS259" s="10">
        <v>0</v>
      </c>
      <c r="AT259" s="10">
        <v>0</v>
      </c>
      <c r="AU259" s="14">
        <f t="shared" ref="AU259:AU296" si="41">(AR259-AQ259)+(AT259)</f>
        <v>0</v>
      </c>
      <c r="AV259" s="7" t="str">
        <f t="shared" ref="AV259:AV296" si="42">IF(OR(AP259&gt;0,AU259&gt;0),"SIM","NÃO")</f>
        <v>NÃO</v>
      </c>
      <c r="AW259" s="7" t="str">
        <f t="shared" ref="AW259:AW296" si="43">IF(AND(L259="NÃO DEPENDENTE",AM259&gt;0),"VER CAPITAL","OK")</f>
        <v>OK</v>
      </c>
      <c r="AX259" s="7" t="str">
        <f t="shared" ref="AX259:AX296" si="44">IF(AND(AW259="VER CAPITAL",AV259="NÃO"),"INDÍCIO DE DEPENDÊNCIA POR CAPITAL","OK")</f>
        <v>OK</v>
      </c>
    </row>
    <row r="260" spans="1:50" x14ac:dyDescent="0.25">
      <c r="A260" s="1" t="s">
        <v>849</v>
      </c>
      <c r="B260" t="s">
        <v>874</v>
      </c>
      <c r="C260" t="s">
        <v>875</v>
      </c>
      <c r="D260" t="s">
        <v>876</v>
      </c>
      <c r="E260" t="s">
        <v>52</v>
      </c>
      <c r="F260" t="s">
        <v>98</v>
      </c>
      <c r="G260" t="s">
        <v>73</v>
      </c>
      <c r="H260" t="s">
        <v>55</v>
      </c>
      <c r="I260" t="s">
        <v>56</v>
      </c>
      <c r="J260" t="s">
        <v>57</v>
      </c>
      <c r="K260" t="s">
        <v>57</v>
      </c>
      <c r="L260" t="s">
        <v>111</v>
      </c>
      <c r="M260">
        <v>362</v>
      </c>
      <c r="N260" s="5" t="str">
        <f t="shared" si="36"/>
        <v>OK</v>
      </c>
      <c r="O260" t="s">
        <v>59</v>
      </c>
      <c r="P260" t="s">
        <v>59</v>
      </c>
      <c r="Q260" t="s">
        <v>57</v>
      </c>
      <c r="R260" t="str">
        <f>VLOOKUP($D260,Rascunho!$E$2:$S$296,15,FALSE)</f>
        <v>https://transparencia.ciasc.sc.gov.br/ciasc/gestao/planos-relatorios-e-indicadores/relatorio-de-administracao/307-relatorio-de-administracao-2023/file</v>
      </c>
      <c r="S260" s="11">
        <v>179593403.19999999</v>
      </c>
      <c r="T260" s="11">
        <v>109391893.59</v>
      </c>
      <c r="U260" s="7" t="str">
        <f t="shared" si="37"/>
        <v>OK</v>
      </c>
      <c r="V260" s="10">
        <v>185766884.40000001</v>
      </c>
      <c r="W260" s="10">
        <v>9588767.9499999993</v>
      </c>
      <c r="X260" t="s">
        <v>57</v>
      </c>
      <c r="Y260" s="10">
        <v>663047.41</v>
      </c>
      <c r="Z260" s="10">
        <v>0</v>
      </c>
      <c r="AA260" s="10">
        <v>41236.080000000002</v>
      </c>
      <c r="AB260" s="10">
        <v>-6173481.21</v>
      </c>
      <c r="AC260" s="7" t="str">
        <f t="shared" si="38"/>
        <v>OK</v>
      </c>
      <c r="AD260" s="10">
        <v>50089000</v>
      </c>
      <c r="AE260" s="10">
        <v>0</v>
      </c>
      <c r="AF260" s="10">
        <v>0</v>
      </c>
      <c r="AG260" s="10">
        <v>0</v>
      </c>
      <c r="AH260" s="10">
        <v>0</v>
      </c>
      <c r="AI260" s="7" t="str">
        <f t="shared" si="39"/>
        <v>OK</v>
      </c>
      <c r="AJ260" s="10">
        <v>0</v>
      </c>
      <c r="AK260" s="10">
        <v>0</v>
      </c>
      <c r="AL260" s="10">
        <v>0</v>
      </c>
      <c r="AM260" s="10">
        <v>0</v>
      </c>
      <c r="AN260" s="10">
        <v>66288995</v>
      </c>
      <c r="AO260" s="10">
        <v>66288995</v>
      </c>
      <c r="AP260" s="13">
        <f t="shared" si="40"/>
        <v>0</v>
      </c>
      <c r="AQ260" s="10">
        <v>66288995</v>
      </c>
      <c r="AR260" s="10">
        <v>66288995</v>
      </c>
      <c r="AS260" s="10">
        <v>18711004.5</v>
      </c>
      <c r="AT260" s="10">
        <v>18711004.5</v>
      </c>
      <c r="AU260" s="14">
        <f t="shared" si="41"/>
        <v>18711004.5</v>
      </c>
      <c r="AV260" s="7" t="str">
        <f t="shared" si="42"/>
        <v>SIM</v>
      </c>
      <c r="AW260" s="7" t="str">
        <f t="shared" si="43"/>
        <v>OK</v>
      </c>
      <c r="AX260" s="7" t="str">
        <f t="shared" si="44"/>
        <v>OK</v>
      </c>
    </row>
    <row r="261" spans="1:50" x14ac:dyDescent="0.25">
      <c r="A261" s="1" t="s">
        <v>849</v>
      </c>
      <c r="B261" t="s">
        <v>877</v>
      </c>
      <c r="C261" t="s">
        <v>878</v>
      </c>
      <c r="D261" t="s">
        <v>879</v>
      </c>
      <c r="E261" t="s">
        <v>52</v>
      </c>
      <c r="F261" t="s">
        <v>87</v>
      </c>
      <c r="G261" t="s">
        <v>54</v>
      </c>
      <c r="H261" t="s">
        <v>55</v>
      </c>
      <c r="I261" t="s">
        <v>256</v>
      </c>
      <c r="J261" t="s">
        <v>59</v>
      </c>
      <c r="K261" t="s">
        <v>57</v>
      </c>
      <c r="L261" t="s">
        <v>111</v>
      </c>
      <c r="M261">
        <v>3393</v>
      </c>
      <c r="N261" s="5" t="str">
        <f t="shared" si="36"/>
        <v>OK</v>
      </c>
      <c r="O261" t="s">
        <v>59</v>
      </c>
      <c r="P261" t="s">
        <v>59</v>
      </c>
      <c r="Q261" t="s">
        <v>59</v>
      </c>
      <c r="R261" t="str">
        <f>VLOOKUP($D261,Rascunho!$E$2:$S$296,15,FALSE)</f>
        <v>https://ri.casan.com.br/governanca-corporativa/carta-anual-de-politicas-publicas-e-governanca-corporativa/</v>
      </c>
      <c r="S261" s="11">
        <v>1634101021</v>
      </c>
      <c r="T261" s="11">
        <v>529073403</v>
      </c>
      <c r="U261" s="7" t="str">
        <f t="shared" si="37"/>
        <v>OK</v>
      </c>
      <c r="V261" s="10">
        <v>1801242550</v>
      </c>
      <c r="W261" s="10">
        <v>462053095</v>
      </c>
      <c r="X261" t="s">
        <v>57</v>
      </c>
      <c r="Y261" s="10">
        <v>696685</v>
      </c>
      <c r="Z261" s="10">
        <v>0</v>
      </c>
      <c r="AA261" s="10">
        <v>0</v>
      </c>
      <c r="AB261" s="10">
        <v>50742536</v>
      </c>
      <c r="AC261" s="7" t="str">
        <f t="shared" si="38"/>
        <v>OK</v>
      </c>
      <c r="AD261" s="10">
        <v>2003578229</v>
      </c>
      <c r="AE261" s="10">
        <v>0</v>
      </c>
      <c r="AF261" s="10">
        <v>19196681</v>
      </c>
      <c r="AG261" s="10">
        <v>0</v>
      </c>
      <c r="AH261" s="10">
        <v>0</v>
      </c>
      <c r="AI261" s="7" t="str">
        <f t="shared" si="39"/>
        <v>OK</v>
      </c>
      <c r="AJ261" s="10">
        <v>0</v>
      </c>
      <c r="AK261" s="10">
        <v>0</v>
      </c>
      <c r="AL261" s="10">
        <v>82702237</v>
      </c>
      <c r="AM261" s="10">
        <v>113081435</v>
      </c>
      <c r="AN261" s="10">
        <v>834410056</v>
      </c>
      <c r="AO261" s="10">
        <v>926058028</v>
      </c>
      <c r="AP261" s="13">
        <f t="shared" si="40"/>
        <v>91647972</v>
      </c>
      <c r="AQ261" s="10">
        <v>982890542</v>
      </c>
      <c r="AR261" s="10">
        <v>1095971978</v>
      </c>
      <c r="AS261" s="10">
        <v>86662978</v>
      </c>
      <c r="AT261" s="10">
        <v>120000000</v>
      </c>
      <c r="AU261" s="14">
        <f t="shared" si="41"/>
        <v>233081436</v>
      </c>
      <c r="AV261" s="7" t="str">
        <f t="shared" si="42"/>
        <v>SIM</v>
      </c>
      <c r="AW261" s="7" t="str">
        <f t="shared" si="43"/>
        <v>VER CAPITAL</v>
      </c>
      <c r="AX261" s="7" t="str">
        <f t="shared" si="44"/>
        <v>OK</v>
      </c>
    </row>
    <row r="262" spans="1:50" x14ac:dyDescent="0.25">
      <c r="A262" s="1" t="s">
        <v>849</v>
      </c>
      <c r="B262" t="s">
        <v>880</v>
      </c>
      <c r="C262" t="s">
        <v>881</v>
      </c>
      <c r="D262" t="s">
        <v>882</v>
      </c>
      <c r="E262" t="s">
        <v>52</v>
      </c>
      <c r="F262" t="s">
        <v>53</v>
      </c>
      <c r="G262" t="s">
        <v>54</v>
      </c>
      <c r="H262" t="s">
        <v>55</v>
      </c>
      <c r="I262" t="s">
        <v>56</v>
      </c>
      <c r="J262" t="s">
        <v>57</v>
      </c>
      <c r="K262" t="s">
        <v>57</v>
      </c>
      <c r="L262" t="s">
        <v>111</v>
      </c>
      <c r="M262">
        <v>57</v>
      </c>
      <c r="N262" s="5" t="str">
        <f t="shared" si="36"/>
        <v>OK</v>
      </c>
      <c r="O262" t="s">
        <v>59</v>
      </c>
      <c r="P262" t="s">
        <v>59</v>
      </c>
      <c r="Q262" t="s">
        <v>57</v>
      </c>
      <c r="R262" t="str">
        <f>VLOOKUP($D262,Rascunho!$E$2:$S$296,15,FALSE)</f>
        <v>https://hidrocaldas.com.br/</v>
      </c>
      <c r="S262" s="11">
        <v>4920760.07</v>
      </c>
      <c r="T262" s="11">
        <v>3572290.06</v>
      </c>
      <c r="U262" s="7" t="str">
        <f t="shared" si="37"/>
        <v>OK</v>
      </c>
      <c r="V262" s="10">
        <v>6202097.8700000001</v>
      </c>
      <c r="W262" s="10">
        <v>547888.06999999995</v>
      </c>
      <c r="X262" t="s">
        <v>57</v>
      </c>
      <c r="Y262" s="10">
        <v>65541.37</v>
      </c>
      <c r="Z262" s="10">
        <v>0</v>
      </c>
      <c r="AA262" s="10">
        <v>46402.16</v>
      </c>
      <c r="AB262" s="10">
        <v>-2847890.17</v>
      </c>
      <c r="AC262" s="7" t="str">
        <f t="shared" si="38"/>
        <v>OK</v>
      </c>
      <c r="AD262" s="10">
        <v>3039104.56</v>
      </c>
      <c r="AE262" s="10">
        <v>0</v>
      </c>
      <c r="AF262" s="10">
        <v>0</v>
      </c>
      <c r="AG262" s="10">
        <v>0</v>
      </c>
      <c r="AH262" s="10">
        <v>0</v>
      </c>
      <c r="AI262" s="7" t="str">
        <f t="shared" si="39"/>
        <v>OK</v>
      </c>
      <c r="AJ262" s="10">
        <v>2472310570</v>
      </c>
      <c r="AK262" s="10">
        <v>3651537</v>
      </c>
      <c r="AL262" s="10">
        <v>0</v>
      </c>
      <c r="AM262" s="10">
        <v>0</v>
      </c>
      <c r="AN262" s="10">
        <v>161671674</v>
      </c>
      <c r="AO262" s="10">
        <v>161671674</v>
      </c>
      <c r="AP262" s="13">
        <f t="shared" si="40"/>
        <v>0</v>
      </c>
      <c r="AQ262" s="10">
        <v>1616016.74</v>
      </c>
      <c r="AR262" s="10">
        <v>1616016.74</v>
      </c>
      <c r="AS262" s="10">
        <v>7510017.2000000002</v>
      </c>
      <c r="AT262" s="10">
        <v>10429792.140000001</v>
      </c>
      <c r="AU262" s="14">
        <f t="shared" si="41"/>
        <v>10429792.140000001</v>
      </c>
      <c r="AV262" s="7" t="str">
        <f t="shared" si="42"/>
        <v>SIM</v>
      </c>
      <c r="AW262" s="7" t="str">
        <f t="shared" si="43"/>
        <v>OK</v>
      </c>
      <c r="AX262" s="7" t="str">
        <f t="shared" si="44"/>
        <v>OK</v>
      </c>
    </row>
    <row r="263" spans="1:50" x14ac:dyDescent="0.25">
      <c r="A263" s="1" t="s">
        <v>849</v>
      </c>
      <c r="B263" t="s">
        <v>883</v>
      </c>
      <c r="C263" t="s">
        <v>884</v>
      </c>
      <c r="D263" t="s">
        <v>885</v>
      </c>
      <c r="E263" t="s">
        <v>52</v>
      </c>
      <c r="F263" t="s">
        <v>63</v>
      </c>
      <c r="G263" t="s">
        <v>54</v>
      </c>
      <c r="H263" t="s">
        <v>55</v>
      </c>
      <c r="I263" t="s">
        <v>56</v>
      </c>
      <c r="J263" t="s">
        <v>57</v>
      </c>
      <c r="K263" t="s">
        <v>57</v>
      </c>
      <c r="L263" t="s">
        <v>111</v>
      </c>
      <c r="M263">
        <v>2</v>
      </c>
      <c r="N263" s="5" t="str">
        <f t="shared" si="36"/>
        <v>OK</v>
      </c>
      <c r="O263" t="s">
        <v>59</v>
      </c>
      <c r="P263" t="s">
        <v>59</v>
      </c>
      <c r="Q263" t="s">
        <v>57</v>
      </c>
      <c r="R263" t="str">
        <f>VLOOKUP($D263,Rascunho!$E$2:$S$296,15,FALSE)</f>
        <v>Site não disponível</v>
      </c>
      <c r="S263" s="11">
        <v>0</v>
      </c>
      <c r="T263" s="11">
        <v>48277</v>
      </c>
      <c r="U263" s="7" t="str">
        <f t="shared" si="37"/>
        <v>OK</v>
      </c>
      <c r="V263" s="10">
        <v>168719.66</v>
      </c>
      <c r="W263" s="10">
        <v>0</v>
      </c>
      <c r="X263" t="s">
        <v>57</v>
      </c>
      <c r="Y263" s="10">
        <v>0</v>
      </c>
      <c r="Z263" s="10">
        <v>0</v>
      </c>
      <c r="AA263" s="10">
        <v>0</v>
      </c>
      <c r="AB263" s="10">
        <v>-48300.19</v>
      </c>
      <c r="AC263" s="7" t="str">
        <f t="shared" si="38"/>
        <v>OK</v>
      </c>
      <c r="AD263" s="10">
        <v>2251808.9700000002</v>
      </c>
      <c r="AE263" s="10">
        <v>0</v>
      </c>
      <c r="AF263" s="10">
        <v>0</v>
      </c>
      <c r="AG263" s="10">
        <v>0</v>
      </c>
      <c r="AH263" s="10">
        <v>0</v>
      </c>
      <c r="AI263" s="7" t="str">
        <f t="shared" si="39"/>
        <v>OK</v>
      </c>
      <c r="AJ263" s="10">
        <v>0</v>
      </c>
      <c r="AK263" s="10">
        <v>0</v>
      </c>
      <c r="AL263" s="10">
        <v>2000000</v>
      </c>
      <c r="AM263" s="10">
        <v>0</v>
      </c>
      <c r="AN263" s="10">
        <v>21272243.239999998</v>
      </c>
      <c r="AO263" s="10">
        <v>23272243</v>
      </c>
      <c r="AP263" s="13">
        <f t="shared" si="40"/>
        <v>1999999.7600000016</v>
      </c>
      <c r="AQ263" s="10">
        <v>21370426.239999998</v>
      </c>
      <c r="AR263" s="10">
        <v>23370426.239999998</v>
      </c>
      <c r="AS263" s="10">
        <v>0</v>
      </c>
      <c r="AT263" s="10">
        <v>0</v>
      </c>
      <c r="AU263" s="14">
        <f t="shared" si="41"/>
        <v>2000000</v>
      </c>
      <c r="AV263" s="7" t="str">
        <f t="shared" si="42"/>
        <v>SIM</v>
      </c>
      <c r="AW263" s="7" t="str">
        <f t="shared" si="43"/>
        <v>OK</v>
      </c>
      <c r="AX263" s="7" t="str">
        <f t="shared" si="44"/>
        <v>OK</v>
      </c>
    </row>
    <row r="264" spans="1:50" x14ac:dyDescent="0.25">
      <c r="A264" s="1" t="s">
        <v>849</v>
      </c>
      <c r="B264" t="s">
        <v>886</v>
      </c>
      <c r="C264" t="s">
        <v>887</v>
      </c>
      <c r="D264" t="s">
        <v>888</v>
      </c>
      <c r="E264" t="s">
        <v>52</v>
      </c>
      <c r="F264" t="s">
        <v>68</v>
      </c>
      <c r="G264" t="s">
        <v>54</v>
      </c>
      <c r="H264" t="s">
        <v>55</v>
      </c>
      <c r="I264" t="s">
        <v>56</v>
      </c>
      <c r="J264" t="s">
        <v>57</v>
      </c>
      <c r="K264" t="s">
        <v>57</v>
      </c>
      <c r="L264" t="s">
        <v>111</v>
      </c>
      <c r="M264">
        <v>0</v>
      </c>
      <c r="N264" s="5" t="str">
        <f t="shared" si="36"/>
        <v>VERIFICAR</v>
      </c>
      <c r="O264" t="s">
        <v>59</v>
      </c>
      <c r="P264" t="s">
        <v>59</v>
      </c>
      <c r="Q264" t="s">
        <v>59</v>
      </c>
      <c r="R264" t="str">
        <f>VLOOKUP($D264,Rascunho!$E$2:$S$296,15,FALSE)</f>
        <v>Site não disponível</v>
      </c>
      <c r="S264" s="11">
        <v>0</v>
      </c>
      <c r="T264" s="11">
        <v>0</v>
      </c>
      <c r="U264" s="7" t="str">
        <f t="shared" si="37"/>
        <v>OK</v>
      </c>
      <c r="V264" s="10">
        <v>113752.82</v>
      </c>
      <c r="W264" s="10">
        <v>0</v>
      </c>
      <c r="X264" t="s">
        <v>57</v>
      </c>
      <c r="Y264" s="10">
        <v>0</v>
      </c>
      <c r="Z264" s="10">
        <v>0</v>
      </c>
      <c r="AA264" s="10">
        <v>0</v>
      </c>
      <c r="AB264" s="10">
        <v>-116616.78</v>
      </c>
      <c r="AC264" s="7" t="str">
        <f t="shared" si="38"/>
        <v>OK</v>
      </c>
      <c r="AD264" s="10">
        <v>-8059886370.8900003</v>
      </c>
      <c r="AE264" s="10">
        <v>0</v>
      </c>
      <c r="AF264" s="10">
        <v>0</v>
      </c>
      <c r="AG264" s="10">
        <v>0</v>
      </c>
      <c r="AH264" s="10">
        <v>0</v>
      </c>
      <c r="AI264" s="7" t="str">
        <f t="shared" si="39"/>
        <v>OK</v>
      </c>
      <c r="AJ264" s="10">
        <v>0</v>
      </c>
      <c r="AK264" s="10">
        <v>0</v>
      </c>
      <c r="AL264" s="10">
        <v>0</v>
      </c>
      <c r="AM264" s="10">
        <v>0</v>
      </c>
      <c r="AN264" s="10">
        <v>199000</v>
      </c>
      <c r="AO264" s="10">
        <v>199000</v>
      </c>
      <c r="AP264" s="13">
        <f t="shared" si="40"/>
        <v>0</v>
      </c>
      <c r="AQ264" s="10">
        <v>82632889.269999996</v>
      </c>
      <c r="AR264" s="10">
        <v>82682702.340000004</v>
      </c>
      <c r="AS264" s="10">
        <v>117367110.73</v>
      </c>
      <c r="AT264" s="10">
        <v>117317297.66</v>
      </c>
      <c r="AU264" s="14">
        <f t="shared" si="41"/>
        <v>117367110.73</v>
      </c>
      <c r="AV264" s="7" t="str">
        <f t="shared" si="42"/>
        <v>SIM</v>
      </c>
      <c r="AW264" s="7" t="str">
        <f t="shared" si="43"/>
        <v>OK</v>
      </c>
      <c r="AX264" s="7" t="str">
        <f t="shared" si="44"/>
        <v>OK</v>
      </c>
    </row>
    <row r="265" spans="1:50" x14ac:dyDescent="0.25">
      <c r="A265" s="1" t="s">
        <v>849</v>
      </c>
      <c r="B265" t="s">
        <v>889</v>
      </c>
      <c r="C265" t="s">
        <v>890</v>
      </c>
      <c r="D265" t="s">
        <v>891</v>
      </c>
      <c r="E265" t="s">
        <v>52</v>
      </c>
      <c r="F265" t="s">
        <v>53</v>
      </c>
      <c r="G265" t="s">
        <v>54</v>
      </c>
      <c r="H265" t="s">
        <v>55</v>
      </c>
      <c r="I265" t="s">
        <v>56</v>
      </c>
      <c r="J265" t="s">
        <v>57</v>
      </c>
      <c r="K265" t="s">
        <v>57</v>
      </c>
      <c r="L265" t="s">
        <v>111</v>
      </c>
      <c r="M265">
        <v>19</v>
      </c>
      <c r="N265" s="5" t="str">
        <f t="shared" si="36"/>
        <v>OK</v>
      </c>
      <c r="O265" t="s">
        <v>59</v>
      </c>
      <c r="P265" t="s">
        <v>59</v>
      </c>
      <c r="Q265" t="s">
        <v>57</v>
      </c>
      <c r="R265" t="str">
        <f>VLOOKUP($D265,Rascunho!$E$2:$S$296,15,FALSE)</f>
        <v>Site não disponível</v>
      </c>
      <c r="S265" s="11">
        <v>65248.69</v>
      </c>
      <c r="T265" s="11">
        <v>2156424.73</v>
      </c>
      <c r="U265" s="7" t="str">
        <f t="shared" si="37"/>
        <v>OK</v>
      </c>
      <c r="V265" s="10">
        <v>14082119.41</v>
      </c>
      <c r="W265" s="10">
        <v>0</v>
      </c>
      <c r="X265" t="s">
        <v>57</v>
      </c>
      <c r="Y265" s="10">
        <v>104220.18</v>
      </c>
      <c r="Z265" s="10">
        <v>0</v>
      </c>
      <c r="AA265" s="10">
        <v>0</v>
      </c>
      <c r="AB265" s="10">
        <v>6994418.3600000003</v>
      </c>
      <c r="AC265" s="7" t="str">
        <f t="shared" si="38"/>
        <v>OK</v>
      </c>
      <c r="AD265" s="10">
        <v>407147626.61000001</v>
      </c>
      <c r="AE265" s="10">
        <v>0</v>
      </c>
      <c r="AF265" s="10">
        <v>0</v>
      </c>
      <c r="AG265" s="10">
        <v>0</v>
      </c>
      <c r="AH265" s="10">
        <v>0</v>
      </c>
      <c r="AI265" s="7" t="str">
        <f t="shared" si="39"/>
        <v>OK</v>
      </c>
      <c r="AJ265" s="10">
        <v>0</v>
      </c>
      <c r="AK265" s="10">
        <v>0</v>
      </c>
      <c r="AL265" s="10">
        <v>235000</v>
      </c>
      <c r="AM265" s="10">
        <v>20251723.949999999</v>
      </c>
      <c r="AN265" s="10">
        <v>210473078</v>
      </c>
      <c r="AO265" s="10">
        <v>210708078</v>
      </c>
      <c r="AP265" s="13">
        <f t="shared" si="40"/>
        <v>235000</v>
      </c>
      <c r="AQ265" s="10">
        <v>285386230</v>
      </c>
      <c r="AR265" s="10">
        <v>210708078</v>
      </c>
      <c r="AS265" s="10">
        <v>6209566</v>
      </c>
      <c r="AT265" s="10">
        <v>6209566</v>
      </c>
      <c r="AU265" s="14">
        <f t="shared" si="41"/>
        <v>-68468586</v>
      </c>
      <c r="AV265" s="7" t="str">
        <f t="shared" si="42"/>
        <v>SIM</v>
      </c>
      <c r="AW265" s="7" t="str">
        <f t="shared" si="43"/>
        <v>VER CAPITAL</v>
      </c>
      <c r="AX265" s="7" t="str">
        <f t="shared" si="44"/>
        <v>OK</v>
      </c>
    </row>
    <row r="266" spans="1:50" x14ac:dyDescent="0.25">
      <c r="A266" s="1" t="s">
        <v>849</v>
      </c>
      <c r="B266" t="s">
        <v>892</v>
      </c>
      <c r="C266" t="s">
        <v>893</v>
      </c>
      <c r="D266" t="s">
        <v>894</v>
      </c>
      <c r="E266" t="s">
        <v>52</v>
      </c>
      <c r="F266" t="s">
        <v>110</v>
      </c>
      <c r="G266" t="s">
        <v>54</v>
      </c>
      <c r="H266" t="s">
        <v>55</v>
      </c>
      <c r="I266" t="s">
        <v>56</v>
      </c>
      <c r="J266" t="s">
        <v>57</v>
      </c>
      <c r="K266" t="s">
        <v>57</v>
      </c>
      <c r="L266" t="s">
        <v>111</v>
      </c>
      <c r="M266">
        <v>40</v>
      </c>
      <c r="N266" s="5" t="str">
        <f t="shared" si="36"/>
        <v>OK</v>
      </c>
      <c r="O266" t="s">
        <v>59</v>
      </c>
      <c r="P266" t="s">
        <v>59</v>
      </c>
      <c r="Q266" t="s">
        <v>59</v>
      </c>
      <c r="R266" t="str">
        <f>VLOOKUP($D266,Rascunho!$E$2:$S$296,15,FALSE)</f>
        <v>http://transparencia.scpar.sc.gov.br/scpar/gestao/governanca/carta-anual-de-governanca-corporativa</v>
      </c>
      <c r="S266" s="11">
        <v>1167504.43</v>
      </c>
      <c r="T266" s="11">
        <v>9571052.8100000005</v>
      </c>
      <c r="U266" s="7" t="str">
        <f t="shared" si="37"/>
        <v>OK</v>
      </c>
      <c r="V266" s="10">
        <v>10379381.060000001</v>
      </c>
      <c r="W266" s="10">
        <v>79206.820000000007</v>
      </c>
      <c r="X266" t="s">
        <v>57</v>
      </c>
      <c r="Y266" s="10">
        <v>354057.57</v>
      </c>
      <c r="Z266" s="10">
        <v>0</v>
      </c>
      <c r="AA266" s="10">
        <v>0</v>
      </c>
      <c r="AB266" s="10">
        <v>23719035.699999999</v>
      </c>
      <c r="AC266" s="7" t="str">
        <f t="shared" si="38"/>
        <v>OK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7" t="str">
        <f t="shared" si="39"/>
        <v>OK</v>
      </c>
      <c r="AJ266" s="10">
        <v>0</v>
      </c>
      <c r="AK266" s="10">
        <v>0</v>
      </c>
      <c r="AL266" s="10">
        <v>5528686.2800000003</v>
      </c>
      <c r="AM266" s="10">
        <v>4558700.29</v>
      </c>
      <c r="AN266" s="10">
        <v>227208991</v>
      </c>
      <c r="AO266" s="10">
        <v>231767692</v>
      </c>
      <c r="AP266" s="13">
        <f t="shared" si="40"/>
        <v>4558701</v>
      </c>
      <c r="AQ266" s="10">
        <v>5528686.2800000003</v>
      </c>
      <c r="AR266" s="10">
        <v>4558700.29</v>
      </c>
      <c r="AS266" s="10">
        <v>0</v>
      </c>
      <c r="AT266" s="10">
        <v>0</v>
      </c>
      <c r="AU266" s="14">
        <f t="shared" si="41"/>
        <v>-969985.99000000022</v>
      </c>
      <c r="AV266" s="7" t="str">
        <f t="shared" si="42"/>
        <v>SIM</v>
      </c>
      <c r="AW266" s="7" t="str">
        <f t="shared" si="43"/>
        <v>VER CAPITAL</v>
      </c>
      <c r="AX266" s="7" t="str">
        <f t="shared" si="44"/>
        <v>OK</v>
      </c>
    </row>
    <row r="267" spans="1:50" x14ac:dyDescent="0.25">
      <c r="A267" s="1" t="s">
        <v>849</v>
      </c>
      <c r="B267" t="s">
        <v>738</v>
      </c>
      <c r="C267" t="s">
        <v>739</v>
      </c>
      <c r="D267" t="s">
        <v>740</v>
      </c>
      <c r="E267" t="s">
        <v>52</v>
      </c>
      <c r="F267" t="s">
        <v>68</v>
      </c>
      <c r="G267" t="s">
        <v>73</v>
      </c>
      <c r="H267" t="s">
        <v>74</v>
      </c>
      <c r="I267" t="s">
        <v>56</v>
      </c>
      <c r="J267" t="s">
        <v>57</v>
      </c>
      <c r="K267" t="s">
        <v>57</v>
      </c>
      <c r="L267" t="s">
        <v>111</v>
      </c>
      <c r="M267">
        <v>511</v>
      </c>
      <c r="N267" s="5" t="str">
        <f t="shared" si="36"/>
        <v>OK</v>
      </c>
      <c r="O267" t="s">
        <v>59</v>
      </c>
      <c r="P267" t="s">
        <v>59</v>
      </c>
      <c r="Q267" t="s">
        <v>59</v>
      </c>
      <c r="R267" t="str">
        <f>VLOOKUP($D267,Rascunho!$E$2:$S$296,15,FALSE)</f>
        <v>https://www.brde.com.br/wp-content/uploads/2023/04/CARTA-ANUAL-2023.pdf</v>
      </c>
      <c r="S267" s="11">
        <v>2286378085.3800001</v>
      </c>
      <c r="T267" s="11">
        <v>231513090.36000001</v>
      </c>
      <c r="U267" s="7" t="str">
        <f t="shared" si="37"/>
        <v>OK</v>
      </c>
      <c r="V267" s="10">
        <v>1571608662.55</v>
      </c>
      <c r="W267" s="10">
        <v>6533754.0599999996</v>
      </c>
      <c r="X267" t="s">
        <v>59</v>
      </c>
      <c r="Y267" s="10">
        <v>791768.55</v>
      </c>
      <c r="Z267" s="10">
        <v>55997.760000000002</v>
      </c>
      <c r="AA267" s="10">
        <v>22432.400000000001</v>
      </c>
      <c r="AB267" s="10">
        <v>517249729.23000002</v>
      </c>
      <c r="AC267" s="7" t="str">
        <f t="shared" si="38"/>
        <v>OK</v>
      </c>
      <c r="AD267" s="10">
        <v>4101322431.8600001</v>
      </c>
      <c r="AE267" s="10">
        <v>0</v>
      </c>
      <c r="AF267" s="10">
        <v>0</v>
      </c>
      <c r="AG267" s="10">
        <v>0</v>
      </c>
      <c r="AH267" s="10">
        <v>0</v>
      </c>
      <c r="AI267" s="7" t="str">
        <f t="shared" si="39"/>
        <v>OK</v>
      </c>
      <c r="AJ267" s="10">
        <v>0</v>
      </c>
      <c r="AK267" s="10">
        <v>0</v>
      </c>
      <c r="AL267" s="10">
        <v>0</v>
      </c>
      <c r="AM267" s="10">
        <v>0</v>
      </c>
      <c r="AN267" s="10">
        <v>1971507000</v>
      </c>
      <c r="AO267" s="10">
        <v>2225541000</v>
      </c>
      <c r="AP267" s="13">
        <f t="shared" si="40"/>
        <v>254034000</v>
      </c>
      <c r="AQ267" s="10">
        <v>1971507000</v>
      </c>
      <c r="AR267" s="10">
        <v>2225541000</v>
      </c>
      <c r="AS267" s="10">
        <v>0</v>
      </c>
      <c r="AT267" s="10">
        <v>0</v>
      </c>
      <c r="AU267" s="14">
        <f t="shared" si="41"/>
        <v>254034000</v>
      </c>
      <c r="AV267" s="7" t="str">
        <f t="shared" si="42"/>
        <v>SIM</v>
      </c>
      <c r="AW267" s="7" t="str">
        <f t="shared" si="43"/>
        <v>OK</v>
      </c>
      <c r="AX267" s="7" t="str">
        <f t="shared" si="44"/>
        <v>OK</v>
      </c>
    </row>
    <row r="268" spans="1:50" x14ac:dyDescent="0.25">
      <c r="A268" s="1" t="s">
        <v>895</v>
      </c>
      <c r="B268" t="s">
        <v>896</v>
      </c>
      <c r="C268" t="s">
        <v>897</v>
      </c>
      <c r="D268" t="s">
        <v>898</v>
      </c>
      <c r="E268" t="s">
        <v>52</v>
      </c>
      <c r="F268" t="s">
        <v>128</v>
      </c>
      <c r="G268" t="s">
        <v>54</v>
      </c>
      <c r="H268" t="s">
        <v>55</v>
      </c>
      <c r="I268" t="s">
        <v>56</v>
      </c>
      <c r="J268" t="s">
        <v>57</v>
      </c>
      <c r="K268" t="s">
        <v>57</v>
      </c>
      <c r="L268" t="s">
        <v>111</v>
      </c>
      <c r="M268">
        <v>100</v>
      </c>
      <c r="N268" s="5" t="str">
        <f t="shared" si="36"/>
        <v>OK</v>
      </c>
      <c r="O268" t="s">
        <v>59</v>
      </c>
      <c r="P268" t="s">
        <v>59</v>
      </c>
      <c r="Q268" t="s">
        <v>57</v>
      </c>
      <c r="R268" t="str">
        <f>VLOOKUP($D268,Rascunho!$E$2:$S$296,15,FALSE)</f>
        <v>https://www.sergipegas.com.br/transparencia/</v>
      </c>
      <c r="S268" s="11">
        <v>336305328.54000002</v>
      </c>
      <c r="T268" s="11">
        <v>21867477.300000001</v>
      </c>
      <c r="U268" s="7" t="str">
        <f t="shared" si="37"/>
        <v>OK</v>
      </c>
      <c r="V268" s="10">
        <v>320988077</v>
      </c>
      <c r="W268" s="10">
        <v>16638130.279999999</v>
      </c>
      <c r="X268" t="s">
        <v>57</v>
      </c>
      <c r="Y268" s="10">
        <v>424644.47</v>
      </c>
      <c r="Z268" s="10">
        <v>46328.160000000003</v>
      </c>
      <c r="AA268" s="10">
        <v>0</v>
      </c>
      <c r="AB268" s="10">
        <v>31789254.309999999</v>
      </c>
      <c r="AC268" s="7" t="str">
        <f t="shared" si="38"/>
        <v>OK</v>
      </c>
      <c r="AD268" s="10">
        <v>172114671.22</v>
      </c>
      <c r="AE268" s="10" t="e">
        <v>#VALUE!</v>
      </c>
      <c r="AF268" s="10">
        <v>14459841.119999999</v>
      </c>
      <c r="AG268" s="10">
        <v>0</v>
      </c>
      <c r="AH268" s="10">
        <v>0</v>
      </c>
      <c r="AI268" s="7" t="str">
        <f t="shared" si="39"/>
        <v>OK</v>
      </c>
      <c r="AJ268" s="10">
        <v>0</v>
      </c>
      <c r="AK268" s="10">
        <v>0</v>
      </c>
      <c r="AL268" s="10">
        <v>0</v>
      </c>
      <c r="AM268" s="10">
        <v>0</v>
      </c>
      <c r="AN268" s="10">
        <v>289550</v>
      </c>
      <c r="AO268" s="10">
        <v>325956.90000000002</v>
      </c>
      <c r="AP268" s="13">
        <f t="shared" si="40"/>
        <v>36406.900000000023</v>
      </c>
      <c r="AQ268" s="10">
        <v>40805855.670000002</v>
      </c>
      <c r="AR268" s="10">
        <v>45936802.109999999</v>
      </c>
      <c r="AS268" s="10">
        <v>0</v>
      </c>
      <c r="AT268" s="10">
        <v>0</v>
      </c>
      <c r="AU268" s="14">
        <f t="shared" si="41"/>
        <v>5130946.4399999976</v>
      </c>
      <c r="AV268" s="7" t="str">
        <f t="shared" si="42"/>
        <v>SIM</v>
      </c>
      <c r="AW268" s="7" t="str">
        <f t="shared" si="43"/>
        <v>OK</v>
      </c>
      <c r="AX268" s="7" t="str">
        <f t="shared" si="44"/>
        <v>OK</v>
      </c>
    </row>
    <row r="269" spans="1:50" x14ac:dyDescent="0.25">
      <c r="A269" s="1" t="s">
        <v>895</v>
      </c>
      <c r="B269" t="s">
        <v>899</v>
      </c>
      <c r="C269" t="s">
        <v>900</v>
      </c>
      <c r="D269" t="s">
        <v>901</v>
      </c>
      <c r="E269" t="s">
        <v>52</v>
      </c>
      <c r="F269" t="s">
        <v>91</v>
      </c>
      <c r="G269" t="s">
        <v>54</v>
      </c>
      <c r="H269" t="s">
        <v>55</v>
      </c>
      <c r="I269" t="s">
        <v>256</v>
      </c>
      <c r="J269" t="s">
        <v>57</v>
      </c>
      <c r="K269" t="s">
        <v>57</v>
      </c>
      <c r="L269" t="s">
        <v>58</v>
      </c>
      <c r="M269">
        <v>194</v>
      </c>
      <c r="N269" s="5" t="str">
        <f t="shared" si="36"/>
        <v>OK</v>
      </c>
      <c r="O269" t="s">
        <v>59</v>
      </c>
      <c r="P269" t="s">
        <v>59</v>
      </c>
      <c r="Q269" t="s">
        <v>57</v>
      </c>
      <c r="R269" t="str">
        <f>VLOOKUP($D269,Rascunho!$E$2:$S$296,15,FALSE)</f>
        <v>https://cehop.se.gov.br/</v>
      </c>
      <c r="S269" s="11">
        <v>34194376.579999998</v>
      </c>
      <c r="T269" s="11">
        <v>27738975.010000002</v>
      </c>
      <c r="U269" s="7" t="str">
        <f t="shared" si="37"/>
        <v>OK</v>
      </c>
      <c r="V269" s="10">
        <v>36143829.009999998</v>
      </c>
      <c r="W269" s="10">
        <v>81667.56</v>
      </c>
      <c r="X269" t="s">
        <v>57</v>
      </c>
      <c r="Y269" s="10">
        <v>356974.84</v>
      </c>
      <c r="Z269" s="10">
        <v>0</v>
      </c>
      <c r="AA269" s="10">
        <v>0</v>
      </c>
      <c r="AB269" s="10">
        <v>-1949452.43</v>
      </c>
      <c r="AC269" s="7" t="str">
        <f t="shared" si="38"/>
        <v>OK</v>
      </c>
      <c r="AD269" s="10">
        <v>102942842.76000001</v>
      </c>
      <c r="AE269" s="10" t="e">
        <v>#VALUE!</v>
      </c>
      <c r="AF269" s="10">
        <v>0</v>
      </c>
      <c r="AG269" s="10">
        <v>34119125.299999997</v>
      </c>
      <c r="AH269" s="10">
        <v>28966706.260000002</v>
      </c>
      <c r="AI269" s="7" t="str">
        <f t="shared" si="39"/>
        <v>OK</v>
      </c>
      <c r="AJ269" s="10">
        <v>0</v>
      </c>
      <c r="AK269" s="10">
        <v>80795161.310000002</v>
      </c>
      <c r="AL269" s="10">
        <v>0</v>
      </c>
      <c r="AM269" s="10">
        <v>0</v>
      </c>
      <c r="AN269" s="10">
        <v>515885165</v>
      </c>
      <c r="AO269" s="10">
        <v>515885165</v>
      </c>
      <c r="AP269" s="13">
        <f t="shared" si="40"/>
        <v>0</v>
      </c>
      <c r="AQ269" s="10">
        <v>515936758.60000002</v>
      </c>
      <c r="AR269" s="10">
        <v>515936758.60000002</v>
      </c>
      <c r="AS269" s="10">
        <v>0</v>
      </c>
      <c r="AT269" s="10">
        <v>0</v>
      </c>
      <c r="AU269" s="14">
        <f t="shared" si="41"/>
        <v>0</v>
      </c>
      <c r="AV269" s="7" t="str">
        <f t="shared" si="42"/>
        <v>NÃO</v>
      </c>
      <c r="AW269" s="7" t="str">
        <f t="shared" si="43"/>
        <v>OK</v>
      </c>
      <c r="AX269" s="7" t="str">
        <f t="shared" si="44"/>
        <v>OK</v>
      </c>
    </row>
    <row r="270" spans="1:50" x14ac:dyDescent="0.25">
      <c r="A270" s="1" t="s">
        <v>895</v>
      </c>
      <c r="B270" t="s">
        <v>902</v>
      </c>
      <c r="C270" t="s">
        <v>903</v>
      </c>
      <c r="D270" t="s">
        <v>904</v>
      </c>
      <c r="E270" t="s">
        <v>52</v>
      </c>
      <c r="F270" t="s">
        <v>63</v>
      </c>
      <c r="G270" t="s">
        <v>54</v>
      </c>
      <c r="H270" t="s">
        <v>55</v>
      </c>
      <c r="I270" t="s">
        <v>256</v>
      </c>
      <c r="J270" t="s">
        <v>57</v>
      </c>
      <c r="K270" t="s">
        <v>57</v>
      </c>
      <c r="L270" t="s">
        <v>58</v>
      </c>
      <c r="M270">
        <v>157</v>
      </c>
      <c r="N270" s="5" t="str">
        <f t="shared" si="36"/>
        <v>OK</v>
      </c>
      <c r="O270" t="s">
        <v>59</v>
      </c>
      <c r="P270" t="s">
        <v>59</v>
      </c>
      <c r="Q270" t="s">
        <v>57</v>
      </c>
      <c r="R270" t="str">
        <f>VLOOKUP($D270,Rascunho!$E$2:$S$296,15,FALSE)</f>
        <v>https://codise.se.gov.br/carta-anual-politicas-publicas/</v>
      </c>
      <c r="S270" s="11">
        <v>41771850</v>
      </c>
      <c r="T270" s="11">
        <v>27429226</v>
      </c>
      <c r="U270" s="7" t="str">
        <f t="shared" si="37"/>
        <v>OK</v>
      </c>
      <c r="V270" s="10">
        <v>45039044.149999999</v>
      </c>
      <c r="W270" s="10">
        <v>2954955</v>
      </c>
      <c r="X270" t="s">
        <v>57</v>
      </c>
      <c r="Y270" s="10">
        <v>432276</v>
      </c>
      <c r="Z270" s="10">
        <v>0</v>
      </c>
      <c r="AA270" s="10">
        <v>253751</v>
      </c>
      <c r="AB270" s="10">
        <v>-3267193.41</v>
      </c>
      <c r="AC270" s="7" t="str">
        <f t="shared" si="38"/>
        <v>OK</v>
      </c>
      <c r="AD270" s="10">
        <v>216793092.44</v>
      </c>
      <c r="AE270" s="10" t="e">
        <v>#VALUE!</v>
      </c>
      <c r="AF270" s="10">
        <v>0</v>
      </c>
      <c r="AG270" s="10">
        <v>0</v>
      </c>
      <c r="AH270" s="10">
        <v>0</v>
      </c>
      <c r="AI270" s="7" t="str">
        <f t="shared" si="39"/>
        <v>OK</v>
      </c>
      <c r="AJ270" s="10">
        <v>0</v>
      </c>
      <c r="AK270" s="10">
        <v>0</v>
      </c>
      <c r="AL270" s="10">
        <v>0</v>
      </c>
      <c r="AM270" s="10">
        <v>0</v>
      </c>
      <c r="AN270" s="10">
        <v>117422262</v>
      </c>
      <c r="AO270" s="10">
        <v>117422262</v>
      </c>
      <c r="AP270" s="13">
        <f t="shared" si="40"/>
        <v>0</v>
      </c>
      <c r="AQ270" s="10">
        <v>118019938</v>
      </c>
      <c r="AR270" s="10">
        <v>118019938</v>
      </c>
      <c r="AS270" s="10">
        <v>0</v>
      </c>
      <c r="AT270" s="10">
        <v>0</v>
      </c>
      <c r="AU270" s="14">
        <f t="shared" si="41"/>
        <v>0</v>
      </c>
      <c r="AV270" s="7" t="str">
        <f t="shared" si="42"/>
        <v>NÃO</v>
      </c>
      <c r="AW270" s="7" t="str">
        <f t="shared" si="43"/>
        <v>OK</v>
      </c>
      <c r="AX270" s="7" t="str">
        <f t="shared" si="44"/>
        <v>OK</v>
      </c>
    </row>
    <row r="271" spans="1:50" x14ac:dyDescent="0.25">
      <c r="A271" s="1" t="s">
        <v>895</v>
      </c>
      <c r="B271" t="s">
        <v>905</v>
      </c>
      <c r="C271" t="s">
        <v>906</v>
      </c>
      <c r="D271" t="s">
        <v>907</v>
      </c>
      <c r="E271" t="s">
        <v>52</v>
      </c>
      <c r="F271" t="s">
        <v>72</v>
      </c>
      <c r="G271" t="s">
        <v>54</v>
      </c>
      <c r="H271" t="s">
        <v>55</v>
      </c>
      <c r="I271" t="s">
        <v>256</v>
      </c>
      <c r="J271" t="s">
        <v>57</v>
      </c>
      <c r="K271" t="s">
        <v>57</v>
      </c>
      <c r="L271" t="s">
        <v>58</v>
      </c>
      <c r="M271">
        <v>304</v>
      </c>
      <c r="N271" s="5" t="str">
        <f t="shared" si="36"/>
        <v>OK</v>
      </c>
      <c r="O271" t="s">
        <v>59</v>
      </c>
      <c r="P271" t="s">
        <v>59</v>
      </c>
      <c r="Q271" t="s">
        <v>57</v>
      </c>
      <c r="R271" t="str">
        <f>VLOOKUP($D271,Rascunho!$E$2:$S$296,15,FALSE)</f>
        <v>https://coderse.se.gov.br/</v>
      </c>
      <c r="S271" s="11">
        <v>3404991.08</v>
      </c>
      <c r="T271" s="11">
        <v>51535748.770000003</v>
      </c>
      <c r="U271" s="7" t="str">
        <f t="shared" si="37"/>
        <v>OK</v>
      </c>
      <c r="V271" s="10">
        <v>71549152.819999993</v>
      </c>
      <c r="W271" s="10">
        <v>0</v>
      </c>
      <c r="X271" t="s">
        <v>57</v>
      </c>
      <c r="Y271" s="10">
        <v>242420.89</v>
      </c>
      <c r="Z271" s="10">
        <v>0</v>
      </c>
      <c r="AA271" s="10">
        <v>700456.36</v>
      </c>
      <c r="AB271" s="10">
        <v>-433819.39</v>
      </c>
      <c r="AC271" s="7" t="str">
        <f t="shared" si="38"/>
        <v>OK</v>
      </c>
      <c r="AD271" s="10">
        <v>-15634770.810000001</v>
      </c>
      <c r="AE271" s="10" t="e">
        <v>#VALUE!</v>
      </c>
      <c r="AF271" s="10">
        <v>0</v>
      </c>
      <c r="AG271" s="10">
        <v>37112659.5</v>
      </c>
      <c r="AH271" s="10">
        <v>66915177.979999997</v>
      </c>
      <c r="AI271" s="7" t="str">
        <f t="shared" si="39"/>
        <v>OK</v>
      </c>
      <c r="AJ271" s="10">
        <v>0</v>
      </c>
      <c r="AK271" s="10">
        <v>0</v>
      </c>
      <c r="AL271" s="10">
        <v>0</v>
      </c>
      <c r="AM271" s="10">
        <v>0</v>
      </c>
      <c r="AN271" s="10">
        <v>55879586.670000002</v>
      </c>
      <c r="AO271" s="10">
        <v>55879586.670000002</v>
      </c>
      <c r="AP271" s="13">
        <f t="shared" si="40"/>
        <v>0</v>
      </c>
      <c r="AQ271" s="10">
        <v>96690083.200000003</v>
      </c>
      <c r="AR271" s="10">
        <v>96690083.200000003</v>
      </c>
      <c r="AS271" s="10">
        <v>0</v>
      </c>
      <c r="AT271" s="10">
        <v>0</v>
      </c>
      <c r="AU271" s="14">
        <f t="shared" si="41"/>
        <v>0</v>
      </c>
      <c r="AV271" s="7" t="str">
        <f t="shared" si="42"/>
        <v>NÃO</v>
      </c>
      <c r="AW271" s="7" t="str">
        <f t="shared" si="43"/>
        <v>OK</v>
      </c>
      <c r="AX271" s="7" t="str">
        <f t="shared" si="44"/>
        <v>OK</v>
      </c>
    </row>
    <row r="272" spans="1:50" x14ac:dyDescent="0.25">
      <c r="A272" s="1" t="s">
        <v>895</v>
      </c>
      <c r="B272" t="s">
        <v>908</v>
      </c>
      <c r="C272" t="s">
        <v>909</v>
      </c>
      <c r="D272" t="s">
        <v>910</v>
      </c>
      <c r="E272" t="s">
        <v>52</v>
      </c>
      <c r="F272" t="s">
        <v>87</v>
      </c>
      <c r="G272" t="s">
        <v>54</v>
      </c>
      <c r="H272" t="s">
        <v>55</v>
      </c>
      <c r="I272" t="s">
        <v>56</v>
      </c>
      <c r="J272" t="s">
        <v>57</v>
      </c>
      <c r="K272" t="s">
        <v>57</v>
      </c>
      <c r="L272" t="s">
        <v>111</v>
      </c>
      <c r="M272">
        <v>1573</v>
      </c>
      <c r="N272" s="5" t="str">
        <f t="shared" si="36"/>
        <v>OK</v>
      </c>
      <c r="O272" t="s">
        <v>59</v>
      </c>
      <c r="P272" t="s">
        <v>59</v>
      </c>
      <c r="Q272" t="s">
        <v>57</v>
      </c>
      <c r="R272" t="str">
        <f>VLOOKUP($D272,Rascunho!$E$2:$S$296,15,FALSE)</f>
        <v>https://transparencia.deso-se.com.br/</v>
      </c>
      <c r="S272" s="11">
        <v>776515411</v>
      </c>
      <c r="T272" s="11">
        <v>309463432</v>
      </c>
      <c r="U272" s="7" t="str">
        <f t="shared" si="37"/>
        <v>OK</v>
      </c>
      <c r="V272" s="10">
        <v>724832295</v>
      </c>
      <c r="W272" s="10">
        <v>103655365</v>
      </c>
      <c r="X272" t="s">
        <v>57</v>
      </c>
      <c r="Y272" s="10">
        <v>795367.6</v>
      </c>
      <c r="Z272" s="10">
        <v>0</v>
      </c>
      <c r="AA272" s="10">
        <v>98472.49</v>
      </c>
      <c r="AB272" s="10">
        <v>46154909</v>
      </c>
      <c r="AC272" s="7" t="str">
        <f t="shared" si="38"/>
        <v>OK</v>
      </c>
      <c r="AD272" s="10">
        <v>1930266171</v>
      </c>
      <c r="AE272" s="10" t="e">
        <v>#VALUE!</v>
      </c>
      <c r="AF272" s="10">
        <v>0</v>
      </c>
      <c r="AG272" s="10">
        <v>0</v>
      </c>
      <c r="AH272" s="10">
        <v>0</v>
      </c>
      <c r="AI272" s="7" t="str">
        <f t="shared" si="39"/>
        <v>OK</v>
      </c>
      <c r="AJ272" s="10">
        <v>0</v>
      </c>
      <c r="AK272" s="10">
        <v>0</v>
      </c>
      <c r="AL272" s="10">
        <v>64540351</v>
      </c>
      <c r="AM272" s="10">
        <v>18884886</v>
      </c>
      <c r="AN272" s="10">
        <v>14974890260</v>
      </c>
      <c r="AO272" s="10">
        <v>14974890260</v>
      </c>
      <c r="AP272" s="13">
        <f t="shared" si="40"/>
        <v>0</v>
      </c>
      <c r="AQ272" s="10">
        <v>1302000000</v>
      </c>
      <c r="AR272" s="10">
        <v>1302000000</v>
      </c>
      <c r="AS272" s="10">
        <v>662078864.04999995</v>
      </c>
      <c r="AT272" s="10">
        <v>680963750</v>
      </c>
      <c r="AU272" s="14">
        <f t="shared" si="41"/>
        <v>680963750</v>
      </c>
      <c r="AV272" s="7" t="str">
        <f t="shared" si="42"/>
        <v>SIM</v>
      </c>
      <c r="AW272" s="7" t="str">
        <f t="shared" si="43"/>
        <v>VER CAPITAL</v>
      </c>
      <c r="AX272" s="7" t="str">
        <f t="shared" si="44"/>
        <v>OK</v>
      </c>
    </row>
    <row r="273" spans="1:50" x14ac:dyDescent="0.25">
      <c r="A273" s="1" t="s">
        <v>895</v>
      </c>
      <c r="B273" t="s">
        <v>911</v>
      </c>
      <c r="C273" t="s">
        <v>912</v>
      </c>
      <c r="D273" t="s">
        <v>913</v>
      </c>
      <c r="E273" t="s">
        <v>52</v>
      </c>
      <c r="F273" t="s">
        <v>63</v>
      </c>
      <c r="G273" t="s">
        <v>73</v>
      </c>
      <c r="H273" t="s">
        <v>74</v>
      </c>
      <c r="I273" t="s">
        <v>56</v>
      </c>
      <c r="J273" t="s">
        <v>57</v>
      </c>
      <c r="K273" t="s">
        <v>57</v>
      </c>
      <c r="L273" t="s">
        <v>58</v>
      </c>
      <c r="M273">
        <v>56</v>
      </c>
      <c r="N273" s="5" t="str">
        <f t="shared" si="36"/>
        <v>OK</v>
      </c>
      <c r="O273" t="s">
        <v>59</v>
      </c>
      <c r="P273" t="s">
        <v>59</v>
      </c>
      <c r="Q273" t="s">
        <v>57</v>
      </c>
      <c r="R273" t="str">
        <f>VLOOKUP($D273,Rascunho!$E$2:$S$296,15,FALSE)</f>
        <v>https://www.pronese.se.gov.br/transparencia</v>
      </c>
      <c r="S273" s="11">
        <v>8602467.6099999994</v>
      </c>
      <c r="T273" s="11">
        <v>8771231.3699999992</v>
      </c>
      <c r="U273" s="7" t="str">
        <f t="shared" si="37"/>
        <v>OK</v>
      </c>
      <c r="V273" s="10">
        <v>8771231.3699999992</v>
      </c>
      <c r="W273" s="10">
        <v>0</v>
      </c>
      <c r="X273" t="s">
        <v>57</v>
      </c>
      <c r="Y273" s="10">
        <v>171602</v>
      </c>
      <c r="Z273" s="10">
        <v>0</v>
      </c>
      <c r="AA273" s="10">
        <v>4785.38</v>
      </c>
      <c r="AB273" s="10">
        <v>-168763.76</v>
      </c>
      <c r="AC273" s="7" t="str">
        <f t="shared" si="38"/>
        <v>OK</v>
      </c>
      <c r="AD273" s="10">
        <v>-187186.39</v>
      </c>
      <c r="AE273" s="10" t="e">
        <v>#VALUE!</v>
      </c>
      <c r="AF273" s="10">
        <v>0</v>
      </c>
      <c r="AG273" s="10">
        <v>8579528.5099999998</v>
      </c>
      <c r="AH273" s="10">
        <v>8586982.6999999993</v>
      </c>
      <c r="AI273" s="7" t="str">
        <f t="shared" si="39"/>
        <v>OK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3">
        <f t="shared" si="40"/>
        <v>0</v>
      </c>
      <c r="AQ273" s="10">
        <v>2395568.41</v>
      </c>
      <c r="AR273" s="10">
        <v>2395568.41</v>
      </c>
      <c r="AS273" s="10">
        <v>0</v>
      </c>
      <c r="AT273" s="10">
        <v>0</v>
      </c>
      <c r="AU273" s="14">
        <f t="shared" si="41"/>
        <v>0</v>
      </c>
      <c r="AV273" s="7" t="str">
        <f t="shared" si="42"/>
        <v>NÃO</v>
      </c>
      <c r="AW273" s="7" t="str">
        <f t="shared" si="43"/>
        <v>OK</v>
      </c>
      <c r="AX273" s="7" t="str">
        <f t="shared" si="44"/>
        <v>OK</v>
      </c>
    </row>
    <row r="274" spans="1:50" x14ac:dyDescent="0.25">
      <c r="A274" s="1" t="s">
        <v>895</v>
      </c>
      <c r="B274" t="s">
        <v>914</v>
      </c>
      <c r="C274" t="s">
        <v>915</v>
      </c>
      <c r="D274" t="s">
        <v>916</v>
      </c>
      <c r="E274" t="s">
        <v>52</v>
      </c>
      <c r="F274" t="s">
        <v>68</v>
      </c>
      <c r="G274" t="s">
        <v>54</v>
      </c>
      <c r="H274" t="s">
        <v>55</v>
      </c>
      <c r="I274" t="s">
        <v>256</v>
      </c>
      <c r="J274" t="s">
        <v>59</v>
      </c>
      <c r="K274" t="s">
        <v>57</v>
      </c>
      <c r="L274" t="s">
        <v>111</v>
      </c>
      <c r="M274">
        <v>1387</v>
      </c>
      <c r="N274" s="5" t="str">
        <f t="shared" si="36"/>
        <v>OK</v>
      </c>
      <c r="O274" t="s">
        <v>59</v>
      </c>
      <c r="P274" t="s">
        <v>59</v>
      </c>
      <c r="Q274" t="s">
        <v>59</v>
      </c>
      <c r="R274" t="str">
        <f>VLOOKUP($D274,Rascunho!$E$2:$S$296,15,FALSE)</f>
        <v>https://ri.banese.com.br/governanca-corporativa/carta-anual-de-governanca/</v>
      </c>
      <c r="S274" s="11">
        <v>62561725.890000001</v>
      </c>
      <c r="T274" s="11">
        <v>231339632.03</v>
      </c>
      <c r="U274" s="7" t="str">
        <f t="shared" si="37"/>
        <v>OK</v>
      </c>
      <c r="V274" s="10">
        <v>1468000974.76</v>
      </c>
      <c r="W274" s="10">
        <v>23579401</v>
      </c>
      <c r="X274" t="s">
        <v>59</v>
      </c>
      <c r="Y274" s="10">
        <v>439416.29</v>
      </c>
      <c r="Z274" s="10">
        <v>23993.47</v>
      </c>
      <c r="AA274" s="10">
        <v>30773.919999999998</v>
      </c>
      <c r="AB274" s="10">
        <v>47470552.549999997</v>
      </c>
      <c r="AC274" s="7" t="str">
        <f t="shared" si="38"/>
        <v>OK</v>
      </c>
      <c r="AD274" s="10">
        <v>668274347.60000002</v>
      </c>
      <c r="AE274" s="10">
        <v>441902863.92000002</v>
      </c>
      <c r="AF274" s="10">
        <v>51387033.030000001</v>
      </c>
      <c r="AG274" s="10">
        <v>0</v>
      </c>
      <c r="AH274" s="10">
        <v>0</v>
      </c>
      <c r="AI274" s="7" t="str">
        <f t="shared" si="39"/>
        <v>OK</v>
      </c>
      <c r="AJ274" s="10">
        <v>0</v>
      </c>
      <c r="AK274" s="10">
        <v>0</v>
      </c>
      <c r="AL274" s="10">
        <v>0</v>
      </c>
      <c r="AM274" s="10">
        <v>56242461.5</v>
      </c>
      <c r="AN274" s="10">
        <v>13736267</v>
      </c>
      <c r="AO274" s="10">
        <v>16205471</v>
      </c>
      <c r="AP274" s="13">
        <f t="shared" si="40"/>
        <v>2469204</v>
      </c>
      <c r="AQ274" s="10">
        <v>461033100</v>
      </c>
      <c r="AR274" s="10">
        <v>519098927.52999997</v>
      </c>
      <c r="AS274" s="10">
        <v>0</v>
      </c>
      <c r="AT274" s="10">
        <v>0</v>
      </c>
      <c r="AU274" s="14">
        <f t="shared" si="41"/>
        <v>58065827.529999971</v>
      </c>
      <c r="AV274" s="7" t="str">
        <f t="shared" si="42"/>
        <v>SIM</v>
      </c>
      <c r="AW274" s="7" t="str">
        <f t="shared" si="43"/>
        <v>VER CAPITAL</v>
      </c>
      <c r="AX274" s="7" t="str">
        <f t="shared" si="44"/>
        <v>OK</v>
      </c>
    </row>
    <row r="275" spans="1:50" x14ac:dyDescent="0.25">
      <c r="A275" s="1" t="s">
        <v>895</v>
      </c>
      <c r="B275" t="s">
        <v>917</v>
      </c>
      <c r="C275" t="s">
        <v>918</v>
      </c>
      <c r="D275" t="s">
        <v>919</v>
      </c>
      <c r="E275" t="s">
        <v>52</v>
      </c>
      <c r="F275" t="s">
        <v>149</v>
      </c>
      <c r="G275" t="s">
        <v>54</v>
      </c>
      <c r="H275" t="s">
        <v>55</v>
      </c>
      <c r="I275" t="s">
        <v>56</v>
      </c>
      <c r="J275" t="s">
        <v>57</v>
      </c>
      <c r="K275" t="s">
        <v>57</v>
      </c>
      <c r="L275" t="s">
        <v>58</v>
      </c>
      <c r="M275">
        <v>41</v>
      </c>
      <c r="N275" s="5" t="str">
        <f t="shared" si="36"/>
        <v>OK</v>
      </c>
      <c r="O275" t="s">
        <v>59</v>
      </c>
      <c r="P275" t="s">
        <v>59</v>
      </c>
      <c r="Q275" t="s">
        <v>57</v>
      </c>
      <c r="R275" t="str">
        <f>VLOOKUP($D275,Rascunho!$E$2:$S$296,15,FALSE)</f>
        <v>https://www.se.gov.br/emsetur/emsetur_transparencia</v>
      </c>
      <c r="S275" s="11">
        <v>40630.51</v>
      </c>
      <c r="T275" s="11">
        <v>2216254.96</v>
      </c>
      <c r="U275" s="7" t="str">
        <f t="shared" si="37"/>
        <v>OK</v>
      </c>
      <c r="V275" s="10">
        <v>5310502.67</v>
      </c>
      <c r="W275" s="10">
        <v>0</v>
      </c>
      <c r="X275" t="s">
        <v>57</v>
      </c>
      <c r="Y275" s="10">
        <v>554512.66</v>
      </c>
      <c r="Z275" s="10">
        <v>0</v>
      </c>
      <c r="AA275" s="10">
        <v>0</v>
      </c>
      <c r="AB275" s="10">
        <v>-2036750.62</v>
      </c>
      <c r="AC275" s="7" t="str">
        <f t="shared" si="38"/>
        <v>OK</v>
      </c>
      <c r="AD275" s="10">
        <v>6613196.0899999999</v>
      </c>
      <c r="AE275" s="10" t="e">
        <v>#VALUE!</v>
      </c>
      <c r="AF275" s="10">
        <v>0</v>
      </c>
      <c r="AG275" s="10">
        <v>0</v>
      </c>
      <c r="AH275" s="10">
        <v>0</v>
      </c>
      <c r="AI275" s="7" t="str">
        <f t="shared" si="39"/>
        <v>OK</v>
      </c>
      <c r="AJ275" s="10">
        <v>0</v>
      </c>
      <c r="AK275" s="10">
        <v>0</v>
      </c>
      <c r="AL275" s="10">
        <v>0</v>
      </c>
      <c r="AM275" s="10">
        <v>0</v>
      </c>
      <c r="AN275" s="10">
        <v>3025545.3</v>
      </c>
      <c r="AO275" s="10">
        <v>3025545.3</v>
      </c>
      <c r="AP275" s="13">
        <f t="shared" si="40"/>
        <v>0</v>
      </c>
      <c r="AQ275" s="10">
        <v>34550951</v>
      </c>
      <c r="AR275" s="10">
        <v>34550951</v>
      </c>
      <c r="AS275" s="10">
        <v>0</v>
      </c>
      <c r="AT275" s="10">
        <v>0</v>
      </c>
      <c r="AU275" s="14">
        <f t="shared" si="41"/>
        <v>0</v>
      </c>
      <c r="AV275" s="7" t="str">
        <f t="shared" si="42"/>
        <v>NÃO</v>
      </c>
      <c r="AW275" s="7" t="str">
        <f t="shared" si="43"/>
        <v>OK</v>
      </c>
      <c r="AX275" s="7" t="str">
        <f t="shared" si="44"/>
        <v>OK</v>
      </c>
    </row>
    <row r="276" spans="1:50" x14ac:dyDescent="0.25">
      <c r="A276" s="1" t="s">
        <v>895</v>
      </c>
      <c r="B276" t="s">
        <v>920</v>
      </c>
      <c r="C276" t="s">
        <v>921</v>
      </c>
      <c r="D276" t="s">
        <v>922</v>
      </c>
      <c r="E276" t="s">
        <v>52</v>
      </c>
      <c r="F276" t="s">
        <v>98</v>
      </c>
      <c r="G276" t="s">
        <v>73</v>
      </c>
      <c r="H276" t="s">
        <v>74</v>
      </c>
      <c r="I276" t="s">
        <v>56</v>
      </c>
      <c r="J276" t="s">
        <v>57</v>
      </c>
      <c r="K276" t="s">
        <v>57</v>
      </c>
      <c r="L276" t="s">
        <v>58</v>
      </c>
      <c r="M276">
        <v>98</v>
      </c>
      <c r="N276" s="5" t="str">
        <f t="shared" si="36"/>
        <v>OK</v>
      </c>
      <c r="O276" t="s">
        <v>59</v>
      </c>
      <c r="P276" t="s">
        <v>59</v>
      </c>
      <c r="Q276" t="s">
        <v>57</v>
      </c>
      <c r="R276" t="str">
        <f>VLOOKUP($D276,Rascunho!$E$2:$S$296,15,FALSE)</f>
        <v>https://emgetis.se.gov.br/</v>
      </c>
      <c r="S276" s="11">
        <v>10728116.82</v>
      </c>
      <c r="T276" s="11">
        <v>7960105.96</v>
      </c>
      <c r="U276" s="7" t="str">
        <f t="shared" si="37"/>
        <v>OK</v>
      </c>
      <c r="V276" s="10">
        <v>10077050.949999999</v>
      </c>
      <c r="W276" s="10">
        <v>0</v>
      </c>
      <c r="X276" t="s">
        <v>57</v>
      </c>
      <c r="Y276" s="10">
        <v>320567.49</v>
      </c>
      <c r="Z276" s="10">
        <v>0</v>
      </c>
      <c r="AA276" s="10">
        <v>136651.01</v>
      </c>
      <c r="AB276" s="10">
        <v>651065.87</v>
      </c>
      <c r="AC276" s="7" t="str">
        <f t="shared" si="38"/>
        <v>OK</v>
      </c>
      <c r="AD276" s="10">
        <v>-5672358.8499999996</v>
      </c>
      <c r="AE276" s="10" t="e">
        <v>#VALUE!</v>
      </c>
      <c r="AF276" s="10">
        <v>0</v>
      </c>
      <c r="AG276" s="10">
        <v>0</v>
      </c>
      <c r="AH276" s="10">
        <v>0</v>
      </c>
      <c r="AI276" s="7" t="str">
        <f t="shared" si="39"/>
        <v>OK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3">
        <f t="shared" si="40"/>
        <v>0</v>
      </c>
      <c r="AQ276" s="10">
        <v>8775120.9600000009</v>
      </c>
      <c r="AR276" s="10">
        <v>8775120.9600000009</v>
      </c>
      <c r="AS276" s="10">
        <v>0</v>
      </c>
      <c r="AT276" s="10">
        <v>0</v>
      </c>
      <c r="AU276" s="14">
        <f t="shared" si="41"/>
        <v>0</v>
      </c>
      <c r="AV276" s="7" t="str">
        <f t="shared" si="42"/>
        <v>NÃO</v>
      </c>
      <c r="AW276" s="7" t="str">
        <f t="shared" si="43"/>
        <v>OK</v>
      </c>
      <c r="AX276" s="7" t="str">
        <f t="shared" si="44"/>
        <v>OK</v>
      </c>
    </row>
    <row r="277" spans="1:50" x14ac:dyDescent="0.25">
      <c r="A277" s="1" t="s">
        <v>895</v>
      </c>
      <c r="B277" t="s">
        <v>923</v>
      </c>
      <c r="C277" t="s">
        <v>924</v>
      </c>
      <c r="D277" t="s">
        <v>925</v>
      </c>
      <c r="E277" t="s">
        <v>52</v>
      </c>
      <c r="F277" t="s">
        <v>102</v>
      </c>
      <c r="G277" t="s">
        <v>73</v>
      </c>
      <c r="H277" t="s">
        <v>74</v>
      </c>
      <c r="I277" t="s">
        <v>56</v>
      </c>
      <c r="J277" t="s">
        <v>57</v>
      </c>
      <c r="K277" t="s">
        <v>57</v>
      </c>
      <c r="L277" t="s">
        <v>58</v>
      </c>
      <c r="M277">
        <v>496</v>
      </c>
      <c r="N277" s="5" t="str">
        <f t="shared" si="36"/>
        <v>OK</v>
      </c>
      <c r="O277" t="s">
        <v>59</v>
      </c>
      <c r="P277" t="s">
        <v>59</v>
      </c>
      <c r="Q277" t="s">
        <v>57</v>
      </c>
      <c r="R277" t="str">
        <f>VLOOKUP($D277,Rascunho!$E$2:$S$296,15,FALSE)</f>
        <v>https://www.emdagro.se.gov.br</v>
      </c>
      <c r="S277" s="11">
        <v>5900208.4900000002</v>
      </c>
      <c r="T277" s="11">
        <v>50374309.719999999</v>
      </c>
      <c r="U277" s="7" t="str">
        <f t="shared" si="37"/>
        <v>OK</v>
      </c>
      <c r="V277" s="10">
        <v>63063296.5</v>
      </c>
      <c r="W277" s="10">
        <v>1369643.83</v>
      </c>
      <c r="X277" t="s">
        <v>57</v>
      </c>
      <c r="Y277" s="10">
        <v>249488.09</v>
      </c>
      <c r="Z277" s="10">
        <v>0</v>
      </c>
      <c r="AA277" s="10">
        <v>2400</v>
      </c>
      <c r="AB277" s="10">
        <v>1563239.9</v>
      </c>
      <c r="AC277" s="7" t="str">
        <f t="shared" si="38"/>
        <v>OK</v>
      </c>
      <c r="AD277" s="10">
        <v>37175348.090000004</v>
      </c>
      <c r="AE277" s="10" t="e">
        <v>#VALUE!</v>
      </c>
      <c r="AF277" s="10">
        <v>0</v>
      </c>
      <c r="AG277" s="10">
        <v>54195241.079999998</v>
      </c>
      <c r="AH277" s="10">
        <v>53250877.299999997</v>
      </c>
      <c r="AI277" s="7" t="str">
        <f t="shared" si="39"/>
        <v>OK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3">
        <f t="shared" si="40"/>
        <v>0</v>
      </c>
      <c r="AQ277" s="10">
        <v>37572872.109999999</v>
      </c>
      <c r="AR277" s="10">
        <v>37572872.109999999</v>
      </c>
      <c r="AS277" s="10">
        <v>0</v>
      </c>
      <c r="AT277" s="10">
        <v>0</v>
      </c>
      <c r="AU277" s="14">
        <f t="shared" si="41"/>
        <v>0</v>
      </c>
      <c r="AV277" s="7" t="str">
        <f t="shared" si="42"/>
        <v>NÃO</v>
      </c>
      <c r="AW277" s="7" t="str">
        <f t="shared" si="43"/>
        <v>OK</v>
      </c>
      <c r="AX277" s="7" t="str">
        <f t="shared" si="44"/>
        <v>OK</v>
      </c>
    </row>
    <row r="278" spans="1:50" x14ac:dyDescent="0.25">
      <c r="A278" s="1" t="s">
        <v>895</v>
      </c>
      <c r="B278" t="s">
        <v>926</v>
      </c>
      <c r="C278" t="s">
        <v>927</v>
      </c>
      <c r="D278" t="s">
        <v>928</v>
      </c>
      <c r="E278" t="s">
        <v>52</v>
      </c>
      <c r="F278" t="s">
        <v>121</v>
      </c>
      <c r="G278" t="s">
        <v>73</v>
      </c>
      <c r="H278" t="s">
        <v>74</v>
      </c>
      <c r="I278" t="s">
        <v>56</v>
      </c>
      <c r="J278" t="s">
        <v>57</v>
      </c>
      <c r="K278" t="s">
        <v>57</v>
      </c>
      <c r="L278" t="s">
        <v>111</v>
      </c>
      <c r="M278">
        <v>73</v>
      </c>
      <c r="N278" s="5" t="str">
        <f t="shared" si="36"/>
        <v>OK</v>
      </c>
      <c r="O278" t="s">
        <v>59</v>
      </c>
      <c r="P278" t="s">
        <v>59</v>
      </c>
      <c r="Q278" t="s">
        <v>57</v>
      </c>
      <c r="R278" t="str">
        <f>VLOOKUP($D278,Rascunho!$E$2:$S$296,15,FALSE)</f>
        <v>https://iose.se.gov.br/</v>
      </c>
      <c r="S278" s="11">
        <v>8194675.2699999996</v>
      </c>
      <c r="T278" s="11">
        <v>5733940.5999999996</v>
      </c>
      <c r="U278" s="7" t="str">
        <f t="shared" si="37"/>
        <v>OK</v>
      </c>
      <c r="V278" s="10">
        <v>9629770.7200000007</v>
      </c>
      <c r="W278" s="10">
        <v>0</v>
      </c>
      <c r="X278" t="s">
        <v>57</v>
      </c>
      <c r="Y278" s="10">
        <v>303596.26</v>
      </c>
      <c r="Z278" s="10">
        <v>0</v>
      </c>
      <c r="AA278" s="10">
        <v>0</v>
      </c>
      <c r="AB278" s="10">
        <v>-1012601.06</v>
      </c>
      <c r="AC278" s="7" t="str">
        <f t="shared" si="38"/>
        <v>OK</v>
      </c>
      <c r="AD278" s="10">
        <v>1743019.02</v>
      </c>
      <c r="AE278" s="10" t="e">
        <v>#VALUE!</v>
      </c>
      <c r="AF278" s="10">
        <v>0</v>
      </c>
      <c r="AG278" s="10">
        <v>0</v>
      </c>
      <c r="AH278" s="10">
        <v>0</v>
      </c>
      <c r="AI278" s="7" t="str">
        <f t="shared" si="39"/>
        <v>OK</v>
      </c>
      <c r="AJ278" s="10">
        <v>0</v>
      </c>
      <c r="AK278" s="10">
        <v>1270575.79</v>
      </c>
      <c r="AL278" s="10">
        <v>0</v>
      </c>
      <c r="AM278" s="10">
        <v>0</v>
      </c>
      <c r="AN278" s="10">
        <v>0</v>
      </c>
      <c r="AO278" s="10">
        <v>0</v>
      </c>
      <c r="AP278" s="13">
        <f t="shared" si="40"/>
        <v>0</v>
      </c>
      <c r="AQ278" s="10">
        <v>9000000</v>
      </c>
      <c r="AR278" s="10">
        <v>9000000</v>
      </c>
      <c r="AS278" s="10">
        <v>0</v>
      </c>
      <c r="AT278" s="10">
        <v>0</v>
      </c>
      <c r="AU278" s="14">
        <f t="shared" si="41"/>
        <v>0</v>
      </c>
      <c r="AV278" s="7" t="str">
        <f t="shared" si="42"/>
        <v>NÃO</v>
      </c>
      <c r="AW278" s="7" t="str">
        <f t="shared" si="43"/>
        <v>OK</v>
      </c>
      <c r="AX278" s="7" t="str">
        <f t="shared" si="44"/>
        <v>OK</v>
      </c>
    </row>
    <row r="279" spans="1:50" ht="30" x14ac:dyDescent="0.25">
      <c r="A279" s="1" t="s">
        <v>895</v>
      </c>
      <c r="B279" t="s">
        <v>929</v>
      </c>
      <c r="C279" t="s">
        <v>930</v>
      </c>
      <c r="D279" t="s">
        <v>931</v>
      </c>
      <c r="E279" t="s">
        <v>52</v>
      </c>
      <c r="F279" s="3" t="s">
        <v>63</v>
      </c>
      <c r="G279" t="s">
        <v>54</v>
      </c>
      <c r="H279" t="s">
        <v>55</v>
      </c>
      <c r="I279" t="s">
        <v>56</v>
      </c>
      <c r="J279" t="s">
        <v>57</v>
      </c>
      <c r="K279" t="s">
        <v>57</v>
      </c>
      <c r="L279" t="s">
        <v>58</v>
      </c>
      <c r="M279">
        <v>0</v>
      </c>
      <c r="N279" s="5" t="str">
        <f t="shared" si="36"/>
        <v>VERIFICAR</v>
      </c>
      <c r="O279" t="s">
        <v>59</v>
      </c>
      <c r="P279" t="s">
        <v>59</v>
      </c>
      <c r="Q279" t="s">
        <v>57</v>
      </c>
      <c r="R279" t="str">
        <f>VLOOKUP($D279,Rascunho!$E$2:$S$296,15,FALSE)</f>
        <v>https://www.abrazpe.org.br/index.php/zpesbrasil/</v>
      </c>
      <c r="S279" s="11">
        <v>0</v>
      </c>
      <c r="T279" s="11">
        <v>0</v>
      </c>
      <c r="U279" s="7" t="str">
        <f t="shared" si="37"/>
        <v>OK</v>
      </c>
      <c r="V279" s="10">
        <v>92.95</v>
      </c>
      <c r="W279" s="10">
        <v>0</v>
      </c>
      <c r="X279" t="s">
        <v>57</v>
      </c>
      <c r="Y279" s="10">
        <v>0</v>
      </c>
      <c r="Z279" s="10">
        <v>0</v>
      </c>
      <c r="AA279" s="10">
        <v>0</v>
      </c>
      <c r="AB279" s="10">
        <v>911.93</v>
      </c>
      <c r="AC279" s="7" t="str">
        <f t="shared" si="38"/>
        <v>OK</v>
      </c>
      <c r="AD279" s="10">
        <v>11602.66</v>
      </c>
      <c r="AE279" s="10" t="e">
        <v>#VALUE!</v>
      </c>
      <c r="AF279" s="10">
        <v>0</v>
      </c>
      <c r="AG279" s="10">
        <v>0</v>
      </c>
      <c r="AH279" s="10">
        <v>0</v>
      </c>
      <c r="AI279" s="7" t="str">
        <f t="shared" si="39"/>
        <v>OK</v>
      </c>
      <c r="AJ279" s="10">
        <v>0</v>
      </c>
      <c r="AK279" s="10">
        <v>0</v>
      </c>
      <c r="AL279" s="10">
        <v>0</v>
      </c>
      <c r="AM279" s="10">
        <v>0</v>
      </c>
      <c r="AN279" s="10">
        <v>500000</v>
      </c>
      <c r="AO279" s="10">
        <v>500000</v>
      </c>
      <c r="AP279" s="13">
        <f t="shared" si="40"/>
        <v>0</v>
      </c>
      <c r="AQ279" s="10">
        <v>83650.149999999994</v>
      </c>
      <c r="AR279" s="10">
        <v>83808.72</v>
      </c>
      <c r="AS279" s="10">
        <v>416349.85</v>
      </c>
      <c r="AT279" s="10">
        <v>416191.28</v>
      </c>
      <c r="AU279" s="14">
        <f t="shared" si="41"/>
        <v>416349.85000000003</v>
      </c>
      <c r="AV279" s="7" t="str">
        <f t="shared" si="42"/>
        <v>SIM</v>
      </c>
      <c r="AW279" s="7" t="str">
        <f t="shared" si="43"/>
        <v>OK</v>
      </c>
      <c r="AX279" s="7" t="str">
        <f t="shared" si="44"/>
        <v>OK</v>
      </c>
    </row>
    <row r="280" spans="1:50" x14ac:dyDescent="0.25">
      <c r="A280" s="1" t="s">
        <v>895</v>
      </c>
      <c r="B280" t="s">
        <v>932</v>
      </c>
      <c r="C280" t="s">
        <v>933</v>
      </c>
      <c r="D280" t="s">
        <v>934</v>
      </c>
      <c r="E280" t="s">
        <v>52</v>
      </c>
      <c r="F280" t="s">
        <v>63</v>
      </c>
      <c r="G280" t="s">
        <v>54</v>
      </c>
      <c r="H280" t="s">
        <v>55</v>
      </c>
      <c r="I280" t="s">
        <v>56</v>
      </c>
      <c r="J280" t="s">
        <v>57</v>
      </c>
      <c r="K280" t="s">
        <v>57</v>
      </c>
      <c r="L280" t="s">
        <v>111</v>
      </c>
      <c r="M280">
        <v>11</v>
      </c>
      <c r="N280" s="5" t="str">
        <f t="shared" si="36"/>
        <v>OK</v>
      </c>
      <c r="O280" t="s">
        <v>59</v>
      </c>
      <c r="P280" t="s">
        <v>59</v>
      </c>
      <c r="Q280" t="s">
        <v>57</v>
      </c>
      <c r="R280" t="str">
        <f>VLOOKUP($D280,Rascunho!$E$2:$S$296,15,FALSE)</f>
        <v>https://desenvolve.se.gov.br/wp-content/uploads/2024/06/cartaanualdepoliticas.pdf</v>
      </c>
      <c r="S280" s="11">
        <v>0</v>
      </c>
      <c r="T280" s="11">
        <v>716654.07</v>
      </c>
      <c r="U280" s="7" t="str">
        <f t="shared" si="37"/>
        <v>OK</v>
      </c>
      <c r="V280" s="10">
        <v>848463.8</v>
      </c>
      <c r="W280" s="10">
        <v>0</v>
      </c>
      <c r="X280" t="s">
        <v>57</v>
      </c>
      <c r="Y280" s="10">
        <v>84000</v>
      </c>
      <c r="Z280" s="10">
        <v>0</v>
      </c>
      <c r="AA280" s="10">
        <v>0</v>
      </c>
      <c r="AB280" s="10">
        <v>-800838.41</v>
      </c>
      <c r="AC280" s="7" t="str">
        <f t="shared" si="38"/>
        <v>OK</v>
      </c>
      <c r="AD280" s="10">
        <v>2368442.63</v>
      </c>
      <c r="AE280" s="10" t="e">
        <v>#VALUE!</v>
      </c>
      <c r="AF280" s="10">
        <v>0</v>
      </c>
      <c r="AG280" s="10">
        <v>0</v>
      </c>
      <c r="AH280" s="10">
        <v>0</v>
      </c>
      <c r="AI280" s="7" t="str">
        <f t="shared" si="39"/>
        <v>OK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7920000</v>
      </c>
      <c r="AP280" s="13">
        <f t="shared" si="40"/>
        <v>7920000</v>
      </c>
      <c r="AQ280" s="10">
        <v>0</v>
      </c>
      <c r="AR280" s="10">
        <v>3200000</v>
      </c>
      <c r="AS280" s="10">
        <v>0</v>
      </c>
      <c r="AT280" s="10">
        <v>4720000</v>
      </c>
      <c r="AU280" s="14">
        <f t="shared" si="41"/>
        <v>7920000</v>
      </c>
      <c r="AV280" s="7" t="str">
        <f t="shared" si="42"/>
        <v>SIM</v>
      </c>
      <c r="AW280" s="7" t="str">
        <f t="shared" si="43"/>
        <v>OK</v>
      </c>
      <c r="AX280" s="7" t="str">
        <f t="shared" si="44"/>
        <v>OK</v>
      </c>
    </row>
    <row r="281" spans="1:50" x14ac:dyDescent="0.25">
      <c r="A281" s="1" t="s">
        <v>935</v>
      </c>
      <c r="B281" t="s">
        <v>936</v>
      </c>
      <c r="C281" t="s">
        <v>937</v>
      </c>
      <c r="D281" t="s">
        <v>938</v>
      </c>
      <c r="E281" t="s">
        <v>52</v>
      </c>
      <c r="F281" t="s">
        <v>53</v>
      </c>
      <c r="G281" t="s">
        <v>73</v>
      </c>
      <c r="H281" t="s">
        <v>55</v>
      </c>
      <c r="I281" t="s">
        <v>56</v>
      </c>
      <c r="J281" t="s">
        <v>57</v>
      </c>
      <c r="K281" t="s">
        <v>57</v>
      </c>
      <c r="L281" t="s">
        <v>58</v>
      </c>
      <c r="M281">
        <v>1682</v>
      </c>
      <c r="N281" s="5" t="str">
        <f t="shared" si="36"/>
        <v>OK</v>
      </c>
      <c r="O281" t="s">
        <v>59</v>
      </c>
      <c r="P281" t="s">
        <v>59</v>
      </c>
      <c r="Q281" t="s">
        <v>59</v>
      </c>
      <c r="R281" t="str">
        <f>VLOOKUP($D281,Rascunho!$E$2:$S$296,15,FALSE)</f>
        <v>https://cetesb.sp.gov.br/balancos-patrimoniais</v>
      </c>
      <c r="S281" s="11">
        <v>572532837.01999998</v>
      </c>
      <c r="T281" s="11">
        <v>493090761.44999999</v>
      </c>
      <c r="U281" s="7" t="str">
        <f t="shared" si="37"/>
        <v>OK</v>
      </c>
      <c r="V281" s="10">
        <v>591099416.94000006</v>
      </c>
      <c r="W281" s="10">
        <v>34254504</v>
      </c>
      <c r="X281" t="s">
        <v>59</v>
      </c>
      <c r="Y281" s="10">
        <v>470248.7</v>
      </c>
      <c r="Z281" s="10">
        <v>12295.82</v>
      </c>
      <c r="AA281" s="10">
        <v>16440.16</v>
      </c>
      <c r="AB281" s="10">
        <v>-22938360.73</v>
      </c>
      <c r="AC281" s="7" t="str">
        <f t="shared" si="38"/>
        <v>VERIFICAR</v>
      </c>
      <c r="AD281" s="10">
        <v>57356351.729999997</v>
      </c>
      <c r="AE281" s="10">
        <v>0</v>
      </c>
      <c r="AF281" s="10">
        <v>0</v>
      </c>
      <c r="AG281" s="10">
        <v>46815851.909999996</v>
      </c>
      <c r="AH281" s="10">
        <v>123893945</v>
      </c>
      <c r="AI281" s="7" t="str">
        <f t="shared" si="39"/>
        <v>OK</v>
      </c>
      <c r="AJ281" s="10">
        <v>0</v>
      </c>
      <c r="AK281" s="10">
        <v>0</v>
      </c>
      <c r="AL281" s="10">
        <v>0</v>
      </c>
      <c r="AM281" s="10">
        <v>800000</v>
      </c>
      <c r="AN281" s="10">
        <v>5652546352</v>
      </c>
      <c r="AO281" s="10">
        <v>5679213019</v>
      </c>
      <c r="AP281" s="13">
        <f t="shared" si="40"/>
        <v>26666667</v>
      </c>
      <c r="AQ281" s="10">
        <v>169576390.56</v>
      </c>
      <c r="AR281" s="10">
        <v>170376390.56</v>
      </c>
      <c r="AS281" s="10">
        <v>0</v>
      </c>
      <c r="AT281" s="10">
        <v>0</v>
      </c>
      <c r="AU281" s="14">
        <f t="shared" si="41"/>
        <v>800000</v>
      </c>
      <c r="AV281" s="7" t="str">
        <f t="shared" si="42"/>
        <v>SIM</v>
      </c>
      <c r="AW281" s="7" t="str">
        <f t="shared" si="43"/>
        <v>OK</v>
      </c>
      <c r="AX281" s="7" t="str">
        <f t="shared" si="44"/>
        <v>OK</v>
      </c>
    </row>
    <row r="282" spans="1:50" x14ac:dyDescent="0.25">
      <c r="A282" s="1" t="s">
        <v>935</v>
      </c>
      <c r="B282" t="s">
        <v>939</v>
      </c>
      <c r="C282" t="s">
        <v>940</v>
      </c>
      <c r="D282" t="s">
        <v>941</v>
      </c>
      <c r="E282" t="s">
        <v>52</v>
      </c>
      <c r="F282" t="s">
        <v>91</v>
      </c>
      <c r="G282" t="s">
        <v>73</v>
      </c>
      <c r="H282" t="s">
        <v>55</v>
      </c>
      <c r="I282" t="s">
        <v>56</v>
      </c>
      <c r="J282" t="s">
        <v>57</v>
      </c>
      <c r="K282" t="s">
        <v>57</v>
      </c>
      <c r="L282" t="s">
        <v>111</v>
      </c>
      <c r="M282">
        <v>372</v>
      </c>
      <c r="N282" s="5" t="str">
        <f t="shared" si="36"/>
        <v>OK</v>
      </c>
      <c r="O282" t="s">
        <v>59</v>
      </c>
      <c r="P282" t="s">
        <v>59</v>
      </c>
      <c r="Q282" t="s">
        <v>59</v>
      </c>
      <c r="R282" t="str">
        <f>VLOOKUP($D282,Rascunho!$E$2:$S$296,15,FALSE)</f>
        <v>https://www.cdhu.sp.gov.br/documents/20143/37042/DOE+BALAN%C3%87O+ANUAL+2022+-+20+04+23.pdf/2f00f17e-f481-9e44-1f6f-c6812913309b</v>
      </c>
      <c r="S282" s="11">
        <v>2323202000</v>
      </c>
      <c r="T282" s="11">
        <v>101187994.36</v>
      </c>
      <c r="U282" s="7" t="str">
        <f t="shared" si="37"/>
        <v>OK</v>
      </c>
      <c r="V282" s="10">
        <v>2169925694.75</v>
      </c>
      <c r="W282" s="10">
        <v>1976981114.99</v>
      </c>
      <c r="X282" t="s">
        <v>57</v>
      </c>
      <c r="Y282" s="10">
        <v>380913.68</v>
      </c>
      <c r="Z282" s="10">
        <v>0</v>
      </c>
      <c r="AA282" s="10">
        <v>0</v>
      </c>
      <c r="AB282" s="10">
        <v>-569478891.13</v>
      </c>
      <c r="AC282" s="7" t="str">
        <f t="shared" si="38"/>
        <v>OK</v>
      </c>
      <c r="AD282" s="10">
        <v>11385214894.48</v>
      </c>
      <c r="AE282" s="10">
        <v>0</v>
      </c>
      <c r="AF282" s="10">
        <v>0</v>
      </c>
      <c r="AG282" s="10">
        <v>0</v>
      </c>
      <c r="AH282" s="10">
        <v>0</v>
      </c>
      <c r="AI282" s="7" t="str">
        <f t="shared" si="39"/>
        <v>OK</v>
      </c>
      <c r="AJ282" s="10">
        <v>0</v>
      </c>
      <c r="AK282" s="10">
        <v>0</v>
      </c>
      <c r="AL282" s="10">
        <v>875070147</v>
      </c>
      <c r="AM282" s="10">
        <v>540000000</v>
      </c>
      <c r="AN282" s="10">
        <v>24193943028</v>
      </c>
      <c r="AO282" s="10">
        <v>25428041905</v>
      </c>
      <c r="AP282" s="13">
        <f t="shared" si="40"/>
        <v>1234098877</v>
      </c>
      <c r="AQ282" s="10">
        <v>17155349420.889999</v>
      </c>
      <c r="AR282" s="10">
        <v>18030419575.490002</v>
      </c>
      <c r="AS282" s="10">
        <v>875070147</v>
      </c>
      <c r="AT282" s="10">
        <v>540000000</v>
      </c>
      <c r="AU282" s="14">
        <f t="shared" si="41"/>
        <v>1415070154.6000023</v>
      </c>
      <c r="AV282" s="7" t="str">
        <f t="shared" si="42"/>
        <v>SIM</v>
      </c>
      <c r="AW282" s="7" t="str">
        <f t="shared" si="43"/>
        <v>VER CAPITAL</v>
      </c>
      <c r="AX282" s="7" t="str">
        <f t="shared" si="44"/>
        <v>OK</v>
      </c>
    </row>
    <row r="283" spans="1:50" x14ac:dyDescent="0.25">
      <c r="A283" s="1" t="s">
        <v>935</v>
      </c>
      <c r="B283" t="s">
        <v>942</v>
      </c>
      <c r="C283" t="s">
        <v>943</v>
      </c>
      <c r="D283" t="s">
        <v>944</v>
      </c>
      <c r="E283" t="s">
        <v>52</v>
      </c>
      <c r="F283" t="s">
        <v>110</v>
      </c>
      <c r="G283" t="s">
        <v>73</v>
      </c>
      <c r="H283" t="s">
        <v>55</v>
      </c>
      <c r="I283" t="s">
        <v>56</v>
      </c>
      <c r="J283" t="s">
        <v>57</v>
      </c>
      <c r="K283" t="s">
        <v>57</v>
      </c>
      <c r="L283" t="s">
        <v>111</v>
      </c>
      <c r="M283">
        <v>21</v>
      </c>
      <c r="N283" s="5" t="str">
        <f t="shared" si="36"/>
        <v>OK</v>
      </c>
      <c r="O283" t="s">
        <v>59</v>
      </c>
      <c r="P283" t="s">
        <v>59</v>
      </c>
      <c r="Q283" t="s">
        <v>57</v>
      </c>
      <c r="R283" t="str">
        <f>VLOOKUP($D283,Rascunho!$E$2:$S$296,15,FALSE)</f>
        <v>https://www.parceriaseminvestimentos.sp.gov.br/a-secretaria/companhia-paulista-de-parcerias/</v>
      </c>
      <c r="S283" s="11">
        <v>0</v>
      </c>
      <c r="T283" s="11">
        <v>4500377.93</v>
      </c>
      <c r="U283" s="7" t="str">
        <f t="shared" si="37"/>
        <v>OK</v>
      </c>
      <c r="V283" s="10">
        <v>16745562.050000001</v>
      </c>
      <c r="W283" s="10">
        <v>0</v>
      </c>
      <c r="X283" t="s">
        <v>59</v>
      </c>
      <c r="Y283" s="10">
        <v>377843.73</v>
      </c>
      <c r="Z283" s="10">
        <v>131635.85999999999</v>
      </c>
      <c r="AA283" s="10">
        <v>0</v>
      </c>
      <c r="AB283" s="10">
        <v>198913574.74000001</v>
      </c>
      <c r="AC283" s="7" t="str">
        <f t="shared" si="38"/>
        <v>OK</v>
      </c>
      <c r="AD283" s="10">
        <v>2003022686</v>
      </c>
      <c r="AE283" s="10">
        <v>0</v>
      </c>
      <c r="AF283" s="10">
        <v>169456870.59999999</v>
      </c>
      <c r="AG283" s="10">
        <v>0</v>
      </c>
      <c r="AH283" s="10">
        <v>0</v>
      </c>
      <c r="AI283" s="7" t="str">
        <f t="shared" si="39"/>
        <v>OK</v>
      </c>
      <c r="AJ283" s="10">
        <v>0</v>
      </c>
      <c r="AK283" s="10">
        <v>0</v>
      </c>
      <c r="AL283" s="10">
        <v>0</v>
      </c>
      <c r="AM283" s="10">
        <v>30000000</v>
      </c>
      <c r="AN283" s="10">
        <v>1509619815</v>
      </c>
      <c r="AO283" s="10">
        <v>1539619815</v>
      </c>
      <c r="AP283" s="13">
        <f t="shared" si="40"/>
        <v>30000000</v>
      </c>
      <c r="AQ283" s="10">
        <v>1509619815.1900001</v>
      </c>
      <c r="AR283" s="10">
        <v>1539619815.1900001</v>
      </c>
      <c r="AS283" s="10">
        <v>0</v>
      </c>
      <c r="AT283" s="10">
        <v>0</v>
      </c>
      <c r="AU283" s="14">
        <f t="shared" si="41"/>
        <v>30000000</v>
      </c>
      <c r="AV283" s="7" t="str">
        <f t="shared" si="42"/>
        <v>SIM</v>
      </c>
      <c r="AW283" s="7" t="str">
        <f t="shared" si="43"/>
        <v>VER CAPITAL</v>
      </c>
      <c r="AX283" s="7" t="str">
        <f t="shared" si="44"/>
        <v>OK</v>
      </c>
    </row>
    <row r="284" spans="1:50" x14ac:dyDescent="0.25">
      <c r="A284" s="1" t="s">
        <v>935</v>
      </c>
      <c r="B284" t="s">
        <v>945</v>
      </c>
      <c r="C284" t="s">
        <v>946</v>
      </c>
      <c r="D284" t="s">
        <v>947</v>
      </c>
      <c r="E284" t="s">
        <v>52</v>
      </c>
      <c r="F284" t="s">
        <v>110</v>
      </c>
      <c r="G284" t="s">
        <v>73</v>
      </c>
      <c r="H284" t="s">
        <v>55</v>
      </c>
      <c r="I284" t="s">
        <v>256</v>
      </c>
      <c r="J284" t="s">
        <v>57</v>
      </c>
      <c r="K284" t="s">
        <v>57</v>
      </c>
      <c r="L284" t="s">
        <v>111</v>
      </c>
      <c r="M284">
        <v>3</v>
      </c>
      <c r="N284" s="5" t="str">
        <f t="shared" si="36"/>
        <v>OK</v>
      </c>
      <c r="O284" t="s">
        <v>59</v>
      </c>
      <c r="P284" t="s">
        <v>59</v>
      </c>
      <c r="Q284" t="s">
        <v>57</v>
      </c>
      <c r="R284" t="str">
        <f>VLOOKUP($D284,Rascunho!$E$2:$S$296,15,FALSE)</f>
        <v>https://portal.fazenda.sp.gov.br/Institucional/Paginas/CPSEC/CPSEC.aspx</v>
      </c>
      <c r="S284" s="11">
        <v>17907728.510000002</v>
      </c>
      <c r="T284" s="11">
        <v>620294.56000000006</v>
      </c>
      <c r="U284" s="7" t="str">
        <f t="shared" si="37"/>
        <v>OK</v>
      </c>
      <c r="V284" s="10">
        <v>16216291.439999999</v>
      </c>
      <c r="W284" s="10">
        <v>0</v>
      </c>
      <c r="X284" t="s">
        <v>59</v>
      </c>
      <c r="Y284" s="10">
        <v>259508.21</v>
      </c>
      <c r="Z284" s="10">
        <v>0</v>
      </c>
      <c r="AA284" s="10">
        <v>7230</v>
      </c>
      <c r="AB284" s="10">
        <v>12384394.640000001</v>
      </c>
      <c r="AC284" s="7" t="str">
        <f t="shared" si="38"/>
        <v>OK</v>
      </c>
      <c r="AD284" s="10">
        <v>297286811.63999999</v>
      </c>
      <c r="AE284" s="10">
        <v>0</v>
      </c>
      <c r="AF284" s="10">
        <v>17442845.989999998</v>
      </c>
      <c r="AG284" s="10">
        <v>0</v>
      </c>
      <c r="AH284" s="10">
        <v>0</v>
      </c>
      <c r="AI284" s="7" t="str">
        <f t="shared" si="39"/>
        <v>OK</v>
      </c>
      <c r="AJ284" s="10">
        <v>0</v>
      </c>
      <c r="AK284" s="10">
        <v>0</v>
      </c>
      <c r="AL284" s="10">
        <v>0</v>
      </c>
      <c r="AM284" s="10">
        <v>0</v>
      </c>
      <c r="AN284" s="10">
        <v>2830121</v>
      </c>
      <c r="AO284" s="10">
        <v>2830121</v>
      </c>
      <c r="AP284" s="13">
        <f t="shared" si="40"/>
        <v>0</v>
      </c>
      <c r="AQ284" s="10">
        <v>283012100</v>
      </c>
      <c r="AR284" s="10">
        <v>283012100</v>
      </c>
      <c r="AS284" s="10">
        <v>0</v>
      </c>
      <c r="AT284" s="10">
        <v>0</v>
      </c>
      <c r="AU284" s="14">
        <f t="shared" si="41"/>
        <v>0</v>
      </c>
      <c r="AV284" s="7" t="str">
        <f t="shared" si="42"/>
        <v>NÃO</v>
      </c>
      <c r="AW284" s="7" t="str">
        <f t="shared" si="43"/>
        <v>OK</v>
      </c>
      <c r="AX284" s="7" t="str">
        <f t="shared" si="44"/>
        <v>OK</v>
      </c>
    </row>
    <row r="285" spans="1:50" x14ac:dyDescent="0.25">
      <c r="A285" s="1" t="s">
        <v>935</v>
      </c>
      <c r="B285" t="s">
        <v>948</v>
      </c>
      <c r="C285" t="s">
        <v>949</v>
      </c>
      <c r="D285" t="s">
        <v>950</v>
      </c>
      <c r="E285" t="s">
        <v>52</v>
      </c>
      <c r="F285" t="s">
        <v>204</v>
      </c>
      <c r="G285" t="s">
        <v>73</v>
      </c>
      <c r="H285" t="s">
        <v>55</v>
      </c>
      <c r="I285" t="s">
        <v>56</v>
      </c>
      <c r="J285" t="s">
        <v>57</v>
      </c>
      <c r="K285" t="s">
        <v>57</v>
      </c>
      <c r="L285" t="s">
        <v>58</v>
      </c>
      <c r="M285">
        <v>5888</v>
      </c>
      <c r="N285" s="5" t="str">
        <f t="shared" si="36"/>
        <v>OK</v>
      </c>
      <c r="O285" t="s">
        <v>59</v>
      </c>
      <c r="P285" t="s">
        <v>59</v>
      </c>
      <c r="Q285" t="s">
        <v>59</v>
      </c>
      <c r="R285" t="str">
        <f>VLOOKUP($D285,Rascunho!$E$2:$S$296,15,FALSE)</f>
        <v>https://www.cptm.sp.gov.br/esg-consciente/Governanca/BalancosDemonstrativos/Relat%C3%B3rio%20Integrado%20CPTM%202023.zip</v>
      </c>
      <c r="S285" s="11">
        <v>2250553070.9899998</v>
      </c>
      <c r="T285" s="11">
        <v>1093156566.6199999</v>
      </c>
      <c r="U285" s="7" t="str">
        <f t="shared" si="37"/>
        <v>OK</v>
      </c>
      <c r="V285" s="10">
        <v>2948667915.73</v>
      </c>
      <c r="W285" s="10">
        <v>528266615.93000001</v>
      </c>
      <c r="X285" t="s">
        <v>59</v>
      </c>
      <c r="Y285" s="10">
        <v>419908.37</v>
      </c>
      <c r="Z285" s="10">
        <v>17274.509999999998</v>
      </c>
      <c r="AA285" s="10">
        <v>18796.38</v>
      </c>
      <c r="AB285" s="10">
        <v>-851709191.69000006</v>
      </c>
      <c r="AC285" s="7" t="str">
        <f t="shared" si="38"/>
        <v>VERIFICAR</v>
      </c>
      <c r="AD285" s="10">
        <v>10158105053.549999</v>
      </c>
      <c r="AE285" s="10">
        <v>0</v>
      </c>
      <c r="AF285" s="10">
        <v>0</v>
      </c>
      <c r="AG285" s="10">
        <v>962140766.72000003</v>
      </c>
      <c r="AH285" s="10">
        <v>805279349.66999996</v>
      </c>
      <c r="AI285" s="7" t="str">
        <f t="shared" si="39"/>
        <v>OK</v>
      </c>
      <c r="AJ285" s="10">
        <v>0</v>
      </c>
      <c r="AK285" s="10">
        <v>0</v>
      </c>
      <c r="AL285" s="10">
        <v>914165283.85000002</v>
      </c>
      <c r="AM285" s="10">
        <v>851079110.13999999</v>
      </c>
      <c r="AN285" s="10">
        <v>608974962217</v>
      </c>
      <c r="AO285" s="10">
        <v>684688052065</v>
      </c>
      <c r="AP285" s="13">
        <f t="shared" si="40"/>
        <v>75713089848</v>
      </c>
      <c r="AQ285" s="10">
        <v>18269248866.509998</v>
      </c>
      <c r="AR285" s="10">
        <v>19395132517.889999</v>
      </c>
      <c r="AS285" s="10">
        <v>0</v>
      </c>
      <c r="AT285" s="10">
        <v>0</v>
      </c>
      <c r="AU285" s="14">
        <f t="shared" si="41"/>
        <v>1125883651.3800011</v>
      </c>
      <c r="AV285" s="7" t="str">
        <f t="shared" si="42"/>
        <v>SIM</v>
      </c>
      <c r="AW285" s="7" t="str">
        <f t="shared" si="43"/>
        <v>OK</v>
      </c>
      <c r="AX285" s="7" t="str">
        <f t="shared" si="44"/>
        <v>OK</v>
      </c>
    </row>
    <row r="286" spans="1:50" x14ac:dyDescent="0.25">
      <c r="A286" s="1" t="s">
        <v>935</v>
      </c>
      <c r="B286" t="s">
        <v>951</v>
      </c>
      <c r="C286" t="s">
        <v>952</v>
      </c>
      <c r="D286" t="s">
        <v>953</v>
      </c>
      <c r="E286" t="s">
        <v>52</v>
      </c>
      <c r="F286" t="s">
        <v>239</v>
      </c>
      <c r="G286" t="s">
        <v>73</v>
      </c>
      <c r="H286" t="s">
        <v>55</v>
      </c>
      <c r="I286" t="s">
        <v>56</v>
      </c>
      <c r="J286" t="s">
        <v>57</v>
      </c>
      <c r="K286" t="s">
        <v>57</v>
      </c>
      <c r="L286" t="s">
        <v>58</v>
      </c>
      <c r="M286">
        <v>82</v>
      </c>
      <c r="N286" s="5" t="str">
        <f t="shared" si="36"/>
        <v>OK</v>
      </c>
      <c r="O286" t="s">
        <v>59</v>
      </c>
      <c r="P286" t="s">
        <v>59</v>
      </c>
      <c r="Q286" t="s">
        <v>57</v>
      </c>
      <c r="R286" t="str">
        <f>VLOOKUP($D286,Rascunho!$E$2:$S$296,15,FALSE)</f>
        <v>https://portoss.sp.gov.br/home/transparencia/governanca/</v>
      </c>
      <c r="S286" s="11">
        <v>46374519</v>
      </c>
      <c r="T286" s="11">
        <v>22093589.949999999</v>
      </c>
      <c r="U286" s="7" t="str">
        <f t="shared" si="37"/>
        <v>OK</v>
      </c>
      <c r="V286" s="10">
        <v>62644120.759999998</v>
      </c>
      <c r="W286" s="10">
        <v>6115681.0800000001</v>
      </c>
      <c r="X286" t="s">
        <v>57</v>
      </c>
      <c r="Y286" s="10">
        <v>520784.45</v>
      </c>
      <c r="Z286" s="10">
        <v>0</v>
      </c>
      <c r="AA286" s="10">
        <v>0</v>
      </c>
      <c r="AB286" s="10">
        <v>-9640282</v>
      </c>
      <c r="AC286" s="7" t="str">
        <f t="shared" si="38"/>
        <v>OK</v>
      </c>
      <c r="AD286" s="10">
        <v>194103759</v>
      </c>
      <c r="AE286" s="10">
        <v>0</v>
      </c>
      <c r="AF286" s="10">
        <v>0</v>
      </c>
      <c r="AG286" s="10">
        <v>10416149</v>
      </c>
      <c r="AH286" s="10">
        <v>8930729</v>
      </c>
      <c r="AI286" s="7" t="str">
        <f t="shared" si="39"/>
        <v>OK</v>
      </c>
      <c r="AJ286" s="10">
        <v>0</v>
      </c>
      <c r="AK286" s="10">
        <v>0</v>
      </c>
      <c r="AL286" s="10">
        <v>92487.94</v>
      </c>
      <c r="AM286" s="10">
        <v>5434212</v>
      </c>
      <c r="AN286" s="10">
        <v>990000</v>
      </c>
      <c r="AO286" s="10">
        <v>990000</v>
      </c>
      <c r="AP286" s="13">
        <f t="shared" si="40"/>
        <v>0</v>
      </c>
      <c r="AQ286" s="10">
        <v>17738161</v>
      </c>
      <c r="AR286" s="10">
        <v>17738161</v>
      </c>
      <c r="AS286" s="10">
        <v>286717918.88999999</v>
      </c>
      <c r="AT286" s="10">
        <v>292152130.88999999</v>
      </c>
      <c r="AU286" s="14">
        <f t="shared" si="41"/>
        <v>292152130.88999999</v>
      </c>
      <c r="AV286" s="7" t="str">
        <f t="shared" si="42"/>
        <v>SIM</v>
      </c>
      <c r="AW286" s="7" t="str">
        <f t="shared" si="43"/>
        <v>OK</v>
      </c>
      <c r="AX286" s="7" t="str">
        <f t="shared" si="44"/>
        <v>OK</v>
      </c>
    </row>
    <row r="287" spans="1:50" x14ac:dyDescent="0.25">
      <c r="A287" s="1" t="s">
        <v>935</v>
      </c>
      <c r="B287" t="s">
        <v>954</v>
      </c>
      <c r="C287" t="s">
        <v>955</v>
      </c>
      <c r="D287" t="s">
        <v>956</v>
      </c>
      <c r="E287" t="s">
        <v>52</v>
      </c>
      <c r="F287" t="s">
        <v>204</v>
      </c>
      <c r="G287" t="s">
        <v>73</v>
      </c>
      <c r="H287" t="s">
        <v>55</v>
      </c>
      <c r="I287" t="s">
        <v>256</v>
      </c>
      <c r="J287" t="s">
        <v>57</v>
      </c>
      <c r="K287" t="s">
        <v>57</v>
      </c>
      <c r="L287" t="s">
        <v>111</v>
      </c>
      <c r="M287">
        <v>6999</v>
      </c>
      <c r="N287" s="5" t="str">
        <f t="shared" si="36"/>
        <v>OK</v>
      </c>
      <c r="O287" t="s">
        <v>59</v>
      </c>
      <c r="P287" t="s">
        <v>59</v>
      </c>
      <c r="Q287" t="s">
        <v>59</v>
      </c>
      <c r="R287" t="str">
        <f>VLOOKUP($D287,Rascunho!$E$2:$S$296,15,FALSE)</f>
        <v>https://governancacorporativa.metrosp.com.br/Documentos%20Compartilhados/CartaPoliticasPublicas.pdf</v>
      </c>
      <c r="S287" s="11">
        <v>2319588425.0599999</v>
      </c>
      <c r="T287" s="11">
        <v>1917318543.5799999</v>
      </c>
      <c r="U287" s="7" t="str">
        <f t="shared" si="37"/>
        <v>OK</v>
      </c>
      <c r="V287" s="10">
        <v>6275817628.5799999</v>
      </c>
      <c r="W287" s="10">
        <v>2682447014.75</v>
      </c>
      <c r="X287" t="s">
        <v>57</v>
      </c>
      <c r="Y287" s="10">
        <v>787891.36</v>
      </c>
      <c r="Z287" s="10">
        <v>0</v>
      </c>
      <c r="AA287" s="10">
        <v>20345.759999999998</v>
      </c>
      <c r="AB287" s="10">
        <v>-900175857.04999995</v>
      </c>
      <c r="AC287" s="7" t="str">
        <f t="shared" si="38"/>
        <v>OK</v>
      </c>
      <c r="AD287" s="10">
        <v>37066934093.220001</v>
      </c>
      <c r="AE287" s="10">
        <v>0</v>
      </c>
      <c r="AF287" s="10">
        <v>0</v>
      </c>
      <c r="AG287" s="10">
        <v>0</v>
      </c>
      <c r="AH287" s="10">
        <v>317976248.06999999</v>
      </c>
      <c r="AI287" s="7" t="str">
        <f t="shared" si="39"/>
        <v>INDÍCIO DE DEPENDÊNCIA POR SUBVENÇÃO</v>
      </c>
      <c r="AJ287" s="10">
        <v>0</v>
      </c>
      <c r="AK287" s="10">
        <v>0</v>
      </c>
      <c r="AL287" s="10">
        <v>2382936931.9200001</v>
      </c>
      <c r="AM287" s="10">
        <v>2713990757.3499999</v>
      </c>
      <c r="AN287" s="10">
        <v>8260220</v>
      </c>
      <c r="AO287" s="10">
        <v>8906665</v>
      </c>
      <c r="AP287" s="13">
        <f t="shared" si="40"/>
        <v>646445</v>
      </c>
      <c r="AQ287" s="10">
        <v>44611122735.330002</v>
      </c>
      <c r="AR287" s="10">
        <v>47325113492.68</v>
      </c>
      <c r="AS287" s="10">
        <v>0</v>
      </c>
      <c r="AT287" s="10">
        <v>0</v>
      </c>
      <c r="AU287" s="14">
        <f t="shared" si="41"/>
        <v>2713990757.3499985</v>
      </c>
      <c r="AV287" s="7" t="str">
        <f t="shared" si="42"/>
        <v>SIM</v>
      </c>
      <c r="AW287" s="7" t="str">
        <f t="shared" si="43"/>
        <v>VER CAPITAL</v>
      </c>
      <c r="AX287" s="7" t="str">
        <f t="shared" si="44"/>
        <v>OK</v>
      </c>
    </row>
    <row r="288" spans="1:50" x14ac:dyDescent="0.25">
      <c r="A288" s="1" t="s">
        <v>935</v>
      </c>
      <c r="B288" t="s">
        <v>957</v>
      </c>
      <c r="C288" t="s">
        <v>958</v>
      </c>
      <c r="D288" t="s">
        <v>959</v>
      </c>
      <c r="E288" t="s">
        <v>52</v>
      </c>
      <c r="F288" t="s">
        <v>98</v>
      </c>
      <c r="G288" t="s">
        <v>73</v>
      </c>
      <c r="H288" t="s">
        <v>55</v>
      </c>
      <c r="I288" t="s">
        <v>56</v>
      </c>
      <c r="J288" t="s">
        <v>57</v>
      </c>
      <c r="K288" t="s">
        <v>57</v>
      </c>
      <c r="L288" t="s">
        <v>111</v>
      </c>
      <c r="M288">
        <v>1796</v>
      </c>
      <c r="N288" s="5" t="str">
        <f t="shared" si="36"/>
        <v>OK</v>
      </c>
      <c r="O288" t="s">
        <v>59</v>
      </c>
      <c r="P288" t="s">
        <v>59</v>
      </c>
      <c r="Q288" t="s">
        <v>59</v>
      </c>
      <c r="R288" t="str">
        <f>VLOOKUP($D288,Rascunho!$E$2:$S$296,15,FALSE)</f>
        <v>https://www.prodesp.sp.gov.br/transparencia/carta-anual-de-governanca-corporativa/</v>
      </c>
      <c r="S288" s="11">
        <v>2207046848.0300002</v>
      </c>
      <c r="T288" s="11">
        <v>521950772.63</v>
      </c>
      <c r="U288" s="7" t="str">
        <f t="shared" si="37"/>
        <v>OK</v>
      </c>
      <c r="V288" s="10">
        <v>2125199465.01</v>
      </c>
      <c r="W288" s="10">
        <v>76318080.090000004</v>
      </c>
      <c r="X288" t="s">
        <v>59</v>
      </c>
      <c r="Y288" s="10">
        <v>917318.08</v>
      </c>
      <c r="Z288" s="10">
        <v>51219.82</v>
      </c>
      <c r="AA288" s="10">
        <v>0</v>
      </c>
      <c r="AB288" s="10">
        <v>81847383.019999996</v>
      </c>
      <c r="AC288" s="7" t="str">
        <f t="shared" si="38"/>
        <v>OK</v>
      </c>
      <c r="AD288" s="10">
        <v>791678287.73000002</v>
      </c>
      <c r="AE288" s="10">
        <v>0</v>
      </c>
      <c r="AF288" s="10">
        <v>28745847.91</v>
      </c>
      <c r="AG288" s="10">
        <v>0</v>
      </c>
      <c r="AH288" s="10">
        <v>0</v>
      </c>
      <c r="AI288" s="7" t="str">
        <f t="shared" si="39"/>
        <v>OK</v>
      </c>
      <c r="AJ288" s="10">
        <v>0</v>
      </c>
      <c r="AK288" s="10">
        <v>0</v>
      </c>
      <c r="AL288" s="10">
        <v>0</v>
      </c>
      <c r="AM288" s="10">
        <v>0</v>
      </c>
      <c r="AN288" s="10">
        <v>12410789215</v>
      </c>
      <c r="AO288" s="10">
        <v>12410805</v>
      </c>
      <c r="AP288" s="13">
        <f t="shared" si="40"/>
        <v>-12398378410</v>
      </c>
      <c r="AQ288" s="10">
        <v>666490179.50999999</v>
      </c>
      <c r="AR288" s="10">
        <v>666490179.50999999</v>
      </c>
      <c r="AS288" s="10">
        <v>0</v>
      </c>
      <c r="AT288" s="10">
        <v>0</v>
      </c>
      <c r="AU288" s="14">
        <f t="shared" si="41"/>
        <v>0</v>
      </c>
      <c r="AV288" s="7" t="str">
        <f t="shared" si="42"/>
        <v>NÃO</v>
      </c>
      <c r="AW288" s="7" t="str">
        <f t="shared" si="43"/>
        <v>OK</v>
      </c>
      <c r="AX288" s="7" t="str">
        <f t="shared" si="44"/>
        <v>OK</v>
      </c>
    </row>
    <row r="289" spans="1:50" x14ac:dyDescent="0.25">
      <c r="A289" s="1" t="s">
        <v>935</v>
      </c>
      <c r="B289" t="s">
        <v>960</v>
      </c>
      <c r="C289" t="s">
        <v>961</v>
      </c>
      <c r="D289" t="s">
        <v>962</v>
      </c>
      <c r="E289" t="s">
        <v>52</v>
      </c>
      <c r="F289" t="s">
        <v>87</v>
      </c>
      <c r="G289" t="s">
        <v>54</v>
      </c>
      <c r="H289" t="s">
        <v>55</v>
      </c>
      <c r="I289" t="s">
        <v>256</v>
      </c>
      <c r="J289" t="s">
        <v>59</v>
      </c>
      <c r="K289" t="s">
        <v>57</v>
      </c>
      <c r="L289" t="s">
        <v>111</v>
      </c>
      <c r="M289">
        <v>11228</v>
      </c>
      <c r="N289" s="5" t="str">
        <f t="shared" si="36"/>
        <v>OK</v>
      </c>
      <c r="O289" t="s">
        <v>59</v>
      </c>
      <c r="P289" t="s">
        <v>59</v>
      </c>
      <c r="Q289" t="s">
        <v>59</v>
      </c>
      <c r="R289" t="str">
        <f>VLOOKUP($D289,Rascunho!$E$2:$S$296,15,FALSE)</f>
        <v>https://ri.sabesp.com.br/governanca-corporativa/carta-de-governanca/</v>
      </c>
      <c r="S289" s="11">
        <v>25572055789.900002</v>
      </c>
      <c r="T289" s="11">
        <v>3651093404.0300002</v>
      </c>
      <c r="U289" s="7" t="str">
        <f t="shared" si="37"/>
        <v>OK</v>
      </c>
      <c r="V289" s="10">
        <v>23042531837.349998</v>
      </c>
      <c r="W289" s="10">
        <v>6283773946.3699999</v>
      </c>
      <c r="X289" t="s">
        <v>59</v>
      </c>
      <c r="Y289" s="10">
        <v>700349.26</v>
      </c>
      <c r="Z289" s="10">
        <v>29811.73</v>
      </c>
      <c r="AA289" s="10">
        <v>0</v>
      </c>
      <c r="AB289" s="10">
        <v>3523531017.9200001</v>
      </c>
      <c r="AC289" s="7" t="str">
        <f t="shared" si="38"/>
        <v>OK</v>
      </c>
      <c r="AD289" s="10">
        <v>29857376274.009998</v>
      </c>
      <c r="AE289" s="10">
        <v>51516138826.529999</v>
      </c>
      <c r="AF289" s="10">
        <v>438314503.25999999</v>
      </c>
      <c r="AG289" s="10">
        <v>0</v>
      </c>
      <c r="AH289" s="10">
        <v>0</v>
      </c>
      <c r="AI289" s="7" t="str">
        <f t="shared" si="39"/>
        <v>OK</v>
      </c>
      <c r="AJ289" s="10">
        <v>0</v>
      </c>
      <c r="AK289" s="10">
        <v>0</v>
      </c>
      <c r="AL289" s="10">
        <v>0</v>
      </c>
      <c r="AM289" s="10">
        <v>0</v>
      </c>
      <c r="AN289" s="10">
        <v>343506664</v>
      </c>
      <c r="AO289" s="10">
        <v>343506664</v>
      </c>
      <c r="AP289" s="13">
        <f t="shared" si="40"/>
        <v>0</v>
      </c>
      <c r="AQ289" s="10">
        <v>7538442667.3100004</v>
      </c>
      <c r="AR289" s="10">
        <v>7538442667.3100004</v>
      </c>
      <c r="AS289" s="10">
        <v>0</v>
      </c>
      <c r="AT289" s="10">
        <v>0</v>
      </c>
      <c r="AU289" s="14">
        <f t="shared" si="41"/>
        <v>0</v>
      </c>
      <c r="AV289" s="7" t="str">
        <f t="shared" si="42"/>
        <v>NÃO</v>
      </c>
      <c r="AW289" s="7" t="str">
        <f t="shared" si="43"/>
        <v>OK</v>
      </c>
      <c r="AX289" s="7" t="str">
        <f t="shared" si="44"/>
        <v>OK</v>
      </c>
    </row>
    <row r="290" spans="1:50" x14ac:dyDescent="0.25">
      <c r="A290" s="1" t="s">
        <v>935</v>
      </c>
      <c r="B290" t="s">
        <v>963</v>
      </c>
      <c r="C290" t="s">
        <v>964</v>
      </c>
      <c r="D290" t="s">
        <v>965</v>
      </c>
      <c r="E290" t="s">
        <v>52</v>
      </c>
      <c r="F290" t="s">
        <v>68</v>
      </c>
      <c r="G290" t="s">
        <v>73</v>
      </c>
      <c r="H290" t="s">
        <v>55</v>
      </c>
      <c r="I290" t="s">
        <v>56</v>
      </c>
      <c r="J290" t="s">
        <v>57</v>
      </c>
      <c r="K290" t="s">
        <v>57</v>
      </c>
      <c r="L290" t="s">
        <v>111</v>
      </c>
      <c r="M290">
        <v>146</v>
      </c>
      <c r="N290" s="5" t="str">
        <f t="shared" si="36"/>
        <v>OK</v>
      </c>
      <c r="O290" t="s">
        <v>59</v>
      </c>
      <c r="P290" t="s">
        <v>59</v>
      </c>
      <c r="Q290" t="s">
        <v>59</v>
      </c>
      <c r="R290" t="str">
        <f>VLOOKUP($D290,Rascunho!$E$2:$S$296,15,FALSE)</f>
        <v>https://www.desenvolvesp.com.br/institucional/transparencia/prestacao-de-contas/carta-anual-de-politicas-publicas-e-governanca-corporativa/</v>
      </c>
      <c r="S290" s="11">
        <v>640714919.28999996</v>
      </c>
      <c r="T290" s="11">
        <v>54204189.740000002</v>
      </c>
      <c r="U290" s="7" t="str">
        <f t="shared" si="37"/>
        <v>OK</v>
      </c>
      <c r="V290" s="10">
        <v>561308686.35000002</v>
      </c>
      <c r="W290" s="10">
        <v>0</v>
      </c>
      <c r="X290" t="s">
        <v>59</v>
      </c>
      <c r="Y290" s="10">
        <v>485456.51</v>
      </c>
      <c r="Z290" s="10">
        <v>87715.5</v>
      </c>
      <c r="AA290" s="10">
        <v>35603.839999999997</v>
      </c>
      <c r="AB290" s="10">
        <v>212336414.81</v>
      </c>
      <c r="AC290" s="7" t="str">
        <f t="shared" si="38"/>
        <v>OK</v>
      </c>
      <c r="AD290" s="10">
        <v>3403558659.4499998</v>
      </c>
      <c r="AE290" s="10">
        <v>0</v>
      </c>
      <c r="AF290" s="10">
        <v>196277506.59999999</v>
      </c>
      <c r="AG290" s="10">
        <v>0</v>
      </c>
      <c r="AH290" s="10">
        <v>0</v>
      </c>
      <c r="AI290" s="7" t="str">
        <f t="shared" si="39"/>
        <v>OK</v>
      </c>
      <c r="AJ290" s="10">
        <v>0</v>
      </c>
      <c r="AK290" s="10">
        <v>0</v>
      </c>
      <c r="AL290" s="10">
        <v>1000000000</v>
      </c>
      <c r="AM290" s="10">
        <v>0</v>
      </c>
      <c r="AN290" s="10">
        <v>2728157414</v>
      </c>
      <c r="AO290" s="10">
        <v>2728157414</v>
      </c>
      <c r="AP290" s="13">
        <f t="shared" si="40"/>
        <v>0</v>
      </c>
      <c r="AQ290" s="10">
        <v>3156469427.02</v>
      </c>
      <c r="AR290" s="10">
        <v>3156469427.02</v>
      </c>
      <c r="AS290" s="10">
        <v>0</v>
      </c>
      <c r="AT290" s="10">
        <v>0</v>
      </c>
      <c r="AU290" s="14">
        <f t="shared" si="41"/>
        <v>0</v>
      </c>
      <c r="AV290" s="7" t="str">
        <f t="shared" si="42"/>
        <v>NÃO</v>
      </c>
      <c r="AW290" s="7" t="str">
        <f t="shared" si="43"/>
        <v>OK</v>
      </c>
      <c r="AX290" s="7" t="str">
        <f t="shared" si="44"/>
        <v>OK</v>
      </c>
    </row>
    <row r="291" spans="1:50" x14ac:dyDescent="0.25">
      <c r="A291" s="1" t="s">
        <v>935</v>
      </c>
      <c r="B291" t="s">
        <v>966</v>
      </c>
      <c r="C291" t="s">
        <v>967</v>
      </c>
      <c r="D291" t="s">
        <v>968</v>
      </c>
      <c r="E291" t="s">
        <v>52</v>
      </c>
      <c r="F291" t="s">
        <v>280</v>
      </c>
      <c r="G291" t="s">
        <v>54</v>
      </c>
      <c r="H291" t="s">
        <v>55</v>
      </c>
      <c r="I291" t="s">
        <v>256</v>
      </c>
      <c r="J291" t="s">
        <v>59</v>
      </c>
      <c r="K291" t="s">
        <v>57</v>
      </c>
      <c r="L291" t="s">
        <v>111</v>
      </c>
      <c r="M291">
        <v>376</v>
      </c>
      <c r="N291" s="5" t="str">
        <f t="shared" si="36"/>
        <v>OK</v>
      </c>
      <c r="O291" t="s">
        <v>59</v>
      </c>
      <c r="P291" t="s">
        <v>59</v>
      </c>
      <c r="Q291" t="s">
        <v>59</v>
      </c>
      <c r="R291" t="str">
        <f>VLOOKUP($D291,Rascunho!$E$2:$S$296,15,FALSE)</f>
        <v>https://ri.emae.com.br/liste7f6.html?idCanal=xKj5n4ohMMNFNZbS9HP5BQ==</v>
      </c>
      <c r="S291" s="11">
        <v>603326910.80999994</v>
      </c>
      <c r="T291" s="11">
        <v>149282220.18000001</v>
      </c>
      <c r="U291" s="7" t="str">
        <f t="shared" si="37"/>
        <v>OK</v>
      </c>
      <c r="V291" s="10">
        <v>447558791.02999997</v>
      </c>
      <c r="W291" s="10">
        <v>106621047.04000001</v>
      </c>
      <c r="X291" t="s">
        <v>59</v>
      </c>
      <c r="Y291" s="10">
        <v>587898.52</v>
      </c>
      <c r="Z291" s="10">
        <v>20420.490000000002</v>
      </c>
      <c r="AA291" s="10">
        <v>15709.04</v>
      </c>
      <c r="AB291" s="10">
        <v>150479943.65000001</v>
      </c>
      <c r="AC291" s="7" t="str">
        <f t="shared" si="38"/>
        <v>OK</v>
      </c>
      <c r="AD291" s="10">
        <v>1088488783.9400001</v>
      </c>
      <c r="AE291" s="10">
        <v>2158448647</v>
      </c>
      <c r="AF291" s="10">
        <v>43062599.159999996</v>
      </c>
      <c r="AG291" s="10">
        <v>0</v>
      </c>
      <c r="AH291" s="10">
        <v>0</v>
      </c>
      <c r="AI291" s="7" t="str">
        <f t="shared" si="39"/>
        <v>OK</v>
      </c>
      <c r="AJ291" s="10">
        <v>0</v>
      </c>
      <c r="AK291" s="10">
        <v>0</v>
      </c>
      <c r="AL291" s="10">
        <v>0</v>
      </c>
      <c r="AM291" s="10">
        <v>0</v>
      </c>
      <c r="AN291" s="10">
        <v>14404423</v>
      </c>
      <c r="AO291" s="10">
        <v>14404423</v>
      </c>
      <c r="AP291" s="13">
        <f t="shared" si="40"/>
        <v>0</v>
      </c>
      <c r="AQ291" s="10">
        <v>104991280.67</v>
      </c>
      <c r="AR291" s="10">
        <v>104991280.67</v>
      </c>
      <c r="AS291" s="10">
        <v>0</v>
      </c>
      <c r="AT291" s="10">
        <v>0</v>
      </c>
      <c r="AU291" s="14">
        <f t="shared" si="41"/>
        <v>0</v>
      </c>
      <c r="AV291" s="7" t="str">
        <f t="shared" si="42"/>
        <v>NÃO</v>
      </c>
      <c r="AW291" s="7" t="str">
        <f t="shared" si="43"/>
        <v>OK</v>
      </c>
      <c r="AX291" s="7" t="str">
        <f t="shared" si="44"/>
        <v>OK</v>
      </c>
    </row>
    <row r="292" spans="1:50" x14ac:dyDescent="0.25">
      <c r="A292" s="1" t="s">
        <v>935</v>
      </c>
      <c r="B292" t="s">
        <v>969</v>
      </c>
      <c r="C292" t="s">
        <v>970</v>
      </c>
      <c r="D292" t="s">
        <v>971</v>
      </c>
      <c r="E292" t="s">
        <v>52</v>
      </c>
      <c r="F292" t="s">
        <v>204</v>
      </c>
      <c r="G292" t="s">
        <v>73</v>
      </c>
      <c r="H292" t="s">
        <v>55</v>
      </c>
      <c r="I292" t="s">
        <v>56</v>
      </c>
      <c r="J292" t="s">
        <v>57</v>
      </c>
      <c r="K292" t="s">
        <v>57</v>
      </c>
      <c r="L292" t="s">
        <v>111</v>
      </c>
      <c r="M292">
        <v>733</v>
      </c>
      <c r="N292" s="5" t="str">
        <f t="shared" si="36"/>
        <v>OK</v>
      </c>
      <c r="O292" t="s">
        <v>59</v>
      </c>
      <c r="P292" t="s">
        <v>59</v>
      </c>
      <c r="Q292" t="s">
        <v>59</v>
      </c>
      <c r="R292" t="str">
        <f>VLOOKUP($D292,Rascunho!$E$2:$S$296,15,FALSE)</f>
        <v>https://www.emtu.sp.gov.br/emtu/pdf/relatorio-gestao-23.pdf</v>
      </c>
      <c r="S292" s="11">
        <v>149304599.61000001</v>
      </c>
      <c r="T292" s="11">
        <v>111589874.03</v>
      </c>
      <c r="U292" s="7" t="str">
        <f t="shared" si="37"/>
        <v>OK</v>
      </c>
      <c r="V292" s="10">
        <v>358116420.69999999</v>
      </c>
      <c r="W292" s="10">
        <v>180712035.78</v>
      </c>
      <c r="X292" t="s">
        <v>57</v>
      </c>
      <c r="Y292" s="10">
        <v>421925.64</v>
      </c>
      <c r="Z292" s="10">
        <v>0</v>
      </c>
      <c r="AA292" s="10">
        <v>14054.6</v>
      </c>
      <c r="AB292" s="10">
        <v>6626925.9199999999</v>
      </c>
      <c r="AC292" s="7" t="str">
        <f t="shared" si="38"/>
        <v>OK</v>
      </c>
      <c r="AD292" s="10">
        <v>2296046615.8699999</v>
      </c>
      <c r="AE292" s="10">
        <v>0</v>
      </c>
      <c r="AF292" s="10">
        <v>0</v>
      </c>
      <c r="AG292" s="10">
        <v>0</v>
      </c>
      <c r="AH292" s="10">
        <v>0</v>
      </c>
      <c r="AI292" s="7" t="str">
        <f t="shared" si="39"/>
        <v>OK</v>
      </c>
      <c r="AJ292" s="10">
        <v>0</v>
      </c>
      <c r="AK292" s="10">
        <v>0</v>
      </c>
      <c r="AL292" s="10">
        <v>135510000</v>
      </c>
      <c r="AM292" s="10">
        <v>56689366.289999999</v>
      </c>
      <c r="AN292" s="10">
        <v>240889266313</v>
      </c>
      <c r="AO292" s="10">
        <v>256655104581</v>
      </c>
      <c r="AP292" s="13">
        <f t="shared" si="40"/>
        <v>15765838268</v>
      </c>
      <c r="AQ292" s="10">
        <v>2408892663.1300001</v>
      </c>
      <c r="AR292" s="10">
        <v>2566551045.8099999</v>
      </c>
      <c r="AS292" s="10">
        <v>308268000</v>
      </c>
      <c r="AT292" s="10">
        <v>331322181.05000001</v>
      </c>
      <c r="AU292" s="14">
        <f t="shared" si="41"/>
        <v>488980563.72999984</v>
      </c>
      <c r="AV292" s="7" t="str">
        <f t="shared" si="42"/>
        <v>SIM</v>
      </c>
      <c r="AW292" s="7" t="str">
        <f t="shared" si="43"/>
        <v>VER CAPITAL</v>
      </c>
      <c r="AX292" s="7" t="str">
        <f t="shared" si="44"/>
        <v>OK</v>
      </c>
    </row>
    <row r="293" spans="1:50" ht="45" x14ac:dyDescent="0.25">
      <c r="A293" s="1" t="s">
        <v>935</v>
      </c>
      <c r="B293" t="s">
        <v>972</v>
      </c>
      <c r="C293" t="s">
        <v>973</v>
      </c>
      <c r="D293" t="s">
        <v>974</v>
      </c>
      <c r="E293" t="s">
        <v>52</v>
      </c>
      <c r="F293" s="3" t="s">
        <v>98</v>
      </c>
      <c r="G293" t="s">
        <v>73</v>
      </c>
      <c r="H293" t="s">
        <v>55</v>
      </c>
      <c r="I293" t="s">
        <v>56</v>
      </c>
      <c r="J293" t="s">
        <v>57</v>
      </c>
      <c r="K293" t="s">
        <v>57</v>
      </c>
      <c r="L293" t="s">
        <v>58</v>
      </c>
      <c r="M293">
        <v>612</v>
      </c>
      <c r="N293" s="5" t="str">
        <f t="shared" si="36"/>
        <v>OK</v>
      </c>
      <c r="O293" t="s">
        <v>59</v>
      </c>
      <c r="P293" t="s">
        <v>59</v>
      </c>
      <c r="Q293" t="s">
        <v>59</v>
      </c>
      <c r="R293" t="str">
        <f>VLOOKUP($D293,Rascunho!$E$2:$S$296,15,FALSE)</f>
        <v>https://ipt.br/wp-content/uploads/2024/03/Carta-Anual-de-Governanca-Corporativa-IPT-2023.pdf</v>
      </c>
      <c r="S293" s="11">
        <v>176337302.84</v>
      </c>
      <c r="T293" s="11">
        <v>134478846.91999999</v>
      </c>
      <c r="U293" s="7" t="str">
        <f t="shared" si="37"/>
        <v>OK</v>
      </c>
      <c r="V293" s="10">
        <v>193041709.90000001</v>
      </c>
      <c r="W293" s="10">
        <v>13539378.48</v>
      </c>
      <c r="X293" t="s">
        <v>57</v>
      </c>
      <c r="Y293" s="10">
        <v>553042.41</v>
      </c>
      <c r="Z293" s="10">
        <v>0</v>
      </c>
      <c r="AA293" s="10">
        <v>0</v>
      </c>
      <c r="AB293" s="10">
        <v>-13531993.58</v>
      </c>
      <c r="AC293" s="7" t="str">
        <f t="shared" si="38"/>
        <v>OK</v>
      </c>
      <c r="AD293" s="10">
        <v>87655778.769999996</v>
      </c>
      <c r="AE293" s="10">
        <v>0</v>
      </c>
      <c r="AF293" s="10">
        <v>0</v>
      </c>
      <c r="AG293" s="10">
        <v>100508482.59999999</v>
      </c>
      <c r="AH293" s="10">
        <v>106095097.88</v>
      </c>
      <c r="AI293" s="7" t="str">
        <f t="shared" si="39"/>
        <v>OK</v>
      </c>
      <c r="AJ293" s="10">
        <v>0</v>
      </c>
      <c r="AK293" s="10">
        <v>0</v>
      </c>
      <c r="AL293" s="10">
        <v>1180837.5900000001</v>
      </c>
      <c r="AM293" s="10">
        <v>13539378.48</v>
      </c>
      <c r="AN293" s="10">
        <v>28835291800</v>
      </c>
      <c r="AO293" s="10">
        <v>29953375559</v>
      </c>
      <c r="AP293" s="13">
        <f t="shared" si="40"/>
        <v>1118083759</v>
      </c>
      <c r="AQ293" s="10">
        <v>288352918</v>
      </c>
      <c r="AR293" s="10">
        <v>289533755.58999997</v>
      </c>
      <c r="AS293" s="10">
        <v>0</v>
      </c>
      <c r="AT293" s="10">
        <v>0</v>
      </c>
      <c r="AU293" s="14">
        <f t="shared" si="41"/>
        <v>1180837.5899999738</v>
      </c>
      <c r="AV293" s="7" t="str">
        <f t="shared" si="42"/>
        <v>SIM</v>
      </c>
      <c r="AW293" s="7" t="str">
        <f t="shared" si="43"/>
        <v>OK</v>
      </c>
      <c r="AX293" s="7" t="str">
        <f t="shared" si="44"/>
        <v>OK</v>
      </c>
    </row>
    <row r="294" spans="1:50" x14ac:dyDescent="0.25">
      <c r="A294" s="1" t="s">
        <v>975</v>
      </c>
      <c r="B294" t="s">
        <v>976</v>
      </c>
      <c r="C294" t="s">
        <v>977</v>
      </c>
      <c r="D294" t="s">
        <v>978</v>
      </c>
      <c r="E294" t="s">
        <v>52</v>
      </c>
      <c r="F294" t="s">
        <v>68</v>
      </c>
      <c r="G294" t="s">
        <v>54</v>
      </c>
      <c r="H294" t="s">
        <v>55</v>
      </c>
      <c r="I294" t="s">
        <v>56</v>
      </c>
      <c r="J294" t="s">
        <v>57</v>
      </c>
      <c r="K294" t="s">
        <v>57</v>
      </c>
      <c r="L294" t="s">
        <v>111</v>
      </c>
      <c r="M294">
        <v>45</v>
      </c>
      <c r="N294" s="5" t="str">
        <f t="shared" si="36"/>
        <v>OK</v>
      </c>
      <c r="O294" t="s">
        <v>59</v>
      </c>
      <c r="P294" t="s">
        <v>59</v>
      </c>
      <c r="Q294" t="s">
        <v>59</v>
      </c>
      <c r="R294" t="str">
        <f>VLOOKUP($D294,Rascunho!$E$2:$S$296,15,FALSE)</f>
        <v>https://www.fomento.to.gov.br/page/carta-anual</v>
      </c>
      <c r="S294" s="11">
        <v>9503598.4399999995</v>
      </c>
      <c r="T294" s="11">
        <v>3378756.5</v>
      </c>
      <c r="U294" s="7" t="str">
        <f t="shared" si="37"/>
        <v>OK</v>
      </c>
      <c r="V294" s="10">
        <v>9142038.8599999994</v>
      </c>
      <c r="W294" s="10">
        <v>29982.61</v>
      </c>
      <c r="X294" t="s">
        <v>57</v>
      </c>
      <c r="Y294" s="10">
        <v>217637.38</v>
      </c>
      <c r="Z294" s="10">
        <v>0</v>
      </c>
      <c r="AA294" s="10">
        <v>85806.26</v>
      </c>
      <c r="AB294" s="10">
        <v>361559.58</v>
      </c>
      <c r="AC294" s="7" t="str">
        <f t="shared" si="38"/>
        <v>OK</v>
      </c>
      <c r="AD294" s="10">
        <v>33135299.07</v>
      </c>
      <c r="AE294" s="10" t="e">
        <v>#VALUE!</v>
      </c>
      <c r="AF294" s="10">
        <v>0</v>
      </c>
      <c r="AG294" s="10">
        <v>0</v>
      </c>
      <c r="AH294" s="10">
        <v>0</v>
      </c>
      <c r="AI294" s="7" t="str">
        <f t="shared" si="39"/>
        <v>OK</v>
      </c>
      <c r="AJ294" s="10">
        <v>0</v>
      </c>
      <c r="AK294" s="10">
        <v>0</v>
      </c>
      <c r="AL294" s="10">
        <v>10060362.17</v>
      </c>
      <c r="AM294" s="10">
        <v>1509054.3</v>
      </c>
      <c r="AN294" s="10">
        <v>5964000</v>
      </c>
      <c r="AO294" s="10">
        <v>5964000</v>
      </c>
      <c r="AP294" s="13">
        <f t="shared" si="40"/>
        <v>0</v>
      </c>
      <c r="AQ294" s="10">
        <v>51300919.579999998</v>
      </c>
      <c r="AR294" s="10">
        <v>52823857.210000001</v>
      </c>
      <c r="AS294" s="10">
        <v>170095.39</v>
      </c>
      <c r="AT294" s="10">
        <v>156212.06</v>
      </c>
      <c r="AU294" s="14">
        <f t="shared" si="41"/>
        <v>1679149.6900000027</v>
      </c>
      <c r="AV294" s="7" t="str">
        <f t="shared" si="42"/>
        <v>SIM</v>
      </c>
      <c r="AW294" s="7" t="str">
        <f t="shared" si="43"/>
        <v>VER CAPITAL</v>
      </c>
      <c r="AX294" s="7" t="str">
        <f t="shared" si="44"/>
        <v>OK</v>
      </c>
    </row>
    <row r="295" spans="1:50" x14ac:dyDescent="0.25">
      <c r="A295" s="1" t="s">
        <v>975</v>
      </c>
      <c r="B295" t="s">
        <v>979</v>
      </c>
      <c r="C295" t="s">
        <v>980</v>
      </c>
      <c r="D295" t="s">
        <v>981</v>
      </c>
      <c r="E295" t="s">
        <v>52</v>
      </c>
      <c r="F295" t="s">
        <v>91</v>
      </c>
      <c r="G295" t="s">
        <v>54</v>
      </c>
      <c r="H295" t="s">
        <v>55</v>
      </c>
      <c r="I295" t="s">
        <v>56</v>
      </c>
      <c r="J295" t="s">
        <v>57</v>
      </c>
      <c r="K295" t="s">
        <v>57</v>
      </c>
      <c r="L295" t="s">
        <v>111</v>
      </c>
      <c r="M295">
        <v>86</v>
      </c>
      <c r="N295" s="5" t="str">
        <f t="shared" si="36"/>
        <v>OK</v>
      </c>
      <c r="O295" t="s">
        <v>59</v>
      </c>
      <c r="P295" t="s">
        <v>59</v>
      </c>
      <c r="Q295" t="s">
        <v>59</v>
      </c>
      <c r="R295" t="str">
        <f>VLOOKUP($D295,Rascunho!$E$2:$S$296,15,FALSE)</f>
        <v>https://www.to.gov.br/tocantinsparcerias</v>
      </c>
      <c r="S295" s="11">
        <v>70209312.920000002</v>
      </c>
      <c r="T295" s="11">
        <v>10149687.810000001</v>
      </c>
      <c r="U295" s="7" t="str">
        <f t="shared" si="37"/>
        <v>OK</v>
      </c>
      <c r="V295" s="10">
        <v>14250952.470000001</v>
      </c>
      <c r="W295" s="10">
        <v>768748.33</v>
      </c>
      <c r="X295" t="s">
        <v>59</v>
      </c>
      <c r="Y295" s="10">
        <v>279802.33</v>
      </c>
      <c r="Z295" s="10">
        <v>3063169.01</v>
      </c>
      <c r="AA295" s="10">
        <v>0</v>
      </c>
      <c r="AB295" s="10">
        <v>5209471.58</v>
      </c>
      <c r="AC295" s="7" t="str">
        <f t="shared" si="38"/>
        <v>OK</v>
      </c>
      <c r="AD295" s="10">
        <v>60481397.32</v>
      </c>
      <c r="AE295" s="10" t="e">
        <v>#VALUE!</v>
      </c>
      <c r="AF295" s="10">
        <v>0</v>
      </c>
      <c r="AG295" s="10">
        <v>0</v>
      </c>
      <c r="AH295" s="10">
        <v>0</v>
      </c>
      <c r="AI295" s="7" t="str">
        <f t="shared" si="39"/>
        <v>OK</v>
      </c>
      <c r="AJ295" s="10">
        <v>0</v>
      </c>
      <c r="AK295" s="10">
        <v>0</v>
      </c>
      <c r="AL295" s="10">
        <v>3908800</v>
      </c>
      <c r="AM295" s="10">
        <v>0</v>
      </c>
      <c r="AN295" s="10">
        <v>33774167.920000002</v>
      </c>
      <c r="AO295" s="10">
        <v>3792629.46</v>
      </c>
      <c r="AP295" s="13">
        <f t="shared" si="40"/>
        <v>-29981538.460000001</v>
      </c>
      <c r="AQ295" s="10">
        <v>33888437.149999999</v>
      </c>
      <c r="AR295" s="10">
        <v>33888437.149999999</v>
      </c>
      <c r="AS295" s="10">
        <v>35000000</v>
      </c>
      <c r="AT295" s="10">
        <v>35000000</v>
      </c>
      <c r="AU295" s="14">
        <f t="shared" si="41"/>
        <v>35000000</v>
      </c>
      <c r="AV295" s="7" t="str">
        <f t="shared" si="42"/>
        <v>SIM</v>
      </c>
      <c r="AW295" s="7" t="str">
        <f t="shared" si="43"/>
        <v>OK</v>
      </c>
      <c r="AX295" s="7" t="str">
        <f t="shared" si="44"/>
        <v>OK</v>
      </c>
    </row>
    <row r="296" spans="1:50" x14ac:dyDescent="0.25">
      <c r="A296" s="1" t="s">
        <v>975</v>
      </c>
      <c r="B296" t="s">
        <v>982</v>
      </c>
      <c r="C296" t="s">
        <v>983</v>
      </c>
      <c r="D296" t="s">
        <v>984</v>
      </c>
      <c r="E296" t="s">
        <v>67</v>
      </c>
      <c r="F296" t="s">
        <v>185</v>
      </c>
      <c r="G296" t="s">
        <v>54</v>
      </c>
      <c r="H296" t="s">
        <v>55</v>
      </c>
      <c r="I296" t="s">
        <v>56</v>
      </c>
      <c r="J296" t="s">
        <v>57</v>
      </c>
      <c r="K296" t="s">
        <v>57</v>
      </c>
      <c r="L296" t="s">
        <v>111</v>
      </c>
      <c r="M296">
        <v>14</v>
      </c>
      <c r="N296" s="5" t="str">
        <f t="shared" si="36"/>
        <v>OK</v>
      </c>
      <c r="O296" t="s">
        <v>59</v>
      </c>
      <c r="P296" t="s">
        <v>59</v>
      </c>
      <c r="Q296" t="s">
        <v>59</v>
      </c>
      <c r="R296" t="str">
        <f>VLOOKUP($D296,Rascunho!$E$2:$S$296,15,FALSE)</f>
        <v>https://www.to.gov.br/mineratins/</v>
      </c>
      <c r="S296" s="11">
        <v>1137726.8400000001</v>
      </c>
      <c r="T296" s="11">
        <v>493323.26</v>
      </c>
      <c r="U296" s="7" t="str">
        <f t="shared" si="37"/>
        <v>OK</v>
      </c>
      <c r="V296" s="10">
        <v>886622.38</v>
      </c>
      <c r="W296" s="10">
        <v>0</v>
      </c>
      <c r="X296" t="s">
        <v>57</v>
      </c>
      <c r="Y296" s="10">
        <v>25200</v>
      </c>
      <c r="Z296" s="10">
        <v>0</v>
      </c>
      <c r="AA296" s="10">
        <v>0</v>
      </c>
      <c r="AB296" s="10">
        <v>-46444.02</v>
      </c>
      <c r="AC296" s="7" t="str">
        <f t="shared" si="38"/>
        <v>OK</v>
      </c>
      <c r="AD296" s="10">
        <v>1614284.64</v>
      </c>
      <c r="AE296" s="10" t="e">
        <v>#VALUE!</v>
      </c>
      <c r="AF296" s="10">
        <v>0</v>
      </c>
      <c r="AG296" s="10">
        <v>0</v>
      </c>
      <c r="AH296" s="10">
        <v>0</v>
      </c>
      <c r="AI296" s="7" t="str">
        <f t="shared" si="39"/>
        <v>OK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3">
        <f t="shared" si="40"/>
        <v>0</v>
      </c>
      <c r="AQ296" s="10">
        <v>8406415.0199999996</v>
      </c>
      <c r="AR296" s="10">
        <v>8406415.0199999996</v>
      </c>
      <c r="AS296" s="10">
        <v>31593584.98</v>
      </c>
      <c r="AT296" s="10">
        <v>31593584.98</v>
      </c>
      <c r="AU296" s="14">
        <f t="shared" si="41"/>
        <v>31593584.98</v>
      </c>
      <c r="AV296" s="7" t="str">
        <f t="shared" si="42"/>
        <v>SIM</v>
      </c>
      <c r="AW296" s="7" t="str">
        <f t="shared" si="43"/>
        <v>OK</v>
      </c>
      <c r="AX296" s="7" t="str">
        <f t="shared" si="44"/>
        <v>OK</v>
      </c>
    </row>
  </sheetData>
  <sheetProtection algorithmName="SHA-512" hashValue="EIH+ORB7jxdRarw6Pf33XduWnq5ChPCNmnC3dbLWUAa3IFqWk9u/or4ibVnmiYFlZPDrMPXgjmW5v2ydo5eDBQ==" saltValue="fOThRkseIGCqgZKpfvHQLg==" spinCount="100000" sheet="1" objects="1" scenarios="1"/>
  <protectedRanges>
    <protectedRange sqref="R2:R296" name="Range2"/>
  </protectedRanges>
  <autoFilter ref="A1:AX296" xr:uid="{4312EB3B-1833-42E3-9A48-D28330A0B62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"/>
  <sheetViews>
    <sheetView workbookViewId="0">
      <selection activeCell="A7" sqref="A7:XFD14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1327</v>
      </c>
      <c r="C7" t="s">
        <v>1327</v>
      </c>
      <c r="D7" t="s">
        <v>2089</v>
      </c>
      <c r="E7" t="s">
        <v>147</v>
      </c>
      <c r="F7" t="s">
        <v>148</v>
      </c>
      <c r="G7" t="s">
        <v>52</v>
      </c>
      <c r="H7" t="s">
        <v>149</v>
      </c>
      <c r="I7" t="s">
        <v>73</v>
      </c>
      <c r="J7" t="s">
        <v>74</v>
      </c>
      <c r="K7" t="s">
        <v>56</v>
      </c>
      <c r="L7" t="s">
        <v>57</v>
      </c>
      <c r="M7" t="s">
        <v>57</v>
      </c>
      <c r="N7" t="s">
        <v>58</v>
      </c>
      <c r="O7" t="s">
        <v>2364</v>
      </c>
      <c r="P7" t="s">
        <v>59</v>
      </c>
      <c r="Q7" t="s">
        <v>59</v>
      </c>
      <c r="R7" t="s">
        <v>59</v>
      </c>
      <c r="S7" t="s">
        <v>2365</v>
      </c>
      <c r="T7" t="s">
        <v>2366</v>
      </c>
      <c r="U7" t="s">
        <v>2367</v>
      </c>
      <c r="V7" t="s">
        <v>2368</v>
      </c>
      <c r="W7" t="s">
        <v>2091</v>
      </c>
      <c r="X7" t="s">
        <v>57</v>
      </c>
      <c r="Y7" t="s">
        <v>2369</v>
      </c>
      <c r="Z7" t="s">
        <v>2091</v>
      </c>
      <c r="AA7" t="s">
        <v>2370</v>
      </c>
      <c r="AB7" t="s">
        <v>2371</v>
      </c>
      <c r="AC7" t="s">
        <v>2372</v>
      </c>
      <c r="AD7" t="s">
        <v>2091</v>
      </c>
      <c r="AE7" t="s">
        <v>2091</v>
      </c>
      <c r="AF7" t="s">
        <v>2373</v>
      </c>
      <c r="AG7" t="s">
        <v>2374</v>
      </c>
      <c r="AH7" t="s">
        <v>2375</v>
      </c>
      <c r="AI7" t="s">
        <v>2376</v>
      </c>
      <c r="AJ7" t="s">
        <v>2091</v>
      </c>
      <c r="AK7" t="s">
        <v>2091</v>
      </c>
      <c r="AL7" t="s">
        <v>2377</v>
      </c>
      <c r="AM7" t="s">
        <v>2377</v>
      </c>
      <c r="AN7" t="s">
        <v>2378</v>
      </c>
      <c r="AO7" t="s">
        <v>2378</v>
      </c>
      <c r="AP7" t="s">
        <v>2091</v>
      </c>
      <c r="AQ7" t="s">
        <v>2091</v>
      </c>
    </row>
    <row r="8" spans="1:43" x14ac:dyDescent="0.25">
      <c r="A8" s="1">
        <v>3</v>
      </c>
      <c r="B8" t="s">
        <v>1325</v>
      </c>
      <c r="C8" t="s">
        <v>1325</v>
      </c>
      <c r="D8" t="s">
        <v>2104</v>
      </c>
      <c r="E8" t="s">
        <v>151</v>
      </c>
      <c r="F8" t="s">
        <v>152</v>
      </c>
      <c r="G8" t="s">
        <v>52</v>
      </c>
      <c r="H8" t="s">
        <v>68</v>
      </c>
      <c r="I8" t="s">
        <v>73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2379</v>
      </c>
      <c r="P8" t="s">
        <v>59</v>
      </c>
      <c r="Q8" t="s">
        <v>59</v>
      </c>
      <c r="R8" t="s">
        <v>59</v>
      </c>
      <c r="S8" t="s">
        <v>2380</v>
      </c>
      <c r="T8" t="s">
        <v>2381</v>
      </c>
      <c r="U8" t="s">
        <v>2382</v>
      </c>
      <c r="V8" t="s">
        <v>2383</v>
      </c>
      <c r="W8" t="s">
        <v>2384</v>
      </c>
      <c r="X8" t="s">
        <v>59</v>
      </c>
      <c r="Y8" t="s">
        <v>2385</v>
      </c>
      <c r="Z8" t="s">
        <v>2386</v>
      </c>
      <c r="AA8" t="s">
        <v>2387</v>
      </c>
      <c r="AB8" t="s">
        <v>2388</v>
      </c>
      <c r="AC8" t="s">
        <v>2389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2390</v>
      </c>
      <c r="AM8" t="s">
        <v>2391</v>
      </c>
      <c r="AN8" t="s">
        <v>2390</v>
      </c>
      <c r="AO8" t="s">
        <v>2391</v>
      </c>
      <c r="AP8" t="s">
        <v>2392</v>
      </c>
      <c r="AQ8" t="s">
        <v>2091</v>
      </c>
    </row>
    <row r="9" spans="1:43" x14ac:dyDescent="0.25">
      <c r="A9" s="1">
        <v>4</v>
      </c>
      <c r="B9" t="s">
        <v>1235</v>
      </c>
      <c r="C9" t="s">
        <v>1235</v>
      </c>
      <c r="D9" t="s">
        <v>2106</v>
      </c>
      <c r="E9" t="s">
        <v>154</v>
      </c>
      <c r="F9" t="s">
        <v>155</v>
      </c>
      <c r="G9" t="s">
        <v>52</v>
      </c>
      <c r="H9" t="s">
        <v>63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2393</v>
      </c>
      <c r="P9" t="s">
        <v>59</v>
      </c>
      <c r="Q9" t="s">
        <v>59</v>
      </c>
      <c r="R9" t="s">
        <v>57</v>
      </c>
      <c r="S9" t="s">
        <v>2394</v>
      </c>
      <c r="T9" t="s">
        <v>2091</v>
      </c>
      <c r="U9" t="s">
        <v>2395</v>
      </c>
      <c r="V9" t="s">
        <v>2396</v>
      </c>
      <c r="W9" t="s">
        <v>2091</v>
      </c>
      <c r="X9" t="s">
        <v>57</v>
      </c>
      <c r="Y9" t="s">
        <v>2397</v>
      </c>
      <c r="Z9" t="s">
        <v>2091</v>
      </c>
      <c r="AA9" t="s">
        <v>2398</v>
      </c>
      <c r="AB9" t="s">
        <v>2399</v>
      </c>
      <c r="AC9" t="s">
        <v>2400</v>
      </c>
      <c r="AD9" t="s">
        <v>2091</v>
      </c>
      <c r="AE9" t="s">
        <v>2091</v>
      </c>
      <c r="AF9" t="s">
        <v>2401</v>
      </c>
      <c r="AG9" t="s">
        <v>2402</v>
      </c>
      <c r="AH9" t="s">
        <v>2091</v>
      </c>
      <c r="AI9" t="s">
        <v>2091</v>
      </c>
      <c r="AJ9" t="s">
        <v>2091</v>
      </c>
      <c r="AK9" t="s">
        <v>2091</v>
      </c>
      <c r="AL9" t="s">
        <v>2403</v>
      </c>
      <c r="AM9" t="s">
        <v>2403</v>
      </c>
      <c r="AN9" t="s">
        <v>2404</v>
      </c>
      <c r="AO9" t="s">
        <v>2404</v>
      </c>
      <c r="AP9" t="s">
        <v>2405</v>
      </c>
      <c r="AQ9" t="s">
        <v>2406</v>
      </c>
    </row>
    <row r="10" spans="1:43" x14ac:dyDescent="0.25">
      <c r="A10" s="1">
        <v>5</v>
      </c>
      <c r="B10" t="s">
        <v>1329</v>
      </c>
      <c r="C10" t="s">
        <v>1329</v>
      </c>
      <c r="D10" t="s">
        <v>2118</v>
      </c>
      <c r="E10" t="s">
        <v>157</v>
      </c>
      <c r="F10" t="s">
        <v>158</v>
      </c>
      <c r="G10" t="s">
        <v>52</v>
      </c>
      <c r="H10" t="s">
        <v>110</v>
      </c>
      <c r="I10" t="s">
        <v>73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2134</v>
      </c>
      <c r="P10" t="s">
        <v>59</v>
      </c>
      <c r="Q10" t="s">
        <v>59</v>
      </c>
      <c r="R10" t="s">
        <v>59</v>
      </c>
      <c r="S10" t="s">
        <v>2407</v>
      </c>
      <c r="T10" t="s">
        <v>2091</v>
      </c>
      <c r="U10" t="s">
        <v>2408</v>
      </c>
      <c r="V10" t="s">
        <v>2409</v>
      </c>
      <c r="W10" t="s">
        <v>2410</v>
      </c>
      <c r="X10" t="s">
        <v>57</v>
      </c>
      <c r="Y10" t="s">
        <v>2411</v>
      </c>
      <c r="Z10" t="s">
        <v>2091</v>
      </c>
      <c r="AA10" t="s">
        <v>2398</v>
      </c>
      <c r="AB10" t="s">
        <v>2412</v>
      </c>
      <c r="AC10" t="s">
        <v>2413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2414</v>
      </c>
      <c r="AK10" t="s">
        <v>2415</v>
      </c>
      <c r="AL10" t="s">
        <v>2416</v>
      </c>
      <c r="AM10" t="s">
        <v>2417</v>
      </c>
      <c r="AN10" t="s">
        <v>2416</v>
      </c>
      <c r="AO10" t="s">
        <v>2417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1332</v>
      </c>
      <c r="C11" t="s">
        <v>1332</v>
      </c>
      <c r="D11" t="s">
        <v>2133</v>
      </c>
      <c r="E11" t="s">
        <v>160</v>
      </c>
      <c r="F11" t="s">
        <v>161</v>
      </c>
      <c r="G11" t="s">
        <v>52</v>
      </c>
      <c r="H11" t="s">
        <v>128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2418</v>
      </c>
      <c r="P11" t="s">
        <v>59</v>
      </c>
      <c r="Q11" t="s">
        <v>59</v>
      </c>
      <c r="R11" t="s">
        <v>57</v>
      </c>
      <c r="S11" t="s">
        <v>2419</v>
      </c>
      <c r="T11" t="s">
        <v>2420</v>
      </c>
      <c r="U11" t="s">
        <v>2421</v>
      </c>
      <c r="V11" t="s">
        <v>2422</v>
      </c>
      <c r="W11" t="s">
        <v>2423</v>
      </c>
      <c r="X11" t="s">
        <v>59</v>
      </c>
      <c r="Y11" t="s">
        <v>2424</v>
      </c>
      <c r="Z11" t="s">
        <v>2425</v>
      </c>
      <c r="AA11" t="s">
        <v>2426</v>
      </c>
      <c r="AB11" t="s">
        <v>2427</v>
      </c>
      <c r="AC11" t="s">
        <v>2428</v>
      </c>
      <c r="AD11" t="s">
        <v>2091</v>
      </c>
      <c r="AE11" t="s">
        <v>2429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2430</v>
      </c>
      <c r="AM11" t="s">
        <v>2430</v>
      </c>
      <c r="AN11" t="s">
        <v>2431</v>
      </c>
      <c r="AO11" t="s">
        <v>2432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1335</v>
      </c>
      <c r="C12" t="s">
        <v>1335</v>
      </c>
      <c r="D12" t="s">
        <v>2144</v>
      </c>
      <c r="E12" t="s">
        <v>163</v>
      </c>
      <c r="F12" t="s">
        <v>164</v>
      </c>
      <c r="G12" t="s">
        <v>52</v>
      </c>
      <c r="H12" t="s">
        <v>98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2433</v>
      </c>
      <c r="P12" t="s">
        <v>59</v>
      </c>
      <c r="Q12" t="s">
        <v>59</v>
      </c>
      <c r="R12" t="s">
        <v>59</v>
      </c>
      <c r="S12" t="s">
        <v>2434</v>
      </c>
      <c r="T12" t="s">
        <v>2435</v>
      </c>
      <c r="U12" t="s">
        <v>2436</v>
      </c>
      <c r="V12" t="s">
        <v>2437</v>
      </c>
      <c r="W12" t="s">
        <v>2438</v>
      </c>
      <c r="X12" t="s">
        <v>59</v>
      </c>
      <c r="Y12" t="s">
        <v>2439</v>
      </c>
      <c r="Z12" t="s">
        <v>2440</v>
      </c>
      <c r="AA12" t="s">
        <v>2441</v>
      </c>
      <c r="AB12" t="s">
        <v>2442</v>
      </c>
      <c r="AC12" t="s">
        <v>2443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2444</v>
      </c>
      <c r="AM12" t="s">
        <v>2444</v>
      </c>
      <c r="AN12" t="s">
        <v>2445</v>
      </c>
      <c r="AO12" t="s">
        <v>2445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1333</v>
      </c>
      <c r="C13" t="s">
        <v>1333</v>
      </c>
      <c r="D13" t="s">
        <v>2155</v>
      </c>
      <c r="E13" t="s">
        <v>166</v>
      </c>
      <c r="F13" t="s">
        <v>167</v>
      </c>
      <c r="G13" t="s">
        <v>52</v>
      </c>
      <c r="H13" t="s">
        <v>87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2446</v>
      </c>
      <c r="P13" t="s">
        <v>59</v>
      </c>
      <c r="Q13" t="s">
        <v>59</v>
      </c>
      <c r="R13" t="s">
        <v>57</v>
      </c>
      <c r="S13" t="s">
        <v>2088</v>
      </c>
      <c r="T13" t="s">
        <v>2447</v>
      </c>
      <c r="U13" t="s">
        <v>2448</v>
      </c>
      <c r="V13" t="s">
        <v>2449</v>
      </c>
      <c r="W13" t="s">
        <v>2450</v>
      </c>
      <c r="X13" t="s">
        <v>57</v>
      </c>
      <c r="Y13" t="s">
        <v>2451</v>
      </c>
      <c r="Z13" t="s">
        <v>2091</v>
      </c>
      <c r="AA13" t="s">
        <v>2091</v>
      </c>
      <c r="AB13" t="s">
        <v>2452</v>
      </c>
      <c r="AC13" t="s">
        <v>2453</v>
      </c>
      <c r="AD13" t="s">
        <v>2091</v>
      </c>
      <c r="AE13" t="s">
        <v>2091</v>
      </c>
      <c r="AF13" t="s">
        <v>2454</v>
      </c>
      <c r="AG13" t="s">
        <v>2455</v>
      </c>
      <c r="AH13" t="s">
        <v>2091</v>
      </c>
      <c r="AI13" t="s">
        <v>2091</v>
      </c>
      <c r="AJ13" t="s">
        <v>2456</v>
      </c>
      <c r="AK13" t="s">
        <v>2457</v>
      </c>
      <c r="AL13" t="s">
        <v>2458</v>
      </c>
      <c r="AM13" t="s">
        <v>2458</v>
      </c>
      <c r="AN13" t="s">
        <v>2459</v>
      </c>
      <c r="AO13" t="s">
        <v>2459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1323</v>
      </c>
      <c r="C14" t="s">
        <v>1323</v>
      </c>
      <c r="D14" t="s">
        <v>2165</v>
      </c>
      <c r="E14" t="s">
        <v>169</v>
      </c>
      <c r="F14" t="s">
        <v>170</v>
      </c>
      <c r="G14" t="s">
        <v>52</v>
      </c>
      <c r="H14" t="s">
        <v>53</v>
      </c>
      <c r="I14" t="s">
        <v>73</v>
      </c>
      <c r="J14" t="s">
        <v>171</v>
      </c>
      <c r="K14" t="s">
        <v>56</v>
      </c>
      <c r="L14" t="s">
        <v>57</v>
      </c>
      <c r="M14" t="s">
        <v>57</v>
      </c>
      <c r="N14" t="s">
        <v>58</v>
      </c>
      <c r="O14" t="s">
        <v>2460</v>
      </c>
      <c r="P14" t="s">
        <v>59</v>
      </c>
      <c r="Q14" t="s">
        <v>59</v>
      </c>
      <c r="R14" t="s">
        <v>57</v>
      </c>
      <c r="S14" t="s">
        <v>2088</v>
      </c>
      <c r="T14" t="s">
        <v>2461</v>
      </c>
      <c r="U14" t="s">
        <v>2462</v>
      </c>
      <c r="V14" t="s">
        <v>2463</v>
      </c>
      <c r="W14" t="s">
        <v>2091</v>
      </c>
      <c r="X14" t="s">
        <v>57</v>
      </c>
      <c r="Y14" t="s">
        <v>2464</v>
      </c>
      <c r="Z14" t="s">
        <v>2091</v>
      </c>
      <c r="AA14" t="s">
        <v>2465</v>
      </c>
      <c r="AB14" t="s">
        <v>2466</v>
      </c>
      <c r="AC14" t="s">
        <v>2467</v>
      </c>
      <c r="AD14" t="s">
        <v>2091</v>
      </c>
      <c r="AE14" t="s">
        <v>2091</v>
      </c>
      <c r="AF14" t="s">
        <v>2468</v>
      </c>
      <c r="AG14" t="s">
        <v>2469</v>
      </c>
      <c r="AH14" t="s">
        <v>2091</v>
      </c>
      <c r="AI14" t="s">
        <v>2091</v>
      </c>
      <c r="AJ14" t="s">
        <v>2091</v>
      </c>
      <c r="AK14" t="s">
        <v>2091</v>
      </c>
      <c r="AL14" t="s">
        <v>2377</v>
      </c>
      <c r="AM14" t="s">
        <v>2091</v>
      </c>
      <c r="AN14" t="s">
        <v>2253</v>
      </c>
      <c r="AO14" t="s">
        <v>2253</v>
      </c>
      <c r="AP14" t="s">
        <v>2091</v>
      </c>
      <c r="AQ14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9"/>
  <sheetViews>
    <sheetView workbookViewId="0">
      <selection activeCell="A7" sqref="A7:XFD19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1347</v>
      </c>
      <c r="C7" t="s">
        <v>1347</v>
      </c>
      <c r="D7" t="s">
        <v>2089</v>
      </c>
      <c r="E7" t="s">
        <v>174</v>
      </c>
      <c r="F7" t="s">
        <v>175</v>
      </c>
      <c r="G7" t="s">
        <v>52</v>
      </c>
      <c r="H7" t="s">
        <v>128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2470</v>
      </c>
      <c r="P7" t="s">
        <v>59</v>
      </c>
      <c r="Q7" t="s">
        <v>59</v>
      </c>
      <c r="R7" t="s">
        <v>59</v>
      </c>
      <c r="S7" t="s">
        <v>2471</v>
      </c>
      <c r="T7" t="s">
        <v>2472</v>
      </c>
      <c r="U7" t="s">
        <v>2473</v>
      </c>
      <c r="V7" t="s">
        <v>2474</v>
      </c>
      <c r="W7" t="s">
        <v>2475</v>
      </c>
      <c r="X7" t="s">
        <v>59</v>
      </c>
      <c r="Y7" t="s">
        <v>2476</v>
      </c>
      <c r="Z7" t="s">
        <v>2477</v>
      </c>
      <c r="AA7" t="s">
        <v>2478</v>
      </c>
      <c r="AB7" t="s">
        <v>2479</v>
      </c>
      <c r="AC7" t="s">
        <v>2480</v>
      </c>
      <c r="AD7" t="s">
        <v>2088</v>
      </c>
      <c r="AE7" t="s">
        <v>2481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2482</v>
      </c>
      <c r="AM7" t="s">
        <v>2483</v>
      </c>
      <c r="AN7" t="s">
        <v>2484</v>
      </c>
      <c r="AO7" t="s">
        <v>2485</v>
      </c>
      <c r="AP7" t="s">
        <v>2091</v>
      </c>
      <c r="AQ7" t="s">
        <v>2091</v>
      </c>
    </row>
    <row r="8" spans="1:43" x14ac:dyDescent="0.25">
      <c r="A8" s="1">
        <v>3</v>
      </c>
      <c r="B8" t="s">
        <v>1349</v>
      </c>
      <c r="C8" t="s">
        <v>1349</v>
      </c>
      <c r="D8" t="s">
        <v>2104</v>
      </c>
      <c r="E8" t="s">
        <v>177</v>
      </c>
      <c r="F8" t="s">
        <v>178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2486</v>
      </c>
      <c r="P8" t="s">
        <v>59</v>
      </c>
      <c r="Q8" t="s">
        <v>59</v>
      </c>
      <c r="R8" t="s">
        <v>59</v>
      </c>
      <c r="S8" t="s">
        <v>2088</v>
      </c>
      <c r="T8" t="s">
        <v>2487</v>
      </c>
      <c r="U8" t="s">
        <v>2488</v>
      </c>
      <c r="V8" t="s">
        <v>2489</v>
      </c>
      <c r="W8" t="s">
        <v>2490</v>
      </c>
      <c r="X8" t="s">
        <v>57</v>
      </c>
      <c r="Y8" t="s">
        <v>2491</v>
      </c>
      <c r="Z8" t="s">
        <v>2091</v>
      </c>
      <c r="AA8" t="s">
        <v>2091</v>
      </c>
      <c r="AB8" t="s">
        <v>2492</v>
      </c>
      <c r="AC8" t="s">
        <v>2493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2494</v>
      </c>
      <c r="AM8" t="s">
        <v>2494</v>
      </c>
      <c r="AN8" t="s">
        <v>2495</v>
      </c>
      <c r="AO8" t="s">
        <v>2496</v>
      </c>
      <c r="AP8" t="s">
        <v>2091</v>
      </c>
      <c r="AQ8" t="s">
        <v>2091</v>
      </c>
    </row>
    <row r="9" spans="1:43" x14ac:dyDescent="0.25">
      <c r="A9" s="1">
        <v>4</v>
      </c>
      <c r="B9" t="s">
        <v>1345</v>
      </c>
      <c r="C9" t="s">
        <v>1345</v>
      </c>
      <c r="D9" t="s">
        <v>2106</v>
      </c>
      <c r="E9" t="s">
        <v>180</v>
      </c>
      <c r="F9" t="s">
        <v>181</v>
      </c>
      <c r="G9" t="s">
        <v>52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2497</v>
      </c>
      <c r="P9" t="s">
        <v>59</v>
      </c>
      <c r="Q9" t="s">
        <v>59</v>
      </c>
      <c r="R9" t="s">
        <v>57</v>
      </c>
      <c r="S9" t="s">
        <v>2498</v>
      </c>
      <c r="T9" t="s">
        <v>2499</v>
      </c>
      <c r="U9" t="s">
        <v>2500</v>
      </c>
      <c r="V9" t="s">
        <v>2501</v>
      </c>
      <c r="W9" t="s">
        <v>2502</v>
      </c>
      <c r="X9" t="s">
        <v>57</v>
      </c>
      <c r="Y9" t="s">
        <v>2503</v>
      </c>
      <c r="Z9" t="s">
        <v>2091</v>
      </c>
      <c r="AA9" t="s">
        <v>2091</v>
      </c>
      <c r="AB9" t="s">
        <v>2504</v>
      </c>
      <c r="AC9" t="s">
        <v>2505</v>
      </c>
      <c r="AD9" t="s">
        <v>2088</v>
      </c>
      <c r="AE9" t="s">
        <v>2091</v>
      </c>
      <c r="AF9" t="s">
        <v>2506</v>
      </c>
      <c r="AG9" t="s">
        <v>2507</v>
      </c>
      <c r="AH9" t="s">
        <v>2091</v>
      </c>
      <c r="AI9" t="s">
        <v>2091</v>
      </c>
      <c r="AJ9" t="s">
        <v>2508</v>
      </c>
      <c r="AK9" t="s">
        <v>2509</v>
      </c>
      <c r="AL9" t="s">
        <v>2510</v>
      </c>
      <c r="AM9" t="s">
        <v>2510</v>
      </c>
      <c r="AN9" t="s">
        <v>2511</v>
      </c>
      <c r="AO9" t="s">
        <v>2511</v>
      </c>
      <c r="AP9" t="s">
        <v>2091</v>
      </c>
      <c r="AQ9" t="s">
        <v>2091</v>
      </c>
    </row>
    <row r="10" spans="1:43" x14ac:dyDescent="0.25">
      <c r="A10" s="1">
        <v>5</v>
      </c>
      <c r="B10" t="s">
        <v>1353</v>
      </c>
      <c r="C10" t="s">
        <v>1353</v>
      </c>
      <c r="D10" t="s">
        <v>2118</v>
      </c>
      <c r="E10" t="s">
        <v>183</v>
      </c>
      <c r="F10" t="s">
        <v>184</v>
      </c>
      <c r="G10" t="s">
        <v>52</v>
      </c>
      <c r="H10" t="s">
        <v>185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2512</v>
      </c>
      <c r="P10" t="s">
        <v>59</v>
      </c>
      <c r="Q10" t="s">
        <v>59</v>
      </c>
      <c r="R10" t="s">
        <v>57</v>
      </c>
      <c r="S10" t="s">
        <v>2513</v>
      </c>
      <c r="T10" t="s">
        <v>2514</v>
      </c>
      <c r="U10" t="s">
        <v>2515</v>
      </c>
      <c r="V10" t="s">
        <v>2516</v>
      </c>
      <c r="W10" t="s">
        <v>2517</v>
      </c>
      <c r="X10" t="s">
        <v>57</v>
      </c>
      <c r="Y10" t="s">
        <v>2518</v>
      </c>
      <c r="Z10" t="s">
        <v>2091</v>
      </c>
      <c r="AA10" t="s">
        <v>2519</v>
      </c>
      <c r="AB10" t="s">
        <v>2520</v>
      </c>
      <c r="AC10" t="s">
        <v>2521</v>
      </c>
      <c r="AD10" t="s">
        <v>2088</v>
      </c>
      <c r="AE10" t="s">
        <v>2091</v>
      </c>
      <c r="AF10" t="s">
        <v>2522</v>
      </c>
      <c r="AG10" t="s">
        <v>2523</v>
      </c>
      <c r="AH10" t="s">
        <v>2091</v>
      </c>
      <c r="AI10" t="s">
        <v>2091</v>
      </c>
      <c r="AJ10" t="s">
        <v>2091</v>
      </c>
      <c r="AK10" t="s">
        <v>2091</v>
      </c>
      <c r="AL10" t="s">
        <v>2524</v>
      </c>
      <c r="AM10" t="s">
        <v>2524</v>
      </c>
      <c r="AN10" t="s">
        <v>2525</v>
      </c>
      <c r="AO10" t="s">
        <v>2525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1354</v>
      </c>
      <c r="C11" t="s">
        <v>1354</v>
      </c>
      <c r="D11" t="s">
        <v>2133</v>
      </c>
      <c r="E11" t="s">
        <v>187</v>
      </c>
      <c r="F11" t="s">
        <v>188</v>
      </c>
      <c r="G11" t="s">
        <v>52</v>
      </c>
      <c r="H11" t="s">
        <v>87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58</v>
      </c>
      <c r="O11" t="s">
        <v>2526</v>
      </c>
      <c r="P11" t="s">
        <v>59</v>
      </c>
      <c r="Q11" t="s">
        <v>59</v>
      </c>
      <c r="R11" t="s">
        <v>59</v>
      </c>
      <c r="S11" t="s">
        <v>2527</v>
      </c>
      <c r="T11" t="s">
        <v>2528</v>
      </c>
      <c r="U11" t="s">
        <v>2529</v>
      </c>
      <c r="V11" t="s">
        <v>2530</v>
      </c>
      <c r="W11" t="s">
        <v>2531</v>
      </c>
      <c r="X11" t="s">
        <v>57</v>
      </c>
      <c r="Y11" t="s">
        <v>2532</v>
      </c>
      <c r="Z11" t="s">
        <v>2533</v>
      </c>
      <c r="AA11" t="s">
        <v>2534</v>
      </c>
      <c r="AB11" t="s">
        <v>2535</v>
      </c>
      <c r="AC11" t="s">
        <v>2536</v>
      </c>
      <c r="AD11" t="s">
        <v>2088</v>
      </c>
      <c r="AE11" t="s">
        <v>2091</v>
      </c>
      <c r="AF11" t="s">
        <v>2537</v>
      </c>
      <c r="AG11" t="s">
        <v>2538</v>
      </c>
      <c r="AH11" t="s">
        <v>2091</v>
      </c>
      <c r="AI11" t="s">
        <v>2091</v>
      </c>
      <c r="AJ11" t="s">
        <v>2091</v>
      </c>
      <c r="AK11" t="s">
        <v>2091</v>
      </c>
      <c r="AL11" t="s">
        <v>2539</v>
      </c>
      <c r="AM11" t="s">
        <v>2539</v>
      </c>
      <c r="AN11" t="s">
        <v>2540</v>
      </c>
      <c r="AO11" t="s">
        <v>2540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1356</v>
      </c>
      <c r="C12" t="s">
        <v>1356</v>
      </c>
      <c r="D12" t="s">
        <v>2144</v>
      </c>
      <c r="E12" t="s">
        <v>190</v>
      </c>
      <c r="F12" t="s">
        <v>191</v>
      </c>
      <c r="G12" t="s">
        <v>52</v>
      </c>
      <c r="H12" t="s">
        <v>91</v>
      </c>
      <c r="I12" t="s">
        <v>73</v>
      </c>
      <c r="J12" t="s">
        <v>74</v>
      </c>
      <c r="K12" t="s">
        <v>56</v>
      </c>
      <c r="L12" t="s">
        <v>57</v>
      </c>
      <c r="M12" t="s">
        <v>57</v>
      </c>
      <c r="N12" t="s">
        <v>58</v>
      </c>
      <c r="O12" t="s">
        <v>2541</v>
      </c>
      <c r="P12" t="s">
        <v>59</v>
      </c>
      <c r="Q12" t="s">
        <v>59</v>
      </c>
      <c r="R12" t="s">
        <v>57</v>
      </c>
      <c r="S12" t="s">
        <v>2542</v>
      </c>
      <c r="T12" t="s">
        <v>2543</v>
      </c>
      <c r="U12" t="s">
        <v>2544</v>
      </c>
      <c r="V12" t="s">
        <v>2545</v>
      </c>
      <c r="W12" t="s">
        <v>2091</v>
      </c>
      <c r="X12" t="s">
        <v>57</v>
      </c>
      <c r="Y12" t="s">
        <v>2546</v>
      </c>
      <c r="Z12" t="s">
        <v>2091</v>
      </c>
      <c r="AA12" t="s">
        <v>2547</v>
      </c>
      <c r="AB12" t="s">
        <v>2548</v>
      </c>
      <c r="AC12" t="s">
        <v>2549</v>
      </c>
      <c r="AD12" t="s">
        <v>2088</v>
      </c>
      <c r="AE12" t="s">
        <v>2091</v>
      </c>
      <c r="AF12" t="s">
        <v>2550</v>
      </c>
      <c r="AG12" t="s">
        <v>2551</v>
      </c>
      <c r="AH12" t="s">
        <v>2091</v>
      </c>
      <c r="AI12" t="s">
        <v>2091</v>
      </c>
      <c r="AJ12" t="s">
        <v>2091</v>
      </c>
      <c r="AK12" t="s">
        <v>2091</v>
      </c>
      <c r="AL12" t="s">
        <v>2552</v>
      </c>
      <c r="AM12" t="s">
        <v>2552</v>
      </c>
      <c r="AN12" t="s">
        <v>2552</v>
      </c>
      <c r="AO12" t="s">
        <v>2552</v>
      </c>
      <c r="AP12" t="s">
        <v>2091</v>
      </c>
      <c r="AQ12" t="s">
        <v>2091</v>
      </c>
    </row>
    <row r="13" spans="1:43" x14ac:dyDescent="0.25">
      <c r="A13" s="1">
        <v>8</v>
      </c>
      <c r="B13" t="s">
        <v>2553</v>
      </c>
      <c r="C13" t="s">
        <v>2553</v>
      </c>
      <c r="D13" t="s">
        <v>2155</v>
      </c>
      <c r="E13" t="s">
        <v>193</v>
      </c>
      <c r="F13" t="s">
        <v>194</v>
      </c>
      <c r="G13" t="s">
        <v>52</v>
      </c>
      <c r="H13" t="s">
        <v>87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111</v>
      </c>
      <c r="O13" t="s">
        <v>2554</v>
      </c>
      <c r="P13" t="s">
        <v>59</v>
      </c>
      <c r="Q13" t="s">
        <v>59</v>
      </c>
      <c r="R13" t="s">
        <v>59</v>
      </c>
      <c r="S13" t="s">
        <v>2555</v>
      </c>
      <c r="T13" t="s">
        <v>2556</v>
      </c>
      <c r="U13" t="s">
        <v>2557</v>
      </c>
      <c r="V13" t="s">
        <v>2558</v>
      </c>
      <c r="W13" t="s">
        <v>2559</v>
      </c>
      <c r="X13" t="s">
        <v>59</v>
      </c>
      <c r="Y13" t="s">
        <v>2560</v>
      </c>
      <c r="Z13" t="s">
        <v>2561</v>
      </c>
      <c r="AA13" t="s">
        <v>2562</v>
      </c>
      <c r="AB13" t="s">
        <v>2563</v>
      </c>
      <c r="AC13" t="s">
        <v>2564</v>
      </c>
      <c r="AD13" t="s">
        <v>2088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2565</v>
      </c>
      <c r="AM13" t="s">
        <v>2565</v>
      </c>
      <c r="AN13" t="s">
        <v>2566</v>
      </c>
      <c r="AO13" t="s">
        <v>2566</v>
      </c>
      <c r="AP13" t="s">
        <v>2567</v>
      </c>
      <c r="AQ13" t="s">
        <v>2568</v>
      </c>
    </row>
    <row r="14" spans="1:43" x14ac:dyDescent="0.25">
      <c r="A14" s="1">
        <v>9</v>
      </c>
      <c r="B14" t="s">
        <v>1360</v>
      </c>
      <c r="C14" t="s">
        <v>1360</v>
      </c>
      <c r="D14" t="s">
        <v>2165</v>
      </c>
      <c r="E14" t="s">
        <v>196</v>
      </c>
      <c r="F14" t="s">
        <v>197</v>
      </c>
      <c r="G14" t="s">
        <v>52</v>
      </c>
      <c r="H14" t="s">
        <v>68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111</v>
      </c>
      <c r="O14" t="s">
        <v>2569</v>
      </c>
      <c r="P14" t="s">
        <v>59</v>
      </c>
      <c r="Q14" t="s">
        <v>59</v>
      </c>
      <c r="R14" t="s">
        <v>59</v>
      </c>
      <c r="S14" t="s">
        <v>2570</v>
      </c>
      <c r="T14" t="s">
        <v>2571</v>
      </c>
      <c r="U14" t="s">
        <v>2572</v>
      </c>
      <c r="V14" t="s">
        <v>2573</v>
      </c>
      <c r="W14" t="s">
        <v>2091</v>
      </c>
      <c r="X14" t="s">
        <v>59</v>
      </c>
      <c r="Y14" t="s">
        <v>2574</v>
      </c>
      <c r="Z14" t="s">
        <v>2575</v>
      </c>
      <c r="AA14" t="s">
        <v>2091</v>
      </c>
      <c r="AB14" t="s">
        <v>2576</v>
      </c>
      <c r="AC14" t="s">
        <v>2577</v>
      </c>
      <c r="AD14" t="s">
        <v>2088</v>
      </c>
      <c r="AE14" t="s">
        <v>2578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2579</v>
      </c>
      <c r="AM14" t="s">
        <v>2580</v>
      </c>
      <c r="AN14" t="s">
        <v>2581</v>
      </c>
      <c r="AO14" t="s">
        <v>2582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1351</v>
      </c>
      <c r="C15" t="s">
        <v>1351</v>
      </c>
      <c r="D15" t="s">
        <v>2175</v>
      </c>
      <c r="E15" t="s">
        <v>199</v>
      </c>
      <c r="F15" t="s">
        <v>200</v>
      </c>
      <c r="G15" t="s">
        <v>52</v>
      </c>
      <c r="H15" t="s">
        <v>63</v>
      </c>
      <c r="I15" t="s">
        <v>73</v>
      </c>
      <c r="J15" t="s">
        <v>55</v>
      </c>
      <c r="K15" t="s">
        <v>56</v>
      </c>
      <c r="L15" t="s">
        <v>57</v>
      </c>
      <c r="M15" t="s">
        <v>57</v>
      </c>
      <c r="N15" t="s">
        <v>58</v>
      </c>
      <c r="O15" t="s">
        <v>2583</v>
      </c>
      <c r="P15" t="s">
        <v>59</v>
      </c>
      <c r="Q15" t="s">
        <v>59</v>
      </c>
      <c r="R15" t="s">
        <v>57</v>
      </c>
      <c r="S15" t="s">
        <v>2088</v>
      </c>
      <c r="T15" t="s">
        <v>2584</v>
      </c>
      <c r="U15" t="s">
        <v>2585</v>
      </c>
      <c r="V15" t="s">
        <v>2586</v>
      </c>
      <c r="W15" t="s">
        <v>2091</v>
      </c>
      <c r="X15" t="s">
        <v>57</v>
      </c>
      <c r="Y15" t="s">
        <v>2587</v>
      </c>
      <c r="Z15" t="s">
        <v>2091</v>
      </c>
      <c r="AA15" t="s">
        <v>2091</v>
      </c>
      <c r="AB15" t="s">
        <v>2588</v>
      </c>
      <c r="AC15" t="s">
        <v>2589</v>
      </c>
      <c r="AD15" t="s">
        <v>2088</v>
      </c>
      <c r="AE15" t="s">
        <v>2091</v>
      </c>
      <c r="AF15" t="s">
        <v>2590</v>
      </c>
      <c r="AG15" t="s">
        <v>2591</v>
      </c>
      <c r="AH15" t="s">
        <v>2091</v>
      </c>
      <c r="AI15" t="s">
        <v>2091</v>
      </c>
      <c r="AJ15" t="s">
        <v>2091</v>
      </c>
      <c r="AK15" t="s">
        <v>2091</v>
      </c>
      <c r="AL15" t="s">
        <v>2592</v>
      </c>
      <c r="AM15" t="s">
        <v>2592</v>
      </c>
      <c r="AN15" t="s">
        <v>2593</v>
      </c>
      <c r="AO15" t="s">
        <v>2593</v>
      </c>
      <c r="AP15" t="s">
        <v>2594</v>
      </c>
      <c r="AQ15" t="s">
        <v>2595</v>
      </c>
    </row>
    <row r="16" spans="1:43" x14ac:dyDescent="0.25">
      <c r="A16" s="1">
        <v>11</v>
      </c>
      <c r="B16" t="s">
        <v>1358</v>
      </c>
      <c r="C16" t="s">
        <v>1358</v>
      </c>
      <c r="D16" t="s">
        <v>2190</v>
      </c>
      <c r="E16" t="s">
        <v>202</v>
      </c>
      <c r="F16" t="s">
        <v>203</v>
      </c>
      <c r="G16" t="s">
        <v>52</v>
      </c>
      <c r="H16" t="s">
        <v>204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58</v>
      </c>
      <c r="O16" t="s">
        <v>2596</v>
      </c>
      <c r="P16" t="s">
        <v>59</v>
      </c>
      <c r="Q16" t="s">
        <v>59</v>
      </c>
      <c r="R16" t="s">
        <v>57</v>
      </c>
      <c r="S16" t="s">
        <v>2088</v>
      </c>
      <c r="T16" t="s">
        <v>2597</v>
      </c>
      <c r="U16" t="s">
        <v>2598</v>
      </c>
      <c r="V16" t="s">
        <v>2599</v>
      </c>
      <c r="W16" t="s">
        <v>2600</v>
      </c>
      <c r="X16" t="s">
        <v>57</v>
      </c>
      <c r="Y16" t="s">
        <v>2601</v>
      </c>
      <c r="Z16" t="s">
        <v>2091</v>
      </c>
      <c r="AA16" t="s">
        <v>2091</v>
      </c>
      <c r="AB16" t="s">
        <v>2602</v>
      </c>
      <c r="AC16" t="s">
        <v>2603</v>
      </c>
      <c r="AD16" t="s">
        <v>2088</v>
      </c>
      <c r="AE16" t="s">
        <v>2091</v>
      </c>
      <c r="AF16" t="s">
        <v>2604</v>
      </c>
      <c r="AG16" t="s">
        <v>2605</v>
      </c>
      <c r="AH16" t="s">
        <v>2091</v>
      </c>
      <c r="AI16" t="s">
        <v>2091</v>
      </c>
      <c r="AJ16" t="s">
        <v>2091</v>
      </c>
      <c r="AK16" t="s">
        <v>2091</v>
      </c>
      <c r="AL16" t="s">
        <v>2606</v>
      </c>
      <c r="AM16" t="s">
        <v>2606</v>
      </c>
      <c r="AN16" t="s">
        <v>2607</v>
      </c>
      <c r="AO16" t="s">
        <v>2607</v>
      </c>
      <c r="AP16" t="s">
        <v>2608</v>
      </c>
      <c r="AQ16" t="s">
        <v>2608</v>
      </c>
    </row>
    <row r="17" spans="1:43" x14ac:dyDescent="0.25">
      <c r="A17" s="1">
        <v>12</v>
      </c>
      <c r="B17" t="s">
        <v>1361</v>
      </c>
      <c r="C17" t="s">
        <v>1361</v>
      </c>
      <c r="D17" t="s">
        <v>2206</v>
      </c>
      <c r="E17" t="s">
        <v>206</v>
      </c>
      <c r="F17" t="s">
        <v>207</v>
      </c>
      <c r="G17" t="s">
        <v>52</v>
      </c>
      <c r="H17" t="s">
        <v>53</v>
      </c>
      <c r="I17" t="s">
        <v>73</v>
      </c>
      <c r="J17" t="s">
        <v>74</v>
      </c>
      <c r="K17" t="s">
        <v>56</v>
      </c>
      <c r="L17" t="s">
        <v>57</v>
      </c>
      <c r="M17" t="s">
        <v>57</v>
      </c>
      <c r="N17" t="s">
        <v>111</v>
      </c>
      <c r="O17" t="s">
        <v>2609</v>
      </c>
      <c r="P17" t="s">
        <v>59</v>
      </c>
      <c r="Q17" t="s">
        <v>59</v>
      </c>
      <c r="R17" t="s">
        <v>59</v>
      </c>
      <c r="S17" t="s">
        <v>2088</v>
      </c>
      <c r="T17" t="s">
        <v>2610</v>
      </c>
      <c r="U17" t="s">
        <v>2611</v>
      </c>
      <c r="V17" t="s">
        <v>2612</v>
      </c>
      <c r="W17" t="s">
        <v>2091</v>
      </c>
      <c r="X17" t="s">
        <v>57</v>
      </c>
      <c r="Y17" t="s">
        <v>2613</v>
      </c>
      <c r="Z17" t="s">
        <v>2091</v>
      </c>
      <c r="AA17" t="s">
        <v>2091</v>
      </c>
      <c r="AB17" t="s">
        <v>2614</v>
      </c>
      <c r="AC17" t="s">
        <v>2615</v>
      </c>
      <c r="AD17" t="s">
        <v>2088</v>
      </c>
      <c r="AE17" t="s">
        <v>2091</v>
      </c>
      <c r="AF17" t="s">
        <v>2091</v>
      </c>
      <c r="AG17" t="s">
        <v>2091</v>
      </c>
      <c r="AH17" t="s">
        <v>2091</v>
      </c>
      <c r="AI17" t="s">
        <v>2091</v>
      </c>
      <c r="AJ17" t="s">
        <v>2091</v>
      </c>
      <c r="AK17" t="s">
        <v>2091</v>
      </c>
      <c r="AL17" t="s">
        <v>2091</v>
      </c>
      <c r="AM17" t="s">
        <v>2091</v>
      </c>
      <c r="AN17" t="s">
        <v>2616</v>
      </c>
      <c r="AO17" t="s">
        <v>2616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1364</v>
      </c>
      <c r="C18" t="s">
        <v>1364</v>
      </c>
      <c r="D18" t="s">
        <v>2219</v>
      </c>
      <c r="E18" t="s">
        <v>209</v>
      </c>
      <c r="F18" t="s">
        <v>210</v>
      </c>
      <c r="G18" t="s">
        <v>52</v>
      </c>
      <c r="H18" t="s">
        <v>98</v>
      </c>
      <c r="I18" t="s">
        <v>54</v>
      </c>
      <c r="J18" t="s">
        <v>55</v>
      </c>
      <c r="K18" t="s">
        <v>56</v>
      </c>
      <c r="L18" t="s">
        <v>57</v>
      </c>
      <c r="M18" t="s">
        <v>57</v>
      </c>
      <c r="N18" t="s">
        <v>111</v>
      </c>
      <c r="O18" t="s">
        <v>2617</v>
      </c>
      <c r="P18" t="s">
        <v>59</v>
      </c>
      <c r="Q18" t="s">
        <v>59</v>
      </c>
      <c r="R18" t="s">
        <v>59</v>
      </c>
      <c r="S18" t="s">
        <v>2618</v>
      </c>
      <c r="T18" t="s">
        <v>2619</v>
      </c>
      <c r="U18" t="s">
        <v>2620</v>
      </c>
      <c r="V18" t="s">
        <v>2621</v>
      </c>
      <c r="W18" t="s">
        <v>2622</v>
      </c>
      <c r="X18" t="s">
        <v>57</v>
      </c>
      <c r="Y18" t="s">
        <v>2623</v>
      </c>
      <c r="Z18" t="s">
        <v>2091</v>
      </c>
      <c r="AA18" t="s">
        <v>2091</v>
      </c>
      <c r="AB18" t="s">
        <v>2624</v>
      </c>
      <c r="AC18" t="s">
        <v>2625</v>
      </c>
      <c r="AD18" t="s">
        <v>2088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2626</v>
      </c>
      <c r="AM18" t="s">
        <v>2626</v>
      </c>
      <c r="AN18" t="s">
        <v>2627</v>
      </c>
      <c r="AO18" t="s">
        <v>2627</v>
      </c>
      <c r="AP18" t="s">
        <v>2628</v>
      </c>
      <c r="AQ18" t="s">
        <v>2628</v>
      </c>
    </row>
    <row r="19" spans="1:43" x14ac:dyDescent="0.25">
      <c r="A19" s="1">
        <v>14</v>
      </c>
      <c r="B19" t="s">
        <v>1366</v>
      </c>
      <c r="C19" t="s">
        <v>1366</v>
      </c>
      <c r="D19" t="s">
        <v>2629</v>
      </c>
      <c r="E19" t="s">
        <v>212</v>
      </c>
      <c r="F19" t="s">
        <v>213</v>
      </c>
      <c r="G19" t="s">
        <v>67</v>
      </c>
      <c r="H19" t="s">
        <v>91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111</v>
      </c>
      <c r="O19" t="s">
        <v>2630</v>
      </c>
      <c r="P19" t="s">
        <v>59</v>
      </c>
      <c r="Q19" t="s">
        <v>59</v>
      </c>
      <c r="R19" t="s">
        <v>57</v>
      </c>
      <c r="S19" t="s">
        <v>2088</v>
      </c>
      <c r="T19" t="s">
        <v>2631</v>
      </c>
      <c r="U19" t="s">
        <v>2632</v>
      </c>
      <c r="V19" t="s">
        <v>2633</v>
      </c>
      <c r="W19" t="s">
        <v>2091</v>
      </c>
      <c r="X19" t="s">
        <v>57</v>
      </c>
      <c r="Y19" t="s">
        <v>2634</v>
      </c>
      <c r="Z19" t="s">
        <v>2091</v>
      </c>
      <c r="AA19" t="s">
        <v>2091</v>
      </c>
      <c r="AB19" t="s">
        <v>2635</v>
      </c>
      <c r="AC19" t="s">
        <v>2636</v>
      </c>
      <c r="AD19" t="s">
        <v>2088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2415</v>
      </c>
      <c r="AK19" t="s">
        <v>2091</v>
      </c>
      <c r="AL19" t="s">
        <v>2637</v>
      </c>
      <c r="AM19" t="s">
        <v>2638</v>
      </c>
      <c r="AN19" t="s">
        <v>2639</v>
      </c>
      <c r="AO19" t="s">
        <v>2640</v>
      </c>
      <c r="AP19" t="s">
        <v>2091</v>
      </c>
      <c r="AQ19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8"/>
  <sheetViews>
    <sheetView workbookViewId="0">
      <selection activeCell="A7" sqref="A7:XFD18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1368</v>
      </c>
      <c r="C7" t="s">
        <v>1368</v>
      </c>
      <c r="D7" t="s">
        <v>2089</v>
      </c>
      <c r="E7" t="s">
        <v>216</v>
      </c>
      <c r="F7" t="s">
        <v>217</v>
      </c>
      <c r="G7" t="s">
        <v>52</v>
      </c>
      <c r="H7" t="s">
        <v>63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2641</v>
      </c>
      <c r="P7" t="s">
        <v>59</v>
      </c>
      <c r="Q7" t="s">
        <v>59</v>
      </c>
      <c r="R7" t="s">
        <v>57</v>
      </c>
      <c r="S7" t="s">
        <v>2088</v>
      </c>
      <c r="T7" t="s">
        <v>2642</v>
      </c>
      <c r="U7" t="s">
        <v>2643</v>
      </c>
      <c r="V7" t="s">
        <v>2644</v>
      </c>
      <c r="W7" t="s">
        <v>2645</v>
      </c>
      <c r="X7" t="s">
        <v>57</v>
      </c>
      <c r="Y7" t="s">
        <v>2646</v>
      </c>
      <c r="Z7" t="s">
        <v>2091</v>
      </c>
      <c r="AA7" t="s">
        <v>2091</v>
      </c>
      <c r="AB7" t="s">
        <v>2647</v>
      </c>
      <c r="AC7" t="s">
        <v>2648</v>
      </c>
      <c r="AD7" t="s">
        <v>2091</v>
      </c>
      <c r="AE7" t="s">
        <v>2649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2650</v>
      </c>
      <c r="AM7" t="s">
        <v>2650</v>
      </c>
      <c r="AN7" t="s">
        <v>2651</v>
      </c>
      <c r="AO7" t="s">
        <v>2651</v>
      </c>
      <c r="AP7" t="s">
        <v>2091</v>
      </c>
      <c r="AQ7" t="s">
        <v>2091</v>
      </c>
    </row>
    <row r="8" spans="1:43" x14ac:dyDescent="0.25">
      <c r="A8" s="1">
        <v>3</v>
      </c>
      <c r="B8" t="s">
        <v>1369</v>
      </c>
      <c r="C8" t="s">
        <v>1369</v>
      </c>
      <c r="D8" t="s">
        <v>2104</v>
      </c>
      <c r="E8" t="s">
        <v>219</v>
      </c>
      <c r="F8" t="s">
        <v>220</v>
      </c>
      <c r="G8" t="s">
        <v>52</v>
      </c>
      <c r="H8" t="s">
        <v>87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2652</v>
      </c>
      <c r="P8" t="s">
        <v>59</v>
      </c>
      <c r="Q8" t="s">
        <v>59</v>
      </c>
      <c r="R8" t="s">
        <v>59</v>
      </c>
      <c r="S8" t="s">
        <v>2088</v>
      </c>
      <c r="T8" t="s">
        <v>2653</v>
      </c>
      <c r="U8" t="s">
        <v>2654</v>
      </c>
      <c r="V8" t="s">
        <v>2655</v>
      </c>
      <c r="W8" t="s">
        <v>2656</v>
      </c>
      <c r="X8" t="s">
        <v>59</v>
      </c>
      <c r="Y8" t="s">
        <v>2657</v>
      </c>
      <c r="Z8" t="s">
        <v>2658</v>
      </c>
      <c r="AA8" t="s">
        <v>2091</v>
      </c>
      <c r="AB8" t="s">
        <v>2659</v>
      </c>
      <c r="AC8" t="s">
        <v>2660</v>
      </c>
      <c r="AD8" t="s">
        <v>2091</v>
      </c>
      <c r="AE8" t="s">
        <v>2661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2662</v>
      </c>
      <c r="AL8" t="s">
        <v>2663</v>
      </c>
      <c r="AM8" t="s">
        <v>2664</v>
      </c>
      <c r="AN8" t="s">
        <v>2665</v>
      </c>
      <c r="AO8" t="s">
        <v>2666</v>
      </c>
      <c r="AP8" t="s">
        <v>2091</v>
      </c>
      <c r="AQ8" t="s">
        <v>2091</v>
      </c>
    </row>
    <row r="9" spans="1:43" x14ac:dyDescent="0.25">
      <c r="A9" s="1">
        <v>4</v>
      </c>
      <c r="B9" t="s">
        <v>1370</v>
      </c>
      <c r="C9" t="s">
        <v>1370</v>
      </c>
      <c r="D9" t="s">
        <v>2106</v>
      </c>
      <c r="E9" t="s">
        <v>222</v>
      </c>
      <c r="F9" t="s">
        <v>223</v>
      </c>
      <c r="G9" t="s">
        <v>52</v>
      </c>
      <c r="H9" t="s">
        <v>110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2156</v>
      </c>
      <c r="P9" t="s">
        <v>59</v>
      </c>
      <c r="Q9" t="s">
        <v>59</v>
      </c>
      <c r="R9" t="s">
        <v>57</v>
      </c>
      <c r="S9" t="s">
        <v>2667</v>
      </c>
      <c r="T9" t="s">
        <v>2668</v>
      </c>
      <c r="U9" t="s">
        <v>2669</v>
      </c>
      <c r="V9" t="s">
        <v>2670</v>
      </c>
      <c r="W9" t="s">
        <v>2671</v>
      </c>
      <c r="X9" t="s">
        <v>57</v>
      </c>
      <c r="Y9" t="s">
        <v>2672</v>
      </c>
      <c r="Z9" t="s">
        <v>2091</v>
      </c>
      <c r="AA9" t="s">
        <v>2091</v>
      </c>
      <c r="AB9" t="s">
        <v>2673</v>
      </c>
      <c r="AC9" t="s">
        <v>2674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2675</v>
      </c>
      <c r="AM9" t="s">
        <v>2675</v>
      </c>
      <c r="AN9" t="s">
        <v>2676</v>
      </c>
      <c r="AO9" t="s">
        <v>2676</v>
      </c>
      <c r="AP9" t="s">
        <v>2091</v>
      </c>
      <c r="AQ9" t="s">
        <v>2091</v>
      </c>
    </row>
    <row r="10" spans="1:43" x14ac:dyDescent="0.25">
      <c r="A10" s="1">
        <v>5</v>
      </c>
      <c r="B10" t="s">
        <v>1371</v>
      </c>
      <c r="C10" t="s">
        <v>1371</v>
      </c>
      <c r="D10" t="s">
        <v>2118</v>
      </c>
      <c r="E10" t="s">
        <v>1277</v>
      </c>
      <c r="F10" t="s">
        <v>226</v>
      </c>
      <c r="G10" t="s">
        <v>52</v>
      </c>
      <c r="H10" t="s">
        <v>72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2677</v>
      </c>
      <c r="P10" t="s">
        <v>59</v>
      </c>
      <c r="Q10" t="s">
        <v>59</v>
      </c>
      <c r="R10" t="s">
        <v>57</v>
      </c>
      <c r="S10" t="s">
        <v>2088</v>
      </c>
      <c r="T10" t="s">
        <v>2678</v>
      </c>
      <c r="U10" t="s">
        <v>2679</v>
      </c>
      <c r="V10" t="s">
        <v>2680</v>
      </c>
      <c r="W10" t="s">
        <v>2091</v>
      </c>
      <c r="X10" t="s">
        <v>57</v>
      </c>
      <c r="Y10" t="s">
        <v>2681</v>
      </c>
      <c r="Z10" t="s">
        <v>2091</v>
      </c>
      <c r="AA10" t="s">
        <v>2091</v>
      </c>
      <c r="AB10" t="s">
        <v>2682</v>
      </c>
      <c r="AC10" t="s">
        <v>2683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2684</v>
      </c>
      <c r="AM10" t="s">
        <v>2685</v>
      </c>
      <c r="AN10" t="s">
        <v>2684</v>
      </c>
      <c r="AO10" t="s">
        <v>2685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1372</v>
      </c>
      <c r="C11" t="s">
        <v>1372</v>
      </c>
      <c r="D11" t="s">
        <v>2133</v>
      </c>
      <c r="E11" t="s">
        <v>228</v>
      </c>
      <c r="F11" t="s">
        <v>229</v>
      </c>
      <c r="G11" t="s">
        <v>52</v>
      </c>
      <c r="H11" t="s">
        <v>128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2686</v>
      </c>
      <c r="P11" t="s">
        <v>59</v>
      </c>
      <c r="Q11" t="s">
        <v>59</v>
      </c>
      <c r="R11" t="s">
        <v>59</v>
      </c>
      <c r="S11" t="s">
        <v>2687</v>
      </c>
      <c r="T11" t="s">
        <v>2688</v>
      </c>
      <c r="U11" t="s">
        <v>2689</v>
      </c>
      <c r="V11" t="s">
        <v>2690</v>
      </c>
      <c r="W11" t="s">
        <v>2691</v>
      </c>
      <c r="X11" t="s">
        <v>59</v>
      </c>
      <c r="Y11" t="s">
        <v>2692</v>
      </c>
      <c r="Z11" t="s">
        <v>2693</v>
      </c>
      <c r="AA11" t="s">
        <v>2091</v>
      </c>
      <c r="AB11" t="s">
        <v>2694</v>
      </c>
      <c r="AC11" t="s">
        <v>2695</v>
      </c>
      <c r="AD11" t="s">
        <v>2091</v>
      </c>
      <c r="AE11" t="s">
        <v>2696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2697</v>
      </c>
      <c r="AM11" t="s">
        <v>2697</v>
      </c>
      <c r="AN11" t="s">
        <v>2698</v>
      </c>
      <c r="AO11" t="s">
        <v>2699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1375</v>
      </c>
      <c r="C12" t="s">
        <v>1375</v>
      </c>
      <c r="D12" t="s">
        <v>2144</v>
      </c>
      <c r="E12" t="s">
        <v>231</v>
      </c>
      <c r="F12" t="s">
        <v>232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2700</v>
      </c>
      <c r="P12" t="s">
        <v>59</v>
      </c>
      <c r="Q12" t="s">
        <v>59</v>
      </c>
      <c r="R12" t="s">
        <v>59</v>
      </c>
      <c r="S12" t="s">
        <v>2701</v>
      </c>
      <c r="T12" t="s">
        <v>2702</v>
      </c>
      <c r="U12" t="s">
        <v>2703</v>
      </c>
      <c r="V12" t="s">
        <v>2704</v>
      </c>
      <c r="W12" t="s">
        <v>2705</v>
      </c>
      <c r="X12" t="s">
        <v>57</v>
      </c>
      <c r="Y12" t="s">
        <v>2706</v>
      </c>
      <c r="Z12" t="s">
        <v>2091</v>
      </c>
      <c r="AA12" t="s">
        <v>2091</v>
      </c>
      <c r="AB12" t="s">
        <v>2707</v>
      </c>
      <c r="AC12" t="s">
        <v>2708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2709</v>
      </c>
      <c r="AK12" t="s">
        <v>2710</v>
      </c>
      <c r="AL12" t="s">
        <v>2711</v>
      </c>
      <c r="AM12" t="s">
        <v>2712</v>
      </c>
      <c r="AN12" t="s">
        <v>2713</v>
      </c>
      <c r="AO12" t="s">
        <v>2714</v>
      </c>
      <c r="AP12" t="s">
        <v>2715</v>
      </c>
      <c r="AQ12" t="s">
        <v>2716</v>
      </c>
    </row>
    <row r="13" spans="1:43" x14ac:dyDescent="0.25">
      <c r="A13" s="1">
        <v>8</v>
      </c>
      <c r="B13" t="s">
        <v>1376</v>
      </c>
      <c r="C13" t="s">
        <v>1376</v>
      </c>
      <c r="D13" t="s">
        <v>2155</v>
      </c>
      <c r="E13" t="s">
        <v>1280</v>
      </c>
      <c r="F13" t="s">
        <v>235</v>
      </c>
      <c r="G13" t="s">
        <v>67</v>
      </c>
      <c r="H13" t="s">
        <v>91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2717</v>
      </c>
      <c r="P13" t="s">
        <v>57</v>
      </c>
      <c r="Q13" t="s">
        <v>59</v>
      </c>
      <c r="R13" t="s">
        <v>57</v>
      </c>
      <c r="S13" t="s">
        <v>2088</v>
      </c>
      <c r="T13" t="s">
        <v>2718</v>
      </c>
      <c r="U13" t="s">
        <v>2719</v>
      </c>
      <c r="V13" t="s">
        <v>2720</v>
      </c>
      <c r="W13" t="s">
        <v>2721</v>
      </c>
      <c r="X13" t="s">
        <v>57</v>
      </c>
      <c r="Y13" t="s">
        <v>2722</v>
      </c>
      <c r="Z13" t="s">
        <v>2091</v>
      </c>
      <c r="AA13" t="s">
        <v>2091</v>
      </c>
      <c r="AB13" t="s">
        <v>2723</v>
      </c>
      <c r="AC13" t="s">
        <v>2724</v>
      </c>
      <c r="AD13" t="s">
        <v>2091</v>
      </c>
      <c r="AE13" t="s">
        <v>2091</v>
      </c>
      <c r="AF13" t="s">
        <v>2725</v>
      </c>
      <c r="AG13" t="s">
        <v>2726</v>
      </c>
      <c r="AH13" t="s">
        <v>2727</v>
      </c>
      <c r="AI13" t="s">
        <v>2728</v>
      </c>
      <c r="AJ13" t="s">
        <v>2091</v>
      </c>
      <c r="AK13" t="s">
        <v>2091</v>
      </c>
      <c r="AL13" t="s">
        <v>2724</v>
      </c>
      <c r="AM13" t="s">
        <v>2724</v>
      </c>
      <c r="AN13" t="s">
        <v>2724</v>
      </c>
      <c r="AO13" t="s">
        <v>2724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1373</v>
      </c>
      <c r="C14" t="s">
        <v>1373</v>
      </c>
      <c r="D14" t="s">
        <v>2165</v>
      </c>
      <c r="E14" t="s">
        <v>237</v>
      </c>
      <c r="F14" t="s">
        <v>238</v>
      </c>
      <c r="G14" t="s">
        <v>52</v>
      </c>
      <c r="H14" t="s">
        <v>239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111</v>
      </c>
      <c r="O14" t="s">
        <v>2729</v>
      </c>
      <c r="P14" t="s">
        <v>59</v>
      </c>
      <c r="Q14" t="s">
        <v>59</v>
      </c>
      <c r="R14" t="s">
        <v>59</v>
      </c>
      <c r="S14" t="s">
        <v>2730</v>
      </c>
      <c r="T14" t="s">
        <v>2731</v>
      </c>
      <c r="U14" t="s">
        <v>2732</v>
      </c>
      <c r="V14" t="s">
        <v>2733</v>
      </c>
      <c r="W14" t="s">
        <v>2734</v>
      </c>
      <c r="X14" t="s">
        <v>59</v>
      </c>
      <c r="Y14" t="s">
        <v>2735</v>
      </c>
      <c r="Z14" t="s">
        <v>2736</v>
      </c>
      <c r="AA14" t="s">
        <v>2091</v>
      </c>
      <c r="AB14" t="s">
        <v>2737</v>
      </c>
      <c r="AC14" t="s">
        <v>2738</v>
      </c>
      <c r="AD14" t="s">
        <v>2091</v>
      </c>
      <c r="AE14" t="s">
        <v>2739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2740</v>
      </c>
      <c r="AM14" t="s">
        <v>2740</v>
      </c>
      <c r="AN14" t="s">
        <v>2741</v>
      </c>
      <c r="AO14" t="s">
        <v>2741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1377</v>
      </c>
      <c r="C15" t="s">
        <v>1377</v>
      </c>
      <c r="D15" t="s">
        <v>2175</v>
      </c>
      <c r="E15" t="s">
        <v>241</v>
      </c>
      <c r="F15" t="s">
        <v>242</v>
      </c>
      <c r="G15" t="s">
        <v>52</v>
      </c>
      <c r="H15" t="s">
        <v>102</v>
      </c>
      <c r="I15" t="s">
        <v>73</v>
      </c>
      <c r="J15" t="s">
        <v>74</v>
      </c>
      <c r="K15" t="s">
        <v>56</v>
      </c>
      <c r="L15" t="s">
        <v>57</v>
      </c>
      <c r="M15" t="s">
        <v>57</v>
      </c>
      <c r="N15" t="s">
        <v>58</v>
      </c>
      <c r="O15" t="s">
        <v>2742</v>
      </c>
      <c r="P15" t="s">
        <v>59</v>
      </c>
      <c r="Q15" t="s">
        <v>59</v>
      </c>
      <c r="R15" t="s">
        <v>57</v>
      </c>
      <c r="S15" t="s">
        <v>2088</v>
      </c>
      <c r="T15" t="s">
        <v>2743</v>
      </c>
      <c r="U15" t="s">
        <v>2744</v>
      </c>
      <c r="V15" t="s">
        <v>2745</v>
      </c>
      <c r="W15" t="s">
        <v>2746</v>
      </c>
      <c r="X15" t="s">
        <v>57</v>
      </c>
      <c r="Y15" t="s">
        <v>2747</v>
      </c>
      <c r="Z15" t="s">
        <v>2091</v>
      </c>
      <c r="AA15" t="s">
        <v>2091</v>
      </c>
      <c r="AB15" t="s">
        <v>2748</v>
      </c>
      <c r="AC15" t="s">
        <v>2749</v>
      </c>
      <c r="AD15" t="s">
        <v>2091</v>
      </c>
      <c r="AE15" t="s">
        <v>2091</v>
      </c>
      <c r="AF15" t="s">
        <v>2750</v>
      </c>
      <c r="AG15" t="s">
        <v>2751</v>
      </c>
      <c r="AH15" t="s">
        <v>2752</v>
      </c>
      <c r="AI15" t="s">
        <v>2091</v>
      </c>
      <c r="AJ15" t="s">
        <v>2091</v>
      </c>
      <c r="AK15" t="s">
        <v>2091</v>
      </c>
      <c r="AL15" t="s">
        <v>2091</v>
      </c>
      <c r="AM15" t="s">
        <v>2091</v>
      </c>
      <c r="AN15" t="s">
        <v>2753</v>
      </c>
      <c r="AO15" t="s">
        <v>2753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1378</v>
      </c>
      <c r="C16" t="s">
        <v>1378</v>
      </c>
      <c r="D16" t="s">
        <v>2190</v>
      </c>
      <c r="E16" t="s">
        <v>244</v>
      </c>
      <c r="F16" t="s">
        <v>245</v>
      </c>
      <c r="G16" t="s">
        <v>52</v>
      </c>
      <c r="H16" t="s">
        <v>98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58</v>
      </c>
      <c r="O16" t="s">
        <v>2754</v>
      </c>
      <c r="P16" t="s">
        <v>59</v>
      </c>
      <c r="Q16" t="s">
        <v>59</v>
      </c>
      <c r="R16" t="s">
        <v>57</v>
      </c>
      <c r="S16" t="s">
        <v>2755</v>
      </c>
      <c r="T16" t="s">
        <v>2756</v>
      </c>
      <c r="U16" t="s">
        <v>2757</v>
      </c>
      <c r="V16" t="s">
        <v>2758</v>
      </c>
      <c r="W16" t="s">
        <v>2091</v>
      </c>
      <c r="X16" t="s">
        <v>57</v>
      </c>
      <c r="Y16" t="s">
        <v>2759</v>
      </c>
      <c r="Z16" t="s">
        <v>2091</v>
      </c>
      <c r="AA16" t="s">
        <v>2091</v>
      </c>
      <c r="AB16" t="s">
        <v>2760</v>
      </c>
      <c r="AC16" t="s">
        <v>2761</v>
      </c>
      <c r="AD16" t="s">
        <v>2091</v>
      </c>
      <c r="AE16" t="s">
        <v>2091</v>
      </c>
      <c r="AF16" t="s">
        <v>2762</v>
      </c>
      <c r="AG16" t="s">
        <v>2763</v>
      </c>
      <c r="AH16" t="s">
        <v>2091</v>
      </c>
      <c r="AI16" t="s">
        <v>2091</v>
      </c>
      <c r="AJ16" t="s">
        <v>2091</v>
      </c>
      <c r="AK16" t="s">
        <v>2091</v>
      </c>
      <c r="AL16" t="s">
        <v>2764</v>
      </c>
      <c r="AM16" t="s">
        <v>2764</v>
      </c>
      <c r="AN16" t="s">
        <v>2765</v>
      </c>
      <c r="AO16" t="s">
        <v>2765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1236</v>
      </c>
      <c r="C17" t="s">
        <v>1236</v>
      </c>
      <c r="D17" t="s">
        <v>2206</v>
      </c>
      <c r="E17" t="s">
        <v>247</v>
      </c>
      <c r="F17" t="s">
        <v>248</v>
      </c>
      <c r="G17" t="s">
        <v>52</v>
      </c>
      <c r="H17" t="s">
        <v>204</v>
      </c>
      <c r="I17" t="s">
        <v>54</v>
      </c>
      <c r="J17" t="s">
        <v>55</v>
      </c>
      <c r="K17" t="s">
        <v>56</v>
      </c>
      <c r="L17" t="s">
        <v>57</v>
      </c>
      <c r="M17" t="s">
        <v>57</v>
      </c>
      <c r="N17" t="s">
        <v>111</v>
      </c>
      <c r="O17" t="s">
        <v>2766</v>
      </c>
      <c r="P17" t="s">
        <v>59</v>
      </c>
      <c r="Q17" t="s">
        <v>59</v>
      </c>
      <c r="R17" t="s">
        <v>59</v>
      </c>
      <c r="S17" t="s">
        <v>2767</v>
      </c>
      <c r="T17" t="s">
        <v>2768</v>
      </c>
      <c r="U17" t="s">
        <v>2769</v>
      </c>
      <c r="V17" t="s">
        <v>2770</v>
      </c>
      <c r="W17" t="s">
        <v>2771</v>
      </c>
      <c r="X17" t="s">
        <v>57</v>
      </c>
      <c r="Y17" t="s">
        <v>2772</v>
      </c>
      <c r="Z17" t="s">
        <v>2091</v>
      </c>
      <c r="AA17" t="s">
        <v>2091</v>
      </c>
      <c r="AB17" t="s">
        <v>2773</v>
      </c>
      <c r="AC17" t="s">
        <v>2774</v>
      </c>
      <c r="AD17" t="s">
        <v>2091</v>
      </c>
      <c r="AE17" t="s">
        <v>2091</v>
      </c>
      <c r="AF17" t="s">
        <v>2775</v>
      </c>
      <c r="AG17" t="s">
        <v>2776</v>
      </c>
      <c r="AH17" t="s">
        <v>2091</v>
      </c>
      <c r="AI17" t="s">
        <v>2091</v>
      </c>
      <c r="AJ17" t="s">
        <v>2777</v>
      </c>
      <c r="AK17" t="s">
        <v>2778</v>
      </c>
      <c r="AL17" t="s">
        <v>2779</v>
      </c>
      <c r="AM17" t="s">
        <v>2780</v>
      </c>
      <c r="AN17" t="s">
        <v>2781</v>
      </c>
      <c r="AO17" t="s">
        <v>2782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1379</v>
      </c>
      <c r="C18" t="s">
        <v>1379</v>
      </c>
      <c r="D18" t="s">
        <v>2219</v>
      </c>
      <c r="E18" t="s">
        <v>1298</v>
      </c>
      <c r="F18" t="s">
        <v>251</v>
      </c>
      <c r="G18" t="s">
        <v>52</v>
      </c>
      <c r="H18" t="s">
        <v>53</v>
      </c>
      <c r="I18" t="s">
        <v>54</v>
      </c>
      <c r="J18" t="s">
        <v>55</v>
      </c>
      <c r="K18" t="s">
        <v>56</v>
      </c>
      <c r="L18" t="s">
        <v>57</v>
      </c>
      <c r="M18" t="s">
        <v>59</v>
      </c>
      <c r="N18" t="s">
        <v>111</v>
      </c>
      <c r="O18" t="s">
        <v>2783</v>
      </c>
      <c r="P18" t="s">
        <v>59</v>
      </c>
      <c r="Q18" t="s">
        <v>59</v>
      </c>
      <c r="R18" t="s">
        <v>57</v>
      </c>
      <c r="S18" t="s">
        <v>2784</v>
      </c>
      <c r="T18" t="s">
        <v>2785</v>
      </c>
      <c r="U18" t="s">
        <v>2786</v>
      </c>
      <c r="V18" t="s">
        <v>2787</v>
      </c>
      <c r="W18" t="s">
        <v>2788</v>
      </c>
      <c r="X18" t="s">
        <v>57</v>
      </c>
      <c r="Y18" t="s">
        <v>2789</v>
      </c>
      <c r="Z18" t="s">
        <v>2091</v>
      </c>
      <c r="AA18" t="s">
        <v>2091</v>
      </c>
      <c r="AB18" t="s">
        <v>2790</v>
      </c>
      <c r="AC18" t="s">
        <v>2791</v>
      </c>
      <c r="AD18" t="s">
        <v>2091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2091</v>
      </c>
      <c r="AM18" t="s">
        <v>2091</v>
      </c>
      <c r="AN18" t="s">
        <v>2091</v>
      </c>
      <c r="AO18" t="s">
        <v>2091</v>
      </c>
      <c r="AP18" t="s">
        <v>2091</v>
      </c>
      <c r="AQ18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31"/>
  <sheetViews>
    <sheetView topLeftCell="A8" workbookViewId="0">
      <selection activeCell="A7" sqref="A7:XFD3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1382</v>
      </c>
      <c r="C7" t="s">
        <v>1382</v>
      </c>
      <c r="D7" t="s">
        <v>2089</v>
      </c>
      <c r="E7" t="s">
        <v>254</v>
      </c>
      <c r="F7" t="s">
        <v>255</v>
      </c>
      <c r="G7" t="s">
        <v>52</v>
      </c>
      <c r="H7" t="s">
        <v>68</v>
      </c>
      <c r="I7" t="s">
        <v>54</v>
      </c>
      <c r="J7" t="s">
        <v>55</v>
      </c>
      <c r="K7" t="s">
        <v>256</v>
      </c>
      <c r="L7" t="s">
        <v>59</v>
      </c>
      <c r="M7" t="s">
        <v>57</v>
      </c>
      <c r="N7" t="s">
        <v>111</v>
      </c>
      <c r="O7" t="s">
        <v>2792</v>
      </c>
      <c r="P7" t="s">
        <v>59</v>
      </c>
      <c r="Q7" t="s">
        <v>59</v>
      </c>
      <c r="R7" t="s">
        <v>59</v>
      </c>
      <c r="S7" t="s">
        <v>2088</v>
      </c>
      <c r="T7" t="s">
        <v>2793</v>
      </c>
      <c r="U7" t="s">
        <v>2794</v>
      </c>
      <c r="V7" t="s">
        <v>2795</v>
      </c>
      <c r="W7" t="s">
        <v>2796</v>
      </c>
      <c r="X7" t="s">
        <v>59</v>
      </c>
      <c r="Y7" t="s">
        <v>2797</v>
      </c>
      <c r="Z7" t="s">
        <v>2798</v>
      </c>
      <c r="AA7" t="s">
        <v>2091</v>
      </c>
      <c r="AB7" t="s">
        <v>2799</v>
      </c>
      <c r="AC7" t="s">
        <v>2800</v>
      </c>
      <c r="AD7" t="s">
        <v>2088</v>
      </c>
      <c r="AE7" t="s">
        <v>2801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2802</v>
      </c>
      <c r="AM7" t="s">
        <v>2802</v>
      </c>
      <c r="AN7" t="s">
        <v>2803</v>
      </c>
      <c r="AO7" t="s">
        <v>2803</v>
      </c>
      <c r="AP7" t="s">
        <v>2091</v>
      </c>
      <c r="AQ7" t="s">
        <v>2091</v>
      </c>
    </row>
    <row r="8" spans="1:43" x14ac:dyDescent="0.25">
      <c r="A8" s="1">
        <v>3</v>
      </c>
      <c r="B8" t="s">
        <v>1387</v>
      </c>
      <c r="C8" t="s">
        <v>1387</v>
      </c>
      <c r="D8" t="s">
        <v>2104</v>
      </c>
      <c r="E8" t="s">
        <v>258</v>
      </c>
      <c r="F8" t="s">
        <v>259</v>
      </c>
      <c r="G8" t="s">
        <v>52</v>
      </c>
      <c r="H8" t="s">
        <v>68</v>
      </c>
      <c r="I8" t="s">
        <v>54</v>
      </c>
      <c r="J8" t="s">
        <v>55</v>
      </c>
      <c r="K8" t="s">
        <v>56</v>
      </c>
      <c r="L8" t="s">
        <v>57</v>
      </c>
      <c r="M8" t="s">
        <v>59</v>
      </c>
      <c r="N8" t="s">
        <v>111</v>
      </c>
      <c r="O8" t="s">
        <v>2804</v>
      </c>
      <c r="P8" t="s">
        <v>59</v>
      </c>
      <c r="Q8" t="s">
        <v>59</v>
      </c>
      <c r="R8" t="s">
        <v>59</v>
      </c>
      <c r="S8" t="s">
        <v>2805</v>
      </c>
      <c r="T8" t="s">
        <v>2806</v>
      </c>
      <c r="U8" t="s">
        <v>2807</v>
      </c>
      <c r="V8" t="s">
        <v>2808</v>
      </c>
      <c r="W8" t="s">
        <v>2809</v>
      </c>
      <c r="X8" t="s">
        <v>59</v>
      </c>
      <c r="Y8" t="s">
        <v>2810</v>
      </c>
      <c r="Z8" t="s">
        <v>2811</v>
      </c>
      <c r="AA8" t="s">
        <v>2091</v>
      </c>
      <c r="AB8" t="s">
        <v>2812</v>
      </c>
      <c r="AC8" t="s">
        <v>2813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2814</v>
      </c>
      <c r="AM8" t="s">
        <v>2814</v>
      </c>
      <c r="AN8" t="s">
        <v>2815</v>
      </c>
      <c r="AO8" t="s">
        <v>2816</v>
      </c>
      <c r="AP8" t="s">
        <v>2091</v>
      </c>
      <c r="AQ8" t="s">
        <v>2091</v>
      </c>
    </row>
    <row r="9" spans="1:43" x14ac:dyDescent="0.25">
      <c r="A9" s="1">
        <v>4</v>
      </c>
      <c r="B9" t="s">
        <v>1384</v>
      </c>
      <c r="C9" t="s">
        <v>1384</v>
      </c>
      <c r="D9" t="s">
        <v>2106</v>
      </c>
      <c r="E9" t="s">
        <v>261</v>
      </c>
      <c r="F9" t="s">
        <v>262</v>
      </c>
      <c r="G9" t="s">
        <v>52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59</v>
      </c>
      <c r="N9" t="s">
        <v>111</v>
      </c>
      <c r="O9" t="s">
        <v>2254</v>
      </c>
      <c r="P9" t="s">
        <v>59</v>
      </c>
      <c r="Q9" t="s">
        <v>59</v>
      </c>
      <c r="R9" t="s">
        <v>59</v>
      </c>
      <c r="S9" t="s">
        <v>2088</v>
      </c>
      <c r="T9" t="s">
        <v>2817</v>
      </c>
      <c r="U9" t="s">
        <v>2818</v>
      </c>
      <c r="V9" t="s">
        <v>2819</v>
      </c>
      <c r="W9" t="s">
        <v>2091</v>
      </c>
      <c r="X9" t="s">
        <v>59</v>
      </c>
      <c r="Y9" t="s">
        <v>2820</v>
      </c>
      <c r="Z9" t="s">
        <v>2821</v>
      </c>
      <c r="AA9" t="s">
        <v>2091</v>
      </c>
      <c r="AB9" t="s">
        <v>2822</v>
      </c>
      <c r="AC9" t="s">
        <v>2823</v>
      </c>
      <c r="AD9" t="s">
        <v>2088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2091</v>
      </c>
      <c r="AM9" t="s">
        <v>2091</v>
      </c>
      <c r="AN9" t="s">
        <v>2824</v>
      </c>
      <c r="AO9" t="s">
        <v>2824</v>
      </c>
      <c r="AP9" t="s">
        <v>2091</v>
      </c>
      <c r="AQ9" t="s">
        <v>2091</v>
      </c>
    </row>
    <row r="10" spans="1:43" x14ac:dyDescent="0.25">
      <c r="A10" s="1">
        <v>5</v>
      </c>
      <c r="B10" t="s">
        <v>1383</v>
      </c>
      <c r="C10" t="s">
        <v>1383</v>
      </c>
      <c r="D10" t="s">
        <v>2118</v>
      </c>
      <c r="E10" t="s">
        <v>264</v>
      </c>
      <c r="F10" t="s">
        <v>265</v>
      </c>
      <c r="G10" t="s">
        <v>52</v>
      </c>
      <c r="H10" t="s">
        <v>68</v>
      </c>
      <c r="I10" t="s">
        <v>54</v>
      </c>
      <c r="J10" t="s">
        <v>55</v>
      </c>
      <c r="K10" t="s">
        <v>56</v>
      </c>
      <c r="L10" t="s">
        <v>57</v>
      </c>
      <c r="M10" t="s">
        <v>59</v>
      </c>
      <c r="N10" t="s">
        <v>111</v>
      </c>
      <c r="O10" t="s">
        <v>2825</v>
      </c>
      <c r="P10" t="s">
        <v>59</v>
      </c>
      <c r="Q10" t="s">
        <v>59</v>
      </c>
      <c r="R10" t="s">
        <v>59</v>
      </c>
      <c r="S10" t="s">
        <v>2088</v>
      </c>
      <c r="T10" t="s">
        <v>2826</v>
      </c>
      <c r="U10" t="s">
        <v>2827</v>
      </c>
      <c r="V10" t="s">
        <v>2828</v>
      </c>
      <c r="W10" t="s">
        <v>2091</v>
      </c>
      <c r="X10" t="s">
        <v>59</v>
      </c>
      <c r="Y10" t="s">
        <v>2829</v>
      </c>
      <c r="Z10" t="s">
        <v>2830</v>
      </c>
      <c r="AA10" t="s">
        <v>2091</v>
      </c>
      <c r="AB10" t="s">
        <v>2831</v>
      </c>
      <c r="AC10" t="s">
        <v>2832</v>
      </c>
      <c r="AD10" t="s">
        <v>2088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2833</v>
      </c>
      <c r="AM10" t="s">
        <v>2833</v>
      </c>
      <c r="AN10" t="s">
        <v>2834</v>
      </c>
      <c r="AO10" t="s">
        <v>2834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1386</v>
      </c>
      <c r="C11" t="s">
        <v>1386</v>
      </c>
      <c r="D11" t="s">
        <v>2133</v>
      </c>
      <c r="E11" t="s">
        <v>266</v>
      </c>
      <c r="F11" t="s">
        <v>267</v>
      </c>
      <c r="G11" t="s">
        <v>52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  <c r="M11" t="s">
        <v>59</v>
      </c>
      <c r="N11" t="s">
        <v>111</v>
      </c>
      <c r="O11" t="s">
        <v>2835</v>
      </c>
      <c r="P11" t="s">
        <v>59</v>
      </c>
      <c r="Q11" t="s">
        <v>59</v>
      </c>
      <c r="R11" t="s">
        <v>57</v>
      </c>
      <c r="S11" t="s">
        <v>2836</v>
      </c>
      <c r="T11" t="s">
        <v>2837</v>
      </c>
      <c r="U11" t="s">
        <v>2838</v>
      </c>
      <c r="V11" t="s">
        <v>2839</v>
      </c>
      <c r="W11" t="s">
        <v>2840</v>
      </c>
      <c r="X11" t="s">
        <v>59</v>
      </c>
      <c r="Y11" t="s">
        <v>2841</v>
      </c>
      <c r="Z11" t="s">
        <v>2842</v>
      </c>
      <c r="AA11" t="s">
        <v>2091</v>
      </c>
      <c r="AB11" t="s">
        <v>2843</v>
      </c>
      <c r="AC11" t="s">
        <v>2844</v>
      </c>
      <c r="AD11" t="s">
        <v>2088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2845</v>
      </c>
      <c r="AM11" t="s">
        <v>2845</v>
      </c>
      <c r="AN11" t="s">
        <v>2846</v>
      </c>
      <c r="AO11" t="s">
        <v>2847</v>
      </c>
      <c r="AP11" t="s">
        <v>2848</v>
      </c>
      <c r="AQ11" t="s">
        <v>2091</v>
      </c>
    </row>
    <row r="12" spans="1:43" x14ac:dyDescent="0.25">
      <c r="A12" s="1">
        <v>7</v>
      </c>
      <c r="B12" t="s">
        <v>1389</v>
      </c>
      <c r="C12" t="s">
        <v>1389</v>
      </c>
      <c r="D12" t="s">
        <v>2144</v>
      </c>
      <c r="E12" t="s">
        <v>269</v>
      </c>
      <c r="F12" t="s">
        <v>270</v>
      </c>
      <c r="G12" t="s">
        <v>52</v>
      </c>
      <c r="H12" t="s">
        <v>72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2849</v>
      </c>
      <c r="P12" t="s">
        <v>59</v>
      </c>
      <c r="Q12" t="s">
        <v>59</v>
      </c>
      <c r="R12" t="s">
        <v>57</v>
      </c>
      <c r="S12" t="s">
        <v>2088</v>
      </c>
      <c r="T12" t="s">
        <v>2850</v>
      </c>
      <c r="U12" t="s">
        <v>2851</v>
      </c>
      <c r="V12" t="s">
        <v>2852</v>
      </c>
      <c r="W12" t="s">
        <v>2853</v>
      </c>
      <c r="X12" t="s">
        <v>57</v>
      </c>
      <c r="Y12" t="s">
        <v>2854</v>
      </c>
      <c r="Z12" t="s">
        <v>2091</v>
      </c>
      <c r="AA12" t="s">
        <v>2091</v>
      </c>
      <c r="AB12" t="s">
        <v>2855</v>
      </c>
      <c r="AC12" t="s">
        <v>2856</v>
      </c>
      <c r="AD12" t="s">
        <v>2088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2857</v>
      </c>
      <c r="AM12" t="s">
        <v>2858</v>
      </c>
      <c r="AN12" t="s">
        <v>2859</v>
      </c>
      <c r="AO12" t="s">
        <v>2859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1396</v>
      </c>
      <c r="C13" t="s">
        <v>1396</v>
      </c>
      <c r="D13" t="s">
        <v>2155</v>
      </c>
      <c r="E13" t="s">
        <v>272</v>
      </c>
      <c r="F13" t="s">
        <v>273</v>
      </c>
      <c r="G13" t="s">
        <v>67</v>
      </c>
      <c r="H13" t="s">
        <v>53</v>
      </c>
      <c r="I13" t="s">
        <v>73</v>
      </c>
      <c r="J13" t="s">
        <v>74</v>
      </c>
      <c r="K13" t="s">
        <v>56</v>
      </c>
      <c r="L13" t="s">
        <v>57</v>
      </c>
      <c r="M13" t="s">
        <v>57</v>
      </c>
      <c r="N13" t="s">
        <v>58</v>
      </c>
      <c r="O13" t="s">
        <v>2860</v>
      </c>
      <c r="P13" t="s">
        <v>59</v>
      </c>
      <c r="Q13" t="s">
        <v>59</v>
      </c>
      <c r="R13" t="s">
        <v>57</v>
      </c>
      <c r="S13" t="s">
        <v>2088</v>
      </c>
      <c r="T13" t="s">
        <v>2091</v>
      </c>
      <c r="U13" t="s">
        <v>2861</v>
      </c>
      <c r="V13" t="s">
        <v>2862</v>
      </c>
      <c r="W13" t="s">
        <v>2091</v>
      </c>
      <c r="X13" t="s">
        <v>57</v>
      </c>
      <c r="Y13" t="s">
        <v>2863</v>
      </c>
      <c r="Z13" t="s">
        <v>2091</v>
      </c>
      <c r="AA13" t="s">
        <v>2864</v>
      </c>
      <c r="AB13" t="s">
        <v>2865</v>
      </c>
      <c r="AC13" t="s">
        <v>2866</v>
      </c>
      <c r="AD13" t="s">
        <v>2088</v>
      </c>
      <c r="AE13" t="s">
        <v>2091</v>
      </c>
      <c r="AF13" t="s">
        <v>2867</v>
      </c>
      <c r="AG13" t="s">
        <v>2868</v>
      </c>
      <c r="AH13" t="s">
        <v>2869</v>
      </c>
      <c r="AI13" t="s">
        <v>2870</v>
      </c>
      <c r="AJ13" t="s">
        <v>2871</v>
      </c>
      <c r="AK13" t="s">
        <v>2091</v>
      </c>
      <c r="AL13" t="s">
        <v>2872</v>
      </c>
      <c r="AM13" t="s">
        <v>2539</v>
      </c>
      <c r="AN13" t="s">
        <v>2873</v>
      </c>
      <c r="AO13" t="s">
        <v>2874</v>
      </c>
      <c r="AP13" t="s">
        <v>2871</v>
      </c>
      <c r="AQ13" t="s">
        <v>2091</v>
      </c>
    </row>
    <row r="14" spans="1:43" x14ac:dyDescent="0.25">
      <c r="A14" s="1">
        <v>9</v>
      </c>
      <c r="B14" t="s">
        <v>1388</v>
      </c>
      <c r="C14" t="s">
        <v>1388</v>
      </c>
      <c r="D14" t="s">
        <v>2165</v>
      </c>
      <c r="E14" t="s">
        <v>275</v>
      </c>
      <c r="F14" t="s">
        <v>276</v>
      </c>
      <c r="G14" t="s">
        <v>52</v>
      </c>
      <c r="H14" t="s">
        <v>87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111</v>
      </c>
      <c r="O14" t="s">
        <v>2875</v>
      </c>
      <c r="P14" t="s">
        <v>59</v>
      </c>
      <c r="Q14" t="s">
        <v>59</v>
      </c>
      <c r="R14" t="s">
        <v>59</v>
      </c>
      <c r="S14" t="s">
        <v>2876</v>
      </c>
      <c r="T14" t="s">
        <v>2877</v>
      </c>
      <c r="U14" t="s">
        <v>2878</v>
      </c>
      <c r="V14" t="s">
        <v>2879</v>
      </c>
      <c r="W14" t="s">
        <v>2880</v>
      </c>
      <c r="X14" t="s">
        <v>59</v>
      </c>
      <c r="Y14" t="s">
        <v>2881</v>
      </c>
      <c r="Z14" t="s">
        <v>2882</v>
      </c>
      <c r="AA14" t="s">
        <v>2883</v>
      </c>
      <c r="AB14" t="s">
        <v>2884</v>
      </c>
      <c r="AC14" t="s">
        <v>2885</v>
      </c>
      <c r="AD14" t="s">
        <v>2088</v>
      </c>
      <c r="AE14" t="s">
        <v>2886</v>
      </c>
      <c r="AF14" t="s">
        <v>2091</v>
      </c>
      <c r="AG14" t="s">
        <v>2091</v>
      </c>
      <c r="AH14" t="s">
        <v>2887</v>
      </c>
      <c r="AI14" t="s">
        <v>2888</v>
      </c>
      <c r="AJ14" t="s">
        <v>2091</v>
      </c>
      <c r="AK14" t="s">
        <v>2091</v>
      </c>
      <c r="AL14" t="s">
        <v>2889</v>
      </c>
      <c r="AM14" t="s">
        <v>2890</v>
      </c>
      <c r="AN14" t="s">
        <v>2891</v>
      </c>
      <c r="AO14" t="s">
        <v>2892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1390</v>
      </c>
      <c r="C15" t="s">
        <v>1390</v>
      </c>
      <c r="D15" t="s">
        <v>2175</v>
      </c>
      <c r="E15" t="s">
        <v>278</v>
      </c>
      <c r="F15" t="s">
        <v>279</v>
      </c>
      <c r="G15" t="s">
        <v>52</v>
      </c>
      <c r="H15" t="s">
        <v>280</v>
      </c>
      <c r="I15" t="s">
        <v>54</v>
      </c>
      <c r="J15" t="s">
        <v>55</v>
      </c>
      <c r="K15" t="s">
        <v>256</v>
      </c>
      <c r="L15" t="s">
        <v>59</v>
      </c>
      <c r="M15" t="s">
        <v>57</v>
      </c>
      <c r="N15" t="s">
        <v>111</v>
      </c>
      <c r="O15" t="s">
        <v>2893</v>
      </c>
      <c r="P15" t="s">
        <v>59</v>
      </c>
      <c r="Q15" t="s">
        <v>59</v>
      </c>
      <c r="R15" t="s">
        <v>59</v>
      </c>
      <c r="S15" t="s">
        <v>2894</v>
      </c>
      <c r="T15" t="s">
        <v>2895</v>
      </c>
      <c r="U15" t="s">
        <v>2896</v>
      </c>
      <c r="V15" t="s">
        <v>2897</v>
      </c>
      <c r="W15" t="s">
        <v>2898</v>
      </c>
      <c r="X15" t="s">
        <v>59</v>
      </c>
      <c r="Y15" t="s">
        <v>2899</v>
      </c>
      <c r="Z15" t="s">
        <v>2091</v>
      </c>
      <c r="AA15" t="s">
        <v>2900</v>
      </c>
      <c r="AB15" t="s">
        <v>2901</v>
      </c>
      <c r="AC15" t="s">
        <v>2902</v>
      </c>
      <c r="AD15" t="s">
        <v>2088</v>
      </c>
      <c r="AE15" t="s">
        <v>2903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2904</v>
      </c>
      <c r="AM15" t="s">
        <v>2904</v>
      </c>
      <c r="AN15" t="s">
        <v>2905</v>
      </c>
      <c r="AO15" t="s">
        <v>2905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1394</v>
      </c>
      <c r="C16" t="s">
        <v>1394</v>
      </c>
      <c r="D16" t="s">
        <v>2190</v>
      </c>
      <c r="E16" t="s">
        <v>282</v>
      </c>
      <c r="F16" t="s">
        <v>283</v>
      </c>
      <c r="G16" t="s">
        <v>52</v>
      </c>
      <c r="H16" t="s">
        <v>128</v>
      </c>
      <c r="I16" t="s">
        <v>54</v>
      </c>
      <c r="J16" t="s">
        <v>55</v>
      </c>
      <c r="K16" t="s">
        <v>56</v>
      </c>
      <c r="L16" t="s">
        <v>57</v>
      </c>
      <c r="M16" t="s">
        <v>57</v>
      </c>
      <c r="N16" t="s">
        <v>111</v>
      </c>
      <c r="O16" t="s">
        <v>2254</v>
      </c>
      <c r="P16" t="s">
        <v>59</v>
      </c>
      <c r="Q16" t="s">
        <v>59</v>
      </c>
      <c r="R16" t="s">
        <v>57</v>
      </c>
      <c r="S16" t="s">
        <v>2088</v>
      </c>
      <c r="T16" t="s">
        <v>2906</v>
      </c>
      <c r="U16" t="s">
        <v>2907</v>
      </c>
      <c r="V16" t="s">
        <v>2908</v>
      </c>
      <c r="W16" t="s">
        <v>2091</v>
      </c>
      <c r="X16" t="s">
        <v>57</v>
      </c>
      <c r="Y16" t="s">
        <v>2909</v>
      </c>
      <c r="Z16" t="s">
        <v>2091</v>
      </c>
      <c r="AA16" t="s">
        <v>2091</v>
      </c>
      <c r="AB16" t="s">
        <v>2910</v>
      </c>
      <c r="AC16" t="s">
        <v>2911</v>
      </c>
      <c r="AD16" t="s">
        <v>2088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2912</v>
      </c>
      <c r="AK16" t="s">
        <v>2091</v>
      </c>
      <c r="AL16" t="s">
        <v>2913</v>
      </c>
      <c r="AM16" t="s">
        <v>2913</v>
      </c>
      <c r="AN16" t="s">
        <v>2913</v>
      </c>
      <c r="AO16" t="s">
        <v>2913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1391</v>
      </c>
      <c r="C17" t="s">
        <v>1391</v>
      </c>
      <c r="D17" t="s">
        <v>2206</v>
      </c>
      <c r="E17" t="s">
        <v>284</v>
      </c>
      <c r="F17" t="s">
        <v>285</v>
      </c>
      <c r="G17" t="s">
        <v>52</v>
      </c>
      <c r="H17" t="s">
        <v>280</v>
      </c>
      <c r="I17" t="s">
        <v>73</v>
      </c>
      <c r="J17" t="s">
        <v>55</v>
      </c>
      <c r="K17" t="s">
        <v>56</v>
      </c>
      <c r="L17" t="s">
        <v>57</v>
      </c>
      <c r="M17" t="s">
        <v>59</v>
      </c>
      <c r="N17" t="s">
        <v>111</v>
      </c>
      <c r="O17" t="s">
        <v>2914</v>
      </c>
      <c r="P17" t="s">
        <v>57</v>
      </c>
      <c r="Q17" t="s">
        <v>59</v>
      </c>
      <c r="R17" t="s">
        <v>59</v>
      </c>
      <c r="S17" t="s">
        <v>2915</v>
      </c>
      <c r="T17" t="s">
        <v>2916</v>
      </c>
      <c r="U17" t="s">
        <v>2917</v>
      </c>
      <c r="V17" t="s">
        <v>2918</v>
      </c>
      <c r="W17" t="s">
        <v>2919</v>
      </c>
      <c r="X17" t="s">
        <v>59</v>
      </c>
      <c r="Y17" t="s">
        <v>2920</v>
      </c>
      <c r="Z17" t="s">
        <v>2091</v>
      </c>
      <c r="AA17" t="s">
        <v>2921</v>
      </c>
      <c r="AB17" t="s">
        <v>2922</v>
      </c>
      <c r="AC17" t="s">
        <v>2923</v>
      </c>
      <c r="AD17" t="s">
        <v>2088</v>
      </c>
      <c r="AE17" t="s">
        <v>2091</v>
      </c>
      <c r="AF17" t="s">
        <v>2091</v>
      </c>
      <c r="AG17" t="s">
        <v>2091</v>
      </c>
      <c r="AH17" t="s">
        <v>2091</v>
      </c>
      <c r="AI17" t="s">
        <v>2091</v>
      </c>
      <c r="AJ17" t="s">
        <v>2091</v>
      </c>
      <c r="AK17" t="s">
        <v>2091</v>
      </c>
      <c r="AL17" t="s">
        <v>2924</v>
      </c>
      <c r="AM17" t="s">
        <v>2924</v>
      </c>
      <c r="AN17" t="s">
        <v>2925</v>
      </c>
      <c r="AO17" t="s">
        <v>2925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1392</v>
      </c>
      <c r="C18" t="s">
        <v>1392</v>
      </c>
      <c r="D18" t="s">
        <v>2219</v>
      </c>
      <c r="E18" t="s">
        <v>287</v>
      </c>
      <c r="F18" t="s">
        <v>288</v>
      </c>
      <c r="G18" t="s">
        <v>52</v>
      </c>
      <c r="H18" t="s">
        <v>280</v>
      </c>
      <c r="I18" t="s">
        <v>54</v>
      </c>
      <c r="J18" t="s">
        <v>55</v>
      </c>
      <c r="K18" t="s">
        <v>56</v>
      </c>
      <c r="L18" t="s">
        <v>57</v>
      </c>
      <c r="M18" t="s">
        <v>59</v>
      </c>
      <c r="N18" t="s">
        <v>111</v>
      </c>
      <c r="O18" t="s">
        <v>2630</v>
      </c>
      <c r="P18" t="s">
        <v>57</v>
      </c>
      <c r="Q18" t="s">
        <v>59</v>
      </c>
      <c r="R18" t="s">
        <v>57</v>
      </c>
      <c r="S18" t="s">
        <v>2088</v>
      </c>
      <c r="T18" t="s">
        <v>2091</v>
      </c>
      <c r="U18" t="s">
        <v>2926</v>
      </c>
      <c r="V18" t="s">
        <v>2927</v>
      </c>
      <c r="W18" t="s">
        <v>2928</v>
      </c>
      <c r="X18" t="s">
        <v>59</v>
      </c>
      <c r="Y18" t="s">
        <v>2929</v>
      </c>
      <c r="Z18" t="s">
        <v>2091</v>
      </c>
      <c r="AA18" t="s">
        <v>2930</v>
      </c>
      <c r="AB18" t="s">
        <v>2931</v>
      </c>
      <c r="AC18" t="s">
        <v>2932</v>
      </c>
      <c r="AD18" t="s">
        <v>2088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2933</v>
      </c>
      <c r="AM18" t="s">
        <v>2934</v>
      </c>
      <c r="AN18" t="s">
        <v>2935</v>
      </c>
      <c r="AO18" t="s">
        <v>2936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1393</v>
      </c>
      <c r="C19" t="s">
        <v>1393</v>
      </c>
      <c r="D19" t="s">
        <v>2629</v>
      </c>
      <c r="E19" t="s">
        <v>290</v>
      </c>
      <c r="F19" t="s">
        <v>291</v>
      </c>
      <c r="G19" t="s">
        <v>52</v>
      </c>
      <c r="H19" t="s">
        <v>280</v>
      </c>
      <c r="I19" t="s">
        <v>54</v>
      </c>
      <c r="J19" t="s">
        <v>55</v>
      </c>
      <c r="K19" t="s">
        <v>56</v>
      </c>
      <c r="L19" t="s">
        <v>57</v>
      </c>
      <c r="M19" t="s">
        <v>59</v>
      </c>
      <c r="N19" t="s">
        <v>111</v>
      </c>
      <c r="O19" t="s">
        <v>2245</v>
      </c>
      <c r="P19" t="s">
        <v>59</v>
      </c>
      <c r="Q19" t="s">
        <v>59</v>
      </c>
      <c r="R19" t="s">
        <v>59</v>
      </c>
      <c r="S19" t="s">
        <v>2088</v>
      </c>
      <c r="T19" t="s">
        <v>2937</v>
      </c>
      <c r="U19" t="s">
        <v>2938</v>
      </c>
      <c r="V19" t="s">
        <v>2939</v>
      </c>
      <c r="W19" t="s">
        <v>2940</v>
      </c>
      <c r="X19" t="s">
        <v>59</v>
      </c>
      <c r="Y19" t="s">
        <v>2941</v>
      </c>
      <c r="Z19" t="s">
        <v>2942</v>
      </c>
      <c r="AA19" t="s">
        <v>2943</v>
      </c>
      <c r="AB19" t="s">
        <v>2944</v>
      </c>
      <c r="AC19" t="s">
        <v>2945</v>
      </c>
      <c r="AD19" t="s">
        <v>2088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2946</v>
      </c>
      <c r="AM19" t="s">
        <v>2946</v>
      </c>
      <c r="AN19" t="s">
        <v>2947</v>
      </c>
      <c r="AO19" t="s">
        <v>2947</v>
      </c>
      <c r="AP19" t="s">
        <v>2091</v>
      </c>
      <c r="AQ19" t="s">
        <v>2091</v>
      </c>
    </row>
    <row r="20" spans="1:43" x14ac:dyDescent="0.25">
      <c r="A20" s="1">
        <v>15</v>
      </c>
      <c r="B20" t="s">
        <v>1395</v>
      </c>
      <c r="C20" t="s">
        <v>1395</v>
      </c>
      <c r="D20" t="s">
        <v>2948</v>
      </c>
      <c r="E20" t="s">
        <v>293</v>
      </c>
      <c r="F20" t="s">
        <v>294</v>
      </c>
      <c r="G20" t="s">
        <v>52</v>
      </c>
      <c r="H20" t="s">
        <v>280</v>
      </c>
      <c r="I20" t="s">
        <v>73</v>
      </c>
      <c r="J20" t="s">
        <v>55</v>
      </c>
      <c r="K20" t="s">
        <v>56</v>
      </c>
      <c r="L20" t="s">
        <v>57</v>
      </c>
      <c r="M20" t="s">
        <v>59</v>
      </c>
      <c r="N20" t="s">
        <v>111</v>
      </c>
      <c r="O20" t="s">
        <v>2245</v>
      </c>
      <c r="P20" t="s">
        <v>57</v>
      </c>
      <c r="Q20" t="s">
        <v>59</v>
      </c>
      <c r="R20" t="s">
        <v>57</v>
      </c>
      <c r="S20" t="s">
        <v>2949</v>
      </c>
      <c r="T20" t="s">
        <v>2950</v>
      </c>
      <c r="U20" t="s">
        <v>2951</v>
      </c>
      <c r="V20" t="s">
        <v>2952</v>
      </c>
      <c r="W20" t="s">
        <v>2953</v>
      </c>
      <c r="X20" t="s">
        <v>59</v>
      </c>
      <c r="Y20" t="s">
        <v>2954</v>
      </c>
      <c r="Z20" t="s">
        <v>2955</v>
      </c>
      <c r="AA20" t="s">
        <v>2091</v>
      </c>
      <c r="AB20" t="s">
        <v>2956</v>
      </c>
      <c r="AC20" t="s">
        <v>2957</v>
      </c>
      <c r="AD20" t="s">
        <v>2088</v>
      </c>
      <c r="AE20" t="s">
        <v>2091</v>
      </c>
      <c r="AF20" t="s">
        <v>2091</v>
      </c>
      <c r="AG20" t="s">
        <v>2091</v>
      </c>
      <c r="AH20" t="s">
        <v>2091</v>
      </c>
      <c r="AI20" t="s">
        <v>2091</v>
      </c>
      <c r="AJ20" t="s">
        <v>2091</v>
      </c>
      <c r="AK20" t="s">
        <v>2091</v>
      </c>
      <c r="AL20" t="s">
        <v>2958</v>
      </c>
      <c r="AM20" t="s">
        <v>2958</v>
      </c>
      <c r="AN20" t="s">
        <v>2959</v>
      </c>
      <c r="AO20" t="s">
        <v>2959</v>
      </c>
      <c r="AP20" t="s">
        <v>2091</v>
      </c>
      <c r="AQ20" t="s">
        <v>2091</v>
      </c>
    </row>
    <row r="21" spans="1:43" x14ac:dyDescent="0.25">
      <c r="A21" s="1">
        <v>16</v>
      </c>
      <c r="B21" t="s">
        <v>1397</v>
      </c>
      <c r="C21" t="s">
        <v>1397</v>
      </c>
      <c r="D21" t="s">
        <v>2960</v>
      </c>
      <c r="E21" t="s">
        <v>296</v>
      </c>
      <c r="F21" t="s">
        <v>297</v>
      </c>
      <c r="G21" t="s">
        <v>52</v>
      </c>
      <c r="H21" t="s">
        <v>91</v>
      </c>
      <c r="I21" t="s">
        <v>73</v>
      </c>
      <c r="J21" t="s">
        <v>171</v>
      </c>
      <c r="K21" t="s">
        <v>56</v>
      </c>
      <c r="L21" t="s">
        <v>57</v>
      </c>
      <c r="M21" t="s">
        <v>57</v>
      </c>
      <c r="N21" t="s">
        <v>58</v>
      </c>
      <c r="O21" t="s">
        <v>2961</v>
      </c>
      <c r="P21" t="s">
        <v>59</v>
      </c>
      <c r="Q21" t="s">
        <v>59</v>
      </c>
      <c r="R21" t="s">
        <v>59</v>
      </c>
      <c r="S21" t="s">
        <v>2962</v>
      </c>
      <c r="T21" t="s">
        <v>2963</v>
      </c>
      <c r="U21" t="s">
        <v>2964</v>
      </c>
      <c r="V21" t="s">
        <v>2965</v>
      </c>
      <c r="W21" t="s">
        <v>2966</v>
      </c>
      <c r="X21" t="s">
        <v>57</v>
      </c>
      <c r="Y21" t="s">
        <v>2967</v>
      </c>
      <c r="Z21" t="s">
        <v>2091</v>
      </c>
      <c r="AA21" t="s">
        <v>2968</v>
      </c>
      <c r="AB21" t="s">
        <v>2969</v>
      </c>
      <c r="AC21" t="s">
        <v>2970</v>
      </c>
      <c r="AD21" t="s">
        <v>2088</v>
      </c>
      <c r="AE21" t="s">
        <v>2091</v>
      </c>
      <c r="AF21" t="s">
        <v>2971</v>
      </c>
      <c r="AG21" t="s">
        <v>2972</v>
      </c>
      <c r="AH21" t="s">
        <v>2973</v>
      </c>
      <c r="AI21" t="s">
        <v>2972</v>
      </c>
      <c r="AJ21" t="s">
        <v>2091</v>
      </c>
      <c r="AK21" t="s">
        <v>2091</v>
      </c>
      <c r="AL21" t="s">
        <v>2974</v>
      </c>
      <c r="AM21" t="s">
        <v>2764</v>
      </c>
      <c r="AN21" t="s">
        <v>2975</v>
      </c>
      <c r="AO21" t="s">
        <v>2976</v>
      </c>
      <c r="AP21" t="s">
        <v>2977</v>
      </c>
      <c r="AQ21" t="s">
        <v>2977</v>
      </c>
    </row>
    <row r="22" spans="1:43" x14ac:dyDescent="0.25">
      <c r="A22" s="1">
        <v>17</v>
      </c>
      <c r="B22" t="s">
        <v>1398</v>
      </c>
      <c r="C22" t="s">
        <v>1398</v>
      </c>
      <c r="D22" t="s">
        <v>2978</v>
      </c>
      <c r="E22" t="s">
        <v>299</v>
      </c>
      <c r="F22" t="s">
        <v>300</v>
      </c>
      <c r="G22" t="s">
        <v>52</v>
      </c>
      <c r="H22" t="s">
        <v>102</v>
      </c>
      <c r="I22" t="s">
        <v>73</v>
      </c>
      <c r="J22" t="s">
        <v>74</v>
      </c>
      <c r="K22" t="s">
        <v>256</v>
      </c>
      <c r="L22" t="s">
        <v>57</v>
      </c>
      <c r="M22" t="s">
        <v>57</v>
      </c>
      <c r="N22" t="s">
        <v>58</v>
      </c>
      <c r="O22" t="s">
        <v>2979</v>
      </c>
      <c r="P22" t="s">
        <v>59</v>
      </c>
      <c r="Q22" t="s">
        <v>59</v>
      </c>
      <c r="R22" t="s">
        <v>59</v>
      </c>
      <c r="S22" t="s">
        <v>2980</v>
      </c>
      <c r="T22" t="s">
        <v>2981</v>
      </c>
      <c r="U22" t="s">
        <v>2982</v>
      </c>
      <c r="V22" t="s">
        <v>2983</v>
      </c>
      <c r="W22" t="s">
        <v>2984</v>
      </c>
      <c r="X22" t="s">
        <v>57</v>
      </c>
      <c r="Y22" t="s">
        <v>2985</v>
      </c>
      <c r="Z22" t="s">
        <v>2091</v>
      </c>
      <c r="AA22" t="s">
        <v>2091</v>
      </c>
      <c r="AB22" t="s">
        <v>2986</v>
      </c>
      <c r="AC22" t="s">
        <v>2987</v>
      </c>
      <c r="AD22" t="s">
        <v>2088</v>
      </c>
      <c r="AE22" t="s">
        <v>2091</v>
      </c>
      <c r="AF22" t="s">
        <v>2988</v>
      </c>
      <c r="AG22" t="s">
        <v>2989</v>
      </c>
      <c r="AH22" t="s">
        <v>2091</v>
      </c>
      <c r="AI22" t="s">
        <v>2091</v>
      </c>
      <c r="AJ22" t="s">
        <v>2091</v>
      </c>
      <c r="AK22" t="s">
        <v>2091</v>
      </c>
      <c r="AL22" t="s">
        <v>2377</v>
      </c>
      <c r="AM22" t="s">
        <v>2091</v>
      </c>
      <c r="AN22" t="s">
        <v>2990</v>
      </c>
      <c r="AO22" t="s">
        <v>2990</v>
      </c>
      <c r="AP22" t="s">
        <v>2091</v>
      </c>
      <c r="AQ22" t="s">
        <v>2091</v>
      </c>
    </row>
    <row r="23" spans="1:43" x14ac:dyDescent="0.25">
      <c r="A23" s="1">
        <v>18</v>
      </c>
      <c r="B23" t="s">
        <v>1400</v>
      </c>
      <c r="C23" t="s">
        <v>1400</v>
      </c>
      <c r="D23" t="s">
        <v>2991</v>
      </c>
      <c r="E23" t="s">
        <v>302</v>
      </c>
      <c r="F23" t="s">
        <v>303</v>
      </c>
      <c r="G23" t="s">
        <v>52</v>
      </c>
      <c r="H23" t="s">
        <v>204</v>
      </c>
      <c r="I23" t="s">
        <v>73</v>
      </c>
      <c r="J23" t="s">
        <v>74</v>
      </c>
      <c r="K23" t="s">
        <v>56</v>
      </c>
      <c r="L23" t="s">
        <v>57</v>
      </c>
      <c r="M23" t="s">
        <v>57</v>
      </c>
      <c r="N23" t="s">
        <v>58</v>
      </c>
      <c r="O23" t="s">
        <v>2992</v>
      </c>
      <c r="P23" t="s">
        <v>59</v>
      </c>
      <c r="Q23" t="s">
        <v>59</v>
      </c>
      <c r="R23" t="s">
        <v>57</v>
      </c>
      <c r="S23" t="s">
        <v>2088</v>
      </c>
      <c r="T23" t="s">
        <v>2993</v>
      </c>
      <c r="U23" t="s">
        <v>2994</v>
      </c>
      <c r="V23" t="s">
        <v>2995</v>
      </c>
      <c r="W23" t="s">
        <v>2996</v>
      </c>
      <c r="X23" t="s">
        <v>57</v>
      </c>
      <c r="Y23" t="s">
        <v>2997</v>
      </c>
      <c r="Z23" t="s">
        <v>2091</v>
      </c>
      <c r="AA23" t="s">
        <v>2998</v>
      </c>
      <c r="AB23" t="s">
        <v>2999</v>
      </c>
      <c r="AC23" t="s">
        <v>3000</v>
      </c>
      <c r="AD23" t="s">
        <v>2088</v>
      </c>
      <c r="AE23" t="s">
        <v>2091</v>
      </c>
      <c r="AF23" t="s">
        <v>3001</v>
      </c>
      <c r="AG23" t="s">
        <v>3002</v>
      </c>
      <c r="AH23" t="s">
        <v>2091</v>
      </c>
      <c r="AI23" t="s">
        <v>2091</v>
      </c>
      <c r="AJ23" t="s">
        <v>3003</v>
      </c>
      <c r="AK23" t="s">
        <v>3004</v>
      </c>
      <c r="AL23" t="s">
        <v>3005</v>
      </c>
      <c r="AM23" t="s">
        <v>3006</v>
      </c>
      <c r="AN23" t="s">
        <v>3007</v>
      </c>
      <c r="AO23" t="s">
        <v>3008</v>
      </c>
      <c r="AP23" t="s">
        <v>3003</v>
      </c>
      <c r="AQ23" t="s">
        <v>3004</v>
      </c>
    </row>
    <row r="24" spans="1:43" x14ac:dyDescent="0.25">
      <c r="A24" s="1">
        <v>19</v>
      </c>
      <c r="B24" t="s">
        <v>1401</v>
      </c>
      <c r="C24" t="s">
        <v>1401</v>
      </c>
      <c r="D24" t="s">
        <v>3009</v>
      </c>
      <c r="E24" t="s">
        <v>305</v>
      </c>
      <c r="F24" t="s">
        <v>306</v>
      </c>
      <c r="G24" t="s">
        <v>52</v>
      </c>
      <c r="H24" t="s">
        <v>91</v>
      </c>
      <c r="I24" t="s">
        <v>73</v>
      </c>
      <c r="J24" t="s">
        <v>55</v>
      </c>
      <c r="K24" t="s">
        <v>56</v>
      </c>
      <c r="L24" t="s">
        <v>57</v>
      </c>
      <c r="M24" t="s">
        <v>57</v>
      </c>
      <c r="N24" t="s">
        <v>58</v>
      </c>
      <c r="O24" t="s">
        <v>3010</v>
      </c>
      <c r="P24" t="s">
        <v>59</v>
      </c>
      <c r="Q24" t="s">
        <v>59</v>
      </c>
      <c r="R24" t="s">
        <v>59</v>
      </c>
      <c r="S24" t="s">
        <v>2088</v>
      </c>
      <c r="T24" t="s">
        <v>2091</v>
      </c>
      <c r="U24" t="s">
        <v>3011</v>
      </c>
      <c r="V24" t="s">
        <v>3012</v>
      </c>
      <c r="W24" t="s">
        <v>2091</v>
      </c>
      <c r="X24" t="s">
        <v>57</v>
      </c>
      <c r="Y24" t="s">
        <v>3013</v>
      </c>
      <c r="Z24" t="s">
        <v>2091</v>
      </c>
      <c r="AA24" t="s">
        <v>3014</v>
      </c>
      <c r="AB24" t="s">
        <v>3015</v>
      </c>
      <c r="AC24" t="s">
        <v>3016</v>
      </c>
      <c r="AD24" t="s">
        <v>2088</v>
      </c>
      <c r="AE24" t="s">
        <v>2091</v>
      </c>
      <c r="AF24" t="s">
        <v>3017</v>
      </c>
      <c r="AG24" t="s">
        <v>3018</v>
      </c>
      <c r="AH24" t="s">
        <v>2091</v>
      </c>
      <c r="AI24" t="s">
        <v>2091</v>
      </c>
      <c r="AJ24" t="s">
        <v>2091</v>
      </c>
      <c r="AK24" t="s">
        <v>2091</v>
      </c>
      <c r="AL24" t="s">
        <v>3019</v>
      </c>
      <c r="AM24" t="s">
        <v>3019</v>
      </c>
      <c r="AN24" t="s">
        <v>3020</v>
      </c>
      <c r="AO24" t="s">
        <v>3020</v>
      </c>
      <c r="AP24" t="s">
        <v>2091</v>
      </c>
      <c r="AQ24" t="s">
        <v>2091</v>
      </c>
    </row>
    <row r="25" spans="1:43" x14ac:dyDescent="0.25">
      <c r="A25" s="1">
        <v>20</v>
      </c>
      <c r="B25" t="s">
        <v>1402</v>
      </c>
      <c r="C25" t="s">
        <v>1402</v>
      </c>
      <c r="D25" t="s">
        <v>3021</v>
      </c>
      <c r="E25" t="s">
        <v>307</v>
      </c>
      <c r="F25" t="s">
        <v>308</v>
      </c>
      <c r="G25" t="s">
        <v>67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57</v>
      </c>
      <c r="N25" t="s">
        <v>111</v>
      </c>
      <c r="O25" t="s">
        <v>3022</v>
      </c>
      <c r="P25" t="s">
        <v>59</v>
      </c>
      <c r="Q25" t="s">
        <v>59</v>
      </c>
      <c r="R25" t="s">
        <v>57</v>
      </c>
      <c r="S25" t="s">
        <v>2088</v>
      </c>
      <c r="T25" t="s">
        <v>3023</v>
      </c>
      <c r="U25" t="s">
        <v>3024</v>
      </c>
      <c r="V25" t="s">
        <v>3025</v>
      </c>
      <c r="W25" t="s">
        <v>2091</v>
      </c>
      <c r="X25" t="s">
        <v>57</v>
      </c>
      <c r="Y25" t="s">
        <v>3026</v>
      </c>
      <c r="Z25" t="s">
        <v>2091</v>
      </c>
      <c r="AA25" t="s">
        <v>2091</v>
      </c>
      <c r="AB25" t="s">
        <v>3027</v>
      </c>
      <c r="AC25" t="s">
        <v>3028</v>
      </c>
      <c r="AD25" t="s">
        <v>2088</v>
      </c>
      <c r="AE25" t="s">
        <v>2091</v>
      </c>
      <c r="AF25" t="s">
        <v>2091</v>
      </c>
      <c r="AG25" t="s">
        <v>2091</v>
      </c>
      <c r="AH25" t="s">
        <v>2091</v>
      </c>
      <c r="AI25" t="s">
        <v>2091</v>
      </c>
      <c r="AJ25" t="s">
        <v>2091</v>
      </c>
      <c r="AK25" t="s">
        <v>2091</v>
      </c>
      <c r="AL25" t="s">
        <v>3029</v>
      </c>
      <c r="AM25" t="s">
        <v>3029</v>
      </c>
      <c r="AN25" t="s">
        <v>3029</v>
      </c>
      <c r="AO25" t="s">
        <v>3029</v>
      </c>
      <c r="AP25" t="s">
        <v>2091</v>
      </c>
      <c r="AQ25" t="s">
        <v>2091</v>
      </c>
    </row>
    <row r="26" spans="1:43" x14ac:dyDescent="0.25">
      <c r="A26" s="1">
        <v>21</v>
      </c>
      <c r="B26" t="s">
        <v>1403</v>
      </c>
      <c r="C26" t="s">
        <v>1403</v>
      </c>
      <c r="D26" t="s">
        <v>3030</v>
      </c>
      <c r="E26" t="s">
        <v>310</v>
      </c>
      <c r="F26" t="s">
        <v>311</v>
      </c>
      <c r="G26" t="s">
        <v>67</v>
      </c>
      <c r="H26" t="s">
        <v>53</v>
      </c>
      <c r="I26" t="s">
        <v>73</v>
      </c>
      <c r="J26" t="s">
        <v>55</v>
      </c>
      <c r="K26" t="s">
        <v>56</v>
      </c>
      <c r="L26" t="s">
        <v>57</v>
      </c>
      <c r="M26" t="s">
        <v>57</v>
      </c>
      <c r="N26" t="s">
        <v>58</v>
      </c>
      <c r="O26" t="s">
        <v>3031</v>
      </c>
      <c r="P26" t="s">
        <v>59</v>
      </c>
      <c r="Q26" t="s">
        <v>59</v>
      </c>
      <c r="R26" t="s">
        <v>57</v>
      </c>
      <c r="S26" t="s">
        <v>2088</v>
      </c>
      <c r="T26" t="s">
        <v>3032</v>
      </c>
      <c r="U26" t="s">
        <v>3033</v>
      </c>
      <c r="V26" t="s">
        <v>3034</v>
      </c>
      <c r="W26" t="s">
        <v>2091</v>
      </c>
      <c r="X26" t="s">
        <v>57</v>
      </c>
      <c r="Y26" t="s">
        <v>3035</v>
      </c>
      <c r="Z26" t="s">
        <v>2091</v>
      </c>
      <c r="AA26" t="s">
        <v>2091</v>
      </c>
      <c r="AB26" t="s">
        <v>3036</v>
      </c>
      <c r="AC26" t="s">
        <v>3037</v>
      </c>
      <c r="AD26" t="s">
        <v>2088</v>
      </c>
      <c r="AE26" t="s">
        <v>2091</v>
      </c>
      <c r="AF26" t="s">
        <v>3038</v>
      </c>
      <c r="AG26" t="s">
        <v>3032</v>
      </c>
      <c r="AH26" t="s">
        <v>2091</v>
      </c>
      <c r="AI26" t="s">
        <v>2091</v>
      </c>
      <c r="AJ26" t="s">
        <v>2091</v>
      </c>
      <c r="AK26" t="s">
        <v>3039</v>
      </c>
      <c r="AL26" t="s">
        <v>3040</v>
      </c>
      <c r="AM26" t="s">
        <v>3040</v>
      </c>
      <c r="AN26" t="s">
        <v>3041</v>
      </c>
      <c r="AO26" t="s">
        <v>3041</v>
      </c>
      <c r="AP26" t="s">
        <v>2091</v>
      </c>
      <c r="AQ26" t="s">
        <v>2091</v>
      </c>
    </row>
    <row r="27" spans="1:43" x14ac:dyDescent="0.25">
      <c r="A27" s="1">
        <v>22</v>
      </c>
      <c r="B27" t="s">
        <v>1404</v>
      </c>
      <c r="C27" t="s">
        <v>1404</v>
      </c>
      <c r="D27" t="s">
        <v>3042</v>
      </c>
      <c r="E27" t="s">
        <v>313</v>
      </c>
      <c r="F27" t="s">
        <v>314</v>
      </c>
      <c r="G27" t="s">
        <v>52</v>
      </c>
      <c r="H27" t="s">
        <v>204</v>
      </c>
      <c r="I27" t="s">
        <v>73</v>
      </c>
      <c r="J27" t="s">
        <v>171</v>
      </c>
      <c r="K27" t="s">
        <v>56</v>
      </c>
      <c r="L27" t="s">
        <v>57</v>
      </c>
      <c r="M27" t="s">
        <v>57</v>
      </c>
      <c r="N27" t="s">
        <v>58</v>
      </c>
      <c r="O27" t="s">
        <v>3043</v>
      </c>
      <c r="P27" t="s">
        <v>59</v>
      </c>
      <c r="Q27" t="s">
        <v>59</v>
      </c>
      <c r="R27" t="s">
        <v>57</v>
      </c>
      <c r="S27" t="s">
        <v>2088</v>
      </c>
      <c r="T27" t="s">
        <v>3044</v>
      </c>
      <c r="U27" t="s">
        <v>3045</v>
      </c>
      <c r="V27" t="s">
        <v>3046</v>
      </c>
      <c r="W27" t="s">
        <v>2091</v>
      </c>
      <c r="X27" t="s">
        <v>57</v>
      </c>
      <c r="Y27" t="s">
        <v>3047</v>
      </c>
      <c r="Z27" t="s">
        <v>2091</v>
      </c>
      <c r="AA27" t="s">
        <v>2091</v>
      </c>
      <c r="AB27" t="s">
        <v>3048</v>
      </c>
      <c r="AC27" t="s">
        <v>3049</v>
      </c>
      <c r="AD27" t="s">
        <v>2088</v>
      </c>
      <c r="AE27" t="s">
        <v>2091</v>
      </c>
      <c r="AF27" t="s">
        <v>3050</v>
      </c>
      <c r="AG27" t="s">
        <v>3051</v>
      </c>
      <c r="AH27" t="s">
        <v>3052</v>
      </c>
      <c r="AI27" t="s">
        <v>3053</v>
      </c>
      <c r="AJ27" t="s">
        <v>2091</v>
      </c>
      <c r="AK27" t="s">
        <v>2091</v>
      </c>
      <c r="AL27" t="s">
        <v>3054</v>
      </c>
      <c r="AM27" t="s">
        <v>3055</v>
      </c>
      <c r="AN27" t="s">
        <v>3056</v>
      </c>
      <c r="AO27" t="s">
        <v>3055</v>
      </c>
      <c r="AP27" t="s">
        <v>2091</v>
      </c>
      <c r="AQ27" t="s">
        <v>2091</v>
      </c>
    </row>
    <row r="28" spans="1:43" x14ac:dyDescent="0.25">
      <c r="A28" s="1">
        <v>23</v>
      </c>
      <c r="B28" t="s">
        <v>1405</v>
      </c>
      <c r="C28" t="s">
        <v>1405</v>
      </c>
      <c r="D28" t="s">
        <v>3057</v>
      </c>
      <c r="E28" t="s">
        <v>316</v>
      </c>
      <c r="F28" t="s">
        <v>317</v>
      </c>
      <c r="G28" t="s">
        <v>52</v>
      </c>
      <c r="H28" t="s">
        <v>91</v>
      </c>
      <c r="I28" t="s">
        <v>73</v>
      </c>
      <c r="J28" t="s">
        <v>55</v>
      </c>
      <c r="K28" t="s">
        <v>56</v>
      </c>
      <c r="L28" t="s">
        <v>57</v>
      </c>
      <c r="M28" t="s">
        <v>57</v>
      </c>
      <c r="N28" t="s">
        <v>111</v>
      </c>
      <c r="O28" t="s">
        <v>3058</v>
      </c>
      <c r="P28" t="s">
        <v>59</v>
      </c>
      <c r="Q28" t="s">
        <v>59</v>
      </c>
      <c r="R28" t="s">
        <v>59</v>
      </c>
      <c r="S28" t="s">
        <v>3059</v>
      </c>
      <c r="T28" t="s">
        <v>3060</v>
      </c>
      <c r="U28" t="s">
        <v>3061</v>
      </c>
      <c r="V28" t="s">
        <v>3062</v>
      </c>
      <c r="W28" t="s">
        <v>2091</v>
      </c>
      <c r="X28" t="s">
        <v>59</v>
      </c>
      <c r="Y28" t="s">
        <v>3063</v>
      </c>
      <c r="Z28" t="s">
        <v>3064</v>
      </c>
      <c r="AA28" t="s">
        <v>3065</v>
      </c>
      <c r="AB28" t="s">
        <v>3066</v>
      </c>
      <c r="AC28" t="s">
        <v>3067</v>
      </c>
      <c r="AD28" t="s">
        <v>2088</v>
      </c>
      <c r="AE28" t="s">
        <v>2091</v>
      </c>
      <c r="AF28" t="s">
        <v>2091</v>
      </c>
      <c r="AG28" t="s">
        <v>2091</v>
      </c>
      <c r="AH28" t="s">
        <v>2091</v>
      </c>
      <c r="AI28" t="s">
        <v>2091</v>
      </c>
      <c r="AJ28" t="s">
        <v>2091</v>
      </c>
      <c r="AK28" t="s">
        <v>2091</v>
      </c>
      <c r="AL28" t="s">
        <v>3068</v>
      </c>
      <c r="AM28" t="s">
        <v>3069</v>
      </c>
      <c r="AN28" t="s">
        <v>3070</v>
      </c>
      <c r="AO28" t="s">
        <v>3070</v>
      </c>
      <c r="AP28" t="s">
        <v>2091</v>
      </c>
      <c r="AQ28" t="s">
        <v>2091</v>
      </c>
    </row>
    <row r="29" spans="1:43" x14ac:dyDescent="0.25">
      <c r="A29" s="1">
        <v>24</v>
      </c>
      <c r="B29" t="s">
        <v>1385</v>
      </c>
      <c r="C29" t="s">
        <v>1385</v>
      </c>
      <c r="D29" t="s">
        <v>3071</v>
      </c>
      <c r="E29" t="s">
        <v>319</v>
      </c>
      <c r="F29" t="s">
        <v>320</v>
      </c>
      <c r="G29" t="s">
        <v>52</v>
      </c>
      <c r="H29" t="s">
        <v>68</v>
      </c>
      <c r="I29" t="s">
        <v>54</v>
      </c>
      <c r="J29" t="s">
        <v>55</v>
      </c>
      <c r="K29" t="s">
        <v>56</v>
      </c>
      <c r="L29" t="s">
        <v>57</v>
      </c>
      <c r="M29" t="s">
        <v>59</v>
      </c>
      <c r="N29" t="s">
        <v>111</v>
      </c>
      <c r="O29" t="s">
        <v>2264</v>
      </c>
      <c r="P29" t="s">
        <v>57</v>
      </c>
      <c r="Q29" t="s">
        <v>59</v>
      </c>
      <c r="R29" t="s">
        <v>57</v>
      </c>
      <c r="S29" t="s">
        <v>2088</v>
      </c>
      <c r="T29" t="s">
        <v>3072</v>
      </c>
      <c r="U29" t="s">
        <v>3073</v>
      </c>
      <c r="V29" t="s">
        <v>3074</v>
      </c>
      <c r="W29" t="s">
        <v>2091</v>
      </c>
      <c r="X29" t="s">
        <v>57</v>
      </c>
      <c r="Y29" t="s">
        <v>2091</v>
      </c>
      <c r="Z29" t="s">
        <v>2091</v>
      </c>
      <c r="AA29" t="s">
        <v>2091</v>
      </c>
      <c r="AB29" t="s">
        <v>3075</v>
      </c>
      <c r="AC29" t="s">
        <v>3076</v>
      </c>
      <c r="AD29" t="s">
        <v>2088</v>
      </c>
      <c r="AE29" t="s">
        <v>2091</v>
      </c>
      <c r="AF29" t="s">
        <v>2091</v>
      </c>
      <c r="AG29" t="s">
        <v>2091</v>
      </c>
      <c r="AH29" t="s">
        <v>2091</v>
      </c>
      <c r="AI29" t="s">
        <v>2091</v>
      </c>
      <c r="AJ29" t="s">
        <v>2091</v>
      </c>
      <c r="AK29" t="s">
        <v>2091</v>
      </c>
      <c r="AL29" t="s">
        <v>2091</v>
      </c>
      <c r="AM29" t="s">
        <v>2091</v>
      </c>
      <c r="AN29" t="s">
        <v>2091</v>
      </c>
      <c r="AO29" t="s">
        <v>2091</v>
      </c>
      <c r="AP29" t="s">
        <v>2091</v>
      </c>
      <c r="AQ29" t="s">
        <v>2091</v>
      </c>
    </row>
    <row r="30" spans="1:43" x14ac:dyDescent="0.25">
      <c r="A30" s="1">
        <v>25</v>
      </c>
      <c r="B30" t="s">
        <v>1380</v>
      </c>
      <c r="C30" t="s">
        <v>1380</v>
      </c>
      <c r="D30" t="s">
        <v>3077</v>
      </c>
      <c r="E30" t="s">
        <v>322</v>
      </c>
      <c r="F30" t="s">
        <v>323</v>
      </c>
      <c r="G30" t="s">
        <v>52</v>
      </c>
      <c r="H30" t="s">
        <v>53</v>
      </c>
      <c r="I30" t="s">
        <v>73</v>
      </c>
      <c r="J30" t="s">
        <v>55</v>
      </c>
      <c r="K30" t="s">
        <v>256</v>
      </c>
      <c r="L30" t="s">
        <v>57</v>
      </c>
      <c r="M30" t="s">
        <v>59</v>
      </c>
      <c r="N30" t="s">
        <v>111</v>
      </c>
      <c r="O30" t="s">
        <v>3078</v>
      </c>
      <c r="P30" t="s">
        <v>59</v>
      </c>
      <c r="Q30" t="s">
        <v>59</v>
      </c>
      <c r="R30" t="s">
        <v>57</v>
      </c>
      <c r="S30" t="s">
        <v>3079</v>
      </c>
      <c r="T30" t="s">
        <v>2091</v>
      </c>
      <c r="U30" t="s">
        <v>3080</v>
      </c>
      <c r="V30" t="s">
        <v>3081</v>
      </c>
      <c r="W30" t="s">
        <v>3082</v>
      </c>
      <c r="X30" t="s">
        <v>57</v>
      </c>
      <c r="Y30" t="s">
        <v>3083</v>
      </c>
      <c r="Z30" t="s">
        <v>2091</v>
      </c>
      <c r="AA30" t="s">
        <v>2091</v>
      </c>
      <c r="AB30" t="s">
        <v>3084</v>
      </c>
      <c r="AC30" t="s">
        <v>3085</v>
      </c>
      <c r="AD30" t="s">
        <v>2088</v>
      </c>
      <c r="AE30" t="s">
        <v>2091</v>
      </c>
      <c r="AF30" t="s">
        <v>2091</v>
      </c>
      <c r="AG30" t="s">
        <v>2091</v>
      </c>
      <c r="AH30" t="s">
        <v>2091</v>
      </c>
      <c r="AI30" t="s">
        <v>2091</v>
      </c>
      <c r="AJ30" t="s">
        <v>3086</v>
      </c>
      <c r="AK30" t="s">
        <v>3087</v>
      </c>
      <c r="AL30" t="s">
        <v>3088</v>
      </c>
      <c r="AM30" t="s">
        <v>3088</v>
      </c>
      <c r="AN30" t="s">
        <v>3089</v>
      </c>
      <c r="AO30" t="s">
        <v>3089</v>
      </c>
      <c r="AP30" t="s">
        <v>3090</v>
      </c>
      <c r="AQ30" t="s">
        <v>3090</v>
      </c>
    </row>
    <row r="31" spans="1:43" x14ac:dyDescent="0.25">
      <c r="A31" s="1">
        <v>26</v>
      </c>
      <c r="B31" t="s">
        <v>1399</v>
      </c>
      <c r="C31" t="s">
        <v>1399</v>
      </c>
      <c r="D31" t="s">
        <v>3091</v>
      </c>
      <c r="E31" t="s">
        <v>325</v>
      </c>
      <c r="F31" t="s">
        <v>326</v>
      </c>
      <c r="G31" t="s">
        <v>52</v>
      </c>
      <c r="H31" t="s">
        <v>110</v>
      </c>
      <c r="I31" t="s">
        <v>73</v>
      </c>
      <c r="J31" t="s">
        <v>55</v>
      </c>
      <c r="K31" t="s">
        <v>56</v>
      </c>
      <c r="L31" t="s">
        <v>57</v>
      </c>
      <c r="M31" t="s">
        <v>59</v>
      </c>
      <c r="N31" t="s">
        <v>58</v>
      </c>
      <c r="O31" t="s">
        <v>3092</v>
      </c>
      <c r="P31" t="s">
        <v>59</v>
      </c>
      <c r="Q31" t="s">
        <v>59</v>
      </c>
      <c r="R31" t="s">
        <v>57</v>
      </c>
      <c r="S31" t="s">
        <v>2088</v>
      </c>
      <c r="T31" t="s">
        <v>3093</v>
      </c>
      <c r="U31" t="s">
        <v>3094</v>
      </c>
      <c r="V31" t="s">
        <v>3095</v>
      </c>
      <c r="W31" t="s">
        <v>2091</v>
      </c>
      <c r="X31" t="s">
        <v>57</v>
      </c>
      <c r="Y31" t="s">
        <v>3096</v>
      </c>
      <c r="Z31" t="s">
        <v>2091</v>
      </c>
      <c r="AA31" t="s">
        <v>2091</v>
      </c>
      <c r="AB31" t="s">
        <v>3097</v>
      </c>
      <c r="AC31" t="s">
        <v>2091</v>
      </c>
      <c r="AD31" t="s">
        <v>2088</v>
      </c>
      <c r="AE31" t="s">
        <v>2091</v>
      </c>
      <c r="AF31" t="s">
        <v>2091</v>
      </c>
      <c r="AG31" t="s">
        <v>2091</v>
      </c>
      <c r="AH31" t="s">
        <v>2091</v>
      </c>
      <c r="AI31" t="s">
        <v>2091</v>
      </c>
      <c r="AJ31" t="s">
        <v>2091</v>
      </c>
      <c r="AK31" t="s">
        <v>3093</v>
      </c>
      <c r="AL31" t="s">
        <v>2091</v>
      </c>
      <c r="AM31" t="s">
        <v>3098</v>
      </c>
      <c r="AN31" t="s">
        <v>2091</v>
      </c>
      <c r="AO31" t="s">
        <v>3099</v>
      </c>
      <c r="AP31" t="s">
        <v>2091</v>
      </c>
      <c r="AQ31" t="s">
        <v>3100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2"/>
  <sheetViews>
    <sheetView workbookViewId="0">
      <selection activeCell="A7" sqref="A7:XFD12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1408</v>
      </c>
      <c r="C7" t="s">
        <v>1408</v>
      </c>
      <c r="D7" t="s">
        <v>2089</v>
      </c>
      <c r="E7" t="s">
        <v>1277</v>
      </c>
      <c r="F7" t="s">
        <v>330</v>
      </c>
      <c r="G7" t="s">
        <v>52</v>
      </c>
      <c r="H7" t="s">
        <v>72</v>
      </c>
      <c r="I7" t="s">
        <v>54</v>
      </c>
      <c r="J7" t="s">
        <v>55</v>
      </c>
      <c r="K7" t="s">
        <v>256</v>
      </c>
      <c r="L7" t="s">
        <v>57</v>
      </c>
      <c r="M7" t="s">
        <v>57</v>
      </c>
      <c r="N7" t="s">
        <v>58</v>
      </c>
      <c r="O7" t="s">
        <v>3101</v>
      </c>
      <c r="P7" t="s">
        <v>59</v>
      </c>
      <c r="Q7" t="s">
        <v>59</v>
      </c>
      <c r="R7" t="s">
        <v>57</v>
      </c>
      <c r="S7" t="s">
        <v>3102</v>
      </c>
      <c r="T7" t="s">
        <v>3103</v>
      </c>
      <c r="U7" t="s">
        <v>3104</v>
      </c>
      <c r="V7" t="s">
        <v>3105</v>
      </c>
      <c r="W7" t="s">
        <v>3106</v>
      </c>
      <c r="X7" t="s">
        <v>57</v>
      </c>
      <c r="Y7" t="s">
        <v>3107</v>
      </c>
      <c r="Z7" t="s">
        <v>2091</v>
      </c>
      <c r="AA7" t="s">
        <v>2091</v>
      </c>
      <c r="AB7" t="s">
        <v>2091</v>
      </c>
      <c r="AC7" t="s">
        <v>3108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3109</v>
      </c>
      <c r="AM7" t="s">
        <v>3109</v>
      </c>
      <c r="AN7" t="s">
        <v>3110</v>
      </c>
      <c r="AO7" t="s">
        <v>3109</v>
      </c>
      <c r="AP7" t="s">
        <v>2091</v>
      </c>
      <c r="AQ7" t="s">
        <v>2091</v>
      </c>
    </row>
    <row r="8" spans="1:43" x14ac:dyDescent="0.25">
      <c r="A8" s="1">
        <v>3</v>
      </c>
      <c r="B8" t="s">
        <v>1414</v>
      </c>
      <c r="C8" t="s">
        <v>1414</v>
      </c>
      <c r="D8" t="s">
        <v>2104</v>
      </c>
      <c r="E8" t="s">
        <v>1280</v>
      </c>
      <c r="F8" t="s">
        <v>333</v>
      </c>
      <c r="G8" t="s">
        <v>67</v>
      </c>
      <c r="H8" t="s">
        <v>91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3111</v>
      </c>
      <c r="P8" t="s">
        <v>57</v>
      </c>
      <c r="Q8" t="s">
        <v>59</v>
      </c>
      <c r="R8" t="s">
        <v>59</v>
      </c>
      <c r="S8" t="s">
        <v>3112</v>
      </c>
      <c r="T8" t="s">
        <v>3113</v>
      </c>
      <c r="U8" t="s">
        <v>3114</v>
      </c>
      <c r="V8" t="s">
        <v>3115</v>
      </c>
      <c r="W8" t="s">
        <v>2091</v>
      </c>
      <c r="X8" t="s">
        <v>57</v>
      </c>
      <c r="Y8" t="s">
        <v>3116</v>
      </c>
      <c r="Z8" t="s">
        <v>2091</v>
      </c>
      <c r="AA8" t="s">
        <v>2091</v>
      </c>
      <c r="AB8" t="s">
        <v>3117</v>
      </c>
      <c r="AC8" t="s">
        <v>3118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3119</v>
      </c>
      <c r="AM8" t="s">
        <v>3119</v>
      </c>
      <c r="AN8" t="s">
        <v>3120</v>
      </c>
      <c r="AO8" t="s">
        <v>3120</v>
      </c>
      <c r="AP8" t="s">
        <v>2091</v>
      </c>
      <c r="AQ8" t="s">
        <v>2091</v>
      </c>
    </row>
    <row r="9" spans="1:43" x14ac:dyDescent="0.25">
      <c r="A9" s="1">
        <v>4</v>
      </c>
      <c r="B9" t="s">
        <v>1237</v>
      </c>
      <c r="C9" t="s">
        <v>1237</v>
      </c>
      <c r="D9" t="s">
        <v>2106</v>
      </c>
      <c r="E9" t="s">
        <v>335</v>
      </c>
      <c r="F9" t="s">
        <v>336</v>
      </c>
      <c r="G9" t="s">
        <v>52</v>
      </c>
      <c r="H9" t="s">
        <v>68</v>
      </c>
      <c r="I9" t="s">
        <v>54</v>
      </c>
      <c r="J9" t="s">
        <v>55</v>
      </c>
      <c r="K9" t="s">
        <v>256</v>
      </c>
      <c r="L9" t="s">
        <v>59</v>
      </c>
      <c r="M9" t="s">
        <v>57</v>
      </c>
      <c r="N9" t="s">
        <v>111</v>
      </c>
      <c r="O9" t="s">
        <v>3121</v>
      </c>
      <c r="P9" t="s">
        <v>59</v>
      </c>
      <c r="Q9" t="s">
        <v>59</v>
      </c>
      <c r="R9" t="s">
        <v>59</v>
      </c>
      <c r="S9" t="s">
        <v>3122</v>
      </c>
      <c r="T9" t="s">
        <v>3123</v>
      </c>
      <c r="U9" t="s">
        <v>3124</v>
      </c>
      <c r="V9" t="s">
        <v>3125</v>
      </c>
      <c r="W9" t="s">
        <v>3126</v>
      </c>
      <c r="X9" t="s">
        <v>59</v>
      </c>
      <c r="Y9" t="s">
        <v>3127</v>
      </c>
      <c r="Z9" t="s">
        <v>3128</v>
      </c>
      <c r="AA9" t="s">
        <v>2091</v>
      </c>
      <c r="AB9" t="s">
        <v>3129</v>
      </c>
      <c r="AC9" t="s">
        <v>3130</v>
      </c>
      <c r="AD9" t="s">
        <v>3131</v>
      </c>
      <c r="AE9" t="s">
        <v>3132</v>
      </c>
      <c r="AF9" t="s">
        <v>3133</v>
      </c>
      <c r="AG9" t="s">
        <v>3134</v>
      </c>
      <c r="AH9" t="s">
        <v>2091</v>
      </c>
      <c r="AI9" t="s">
        <v>2091</v>
      </c>
      <c r="AJ9" t="s">
        <v>2091</v>
      </c>
      <c r="AK9" t="s">
        <v>2091</v>
      </c>
      <c r="AL9" t="s">
        <v>3135</v>
      </c>
      <c r="AM9" t="s">
        <v>3135</v>
      </c>
      <c r="AN9" t="s">
        <v>3136</v>
      </c>
      <c r="AO9" t="s">
        <v>3136</v>
      </c>
      <c r="AP9" t="s">
        <v>2091</v>
      </c>
      <c r="AQ9" t="s">
        <v>2091</v>
      </c>
    </row>
    <row r="10" spans="1:43" x14ac:dyDescent="0.25">
      <c r="A10" s="1">
        <v>5</v>
      </c>
      <c r="B10" t="s">
        <v>1407</v>
      </c>
      <c r="C10" t="s">
        <v>1407</v>
      </c>
      <c r="D10" t="s">
        <v>2118</v>
      </c>
      <c r="E10" t="s">
        <v>338</v>
      </c>
      <c r="F10" t="s">
        <v>339</v>
      </c>
      <c r="G10" t="s">
        <v>52</v>
      </c>
      <c r="H10" t="s">
        <v>68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3137</v>
      </c>
      <c r="P10" t="s">
        <v>59</v>
      </c>
      <c r="Q10" t="s">
        <v>59</v>
      </c>
      <c r="R10" t="s">
        <v>59</v>
      </c>
      <c r="S10" t="s">
        <v>3138</v>
      </c>
      <c r="T10" t="s">
        <v>3139</v>
      </c>
      <c r="U10" t="s">
        <v>3140</v>
      </c>
      <c r="V10" t="s">
        <v>3141</v>
      </c>
      <c r="W10" t="s">
        <v>3142</v>
      </c>
      <c r="X10" t="s">
        <v>59</v>
      </c>
      <c r="Y10" t="s">
        <v>3143</v>
      </c>
      <c r="Z10" t="s">
        <v>3144</v>
      </c>
      <c r="AA10" t="s">
        <v>2091</v>
      </c>
      <c r="AB10" t="s">
        <v>3145</v>
      </c>
      <c r="AC10" t="s">
        <v>3146</v>
      </c>
      <c r="AD10" t="s">
        <v>3146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3147</v>
      </c>
      <c r="AM10" t="s">
        <v>3147</v>
      </c>
      <c r="AN10" t="s">
        <v>3148</v>
      </c>
      <c r="AO10" t="s">
        <v>3148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1858</v>
      </c>
      <c r="C11" t="s">
        <v>1858</v>
      </c>
      <c r="D11" t="s">
        <v>2133</v>
      </c>
      <c r="E11" t="s">
        <v>341</v>
      </c>
      <c r="F11" t="s">
        <v>342</v>
      </c>
      <c r="G11" t="s">
        <v>52</v>
      </c>
      <c r="H11" t="s">
        <v>87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3149</v>
      </c>
      <c r="P11" t="s">
        <v>59</v>
      </c>
      <c r="Q11" t="s">
        <v>59</v>
      </c>
      <c r="R11" t="s">
        <v>59</v>
      </c>
      <c r="S11" t="s">
        <v>3150</v>
      </c>
      <c r="T11" t="s">
        <v>3151</v>
      </c>
      <c r="U11" t="s">
        <v>3152</v>
      </c>
      <c r="V11" t="s">
        <v>3153</v>
      </c>
      <c r="W11" t="s">
        <v>3154</v>
      </c>
      <c r="X11" t="s">
        <v>59</v>
      </c>
      <c r="Y11" t="s">
        <v>3155</v>
      </c>
      <c r="Z11" t="s">
        <v>3156</v>
      </c>
      <c r="AA11" t="s">
        <v>3157</v>
      </c>
      <c r="AB11" t="s">
        <v>3158</v>
      </c>
      <c r="AC11" t="s">
        <v>3159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3160</v>
      </c>
      <c r="AK11" t="s">
        <v>3161</v>
      </c>
      <c r="AL11" t="s">
        <v>3162</v>
      </c>
      <c r="AM11" t="s">
        <v>3163</v>
      </c>
      <c r="AN11" t="s">
        <v>3164</v>
      </c>
      <c r="AO11" t="s">
        <v>3163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1238</v>
      </c>
      <c r="C12" t="s">
        <v>1238</v>
      </c>
      <c r="D12" t="s">
        <v>2144</v>
      </c>
      <c r="E12" t="s">
        <v>344</v>
      </c>
      <c r="F12" t="s">
        <v>345</v>
      </c>
      <c r="G12" t="s">
        <v>52</v>
      </c>
      <c r="H12" t="s">
        <v>204</v>
      </c>
      <c r="I12" t="s">
        <v>73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2418</v>
      </c>
      <c r="P12" t="s">
        <v>59</v>
      </c>
      <c r="Q12" t="s">
        <v>59</v>
      </c>
      <c r="R12" t="s">
        <v>57</v>
      </c>
      <c r="S12" t="s">
        <v>3165</v>
      </c>
      <c r="T12" t="s">
        <v>3166</v>
      </c>
      <c r="U12" t="s">
        <v>3167</v>
      </c>
      <c r="V12" t="s">
        <v>3168</v>
      </c>
      <c r="W12" t="s">
        <v>3169</v>
      </c>
      <c r="X12" t="s">
        <v>57</v>
      </c>
      <c r="Y12" t="s">
        <v>3170</v>
      </c>
      <c r="Z12" t="s">
        <v>2091</v>
      </c>
      <c r="AA12" t="s">
        <v>2091</v>
      </c>
      <c r="AB12" t="s">
        <v>3171</v>
      </c>
      <c r="AC12" t="s">
        <v>3172</v>
      </c>
      <c r="AD12" t="s">
        <v>2091</v>
      </c>
      <c r="AE12" t="s">
        <v>2091</v>
      </c>
      <c r="AF12" t="s">
        <v>3173</v>
      </c>
      <c r="AG12" t="s">
        <v>3174</v>
      </c>
      <c r="AH12" t="s">
        <v>2091</v>
      </c>
      <c r="AI12" t="s">
        <v>2091</v>
      </c>
      <c r="AJ12" t="s">
        <v>2091</v>
      </c>
      <c r="AK12" t="s">
        <v>2091</v>
      </c>
      <c r="AL12" t="s">
        <v>3175</v>
      </c>
      <c r="AM12" t="s">
        <v>3175</v>
      </c>
      <c r="AN12" t="s">
        <v>3176</v>
      </c>
      <c r="AO12" t="s">
        <v>3176</v>
      </c>
      <c r="AP12" t="s">
        <v>3177</v>
      </c>
      <c r="AQ12" t="s">
        <v>3177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1"/>
  <sheetViews>
    <sheetView workbookViewId="0">
      <selection activeCell="A7" sqref="A7:XFD2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1416</v>
      </c>
      <c r="C7" t="s">
        <v>1416</v>
      </c>
      <c r="D7" t="s">
        <v>2089</v>
      </c>
      <c r="E7" t="s">
        <v>348</v>
      </c>
      <c r="F7" t="s">
        <v>349</v>
      </c>
      <c r="G7" t="s">
        <v>52</v>
      </c>
      <c r="H7" t="s">
        <v>91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3178</v>
      </c>
      <c r="P7" t="s">
        <v>59</v>
      </c>
      <c r="Q7" t="s">
        <v>59</v>
      </c>
      <c r="R7" t="s">
        <v>59</v>
      </c>
      <c r="S7" t="s">
        <v>3179</v>
      </c>
      <c r="T7" t="s">
        <v>3180</v>
      </c>
      <c r="U7" t="s">
        <v>3181</v>
      </c>
      <c r="V7" t="s">
        <v>3182</v>
      </c>
      <c r="W7" t="s">
        <v>3183</v>
      </c>
      <c r="X7" t="s">
        <v>57</v>
      </c>
      <c r="Y7" t="s">
        <v>3184</v>
      </c>
      <c r="Z7" t="s">
        <v>2091</v>
      </c>
      <c r="AA7" t="s">
        <v>3185</v>
      </c>
      <c r="AB7" t="s">
        <v>3186</v>
      </c>
      <c r="AC7" t="s">
        <v>3187</v>
      </c>
      <c r="AD7" t="s">
        <v>2091</v>
      </c>
      <c r="AE7" t="s">
        <v>2091</v>
      </c>
      <c r="AF7" t="s">
        <v>3188</v>
      </c>
      <c r="AG7" t="s">
        <v>3189</v>
      </c>
      <c r="AH7" t="s">
        <v>2091</v>
      </c>
      <c r="AI7" t="s">
        <v>2091</v>
      </c>
      <c r="AJ7" t="s">
        <v>2091</v>
      </c>
      <c r="AK7" t="s">
        <v>2091</v>
      </c>
      <c r="AL7" t="s">
        <v>3190</v>
      </c>
      <c r="AM7" t="s">
        <v>3190</v>
      </c>
      <c r="AN7" t="s">
        <v>3191</v>
      </c>
      <c r="AO7" t="s">
        <v>3191</v>
      </c>
      <c r="AP7" t="s">
        <v>3192</v>
      </c>
      <c r="AQ7" t="s">
        <v>3192</v>
      </c>
    </row>
    <row r="8" spans="1:43" x14ac:dyDescent="0.25">
      <c r="A8" s="1">
        <v>3</v>
      </c>
      <c r="B8" t="s">
        <v>1425</v>
      </c>
      <c r="C8" t="s">
        <v>1425</v>
      </c>
      <c r="D8" t="s">
        <v>2104</v>
      </c>
      <c r="E8" t="s">
        <v>351</v>
      </c>
      <c r="F8" t="s">
        <v>352</v>
      </c>
      <c r="G8" t="s">
        <v>52</v>
      </c>
      <c r="H8" t="s">
        <v>128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3193</v>
      </c>
      <c r="P8" t="s">
        <v>59</v>
      </c>
      <c r="Q8" t="s">
        <v>59</v>
      </c>
      <c r="R8" t="s">
        <v>57</v>
      </c>
      <c r="S8" t="s">
        <v>3194</v>
      </c>
      <c r="T8" t="s">
        <v>2091</v>
      </c>
      <c r="U8" t="s">
        <v>3195</v>
      </c>
      <c r="V8" t="s">
        <v>3196</v>
      </c>
      <c r="W8" t="s">
        <v>3197</v>
      </c>
      <c r="X8" t="s">
        <v>57</v>
      </c>
      <c r="Y8" t="s">
        <v>3198</v>
      </c>
      <c r="Z8" t="s">
        <v>2091</v>
      </c>
      <c r="AA8" t="s">
        <v>3199</v>
      </c>
      <c r="AB8" t="s">
        <v>3200</v>
      </c>
      <c r="AC8" t="s">
        <v>3201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3202</v>
      </c>
      <c r="AM8" t="s">
        <v>3202</v>
      </c>
      <c r="AN8" t="s">
        <v>3203</v>
      </c>
      <c r="AO8" t="s">
        <v>3204</v>
      </c>
      <c r="AP8" t="s">
        <v>2091</v>
      </c>
      <c r="AQ8" t="s">
        <v>2091</v>
      </c>
    </row>
    <row r="9" spans="1:43" x14ac:dyDescent="0.25">
      <c r="A9" s="1">
        <v>4</v>
      </c>
      <c r="B9" t="s">
        <v>1419</v>
      </c>
      <c r="C9" t="s">
        <v>1419</v>
      </c>
      <c r="D9" t="s">
        <v>2106</v>
      </c>
      <c r="E9" t="s">
        <v>354</v>
      </c>
      <c r="F9" t="s">
        <v>355</v>
      </c>
      <c r="G9" t="s">
        <v>52</v>
      </c>
      <c r="H9" t="s">
        <v>280</v>
      </c>
      <c r="I9" t="s">
        <v>54</v>
      </c>
      <c r="J9" t="s">
        <v>55</v>
      </c>
      <c r="K9" t="s">
        <v>256</v>
      </c>
      <c r="L9" t="s">
        <v>59</v>
      </c>
      <c r="M9" t="s">
        <v>57</v>
      </c>
      <c r="N9" t="s">
        <v>111</v>
      </c>
      <c r="O9" t="s">
        <v>3205</v>
      </c>
      <c r="P9" t="s">
        <v>59</v>
      </c>
      <c r="Q9" t="s">
        <v>59</v>
      </c>
      <c r="R9" t="s">
        <v>59</v>
      </c>
      <c r="S9" t="s">
        <v>3206</v>
      </c>
      <c r="T9" t="s">
        <v>3207</v>
      </c>
      <c r="U9" t="s">
        <v>3208</v>
      </c>
      <c r="V9" t="s">
        <v>3209</v>
      </c>
      <c r="W9" t="s">
        <v>3210</v>
      </c>
      <c r="X9" t="s">
        <v>57</v>
      </c>
      <c r="Y9" t="s">
        <v>3211</v>
      </c>
      <c r="Z9" t="s">
        <v>2091</v>
      </c>
      <c r="AA9" t="s">
        <v>2091</v>
      </c>
      <c r="AB9" t="s">
        <v>3212</v>
      </c>
      <c r="AC9" t="s">
        <v>3213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3214</v>
      </c>
      <c r="AM9" t="s">
        <v>3215</v>
      </c>
      <c r="AN9" t="s">
        <v>3216</v>
      </c>
      <c r="AO9" t="s">
        <v>3217</v>
      </c>
      <c r="AP9" t="s">
        <v>2091</v>
      </c>
      <c r="AQ9" t="s">
        <v>2091</v>
      </c>
    </row>
    <row r="10" spans="1:43" x14ac:dyDescent="0.25">
      <c r="A10" s="1">
        <v>5</v>
      </c>
      <c r="B10" t="s">
        <v>1427</v>
      </c>
      <c r="C10" t="s">
        <v>1427</v>
      </c>
      <c r="D10" t="s">
        <v>2118</v>
      </c>
      <c r="E10" t="s">
        <v>357</v>
      </c>
      <c r="F10" t="s">
        <v>358</v>
      </c>
      <c r="G10" t="s">
        <v>52</v>
      </c>
      <c r="H10" t="s">
        <v>359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3218</v>
      </c>
      <c r="P10" t="s">
        <v>59</v>
      </c>
      <c r="Q10" t="s">
        <v>59</v>
      </c>
      <c r="R10" t="s">
        <v>59</v>
      </c>
      <c r="S10" t="s">
        <v>3219</v>
      </c>
      <c r="T10" t="s">
        <v>3220</v>
      </c>
      <c r="U10" t="s">
        <v>3221</v>
      </c>
      <c r="V10" t="s">
        <v>3222</v>
      </c>
      <c r="W10" t="s">
        <v>3223</v>
      </c>
      <c r="X10" t="s">
        <v>57</v>
      </c>
      <c r="Y10" t="s">
        <v>3224</v>
      </c>
      <c r="Z10" t="s">
        <v>2091</v>
      </c>
      <c r="AA10" t="s">
        <v>3225</v>
      </c>
      <c r="AB10" t="s">
        <v>3226</v>
      </c>
      <c r="AC10" t="s">
        <v>3227</v>
      </c>
      <c r="AD10" t="s">
        <v>2091</v>
      </c>
      <c r="AE10" t="s">
        <v>2091</v>
      </c>
      <c r="AF10" t="s">
        <v>3228</v>
      </c>
      <c r="AG10" t="s">
        <v>3229</v>
      </c>
      <c r="AH10" t="s">
        <v>2091</v>
      </c>
      <c r="AI10" t="s">
        <v>2091</v>
      </c>
      <c r="AJ10" t="s">
        <v>2091</v>
      </c>
      <c r="AK10" t="s">
        <v>2091</v>
      </c>
      <c r="AL10" t="s">
        <v>3230</v>
      </c>
      <c r="AM10" t="s">
        <v>3230</v>
      </c>
      <c r="AN10" t="s">
        <v>3231</v>
      </c>
      <c r="AO10" t="s">
        <v>3231</v>
      </c>
      <c r="AP10" t="s">
        <v>3232</v>
      </c>
      <c r="AQ10" t="s">
        <v>3232</v>
      </c>
    </row>
    <row r="11" spans="1:43" x14ac:dyDescent="0.25">
      <c r="A11" s="1">
        <v>6</v>
      </c>
      <c r="B11" t="s">
        <v>1424</v>
      </c>
      <c r="C11" t="s">
        <v>1424</v>
      </c>
      <c r="D11" t="s">
        <v>2133</v>
      </c>
      <c r="E11" t="s">
        <v>361</v>
      </c>
      <c r="F11" t="s">
        <v>362</v>
      </c>
      <c r="G11" t="s">
        <v>52</v>
      </c>
      <c r="H11" t="s">
        <v>68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2641</v>
      </c>
      <c r="P11" t="s">
        <v>59</v>
      </c>
      <c r="Q11" t="s">
        <v>59</v>
      </c>
      <c r="R11" t="s">
        <v>57</v>
      </c>
      <c r="S11" t="s">
        <v>3233</v>
      </c>
      <c r="T11" t="s">
        <v>3234</v>
      </c>
      <c r="U11" t="s">
        <v>3235</v>
      </c>
      <c r="V11" t="s">
        <v>3236</v>
      </c>
      <c r="W11" t="s">
        <v>2091</v>
      </c>
      <c r="X11" t="s">
        <v>59</v>
      </c>
      <c r="Y11" t="s">
        <v>3237</v>
      </c>
      <c r="Z11" t="s">
        <v>3238</v>
      </c>
      <c r="AA11" t="s">
        <v>2091</v>
      </c>
      <c r="AB11" t="s">
        <v>3239</v>
      </c>
      <c r="AC11" t="s">
        <v>3240</v>
      </c>
      <c r="AD11" t="s">
        <v>3240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3241</v>
      </c>
      <c r="AM11" t="s">
        <v>3241</v>
      </c>
      <c r="AN11" t="s">
        <v>3242</v>
      </c>
      <c r="AO11" t="s">
        <v>3242</v>
      </c>
      <c r="AP11" t="s">
        <v>2091</v>
      </c>
      <c r="AQ11" t="s">
        <v>3243</v>
      </c>
    </row>
    <row r="12" spans="1:43" x14ac:dyDescent="0.25">
      <c r="A12" s="1">
        <v>7</v>
      </c>
      <c r="B12" t="s">
        <v>1417</v>
      </c>
      <c r="C12" t="s">
        <v>1417</v>
      </c>
      <c r="D12" t="s">
        <v>2144</v>
      </c>
      <c r="E12" t="s">
        <v>364</v>
      </c>
      <c r="F12" t="s">
        <v>365</v>
      </c>
      <c r="G12" t="s">
        <v>67</v>
      </c>
      <c r="H12" t="s">
        <v>68</v>
      </c>
      <c r="I12" t="s">
        <v>73</v>
      </c>
      <c r="J12" t="s">
        <v>74</v>
      </c>
      <c r="K12" t="s">
        <v>56</v>
      </c>
      <c r="L12" t="s">
        <v>57</v>
      </c>
      <c r="M12" t="s">
        <v>57</v>
      </c>
      <c r="N12" t="s">
        <v>111</v>
      </c>
      <c r="O12" t="s">
        <v>2105</v>
      </c>
      <c r="P12" t="s">
        <v>57</v>
      </c>
      <c r="Q12" t="s">
        <v>57</v>
      </c>
      <c r="R12" t="s">
        <v>57</v>
      </c>
      <c r="S12" t="s">
        <v>3244</v>
      </c>
      <c r="T12" t="s">
        <v>2091</v>
      </c>
      <c r="U12" t="s">
        <v>2091</v>
      </c>
      <c r="V12" t="s">
        <v>2091</v>
      </c>
      <c r="W12" t="s">
        <v>2091</v>
      </c>
      <c r="X12" t="s">
        <v>57</v>
      </c>
      <c r="Y12" t="s">
        <v>2091</v>
      </c>
      <c r="Z12" t="s">
        <v>2091</v>
      </c>
      <c r="AA12" t="s">
        <v>2091</v>
      </c>
      <c r="AB12" t="s">
        <v>2091</v>
      </c>
      <c r="AC12" t="s">
        <v>3245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2377</v>
      </c>
      <c r="AM12" t="s">
        <v>2377</v>
      </c>
      <c r="AN12" t="s">
        <v>3246</v>
      </c>
      <c r="AO12" t="s">
        <v>3246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1870</v>
      </c>
      <c r="C13" t="s">
        <v>1870</v>
      </c>
      <c r="D13" t="s">
        <v>2155</v>
      </c>
      <c r="E13" t="s">
        <v>367</v>
      </c>
      <c r="F13" t="s">
        <v>368</v>
      </c>
      <c r="G13" t="s">
        <v>52</v>
      </c>
      <c r="H13" t="s">
        <v>98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3247</v>
      </c>
      <c r="P13" t="s">
        <v>59</v>
      </c>
      <c r="Q13" t="s">
        <v>59</v>
      </c>
      <c r="R13" t="s">
        <v>59</v>
      </c>
      <c r="S13" t="s">
        <v>3248</v>
      </c>
      <c r="T13" t="s">
        <v>3249</v>
      </c>
      <c r="U13" t="s">
        <v>3250</v>
      </c>
      <c r="V13" t="s">
        <v>3251</v>
      </c>
      <c r="W13" t="s">
        <v>3252</v>
      </c>
      <c r="X13" t="s">
        <v>57</v>
      </c>
      <c r="Y13" t="s">
        <v>3253</v>
      </c>
      <c r="Z13" t="s">
        <v>2091</v>
      </c>
      <c r="AA13" t="s">
        <v>3254</v>
      </c>
      <c r="AB13" t="s">
        <v>3255</v>
      </c>
      <c r="AC13" t="s">
        <v>3256</v>
      </c>
      <c r="AD13" t="s">
        <v>2377</v>
      </c>
      <c r="AE13" t="s">
        <v>2091</v>
      </c>
      <c r="AF13" t="s">
        <v>3257</v>
      </c>
      <c r="AG13" t="s">
        <v>3258</v>
      </c>
      <c r="AH13" t="s">
        <v>2091</v>
      </c>
      <c r="AI13" t="s">
        <v>2091</v>
      </c>
      <c r="AJ13" t="s">
        <v>2091</v>
      </c>
      <c r="AK13" t="s">
        <v>2091</v>
      </c>
      <c r="AL13" t="s">
        <v>2416</v>
      </c>
      <c r="AM13" t="s">
        <v>2416</v>
      </c>
      <c r="AN13" t="s">
        <v>3259</v>
      </c>
      <c r="AO13" t="s">
        <v>2416</v>
      </c>
      <c r="AP13" t="s">
        <v>3260</v>
      </c>
      <c r="AQ13" t="s">
        <v>2091</v>
      </c>
    </row>
    <row r="14" spans="1:43" x14ac:dyDescent="0.25">
      <c r="A14" s="1">
        <v>9</v>
      </c>
      <c r="B14" t="s">
        <v>1430</v>
      </c>
      <c r="C14" t="s">
        <v>1430</v>
      </c>
      <c r="D14" t="s">
        <v>2165</v>
      </c>
      <c r="E14" t="s">
        <v>370</v>
      </c>
      <c r="F14" t="s">
        <v>371</v>
      </c>
      <c r="G14" t="s">
        <v>52</v>
      </c>
      <c r="H14" t="s">
        <v>204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58</v>
      </c>
      <c r="O14" t="s">
        <v>3261</v>
      </c>
      <c r="P14" t="s">
        <v>59</v>
      </c>
      <c r="Q14" t="s">
        <v>59</v>
      </c>
      <c r="R14" t="s">
        <v>57</v>
      </c>
      <c r="S14" t="s">
        <v>3262</v>
      </c>
      <c r="T14" t="s">
        <v>3263</v>
      </c>
      <c r="U14" t="s">
        <v>3264</v>
      </c>
      <c r="V14" t="s">
        <v>3265</v>
      </c>
      <c r="W14" t="s">
        <v>2091</v>
      </c>
      <c r="X14" t="s">
        <v>57</v>
      </c>
      <c r="Y14" t="s">
        <v>3266</v>
      </c>
      <c r="Z14" t="s">
        <v>2091</v>
      </c>
      <c r="AA14" t="s">
        <v>2091</v>
      </c>
      <c r="AB14" t="s">
        <v>3267</v>
      </c>
      <c r="AC14" t="s">
        <v>3268</v>
      </c>
      <c r="AD14" t="s">
        <v>3268</v>
      </c>
      <c r="AE14" t="s">
        <v>2091</v>
      </c>
      <c r="AF14" t="s">
        <v>3269</v>
      </c>
      <c r="AG14" t="s">
        <v>3270</v>
      </c>
      <c r="AH14" t="s">
        <v>2091</v>
      </c>
      <c r="AI14" t="s">
        <v>2091</v>
      </c>
      <c r="AJ14" t="s">
        <v>2091</v>
      </c>
      <c r="AK14" t="s">
        <v>2091</v>
      </c>
      <c r="AL14" t="s">
        <v>3271</v>
      </c>
      <c r="AM14" t="s">
        <v>3271</v>
      </c>
      <c r="AN14" t="s">
        <v>3271</v>
      </c>
      <c r="AO14" t="s">
        <v>3271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1418</v>
      </c>
      <c r="C15" t="s">
        <v>1418</v>
      </c>
      <c r="D15" t="s">
        <v>2175</v>
      </c>
      <c r="E15" t="s">
        <v>373</v>
      </c>
      <c r="F15" t="s">
        <v>374</v>
      </c>
      <c r="G15" t="s">
        <v>52</v>
      </c>
      <c r="H15" t="s">
        <v>72</v>
      </c>
      <c r="I15" t="s">
        <v>54</v>
      </c>
      <c r="J15" t="s">
        <v>55</v>
      </c>
      <c r="K15" t="s">
        <v>56</v>
      </c>
      <c r="L15" t="s">
        <v>57</v>
      </c>
      <c r="M15" t="s">
        <v>57</v>
      </c>
      <c r="N15" t="s">
        <v>111</v>
      </c>
      <c r="O15" t="s">
        <v>3272</v>
      </c>
      <c r="P15" t="s">
        <v>59</v>
      </c>
      <c r="Q15" t="s">
        <v>59</v>
      </c>
      <c r="R15" t="s">
        <v>57</v>
      </c>
      <c r="S15" t="s">
        <v>3273</v>
      </c>
      <c r="T15" t="s">
        <v>3274</v>
      </c>
      <c r="U15" t="s">
        <v>3275</v>
      </c>
      <c r="V15" t="s">
        <v>3276</v>
      </c>
      <c r="W15" t="s">
        <v>3277</v>
      </c>
      <c r="X15" t="s">
        <v>57</v>
      </c>
      <c r="Y15" t="s">
        <v>3278</v>
      </c>
      <c r="Z15" t="s">
        <v>2091</v>
      </c>
      <c r="AA15" t="s">
        <v>3279</v>
      </c>
      <c r="AB15" t="s">
        <v>3280</v>
      </c>
      <c r="AC15" t="s">
        <v>3281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3282</v>
      </c>
      <c r="AM15" t="s">
        <v>3282</v>
      </c>
      <c r="AN15" t="s">
        <v>3282</v>
      </c>
      <c r="AO15" t="s">
        <v>3282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1420</v>
      </c>
      <c r="C16" t="s">
        <v>1420</v>
      </c>
      <c r="D16" t="s">
        <v>2190</v>
      </c>
      <c r="E16" t="s">
        <v>376</v>
      </c>
      <c r="F16" t="s">
        <v>377</v>
      </c>
      <c r="G16" t="s">
        <v>52</v>
      </c>
      <c r="H16" t="s">
        <v>63</v>
      </c>
      <c r="I16" t="s">
        <v>54</v>
      </c>
      <c r="J16" t="s">
        <v>55</v>
      </c>
      <c r="K16" t="s">
        <v>56</v>
      </c>
      <c r="L16" t="s">
        <v>57</v>
      </c>
      <c r="M16" t="s">
        <v>59</v>
      </c>
      <c r="N16" t="s">
        <v>111</v>
      </c>
      <c r="O16" t="s">
        <v>3283</v>
      </c>
      <c r="P16" t="s">
        <v>59</v>
      </c>
      <c r="Q16" t="s">
        <v>59</v>
      </c>
      <c r="R16" t="s">
        <v>59</v>
      </c>
      <c r="S16" t="s">
        <v>3284</v>
      </c>
      <c r="T16" t="s">
        <v>3285</v>
      </c>
      <c r="U16" t="s">
        <v>3286</v>
      </c>
      <c r="V16" t="s">
        <v>3287</v>
      </c>
      <c r="W16" t="s">
        <v>2091</v>
      </c>
      <c r="X16" t="s">
        <v>57</v>
      </c>
      <c r="Y16" t="s">
        <v>3288</v>
      </c>
      <c r="Z16" t="s">
        <v>2091</v>
      </c>
      <c r="AA16" t="s">
        <v>3289</v>
      </c>
      <c r="AB16" t="s">
        <v>3290</v>
      </c>
      <c r="AC16" t="s">
        <v>3291</v>
      </c>
      <c r="AD16" t="s">
        <v>2091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2091</v>
      </c>
      <c r="AK16" t="s">
        <v>2091</v>
      </c>
      <c r="AL16" t="s">
        <v>3292</v>
      </c>
      <c r="AM16" t="s">
        <v>3293</v>
      </c>
      <c r="AN16" t="s">
        <v>3294</v>
      </c>
      <c r="AO16" t="s">
        <v>3294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1239</v>
      </c>
      <c r="C17" t="s">
        <v>1239</v>
      </c>
      <c r="D17" t="s">
        <v>2206</v>
      </c>
      <c r="E17" t="s">
        <v>379</v>
      </c>
      <c r="F17" t="s">
        <v>380</v>
      </c>
      <c r="G17" t="s">
        <v>67</v>
      </c>
      <c r="H17" t="s">
        <v>53</v>
      </c>
      <c r="I17" t="s">
        <v>73</v>
      </c>
      <c r="J17" t="s">
        <v>74</v>
      </c>
      <c r="K17" t="s">
        <v>56</v>
      </c>
      <c r="L17" t="s">
        <v>57</v>
      </c>
      <c r="M17" t="s">
        <v>57</v>
      </c>
      <c r="N17" t="s">
        <v>111</v>
      </c>
      <c r="O17" t="s">
        <v>3295</v>
      </c>
      <c r="P17" t="s">
        <v>57</v>
      </c>
      <c r="Q17" t="s">
        <v>59</v>
      </c>
      <c r="R17" t="s">
        <v>57</v>
      </c>
      <c r="S17" t="s">
        <v>3244</v>
      </c>
      <c r="T17" t="s">
        <v>3296</v>
      </c>
      <c r="U17" t="s">
        <v>3297</v>
      </c>
      <c r="V17" t="s">
        <v>3298</v>
      </c>
      <c r="W17" t="s">
        <v>2091</v>
      </c>
      <c r="X17" t="s">
        <v>57</v>
      </c>
      <c r="Y17" t="s">
        <v>3299</v>
      </c>
      <c r="Z17" t="s">
        <v>2091</v>
      </c>
      <c r="AA17" t="s">
        <v>2091</v>
      </c>
      <c r="AB17" t="s">
        <v>3300</v>
      </c>
      <c r="AC17" t="s">
        <v>3301</v>
      </c>
      <c r="AD17" t="s">
        <v>2091</v>
      </c>
      <c r="AE17" t="s">
        <v>2091</v>
      </c>
      <c r="AF17" t="s">
        <v>3302</v>
      </c>
      <c r="AG17" t="s">
        <v>3303</v>
      </c>
      <c r="AH17" t="s">
        <v>2091</v>
      </c>
      <c r="AI17" t="s">
        <v>2091</v>
      </c>
      <c r="AJ17" t="s">
        <v>3304</v>
      </c>
      <c r="AK17" t="s">
        <v>3305</v>
      </c>
      <c r="AL17" t="s">
        <v>3305</v>
      </c>
      <c r="AM17" t="s">
        <v>2525</v>
      </c>
      <c r="AN17" t="s">
        <v>3306</v>
      </c>
      <c r="AO17" t="s">
        <v>3307</v>
      </c>
      <c r="AP17" t="s">
        <v>3308</v>
      </c>
      <c r="AQ17" t="s">
        <v>3309</v>
      </c>
    </row>
    <row r="18" spans="1:43" x14ac:dyDescent="0.25">
      <c r="A18" s="1">
        <v>13</v>
      </c>
      <c r="B18" t="s">
        <v>1431</v>
      </c>
      <c r="C18" t="s">
        <v>1431</v>
      </c>
      <c r="D18" t="s">
        <v>2219</v>
      </c>
      <c r="E18" t="s">
        <v>382</v>
      </c>
      <c r="F18" t="s">
        <v>383</v>
      </c>
      <c r="G18" t="s">
        <v>52</v>
      </c>
      <c r="H18" t="s">
        <v>87</v>
      </c>
      <c r="I18" t="s">
        <v>54</v>
      </c>
      <c r="J18" t="s">
        <v>55</v>
      </c>
      <c r="K18" t="s">
        <v>256</v>
      </c>
      <c r="L18" t="s">
        <v>57</v>
      </c>
      <c r="M18" t="s">
        <v>57</v>
      </c>
      <c r="N18" t="s">
        <v>111</v>
      </c>
      <c r="O18" t="s">
        <v>3310</v>
      </c>
      <c r="P18" t="s">
        <v>59</v>
      </c>
      <c r="Q18" t="s">
        <v>59</v>
      </c>
      <c r="R18" t="s">
        <v>59</v>
      </c>
      <c r="S18" t="s">
        <v>3311</v>
      </c>
      <c r="T18" t="s">
        <v>3312</v>
      </c>
      <c r="U18" t="s">
        <v>3313</v>
      </c>
      <c r="V18" t="s">
        <v>3314</v>
      </c>
      <c r="W18" t="s">
        <v>3315</v>
      </c>
      <c r="X18" t="s">
        <v>59</v>
      </c>
      <c r="Y18" t="s">
        <v>3316</v>
      </c>
      <c r="Z18" t="s">
        <v>3317</v>
      </c>
      <c r="AA18" t="s">
        <v>3318</v>
      </c>
      <c r="AB18" t="s">
        <v>3319</v>
      </c>
      <c r="AC18" t="s">
        <v>3320</v>
      </c>
      <c r="AD18" t="s">
        <v>2091</v>
      </c>
      <c r="AE18" t="s">
        <v>3321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3322</v>
      </c>
      <c r="AM18" t="s">
        <v>3322</v>
      </c>
      <c r="AN18" t="s">
        <v>3323</v>
      </c>
      <c r="AO18" t="s">
        <v>3323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1426</v>
      </c>
      <c r="C19" t="s">
        <v>1426</v>
      </c>
      <c r="D19" t="s">
        <v>2629</v>
      </c>
      <c r="E19" t="s">
        <v>385</v>
      </c>
      <c r="F19" t="s">
        <v>386</v>
      </c>
      <c r="G19" t="s">
        <v>52</v>
      </c>
      <c r="H19" t="s">
        <v>110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111</v>
      </c>
      <c r="O19" t="s">
        <v>3324</v>
      </c>
      <c r="P19" t="s">
        <v>59</v>
      </c>
      <c r="Q19" t="s">
        <v>59</v>
      </c>
      <c r="R19" t="s">
        <v>59</v>
      </c>
      <c r="S19" t="s">
        <v>3325</v>
      </c>
      <c r="T19" t="s">
        <v>3326</v>
      </c>
      <c r="U19" t="s">
        <v>3327</v>
      </c>
      <c r="V19" t="s">
        <v>3328</v>
      </c>
      <c r="W19" t="s">
        <v>2091</v>
      </c>
      <c r="X19" t="s">
        <v>57</v>
      </c>
      <c r="Y19" t="s">
        <v>3329</v>
      </c>
      <c r="Z19" t="s">
        <v>3330</v>
      </c>
      <c r="AA19" t="s">
        <v>2091</v>
      </c>
      <c r="AB19" t="s">
        <v>3331</v>
      </c>
      <c r="AC19" t="s">
        <v>3332</v>
      </c>
      <c r="AD19" t="s">
        <v>2091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3333</v>
      </c>
      <c r="AM19" t="s">
        <v>3333</v>
      </c>
      <c r="AN19" t="s">
        <v>3334</v>
      </c>
      <c r="AO19" t="s">
        <v>3334</v>
      </c>
      <c r="AP19" t="s">
        <v>3335</v>
      </c>
      <c r="AQ19" t="s">
        <v>3335</v>
      </c>
    </row>
    <row r="20" spans="1:43" x14ac:dyDescent="0.25">
      <c r="A20" s="1">
        <v>15</v>
      </c>
      <c r="B20" t="s">
        <v>1428</v>
      </c>
      <c r="C20" t="s">
        <v>1428</v>
      </c>
      <c r="D20" t="s">
        <v>2948</v>
      </c>
      <c r="E20" t="s">
        <v>388</v>
      </c>
      <c r="F20" t="s">
        <v>389</v>
      </c>
      <c r="G20" t="s">
        <v>52</v>
      </c>
      <c r="H20" t="s">
        <v>280</v>
      </c>
      <c r="I20" t="s">
        <v>54</v>
      </c>
      <c r="J20" t="s">
        <v>55</v>
      </c>
      <c r="K20" t="s">
        <v>56</v>
      </c>
      <c r="L20" t="s">
        <v>57</v>
      </c>
      <c r="M20" t="s">
        <v>57</v>
      </c>
      <c r="N20" t="s">
        <v>111</v>
      </c>
      <c r="O20" t="s">
        <v>2825</v>
      </c>
      <c r="P20" t="s">
        <v>59</v>
      </c>
      <c r="Q20" t="s">
        <v>59</v>
      </c>
      <c r="R20" t="s">
        <v>57</v>
      </c>
      <c r="S20" t="s">
        <v>3336</v>
      </c>
      <c r="T20" t="s">
        <v>3337</v>
      </c>
      <c r="U20" t="s">
        <v>3338</v>
      </c>
      <c r="V20" t="s">
        <v>3339</v>
      </c>
      <c r="W20" t="s">
        <v>3340</v>
      </c>
      <c r="X20" t="s">
        <v>57</v>
      </c>
      <c r="Y20" t="s">
        <v>3341</v>
      </c>
      <c r="Z20" t="s">
        <v>2091</v>
      </c>
      <c r="AA20" t="s">
        <v>2091</v>
      </c>
      <c r="AB20" t="s">
        <v>3342</v>
      </c>
      <c r="AC20" t="s">
        <v>3343</v>
      </c>
      <c r="AD20" t="s">
        <v>2091</v>
      </c>
      <c r="AE20" t="s">
        <v>2091</v>
      </c>
      <c r="AF20" t="s">
        <v>2091</v>
      </c>
      <c r="AG20" t="s">
        <v>2091</v>
      </c>
      <c r="AH20" t="s">
        <v>2091</v>
      </c>
      <c r="AI20" t="s">
        <v>2091</v>
      </c>
      <c r="AJ20" t="s">
        <v>2091</v>
      </c>
      <c r="AK20" t="s">
        <v>2091</v>
      </c>
      <c r="AL20" t="s">
        <v>3344</v>
      </c>
      <c r="AM20" t="s">
        <v>3344</v>
      </c>
      <c r="AN20" t="s">
        <v>3344</v>
      </c>
      <c r="AO20" t="s">
        <v>3344</v>
      </c>
      <c r="AP20" t="s">
        <v>2091</v>
      </c>
      <c r="AQ20" t="s">
        <v>2091</v>
      </c>
    </row>
    <row r="21" spans="1:43" x14ac:dyDescent="0.25">
      <c r="A21" s="1">
        <v>16</v>
      </c>
      <c r="B21" t="s">
        <v>1421</v>
      </c>
      <c r="C21" t="s">
        <v>1421</v>
      </c>
      <c r="D21" t="s">
        <v>2960</v>
      </c>
      <c r="E21" t="s">
        <v>391</v>
      </c>
      <c r="F21" t="s">
        <v>392</v>
      </c>
      <c r="G21" t="s">
        <v>52</v>
      </c>
      <c r="H21" t="s">
        <v>280</v>
      </c>
      <c r="I21" t="s">
        <v>54</v>
      </c>
      <c r="J21" t="s">
        <v>55</v>
      </c>
      <c r="K21" t="s">
        <v>56</v>
      </c>
      <c r="L21" t="s">
        <v>57</v>
      </c>
      <c r="M21" t="s">
        <v>59</v>
      </c>
      <c r="N21" t="s">
        <v>111</v>
      </c>
      <c r="O21" t="s">
        <v>3022</v>
      </c>
      <c r="P21" t="s">
        <v>57</v>
      </c>
      <c r="Q21" t="s">
        <v>59</v>
      </c>
      <c r="R21" t="s">
        <v>57</v>
      </c>
      <c r="S21" t="s">
        <v>3206</v>
      </c>
      <c r="T21" t="s">
        <v>3345</v>
      </c>
      <c r="U21" t="s">
        <v>3346</v>
      </c>
      <c r="V21" t="s">
        <v>3347</v>
      </c>
      <c r="W21" t="s">
        <v>3348</v>
      </c>
      <c r="X21" t="s">
        <v>57</v>
      </c>
      <c r="Y21" t="s">
        <v>3349</v>
      </c>
      <c r="Z21" t="s">
        <v>2091</v>
      </c>
      <c r="AA21" t="s">
        <v>2091</v>
      </c>
      <c r="AB21" t="s">
        <v>3350</v>
      </c>
      <c r="AC21" t="s">
        <v>3351</v>
      </c>
      <c r="AD21" t="s">
        <v>2091</v>
      </c>
      <c r="AE21" t="s">
        <v>2091</v>
      </c>
      <c r="AF21" t="s">
        <v>2091</v>
      </c>
      <c r="AG21" t="s">
        <v>2091</v>
      </c>
      <c r="AH21" t="s">
        <v>2091</v>
      </c>
      <c r="AI21" t="s">
        <v>2091</v>
      </c>
      <c r="AJ21" t="s">
        <v>2091</v>
      </c>
      <c r="AK21" t="s">
        <v>2091</v>
      </c>
      <c r="AL21" t="s">
        <v>3352</v>
      </c>
      <c r="AM21" t="s">
        <v>3352</v>
      </c>
      <c r="AN21" t="s">
        <v>3352</v>
      </c>
      <c r="AO21" t="s">
        <v>3352</v>
      </c>
      <c r="AP21" t="s">
        <v>2091</v>
      </c>
      <c r="AQ21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1"/>
  <sheetViews>
    <sheetView workbookViewId="0">
      <selection activeCell="A7" sqref="A7:XFD1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1433</v>
      </c>
      <c r="C7" t="s">
        <v>1433</v>
      </c>
      <c r="D7" t="s">
        <v>2089</v>
      </c>
      <c r="E7" t="s">
        <v>395</v>
      </c>
      <c r="F7" t="s">
        <v>396</v>
      </c>
      <c r="G7" t="s">
        <v>52</v>
      </c>
      <c r="H7" t="s">
        <v>87</v>
      </c>
      <c r="I7" t="s">
        <v>54</v>
      </c>
      <c r="J7" t="s">
        <v>74</v>
      </c>
      <c r="K7" t="s">
        <v>56</v>
      </c>
      <c r="L7" t="s">
        <v>57</v>
      </c>
      <c r="M7" t="s">
        <v>57</v>
      </c>
      <c r="N7" t="s">
        <v>111</v>
      </c>
      <c r="O7" t="s">
        <v>3353</v>
      </c>
      <c r="P7" t="s">
        <v>59</v>
      </c>
      <c r="Q7" t="s">
        <v>59</v>
      </c>
      <c r="R7" t="s">
        <v>59</v>
      </c>
      <c r="S7" t="s">
        <v>3354</v>
      </c>
      <c r="T7" t="s">
        <v>3355</v>
      </c>
      <c r="U7" t="s">
        <v>3356</v>
      </c>
      <c r="V7" t="s">
        <v>3357</v>
      </c>
      <c r="W7" t="s">
        <v>3358</v>
      </c>
      <c r="X7" t="s">
        <v>57</v>
      </c>
      <c r="Y7" t="s">
        <v>3359</v>
      </c>
      <c r="Z7" t="s">
        <v>2091</v>
      </c>
      <c r="AA7" t="s">
        <v>2091</v>
      </c>
      <c r="AB7" t="s">
        <v>3360</v>
      </c>
      <c r="AC7" t="s">
        <v>3361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3362</v>
      </c>
      <c r="AK7" t="s">
        <v>3363</v>
      </c>
      <c r="AL7" t="s">
        <v>3364</v>
      </c>
      <c r="AM7" t="s">
        <v>3364</v>
      </c>
      <c r="AN7" t="s">
        <v>3364</v>
      </c>
      <c r="AO7" t="s">
        <v>3364</v>
      </c>
      <c r="AP7" t="s">
        <v>3365</v>
      </c>
      <c r="AQ7" t="s">
        <v>3366</v>
      </c>
    </row>
    <row r="8" spans="1:43" x14ac:dyDescent="0.25">
      <c r="A8" s="1">
        <v>3</v>
      </c>
      <c r="B8" t="s">
        <v>1434</v>
      </c>
      <c r="C8" t="s">
        <v>1434</v>
      </c>
      <c r="D8" t="s">
        <v>2104</v>
      </c>
      <c r="E8" t="s">
        <v>398</v>
      </c>
      <c r="F8" t="s">
        <v>399</v>
      </c>
      <c r="G8" t="s">
        <v>52</v>
      </c>
      <c r="H8" t="s">
        <v>239</v>
      </c>
      <c r="I8" t="s">
        <v>73</v>
      </c>
      <c r="J8" t="s">
        <v>74</v>
      </c>
      <c r="K8" t="s">
        <v>56</v>
      </c>
      <c r="L8" t="s">
        <v>57</v>
      </c>
      <c r="M8" t="s">
        <v>57</v>
      </c>
      <c r="N8" t="s">
        <v>111</v>
      </c>
      <c r="O8" t="s">
        <v>3367</v>
      </c>
      <c r="P8" t="s">
        <v>59</v>
      </c>
      <c r="Q8" t="s">
        <v>59</v>
      </c>
      <c r="R8" t="s">
        <v>59</v>
      </c>
      <c r="S8" t="s">
        <v>3368</v>
      </c>
      <c r="T8" t="s">
        <v>3369</v>
      </c>
      <c r="U8" t="s">
        <v>3370</v>
      </c>
      <c r="V8" t="s">
        <v>3371</v>
      </c>
      <c r="W8" t="s">
        <v>3372</v>
      </c>
      <c r="X8" t="s">
        <v>59</v>
      </c>
      <c r="Y8" t="s">
        <v>3373</v>
      </c>
      <c r="Z8" t="s">
        <v>3374</v>
      </c>
      <c r="AA8" t="s">
        <v>2091</v>
      </c>
      <c r="AB8" t="s">
        <v>3375</v>
      </c>
      <c r="AC8" t="s">
        <v>3376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3377</v>
      </c>
      <c r="AM8" t="s">
        <v>3377</v>
      </c>
      <c r="AN8" t="s">
        <v>3378</v>
      </c>
      <c r="AO8" t="s">
        <v>3378</v>
      </c>
      <c r="AP8" t="s">
        <v>2676</v>
      </c>
      <c r="AQ8" t="s">
        <v>2676</v>
      </c>
    </row>
    <row r="9" spans="1:43" x14ac:dyDescent="0.25">
      <c r="A9" s="1">
        <v>4</v>
      </c>
      <c r="B9" t="s">
        <v>1436</v>
      </c>
      <c r="C9" t="s">
        <v>1436</v>
      </c>
      <c r="D9" t="s">
        <v>2106</v>
      </c>
      <c r="E9" t="s">
        <v>401</v>
      </c>
      <c r="F9" t="s">
        <v>402</v>
      </c>
      <c r="G9" t="s">
        <v>52</v>
      </c>
      <c r="H9" t="s">
        <v>128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2176</v>
      </c>
      <c r="P9" t="s">
        <v>59</v>
      </c>
      <c r="Q9" t="s">
        <v>59</v>
      </c>
      <c r="R9" t="s">
        <v>57</v>
      </c>
      <c r="S9" t="s">
        <v>3379</v>
      </c>
      <c r="T9" t="s">
        <v>3380</v>
      </c>
      <c r="U9" t="s">
        <v>3381</v>
      </c>
      <c r="V9" t="s">
        <v>3382</v>
      </c>
      <c r="W9" t="s">
        <v>2091</v>
      </c>
      <c r="X9" t="s">
        <v>59</v>
      </c>
      <c r="Y9" t="s">
        <v>3383</v>
      </c>
      <c r="Z9" t="s">
        <v>3384</v>
      </c>
      <c r="AA9" t="s">
        <v>2091</v>
      </c>
      <c r="AB9" t="s">
        <v>3385</v>
      </c>
      <c r="AC9" t="s">
        <v>3386</v>
      </c>
      <c r="AD9" t="s">
        <v>3386</v>
      </c>
      <c r="AE9" t="s">
        <v>3387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2091</v>
      </c>
      <c r="AM9" t="s">
        <v>2091</v>
      </c>
      <c r="AN9" t="s">
        <v>3388</v>
      </c>
      <c r="AO9" t="s">
        <v>3388</v>
      </c>
      <c r="AP9" t="s">
        <v>2091</v>
      </c>
      <c r="AQ9" t="s">
        <v>2091</v>
      </c>
    </row>
    <row r="10" spans="1:43" x14ac:dyDescent="0.25">
      <c r="A10" s="1">
        <v>5</v>
      </c>
      <c r="B10" t="s">
        <v>1435</v>
      </c>
      <c r="C10" t="s">
        <v>1435</v>
      </c>
      <c r="D10" t="s">
        <v>2118</v>
      </c>
      <c r="E10" t="s">
        <v>404</v>
      </c>
      <c r="F10" t="s">
        <v>405</v>
      </c>
      <c r="G10" t="s">
        <v>52</v>
      </c>
      <c r="H10" t="s">
        <v>359</v>
      </c>
      <c r="I10" t="s">
        <v>73</v>
      </c>
      <c r="J10" t="s">
        <v>74</v>
      </c>
      <c r="K10" t="s">
        <v>56</v>
      </c>
      <c r="L10" t="s">
        <v>57</v>
      </c>
      <c r="M10" t="s">
        <v>57</v>
      </c>
      <c r="N10" t="s">
        <v>111</v>
      </c>
      <c r="O10" t="s">
        <v>3389</v>
      </c>
      <c r="P10" t="s">
        <v>59</v>
      </c>
      <c r="Q10" t="s">
        <v>59</v>
      </c>
      <c r="R10" t="s">
        <v>59</v>
      </c>
      <c r="S10" t="s">
        <v>3390</v>
      </c>
      <c r="T10" t="s">
        <v>3391</v>
      </c>
      <c r="U10" t="s">
        <v>3392</v>
      </c>
      <c r="V10" t="s">
        <v>3393</v>
      </c>
      <c r="W10" t="s">
        <v>3394</v>
      </c>
      <c r="X10" t="s">
        <v>57</v>
      </c>
      <c r="Y10" t="s">
        <v>3395</v>
      </c>
      <c r="Z10" t="s">
        <v>2091</v>
      </c>
      <c r="AA10" t="s">
        <v>2091</v>
      </c>
      <c r="AB10" t="s">
        <v>3396</v>
      </c>
      <c r="AC10" t="s">
        <v>3397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3398</v>
      </c>
      <c r="AM10" t="s">
        <v>3398</v>
      </c>
      <c r="AN10" t="s">
        <v>3398</v>
      </c>
      <c r="AO10" t="s">
        <v>3398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1437</v>
      </c>
      <c r="C11" t="s">
        <v>1437</v>
      </c>
      <c r="D11" t="s">
        <v>2133</v>
      </c>
      <c r="E11" t="s">
        <v>407</v>
      </c>
      <c r="F11" t="s">
        <v>408</v>
      </c>
      <c r="G11" t="s">
        <v>52</v>
      </c>
      <c r="H11" t="s">
        <v>110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3399</v>
      </c>
      <c r="P11" t="s">
        <v>59</v>
      </c>
      <c r="Q11" t="s">
        <v>59</v>
      </c>
      <c r="R11" t="s">
        <v>57</v>
      </c>
      <c r="S11" t="s">
        <v>3400</v>
      </c>
      <c r="T11" t="s">
        <v>3401</v>
      </c>
      <c r="U11" t="s">
        <v>3402</v>
      </c>
      <c r="V11" t="s">
        <v>3403</v>
      </c>
      <c r="W11" t="s">
        <v>2091</v>
      </c>
      <c r="X11" t="s">
        <v>57</v>
      </c>
      <c r="Y11" t="s">
        <v>3404</v>
      </c>
      <c r="Z11" t="s">
        <v>2091</v>
      </c>
      <c r="AA11" t="s">
        <v>2091</v>
      </c>
      <c r="AB11" t="s">
        <v>3405</v>
      </c>
      <c r="AC11" t="s">
        <v>3406</v>
      </c>
      <c r="AD11" t="s">
        <v>2091</v>
      </c>
      <c r="AE11" t="s">
        <v>2091</v>
      </c>
      <c r="AF11" t="s">
        <v>2091</v>
      </c>
      <c r="AG11" t="s">
        <v>2091</v>
      </c>
      <c r="AH11" t="s">
        <v>3407</v>
      </c>
      <c r="AI11" t="s">
        <v>3408</v>
      </c>
      <c r="AJ11" t="s">
        <v>2091</v>
      </c>
      <c r="AK11" t="s">
        <v>2091</v>
      </c>
      <c r="AL11" t="s">
        <v>3409</v>
      </c>
      <c r="AM11" t="s">
        <v>3409</v>
      </c>
      <c r="AN11" t="s">
        <v>3410</v>
      </c>
      <c r="AO11" t="s">
        <v>3411</v>
      </c>
      <c r="AP11" t="s">
        <v>3412</v>
      </c>
      <c r="AQ11" t="s">
        <v>3413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7"/>
  <sheetViews>
    <sheetView workbookViewId="0">
      <selection activeCell="A7" sqref="A7:XFD17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1488</v>
      </c>
      <c r="C7" t="s">
        <v>1488</v>
      </c>
      <c r="D7" t="s">
        <v>2089</v>
      </c>
      <c r="E7" t="s">
        <v>411</v>
      </c>
      <c r="F7" t="s">
        <v>412</v>
      </c>
      <c r="G7" t="s">
        <v>52</v>
      </c>
      <c r="H7" t="s">
        <v>128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3414</v>
      </c>
      <c r="P7" t="s">
        <v>59</v>
      </c>
      <c r="Q7" t="s">
        <v>59</v>
      </c>
      <c r="R7" t="s">
        <v>57</v>
      </c>
      <c r="S7" t="s">
        <v>1830</v>
      </c>
      <c r="T7" t="s">
        <v>3415</v>
      </c>
      <c r="U7" t="s">
        <v>3416</v>
      </c>
      <c r="V7" t="s">
        <v>3417</v>
      </c>
      <c r="W7" t="s">
        <v>2091</v>
      </c>
      <c r="X7" t="s">
        <v>57</v>
      </c>
      <c r="Y7" t="s">
        <v>3418</v>
      </c>
      <c r="Z7" t="s">
        <v>2091</v>
      </c>
      <c r="AA7" t="s">
        <v>2091</v>
      </c>
      <c r="AB7" t="s">
        <v>2091</v>
      </c>
      <c r="AC7" t="s">
        <v>2091</v>
      </c>
      <c r="AD7" t="s">
        <v>2091</v>
      </c>
      <c r="AE7" t="s">
        <v>2091</v>
      </c>
      <c r="AF7" t="s">
        <v>3419</v>
      </c>
      <c r="AG7" t="s">
        <v>3420</v>
      </c>
      <c r="AH7" t="s">
        <v>2091</v>
      </c>
      <c r="AI7" t="s">
        <v>2091</v>
      </c>
      <c r="AJ7" t="s">
        <v>2091</v>
      </c>
      <c r="AK7" t="s">
        <v>2091</v>
      </c>
      <c r="AL7" t="s">
        <v>3421</v>
      </c>
      <c r="AM7" t="s">
        <v>3421</v>
      </c>
      <c r="AN7" t="s">
        <v>3422</v>
      </c>
      <c r="AO7" t="s">
        <v>3422</v>
      </c>
      <c r="AP7" t="s">
        <v>2091</v>
      </c>
      <c r="AQ7" t="s">
        <v>2091</v>
      </c>
    </row>
    <row r="8" spans="1:43" x14ac:dyDescent="0.25">
      <c r="A8" s="1">
        <v>3</v>
      </c>
      <c r="B8" t="s">
        <v>1496</v>
      </c>
      <c r="C8" t="s">
        <v>1496</v>
      </c>
      <c r="D8" t="s">
        <v>2104</v>
      </c>
      <c r="E8" t="s">
        <v>414</v>
      </c>
      <c r="F8" t="s">
        <v>415</v>
      </c>
      <c r="G8" t="s">
        <v>52</v>
      </c>
      <c r="H8" t="s">
        <v>98</v>
      </c>
      <c r="I8" t="s">
        <v>73</v>
      </c>
      <c r="J8" t="s">
        <v>74</v>
      </c>
      <c r="K8" t="s">
        <v>56</v>
      </c>
      <c r="L8" t="s">
        <v>57</v>
      </c>
      <c r="M8" t="s">
        <v>57</v>
      </c>
      <c r="N8" t="s">
        <v>58</v>
      </c>
      <c r="O8" t="s">
        <v>3423</v>
      </c>
      <c r="P8" t="s">
        <v>59</v>
      </c>
      <c r="Q8" t="s">
        <v>59</v>
      </c>
      <c r="R8" t="s">
        <v>57</v>
      </c>
      <c r="S8" t="s">
        <v>3424</v>
      </c>
      <c r="T8" t="s">
        <v>3425</v>
      </c>
      <c r="U8" t="s">
        <v>3426</v>
      </c>
      <c r="V8" t="s">
        <v>3427</v>
      </c>
      <c r="W8" t="s">
        <v>3428</v>
      </c>
      <c r="X8" t="s">
        <v>57</v>
      </c>
      <c r="Y8" t="s">
        <v>3429</v>
      </c>
      <c r="Z8" t="s">
        <v>2091</v>
      </c>
      <c r="AA8" t="s">
        <v>2091</v>
      </c>
      <c r="AB8" t="s">
        <v>3430</v>
      </c>
      <c r="AC8" t="s">
        <v>3431</v>
      </c>
      <c r="AD8" t="s">
        <v>2091</v>
      </c>
      <c r="AE8" t="s">
        <v>2091</v>
      </c>
      <c r="AF8" t="s">
        <v>3432</v>
      </c>
      <c r="AG8" t="s">
        <v>3433</v>
      </c>
      <c r="AH8" t="s">
        <v>2091</v>
      </c>
      <c r="AI8" t="s">
        <v>2091</v>
      </c>
      <c r="AJ8" t="s">
        <v>3434</v>
      </c>
      <c r="AK8" t="s">
        <v>3435</v>
      </c>
      <c r="AL8" t="s">
        <v>2764</v>
      </c>
      <c r="AM8" t="s">
        <v>2764</v>
      </c>
      <c r="AN8" t="s">
        <v>3436</v>
      </c>
      <c r="AO8" t="s">
        <v>3437</v>
      </c>
      <c r="AP8" t="s">
        <v>3438</v>
      </c>
      <c r="AQ8" t="s">
        <v>3439</v>
      </c>
    </row>
    <row r="9" spans="1:43" x14ac:dyDescent="0.25">
      <c r="A9" s="1">
        <v>4</v>
      </c>
      <c r="B9" t="s">
        <v>1482</v>
      </c>
      <c r="C9" t="s">
        <v>1482</v>
      </c>
      <c r="D9" t="s">
        <v>2106</v>
      </c>
      <c r="E9" t="s">
        <v>417</v>
      </c>
      <c r="F9" t="s">
        <v>418</v>
      </c>
      <c r="G9" t="s">
        <v>52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3440</v>
      </c>
      <c r="P9" t="s">
        <v>59</v>
      </c>
      <c r="Q9" t="s">
        <v>59</v>
      </c>
      <c r="R9" t="s">
        <v>57</v>
      </c>
      <c r="S9" t="s">
        <v>1830</v>
      </c>
      <c r="T9" t="s">
        <v>3441</v>
      </c>
      <c r="U9" t="s">
        <v>3442</v>
      </c>
      <c r="V9" t="s">
        <v>3443</v>
      </c>
      <c r="W9" t="s">
        <v>2091</v>
      </c>
      <c r="X9" t="s">
        <v>57</v>
      </c>
      <c r="Y9" t="s">
        <v>3444</v>
      </c>
      <c r="Z9" t="s">
        <v>2091</v>
      </c>
      <c r="AA9" t="s">
        <v>3445</v>
      </c>
      <c r="AB9" t="s">
        <v>3446</v>
      </c>
      <c r="AC9" t="s">
        <v>3447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3448</v>
      </c>
      <c r="AL9" t="s">
        <v>3421</v>
      </c>
      <c r="AM9" t="s">
        <v>3421</v>
      </c>
      <c r="AN9" t="s">
        <v>3449</v>
      </c>
      <c r="AO9" t="s">
        <v>3450</v>
      </c>
      <c r="AP9" t="s">
        <v>3448</v>
      </c>
      <c r="AQ9" t="s">
        <v>2091</v>
      </c>
    </row>
    <row r="10" spans="1:43" x14ac:dyDescent="0.25">
      <c r="A10" s="1">
        <v>5</v>
      </c>
      <c r="B10" t="s">
        <v>1500</v>
      </c>
      <c r="C10" t="s">
        <v>1500</v>
      </c>
      <c r="D10" t="s">
        <v>2118</v>
      </c>
      <c r="E10" t="s">
        <v>420</v>
      </c>
      <c r="F10" t="s">
        <v>421</v>
      </c>
      <c r="G10" t="s">
        <v>67</v>
      </c>
      <c r="H10" t="s">
        <v>87</v>
      </c>
      <c r="I10" t="s">
        <v>54</v>
      </c>
      <c r="J10" t="s">
        <v>171</v>
      </c>
      <c r="K10" t="s">
        <v>256</v>
      </c>
      <c r="L10" t="s">
        <v>57</v>
      </c>
      <c r="M10" t="s">
        <v>57</v>
      </c>
      <c r="N10" t="s">
        <v>58</v>
      </c>
      <c r="O10" t="s">
        <v>3451</v>
      </c>
      <c r="P10" t="s">
        <v>59</v>
      </c>
      <c r="Q10" t="s">
        <v>59</v>
      </c>
      <c r="R10" t="s">
        <v>57</v>
      </c>
      <c r="S10" t="s">
        <v>1830</v>
      </c>
      <c r="T10" t="s">
        <v>2091</v>
      </c>
      <c r="U10" t="s">
        <v>3452</v>
      </c>
      <c r="V10" t="s">
        <v>3453</v>
      </c>
      <c r="W10" t="s">
        <v>2091</v>
      </c>
      <c r="X10" t="s">
        <v>57</v>
      </c>
      <c r="Y10" t="s">
        <v>3454</v>
      </c>
      <c r="Z10" t="s">
        <v>2091</v>
      </c>
      <c r="AA10" t="s">
        <v>2091</v>
      </c>
      <c r="AB10" t="s">
        <v>3455</v>
      </c>
      <c r="AC10" t="s">
        <v>3456</v>
      </c>
      <c r="AD10" t="s">
        <v>2091</v>
      </c>
      <c r="AE10" t="s">
        <v>2091</v>
      </c>
      <c r="AF10" t="s">
        <v>3457</v>
      </c>
      <c r="AG10" t="s">
        <v>3458</v>
      </c>
      <c r="AH10" t="s">
        <v>2091</v>
      </c>
      <c r="AI10" t="s">
        <v>2091</v>
      </c>
      <c r="AJ10" t="s">
        <v>2091</v>
      </c>
      <c r="AK10" t="s">
        <v>2091</v>
      </c>
      <c r="AL10" t="s">
        <v>3459</v>
      </c>
      <c r="AM10" t="s">
        <v>3459</v>
      </c>
      <c r="AN10" t="s">
        <v>2091</v>
      </c>
      <c r="AO10" t="s">
        <v>2091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1486</v>
      </c>
      <c r="C11" t="s">
        <v>1486</v>
      </c>
      <c r="D11" t="s">
        <v>2133</v>
      </c>
      <c r="E11" t="s">
        <v>423</v>
      </c>
      <c r="F11" t="s">
        <v>424</v>
      </c>
      <c r="G11" t="s">
        <v>52</v>
      </c>
      <c r="H11" t="s">
        <v>185</v>
      </c>
      <c r="I11" t="s">
        <v>54</v>
      </c>
      <c r="J11" t="s">
        <v>74</v>
      </c>
      <c r="K11" t="s">
        <v>56</v>
      </c>
      <c r="L11" t="s">
        <v>57</v>
      </c>
      <c r="M11" t="s">
        <v>57</v>
      </c>
      <c r="N11" t="s">
        <v>58</v>
      </c>
      <c r="O11" t="s">
        <v>2460</v>
      </c>
      <c r="P11" t="s">
        <v>59</v>
      </c>
      <c r="Q11" t="s">
        <v>59</v>
      </c>
      <c r="R11" t="s">
        <v>59</v>
      </c>
      <c r="S11" t="s">
        <v>1830</v>
      </c>
      <c r="T11" t="s">
        <v>2091</v>
      </c>
      <c r="U11" t="s">
        <v>3460</v>
      </c>
      <c r="V11" t="s">
        <v>3461</v>
      </c>
      <c r="W11" t="s">
        <v>3462</v>
      </c>
      <c r="X11" t="s">
        <v>57</v>
      </c>
      <c r="Y11" t="s">
        <v>3463</v>
      </c>
      <c r="Z11" t="s">
        <v>2091</v>
      </c>
      <c r="AA11" t="s">
        <v>2091</v>
      </c>
      <c r="AB11" t="s">
        <v>3456</v>
      </c>
      <c r="AC11" t="s">
        <v>2091</v>
      </c>
      <c r="AD11" t="s">
        <v>2091</v>
      </c>
      <c r="AE11" t="s">
        <v>2091</v>
      </c>
      <c r="AF11" t="s">
        <v>3464</v>
      </c>
      <c r="AG11" t="s">
        <v>3465</v>
      </c>
      <c r="AH11" t="s">
        <v>3466</v>
      </c>
      <c r="AI11" t="s">
        <v>3467</v>
      </c>
      <c r="AJ11" t="s">
        <v>3468</v>
      </c>
      <c r="AK11" t="s">
        <v>3468</v>
      </c>
      <c r="AL11" t="s">
        <v>3421</v>
      </c>
      <c r="AM11" t="s">
        <v>3421</v>
      </c>
      <c r="AN11" t="s">
        <v>3469</v>
      </c>
      <c r="AO11" t="s">
        <v>3469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1484</v>
      </c>
      <c r="C12" t="s">
        <v>1484</v>
      </c>
      <c r="D12" t="s">
        <v>2144</v>
      </c>
      <c r="E12" t="s">
        <v>1292</v>
      </c>
      <c r="F12" t="s">
        <v>427</v>
      </c>
      <c r="G12" t="s">
        <v>52</v>
      </c>
      <c r="H12" t="s">
        <v>102</v>
      </c>
      <c r="I12" t="s">
        <v>73</v>
      </c>
      <c r="J12" t="s">
        <v>74</v>
      </c>
      <c r="K12" t="s">
        <v>56</v>
      </c>
      <c r="L12" t="s">
        <v>57</v>
      </c>
      <c r="M12" t="s">
        <v>57</v>
      </c>
      <c r="N12" t="s">
        <v>58</v>
      </c>
      <c r="O12" t="s">
        <v>3470</v>
      </c>
      <c r="P12" t="s">
        <v>59</v>
      </c>
      <c r="Q12" t="s">
        <v>59</v>
      </c>
      <c r="R12" t="s">
        <v>57</v>
      </c>
      <c r="S12" t="s">
        <v>1830</v>
      </c>
      <c r="T12" t="s">
        <v>3471</v>
      </c>
      <c r="U12" t="s">
        <v>3472</v>
      </c>
      <c r="V12" t="s">
        <v>3473</v>
      </c>
      <c r="W12" t="s">
        <v>3474</v>
      </c>
      <c r="X12" t="s">
        <v>57</v>
      </c>
      <c r="Y12" t="s">
        <v>3475</v>
      </c>
      <c r="Z12" t="s">
        <v>2091</v>
      </c>
      <c r="AA12" t="s">
        <v>2091</v>
      </c>
      <c r="AB12" t="s">
        <v>2091</v>
      </c>
      <c r="AC12" t="s">
        <v>2091</v>
      </c>
      <c r="AD12" t="s">
        <v>2091</v>
      </c>
      <c r="AE12" t="s">
        <v>2091</v>
      </c>
      <c r="AF12" t="s">
        <v>3476</v>
      </c>
      <c r="AG12" t="s">
        <v>3477</v>
      </c>
      <c r="AH12" t="s">
        <v>3478</v>
      </c>
      <c r="AI12" t="s">
        <v>2091</v>
      </c>
      <c r="AJ12" t="s">
        <v>2091</v>
      </c>
      <c r="AK12" t="s">
        <v>2091</v>
      </c>
      <c r="AL12" t="s">
        <v>2764</v>
      </c>
      <c r="AM12" t="s">
        <v>2764</v>
      </c>
      <c r="AN12" t="s">
        <v>3479</v>
      </c>
      <c r="AO12" t="s">
        <v>3479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1490</v>
      </c>
      <c r="C13" t="s">
        <v>1490</v>
      </c>
      <c r="D13" t="s">
        <v>2155</v>
      </c>
      <c r="E13" t="s">
        <v>429</v>
      </c>
      <c r="F13" t="s">
        <v>430</v>
      </c>
      <c r="G13" t="s">
        <v>52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3480</v>
      </c>
      <c r="P13" t="s">
        <v>59</v>
      </c>
      <c r="Q13" t="s">
        <v>59</v>
      </c>
      <c r="R13" t="s">
        <v>57</v>
      </c>
      <c r="S13" t="s">
        <v>1830</v>
      </c>
      <c r="T13" t="s">
        <v>3481</v>
      </c>
      <c r="U13" t="s">
        <v>3482</v>
      </c>
      <c r="V13" t="s">
        <v>3483</v>
      </c>
      <c r="W13" t="s">
        <v>2091</v>
      </c>
      <c r="X13" t="s">
        <v>57</v>
      </c>
      <c r="Y13" t="s">
        <v>3484</v>
      </c>
      <c r="Z13" t="s">
        <v>2091</v>
      </c>
      <c r="AA13" t="s">
        <v>2091</v>
      </c>
      <c r="AB13" t="s">
        <v>3485</v>
      </c>
      <c r="AC13" t="s">
        <v>3486</v>
      </c>
      <c r="AD13" t="s">
        <v>2091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3421</v>
      </c>
      <c r="AM13" t="s">
        <v>3421</v>
      </c>
      <c r="AN13" t="s">
        <v>2091</v>
      </c>
      <c r="AO13" t="s">
        <v>2525</v>
      </c>
      <c r="AP13" t="s">
        <v>2091</v>
      </c>
      <c r="AQ13" t="s">
        <v>3487</v>
      </c>
    </row>
    <row r="14" spans="1:43" x14ac:dyDescent="0.25">
      <c r="A14" s="1">
        <v>9</v>
      </c>
      <c r="B14" t="s">
        <v>1494</v>
      </c>
      <c r="C14" t="s">
        <v>1494</v>
      </c>
      <c r="D14" t="s">
        <v>2165</v>
      </c>
      <c r="E14" t="s">
        <v>432</v>
      </c>
      <c r="F14" t="s">
        <v>433</v>
      </c>
      <c r="G14" t="s">
        <v>52</v>
      </c>
      <c r="H14" t="s">
        <v>53</v>
      </c>
      <c r="I14" t="s">
        <v>73</v>
      </c>
      <c r="J14" t="s">
        <v>55</v>
      </c>
      <c r="K14" t="s">
        <v>56</v>
      </c>
      <c r="L14" t="s">
        <v>57</v>
      </c>
      <c r="M14" t="s">
        <v>59</v>
      </c>
      <c r="N14" t="s">
        <v>58</v>
      </c>
      <c r="O14" t="s">
        <v>3488</v>
      </c>
      <c r="P14" t="s">
        <v>59</v>
      </c>
      <c r="Q14" t="s">
        <v>59</v>
      </c>
      <c r="R14" t="s">
        <v>57</v>
      </c>
      <c r="S14" t="s">
        <v>1830</v>
      </c>
      <c r="T14" t="s">
        <v>2091</v>
      </c>
      <c r="U14" t="s">
        <v>2091</v>
      </c>
      <c r="V14" t="s">
        <v>2091</v>
      </c>
      <c r="W14" t="s">
        <v>2091</v>
      </c>
      <c r="X14" t="s">
        <v>57</v>
      </c>
      <c r="Y14" t="s">
        <v>2377</v>
      </c>
      <c r="Z14" t="s">
        <v>2091</v>
      </c>
      <c r="AA14" t="s">
        <v>2091</v>
      </c>
      <c r="AB14" t="s">
        <v>2091</v>
      </c>
      <c r="AC14" t="s">
        <v>2091</v>
      </c>
      <c r="AD14" t="s">
        <v>2091</v>
      </c>
      <c r="AE14" t="s">
        <v>2091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2764</v>
      </c>
      <c r="AM14" t="s">
        <v>2764</v>
      </c>
      <c r="AN14" t="s">
        <v>2091</v>
      </c>
      <c r="AO14" t="s">
        <v>2414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1502</v>
      </c>
      <c r="C15" t="s">
        <v>1502</v>
      </c>
      <c r="D15" t="s">
        <v>2175</v>
      </c>
      <c r="E15" t="s">
        <v>435</v>
      </c>
      <c r="F15" t="s">
        <v>436</v>
      </c>
      <c r="G15" t="s">
        <v>52</v>
      </c>
      <c r="H15" t="s">
        <v>53</v>
      </c>
      <c r="I15" t="s">
        <v>73</v>
      </c>
      <c r="J15" t="s">
        <v>55</v>
      </c>
      <c r="K15" t="s">
        <v>56</v>
      </c>
      <c r="L15" t="s">
        <v>57</v>
      </c>
      <c r="M15" t="s">
        <v>59</v>
      </c>
      <c r="N15" t="s">
        <v>58</v>
      </c>
      <c r="O15" t="s">
        <v>2105</v>
      </c>
      <c r="P15" t="s">
        <v>59</v>
      </c>
      <c r="Q15" t="s">
        <v>59</v>
      </c>
      <c r="R15" t="s">
        <v>57</v>
      </c>
      <c r="S15" t="s">
        <v>1830</v>
      </c>
      <c r="T15" t="s">
        <v>2091</v>
      </c>
      <c r="U15" t="s">
        <v>2091</v>
      </c>
      <c r="V15" t="s">
        <v>2091</v>
      </c>
      <c r="W15" t="s">
        <v>2091</v>
      </c>
      <c r="X15" t="s">
        <v>57</v>
      </c>
      <c r="Y15" t="s">
        <v>2377</v>
      </c>
      <c r="Z15" t="s">
        <v>2091</v>
      </c>
      <c r="AA15" t="s">
        <v>2091</v>
      </c>
      <c r="AB15" t="s">
        <v>2091</v>
      </c>
      <c r="AC15" t="s">
        <v>2091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2764</v>
      </c>
      <c r="AM15" t="s">
        <v>2764</v>
      </c>
      <c r="AN15" t="s">
        <v>2091</v>
      </c>
      <c r="AO15" t="s">
        <v>3398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1492</v>
      </c>
      <c r="C16" t="s">
        <v>1492</v>
      </c>
      <c r="D16" t="s">
        <v>2190</v>
      </c>
      <c r="E16" t="s">
        <v>438</v>
      </c>
      <c r="F16" t="s">
        <v>439</v>
      </c>
      <c r="G16" t="s">
        <v>52</v>
      </c>
      <c r="H16" t="s">
        <v>53</v>
      </c>
      <c r="I16" t="s">
        <v>73</v>
      </c>
      <c r="J16" t="s">
        <v>55</v>
      </c>
      <c r="K16" t="s">
        <v>56</v>
      </c>
      <c r="L16" t="s">
        <v>57</v>
      </c>
      <c r="M16" t="s">
        <v>59</v>
      </c>
      <c r="N16" t="s">
        <v>58</v>
      </c>
      <c r="O16" t="s">
        <v>2105</v>
      </c>
      <c r="P16" t="s">
        <v>59</v>
      </c>
      <c r="Q16" t="s">
        <v>59</v>
      </c>
      <c r="R16" t="s">
        <v>57</v>
      </c>
      <c r="S16" t="s">
        <v>1830</v>
      </c>
      <c r="T16" t="s">
        <v>2091</v>
      </c>
      <c r="U16" t="s">
        <v>2091</v>
      </c>
      <c r="V16" t="s">
        <v>2091</v>
      </c>
      <c r="W16" t="s">
        <v>2091</v>
      </c>
      <c r="X16" t="s">
        <v>57</v>
      </c>
      <c r="Y16" t="s">
        <v>2377</v>
      </c>
      <c r="Z16" t="s">
        <v>2091</v>
      </c>
      <c r="AA16" t="s">
        <v>2091</v>
      </c>
      <c r="AB16" t="s">
        <v>2091</v>
      </c>
      <c r="AC16" t="s">
        <v>2091</v>
      </c>
      <c r="AD16" t="s">
        <v>2091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2091</v>
      </c>
      <c r="AK16" t="s">
        <v>2091</v>
      </c>
      <c r="AL16" t="s">
        <v>2764</v>
      </c>
      <c r="AM16" t="s">
        <v>2764</v>
      </c>
      <c r="AN16" t="s">
        <v>2091</v>
      </c>
      <c r="AO16" t="s">
        <v>2676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1498</v>
      </c>
      <c r="C17" t="s">
        <v>1498</v>
      </c>
      <c r="D17" t="s">
        <v>2206</v>
      </c>
      <c r="E17" t="s">
        <v>441</v>
      </c>
      <c r="F17" t="s">
        <v>442</v>
      </c>
      <c r="G17" t="s">
        <v>52</v>
      </c>
      <c r="H17" t="s">
        <v>53</v>
      </c>
      <c r="I17" t="s">
        <v>54</v>
      </c>
      <c r="J17" t="s">
        <v>55</v>
      </c>
      <c r="K17" t="s">
        <v>56</v>
      </c>
      <c r="L17" t="s">
        <v>57</v>
      </c>
      <c r="M17" t="s">
        <v>59</v>
      </c>
      <c r="N17" t="s">
        <v>111</v>
      </c>
      <c r="O17" t="s">
        <v>3489</v>
      </c>
      <c r="P17" t="s">
        <v>59</v>
      </c>
      <c r="Q17" t="s">
        <v>59</v>
      </c>
      <c r="R17" t="s">
        <v>57</v>
      </c>
      <c r="S17" t="s">
        <v>1830</v>
      </c>
      <c r="T17" t="s">
        <v>3490</v>
      </c>
      <c r="U17" t="s">
        <v>3491</v>
      </c>
      <c r="V17" t="s">
        <v>3492</v>
      </c>
      <c r="W17" t="s">
        <v>2091</v>
      </c>
      <c r="X17" t="s">
        <v>57</v>
      </c>
      <c r="Y17" t="s">
        <v>3493</v>
      </c>
      <c r="Z17" t="s">
        <v>2091</v>
      </c>
      <c r="AA17" t="s">
        <v>2091</v>
      </c>
      <c r="AB17" t="s">
        <v>2091</v>
      </c>
      <c r="AC17" t="s">
        <v>2091</v>
      </c>
      <c r="AD17" t="s">
        <v>2091</v>
      </c>
      <c r="AE17" t="s">
        <v>2091</v>
      </c>
      <c r="AF17" t="s">
        <v>2091</v>
      </c>
      <c r="AG17" t="s">
        <v>2091</v>
      </c>
      <c r="AH17" t="s">
        <v>2091</v>
      </c>
      <c r="AI17" t="s">
        <v>2091</v>
      </c>
      <c r="AJ17" t="s">
        <v>2091</v>
      </c>
      <c r="AK17" t="s">
        <v>2091</v>
      </c>
      <c r="AL17" t="s">
        <v>2764</v>
      </c>
      <c r="AM17" t="s">
        <v>2764</v>
      </c>
      <c r="AN17" t="s">
        <v>2091</v>
      </c>
      <c r="AO17" t="s">
        <v>3494</v>
      </c>
      <c r="AP17" t="s">
        <v>2091</v>
      </c>
      <c r="AQ17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12"/>
  <sheetViews>
    <sheetView workbookViewId="0">
      <selection activeCell="A7" sqref="A7:XFD12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ht="15.95" customHeight="1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1470</v>
      </c>
      <c r="C7" t="s">
        <v>1470</v>
      </c>
      <c r="D7" t="s">
        <v>2089</v>
      </c>
      <c r="E7" t="s">
        <v>445</v>
      </c>
      <c r="F7" t="s">
        <v>446</v>
      </c>
      <c r="G7" t="s">
        <v>67</v>
      </c>
      <c r="H7" t="s">
        <v>53</v>
      </c>
      <c r="I7" t="s">
        <v>73</v>
      </c>
      <c r="J7" t="s">
        <v>74</v>
      </c>
      <c r="K7" t="s">
        <v>56</v>
      </c>
      <c r="L7" t="s">
        <v>57</v>
      </c>
      <c r="M7" t="s">
        <v>57</v>
      </c>
      <c r="N7" t="s">
        <v>58</v>
      </c>
      <c r="O7" t="s">
        <v>2105</v>
      </c>
      <c r="P7" t="s">
        <v>57</v>
      </c>
      <c r="Q7" t="s">
        <v>59</v>
      </c>
      <c r="R7" t="s">
        <v>57</v>
      </c>
      <c r="S7" t="s">
        <v>2088</v>
      </c>
      <c r="T7" t="s">
        <v>2091</v>
      </c>
      <c r="U7" t="s">
        <v>2091</v>
      </c>
      <c r="V7" t="s">
        <v>2091</v>
      </c>
      <c r="W7" t="s">
        <v>2091</v>
      </c>
      <c r="X7" t="s">
        <v>57</v>
      </c>
      <c r="Y7" t="s">
        <v>2091</v>
      </c>
      <c r="Z7" t="s">
        <v>2091</v>
      </c>
      <c r="AA7" t="s">
        <v>2091</v>
      </c>
      <c r="AB7" t="s">
        <v>3495</v>
      </c>
      <c r="AC7" t="s">
        <v>3496</v>
      </c>
      <c r="AD7" t="s">
        <v>2088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2764</v>
      </c>
      <c r="AM7" t="s">
        <v>2764</v>
      </c>
      <c r="AN7" t="s">
        <v>3497</v>
      </c>
      <c r="AO7" t="s">
        <v>3497</v>
      </c>
      <c r="AP7" t="s">
        <v>2091</v>
      </c>
      <c r="AQ7" t="s">
        <v>2091</v>
      </c>
    </row>
    <row r="8" spans="1:43" x14ac:dyDescent="0.25">
      <c r="A8" s="1">
        <v>3</v>
      </c>
      <c r="B8" t="s">
        <v>1478</v>
      </c>
      <c r="C8" t="s">
        <v>1478</v>
      </c>
      <c r="D8" t="s">
        <v>2104</v>
      </c>
      <c r="E8" t="s">
        <v>448</v>
      </c>
      <c r="F8" t="s">
        <v>449</v>
      </c>
      <c r="G8" t="s">
        <v>52</v>
      </c>
      <c r="H8" t="s">
        <v>185</v>
      </c>
      <c r="I8" t="s">
        <v>73</v>
      </c>
      <c r="J8" t="s">
        <v>74</v>
      </c>
      <c r="K8" t="s">
        <v>56</v>
      </c>
      <c r="L8" t="s">
        <v>57</v>
      </c>
      <c r="M8" t="s">
        <v>57</v>
      </c>
      <c r="N8" t="s">
        <v>58</v>
      </c>
      <c r="O8" t="s">
        <v>2105</v>
      </c>
      <c r="P8" t="s">
        <v>59</v>
      </c>
      <c r="Q8" t="s">
        <v>59</v>
      </c>
      <c r="R8" t="s">
        <v>59</v>
      </c>
      <c r="S8" t="s">
        <v>2088</v>
      </c>
      <c r="T8" t="s">
        <v>2091</v>
      </c>
      <c r="U8" t="s">
        <v>2091</v>
      </c>
      <c r="V8" t="s">
        <v>3498</v>
      </c>
      <c r="W8" t="s">
        <v>2091</v>
      </c>
      <c r="X8" t="s">
        <v>57</v>
      </c>
      <c r="Y8" t="s">
        <v>2091</v>
      </c>
      <c r="Z8" t="s">
        <v>2091</v>
      </c>
      <c r="AA8" t="s">
        <v>2091</v>
      </c>
      <c r="AB8" t="s">
        <v>3499</v>
      </c>
      <c r="AC8" t="s">
        <v>3500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2764</v>
      </c>
      <c r="AM8" t="s">
        <v>2764</v>
      </c>
      <c r="AN8" t="s">
        <v>3501</v>
      </c>
      <c r="AO8" t="s">
        <v>3501</v>
      </c>
      <c r="AP8" t="s">
        <v>2091</v>
      </c>
      <c r="AQ8" t="s">
        <v>2091</v>
      </c>
    </row>
    <row r="9" spans="1:43" x14ac:dyDescent="0.25">
      <c r="A9" s="1">
        <v>4</v>
      </c>
      <c r="B9" t="s">
        <v>1480</v>
      </c>
      <c r="C9" t="s">
        <v>1480</v>
      </c>
      <c r="D9" t="s">
        <v>2106</v>
      </c>
      <c r="E9" t="s">
        <v>451</v>
      </c>
      <c r="F9" t="s">
        <v>452</v>
      </c>
      <c r="G9" t="s">
        <v>52</v>
      </c>
      <c r="H9" t="s">
        <v>87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3502</v>
      </c>
      <c r="P9" t="s">
        <v>59</v>
      </c>
      <c r="Q9" t="s">
        <v>59</v>
      </c>
      <c r="R9" t="s">
        <v>59</v>
      </c>
      <c r="S9" t="s">
        <v>3503</v>
      </c>
      <c r="T9" t="s">
        <v>3504</v>
      </c>
      <c r="U9" t="s">
        <v>3505</v>
      </c>
      <c r="V9" t="s">
        <v>3506</v>
      </c>
      <c r="W9" t="s">
        <v>3507</v>
      </c>
      <c r="X9" t="s">
        <v>59</v>
      </c>
      <c r="Y9" t="s">
        <v>3508</v>
      </c>
      <c r="Z9" t="s">
        <v>2091</v>
      </c>
      <c r="AA9" t="s">
        <v>3509</v>
      </c>
      <c r="AB9" t="s">
        <v>3510</v>
      </c>
      <c r="AC9" t="s">
        <v>3511</v>
      </c>
      <c r="AD9" t="s">
        <v>2088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3512</v>
      </c>
      <c r="AK9" t="s">
        <v>3513</v>
      </c>
      <c r="AL9" t="s">
        <v>2764</v>
      </c>
      <c r="AM9" t="s">
        <v>2764</v>
      </c>
      <c r="AN9" t="s">
        <v>3514</v>
      </c>
      <c r="AO9" t="s">
        <v>3515</v>
      </c>
      <c r="AP9" t="s">
        <v>2091</v>
      </c>
      <c r="AQ9" t="s">
        <v>2091</v>
      </c>
    </row>
    <row r="10" spans="1:43" x14ac:dyDescent="0.25">
      <c r="A10" s="1">
        <v>5</v>
      </c>
      <c r="B10" t="s">
        <v>1472</v>
      </c>
      <c r="C10" t="s">
        <v>1472</v>
      </c>
      <c r="D10" t="s">
        <v>2118</v>
      </c>
      <c r="E10" t="s">
        <v>1277</v>
      </c>
      <c r="F10" t="s">
        <v>455</v>
      </c>
      <c r="G10" t="s">
        <v>52</v>
      </c>
      <c r="H10" t="s">
        <v>72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3092</v>
      </c>
      <c r="P10" t="s">
        <v>59</v>
      </c>
      <c r="Q10" t="s">
        <v>59</v>
      </c>
      <c r="R10" t="s">
        <v>57</v>
      </c>
      <c r="S10" t="s">
        <v>2088</v>
      </c>
      <c r="T10" t="s">
        <v>3516</v>
      </c>
      <c r="U10" t="s">
        <v>3517</v>
      </c>
      <c r="V10" t="s">
        <v>3518</v>
      </c>
      <c r="W10" t="s">
        <v>3519</v>
      </c>
      <c r="X10" t="s">
        <v>57</v>
      </c>
      <c r="Y10" t="s">
        <v>3520</v>
      </c>
      <c r="Z10" t="s">
        <v>2091</v>
      </c>
      <c r="AA10" t="s">
        <v>2091</v>
      </c>
      <c r="AB10" t="s">
        <v>3521</v>
      </c>
      <c r="AC10" t="s">
        <v>3522</v>
      </c>
      <c r="AD10" t="s">
        <v>2088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2091</v>
      </c>
      <c r="AM10" t="s">
        <v>2091</v>
      </c>
      <c r="AN10" t="s">
        <v>3523</v>
      </c>
      <c r="AO10" t="s">
        <v>3523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1474</v>
      </c>
      <c r="C11" t="s">
        <v>1474</v>
      </c>
      <c r="D11" t="s">
        <v>2133</v>
      </c>
      <c r="E11" t="s">
        <v>457</v>
      </c>
      <c r="F11" t="s">
        <v>458</v>
      </c>
      <c r="G11" t="s">
        <v>52</v>
      </c>
      <c r="H11" t="s">
        <v>53</v>
      </c>
      <c r="I11" t="s">
        <v>73</v>
      </c>
      <c r="J11" t="s">
        <v>74</v>
      </c>
      <c r="K11" t="s">
        <v>56</v>
      </c>
      <c r="L11" t="s">
        <v>57</v>
      </c>
      <c r="M11" t="s">
        <v>57</v>
      </c>
      <c r="N11" t="s">
        <v>111</v>
      </c>
      <c r="O11" t="s">
        <v>2105</v>
      </c>
      <c r="P11" t="s">
        <v>57</v>
      </c>
      <c r="Q11" t="s">
        <v>57</v>
      </c>
      <c r="R11" t="s">
        <v>57</v>
      </c>
      <c r="S11" t="s">
        <v>2088</v>
      </c>
      <c r="T11" t="s">
        <v>2091</v>
      </c>
      <c r="U11" t="s">
        <v>2091</v>
      </c>
      <c r="V11" t="s">
        <v>2091</v>
      </c>
      <c r="W11" t="s">
        <v>2091</v>
      </c>
      <c r="X11" t="s">
        <v>57</v>
      </c>
      <c r="Y11" t="s">
        <v>2091</v>
      </c>
      <c r="Z11" t="s">
        <v>2091</v>
      </c>
      <c r="AA11" t="s">
        <v>2091</v>
      </c>
      <c r="AB11" t="s">
        <v>2091</v>
      </c>
      <c r="AC11" t="s">
        <v>2091</v>
      </c>
      <c r="AD11" t="s">
        <v>2088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2091</v>
      </c>
      <c r="AM11" t="s">
        <v>2091</v>
      </c>
      <c r="AN11" t="s">
        <v>2091</v>
      </c>
      <c r="AO11" t="s">
        <v>2091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1476</v>
      </c>
      <c r="C12" t="s">
        <v>1476</v>
      </c>
      <c r="D12" t="s">
        <v>2144</v>
      </c>
      <c r="E12" t="s">
        <v>460</v>
      </c>
      <c r="F12" t="s">
        <v>461</v>
      </c>
      <c r="G12" t="s">
        <v>52</v>
      </c>
      <c r="H12" t="s">
        <v>128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3524</v>
      </c>
      <c r="P12" t="s">
        <v>59</v>
      </c>
      <c r="Q12" t="s">
        <v>59</v>
      </c>
      <c r="R12" t="s">
        <v>59</v>
      </c>
      <c r="S12" t="s">
        <v>2088</v>
      </c>
      <c r="T12" t="s">
        <v>3525</v>
      </c>
      <c r="U12" t="s">
        <v>3526</v>
      </c>
      <c r="V12" t="s">
        <v>3527</v>
      </c>
      <c r="W12" t="s">
        <v>3528</v>
      </c>
      <c r="X12" t="s">
        <v>59</v>
      </c>
      <c r="Y12" t="s">
        <v>3529</v>
      </c>
      <c r="Z12" t="s">
        <v>3530</v>
      </c>
      <c r="AA12" t="s">
        <v>3531</v>
      </c>
      <c r="AB12" t="s">
        <v>3532</v>
      </c>
      <c r="AC12" t="s">
        <v>3533</v>
      </c>
      <c r="AD12" t="s">
        <v>2088</v>
      </c>
      <c r="AE12" t="s">
        <v>3534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3535</v>
      </c>
      <c r="AM12" t="s">
        <v>3536</v>
      </c>
      <c r="AN12" t="s">
        <v>3535</v>
      </c>
      <c r="AO12" t="s">
        <v>3537</v>
      </c>
      <c r="AP12" t="s">
        <v>2091</v>
      </c>
      <c r="AQ12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21"/>
  <sheetViews>
    <sheetView workbookViewId="0">
      <selection activeCell="A7" sqref="A7:XFD2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1439</v>
      </c>
      <c r="C7" t="s">
        <v>1439</v>
      </c>
      <c r="D7" t="s">
        <v>2089</v>
      </c>
      <c r="E7" t="s">
        <v>464</v>
      </c>
      <c r="F7" t="s">
        <v>465</v>
      </c>
      <c r="G7" t="s">
        <v>52</v>
      </c>
      <c r="H7" t="s">
        <v>68</v>
      </c>
      <c r="I7" t="s">
        <v>73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3538</v>
      </c>
      <c r="P7" t="s">
        <v>59</v>
      </c>
      <c r="Q7" t="s">
        <v>59</v>
      </c>
      <c r="R7" t="s">
        <v>59</v>
      </c>
      <c r="S7" t="s">
        <v>3539</v>
      </c>
      <c r="T7" t="s">
        <v>3540</v>
      </c>
      <c r="U7" t="s">
        <v>3541</v>
      </c>
      <c r="V7" t="s">
        <v>3542</v>
      </c>
      <c r="W7" t="s">
        <v>3543</v>
      </c>
      <c r="X7" t="s">
        <v>59</v>
      </c>
      <c r="Y7" t="s">
        <v>3544</v>
      </c>
      <c r="Z7" t="s">
        <v>3545</v>
      </c>
      <c r="AA7" t="s">
        <v>3546</v>
      </c>
      <c r="AB7" t="s">
        <v>3547</v>
      </c>
      <c r="AC7" t="s">
        <v>3548</v>
      </c>
      <c r="AD7" t="s">
        <v>2091</v>
      </c>
      <c r="AE7" t="s">
        <v>3549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3550</v>
      </c>
      <c r="AM7" t="s">
        <v>3550</v>
      </c>
      <c r="AN7" t="s">
        <v>3551</v>
      </c>
      <c r="AO7" t="s">
        <v>3551</v>
      </c>
      <c r="AP7" t="s">
        <v>2091</v>
      </c>
      <c r="AQ7" t="s">
        <v>2091</v>
      </c>
    </row>
    <row r="8" spans="1:43" x14ac:dyDescent="0.25">
      <c r="A8" s="1">
        <v>3</v>
      </c>
      <c r="B8" t="s">
        <v>1441</v>
      </c>
      <c r="C8" t="s">
        <v>1441</v>
      </c>
      <c r="D8" t="s">
        <v>2104</v>
      </c>
      <c r="E8" t="s">
        <v>467</v>
      </c>
      <c r="F8" t="s">
        <v>468</v>
      </c>
      <c r="G8" t="s">
        <v>52</v>
      </c>
      <c r="H8" t="s">
        <v>280</v>
      </c>
      <c r="I8" t="s">
        <v>54</v>
      </c>
      <c r="J8" t="s">
        <v>55</v>
      </c>
      <c r="K8" t="s">
        <v>256</v>
      </c>
      <c r="L8" t="s">
        <v>59</v>
      </c>
      <c r="M8" t="s">
        <v>57</v>
      </c>
      <c r="N8" t="s">
        <v>111</v>
      </c>
      <c r="O8" t="s">
        <v>3552</v>
      </c>
      <c r="P8" t="s">
        <v>59</v>
      </c>
      <c r="Q8" t="s">
        <v>59</v>
      </c>
      <c r="R8" t="s">
        <v>59</v>
      </c>
      <c r="S8" t="s">
        <v>3553</v>
      </c>
      <c r="T8" t="s">
        <v>3554</v>
      </c>
      <c r="U8" t="s">
        <v>3555</v>
      </c>
      <c r="V8" t="s">
        <v>3556</v>
      </c>
      <c r="W8" t="s">
        <v>3557</v>
      </c>
      <c r="X8" t="s">
        <v>59</v>
      </c>
      <c r="Y8" t="s">
        <v>3558</v>
      </c>
      <c r="Z8" t="s">
        <v>3559</v>
      </c>
      <c r="AA8" t="s">
        <v>2091</v>
      </c>
      <c r="AB8" t="s">
        <v>3560</v>
      </c>
      <c r="AC8" t="s">
        <v>3561</v>
      </c>
      <c r="AD8" t="s">
        <v>3562</v>
      </c>
      <c r="AE8" t="s">
        <v>3563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3564</v>
      </c>
      <c r="AM8" t="s">
        <v>3564</v>
      </c>
      <c r="AN8" t="s">
        <v>3565</v>
      </c>
      <c r="AO8" t="s">
        <v>3565</v>
      </c>
      <c r="AP8" t="s">
        <v>2091</v>
      </c>
      <c r="AQ8" t="s">
        <v>2091</v>
      </c>
    </row>
    <row r="9" spans="1:43" x14ac:dyDescent="0.25">
      <c r="A9" s="1">
        <v>4</v>
      </c>
      <c r="B9" t="s">
        <v>1443</v>
      </c>
      <c r="C9" t="s">
        <v>1443</v>
      </c>
      <c r="D9" t="s">
        <v>2106</v>
      </c>
      <c r="E9" t="s">
        <v>470</v>
      </c>
      <c r="F9" t="s">
        <v>471</v>
      </c>
      <c r="G9" t="s">
        <v>52</v>
      </c>
      <c r="H9" t="s">
        <v>63</v>
      </c>
      <c r="I9" t="s">
        <v>73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3566</v>
      </c>
      <c r="P9" t="s">
        <v>59</v>
      </c>
      <c r="Q9" t="s">
        <v>59</v>
      </c>
      <c r="R9" t="s">
        <v>59</v>
      </c>
      <c r="S9" t="s">
        <v>3567</v>
      </c>
      <c r="T9" t="s">
        <v>3568</v>
      </c>
      <c r="U9" t="s">
        <v>3569</v>
      </c>
      <c r="V9" t="s">
        <v>3570</v>
      </c>
      <c r="W9" t="s">
        <v>3571</v>
      </c>
      <c r="X9" t="s">
        <v>59</v>
      </c>
      <c r="Y9" t="s">
        <v>3572</v>
      </c>
      <c r="Z9" t="s">
        <v>3573</v>
      </c>
      <c r="AA9" t="s">
        <v>3574</v>
      </c>
      <c r="AB9" t="s">
        <v>3575</v>
      </c>
      <c r="AC9" t="s">
        <v>3576</v>
      </c>
      <c r="AD9" t="s">
        <v>2091</v>
      </c>
      <c r="AE9" t="s">
        <v>3577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3578</v>
      </c>
      <c r="AM9" t="s">
        <v>3578</v>
      </c>
      <c r="AN9" t="s">
        <v>3579</v>
      </c>
      <c r="AO9" t="s">
        <v>3579</v>
      </c>
      <c r="AP9" t="s">
        <v>2091</v>
      </c>
      <c r="AQ9" t="s">
        <v>2091</v>
      </c>
    </row>
    <row r="10" spans="1:43" x14ac:dyDescent="0.25">
      <c r="A10" s="1">
        <v>5</v>
      </c>
      <c r="B10" t="s">
        <v>1445</v>
      </c>
      <c r="C10" t="s">
        <v>1445</v>
      </c>
      <c r="D10" t="s">
        <v>2118</v>
      </c>
      <c r="E10" t="s">
        <v>473</v>
      </c>
      <c r="F10" t="s">
        <v>474</v>
      </c>
      <c r="G10" t="s">
        <v>52</v>
      </c>
      <c r="H10" t="s">
        <v>63</v>
      </c>
      <c r="I10" t="s">
        <v>54</v>
      </c>
      <c r="J10" t="s">
        <v>55</v>
      </c>
      <c r="K10" t="s">
        <v>56</v>
      </c>
      <c r="L10" t="s">
        <v>57</v>
      </c>
      <c r="M10" t="s">
        <v>59</v>
      </c>
      <c r="N10" t="s">
        <v>111</v>
      </c>
      <c r="O10" t="s">
        <v>2105</v>
      </c>
      <c r="P10" t="s">
        <v>59</v>
      </c>
      <c r="Q10" t="s">
        <v>59</v>
      </c>
      <c r="R10" t="s">
        <v>59</v>
      </c>
      <c r="S10" t="s">
        <v>3580</v>
      </c>
      <c r="T10" t="s">
        <v>3581</v>
      </c>
      <c r="U10" t="s">
        <v>3582</v>
      </c>
      <c r="V10" t="s">
        <v>3583</v>
      </c>
      <c r="W10" t="s">
        <v>2091</v>
      </c>
      <c r="X10" t="s">
        <v>57</v>
      </c>
      <c r="Y10" t="s">
        <v>2091</v>
      </c>
      <c r="Z10" t="s">
        <v>2091</v>
      </c>
      <c r="AA10" t="s">
        <v>2091</v>
      </c>
      <c r="AB10" t="s">
        <v>3584</v>
      </c>
      <c r="AC10" t="s">
        <v>3585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3586</v>
      </c>
      <c r="AM10" t="s">
        <v>3586</v>
      </c>
      <c r="AN10" t="s">
        <v>3587</v>
      </c>
      <c r="AO10" t="s">
        <v>3587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1447</v>
      </c>
      <c r="C11" t="s">
        <v>1447</v>
      </c>
      <c r="D11" t="s">
        <v>2133</v>
      </c>
      <c r="E11" t="s">
        <v>476</v>
      </c>
      <c r="F11" t="s">
        <v>477</v>
      </c>
      <c r="G11" t="s">
        <v>52</v>
      </c>
      <c r="H11" t="s">
        <v>91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2393</v>
      </c>
      <c r="P11" t="s">
        <v>59</v>
      </c>
      <c r="Q11" t="s">
        <v>59</v>
      </c>
      <c r="R11" t="s">
        <v>57</v>
      </c>
      <c r="S11" t="s">
        <v>3588</v>
      </c>
      <c r="T11" t="s">
        <v>3589</v>
      </c>
      <c r="U11" t="s">
        <v>3590</v>
      </c>
      <c r="V11" t="s">
        <v>3591</v>
      </c>
      <c r="W11" t="s">
        <v>2091</v>
      </c>
      <c r="X11" t="s">
        <v>57</v>
      </c>
      <c r="Y11" t="s">
        <v>3592</v>
      </c>
      <c r="Z11" t="s">
        <v>2091</v>
      </c>
      <c r="AA11" t="s">
        <v>3593</v>
      </c>
      <c r="AB11" t="s">
        <v>3594</v>
      </c>
      <c r="AC11" t="s">
        <v>3595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3596</v>
      </c>
      <c r="AK11" t="s">
        <v>3597</v>
      </c>
      <c r="AL11" t="s">
        <v>3598</v>
      </c>
      <c r="AM11" t="s">
        <v>3599</v>
      </c>
      <c r="AN11" t="s">
        <v>3600</v>
      </c>
      <c r="AO11" t="s">
        <v>3601</v>
      </c>
      <c r="AP11" t="s">
        <v>3602</v>
      </c>
      <c r="AQ11" t="s">
        <v>3603</v>
      </c>
    </row>
    <row r="12" spans="1:43" x14ac:dyDescent="0.25">
      <c r="A12" s="1">
        <v>7</v>
      </c>
      <c r="B12" t="s">
        <v>1451</v>
      </c>
      <c r="C12" t="s">
        <v>1451</v>
      </c>
      <c r="D12" t="s">
        <v>2144</v>
      </c>
      <c r="E12" t="s">
        <v>479</v>
      </c>
      <c r="F12" t="s">
        <v>480</v>
      </c>
      <c r="G12" t="s">
        <v>52</v>
      </c>
      <c r="H12" t="s">
        <v>87</v>
      </c>
      <c r="I12" t="s">
        <v>54</v>
      </c>
      <c r="J12" t="s">
        <v>55</v>
      </c>
      <c r="K12" t="s">
        <v>256</v>
      </c>
      <c r="L12" t="s">
        <v>59</v>
      </c>
      <c r="M12" t="s">
        <v>57</v>
      </c>
      <c r="N12" t="s">
        <v>111</v>
      </c>
      <c r="O12" t="s">
        <v>3604</v>
      </c>
      <c r="P12" t="s">
        <v>59</v>
      </c>
      <c r="Q12" t="s">
        <v>59</v>
      </c>
      <c r="R12" t="s">
        <v>59</v>
      </c>
      <c r="S12" t="s">
        <v>3605</v>
      </c>
      <c r="T12" t="s">
        <v>3606</v>
      </c>
      <c r="U12" t="s">
        <v>3607</v>
      </c>
      <c r="V12" t="s">
        <v>3608</v>
      </c>
      <c r="W12" t="s">
        <v>3609</v>
      </c>
      <c r="X12" t="s">
        <v>59</v>
      </c>
      <c r="Y12" t="s">
        <v>3610</v>
      </c>
      <c r="Z12" t="s">
        <v>3611</v>
      </c>
      <c r="AA12" t="s">
        <v>3612</v>
      </c>
      <c r="AB12" t="s">
        <v>3613</v>
      </c>
      <c r="AC12" t="s">
        <v>3614</v>
      </c>
      <c r="AD12" t="s">
        <v>3615</v>
      </c>
      <c r="AE12" t="s">
        <v>3616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3617</v>
      </c>
      <c r="AM12" t="s">
        <v>3618</v>
      </c>
      <c r="AN12" t="s">
        <v>3619</v>
      </c>
      <c r="AO12" t="s">
        <v>3620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1449</v>
      </c>
      <c r="C13" t="s">
        <v>1449</v>
      </c>
      <c r="D13" t="s">
        <v>2155</v>
      </c>
      <c r="E13" t="s">
        <v>482</v>
      </c>
      <c r="F13" t="s">
        <v>483</v>
      </c>
      <c r="G13" t="s">
        <v>52</v>
      </c>
      <c r="H13" t="s">
        <v>87</v>
      </c>
      <c r="I13" t="s">
        <v>54</v>
      </c>
      <c r="J13" t="s">
        <v>55</v>
      </c>
      <c r="K13" t="s">
        <v>56</v>
      </c>
      <c r="L13" t="s">
        <v>57</v>
      </c>
      <c r="M13" t="s">
        <v>59</v>
      </c>
      <c r="N13" t="s">
        <v>111</v>
      </c>
      <c r="O13" t="s">
        <v>3621</v>
      </c>
      <c r="P13" t="s">
        <v>57</v>
      </c>
      <c r="Q13" t="s">
        <v>59</v>
      </c>
      <c r="R13" t="s">
        <v>57</v>
      </c>
      <c r="S13" t="s">
        <v>3605</v>
      </c>
      <c r="T13" t="s">
        <v>3622</v>
      </c>
      <c r="U13" t="s">
        <v>3623</v>
      </c>
      <c r="V13" t="s">
        <v>3624</v>
      </c>
      <c r="W13" t="s">
        <v>3625</v>
      </c>
      <c r="X13" t="s">
        <v>57</v>
      </c>
      <c r="Y13" t="s">
        <v>3626</v>
      </c>
      <c r="Z13" t="s">
        <v>2091</v>
      </c>
      <c r="AA13" t="s">
        <v>3627</v>
      </c>
      <c r="AB13" t="s">
        <v>3628</v>
      </c>
      <c r="AC13" t="s">
        <v>3629</v>
      </c>
      <c r="AD13" t="s">
        <v>2091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2091</v>
      </c>
      <c r="AM13" t="s">
        <v>2091</v>
      </c>
      <c r="AN13" t="s">
        <v>2091</v>
      </c>
      <c r="AO13" t="s">
        <v>2091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1453</v>
      </c>
      <c r="C14" t="s">
        <v>1453</v>
      </c>
      <c r="D14" t="s">
        <v>2165</v>
      </c>
      <c r="E14" t="s">
        <v>485</v>
      </c>
      <c r="F14" t="s">
        <v>486</v>
      </c>
      <c r="G14" t="s">
        <v>52</v>
      </c>
      <c r="H14" t="s">
        <v>102</v>
      </c>
      <c r="I14" t="s">
        <v>73</v>
      </c>
      <c r="J14" t="s">
        <v>171</v>
      </c>
      <c r="K14" t="s">
        <v>56</v>
      </c>
      <c r="L14" t="s">
        <v>57</v>
      </c>
      <c r="M14" t="s">
        <v>57</v>
      </c>
      <c r="N14" t="s">
        <v>58</v>
      </c>
      <c r="O14" t="s">
        <v>3630</v>
      </c>
      <c r="P14" t="s">
        <v>59</v>
      </c>
      <c r="Q14" t="s">
        <v>59</v>
      </c>
      <c r="R14" t="s">
        <v>57</v>
      </c>
      <c r="S14" t="s">
        <v>3631</v>
      </c>
      <c r="T14" t="s">
        <v>3632</v>
      </c>
      <c r="U14" t="s">
        <v>3633</v>
      </c>
      <c r="V14" t="s">
        <v>3634</v>
      </c>
      <c r="W14" t="s">
        <v>3635</v>
      </c>
      <c r="X14" t="s">
        <v>57</v>
      </c>
      <c r="Y14" t="s">
        <v>3636</v>
      </c>
      <c r="Z14" t="s">
        <v>2091</v>
      </c>
      <c r="AA14" t="s">
        <v>3637</v>
      </c>
      <c r="AB14" t="s">
        <v>3638</v>
      </c>
      <c r="AC14" t="s">
        <v>3639</v>
      </c>
      <c r="AD14" t="s">
        <v>2091</v>
      </c>
      <c r="AE14" t="s">
        <v>2091</v>
      </c>
      <c r="AF14" t="s">
        <v>3640</v>
      </c>
      <c r="AG14" t="s">
        <v>3641</v>
      </c>
      <c r="AH14" t="s">
        <v>2091</v>
      </c>
      <c r="AI14" t="s">
        <v>2091</v>
      </c>
      <c r="AJ14" t="s">
        <v>2091</v>
      </c>
      <c r="AK14" t="s">
        <v>2091</v>
      </c>
      <c r="AL14" t="s">
        <v>3642</v>
      </c>
      <c r="AM14" t="s">
        <v>3642</v>
      </c>
      <c r="AN14" t="s">
        <v>3643</v>
      </c>
      <c r="AO14" t="s">
        <v>3643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1455</v>
      </c>
      <c r="C15" t="s">
        <v>1455</v>
      </c>
      <c r="D15" t="s">
        <v>2175</v>
      </c>
      <c r="E15" t="s">
        <v>488</v>
      </c>
      <c r="F15" t="s">
        <v>489</v>
      </c>
      <c r="G15" t="s">
        <v>52</v>
      </c>
      <c r="H15" t="s">
        <v>121</v>
      </c>
      <c r="I15" t="s">
        <v>73</v>
      </c>
      <c r="J15" t="s">
        <v>171</v>
      </c>
      <c r="K15" t="s">
        <v>56</v>
      </c>
      <c r="L15" t="s">
        <v>57</v>
      </c>
      <c r="M15" t="s">
        <v>57</v>
      </c>
      <c r="N15" t="s">
        <v>58</v>
      </c>
      <c r="O15" t="s">
        <v>2512</v>
      </c>
      <c r="P15" t="s">
        <v>59</v>
      </c>
      <c r="Q15" t="s">
        <v>59</v>
      </c>
      <c r="R15" t="s">
        <v>57</v>
      </c>
      <c r="S15" t="s">
        <v>3644</v>
      </c>
      <c r="T15" t="s">
        <v>3645</v>
      </c>
      <c r="U15" t="s">
        <v>3646</v>
      </c>
      <c r="V15" t="s">
        <v>3647</v>
      </c>
      <c r="W15" t="s">
        <v>2091</v>
      </c>
      <c r="X15" t="s">
        <v>57</v>
      </c>
      <c r="Y15" t="s">
        <v>3648</v>
      </c>
      <c r="Z15" t="s">
        <v>2091</v>
      </c>
      <c r="AA15" t="s">
        <v>2091</v>
      </c>
      <c r="AB15" t="s">
        <v>3649</v>
      </c>
      <c r="AC15" t="s">
        <v>3650</v>
      </c>
      <c r="AD15" t="s">
        <v>2091</v>
      </c>
      <c r="AE15" t="s">
        <v>2091</v>
      </c>
      <c r="AF15" t="s">
        <v>3651</v>
      </c>
      <c r="AG15" t="s">
        <v>3652</v>
      </c>
      <c r="AH15" t="s">
        <v>2091</v>
      </c>
      <c r="AI15" t="s">
        <v>2091</v>
      </c>
      <c r="AJ15" t="s">
        <v>2091</v>
      </c>
      <c r="AK15" t="s">
        <v>2091</v>
      </c>
      <c r="AL15" t="s">
        <v>3653</v>
      </c>
      <c r="AM15" t="s">
        <v>3653</v>
      </c>
      <c r="AN15" t="s">
        <v>3654</v>
      </c>
      <c r="AO15" t="s">
        <v>3654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1457</v>
      </c>
      <c r="C16" t="s">
        <v>1457</v>
      </c>
      <c r="D16" t="s">
        <v>2190</v>
      </c>
      <c r="E16" t="s">
        <v>491</v>
      </c>
      <c r="F16" t="s">
        <v>492</v>
      </c>
      <c r="G16" t="s">
        <v>52</v>
      </c>
      <c r="H16" t="s">
        <v>102</v>
      </c>
      <c r="I16" t="s">
        <v>73</v>
      </c>
      <c r="J16" t="s">
        <v>171</v>
      </c>
      <c r="K16" t="s">
        <v>56</v>
      </c>
      <c r="L16" t="s">
        <v>57</v>
      </c>
      <c r="M16" t="s">
        <v>57</v>
      </c>
      <c r="N16" t="s">
        <v>58</v>
      </c>
      <c r="O16" t="s">
        <v>3655</v>
      </c>
      <c r="P16" t="s">
        <v>59</v>
      </c>
      <c r="Q16" t="s">
        <v>59</v>
      </c>
      <c r="R16" t="s">
        <v>57</v>
      </c>
      <c r="S16" t="s">
        <v>3656</v>
      </c>
      <c r="T16" t="s">
        <v>3657</v>
      </c>
      <c r="U16" t="s">
        <v>3658</v>
      </c>
      <c r="V16" t="s">
        <v>3659</v>
      </c>
      <c r="W16" t="s">
        <v>3660</v>
      </c>
      <c r="X16" t="s">
        <v>57</v>
      </c>
      <c r="Y16" t="s">
        <v>3661</v>
      </c>
      <c r="Z16" t="s">
        <v>2091</v>
      </c>
      <c r="AA16" t="s">
        <v>2091</v>
      </c>
      <c r="AB16" t="s">
        <v>3662</v>
      </c>
      <c r="AC16" t="s">
        <v>3663</v>
      </c>
      <c r="AD16" t="s">
        <v>2091</v>
      </c>
      <c r="AE16" t="s">
        <v>2091</v>
      </c>
      <c r="AF16" t="s">
        <v>3664</v>
      </c>
      <c r="AG16" t="s">
        <v>3665</v>
      </c>
      <c r="AH16" t="s">
        <v>3666</v>
      </c>
      <c r="AI16" t="s">
        <v>3667</v>
      </c>
      <c r="AJ16" t="s">
        <v>2091</v>
      </c>
      <c r="AK16" t="s">
        <v>2091</v>
      </c>
      <c r="AL16" t="s">
        <v>2764</v>
      </c>
      <c r="AM16" t="s">
        <v>2764</v>
      </c>
      <c r="AN16" t="s">
        <v>3668</v>
      </c>
      <c r="AO16" t="s">
        <v>3668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1459</v>
      </c>
      <c r="C17" t="s">
        <v>1459</v>
      </c>
      <c r="D17" t="s">
        <v>2206</v>
      </c>
      <c r="E17" t="s">
        <v>494</v>
      </c>
      <c r="F17" t="s">
        <v>495</v>
      </c>
      <c r="G17" t="s">
        <v>52</v>
      </c>
      <c r="H17" t="s">
        <v>128</v>
      </c>
      <c r="I17" t="s">
        <v>54</v>
      </c>
      <c r="J17" t="s">
        <v>55</v>
      </c>
      <c r="K17" t="s">
        <v>256</v>
      </c>
      <c r="L17" t="s">
        <v>57</v>
      </c>
      <c r="M17" t="s">
        <v>59</v>
      </c>
      <c r="N17" t="s">
        <v>111</v>
      </c>
      <c r="O17" t="s">
        <v>3669</v>
      </c>
      <c r="P17" t="s">
        <v>59</v>
      </c>
      <c r="Q17" t="s">
        <v>59</v>
      </c>
      <c r="R17" t="s">
        <v>59</v>
      </c>
      <c r="S17" t="s">
        <v>3670</v>
      </c>
      <c r="T17" t="s">
        <v>3671</v>
      </c>
      <c r="U17" t="s">
        <v>3672</v>
      </c>
      <c r="V17" t="s">
        <v>3673</v>
      </c>
      <c r="W17" t="s">
        <v>3674</v>
      </c>
      <c r="X17" t="s">
        <v>59</v>
      </c>
      <c r="Y17" t="s">
        <v>3675</v>
      </c>
      <c r="Z17" t="s">
        <v>3676</v>
      </c>
      <c r="AA17" t="s">
        <v>3677</v>
      </c>
      <c r="AB17" t="s">
        <v>3678</v>
      </c>
      <c r="AC17" t="s">
        <v>3679</v>
      </c>
      <c r="AD17" t="s">
        <v>2091</v>
      </c>
      <c r="AE17" t="s">
        <v>2091</v>
      </c>
      <c r="AF17" t="s">
        <v>2091</v>
      </c>
      <c r="AG17" t="s">
        <v>2091</v>
      </c>
      <c r="AH17" t="s">
        <v>2091</v>
      </c>
      <c r="AI17" t="s">
        <v>2091</v>
      </c>
      <c r="AJ17" t="s">
        <v>2091</v>
      </c>
      <c r="AK17" t="s">
        <v>2091</v>
      </c>
      <c r="AL17" t="s">
        <v>3680</v>
      </c>
      <c r="AM17" t="s">
        <v>3680</v>
      </c>
      <c r="AN17" t="s">
        <v>3681</v>
      </c>
      <c r="AO17" t="s">
        <v>3681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1461</v>
      </c>
      <c r="C18" t="s">
        <v>1461</v>
      </c>
      <c r="D18" t="s">
        <v>2219</v>
      </c>
      <c r="E18" t="s">
        <v>497</v>
      </c>
      <c r="F18" t="s">
        <v>498</v>
      </c>
      <c r="G18" t="s">
        <v>52</v>
      </c>
      <c r="H18" t="s">
        <v>204</v>
      </c>
      <c r="I18" t="s">
        <v>73</v>
      </c>
      <c r="J18" t="s">
        <v>55</v>
      </c>
      <c r="K18" t="s">
        <v>56</v>
      </c>
      <c r="L18" t="s">
        <v>57</v>
      </c>
      <c r="M18" t="s">
        <v>57</v>
      </c>
      <c r="N18" t="s">
        <v>111</v>
      </c>
      <c r="O18" t="s">
        <v>2105</v>
      </c>
      <c r="P18" t="s">
        <v>59</v>
      </c>
      <c r="Q18" t="s">
        <v>59</v>
      </c>
      <c r="R18" t="s">
        <v>57</v>
      </c>
      <c r="S18" t="s">
        <v>3682</v>
      </c>
      <c r="T18" t="s">
        <v>3683</v>
      </c>
      <c r="U18" t="s">
        <v>2091</v>
      </c>
      <c r="V18" t="s">
        <v>3684</v>
      </c>
      <c r="W18" t="s">
        <v>2091</v>
      </c>
      <c r="X18" t="s">
        <v>57</v>
      </c>
      <c r="Y18" t="s">
        <v>2091</v>
      </c>
      <c r="Z18" t="s">
        <v>2091</v>
      </c>
      <c r="AA18" t="s">
        <v>2091</v>
      </c>
      <c r="AB18" t="s">
        <v>3685</v>
      </c>
      <c r="AC18" t="s">
        <v>3686</v>
      </c>
      <c r="AD18" t="s">
        <v>2091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3687</v>
      </c>
      <c r="AM18" t="s">
        <v>3687</v>
      </c>
      <c r="AN18" t="s">
        <v>2091</v>
      </c>
      <c r="AO18" t="s">
        <v>2091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1463</v>
      </c>
      <c r="C19" t="s">
        <v>1463</v>
      </c>
      <c r="D19" t="s">
        <v>2629</v>
      </c>
      <c r="E19" t="s">
        <v>500</v>
      </c>
      <c r="F19" t="s">
        <v>501</v>
      </c>
      <c r="G19" t="s">
        <v>52</v>
      </c>
      <c r="H19" t="s">
        <v>110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111</v>
      </c>
      <c r="O19" t="s">
        <v>2207</v>
      </c>
      <c r="P19" t="s">
        <v>59</v>
      </c>
      <c r="Q19" t="s">
        <v>59</v>
      </c>
      <c r="R19" t="s">
        <v>59</v>
      </c>
      <c r="S19" t="s">
        <v>3688</v>
      </c>
      <c r="T19" t="s">
        <v>3689</v>
      </c>
      <c r="U19" t="s">
        <v>3690</v>
      </c>
      <c r="V19" t="s">
        <v>3691</v>
      </c>
      <c r="W19" t="s">
        <v>2091</v>
      </c>
      <c r="X19" t="s">
        <v>57</v>
      </c>
      <c r="Y19" t="s">
        <v>3692</v>
      </c>
      <c r="Z19" t="s">
        <v>2091</v>
      </c>
      <c r="AA19" t="s">
        <v>2091</v>
      </c>
      <c r="AB19" t="s">
        <v>3693</v>
      </c>
      <c r="AC19" t="s">
        <v>3694</v>
      </c>
      <c r="AD19" t="s">
        <v>2091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3695</v>
      </c>
      <c r="AK19" t="s">
        <v>3696</v>
      </c>
      <c r="AL19" t="s">
        <v>3697</v>
      </c>
      <c r="AM19" t="s">
        <v>3697</v>
      </c>
      <c r="AN19" t="s">
        <v>3698</v>
      </c>
      <c r="AO19" t="s">
        <v>3699</v>
      </c>
      <c r="AP19" t="s">
        <v>3700</v>
      </c>
      <c r="AQ19" t="s">
        <v>3701</v>
      </c>
    </row>
    <row r="20" spans="1:43" x14ac:dyDescent="0.25">
      <c r="A20" s="1">
        <v>15</v>
      </c>
      <c r="B20" t="s">
        <v>1465</v>
      </c>
      <c r="C20" t="s">
        <v>1465</v>
      </c>
      <c r="D20" t="s">
        <v>2948</v>
      </c>
      <c r="E20" t="s">
        <v>503</v>
      </c>
      <c r="F20" t="s">
        <v>504</v>
      </c>
      <c r="G20" t="s">
        <v>52</v>
      </c>
      <c r="H20" t="s">
        <v>53</v>
      </c>
      <c r="I20" t="s">
        <v>73</v>
      </c>
      <c r="J20" t="s">
        <v>55</v>
      </c>
      <c r="K20" t="s">
        <v>56</v>
      </c>
      <c r="L20" t="s">
        <v>57</v>
      </c>
      <c r="M20" t="s">
        <v>57</v>
      </c>
      <c r="N20" t="s">
        <v>111</v>
      </c>
      <c r="O20" t="s">
        <v>3702</v>
      </c>
      <c r="P20" t="s">
        <v>59</v>
      </c>
      <c r="Q20" t="s">
        <v>59</v>
      </c>
      <c r="R20" t="s">
        <v>59</v>
      </c>
      <c r="S20" t="s">
        <v>3703</v>
      </c>
      <c r="T20" t="s">
        <v>3704</v>
      </c>
      <c r="U20" t="s">
        <v>3705</v>
      </c>
      <c r="V20" t="s">
        <v>3706</v>
      </c>
      <c r="W20" t="s">
        <v>3707</v>
      </c>
      <c r="X20" t="s">
        <v>59</v>
      </c>
      <c r="Y20" t="s">
        <v>3708</v>
      </c>
      <c r="Z20" t="s">
        <v>3709</v>
      </c>
      <c r="AA20" t="s">
        <v>3710</v>
      </c>
      <c r="AB20" t="s">
        <v>3711</v>
      </c>
      <c r="AC20" t="s">
        <v>3712</v>
      </c>
      <c r="AD20" t="s">
        <v>2091</v>
      </c>
      <c r="AE20" t="s">
        <v>3713</v>
      </c>
      <c r="AF20" t="s">
        <v>2091</v>
      </c>
      <c r="AG20" t="s">
        <v>2091</v>
      </c>
      <c r="AH20" t="s">
        <v>2091</v>
      </c>
      <c r="AI20" t="s">
        <v>2091</v>
      </c>
      <c r="AJ20" t="s">
        <v>2091</v>
      </c>
      <c r="AK20" t="s">
        <v>2091</v>
      </c>
      <c r="AL20" t="s">
        <v>3714</v>
      </c>
      <c r="AM20" t="s">
        <v>3714</v>
      </c>
      <c r="AN20" t="s">
        <v>3715</v>
      </c>
      <c r="AO20" t="s">
        <v>3715</v>
      </c>
      <c r="AP20" t="s">
        <v>2091</v>
      </c>
      <c r="AQ20" t="s">
        <v>2091</v>
      </c>
    </row>
    <row r="21" spans="1:43" x14ac:dyDescent="0.25">
      <c r="A21" s="1">
        <v>16</v>
      </c>
      <c r="B21" t="s">
        <v>1467</v>
      </c>
      <c r="C21" t="s">
        <v>1467</v>
      </c>
      <c r="D21" t="s">
        <v>2960</v>
      </c>
      <c r="E21" t="s">
        <v>506</v>
      </c>
      <c r="F21" t="s">
        <v>507</v>
      </c>
      <c r="G21" t="s">
        <v>52</v>
      </c>
      <c r="H21" t="s">
        <v>98</v>
      </c>
      <c r="I21" t="s">
        <v>54</v>
      </c>
      <c r="J21" t="s">
        <v>55</v>
      </c>
      <c r="K21" t="s">
        <v>56</v>
      </c>
      <c r="L21" t="s">
        <v>57</v>
      </c>
      <c r="M21" t="s">
        <v>57</v>
      </c>
      <c r="N21" t="s">
        <v>111</v>
      </c>
      <c r="O21" t="s">
        <v>3716</v>
      </c>
      <c r="P21" t="s">
        <v>59</v>
      </c>
      <c r="Q21" t="s">
        <v>59</v>
      </c>
      <c r="R21" t="s">
        <v>59</v>
      </c>
      <c r="S21" t="s">
        <v>3717</v>
      </c>
      <c r="T21" t="s">
        <v>3718</v>
      </c>
      <c r="U21" t="s">
        <v>3719</v>
      </c>
      <c r="V21" t="s">
        <v>3720</v>
      </c>
      <c r="W21" t="s">
        <v>3721</v>
      </c>
      <c r="X21" t="s">
        <v>59</v>
      </c>
      <c r="Y21" t="s">
        <v>3722</v>
      </c>
      <c r="Z21" t="s">
        <v>3723</v>
      </c>
      <c r="AA21" t="s">
        <v>3724</v>
      </c>
      <c r="AB21" t="s">
        <v>3725</v>
      </c>
      <c r="AC21" t="s">
        <v>3726</v>
      </c>
      <c r="AD21" t="s">
        <v>2091</v>
      </c>
      <c r="AE21" t="s">
        <v>3727</v>
      </c>
      <c r="AF21" t="s">
        <v>2091</v>
      </c>
      <c r="AG21" t="s">
        <v>2091</v>
      </c>
      <c r="AH21" t="s">
        <v>2091</v>
      </c>
      <c r="AI21" t="s">
        <v>2091</v>
      </c>
      <c r="AJ21" t="s">
        <v>2091</v>
      </c>
      <c r="AK21" t="s">
        <v>2091</v>
      </c>
      <c r="AL21" t="s">
        <v>3728</v>
      </c>
      <c r="AM21" t="s">
        <v>3728</v>
      </c>
      <c r="AN21" t="s">
        <v>3728</v>
      </c>
      <c r="AO21" t="s">
        <v>3728</v>
      </c>
      <c r="AP21" t="s">
        <v>2091</v>
      </c>
      <c r="AQ21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220-3601-404D-B7F7-90DF94D394F7}">
  <sheetPr filterMode="1"/>
  <dimension ref="A1:AQ296"/>
  <sheetViews>
    <sheetView workbookViewId="0">
      <selection activeCell="B38" sqref="B38"/>
    </sheetView>
  </sheetViews>
  <sheetFormatPr defaultRowHeight="15" x14ac:dyDescent="0.25"/>
  <cols>
    <col min="12" max="12" width="45.140625" bestFit="1" customWidth="1"/>
  </cols>
  <sheetData>
    <row r="1" spans="1:43" s="3" customFormat="1" ht="57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</row>
    <row r="2" spans="1:43" hidden="1" x14ac:dyDescent="0.25">
      <c r="A2" t="s">
        <v>50</v>
      </c>
      <c r="B2" t="s">
        <v>985</v>
      </c>
      <c r="C2" t="s">
        <v>986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57</v>
      </c>
      <c r="L2" t="s">
        <v>58</v>
      </c>
      <c r="M2">
        <v>47</v>
      </c>
      <c r="N2" t="s">
        <v>59</v>
      </c>
      <c r="O2" t="s">
        <v>59</v>
      </c>
      <c r="P2" t="s">
        <v>57</v>
      </c>
      <c r="Q2" t="s">
        <v>987</v>
      </c>
      <c r="R2">
        <v>0</v>
      </c>
      <c r="S2">
        <v>5601459.71</v>
      </c>
      <c r="T2">
        <v>9529995.0600000005</v>
      </c>
      <c r="U2">
        <v>0</v>
      </c>
      <c r="V2" t="s">
        <v>57</v>
      </c>
      <c r="W2">
        <v>329849</v>
      </c>
      <c r="X2">
        <v>0</v>
      </c>
      <c r="Y2">
        <v>128600.53</v>
      </c>
      <c r="Z2">
        <v>-9049391.3800000008</v>
      </c>
      <c r="AA2">
        <v>41232323.960000001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2247519.62</v>
      </c>
      <c r="AI2">
        <v>5563422.3899999997</v>
      </c>
      <c r="AJ2">
        <v>0</v>
      </c>
      <c r="AK2">
        <v>0</v>
      </c>
      <c r="AL2">
        <v>0</v>
      </c>
      <c r="AM2">
        <v>150642058.77000001</v>
      </c>
      <c r="AN2">
        <v>156205481.16</v>
      </c>
      <c r="AO2">
        <v>1357941.23</v>
      </c>
      <c r="AP2">
        <v>3794518.84</v>
      </c>
      <c r="AQ2">
        <v>9357941.2299999855</v>
      </c>
    </row>
    <row r="3" spans="1:43" hidden="1" x14ac:dyDescent="0.25">
      <c r="A3" t="s">
        <v>50</v>
      </c>
      <c r="B3" t="s">
        <v>60</v>
      </c>
      <c r="C3" t="s">
        <v>61</v>
      </c>
      <c r="D3" t="s">
        <v>62</v>
      </c>
      <c r="E3" t="s">
        <v>52</v>
      </c>
      <c r="F3" t="s">
        <v>63</v>
      </c>
      <c r="G3" t="s">
        <v>54</v>
      </c>
      <c r="H3" t="s">
        <v>55</v>
      </c>
      <c r="I3" t="s">
        <v>56</v>
      </c>
      <c r="J3" t="s">
        <v>57</v>
      </c>
      <c r="K3" t="s">
        <v>57</v>
      </c>
      <c r="L3" t="s">
        <v>58</v>
      </c>
      <c r="M3">
        <v>0</v>
      </c>
      <c r="N3" t="s">
        <v>59</v>
      </c>
      <c r="O3" t="s">
        <v>59</v>
      </c>
      <c r="P3" t="s">
        <v>57</v>
      </c>
      <c r="Q3" t="s">
        <v>987</v>
      </c>
      <c r="R3">
        <v>0</v>
      </c>
      <c r="S3">
        <v>0</v>
      </c>
      <c r="T3">
        <v>0</v>
      </c>
      <c r="U3">
        <v>0</v>
      </c>
      <c r="V3" t="s">
        <v>57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hidden="1" x14ac:dyDescent="0.25">
      <c r="A4" t="s">
        <v>50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54</v>
      </c>
      <c r="H4" t="s">
        <v>55</v>
      </c>
      <c r="I4" t="s">
        <v>56</v>
      </c>
      <c r="J4" t="s">
        <v>57</v>
      </c>
      <c r="K4" t="s">
        <v>57</v>
      </c>
      <c r="L4" t="s">
        <v>58</v>
      </c>
      <c r="M4">
        <v>12</v>
      </c>
      <c r="N4" t="s">
        <v>59</v>
      </c>
      <c r="O4" t="s">
        <v>59</v>
      </c>
      <c r="P4" t="s">
        <v>57</v>
      </c>
      <c r="Q4" t="s">
        <v>987</v>
      </c>
      <c r="R4">
        <v>1780362.81</v>
      </c>
      <c r="S4">
        <v>1700206.74</v>
      </c>
      <c r="T4">
        <v>4160216.34</v>
      </c>
      <c r="U4">
        <v>0</v>
      </c>
      <c r="V4" t="s">
        <v>57</v>
      </c>
      <c r="W4">
        <v>109410.01</v>
      </c>
      <c r="X4">
        <v>0</v>
      </c>
      <c r="Y4">
        <v>3522.44</v>
      </c>
      <c r="Z4">
        <v>-2582761.7799999998</v>
      </c>
      <c r="AA4">
        <v>-196827352.06</v>
      </c>
      <c r="AB4">
        <v>0</v>
      </c>
      <c r="AC4">
        <v>0</v>
      </c>
      <c r="AD4">
        <v>1813690.95</v>
      </c>
      <c r="AE4">
        <v>1780362.81</v>
      </c>
      <c r="AF4">
        <v>0</v>
      </c>
      <c r="AG4">
        <v>0</v>
      </c>
      <c r="AH4">
        <v>0</v>
      </c>
      <c r="AI4">
        <v>0</v>
      </c>
      <c r="AJ4">
        <v>205677187</v>
      </c>
      <c r="AK4">
        <v>205677187</v>
      </c>
      <c r="AL4">
        <v>0</v>
      </c>
      <c r="AM4">
        <v>24365820.859999999</v>
      </c>
      <c r="AN4">
        <v>24365820.859999999</v>
      </c>
      <c r="AO4">
        <v>0</v>
      </c>
      <c r="AP4">
        <v>0</v>
      </c>
      <c r="AQ4">
        <v>0</v>
      </c>
    </row>
    <row r="5" spans="1:43" hidden="1" x14ac:dyDescent="0.25">
      <c r="A5" t="s">
        <v>50</v>
      </c>
      <c r="B5" t="s">
        <v>69</v>
      </c>
      <c r="C5" t="s">
        <v>70</v>
      </c>
      <c r="D5" t="s">
        <v>71</v>
      </c>
      <c r="E5" t="s">
        <v>52</v>
      </c>
      <c r="F5" t="s">
        <v>72</v>
      </c>
      <c r="G5" t="s">
        <v>73</v>
      </c>
      <c r="H5" t="s">
        <v>74</v>
      </c>
      <c r="I5" t="s">
        <v>56</v>
      </c>
      <c r="J5" t="s">
        <v>57</v>
      </c>
      <c r="K5" t="s">
        <v>57</v>
      </c>
      <c r="L5" t="s">
        <v>58</v>
      </c>
      <c r="M5">
        <v>155</v>
      </c>
      <c r="N5" t="s">
        <v>59</v>
      </c>
      <c r="O5" t="s">
        <v>59</v>
      </c>
      <c r="P5" t="s">
        <v>57</v>
      </c>
      <c r="Q5" t="s">
        <v>987</v>
      </c>
      <c r="R5">
        <v>234503.85</v>
      </c>
      <c r="S5">
        <v>11319407.789999999</v>
      </c>
      <c r="T5">
        <v>11324967.789999999</v>
      </c>
      <c r="U5">
        <v>5560</v>
      </c>
      <c r="V5" t="s">
        <v>57</v>
      </c>
      <c r="W5">
        <v>314098.74</v>
      </c>
      <c r="X5">
        <v>0</v>
      </c>
      <c r="Y5">
        <v>695450.3</v>
      </c>
      <c r="Z5">
        <v>678045.71</v>
      </c>
      <c r="AA5">
        <v>8219090.9900000002</v>
      </c>
      <c r="AB5">
        <v>0</v>
      </c>
      <c r="AC5">
        <v>0</v>
      </c>
      <c r="AD5">
        <v>19543507.280000001</v>
      </c>
      <c r="AE5">
        <v>12683055.27</v>
      </c>
      <c r="AF5">
        <v>127199.43</v>
      </c>
      <c r="AG5">
        <v>165994.44</v>
      </c>
      <c r="AH5">
        <v>0</v>
      </c>
      <c r="AI5">
        <v>0</v>
      </c>
      <c r="AJ5">
        <v>727.45</v>
      </c>
      <c r="AK5">
        <v>727.45</v>
      </c>
      <c r="AL5">
        <v>0</v>
      </c>
      <c r="AM5">
        <v>8219090.9900000002</v>
      </c>
      <c r="AN5">
        <v>8219090.9900000002</v>
      </c>
      <c r="AO5">
        <v>0</v>
      </c>
      <c r="AP5">
        <v>0</v>
      </c>
      <c r="AQ5">
        <v>0</v>
      </c>
    </row>
    <row r="6" spans="1:43" hidden="1" x14ac:dyDescent="0.25">
      <c r="A6" t="s">
        <v>50</v>
      </c>
      <c r="B6" t="s">
        <v>75</v>
      </c>
      <c r="C6" t="s">
        <v>76</v>
      </c>
      <c r="D6" t="s">
        <v>77</v>
      </c>
      <c r="E6" t="s">
        <v>52</v>
      </c>
      <c r="F6" t="s">
        <v>72</v>
      </c>
      <c r="G6" t="s">
        <v>73</v>
      </c>
      <c r="H6" t="s">
        <v>55</v>
      </c>
      <c r="I6" t="s">
        <v>56</v>
      </c>
      <c r="J6" t="s">
        <v>57</v>
      </c>
      <c r="K6" t="s">
        <v>59</v>
      </c>
      <c r="L6" t="s">
        <v>58</v>
      </c>
      <c r="M6">
        <v>26</v>
      </c>
      <c r="N6" t="s">
        <v>59</v>
      </c>
      <c r="O6" t="s">
        <v>59</v>
      </c>
      <c r="P6" t="s">
        <v>57</v>
      </c>
      <c r="Q6" t="s">
        <v>987</v>
      </c>
      <c r="R6">
        <v>2317412.3199999998</v>
      </c>
      <c r="S6">
        <v>1509614.66</v>
      </c>
      <c r="T6">
        <v>2306816.3199999998</v>
      </c>
      <c r="U6">
        <v>0</v>
      </c>
      <c r="V6" t="s">
        <v>57</v>
      </c>
      <c r="W6">
        <v>177989.82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217780543</v>
      </c>
      <c r="AE6">
        <v>2177805.4300000002</v>
      </c>
      <c r="AF6">
        <v>180961.09</v>
      </c>
      <c r="AG6">
        <v>191808.68</v>
      </c>
      <c r="AH6">
        <v>0</v>
      </c>
      <c r="AI6">
        <v>0</v>
      </c>
      <c r="AJ6">
        <v>0</v>
      </c>
      <c r="AK6">
        <v>0</v>
      </c>
      <c r="AL6">
        <v>0</v>
      </c>
      <c r="AM6">
        <v>416.44</v>
      </c>
      <c r="AN6">
        <v>416.44</v>
      </c>
      <c r="AO6">
        <v>0</v>
      </c>
      <c r="AP6">
        <v>0</v>
      </c>
      <c r="AQ6">
        <v>0</v>
      </c>
    </row>
    <row r="7" spans="1:43" hidden="1" x14ac:dyDescent="0.25">
      <c r="A7" t="s">
        <v>50</v>
      </c>
      <c r="B7" t="s">
        <v>78</v>
      </c>
      <c r="C7" t="s">
        <v>79</v>
      </c>
      <c r="D7" t="s">
        <v>80</v>
      </c>
      <c r="E7" t="s">
        <v>52</v>
      </c>
      <c r="F7" t="s">
        <v>63</v>
      </c>
      <c r="G7" t="s">
        <v>73</v>
      </c>
      <c r="H7" t="s">
        <v>74</v>
      </c>
      <c r="I7" t="s">
        <v>56</v>
      </c>
      <c r="J7" t="s">
        <v>57</v>
      </c>
      <c r="K7" t="s">
        <v>59</v>
      </c>
      <c r="L7" t="s">
        <v>58</v>
      </c>
      <c r="M7">
        <v>50</v>
      </c>
      <c r="N7" t="s">
        <v>59</v>
      </c>
      <c r="O7" t="s">
        <v>59</v>
      </c>
      <c r="P7" t="s">
        <v>57</v>
      </c>
      <c r="Q7" t="s">
        <v>987</v>
      </c>
      <c r="R7">
        <v>4619185.93</v>
      </c>
      <c r="S7">
        <v>3751670.76</v>
      </c>
      <c r="T7">
        <v>4587139.1500000004</v>
      </c>
      <c r="U7">
        <v>0</v>
      </c>
      <c r="V7" t="s">
        <v>57</v>
      </c>
      <c r="W7">
        <v>192198.26</v>
      </c>
      <c r="X7">
        <v>0</v>
      </c>
      <c r="Y7">
        <v>5058.8599999999997</v>
      </c>
      <c r="Z7">
        <v>0</v>
      </c>
      <c r="AA7">
        <v>0</v>
      </c>
      <c r="AB7">
        <v>0</v>
      </c>
      <c r="AC7">
        <v>0</v>
      </c>
      <c r="AD7">
        <v>4473123.83</v>
      </c>
      <c r="AE7">
        <v>4619185.93</v>
      </c>
      <c r="AF7">
        <v>788077.75</v>
      </c>
      <c r="AG7">
        <v>835468.39</v>
      </c>
      <c r="AH7">
        <v>0</v>
      </c>
      <c r="AI7">
        <v>0</v>
      </c>
      <c r="AJ7">
        <v>0</v>
      </c>
      <c r="AK7">
        <v>0</v>
      </c>
      <c r="AL7">
        <v>0</v>
      </c>
      <c r="AM7">
        <v>3791691</v>
      </c>
      <c r="AN7">
        <v>3791691</v>
      </c>
      <c r="AO7">
        <v>0</v>
      </c>
      <c r="AP7">
        <v>0</v>
      </c>
      <c r="AQ7">
        <v>0</v>
      </c>
    </row>
    <row r="8" spans="1:43" hidden="1" x14ac:dyDescent="0.25">
      <c r="A8" t="s">
        <v>50</v>
      </c>
      <c r="B8" t="s">
        <v>81</v>
      </c>
      <c r="C8" t="s">
        <v>82</v>
      </c>
      <c r="D8" t="s">
        <v>83</v>
      </c>
      <c r="E8" t="s">
        <v>67</v>
      </c>
      <c r="F8" t="s">
        <v>53</v>
      </c>
      <c r="G8" t="s">
        <v>73</v>
      </c>
      <c r="H8" t="s">
        <v>74</v>
      </c>
      <c r="I8" t="s">
        <v>56</v>
      </c>
      <c r="J8" t="s">
        <v>57</v>
      </c>
      <c r="K8" t="s">
        <v>59</v>
      </c>
      <c r="L8" t="s">
        <v>58</v>
      </c>
      <c r="M8">
        <v>17</v>
      </c>
      <c r="N8" t="s">
        <v>59</v>
      </c>
      <c r="O8" t="s">
        <v>59</v>
      </c>
      <c r="P8" t="s">
        <v>57</v>
      </c>
      <c r="Q8" t="s">
        <v>987</v>
      </c>
      <c r="R8">
        <v>1397964.12</v>
      </c>
      <c r="S8">
        <v>9277.75</v>
      </c>
      <c r="T8">
        <v>9277.75</v>
      </c>
      <c r="U8">
        <v>0</v>
      </c>
      <c r="V8" t="s">
        <v>57</v>
      </c>
      <c r="W8">
        <v>2850</v>
      </c>
      <c r="X8">
        <v>0</v>
      </c>
      <c r="Y8">
        <v>0</v>
      </c>
      <c r="Z8">
        <v>14432.11</v>
      </c>
      <c r="AA8">
        <v>5822221</v>
      </c>
      <c r="AB8">
        <v>0</v>
      </c>
      <c r="AC8">
        <v>0</v>
      </c>
      <c r="AD8">
        <v>1415412.28</v>
      </c>
      <c r="AE8">
        <v>1397964.12</v>
      </c>
      <c r="AF8">
        <v>0</v>
      </c>
      <c r="AG8">
        <v>0</v>
      </c>
      <c r="AH8">
        <v>0</v>
      </c>
      <c r="AI8">
        <v>0</v>
      </c>
      <c r="AJ8">
        <v>3958917.22</v>
      </c>
      <c r="AK8">
        <v>3958917.22</v>
      </c>
      <c r="AL8">
        <v>0</v>
      </c>
      <c r="AM8">
        <v>3598917.22</v>
      </c>
      <c r="AN8">
        <v>3598917.22</v>
      </c>
      <c r="AO8">
        <v>0</v>
      </c>
      <c r="AP8">
        <v>0</v>
      </c>
      <c r="AQ8">
        <v>0</v>
      </c>
    </row>
    <row r="9" spans="1:43" hidden="1" x14ac:dyDescent="0.25">
      <c r="A9" t="s">
        <v>50</v>
      </c>
      <c r="B9" t="s">
        <v>84</v>
      </c>
      <c r="C9" t="s">
        <v>85</v>
      </c>
      <c r="D9" t="s">
        <v>86</v>
      </c>
      <c r="E9" t="s">
        <v>52</v>
      </c>
      <c r="F9" t="s">
        <v>87</v>
      </c>
      <c r="G9" t="s">
        <v>54</v>
      </c>
      <c r="H9" t="s">
        <v>74</v>
      </c>
      <c r="I9" t="s">
        <v>56</v>
      </c>
      <c r="J9" t="s">
        <v>57</v>
      </c>
      <c r="K9" t="s">
        <v>57</v>
      </c>
      <c r="L9" t="s">
        <v>58</v>
      </c>
      <c r="M9">
        <v>168</v>
      </c>
      <c r="N9" t="s">
        <v>59</v>
      </c>
      <c r="O9" t="s">
        <v>59</v>
      </c>
      <c r="P9" t="s">
        <v>57</v>
      </c>
      <c r="Q9" t="s">
        <v>988</v>
      </c>
      <c r="R9">
        <v>0</v>
      </c>
      <c r="S9">
        <v>22413904.379999999</v>
      </c>
      <c r="T9">
        <v>22413904.379999999</v>
      </c>
      <c r="U9">
        <v>0</v>
      </c>
      <c r="V9" t="s">
        <v>57</v>
      </c>
      <c r="W9">
        <v>333859.34000000003</v>
      </c>
      <c r="X9">
        <v>0</v>
      </c>
      <c r="Y9">
        <v>0</v>
      </c>
      <c r="Z9">
        <v>580880.03</v>
      </c>
      <c r="AA9">
        <v>19922996.469999999</v>
      </c>
      <c r="AB9">
        <v>0</v>
      </c>
      <c r="AC9">
        <v>0</v>
      </c>
      <c r="AD9">
        <v>3135294.83</v>
      </c>
      <c r="AE9">
        <v>3364776.23</v>
      </c>
      <c r="AF9">
        <v>3119782.74</v>
      </c>
      <c r="AG9">
        <v>3348853.77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hidden="1" x14ac:dyDescent="0.25">
      <c r="A10" t="s">
        <v>50</v>
      </c>
      <c r="B10" t="s">
        <v>88</v>
      </c>
      <c r="C10" t="s">
        <v>89</v>
      </c>
      <c r="D10" t="s">
        <v>90</v>
      </c>
      <c r="E10" t="s">
        <v>52</v>
      </c>
      <c r="F10" t="s">
        <v>91</v>
      </c>
      <c r="G10" t="s">
        <v>54</v>
      </c>
      <c r="H10" t="s">
        <v>74</v>
      </c>
      <c r="I10" t="s">
        <v>56</v>
      </c>
      <c r="J10" t="s">
        <v>57</v>
      </c>
      <c r="K10" t="s">
        <v>57</v>
      </c>
      <c r="L10" t="s">
        <v>58</v>
      </c>
      <c r="M10">
        <v>61</v>
      </c>
      <c r="N10" t="s">
        <v>59</v>
      </c>
      <c r="O10" t="s">
        <v>59</v>
      </c>
      <c r="P10" t="s">
        <v>57</v>
      </c>
      <c r="Q10" t="s">
        <v>987</v>
      </c>
      <c r="R10">
        <v>7431327.0999999996</v>
      </c>
      <c r="S10">
        <v>8151816.8799999999</v>
      </c>
      <c r="T10">
        <v>8445385.8800000008</v>
      </c>
      <c r="U10">
        <v>293569</v>
      </c>
      <c r="V10" t="s">
        <v>57</v>
      </c>
      <c r="W10">
        <v>270124.92</v>
      </c>
      <c r="X10">
        <v>0</v>
      </c>
      <c r="Y10">
        <v>0</v>
      </c>
      <c r="Z10">
        <v>3953141.14</v>
      </c>
      <c r="AA10">
        <v>79307669.340000004</v>
      </c>
      <c r="AB10">
        <v>0</v>
      </c>
      <c r="AC10">
        <v>0</v>
      </c>
      <c r="AD10">
        <v>6949505.2199999997</v>
      </c>
      <c r="AE10">
        <v>6625065.4100000001</v>
      </c>
      <c r="AF10">
        <v>904786.18</v>
      </c>
      <c r="AG10">
        <v>1463565.16</v>
      </c>
      <c r="AH10">
        <v>0</v>
      </c>
      <c r="AI10">
        <v>0</v>
      </c>
      <c r="AJ10">
        <v>0.99</v>
      </c>
      <c r="AK10">
        <v>0.99</v>
      </c>
      <c r="AL10">
        <v>0</v>
      </c>
      <c r="AM10">
        <v>62840607.310000002</v>
      </c>
      <c r="AN10">
        <v>62840607.310000002</v>
      </c>
      <c r="AO10">
        <v>0</v>
      </c>
      <c r="AP10">
        <v>0</v>
      </c>
      <c r="AQ10">
        <v>0</v>
      </c>
    </row>
    <row r="11" spans="1:43" hidden="1" x14ac:dyDescent="0.25">
      <c r="A11" t="s">
        <v>50</v>
      </c>
      <c r="B11" t="s">
        <v>92</v>
      </c>
      <c r="C11" t="s">
        <v>93</v>
      </c>
      <c r="D11" t="s">
        <v>94</v>
      </c>
      <c r="E11" t="s">
        <v>52</v>
      </c>
      <c r="F11" t="s">
        <v>63</v>
      </c>
      <c r="G11" t="s">
        <v>54</v>
      </c>
      <c r="H11" t="s">
        <v>55</v>
      </c>
      <c r="I11" t="s">
        <v>56</v>
      </c>
      <c r="J11" t="s">
        <v>57</v>
      </c>
      <c r="K11" t="s">
        <v>57</v>
      </c>
      <c r="L11" t="s">
        <v>58</v>
      </c>
      <c r="M11">
        <v>13</v>
      </c>
      <c r="N11" t="s">
        <v>59</v>
      </c>
      <c r="O11" t="s">
        <v>59</v>
      </c>
      <c r="P11" t="s">
        <v>57</v>
      </c>
      <c r="Q11" t="s">
        <v>989</v>
      </c>
      <c r="R11">
        <v>0</v>
      </c>
      <c r="S11">
        <v>5040297.7</v>
      </c>
      <c r="T11">
        <v>5635702.0800000001</v>
      </c>
      <c r="U11">
        <v>0</v>
      </c>
      <c r="V11" t="s">
        <v>57</v>
      </c>
      <c r="W11">
        <v>212535.83</v>
      </c>
      <c r="X11">
        <v>0</v>
      </c>
      <c r="Y11">
        <v>0</v>
      </c>
      <c r="Z11">
        <v>4922.18</v>
      </c>
      <c r="AA11">
        <v>3003232750.5700002</v>
      </c>
      <c r="AB11">
        <v>0</v>
      </c>
      <c r="AC11">
        <v>0</v>
      </c>
      <c r="AD11">
        <v>575974.35</v>
      </c>
      <c r="AE11">
        <v>931581.94</v>
      </c>
      <c r="AF11">
        <v>0</v>
      </c>
      <c r="AG11">
        <v>973545.94</v>
      </c>
      <c r="AH11">
        <v>1650000</v>
      </c>
      <c r="AI11">
        <v>2847100</v>
      </c>
      <c r="AJ11">
        <v>3002509100</v>
      </c>
      <c r="AK11">
        <v>3005906200</v>
      </c>
      <c r="AL11">
        <v>3397100</v>
      </c>
      <c r="AM11">
        <v>3002509100</v>
      </c>
      <c r="AN11">
        <v>3005906200</v>
      </c>
      <c r="AO11">
        <v>2447100</v>
      </c>
      <c r="AP11">
        <v>3397100</v>
      </c>
      <c r="AQ11">
        <v>6794200</v>
      </c>
    </row>
    <row r="12" spans="1:43" hidden="1" x14ac:dyDescent="0.25">
      <c r="A12" t="s">
        <v>50</v>
      </c>
      <c r="B12" t="s">
        <v>95</v>
      </c>
      <c r="C12" t="s">
        <v>96</v>
      </c>
      <c r="D12" t="s">
        <v>97</v>
      </c>
      <c r="E12" t="s">
        <v>52</v>
      </c>
      <c r="F12" t="s">
        <v>98</v>
      </c>
      <c r="G12" t="s">
        <v>54</v>
      </c>
      <c r="H12" t="s">
        <v>55</v>
      </c>
      <c r="I12" t="s">
        <v>56</v>
      </c>
      <c r="J12" t="s">
        <v>57</v>
      </c>
      <c r="K12" t="s">
        <v>57</v>
      </c>
      <c r="L12" t="s">
        <v>58</v>
      </c>
      <c r="M12">
        <v>84</v>
      </c>
      <c r="N12" t="s">
        <v>59</v>
      </c>
      <c r="O12" t="s">
        <v>59</v>
      </c>
      <c r="P12" t="s">
        <v>57</v>
      </c>
      <c r="Q12" t="s">
        <v>987</v>
      </c>
      <c r="R12">
        <v>0</v>
      </c>
      <c r="S12">
        <v>9821151.8699999992</v>
      </c>
      <c r="T12">
        <v>11684206.5</v>
      </c>
      <c r="U12">
        <v>0</v>
      </c>
      <c r="V12" t="s">
        <v>57</v>
      </c>
      <c r="W12">
        <v>135825.4</v>
      </c>
      <c r="X12">
        <v>0</v>
      </c>
      <c r="Y12">
        <v>3850</v>
      </c>
      <c r="Z12">
        <v>10173506.720000001</v>
      </c>
      <c r="AA12">
        <v>91943019.760000005</v>
      </c>
      <c r="AB12">
        <v>0</v>
      </c>
      <c r="AC12">
        <v>0</v>
      </c>
      <c r="AD12">
        <v>10032591.15</v>
      </c>
      <c r="AE12">
        <v>11668906.5</v>
      </c>
      <c r="AF12">
        <v>1757691.07</v>
      </c>
      <c r="AG12">
        <v>1863054.63</v>
      </c>
      <c r="AH12">
        <v>0</v>
      </c>
      <c r="AI12">
        <v>0</v>
      </c>
      <c r="AJ12">
        <v>4396687.58</v>
      </c>
      <c r="AK12">
        <v>4396687.58</v>
      </c>
      <c r="AL12">
        <v>0</v>
      </c>
      <c r="AM12">
        <v>4396687.58</v>
      </c>
      <c r="AN12">
        <v>4396687.58</v>
      </c>
      <c r="AO12">
        <v>0</v>
      </c>
      <c r="AP12">
        <v>0</v>
      </c>
      <c r="AQ12">
        <v>0</v>
      </c>
    </row>
    <row r="13" spans="1:43" hidden="1" x14ac:dyDescent="0.25">
      <c r="A13" t="s">
        <v>50</v>
      </c>
      <c r="B13" t="s">
        <v>99</v>
      </c>
      <c r="C13" t="s">
        <v>100</v>
      </c>
      <c r="D13" t="s">
        <v>101</v>
      </c>
      <c r="E13" t="s">
        <v>52</v>
      </c>
      <c r="F13" t="s">
        <v>102</v>
      </c>
      <c r="G13" t="s">
        <v>73</v>
      </c>
      <c r="H13" t="s">
        <v>74</v>
      </c>
      <c r="I13" t="s">
        <v>56</v>
      </c>
      <c r="J13" t="s">
        <v>57</v>
      </c>
      <c r="K13" t="s">
        <v>57</v>
      </c>
      <c r="L13" t="s">
        <v>58</v>
      </c>
      <c r="M13">
        <v>154</v>
      </c>
      <c r="N13" t="s">
        <v>59</v>
      </c>
      <c r="O13" t="s">
        <v>59</v>
      </c>
      <c r="P13" t="s">
        <v>57</v>
      </c>
      <c r="Q13" t="s">
        <v>987</v>
      </c>
      <c r="R13">
        <v>35530.129999999997</v>
      </c>
      <c r="S13">
        <v>17785540.09</v>
      </c>
      <c r="T13">
        <v>22233477.93</v>
      </c>
      <c r="U13">
        <v>115200</v>
      </c>
      <c r="V13" t="s">
        <v>57</v>
      </c>
      <c r="W13">
        <v>196416.99</v>
      </c>
      <c r="X13">
        <v>0</v>
      </c>
      <c r="Y13">
        <v>2520</v>
      </c>
      <c r="Z13">
        <v>167735.67999999999</v>
      </c>
      <c r="AA13">
        <v>-8249.7900000000009</v>
      </c>
      <c r="AB13">
        <v>0</v>
      </c>
      <c r="AC13">
        <v>0</v>
      </c>
      <c r="AD13">
        <v>21980155.84</v>
      </c>
      <c r="AE13">
        <v>21588474.27</v>
      </c>
      <c r="AF13">
        <v>2413293.17</v>
      </c>
      <c r="AG13">
        <v>2557739.2000000002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hidden="1" x14ac:dyDescent="0.25">
      <c r="A14" t="s">
        <v>103</v>
      </c>
      <c r="B14" t="s">
        <v>104</v>
      </c>
      <c r="C14" t="s">
        <v>105</v>
      </c>
      <c r="D14" t="s">
        <v>106</v>
      </c>
      <c r="E14" t="s">
        <v>52</v>
      </c>
      <c r="F14" t="s">
        <v>68</v>
      </c>
      <c r="G14" t="s">
        <v>54</v>
      </c>
      <c r="H14" t="s">
        <v>55</v>
      </c>
      <c r="I14" t="s">
        <v>56</v>
      </c>
      <c r="J14" t="s">
        <v>57</v>
      </c>
      <c r="K14" t="s">
        <v>57</v>
      </c>
      <c r="L14" t="s">
        <v>58</v>
      </c>
      <c r="M14">
        <v>57</v>
      </c>
      <c r="N14" t="s">
        <v>59</v>
      </c>
      <c r="O14" t="s">
        <v>59</v>
      </c>
      <c r="P14" t="s">
        <v>57</v>
      </c>
      <c r="Q14" t="s">
        <v>990</v>
      </c>
      <c r="R14">
        <v>-294672.5</v>
      </c>
      <c r="S14">
        <v>7086000</v>
      </c>
      <c r="T14">
        <v>21326000</v>
      </c>
      <c r="U14">
        <v>0</v>
      </c>
      <c r="V14" t="s">
        <v>57</v>
      </c>
      <c r="W14">
        <v>113893.13</v>
      </c>
      <c r="X14">
        <v>0</v>
      </c>
      <c r="Y14">
        <v>180000</v>
      </c>
      <c r="Z14">
        <v>-6442000</v>
      </c>
      <c r="AA14">
        <v>52522631.07</v>
      </c>
      <c r="AB14">
        <v>0</v>
      </c>
      <c r="AC14">
        <v>0</v>
      </c>
      <c r="AD14">
        <v>1022875.58</v>
      </c>
      <c r="AE14">
        <v>821561.3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80413900</v>
      </c>
      <c r="AN14">
        <v>80413900</v>
      </c>
      <c r="AO14">
        <v>0</v>
      </c>
      <c r="AP14">
        <v>0</v>
      </c>
      <c r="AQ14">
        <v>0</v>
      </c>
    </row>
    <row r="15" spans="1:43" hidden="1" x14ac:dyDescent="0.25">
      <c r="A15" t="s">
        <v>103</v>
      </c>
      <c r="B15" t="s">
        <v>107</v>
      </c>
      <c r="C15" t="s">
        <v>108</v>
      </c>
      <c r="D15" t="s">
        <v>109</v>
      </c>
      <c r="E15" t="s">
        <v>52</v>
      </c>
      <c r="F15" t="s">
        <v>110</v>
      </c>
      <c r="G15" t="s">
        <v>73</v>
      </c>
      <c r="H15" t="s">
        <v>55</v>
      </c>
      <c r="I15" t="s">
        <v>56</v>
      </c>
      <c r="J15" t="s">
        <v>57</v>
      </c>
      <c r="K15" t="s">
        <v>57</v>
      </c>
      <c r="L15" t="s">
        <v>111</v>
      </c>
      <c r="M15">
        <v>16</v>
      </c>
      <c r="N15" t="s">
        <v>59</v>
      </c>
      <c r="O15" t="s">
        <v>59</v>
      </c>
      <c r="P15" t="s">
        <v>57</v>
      </c>
      <c r="Q15" t="s">
        <v>991</v>
      </c>
      <c r="R15">
        <v>4761617.04</v>
      </c>
      <c r="S15">
        <v>2103280</v>
      </c>
      <c r="T15">
        <v>7304186.1100000003</v>
      </c>
      <c r="U15">
        <v>0</v>
      </c>
      <c r="V15" t="s">
        <v>57</v>
      </c>
      <c r="W15">
        <v>355778.52</v>
      </c>
      <c r="X15">
        <v>0</v>
      </c>
      <c r="Y15">
        <v>9408</v>
      </c>
      <c r="Z15">
        <v>-97606.31</v>
      </c>
      <c r="AA15">
        <v>706636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10000000</v>
      </c>
      <c r="AL15">
        <v>10000000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hidden="1" x14ac:dyDescent="0.25">
      <c r="A16" t="s">
        <v>103</v>
      </c>
      <c r="B16" t="s">
        <v>112</v>
      </c>
      <c r="C16" t="s">
        <v>113</v>
      </c>
      <c r="D16" t="s">
        <v>114</v>
      </c>
      <c r="E16" t="s">
        <v>67</v>
      </c>
      <c r="F16" t="s">
        <v>68</v>
      </c>
      <c r="G16" t="s">
        <v>54</v>
      </c>
      <c r="H16" t="s">
        <v>55</v>
      </c>
      <c r="I16" t="s">
        <v>56</v>
      </c>
      <c r="J16" t="s">
        <v>57</v>
      </c>
      <c r="K16" t="s">
        <v>57</v>
      </c>
      <c r="L16" t="s">
        <v>58</v>
      </c>
      <c r="M16">
        <v>3</v>
      </c>
      <c r="N16" t="s">
        <v>57</v>
      </c>
      <c r="O16" t="s">
        <v>59</v>
      </c>
      <c r="P16" t="s">
        <v>57</v>
      </c>
      <c r="Q16" t="s">
        <v>987</v>
      </c>
      <c r="R16">
        <v>100350</v>
      </c>
      <c r="S16">
        <v>501264.57</v>
      </c>
      <c r="T16">
        <v>4235281.2699999996</v>
      </c>
      <c r="U16">
        <v>0</v>
      </c>
      <c r="V16" t="s">
        <v>57</v>
      </c>
      <c r="W16">
        <v>301616.09000000003</v>
      </c>
      <c r="X16">
        <v>0</v>
      </c>
      <c r="Y16">
        <v>0</v>
      </c>
      <c r="Z16">
        <v>-4134931.27</v>
      </c>
      <c r="AA16">
        <v>140543701.72999999</v>
      </c>
      <c r="AB16">
        <v>0</v>
      </c>
      <c r="AC16">
        <v>0</v>
      </c>
      <c r="AD16">
        <v>100000</v>
      </c>
      <c r="AE16">
        <v>100000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499811100</v>
      </c>
      <c r="AN16">
        <v>499811100</v>
      </c>
      <c r="AO16">
        <v>0</v>
      </c>
      <c r="AP16">
        <v>0</v>
      </c>
      <c r="AQ16">
        <v>0</v>
      </c>
    </row>
    <row r="17" spans="1:43" hidden="1" x14ac:dyDescent="0.25">
      <c r="A17" t="s">
        <v>103</v>
      </c>
      <c r="B17" t="s">
        <v>115</v>
      </c>
      <c r="C17" t="s">
        <v>116</v>
      </c>
      <c r="D17" t="s">
        <v>117</v>
      </c>
      <c r="E17" t="s">
        <v>67</v>
      </c>
      <c r="F17" t="s">
        <v>110</v>
      </c>
      <c r="G17" t="s">
        <v>54</v>
      </c>
      <c r="H17" t="s">
        <v>55</v>
      </c>
      <c r="I17" t="s">
        <v>56</v>
      </c>
      <c r="J17" t="s">
        <v>57</v>
      </c>
      <c r="K17" t="s">
        <v>57</v>
      </c>
      <c r="L17" t="s">
        <v>58</v>
      </c>
      <c r="M17">
        <v>1</v>
      </c>
      <c r="N17" t="s">
        <v>57</v>
      </c>
      <c r="O17" t="s">
        <v>59</v>
      </c>
      <c r="P17" t="s">
        <v>57</v>
      </c>
      <c r="Q17" t="s">
        <v>987</v>
      </c>
      <c r="R17">
        <v>586131.81999999995</v>
      </c>
      <c r="S17">
        <v>28072.81</v>
      </c>
      <c r="T17">
        <v>28072.81</v>
      </c>
      <c r="U17">
        <v>0</v>
      </c>
      <c r="V17" t="s">
        <v>57</v>
      </c>
      <c r="W17">
        <v>112291.23</v>
      </c>
      <c r="X17">
        <v>0</v>
      </c>
      <c r="Y17">
        <v>0</v>
      </c>
      <c r="Z17">
        <v>0</v>
      </c>
      <c r="AA17">
        <v>11038528.880000001</v>
      </c>
      <c r="AB17">
        <v>0</v>
      </c>
      <c r="AC17">
        <v>0</v>
      </c>
      <c r="AD17">
        <v>2748823.08</v>
      </c>
      <c r="AE17">
        <v>455504.67</v>
      </c>
      <c r="AF17">
        <v>116743523.12</v>
      </c>
      <c r="AG17">
        <v>116960931.40000001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2094421.53</v>
      </c>
      <c r="AN17">
        <v>2094421.53</v>
      </c>
      <c r="AO17">
        <v>16928865.239999998</v>
      </c>
      <c r="AP17">
        <v>16928865.239999998</v>
      </c>
      <c r="AQ17">
        <v>16928865.239999998</v>
      </c>
    </row>
    <row r="18" spans="1:43" hidden="1" x14ac:dyDescent="0.25">
      <c r="A18" t="s">
        <v>103</v>
      </c>
      <c r="B18" t="s">
        <v>118</v>
      </c>
      <c r="C18" t="s">
        <v>119</v>
      </c>
      <c r="D18" t="s">
        <v>120</v>
      </c>
      <c r="E18" t="s">
        <v>52</v>
      </c>
      <c r="F18" t="s">
        <v>121</v>
      </c>
      <c r="G18" t="s">
        <v>54</v>
      </c>
      <c r="H18" t="s">
        <v>55</v>
      </c>
      <c r="I18" t="s">
        <v>56</v>
      </c>
      <c r="J18" t="s">
        <v>57</v>
      </c>
      <c r="K18" t="s">
        <v>57</v>
      </c>
      <c r="L18" t="s">
        <v>111</v>
      </c>
      <c r="M18">
        <v>126</v>
      </c>
      <c r="N18" t="s">
        <v>59</v>
      </c>
      <c r="O18" t="s">
        <v>59</v>
      </c>
      <c r="P18" t="s">
        <v>57</v>
      </c>
      <c r="Q18" t="s">
        <v>992</v>
      </c>
      <c r="R18">
        <v>26093726.420000002</v>
      </c>
      <c r="S18">
        <v>9573118.4800000004</v>
      </c>
      <c r="T18">
        <v>27929215.52</v>
      </c>
      <c r="U18">
        <v>0</v>
      </c>
      <c r="V18" t="s">
        <v>57</v>
      </c>
      <c r="W18">
        <v>223929.29</v>
      </c>
      <c r="X18">
        <v>0</v>
      </c>
      <c r="Y18">
        <v>0</v>
      </c>
      <c r="Z18">
        <v>-261187.32</v>
      </c>
      <c r="AA18">
        <v>6116610.96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10083000</v>
      </c>
      <c r="AK18">
        <v>10083000</v>
      </c>
      <c r="AL18">
        <v>0</v>
      </c>
      <c r="AM18">
        <v>10083000</v>
      </c>
      <c r="AN18">
        <v>10083000</v>
      </c>
      <c r="AO18">
        <v>0</v>
      </c>
      <c r="AP18">
        <v>0</v>
      </c>
      <c r="AQ18">
        <v>0</v>
      </c>
    </row>
    <row r="19" spans="1:43" hidden="1" x14ac:dyDescent="0.25">
      <c r="A19" t="s">
        <v>103</v>
      </c>
      <c r="B19" t="s">
        <v>122</v>
      </c>
      <c r="C19" t="s">
        <v>123</v>
      </c>
      <c r="D19" t="s">
        <v>124</v>
      </c>
      <c r="E19" t="s">
        <v>52</v>
      </c>
      <c r="F19" t="s">
        <v>87</v>
      </c>
      <c r="G19" t="s">
        <v>54</v>
      </c>
      <c r="H19" t="s">
        <v>55</v>
      </c>
      <c r="I19" t="s">
        <v>56</v>
      </c>
      <c r="J19" t="s">
        <v>57</v>
      </c>
      <c r="K19" t="s">
        <v>57</v>
      </c>
      <c r="L19" t="s">
        <v>111</v>
      </c>
      <c r="M19">
        <v>816</v>
      </c>
      <c r="N19" t="s">
        <v>59</v>
      </c>
      <c r="O19" t="s">
        <v>59</v>
      </c>
      <c r="P19" t="s">
        <v>59</v>
      </c>
      <c r="Q19" t="s">
        <v>993</v>
      </c>
      <c r="R19">
        <v>453757616.51999998</v>
      </c>
      <c r="S19">
        <v>109391022.81</v>
      </c>
      <c r="T19">
        <v>565965419.27999997</v>
      </c>
      <c r="U19">
        <v>47592842.829999998</v>
      </c>
      <c r="V19" t="s">
        <v>57</v>
      </c>
      <c r="W19">
        <v>446113.96</v>
      </c>
      <c r="X19">
        <v>0</v>
      </c>
      <c r="Y19">
        <v>47553.4</v>
      </c>
      <c r="Z19">
        <v>-61231260.369999997</v>
      </c>
      <c r="AA19">
        <v>6439278784.3199997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77500000</v>
      </c>
      <c r="AI19">
        <v>44800272.469999999</v>
      </c>
      <c r="AJ19">
        <v>1364435968.8099999</v>
      </c>
      <c r="AK19">
        <v>1364435968.8099999</v>
      </c>
      <c r="AL19">
        <v>0</v>
      </c>
      <c r="AM19">
        <v>424881666.33999997</v>
      </c>
      <c r="AN19">
        <v>469681938.81</v>
      </c>
      <c r="AO19">
        <v>332500000</v>
      </c>
      <c r="AP19">
        <v>287699727.52999997</v>
      </c>
      <c r="AQ19">
        <v>332500000</v>
      </c>
    </row>
    <row r="20" spans="1:43" hidden="1" x14ac:dyDescent="0.25">
      <c r="A20" t="s">
        <v>103</v>
      </c>
      <c r="B20" t="s">
        <v>125</v>
      </c>
      <c r="C20" t="s">
        <v>126</v>
      </c>
      <c r="D20" t="s">
        <v>127</v>
      </c>
      <c r="E20" t="s">
        <v>52</v>
      </c>
      <c r="F20" t="s">
        <v>128</v>
      </c>
      <c r="G20" t="s">
        <v>54</v>
      </c>
      <c r="H20" t="s">
        <v>55</v>
      </c>
      <c r="I20" t="s">
        <v>56</v>
      </c>
      <c r="J20" t="s">
        <v>57</v>
      </c>
      <c r="K20" t="s">
        <v>57</v>
      </c>
      <c r="L20" t="s">
        <v>111</v>
      </c>
      <c r="M20">
        <v>142</v>
      </c>
      <c r="N20" t="s">
        <v>59</v>
      </c>
      <c r="O20" t="s">
        <v>59</v>
      </c>
      <c r="P20" t="s">
        <v>59</v>
      </c>
      <c r="Q20" t="s">
        <v>994</v>
      </c>
      <c r="R20">
        <v>517670573.58999997</v>
      </c>
      <c r="S20">
        <v>27451630.030000001</v>
      </c>
      <c r="T20">
        <v>4747415976.5100002</v>
      </c>
      <c r="U20">
        <v>30295852.309999999</v>
      </c>
      <c r="V20" t="s">
        <v>59</v>
      </c>
      <c r="W20">
        <v>384882.28</v>
      </c>
      <c r="X20">
        <v>43526.02</v>
      </c>
      <c r="Y20">
        <v>0</v>
      </c>
      <c r="Z20">
        <v>47641826.43</v>
      </c>
      <c r="AA20">
        <v>135101145.22999999</v>
      </c>
      <c r="AB20">
        <v>0</v>
      </c>
      <c r="AC20">
        <v>11328802.35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2356458.44</v>
      </c>
      <c r="AK20">
        <v>2873892.97</v>
      </c>
      <c r="AL20">
        <v>517434.53000000026</v>
      </c>
      <c r="AM20">
        <v>19455893.149999999</v>
      </c>
      <c r="AN20">
        <v>23729600.300000001</v>
      </c>
      <c r="AO20">
        <v>0</v>
      </c>
      <c r="AP20">
        <v>0</v>
      </c>
      <c r="AQ20">
        <v>4273707.1500000022</v>
      </c>
    </row>
    <row r="21" spans="1:43" hidden="1" x14ac:dyDescent="0.25">
      <c r="A21" t="s">
        <v>103</v>
      </c>
      <c r="B21" t="s">
        <v>129</v>
      </c>
      <c r="C21" t="s">
        <v>130</v>
      </c>
      <c r="D21" t="s">
        <v>131</v>
      </c>
      <c r="E21" t="s">
        <v>67</v>
      </c>
      <c r="F21" t="s">
        <v>110</v>
      </c>
      <c r="G21" t="s">
        <v>54</v>
      </c>
      <c r="H21" t="s">
        <v>55</v>
      </c>
      <c r="I21" t="s">
        <v>56</v>
      </c>
      <c r="J21" t="s">
        <v>57</v>
      </c>
      <c r="K21" t="s">
        <v>57</v>
      </c>
      <c r="L21" t="s">
        <v>58</v>
      </c>
      <c r="M21">
        <v>0</v>
      </c>
      <c r="N21" t="s">
        <v>57</v>
      </c>
      <c r="O21" t="s">
        <v>59</v>
      </c>
      <c r="P21" t="s">
        <v>57</v>
      </c>
      <c r="Q21" t="s">
        <v>987</v>
      </c>
      <c r="R21">
        <v>172880.97</v>
      </c>
      <c r="S21">
        <v>5140.17</v>
      </c>
      <c r="T21">
        <v>5140.17</v>
      </c>
      <c r="U21">
        <v>0</v>
      </c>
      <c r="V21" t="s">
        <v>57</v>
      </c>
      <c r="W21">
        <v>61682.04</v>
      </c>
      <c r="X21">
        <v>0</v>
      </c>
      <c r="Y21">
        <v>152320.29</v>
      </c>
      <c r="Z21">
        <v>0</v>
      </c>
      <c r="AA21">
        <v>68792.539999999994</v>
      </c>
      <c r="AB21">
        <v>0</v>
      </c>
      <c r="AC21">
        <v>0</v>
      </c>
      <c r="AD21">
        <v>354932.54</v>
      </c>
      <c r="AE21">
        <v>211232.68</v>
      </c>
      <c r="AF21">
        <v>7548.44</v>
      </c>
      <c r="AG21">
        <v>7548.44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-47486.06</v>
      </c>
      <c r="AN21">
        <v>-21306.48</v>
      </c>
      <c r="AO21">
        <v>-47486.06</v>
      </c>
      <c r="AP21">
        <v>-21306.48</v>
      </c>
      <c r="AQ21">
        <v>4873.0999999999985</v>
      </c>
    </row>
    <row r="22" spans="1:43" hidden="1" x14ac:dyDescent="0.25">
      <c r="A22" t="s">
        <v>103</v>
      </c>
      <c r="B22" t="s">
        <v>132</v>
      </c>
      <c r="C22" t="s">
        <v>133</v>
      </c>
      <c r="D22" t="s">
        <v>134</v>
      </c>
      <c r="E22" t="s">
        <v>67</v>
      </c>
      <c r="F22" t="s">
        <v>110</v>
      </c>
      <c r="G22" t="s">
        <v>54</v>
      </c>
      <c r="H22" t="s">
        <v>55</v>
      </c>
      <c r="I22" t="s">
        <v>56</v>
      </c>
      <c r="J22" t="s">
        <v>57</v>
      </c>
      <c r="K22" t="s">
        <v>57</v>
      </c>
      <c r="L22" t="s">
        <v>58</v>
      </c>
      <c r="M22">
        <v>1</v>
      </c>
      <c r="N22" t="s">
        <v>57</v>
      </c>
      <c r="O22" t="s">
        <v>59</v>
      </c>
      <c r="P22" t="s">
        <v>57</v>
      </c>
      <c r="Q22" t="s">
        <v>987</v>
      </c>
      <c r="R22">
        <v>364271.26</v>
      </c>
      <c r="S22">
        <v>41228.43</v>
      </c>
      <c r="T22">
        <v>41228.43</v>
      </c>
      <c r="U22">
        <v>0</v>
      </c>
      <c r="V22" t="s">
        <v>57</v>
      </c>
      <c r="W22">
        <v>206142.15</v>
      </c>
      <c r="X22">
        <v>0</v>
      </c>
      <c r="Y22">
        <v>0</v>
      </c>
      <c r="Z22">
        <v>0</v>
      </c>
      <c r="AA22">
        <v>1686959.01</v>
      </c>
      <c r="AB22">
        <v>0</v>
      </c>
      <c r="AC22">
        <v>0</v>
      </c>
      <c r="AD22">
        <v>1018063.95</v>
      </c>
      <c r="AE22">
        <v>204636.81</v>
      </c>
      <c r="AF22">
        <v>3889423.1</v>
      </c>
      <c r="AG22">
        <v>3904903.75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505486.95</v>
      </c>
      <c r="AN22">
        <v>505486.95</v>
      </c>
      <c r="AO22">
        <v>0</v>
      </c>
      <c r="AP22">
        <v>0</v>
      </c>
      <c r="AQ22">
        <v>0</v>
      </c>
    </row>
    <row r="23" spans="1:43" hidden="1" x14ac:dyDescent="0.25">
      <c r="A23" t="s">
        <v>135</v>
      </c>
      <c r="B23" t="s">
        <v>136</v>
      </c>
      <c r="C23" t="s">
        <v>137</v>
      </c>
      <c r="D23" t="s">
        <v>138</v>
      </c>
      <c r="E23" t="s">
        <v>52</v>
      </c>
      <c r="F23" t="s">
        <v>87</v>
      </c>
      <c r="G23" t="s">
        <v>54</v>
      </c>
      <c r="H23" t="s">
        <v>55</v>
      </c>
      <c r="I23" t="s">
        <v>56</v>
      </c>
      <c r="J23" t="s">
        <v>57</v>
      </c>
      <c r="K23" t="s">
        <v>57</v>
      </c>
      <c r="L23" t="s">
        <v>58</v>
      </c>
      <c r="M23">
        <v>414</v>
      </c>
      <c r="N23" t="s">
        <v>59</v>
      </c>
      <c r="O23" t="s">
        <v>59</v>
      </c>
      <c r="P23" t="s">
        <v>57</v>
      </c>
      <c r="Q23" t="s">
        <v>995</v>
      </c>
      <c r="R23">
        <v>51513275.270000003</v>
      </c>
      <c r="S23">
        <v>46365631.409999996</v>
      </c>
      <c r="T23">
        <v>49662479.189999998</v>
      </c>
      <c r="U23">
        <v>0</v>
      </c>
      <c r="V23" t="s">
        <v>57</v>
      </c>
      <c r="W23">
        <v>0</v>
      </c>
      <c r="X23">
        <v>0</v>
      </c>
      <c r="Y23">
        <v>0</v>
      </c>
      <c r="Z23">
        <v>1850796.08</v>
      </c>
      <c r="AA23">
        <v>954159.93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5245225458</v>
      </c>
      <c r="AK23">
        <v>0</v>
      </c>
      <c r="AL23">
        <v>-5245225458</v>
      </c>
      <c r="AM23">
        <v>458045958.5</v>
      </c>
      <c r="AN23">
        <v>5800000</v>
      </c>
      <c r="AO23">
        <v>50913213.359999999</v>
      </c>
      <c r="AP23">
        <v>0</v>
      </c>
      <c r="AQ23">
        <v>-452245958.5</v>
      </c>
    </row>
    <row r="24" spans="1:43" hidden="1" x14ac:dyDescent="0.25">
      <c r="A24" t="s">
        <v>135</v>
      </c>
      <c r="B24" t="s">
        <v>139</v>
      </c>
      <c r="C24" t="s">
        <v>140</v>
      </c>
      <c r="D24" t="s">
        <v>141</v>
      </c>
      <c r="E24" t="s">
        <v>52</v>
      </c>
      <c r="F24" t="s">
        <v>128</v>
      </c>
      <c r="G24" t="s">
        <v>54</v>
      </c>
      <c r="H24" t="s">
        <v>55</v>
      </c>
      <c r="I24" t="s">
        <v>56</v>
      </c>
      <c r="J24" t="s">
        <v>57</v>
      </c>
      <c r="K24" t="s">
        <v>57</v>
      </c>
      <c r="L24" t="s">
        <v>111</v>
      </c>
      <c r="M24">
        <v>2</v>
      </c>
      <c r="N24" t="s">
        <v>59</v>
      </c>
      <c r="O24" t="s">
        <v>59</v>
      </c>
      <c r="P24" t="s">
        <v>57</v>
      </c>
      <c r="Q24" t="s">
        <v>996</v>
      </c>
      <c r="R24">
        <v>52000</v>
      </c>
      <c r="S24">
        <v>69750</v>
      </c>
      <c r="T24">
        <v>273000</v>
      </c>
      <c r="U24">
        <v>0</v>
      </c>
      <c r="V24" t="s">
        <v>57</v>
      </c>
      <c r="W24">
        <v>69750</v>
      </c>
      <c r="X24">
        <v>0</v>
      </c>
      <c r="Y24">
        <v>0</v>
      </c>
      <c r="Z24">
        <v>-221000</v>
      </c>
      <c r="AA24">
        <v>-2738000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663000</v>
      </c>
      <c r="AK24">
        <v>0</v>
      </c>
      <c r="AL24">
        <v>-663000</v>
      </c>
      <c r="AM24">
        <v>2999000</v>
      </c>
      <c r="AN24">
        <v>2999000</v>
      </c>
      <c r="AO24">
        <v>0</v>
      </c>
      <c r="AP24">
        <v>101000</v>
      </c>
      <c r="AQ24">
        <v>101000</v>
      </c>
    </row>
    <row r="25" spans="1:43" hidden="1" x14ac:dyDescent="0.25">
      <c r="A25" t="s">
        <v>135</v>
      </c>
      <c r="B25" t="s">
        <v>142</v>
      </c>
      <c r="C25" t="s">
        <v>143</v>
      </c>
      <c r="D25" t="s">
        <v>144</v>
      </c>
      <c r="E25" t="s">
        <v>52</v>
      </c>
      <c r="F25" t="s">
        <v>68</v>
      </c>
      <c r="G25" t="s">
        <v>73</v>
      </c>
      <c r="H25" t="s">
        <v>55</v>
      </c>
      <c r="I25" t="s">
        <v>56</v>
      </c>
      <c r="J25" t="s">
        <v>57</v>
      </c>
      <c r="K25" t="s">
        <v>57</v>
      </c>
      <c r="L25" t="s">
        <v>111</v>
      </c>
      <c r="M25">
        <v>93</v>
      </c>
      <c r="N25" t="s">
        <v>59</v>
      </c>
      <c r="O25" t="s">
        <v>59</v>
      </c>
      <c r="P25" t="s">
        <v>57</v>
      </c>
      <c r="Q25" t="s">
        <v>997</v>
      </c>
      <c r="R25">
        <v>2254000</v>
      </c>
      <c r="S25">
        <v>7959879.1200000001</v>
      </c>
      <c r="T25">
        <v>13852808.390000001</v>
      </c>
      <c r="U25">
        <v>0</v>
      </c>
      <c r="V25" t="s">
        <v>57</v>
      </c>
      <c r="W25">
        <v>277852.44</v>
      </c>
      <c r="X25">
        <v>0</v>
      </c>
      <c r="Y25">
        <v>0</v>
      </c>
      <c r="Z25">
        <v>-2253804.96</v>
      </c>
      <c r="AA25">
        <v>15237488.18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15600000</v>
      </c>
      <c r="AI25">
        <v>0</v>
      </c>
      <c r="AJ25">
        <v>28655740.379999999</v>
      </c>
      <c r="AK25">
        <v>0</v>
      </c>
      <c r="AL25">
        <v>-28655740.379999999</v>
      </c>
      <c r="AM25">
        <v>0</v>
      </c>
      <c r="AN25">
        <v>0</v>
      </c>
      <c r="AO25">
        <v>5800000</v>
      </c>
      <c r="AP25">
        <v>0</v>
      </c>
      <c r="AQ25">
        <v>0</v>
      </c>
    </row>
    <row r="26" spans="1:43" hidden="1" x14ac:dyDescent="0.25">
      <c r="A26" t="s">
        <v>145</v>
      </c>
      <c r="B26" t="s">
        <v>146</v>
      </c>
      <c r="C26" t="s">
        <v>147</v>
      </c>
      <c r="D26" t="s">
        <v>148</v>
      </c>
      <c r="E26" t="s">
        <v>52</v>
      </c>
      <c r="F26" t="s">
        <v>149</v>
      </c>
      <c r="G26" t="s">
        <v>73</v>
      </c>
      <c r="H26" t="s">
        <v>74</v>
      </c>
      <c r="I26" t="s">
        <v>56</v>
      </c>
      <c r="J26" t="s">
        <v>57</v>
      </c>
      <c r="K26" t="s">
        <v>57</v>
      </c>
      <c r="L26" t="s">
        <v>58</v>
      </c>
      <c r="M26">
        <v>147</v>
      </c>
      <c r="N26" t="s">
        <v>59</v>
      </c>
      <c r="O26" t="s">
        <v>59</v>
      </c>
      <c r="P26" t="s">
        <v>59</v>
      </c>
      <c r="Q26" t="s">
        <v>998</v>
      </c>
      <c r="R26">
        <v>721313.27</v>
      </c>
      <c r="S26">
        <v>13824225.08</v>
      </c>
      <c r="T26">
        <v>73349245.780000001</v>
      </c>
      <c r="U26">
        <v>0</v>
      </c>
      <c r="V26" t="s">
        <v>57</v>
      </c>
      <c r="W26">
        <v>310596.78999999998</v>
      </c>
      <c r="X26">
        <v>0</v>
      </c>
      <c r="Y26">
        <v>6762.5</v>
      </c>
      <c r="Z26">
        <v>-613957.52</v>
      </c>
      <c r="AA26">
        <v>4922783.92</v>
      </c>
      <c r="AB26">
        <v>0</v>
      </c>
      <c r="AC26">
        <v>0</v>
      </c>
      <c r="AD26">
        <v>89476491.549999997</v>
      </c>
      <c r="AE26">
        <v>71978545.769999996</v>
      </c>
      <c r="AF26">
        <v>25085615.710000001</v>
      </c>
      <c r="AG26">
        <v>2807045.37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27123375.379999999</v>
      </c>
      <c r="AN26">
        <v>27123375.379999999</v>
      </c>
      <c r="AO26">
        <v>0</v>
      </c>
      <c r="AP26">
        <v>0</v>
      </c>
      <c r="AQ26">
        <v>0</v>
      </c>
    </row>
    <row r="27" spans="1:43" hidden="1" x14ac:dyDescent="0.25">
      <c r="A27" t="s">
        <v>145</v>
      </c>
      <c r="B27" t="s">
        <v>150</v>
      </c>
      <c r="C27" t="s">
        <v>151</v>
      </c>
      <c r="D27" t="s">
        <v>152</v>
      </c>
      <c r="E27" t="s">
        <v>52</v>
      </c>
      <c r="F27" t="s">
        <v>68</v>
      </c>
      <c r="G27" t="s">
        <v>73</v>
      </c>
      <c r="H27" t="s">
        <v>55</v>
      </c>
      <c r="I27" t="s">
        <v>56</v>
      </c>
      <c r="J27" t="s">
        <v>57</v>
      </c>
      <c r="K27" t="s">
        <v>57</v>
      </c>
      <c r="L27" t="s">
        <v>111</v>
      </c>
      <c r="M27">
        <v>268</v>
      </c>
      <c r="N27" t="s">
        <v>59</v>
      </c>
      <c r="O27" t="s">
        <v>59</v>
      </c>
      <c r="P27" t="s">
        <v>59</v>
      </c>
      <c r="Q27" t="s">
        <v>999</v>
      </c>
      <c r="R27">
        <v>19246173</v>
      </c>
      <c r="S27">
        <v>47094628.700000003</v>
      </c>
      <c r="T27">
        <v>319042132.06</v>
      </c>
      <c r="U27">
        <v>271947503.36000001</v>
      </c>
      <c r="V27" t="s">
        <v>59</v>
      </c>
      <c r="W27">
        <v>528124.13</v>
      </c>
      <c r="X27">
        <v>9310.2199999999993</v>
      </c>
      <c r="Y27">
        <v>32425.11</v>
      </c>
      <c r="Z27">
        <v>2545582.48</v>
      </c>
      <c r="AA27">
        <v>111312592.40000001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98047947</v>
      </c>
      <c r="AK27">
        <v>103963256</v>
      </c>
      <c r="AL27">
        <v>5915309</v>
      </c>
      <c r="AM27">
        <v>98047947</v>
      </c>
      <c r="AN27">
        <v>103963256</v>
      </c>
      <c r="AO27">
        <v>1112295</v>
      </c>
      <c r="AP27">
        <v>0</v>
      </c>
      <c r="AQ27">
        <v>5915309</v>
      </c>
    </row>
    <row r="28" spans="1:43" hidden="1" x14ac:dyDescent="0.25">
      <c r="A28" t="s">
        <v>145</v>
      </c>
      <c r="B28" t="s">
        <v>153</v>
      </c>
      <c r="C28" t="s">
        <v>154</v>
      </c>
      <c r="D28" t="s">
        <v>155</v>
      </c>
      <c r="E28" t="s">
        <v>52</v>
      </c>
      <c r="F28" t="s">
        <v>63</v>
      </c>
      <c r="G28" t="s">
        <v>54</v>
      </c>
      <c r="H28" t="s">
        <v>55</v>
      </c>
      <c r="I28" t="s">
        <v>56</v>
      </c>
      <c r="J28" t="s">
        <v>57</v>
      </c>
      <c r="K28" t="s">
        <v>57</v>
      </c>
      <c r="L28" t="s">
        <v>1000</v>
      </c>
      <c r="M28">
        <v>199</v>
      </c>
      <c r="N28" t="s">
        <v>59</v>
      </c>
      <c r="O28" t="s">
        <v>59</v>
      </c>
      <c r="P28" t="s">
        <v>57</v>
      </c>
      <c r="Q28" t="s">
        <v>1001</v>
      </c>
      <c r="R28">
        <v>0</v>
      </c>
      <c r="S28">
        <v>29668566.739999998</v>
      </c>
      <c r="T28">
        <v>32501097.940000001</v>
      </c>
      <c r="U28">
        <v>0</v>
      </c>
      <c r="V28" t="s">
        <v>57</v>
      </c>
      <c r="W28">
        <v>724160</v>
      </c>
      <c r="X28">
        <v>0</v>
      </c>
      <c r="Y28">
        <v>6500</v>
      </c>
      <c r="Z28">
        <v>-1508507.96</v>
      </c>
      <c r="AA28">
        <v>55731601.840000004</v>
      </c>
      <c r="AB28">
        <v>0</v>
      </c>
      <c r="AC28">
        <v>0</v>
      </c>
      <c r="AD28">
        <v>29927040.760000002</v>
      </c>
      <c r="AE28">
        <v>30817836.329999998</v>
      </c>
      <c r="AF28">
        <v>0</v>
      </c>
      <c r="AG28">
        <v>0</v>
      </c>
      <c r="AH28">
        <v>0</v>
      </c>
      <c r="AI28">
        <v>0</v>
      </c>
      <c r="AJ28">
        <v>62880631</v>
      </c>
      <c r="AK28">
        <v>62880631</v>
      </c>
      <c r="AL28">
        <v>0</v>
      </c>
      <c r="AM28">
        <v>326979280.27999997</v>
      </c>
      <c r="AN28">
        <v>326979280.27999997</v>
      </c>
      <c r="AO28">
        <v>49020719.719999999</v>
      </c>
      <c r="AP28">
        <v>49020719.219999999</v>
      </c>
      <c r="AQ28">
        <v>49020719.219999999</v>
      </c>
    </row>
    <row r="29" spans="1:43" hidden="1" x14ac:dyDescent="0.25">
      <c r="A29" t="s">
        <v>145</v>
      </c>
      <c r="B29" t="s">
        <v>156</v>
      </c>
      <c r="C29" t="s">
        <v>157</v>
      </c>
      <c r="D29" t="s">
        <v>158</v>
      </c>
      <c r="E29" t="s">
        <v>52</v>
      </c>
      <c r="F29" t="s">
        <v>110</v>
      </c>
      <c r="G29" t="s">
        <v>73</v>
      </c>
      <c r="H29" t="s">
        <v>55</v>
      </c>
      <c r="I29" t="s">
        <v>56</v>
      </c>
      <c r="J29" t="s">
        <v>57</v>
      </c>
      <c r="K29" t="s">
        <v>57</v>
      </c>
      <c r="L29" t="s">
        <v>111</v>
      </c>
      <c r="M29">
        <v>26</v>
      </c>
      <c r="N29" t="s">
        <v>59</v>
      </c>
      <c r="O29" t="s">
        <v>59</v>
      </c>
      <c r="P29" t="s">
        <v>59</v>
      </c>
      <c r="Q29" t="s">
        <v>1002</v>
      </c>
      <c r="R29">
        <v>0</v>
      </c>
      <c r="S29">
        <v>4495550</v>
      </c>
      <c r="T29">
        <v>4974652</v>
      </c>
      <c r="U29">
        <v>22907</v>
      </c>
      <c r="V29" t="s">
        <v>57</v>
      </c>
      <c r="W29">
        <v>439200</v>
      </c>
      <c r="X29">
        <v>0</v>
      </c>
      <c r="Y29">
        <v>6500</v>
      </c>
      <c r="Z29">
        <v>-4389277.1399999997</v>
      </c>
      <c r="AA29">
        <v>2965149.42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5500000</v>
      </c>
      <c r="AI29">
        <v>6000000</v>
      </c>
      <c r="AJ29">
        <v>9000000</v>
      </c>
      <c r="AK29">
        <v>15000000</v>
      </c>
      <c r="AL29">
        <v>6000000</v>
      </c>
      <c r="AM29">
        <v>9000000</v>
      </c>
      <c r="AN29">
        <v>15000000</v>
      </c>
      <c r="AO29">
        <v>0</v>
      </c>
      <c r="AP29">
        <v>0</v>
      </c>
      <c r="AQ29">
        <v>6000000</v>
      </c>
    </row>
    <row r="30" spans="1:43" hidden="1" x14ac:dyDescent="0.25">
      <c r="A30" t="s">
        <v>145</v>
      </c>
      <c r="B30" t="s">
        <v>159</v>
      </c>
      <c r="C30" t="s">
        <v>160</v>
      </c>
      <c r="D30" t="s">
        <v>161</v>
      </c>
      <c r="E30" t="s">
        <v>52</v>
      </c>
      <c r="F30" t="s">
        <v>128</v>
      </c>
      <c r="G30" t="s">
        <v>54</v>
      </c>
      <c r="H30" t="s">
        <v>55</v>
      </c>
      <c r="I30" t="s">
        <v>56</v>
      </c>
      <c r="J30" t="s">
        <v>57</v>
      </c>
      <c r="K30" t="s">
        <v>57</v>
      </c>
      <c r="L30" t="s">
        <v>111</v>
      </c>
      <c r="M30">
        <v>210</v>
      </c>
      <c r="N30" t="s">
        <v>59</v>
      </c>
      <c r="O30" t="s">
        <v>59</v>
      </c>
      <c r="P30" t="s">
        <v>57</v>
      </c>
      <c r="Q30" t="s">
        <v>1003</v>
      </c>
      <c r="R30">
        <v>3402474185.4299998</v>
      </c>
      <c r="S30">
        <v>1780705.42</v>
      </c>
      <c r="T30">
        <v>3260498395.2600002</v>
      </c>
      <c r="U30">
        <v>55352633.590000004</v>
      </c>
      <c r="V30" t="s">
        <v>59</v>
      </c>
      <c r="W30">
        <v>786598.33</v>
      </c>
      <c r="X30">
        <v>171600</v>
      </c>
      <c r="Y30">
        <v>8937</v>
      </c>
      <c r="Z30">
        <v>168444871.53</v>
      </c>
      <c r="AA30">
        <v>398402502.17000002</v>
      </c>
      <c r="AB30">
        <v>0</v>
      </c>
      <c r="AC30">
        <v>13989342.26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12059543</v>
      </c>
      <c r="AK30">
        <v>12059543</v>
      </c>
      <c r="AL30">
        <v>0</v>
      </c>
      <c r="AM30">
        <v>39266906.630000003</v>
      </c>
      <c r="AN30">
        <v>45042129.149999999</v>
      </c>
      <c r="AO30">
        <v>0</v>
      </c>
      <c r="AP30">
        <v>0</v>
      </c>
      <c r="AQ30">
        <v>5775222.5199999958</v>
      </c>
    </row>
    <row r="31" spans="1:43" hidden="1" x14ac:dyDescent="0.25">
      <c r="A31" t="s">
        <v>145</v>
      </c>
      <c r="B31" t="s">
        <v>162</v>
      </c>
      <c r="C31" t="s">
        <v>163</v>
      </c>
      <c r="D31" t="s">
        <v>164</v>
      </c>
      <c r="E31" t="s">
        <v>52</v>
      </c>
      <c r="F31" t="s">
        <v>98</v>
      </c>
      <c r="G31" t="s">
        <v>54</v>
      </c>
      <c r="H31" t="s">
        <v>55</v>
      </c>
      <c r="I31" t="s">
        <v>56</v>
      </c>
      <c r="J31" t="s">
        <v>57</v>
      </c>
      <c r="K31" t="s">
        <v>57</v>
      </c>
      <c r="L31" t="s">
        <v>111</v>
      </c>
      <c r="M31">
        <v>447</v>
      </c>
      <c r="N31" t="s">
        <v>59</v>
      </c>
      <c r="O31" t="s">
        <v>59</v>
      </c>
      <c r="P31" t="s">
        <v>59</v>
      </c>
      <c r="Q31" t="s">
        <v>1004</v>
      </c>
      <c r="R31">
        <v>144807306</v>
      </c>
      <c r="S31">
        <v>87174230</v>
      </c>
      <c r="T31">
        <v>161419536</v>
      </c>
      <c r="U31">
        <v>1465262</v>
      </c>
      <c r="V31" t="s">
        <v>59</v>
      </c>
      <c r="W31">
        <v>739666.67</v>
      </c>
      <c r="X31">
        <v>1637.75</v>
      </c>
      <c r="Y31">
        <v>12480</v>
      </c>
      <c r="Z31">
        <v>-16612229</v>
      </c>
      <c r="AA31">
        <v>34966644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122013186</v>
      </c>
      <c r="AK31">
        <v>122013186</v>
      </c>
      <c r="AL31">
        <v>0</v>
      </c>
      <c r="AM31">
        <v>45144417</v>
      </c>
      <c r="AN31">
        <v>45144417</v>
      </c>
      <c r="AO31">
        <v>0</v>
      </c>
      <c r="AP31">
        <v>0</v>
      </c>
      <c r="AQ31">
        <v>0</v>
      </c>
    </row>
    <row r="32" spans="1:43" hidden="1" x14ac:dyDescent="0.25">
      <c r="A32" t="s">
        <v>145</v>
      </c>
      <c r="B32" t="s">
        <v>165</v>
      </c>
      <c r="C32" t="s">
        <v>166</v>
      </c>
      <c r="D32" t="s">
        <v>167</v>
      </c>
      <c r="E32" t="s">
        <v>52</v>
      </c>
      <c r="F32" t="s">
        <v>87</v>
      </c>
      <c r="G32" t="s">
        <v>54</v>
      </c>
      <c r="H32" t="s">
        <v>55</v>
      </c>
      <c r="I32" t="s">
        <v>56</v>
      </c>
      <c r="J32" t="s">
        <v>57</v>
      </c>
      <c r="K32" t="s">
        <v>57</v>
      </c>
      <c r="L32" t="s">
        <v>58</v>
      </c>
      <c r="M32">
        <v>475</v>
      </c>
      <c r="N32" t="s">
        <v>59</v>
      </c>
      <c r="O32" t="s">
        <v>59</v>
      </c>
      <c r="P32" t="s">
        <v>57</v>
      </c>
      <c r="Q32" t="s">
        <v>1005</v>
      </c>
      <c r="R32">
        <v>61311480.82</v>
      </c>
      <c r="S32">
        <v>41385833.109999999</v>
      </c>
      <c r="T32">
        <v>75762165.180000007</v>
      </c>
      <c r="U32">
        <v>4962151.34</v>
      </c>
      <c r="V32" t="s">
        <v>57</v>
      </c>
      <c r="W32">
        <v>421513.82</v>
      </c>
      <c r="X32">
        <v>0</v>
      </c>
      <c r="Y32">
        <v>0</v>
      </c>
      <c r="Z32">
        <v>-16353424.529999999</v>
      </c>
      <c r="AA32">
        <v>-16036867.060000001</v>
      </c>
      <c r="AB32">
        <v>0</v>
      </c>
      <c r="AC32">
        <v>0</v>
      </c>
      <c r="AD32">
        <v>44240949.770000003</v>
      </c>
      <c r="AE32">
        <v>47283701.479999997</v>
      </c>
      <c r="AF32">
        <v>0</v>
      </c>
      <c r="AG32">
        <v>0</v>
      </c>
      <c r="AH32">
        <v>14500000</v>
      </c>
      <c r="AI32">
        <v>4042877.04</v>
      </c>
      <c r="AJ32">
        <v>22094870827</v>
      </c>
      <c r="AK32">
        <v>22094870827</v>
      </c>
      <c r="AL32">
        <v>0</v>
      </c>
      <c r="AM32">
        <v>533862739.94999999</v>
      </c>
      <c r="AN32">
        <v>533862739.94999999</v>
      </c>
      <c r="AO32">
        <v>0</v>
      </c>
      <c r="AP32">
        <v>0</v>
      </c>
      <c r="AQ32">
        <v>0</v>
      </c>
    </row>
    <row r="33" spans="1:43" hidden="1" x14ac:dyDescent="0.25">
      <c r="A33" t="s">
        <v>145</v>
      </c>
      <c r="B33" t="s">
        <v>168</v>
      </c>
      <c r="C33" t="s">
        <v>169</v>
      </c>
      <c r="D33" t="s">
        <v>170</v>
      </c>
      <c r="E33" t="s">
        <v>52</v>
      </c>
      <c r="F33" t="s">
        <v>63</v>
      </c>
      <c r="G33" t="s">
        <v>73</v>
      </c>
      <c r="H33" t="s">
        <v>171</v>
      </c>
      <c r="I33" t="s">
        <v>56</v>
      </c>
      <c r="J33" t="s">
        <v>57</v>
      </c>
      <c r="K33" t="s">
        <v>57</v>
      </c>
      <c r="L33" t="s">
        <v>58</v>
      </c>
      <c r="M33">
        <v>82</v>
      </c>
      <c r="N33" t="s">
        <v>59</v>
      </c>
      <c r="O33" t="s">
        <v>59</v>
      </c>
      <c r="P33" t="s">
        <v>57</v>
      </c>
      <c r="Q33" t="s">
        <v>1006</v>
      </c>
      <c r="R33">
        <v>2377168.2000000002</v>
      </c>
      <c r="S33">
        <v>3540083.33</v>
      </c>
      <c r="T33">
        <v>104010753.45999999</v>
      </c>
      <c r="U33">
        <v>0</v>
      </c>
      <c r="V33" t="s">
        <v>57</v>
      </c>
      <c r="W33">
        <v>152747.89000000001</v>
      </c>
      <c r="X33">
        <v>0</v>
      </c>
      <c r="Y33">
        <v>6000</v>
      </c>
      <c r="Z33">
        <v>514430.93</v>
      </c>
      <c r="AA33">
        <v>5809432.2599999998</v>
      </c>
      <c r="AB33">
        <v>0</v>
      </c>
      <c r="AC33">
        <v>0</v>
      </c>
      <c r="AD33">
        <v>134194729.39</v>
      </c>
      <c r="AE33">
        <v>102148016.19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-1</v>
      </c>
      <c r="AM33">
        <v>10000000</v>
      </c>
      <c r="AN33">
        <v>10000000</v>
      </c>
      <c r="AO33">
        <v>0</v>
      </c>
      <c r="AP33">
        <v>0</v>
      </c>
      <c r="AQ33">
        <v>0</v>
      </c>
    </row>
    <row r="34" spans="1:43" hidden="1" x14ac:dyDescent="0.25">
      <c r="A34" t="s">
        <v>172</v>
      </c>
      <c r="B34" t="s">
        <v>173</v>
      </c>
      <c r="C34" t="s">
        <v>174</v>
      </c>
      <c r="D34" t="s">
        <v>175</v>
      </c>
      <c r="E34" t="s">
        <v>52</v>
      </c>
      <c r="F34" t="s">
        <v>128</v>
      </c>
      <c r="G34" t="s">
        <v>54</v>
      </c>
      <c r="H34" t="s">
        <v>55</v>
      </c>
      <c r="I34" t="s">
        <v>56</v>
      </c>
      <c r="J34" t="s">
        <v>57</v>
      </c>
      <c r="K34" t="s">
        <v>57</v>
      </c>
      <c r="L34" t="s">
        <v>111</v>
      </c>
      <c r="M34">
        <v>604</v>
      </c>
      <c r="N34" t="s">
        <v>59</v>
      </c>
      <c r="O34" t="s">
        <v>59</v>
      </c>
      <c r="P34" t="s">
        <v>59</v>
      </c>
      <c r="Q34" t="s">
        <v>1007</v>
      </c>
      <c r="R34">
        <v>3450234551.7600002</v>
      </c>
      <c r="S34">
        <v>103016220.5</v>
      </c>
      <c r="T34">
        <v>307557539.55000001</v>
      </c>
      <c r="U34">
        <v>204541319.05000001</v>
      </c>
      <c r="V34" t="s">
        <v>59</v>
      </c>
      <c r="W34">
        <v>504717.4</v>
      </c>
      <c r="X34">
        <v>33531.839999999997</v>
      </c>
      <c r="Y34">
        <v>31202.11</v>
      </c>
      <c r="Z34">
        <v>439676112.87</v>
      </c>
      <c r="AA34">
        <v>1010277928.15</v>
      </c>
      <c r="AB34" t="e">
        <v>#VALUE!</v>
      </c>
      <c r="AC34">
        <v>71076345.700000003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12590530</v>
      </c>
      <c r="AK34">
        <v>13490874</v>
      </c>
      <c r="AL34">
        <v>900344</v>
      </c>
      <c r="AM34">
        <v>295589280.05000001</v>
      </c>
      <c r="AN34">
        <v>316726740.44999999</v>
      </c>
      <c r="AO34">
        <v>0</v>
      </c>
      <c r="AP34">
        <v>0</v>
      </c>
      <c r="AQ34">
        <v>21137460.399999976</v>
      </c>
    </row>
    <row r="35" spans="1:43" hidden="1" x14ac:dyDescent="0.25">
      <c r="A35" t="s">
        <v>172</v>
      </c>
      <c r="B35" t="s">
        <v>176</v>
      </c>
      <c r="C35" t="s">
        <v>177</v>
      </c>
      <c r="D35" t="s">
        <v>178</v>
      </c>
      <c r="E35" t="s">
        <v>52</v>
      </c>
      <c r="F35" t="s">
        <v>110</v>
      </c>
      <c r="G35" t="s">
        <v>54</v>
      </c>
      <c r="H35" t="s">
        <v>55</v>
      </c>
      <c r="I35" t="s">
        <v>56</v>
      </c>
      <c r="J35" t="s">
        <v>57</v>
      </c>
      <c r="K35" t="s">
        <v>57</v>
      </c>
      <c r="L35" t="s">
        <v>111</v>
      </c>
      <c r="M35">
        <v>15</v>
      </c>
      <c r="N35" t="s">
        <v>59</v>
      </c>
      <c r="O35" t="s">
        <v>59</v>
      </c>
      <c r="P35" t="s">
        <v>59</v>
      </c>
      <c r="Q35" t="s">
        <v>1008</v>
      </c>
      <c r="R35">
        <v>3350383</v>
      </c>
      <c r="S35">
        <v>4234823</v>
      </c>
      <c r="T35">
        <v>5621739</v>
      </c>
      <c r="U35">
        <v>897</v>
      </c>
      <c r="V35" t="s">
        <v>57</v>
      </c>
      <c r="W35">
        <v>525550.22</v>
      </c>
      <c r="X35">
        <v>0</v>
      </c>
      <c r="Y35">
        <v>0</v>
      </c>
      <c r="Z35">
        <v>-2909421</v>
      </c>
      <c r="AA35">
        <v>63524946</v>
      </c>
      <c r="AB35" t="e">
        <v>#VALUE!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99.96</v>
      </c>
      <c r="AK35">
        <v>99.96</v>
      </c>
      <c r="AL35">
        <v>0</v>
      </c>
      <c r="AM35">
        <v>80735673.400000006</v>
      </c>
      <c r="AN35">
        <v>80735673</v>
      </c>
      <c r="AO35">
        <v>0</v>
      </c>
      <c r="AP35">
        <v>0</v>
      </c>
      <c r="AQ35">
        <v>-0.40000000596046448</v>
      </c>
    </row>
    <row r="36" spans="1:43" hidden="1" x14ac:dyDescent="0.25">
      <c r="A36" t="s">
        <v>172</v>
      </c>
      <c r="B36" t="s">
        <v>179</v>
      </c>
      <c r="C36" t="s">
        <v>180</v>
      </c>
      <c r="D36" t="s">
        <v>181</v>
      </c>
      <c r="E36" t="s">
        <v>52</v>
      </c>
      <c r="F36" t="s">
        <v>102</v>
      </c>
      <c r="G36" t="s">
        <v>54</v>
      </c>
      <c r="H36" t="s">
        <v>55</v>
      </c>
      <c r="I36" t="s">
        <v>56</v>
      </c>
      <c r="J36" t="s">
        <v>57</v>
      </c>
      <c r="K36" t="s">
        <v>57</v>
      </c>
      <c r="L36" t="s">
        <v>58</v>
      </c>
      <c r="M36">
        <v>110</v>
      </c>
      <c r="N36" t="s">
        <v>59</v>
      </c>
      <c r="O36" t="s">
        <v>59</v>
      </c>
      <c r="P36" t="s">
        <v>57</v>
      </c>
      <c r="Q36" t="s">
        <v>1009</v>
      </c>
      <c r="R36">
        <v>41002</v>
      </c>
      <c r="S36">
        <v>12857926</v>
      </c>
      <c r="T36">
        <v>28276332</v>
      </c>
      <c r="U36">
        <v>861350</v>
      </c>
      <c r="V36" t="s">
        <v>57</v>
      </c>
      <c r="W36">
        <v>343628.88</v>
      </c>
      <c r="X36">
        <v>0</v>
      </c>
      <c r="Y36">
        <v>0</v>
      </c>
      <c r="Z36">
        <v>1711832</v>
      </c>
      <c r="AA36">
        <v>-6739905</v>
      </c>
      <c r="AB36" t="e">
        <v>#VALUE!</v>
      </c>
      <c r="AC36">
        <v>0</v>
      </c>
      <c r="AD36">
        <v>4506880</v>
      </c>
      <c r="AE36">
        <v>5400883</v>
      </c>
      <c r="AF36">
        <v>0</v>
      </c>
      <c r="AG36">
        <v>0</v>
      </c>
      <c r="AH36">
        <v>5175404</v>
      </c>
      <c r="AI36">
        <v>2558600</v>
      </c>
      <c r="AJ36">
        <v>16079007</v>
      </c>
      <c r="AK36">
        <v>16079007</v>
      </c>
      <c r="AL36">
        <v>0</v>
      </c>
      <c r="AM36">
        <v>4824688.6399999997</v>
      </c>
      <c r="AN36">
        <v>4824688.6399999997</v>
      </c>
      <c r="AO36">
        <v>0</v>
      </c>
      <c r="AP36">
        <v>0</v>
      </c>
      <c r="AQ36">
        <v>0</v>
      </c>
    </row>
    <row r="37" spans="1:43" hidden="1" x14ac:dyDescent="0.25">
      <c r="A37" t="s">
        <v>172</v>
      </c>
      <c r="B37" t="s">
        <v>182</v>
      </c>
      <c r="C37" t="s">
        <v>183</v>
      </c>
      <c r="D37" t="s">
        <v>184</v>
      </c>
      <c r="E37" t="s">
        <v>52</v>
      </c>
      <c r="F37" t="s">
        <v>185</v>
      </c>
      <c r="G37" t="s">
        <v>54</v>
      </c>
      <c r="H37" t="s">
        <v>55</v>
      </c>
      <c r="I37" t="s">
        <v>56</v>
      </c>
      <c r="J37" t="s">
        <v>57</v>
      </c>
      <c r="K37" t="s">
        <v>57</v>
      </c>
      <c r="L37" t="s">
        <v>58</v>
      </c>
      <c r="M37">
        <v>151</v>
      </c>
      <c r="N37" t="s">
        <v>59</v>
      </c>
      <c r="O37" t="s">
        <v>59</v>
      </c>
      <c r="P37" t="s">
        <v>57</v>
      </c>
      <c r="Q37" t="s">
        <v>1010</v>
      </c>
      <c r="R37">
        <v>63350117.609999999</v>
      </c>
      <c r="S37">
        <v>41664008.609999999</v>
      </c>
      <c r="T37">
        <v>122980428.59</v>
      </c>
      <c r="U37">
        <v>1668458.7</v>
      </c>
      <c r="V37" t="s">
        <v>57</v>
      </c>
      <c r="W37">
        <v>438011.16</v>
      </c>
      <c r="X37">
        <v>0</v>
      </c>
      <c r="Y37">
        <v>11085.1</v>
      </c>
      <c r="Z37">
        <v>1803988.99</v>
      </c>
      <c r="AA37">
        <v>93670670.040000007</v>
      </c>
      <c r="AB37" t="e">
        <v>#VALUE!</v>
      </c>
      <c r="AC37">
        <v>0</v>
      </c>
      <c r="AD37">
        <v>7080708.6799999997</v>
      </c>
      <c r="AE37">
        <v>6087023.9100000001</v>
      </c>
      <c r="AF37">
        <v>0</v>
      </c>
      <c r="AG37">
        <v>0</v>
      </c>
      <c r="AH37">
        <v>0</v>
      </c>
      <c r="AI37">
        <v>0</v>
      </c>
      <c r="AJ37">
        <v>99991387</v>
      </c>
      <c r="AK37">
        <v>99991387</v>
      </c>
      <c r="AL37">
        <v>0</v>
      </c>
      <c r="AM37">
        <v>100000000</v>
      </c>
      <c r="AN37">
        <v>100000000</v>
      </c>
      <c r="AO37">
        <v>0</v>
      </c>
      <c r="AP37">
        <v>0</v>
      </c>
      <c r="AQ37">
        <v>0</v>
      </c>
    </row>
    <row r="38" spans="1:43" x14ac:dyDescent="0.25">
      <c r="A38" t="s">
        <v>172</v>
      </c>
      <c r="B38" t="s">
        <v>186</v>
      </c>
      <c r="C38" t="s">
        <v>187</v>
      </c>
      <c r="D38" t="s">
        <v>188</v>
      </c>
      <c r="E38" t="s">
        <v>52</v>
      </c>
      <c r="F38" t="s">
        <v>87</v>
      </c>
      <c r="G38" t="s">
        <v>54</v>
      </c>
      <c r="H38" t="s">
        <v>55</v>
      </c>
      <c r="I38" t="s">
        <v>56</v>
      </c>
      <c r="J38" t="s">
        <v>57</v>
      </c>
      <c r="K38" t="s">
        <v>57</v>
      </c>
      <c r="L38" t="s">
        <v>58</v>
      </c>
      <c r="M38">
        <v>1055</v>
      </c>
      <c r="N38" t="s">
        <v>59</v>
      </c>
      <c r="O38" t="s">
        <v>59</v>
      </c>
      <c r="P38" t="s">
        <v>59</v>
      </c>
      <c r="Q38" t="s">
        <v>1011</v>
      </c>
      <c r="R38">
        <v>13775872.310000001</v>
      </c>
      <c r="S38">
        <v>98152082.879999995</v>
      </c>
      <c r="T38">
        <v>166785986.68000001</v>
      </c>
      <c r="U38">
        <v>68633903.799999997</v>
      </c>
      <c r="V38" t="s">
        <v>57</v>
      </c>
      <c r="W38">
        <v>397800.12</v>
      </c>
      <c r="X38">
        <v>16073.65</v>
      </c>
      <c r="Y38">
        <v>4804.8</v>
      </c>
      <c r="Z38">
        <v>-396080.78</v>
      </c>
      <c r="AA38">
        <v>-8698883.2699999996</v>
      </c>
      <c r="AB38" t="e">
        <v>#VALUE!</v>
      </c>
      <c r="AC38">
        <v>0</v>
      </c>
      <c r="AD38">
        <v>110774769.16</v>
      </c>
      <c r="AE38">
        <v>122801246.42</v>
      </c>
      <c r="AF38">
        <v>0</v>
      </c>
      <c r="AG38">
        <v>0</v>
      </c>
      <c r="AH38">
        <v>0</v>
      </c>
      <c r="AI38">
        <v>0</v>
      </c>
      <c r="AJ38">
        <v>99.65</v>
      </c>
      <c r="AK38">
        <v>99.65</v>
      </c>
      <c r="AL38">
        <v>0</v>
      </c>
      <c r="AM38">
        <v>131206906</v>
      </c>
      <c r="AN38">
        <v>131206906</v>
      </c>
      <c r="AO38">
        <v>0</v>
      </c>
      <c r="AP38">
        <v>0</v>
      </c>
      <c r="AQ38">
        <v>0</v>
      </c>
    </row>
    <row r="39" spans="1:43" hidden="1" x14ac:dyDescent="0.25">
      <c r="A39" t="s">
        <v>172</v>
      </c>
      <c r="B39" t="s">
        <v>189</v>
      </c>
      <c r="C39" t="s">
        <v>190</v>
      </c>
      <c r="D39" t="s">
        <v>191</v>
      </c>
      <c r="E39" t="s">
        <v>52</v>
      </c>
      <c r="F39" t="s">
        <v>91</v>
      </c>
      <c r="G39" t="s">
        <v>73</v>
      </c>
      <c r="H39" t="s">
        <v>74</v>
      </c>
      <c r="I39" t="s">
        <v>56</v>
      </c>
      <c r="J39" t="s">
        <v>57</v>
      </c>
      <c r="K39" t="s">
        <v>57</v>
      </c>
      <c r="L39" t="s">
        <v>58</v>
      </c>
      <c r="M39">
        <v>382</v>
      </c>
      <c r="N39" t="s">
        <v>59</v>
      </c>
      <c r="O39" t="s">
        <v>59</v>
      </c>
      <c r="P39" t="s">
        <v>57</v>
      </c>
      <c r="Q39" t="s">
        <v>1012</v>
      </c>
      <c r="R39">
        <v>316939384</v>
      </c>
      <c r="S39">
        <v>34605509.109999999</v>
      </c>
      <c r="T39">
        <v>387934547.36000001</v>
      </c>
      <c r="U39">
        <v>0</v>
      </c>
      <c r="V39" t="s">
        <v>57</v>
      </c>
      <c r="W39">
        <v>358884.88</v>
      </c>
      <c r="X39">
        <v>0</v>
      </c>
      <c r="Y39">
        <v>10577.78</v>
      </c>
      <c r="Z39">
        <v>-7704420.9900000002</v>
      </c>
      <c r="AA39">
        <v>193934070.56999999</v>
      </c>
      <c r="AB39" t="e">
        <v>#VALUE!</v>
      </c>
      <c r="AC39">
        <v>0</v>
      </c>
      <c r="AD39">
        <v>852393362.38999999</v>
      </c>
      <c r="AE39">
        <v>1316954725.4100001</v>
      </c>
      <c r="AF39">
        <v>0</v>
      </c>
      <c r="AG39">
        <v>0</v>
      </c>
      <c r="AH39">
        <v>0</v>
      </c>
      <c r="AI39">
        <v>0</v>
      </c>
      <c r="AJ39">
        <v>16803753</v>
      </c>
      <c r="AK39">
        <v>16803753</v>
      </c>
      <c r="AL39">
        <v>0</v>
      </c>
      <c r="AM39">
        <v>16803753</v>
      </c>
      <c r="AN39">
        <v>16803753</v>
      </c>
      <c r="AO39">
        <v>0</v>
      </c>
      <c r="AP39">
        <v>0</v>
      </c>
      <c r="AQ39">
        <v>0</v>
      </c>
    </row>
    <row r="40" spans="1:43" hidden="1" x14ac:dyDescent="0.25">
      <c r="A40" t="s">
        <v>172</v>
      </c>
      <c r="B40" t="s">
        <v>192</v>
      </c>
      <c r="C40" t="s">
        <v>193</v>
      </c>
      <c r="D40" t="s">
        <v>194</v>
      </c>
      <c r="E40" t="s">
        <v>52</v>
      </c>
      <c r="F40" t="s">
        <v>87</v>
      </c>
      <c r="G40" t="s">
        <v>54</v>
      </c>
      <c r="H40" t="s">
        <v>55</v>
      </c>
      <c r="I40" t="s">
        <v>56</v>
      </c>
      <c r="J40" t="s">
        <v>57</v>
      </c>
      <c r="K40" t="s">
        <v>57</v>
      </c>
      <c r="L40" t="s">
        <v>111</v>
      </c>
      <c r="M40">
        <v>4638</v>
      </c>
      <c r="N40" t="s">
        <v>59</v>
      </c>
      <c r="O40" t="s">
        <v>59</v>
      </c>
      <c r="P40" t="s">
        <v>59</v>
      </c>
      <c r="Q40" t="s">
        <v>1013</v>
      </c>
      <c r="R40">
        <v>5033452057.6700001</v>
      </c>
      <c r="S40">
        <v>983574047.25</v>
      </c>
      <c r="T40">
        <v>5321026777.9200001</v>
      </c>
      <c r="U40">
        <v>923481585.74000001</v>
      </c>
      <c r="V40" t="s">
        <v>59</v>
      </c>
      <c r="W40">
        <v>813700.04</v>
      </c>
      <c r="X40">
        <v>51497.919999999998</v>
      </c>
      <c r="Y40">
        <v>13925.21</v>
      </c>
      <c r="Z40">
        <v>868107052.24000001</v>
      </c>
      <c r="AA40">
        <v>7035274725.96</v>
      </c>
      <c r="AB40" t="e">
        <v>#VALUE!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698044720</v>
      </c>
      <c r="AK40">
        <v>698044720</v>
      </c>
      <c r="AL40">
        <v>0</v>
      </c>
      <c r="AM40">
        <v>4942156618</v>
      </c>
      <c r="AN40">
        <v>4942156618</v>
      </c>
      <c r="AO40">
        <v>40277906.219999999</v>
      </c>
      <c r="AP40">
        <v>106916330.43000001</v>
      </c>
      <c r="AQ40">
        <v>106916330.43000001</v>
      </c>
    </row>
    <row r="41" spans="1:43" hidden="1" x14ac:dyDescent="0.25">
      <c r="A41" t="s">
        <v>172</v>
      </c>
      <c r="B41" t="s">
        <v>195</v>
      </c>
      <c r="C41" t="s">
        <v>196</v>
      </c>
      <c r="D41" t="s">
        <v>197</v>
      </c>
      <c r="E41" t="s">
        <v>52</v>
      </c>
      <c r="F41" t="s">
        <v>68</v>
      </c>
      <c r="G41" t="s">
        <v>54</v>
      </c>
      <c r="H41" t="s">
        <v>55</v>
      </c>
      <c r="I41" t="s">
        <v>56</v>
      </c>
      <c r="J41" t="s">
        <v>57</v>
      </c>
      <c r="K41" t="s">
        <v>57</v>
      </c>
      <c r="L41" t="s">
        <v>111</v>
      </c>
      <c r="M41">
        <v>251</v>
      </c>
      <c r="N41" t="s">
        <v>59</v>
      </c>
      <c r="O41" t="s">
        <v>59</v>
      </c>
      <c r="P41" t="s">
        <v>59</v>
      </c>
      <c r="Q41" t="s">
        <v>1014</v>
      </c>
      <c r="R41">
        <v>231294126.61000001</v>
      </c>
      <c r="S41">
        <v>61481489</v>
      </c>
      <c r="T41">
        <v>279668537.07999998</v>
      </c>
      <c r="U41">
        <v>0</v>
      </c>
      <c r="V41" t="s">
        <v>59</v>
      </c>
      <c r="W41">
        <v>394079.3</v>
      </c>
      <c r="X41">
        <v>66930.2</v>
      </c>
      <c r="Y41">
        <v>0</v>
      </c>
      <c r="Z41">
        <v>67422565</v>
      </c>
      <c r="AA41">
        <v>789918322.5</v>
      </c>
      <c r="AB41" t="e">
        <v>#VALUE!</v>
      </c>
      <c r="AC41">
        <v>18293260.399999999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134165540199</v>
      </c>
      <c r="AK41">
        <v>142301765100</v>
      </c>
      <c r="AL41">
        <v>8136224901</v>
      </c>
      <c r="AM41">
        <v>588225390.44000006</v>
      </c>
      <c r="AN41">
        <v>623897248.22000003</v>
      </c>
      <c r="AO41">
        <v>0</v>
      </c>
      <c r="AP41">
        <v>0</v>
      </c>
      <c r="AQ41">
        <v>35671857.779999971</v>
      </c>
    </row>
    <row r="42" spans="1:43" hidden="1" x14ac:dyDescent="0.25">
      <c r="A42" t="s">
        <v>172</v>
      </c>
      <c r="B42" t="s">
        <v>198</v>
      </c>
      <c r="C42" t="s">
        <v>199</v>
      </c>
      <c r="D42" t="s">
        <v>200</v>
      </c>
      <c r="E42" t="s">
        <v>52</v>
      </c>
      <c r="F42" t="s">
        <v>63</v>
      </c>
      <c r="G42" t="s">
        <v>73</v>
      </c>
      <c r="H42" t="s">
        <v>55</v>
      </c>
      <c r="I42" t="s">
        <v>56</v>
      </c>
      <c r="J42" t="s">
        <v>57</v>
      </c>
      <c r="K42" t="s">
        <v>57</v>
      </c>
      <c r="L42" t="s">
        <v>58</v>
      </c>
      <c r="M42">
        <v>368</v>
      </c>
      <c r="N42" t="s">
        <v>59</v>
      </c>
      <c r="O42" t="s">
        <v>59</v>
      </c>
      <c r="P42" t="s">
        <v>57</v>
      </c>
      <c r="Q42" t="s">
        <v>1015</v>
      </c>
      <c r="R42">
        <v>51418142.520000003</v>
      </c>
      <c r="S42">
        <v>40105465.369999997</v>
      </c>
      <c r="T42">
        <v>53038774.299999997</v>
      </c>
      <c r="U42">
        <v>0</v>
      </c>
      <c r="V42" t="s">
        <v>57</v>
      </c>
      <c r="W42">
        <v>467124.04</v>
      </c>
      <c r="X42">
        <v>0</v>
      </c>
      <c r="Y42">
        <v>0</v>
      </c>
      <c r="Z42">
        <v>-1184296</v>
      </c>
      <c r="AA42">
        <v>-39270884</v>
      </c>
      <c r="AB42" t="e">
        <v>#VALUE!</v>
      </c>
      <c r="AC42">
        <v>0</v>
      </c>
      <c r="AD42">
        <v>44309929.009999998</v>
      </c>
      <c r="AE42">
        <v>53410345.450000003</v>
      </c>
      <c r="AF42">
        <v>0</v>
      </c>
      <c r="AG42">
        <v>0</v>
      </c>
      <c r="AH42">
        <v>0</v>
      </c>
      <c r="AI42">
        <v>0</v>
      </c>
      <c r="AJ42">
        <v>13542532</v>
      </c>
      <c r="AK42">
        <v>13542532</v>
      </c>
      <c r="AL42">
        <v>0</v>
      </c>
      <c r="AM42">
        <v>13542532.35</v>
      </c>
      <c r="AN42">
        <v>13542532.35</v>
      </c>
      <c r="AO42">
        <v>12594334.43</v>
      </c>
      <c r="AP42">
        <v>12549845.65</v>
      </c>
      <c r="AQ42">
        <v>12549845.65</v>
      </c>
    </row>
    <row r="43" spans="1:43" hidden="1" x14ac:dyDescent="0.25">
      <c r="A43" t="s">
        <v>172</v>
      </c>
      <c r="B43" t="s">
        <v>201</v>
      </c>
      <c r="C43" t="s">
        <v>202</v>
      </c>
      <c r="D43" t="s">
        <v>203</v>
      </c>
      <c r="E43" t="s">
        <v>52</v>
      </c>
      <c r="F43" t="s">
        <v>204</v>
      </c>
      <c r="G43" t="s">
        <v>73</v>
      </c>
      <c r="H43" t="s">
        <v>55</v>
      </c>
      <c r="I43" t="s">
        <v>56</v>
      </c>
      <c r="J43" t="s">
        <v>57</v>
      </c>
      <c r="K43" t="s">
        <v>57</v>
      </c>
      <c r="L43" t="s">
        <v>58</v>
      </c>
      <c r="M43">
        <v>115</v>
      </c>
      <c r="N43" t="s">
        <v>59</v>
      </c>
      <c r="O43" t="s">
        <v>59</v>
      </c>
      <c r="P43" t="s">
        <v>57</v>
      </c>
      <c r="Q43" t="s">
        <v>1016</v>
      </c>
      <c r="R43">
        <v>6224973.8200000003</v>
      </c>
      <c r="S43">
        <v>18582311.940000001</v>
      </c>
      <c r="T43">
        <v>37624844.299999997</v>
      </c>
      <c r="U43">
        <v>19042532.359999999</v>
      </c>
      <c r="V43" t="s">
        <v>57</v>
      </c>
      <c r="W43">
        <v>446027.18</v>
      </c>
      <c r="X43">
        <v>0</v>
      </c>
      <c r="Y43">
        <v>0</v>
      </c>
      <c r="Z43">
        <v>-4215422.03</v>
      </c>
      <c r="AA43">
        <v>56843121.939999998</v>
      </c>
      <c r="AB43" t="e">
        <v>#VALUE!</v>
      </c>
      <c r="AC43">
        <v>0</v>
      </c>
      <c r="AD43">
        <v>652734763.63</v>
      </c>
      <c r="AE43">
        <v>59945660.219999999</v>
      </c>
      <c r="AF43">
        <v>0</v>
      </c>
      <c r="AG43">
        <v>0</v>
      </c>
      <c r="AH43">
        <v>0</v>
      </c>
      <c r="AI43">
        <v>0</v>
      </c>
      <c r="AJ43">
        <v>159700077</v>
      </c>
      <c r="AK43">
        <v>159700077</v>
      </c>
      <c r="AL43">
        <v>0</v>
      </c>
      <c r="AM43">
        <v>139654487.18000001</v>
      </c>
      <c r="AN43">
        <v>139654487.18000001</v>
      </c>
      <c r="AO43">
        <v>22737270.41</v>
      </c>
      <c r="AP43">
        <v>22737270.41</v>
      </c>
      <c r="AQ43">
        <v>22737270.41</v>
      </c>
    </row>
    <row r="44" spans="1:43" hidden="1" x14ac:dyDescent="0.25">
      <c r="A44" t="s">
        <v>172</v>
      </c>
      <c r="B44" t="s">
        <v>205</v>
      </c>
      <c r="C44" t="s">
        <v>206</v>
      </c>
      <c r="D44" t="s">
        <v>207</v>
      </c>
      <c r="E44" t="s">
        <v>52</v>
      </c>
      <c r="F44" t="s">
        <v>121</v>
      </c>
      <c r="G44" t="s">
        <v>73</v>
      </c>
      <c r="H44" t="s">
        <v>74</v>
      </c>
      <c r="I44" t="s">
        <v>56</v>
      </c>
      <c r="J44" t="s">
        <v>57</v>
      </c>
      <c r="K44" t="s">
        <v>57</v>
      </c>
      <c r="L44" t="s">
        <v>111</v>
      </c>
      <c r="M44">
        <v>170</v>
      </c>
      <c r="N44" t="s">
        <v>59</v>
      </c>
      <c r="O44" t="s">
        <v>59</v>
      </c>
      <c r="P44" t="s">
        <v>59</v>
      </c>
      <c r="Q44" t="s">
        <v>1017</v>
      </c>
      <c r="R44">
        <v>110433504</v>
      </c>
      <c r="S44">
        <v>20450951.140000001</v>
      </c>
      <c r="T44">
        <v>126994640.08</v>
      </c>
      <c r="U44">
        <v>0</v>
      </c>
      <c r="V44" t="s">
        <v>57</v>
      </c>
      <c r="W44">
        <v>501171.12</v>
      </c>
      <c r="X44">
        <v>0</v>
      </c>
      <c r="Y44">
        <v>0</v>
      </c>
      <c r="Z44">
        <v>-329184</v>
      </c>
      <c r="AA44">
        <v>62264486</v>
      </c>
      <c r="AB44" t="e">
        <v>#VALUE!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44726598</v>
      </c>
      <c r="AN44">
        <v>44726598</v>
      </c>
      <c r="AO44">
        <v>0</v>
      </c>
      <c r="AP44">
        <v>0</v>
      </c>
      <c r="AQ44">
        <v>0</v>
      </c>
    </row>
    <row r="45" spans="1:43" hidden="1" x14ac:dyDescent="0.25">
      <c r="A45" t="s">
        <v>172</v>
      </c>
      <c r="B45" t="s">
        <v>208</v>
      </c>
      <c r="C45" t="s">
        <v>209</v>
      </c>
      <c r="D45" t="s">
        <v>210</v>
      </c>
      <c r="E45" t="s">
        <v>52</v>
      </c>
      <c r="F45" t="s">
        <v>98</v>
      </c>
      <c r="G45" t="s">
        <v>54</v>
      </c>
      <c r="H45" t="s">
        <v>55</v>
      </c>
      <c r="I45" t="s">
        <v>56</v>
      </c>
      <c r="J45" t="s">
        <v>57</v>
      </c>
      <c r="K45" t="s">
        <v>57</v>
      </c>
      <c r="L45" t="s">
        <v>111</v>
      </c>
      <c r="M45">
        <v>637</v>
      </c>
      <c r="N45" t="s">
        <v>59</v>
      </c>
      <c r="O45" t="s">
        <v>59</v>
      </c>
      <c r="P45" t="s">
        <v>59</v>
      </c>
      <c r="Q45" t="s">
        <v>1018</v>
      </c>
      <c r="R45">
        <v>149473633.83000001</v>
      </c>
      <c r="S45">
        <v>92586434.269999996</v>
      </c>
      <c r="T45">
        <v>132236975</v>
      </c>
      <c r="U45">
        <v>31729773</v>
      </c>
      <c r="V45" t="s">
        <v>57</v>
      </c>
      <c r="W45">
        <v>446021.8</v>
      </c>
      <c r="X45">
        <v>0</v>
      </c>
      <c r="Y45">
        <v>0</v>
      </c>
      <c r="Z45">
        <v>17236658.579999998</v>
      </c>
      <c r="AA45">
        <v>100877908.05</v>
      </c>
      <c r="AB45" t="e">
        <v>#VALUE!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21180689150.799999</v>
      </c>
      <c r="AK45">
        <v>21180689150.799999</v>
      </c>
      <c r="AL45">
        <v>0</v>
      </c>
      <c r="AM45">
        <v>111887147</v>
      </c>
      <c r="AN45">
        <v>111887147</v>
      </c>
      <c r="AO45">
        <v>8829991</v>
      </c>
      <c r="AP45">
        <v>8829991</v>
      </c>
      <c r="AQ45">
        <v>8829991</v>
      </c>
    </row>
    <row r="46" spans="1:43" hidden="1" x14ac:dyDescent="0.25">
      <c r="A46" t="s">
        <v>172</v>
      </c>
      <c r="B46" t="s">
        <v>211</v>
      </c>
      <c r="C46" t="s">
        <v>212</v>
      </c>
      <c r="D46" t="s">
        <v>213</v>
      </c>
      <c r="E46" t="s">
        <v>67</v>
      </c>
      <c r="F46" t="s">
        <v>91</v>
      </c>
      <c r="G46" t="s">
        <v>54</v>
      </c>
      <c r="H46" t="s">
        <v>55</v>
      </c>
      <c r="I46" t="s">
        <v>56</v>
      </c>
      <c r="J46" t="s">
        <v>57</v>
      </c>
      <c r="K46" t="s">
        <v>57</v>
      </c>
      <c r="L46" t="s">
        <v>111</v>
      </c>
      <c r="M46">
        <v>51</v>
      </c>
      <c r="N46" t="s">
        <v>59</v>
      </c>
      <c r="O46" t="s">
        <v>59</v>
      </c>
      <c r="P46" t="s">
        <v>57</v>
      </c>
      <c r="Q46" t="s">
        <v>987</v>
      </c>
      <c r="R46">
        <v>43753429.600000001</v>
      </c>
      <c r="S46">
        <v>8318156.9400000004</v>
      </c>
      <c r="T46">
        <v>23668306.98</v>
      </c>
      <c r="U46">
        <v>0</v>
      </c>
      <c r="V46" t="s">
        <v>57</v>
      </c>
      <c r="W46">
        <v>334133.71000000002</v>
      </c>
      <c r="X46">
        <v>0</v>
      </c>
      <c r="Y46">
        <v>0</v>
      </c>
      <c r="Z46">
        <v>11981603.15</v>
      </c>
      <c r="AA46">
        <v>-37920629.840000004</v>
      </c>
      <c r="AB46" t="e">
        <v>#VALUE!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6000000</v>
      </c>
      <c r="AI46">
        <v>0</v>
      </c>
      <c r="AJ46">
        <v>1704492195</v>
      </c>
      <c r="AK46">
        <v>1764492195</v>
      </c>
      <c r="AL46">
        <v>60000000</v>
      </c>
      <c r="AM46">
        <v>341078042</v>
      </c>
      <c r="AN46">
        <v>353078042</v>
      </c>
      <c r="AO46">
        <v>0</v>
      </c>
      <c r="AP46">
        <v>0</v>
      </c>
      <c r="AQ46">
        <v>12000000</v>
      </c>
    </row>
    <row r="47" spans="1:43" hidden="1" x14ac:dyDescent="0.25">
      <c r="A47" t="s">
        <v>214</v>
      </c>
      <c r="B47" t="s">
        <v>215</v>
      </c>
      <c r="C47" t="s">
        <v>216</v>
      </c>
      <c r="D47" t="s">
        <v>217</v>
      </c>
      <c r="E47" t="s">
        <v>52</v>
      </c>
      <c r="F47" t="s">
        <v>63</v>
      </c>
      <c r="G47" t="s">
        <v>54</v>
      </c>
      <c r="H47" t="s">
        <v>55</v>
      </c>
      <c r="I47" t="s">
        <v>56</v>
      </c>
      <c r="J47" t="s">
        <v>57</v>
      </c>
      <c r="K47" t="s">
        <v>57</v>
      </c>
      <c r="L47" t="s">
        <v>111</v>
      </c>
      <c r="M47">
        <v>127</v>
      </c>
      <c r="N47" t="s">
        <v>59</v>
      </c>
      <c r="O47" t="s">
        <v>59</v>
      </c>
      <c r="P47" t="s">
        <v>57</v>
      </c>
      <c r="Q47" t="s">
        <v>1019</v>
      </c>
      <c r="R47">
        <v>44037017</v>
      </c>
      <c r="S47">
        <v>19704788</v>
      </c>
      <c r="T47">
        <v>41946622</v>
      </c>
      <c r="U47">
        <v>14522328</v>
      </c>
      <c r="V47" t="s">
        <v>57</v>
      </c>
      <c r="W47">
        <v>268397</v>
      </c>
      <c r="X47">
        <v>0</v>
      </c>
      <c r="Y47">
        <v>0</v>
      </c>
      <c r="Z47">
        <v>12418460</v>
      </c>
      <c r="AA47">
        <v>195686299</v>
      </c>
      <c r="AB47">
        <v>0</v>
      </c>
      <c r="AC47">
        <v>1758353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124633269</v>
      </c>
      <c r="AK47">
        <v>124633269</v>
      </c>
      <c r="AL47">
        <v>0</v>
      </c>
      <c r="AM47">
        <v>151568606</v>
      </c>
      <c r="AN47">
        <v>151568606</v>
      </c>
      <c r="AO47">
        <v>0</v>
      </c>
      <c r="AP47">
        <v>0</v>
      </c>
      <c r="AQ47">
        <v>0</v>
      </c>
    </row>
    <row r="48" spans="1:43" hidden="1" x14ac:dyDescent="0.25">
      <c r="A48" t="s">
        <v>214</v>
      </c>
      <c r="B48" t="s">
        <v>218</v>
      </c>
      <c r="C48" t="s">
        <v>219</v>
      </c>
      <c r="D48" t="s">
        <v>220</v>
      </c>
      <c r="E48" t="s">
        <v>52</v>
      </c>
      <c r="F48" t="s">
        <v>87</v>
      </c>
      <c r="G48" t="s">
        <v>54</v>
      </c>
      <c r="H48" t="s">
        <v>55</v>
      </c>
      <c r="I48" t="s">
        <v>56</v>
      </c>
      <c r="J48" t="s">
        <v>57</v>
      </c>
      <c r="K48" t="s">
        <v>57</v>
      </c>
      <c r="L48" t="s">
        <v>111</v>
      </c>
      <c r="M48">
        <v>5802</v>
      </c>
      <c r="N48" t="s">
        <v>59</v>
      </c>
      <c r="O48" t="s">
        <v>59</v>
      </c>
      <c r="P48" t="s">
        <v>59</v>
      </c>
      <c r="Q48" t="s">
        <v>1020</v>
      </c>
      <c r="R48">
        <v>2043358209.49</v>
      </c>
      <c r="S48">
        <v>697157270.17999995</v>
      </c>
      <c r="T48">
        <v>1923137633.98</v>
      </c>
      <c r="U48">
        <v>1153191499.04</v>
      </c>
      <c r="V48" t="s">
        <v>59</v>
      </c>
      <c r="W48">
        <v>749163.25</v>
      </c>
      <c r="X48">
        <v>49777.24</v>
      </c>
      <c r="Y48">
        <v>0</v>
      </c>
      <c r="Z48">
        <v>120220575.51000001</v>
      </c>
      <c r="AA48">
        <v>2919837272.3600001</v>
      </c>
      <c r="AB48">
        <v>0</v>
      </c>
      <c r="AC48">
        <v>39995894.310000002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38334495.700000003</v>
      </c>
      <c r="AJ48">
        <v>162197007</v>
      </c>
      <c r="AK48">
        <v>164603035</v>
      </c>
      <c r="AL48">
        <v>2406028</v>
      </c>
      <c r="AM48">
        <v>1988966601.95</v>
      </c>
      <c r="AN48">
        <v>2169101698.3000002</v>
      </c>
      <c r="AO48">
        <v>0</v>
      </c>
      <c r="AP48">
        <v>0</v>
      </c>
      <c r="AQ48">
        <v>180135096.35000014</v>
      </c>
    </row>
    <row r="49" spans="1:43" hidden="1" x14ac:dyDescent="0.25">
      <c r="A49" t="s">
        <v>214</v>
      </c>
      <c r="B49" t="s">
        <v>221</v>
      </c>
      <c r="C49" t="s">
        <v>222</v>
      </c>
      <c r="D49" t="s">
        <v>223</v>
      </c>
      <c r="E49" t="s">
        <v>52</v>
      </c>
      <c r="F49" t="s">
        <v>110</v>
      </c>
      <c r="G49" t="s">
        <v>54</v>
      </c>
      <c r="H49" t="s">
        <v>55</v>
      </c>
      <c r="I49" t="s">
        <v>56</v>
      </c>
      <c r="J49" t="s">
        <v>57</v>
      </c>
      <c r="K49" t="s">
        <v>57</v>
      </c>
      <c r="L49" t="s">
        <v>111</v>
      </c>
      <c r="M49">
        <v>17</v>
      </c>
      <c r="N49" t="s">
        <v>59</v>
      </c>
      <c r="O49" t="s">
        <v>59</v>
      </c>
      <c r="P49" t="s">
        <v>57</v>
      </c>
      <c r="Q49" t="s">
        <v>1021</v>
      </c>
      <c r="R49">
        <v>2060023.16</v>
      </c>
      <c r="S49">
        <v>3146473.54</v>
      </c>
      <c r="T49">
        <v>3839393.97</v>
      </c>
      <c r="U49">
        <v>169390.51</v>
      </c>
      <c r="V49" t="s">
        <v>57</v>
      </c>
      <c r="W49">
        <v>192181.83</v>
      </c>
      <c r="X49">
        <v>0</v>
      </c>
      <c r="Y49">
        <v>0</v>
      </c>
      <c r="Z49">
        <v>-1573967.56</v>
      </c>
      <c r="AA49">
        <v>1288591.3999999999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4999999</v>
      </c>
      <c r="AK49">
        <v>4999999</v>
      </c>
      <c r="AL49">
        <v>0</v>
      </c>
      <c r="AM49">
        <v>5000000</v>
      </c>
      <c r="AN49">
        <v>5000000</v>
      </c>
      <c r="AO49">
        <v>0</v>
      </c>
      <c r="AP49">
        <v>0</v>
      </c>
      <c r="AQ49">
        <v>0</v>
      </c>
    </row>
    <row r="50" spans="1:43" hidden="1" x14ac:dyDescent="0.25">
      <c r="A50" t="s">
        <v>214</v>
      </c>
      <c r="B50" t="s">
        <v>224</v>
      </c>
      <c r="C50" t="s">
        <v>225</v>
      </c>
      <c r="D50" t="s">
        <v>226</v>
      </c>
      <c r="E50" t="s">
        <v>52</v>
      </c>
      <c r="F50" t="s">
        <v>72</v>
      </c>
      <c r="G50" t="s">
        <v>54</v>
      </c>
      <c r="H50" t="s">
        <v>55</v>
      </c>
      <c r="I50" t="s">
        <v>56</v>
      </c>
      <c r="J50" t="s">
        <v>57</v>
      </c>
      <c r="K50" t="s">
        <v>57</v>
      </c>
      <c r="L50" t="s">
        <v>111</v>
      </c>
      <c r="M50">
        <v>255</v>
      </c>
      <c r="N50" t="s">
        <v>59</v>
      </c>
      <c r="O50" t="s">
        <v>59</v>
      </c>
      <c r="P50" t="s">
        <v>57</v>
      </c>
      <c r="Q50" t="s">
        <v>1022</v>
      </c>
      <c r="R50">
        <v>29311357.609999999</v>
      </c>
      <c r="S50">
        <v>20534315.59</v>
      </c>
      <c r="T50">
        <v>31795897.010000002</v>
      </c>
      <c r="U50">
        <v>0</v>
      </c>
      <c r="V50" t="s">
        <v>57</v>
      </c>
      <c r="W50">
        <v>197788.16</v>
      </c>
      <c r="X50">
        <v>0</v>
      </c>
      <c r="Y50">
        <v>0</v>
      </c>
      <c r="Z50">
        <v>-228466.05</v>
      </c>
      <c r="AA50">
        <v>6713358.1900000004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818302</v>
      </c>
      <c r="AK50">
        <v>3734530</v>
      </c>
      <c r="AL50">
        <v>2916228</v>
      </c>
      <c r="AM50">
        <v>818302</v>
      </c>
      <c r="AN50">
        <v>3734530</v>
      </c>
      <c r="AO50">
        <v>0</v>
      </c>
      <c r="AP50">
        <v>0</v>
      </c>
      <c r="AQ50">
        <v>2916228</v>
      </c>
    </row>
    <row r="51" spans="1:43" hidden="1" x14ac:dyDescent="0.25">
      <c r="A51" t="s">
        <v>214</v>
      </c>
      <c r="B51" t="s">
        <v>227</v>
      </c>
      <c r="C51" t="s">
        <v>228</v>
      </c>
      <c r="D51" t="s">
        <v>229</v>
      </c>
      <c r="E51" t="s">
        <v>52</v>
      </c>
      <c r="F51" t="s">
        <v>128</v>
      </c>
      <c r="G51" t="s">
        <v>54</v>
      </c>
      <c r="H51" t="s">
        <v>55</v>
      </c>
      <c r="I51" t="s">
        <v>56</v>
      </c>
      <c r="J51" t="s">
        <v>57</v>
      </c>
      <c r="K51" t="s">
        <v>57</v>
      </c>
      <c r="L51" t="s">
        <v>111</v>
      </c>
      <c r="M51">
        <v>150</v>
      </c>
      <c r="N51" t="s">
        <v>59</v>
      </c>
      <c r="O51" t="s">
        <v>59</v>
      </c>
      <c r="P51" t="s">
        <v>59</v>
      </c>
      <c r="Q51" t="s">
        <v>1023</v>
      </c>
      <c r="R51">
        <v>615121458.11000001</v>
      </c>
      <c r="S51">
        <v>13722218.98</v>
      </c>
      <c r="T51">
        <v>646860259.63</v>
      </c>
      <c r="U51">
        <v>38532500.880000003</v>
      </c>
      <c r="V51" t="s">
        <v>59</v>
      </c>
      <c r="W51">
        <v>320244.71000000002</v>
      </c>
      <c r="X51">
        <v>33925</v>
      </c>
      <c r="Y51">
        <v>0</v>
      </c>
      <c r="Z51">
        <v>90125076.530000001</v>
      </c>
      <c r="AA51">
        <v>289668625.58999997</v>
      </c>
      <c r="AB51">
        <v>0</v>
      </c>
      <c r="AC51">
        <v>77762013.689999998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11449572</v>
      </c>
      <c r="AK51">
        <v>11449572</v>
      </c>
      <c r="AL51">
        <v>0</v>
      </c>
      <c r="AM51">
        <v>176876675.30000001</v>
      </c>
      <c r="AN51">
        <v>187176921.25</v>
      </c>
      <c r="AO51">
        <v>0</v>
      </c>
      <c r="AP51">
        <v>0</v>
      </c>
      <c r="AQ51">
        <v>10300245.949999988</v>
      </c>
    </row>
    <row r="52" spans="1:43" hidden="1" x14ac:dyDescent="0.25">
      <c r="A52" t="s">
        <v>214</v>
      </c>
      <c r="B52" t="s">
        <v>230</v>
      </c>
      <c r="C52" t="s">
        <v>231</v>
      </c>
      <c r="D52" t="s">
        <v>232</v>
      </c>
      <c r="E52" t="s">
        <v>52</v>
      </c>
      <c r="F52" t="s">
        <v>87</v>
      </c>
      <c r="G52" t="s">
        <v>54</v>
      </c>
      <c r="H52" t="s">
        <v>55</v>
      </c>
      <c r="I52" t="s">
        <v>56</v>
      </c>
      <c r="J52" t="s">
        <v>57</v>
      </c>
      <c r="K52" t="s">
        <v>57</v>
      </c>
      <c r="L52" t="s">
        <v>111</v>
      </c>
      <c r="M52">
        <v>923</v>
      </c>
      <c r="N52" t="s">
        <v>59</v>
      </c>
      <c r="O52" t="s">
        <v>59</v>
      </c>
      <c r="P52" t="s">
        <v>59</v>
      </c>
      <c r="Q52" t="s">
        <v>1024</v>
      </c>
      <c r="R52">
        <v>199452360</v>
      </c>
      <c r="S52">
        <v>98137036</v>
      </c>
      <c r="T52">
        <v>200628939</v>
      </c>
      <c r="U52">
        <v>18427894</v>
      </c>
      <c r="V52" t="s">
        <v>57</v>
      </c>
      <c r="W52">
        <v>561260.97</v>
      </c>
      <c r="X52">
        <v>0</v>
      </c>
      <c r="Y52">
        <v>0</v>
      </c>
      <c r="Z52">
        <v>5029827</v>
      </c>
      <c r="AA52">
        <v>242818015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1946234</v>
      </c>
      <c r="AI52">
        <v>3350355</v>
      </c>
      <c r="AJ52">
        <v>151380031</v>
      </c>
      <c r="AK52">
        <v>161410751</v>
      </c>
      <c r="AL52">
        <v>10030720</v>
      </c>
      <c r="AM52">
        <v>149561737</v>
      </c>
      <c r="AN52">
        <v>152912091</v>
      </c>
      <c r="AO52">
        <v>1818301.48</v>
      </c>
      <c r="AP52">
        <v>8498667</v>
      </c>
      <c r="AQ52">
        <v>11849021</v>
      </c>
    </row>
    <row r="53" spans="1:43" hidden="1" x14ac:dyDescent="0.25">
      <c r="A53" t="s">
        <v>214</v>
      </c>
      <c r="B53" t="s">
        <v>233</v>
      </c>
      <c r="C53" t="s">
        <v>234</v>
      </c>
      <c r="D53" t="s">
        <v>235</v>
      </c>
      <c r="E53" t="s">
        <v>67</v>
      </c>
      <c r="F53" t="s">
        <v>91</v>
      </c>
      <c r="G53" t="s">
        <v>54</v>
      </c>
      <c r="H53" t="s">
        <v>55</v>
      </c>
      <c r="I53" t="s">
        <v>56</v>
      </c>
      <c r="J53" t="s">
        <v>57</v>
      </c>
      <c r="K53" t="s">
        <v>57</v>
      </c>
      <c r="L53" t="s">
        <v>58</v>
      </c>
      <c r="M53">
        <v>41</v>
      </c>
      <c r="N53" t="s">
        <v>57</v>
      </c>
      <c r="O53" t="s">
        <v>59</v>
      </c>
      <c r="P53" t="s">
        <v>57</v>
      </c>
      <c r="Q53" t="s">
        <v>1025</v>
      </c>
      <c r="R53">
        <v>1114600.04</v>
      </c>
      <c r="S53">
        <v>3206463.14</v>
      </c>
      <c r="T53">
        <v>24246559.780000001</v>
      </c>
      <c r="U53">
        <v>48895.08</v>
      </c>
      <c r="V53" t="s">
        <v>57</v>
      </c>
      <c r="W53">
        <v>115062.98</v>
      </c>
      <c r="X53">
        <v>0</v>
      </c>
      <c r="Y53">
        <v>0</v>
      </c>
      <c r="Z53">
        <v>-13663803.85</v>
      </c>
      <c r="AA53">
        <v>29404405</v>
      </c>
      <c r="AB53">
        <v>0</v>
      </c>
      <c r="AC53">
        <v>0</v>
      </c>
      <c r="AD53">
        <v>3394757.81</v>
      </c>
      <c r="AE53">
        <v>9400117.8300000001</v>
      </c>
      <c r="AF53">
        <v>717382725.88</v>
      </c>
      <c r="AG53">
        <v>724948576.66999996</v>
      </c>
      <c r="AH53">
        <v>0</v>
      </c>
      <c r="AI53">
        <v>0</v>
      </c>
      <c r="AJ53">
        <v>29404405</v>
      </c>
      <c r="AK53">
        <v>29404405</v>
      </c>
      <c r="AL53">
        <v>0</v>
      </c>
      <c r="AM53">
        <v>29404405</v>
      </c>
      <c r="AN53">
        <v>29404405</v>
      </c>
      <c r="AO53">
        <v>0</v>
      </c>
      <c r="AP53">
        <v>0</v>
      </c>
      <c r="AQ53">
        <v>0</v>
      </c>
    </row>
    <row r="54" spans="1:43" hidden="1" x14ac:dyDescent="0.25">
      <c r="A54" t="s">
        <v>214</v>
      </c>
      <c r="B54" t="s">
        <v>236</v>
      </c>
      <c r="C54" t="s">
        <v>237</v>
      </c>
      <c r="D54" t="s">
        <v>238</v>
      </c>
      <c r="E54" t="s">
        <v>52</v>
      </c>
      <c r="F54" t="s">
        <v>239</v>
      </c>
      <c r="G54" t="s">
        <v>54</v>
      </c>
      <c r="H54" t="s">
        <v>55</v>
      </c>
      <c r="I54" t="s">
        <v>56</v>
      </c>
      <c r="J54" t="s">
        <v>57</v>
      </c>
      <c r="K54" t="s">
        <v>57</v>
      </c>
      <c r="L54" t="s">
        <v>111</v>
      </c>
      <c r="M54">
        <v>332</v>
      </c>
      <c r="N54" t="s">
        <v>59</v>
      </c>
      <c r="O54" t="s">
        <v>59</v>
      </c>
      <c r="P54" t="s">
        <v>59</v>
      </c>
      <c r="Q54" t="s">
        <v>1026</v>
      </c>
      <c r="R54">
        <v>267803788.13999999</v>
      </c>
      <c r="S54">
        <v>68496315.209999993</v>
      </c>
      <c r="T54">
        <v>169750425.33000001</v>
      </c>
      <c r="U54">
        <v>57571499.210000001</v>
      </c>
      <c r="V54" t="s">
        <v>59</v>
      </c>
      <c r="W54">
        <v>632374.78</v>
      </c>
      <c r="X54">
        <v>80175.759999999995</v>
      </c>
      <c r="Y54">
        <v>0</v>
      </c>
      <c r="Z54">
        <v>98053362.810000002</v>
      </c>
      <c r="AA54">
        <v>1271966706.6199999</v>
      </c>
      <c r="AB54">
        <v>0</v>
      </c>
      <c r="AC54">
        <v>22545893.449999999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123848859</v>
      </c>
      <c r="AK54">
        <v>123848859</v>
      </c>
      <c r="AL54">
        <v>0</v>
      </c>
      <c r="AM54">
        <v>748760646.33000004</v>
      </c>
      <c r="AN54">
        <v>748760646.33000004</v>
      </c>
      <c r="AO54">
        <v>0</v>
      </c>
      <c r="AP54">
        <v>0</v>
      </c>
      <c r="AQ54">
        <v>0</v>
      </c>
    </row>
    <row r="55" spans="1:43" hidden="1" x14ac:dyDescent="0.25">
      <c r="A55" t="s">
        <v>214</v>
      </c>
      <c r="B55" t="s">
        <v>240</v>
      </c>
      <c r="C55" t="s">
        <v>241</v>
      </c>
      <c r="D55" t="s">
        <v>242</v>
      </c>
      <c r="E55" t="s">
        <v>52</v>
      </c>
      <c r="F55" t="s">
        <v>102</v>
      </c>
      <c r="G55" t="s">
        <v>73</v>
      </c>
      <c r="H55" t="s">
        <v>74</v>
      </c>
      <c r="I55" t="s">
        <v>56</v>
      </c>
      <c r="J55" t="s">
        <v>57</v>
      </c>
      <c r="K55" t="s">
        <v>57</v>
      </c>
      <c r="L55" t="s">
        <v>58</v>
      </c>
      <c r="M55">
        <v>797</v>
      </c>
      <c r="N55" t="s">
        <v>59</v>
      </c>
      <c r="O55" t="s">
        <v>59</v>
      </c>
      <c r="P55" t="s">
        <v>57</v>
      </c>
      <c r="Q55" t="s">
        <v>1027</v>
      </c>
      <c r="R55">
        <v>126071048.72</v>
      </c>
      <c r="S55">
        <v>117679198.29000001</v>
      </c>
      <c r="T55">
        <v>131112395.65000001</v>
      </c>
      <c r="U55">
        <v>28068.92</v>
      </c>
      <c r="V55" t="s">
        <v>57</v>
      </c>
      <c r="W55">
        <v>451079.52</v>
      </c>
      <c r="X55">
        <v>0</v>
      </c>
      <c r="Y55">
        <v>0</v>
      </c>
      <c r="Z55">
        <v>-5041346.93</v>
      </c>
      <c r="AA55">
        <v>-93541281.390000001</v>
      </c>
      <c r="AB55">
        <v>0</v>
      </c>
      <c r="AC55">
        <v>0</v>
      </c>
      <c r="AD55">
        <v>118328110.45999999</v>
      </c>
      <c r="AE55">
        <v>125847483.44</v>
      </c>
      <c r="AF55">
        <v>1571895.4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2511583.84</v>
      </c>
      <c r="AN55">
        <v>2511583.84</v>
      </c>
      <c r="AO55">
        <v>0</v>
      </c>
      <c r="AP55">
        <v>0</v>
      </c>
      <c r="AQ55">
        <v>0</v>
      </c>
    </row>
    <row r="56" spans="1:43" hidden="1" x14ac:dyDescent="0.25">
      <c r="A56" t="s">
        <v>214</v>
      </c>
      <c r="B56" t="s">
        <v>243</v>
      </c>
      <c r="C56" t="s">
        <v>244</v>
      </c>
      <c r="D56" t="s">
        <v>245</v>
      </c>
      <c r="E56" t="s">
        <v>52</v>
      </c>
      <c r="F56" t="s">
        <v>98</v>
      </c>
      <c r="G56" t="s">
        <v>73</v>
      </c>
      <c r="H56" t="s">
        <v>55</v>
      </c>
      <c r="I56" t="s">
        <v>56</v>
      </c>
      <c r="J56" t="s">
        <v>57</v>
      </c>
      <c r="K56" t="s">
        <v>57</v>
      </c>
      <c r="L56" t="s">
        <v>58</v>
      </c>
      <c r="M56">
        <v>205</v>
      </c>
      <c r="N56" t="s">
        <v>59</v>
      </c>
      <c r="O56" t="s">
        <v>59</v>
      </c>
      <c r="P56" t="s">
        <v>57</v>
      </c>
      <c r="Q56" t="s">
        <v>1028</v>
      </c>
      <c r="R56">
        <v>234191493</v>
      </c>
      <c r="S56">
        <v>52621921</v>
      </c>
      <c r="T56">
        <v>276002832</v>
      </c>
      <c r="U56">
        <v>0</v>
      </c>
      <c r="V56" t="s">
        <v>57</v>
      </c>
      <c r="W56">
        <v>569244.49</v>
      </c>
      <c r="X56">
        <v>0</v>
      </c>
      <c r="Y56">
        <v>0</v>
      </c>
      <c r="Z56">
        <v>7808729</v>
      </c>
      <c r="AA56">
        <v>13983537</v>
      </c>
      <c r="AB56">
        <v>0</v>
      </c>
      <c r="AC56">
        <v>0</v>
      </c>
      <c r="AD56">
        <v>71723922.010000005</v>
      </c>
      <c r="AE56">
        <v>50337610</v>
      </c>
      <c r="AF56">
        <v>0</v>
      </c>
      <c r="AG56">
        <v>0</v>
      </c>
      <c r="AH56">
        <v>0</v>
      </c>
      <c r="AI56">
        <v>0</v>
      </c>
      <c r="AJ56">
        <v>100</v>
      </c>
      <c r="AK56">
        <v>100</v>
      </c>
      <c r="AL56">
        <v>0</v>
      </c>
      <c r="AM56">
        <v>50000</v>
      </c>
      <c r="AN56">
        <v>50000</v>
      </c>
      <c r="AO56">
        <v>0</v>
      </c>
      <c r="AP56">
        <v>0</v>
      </c>
      <c r="AQ56">
        <v>0</v>
      </c>
    </row>
    <row r="57" spans="1:43" hidden="1" x14ac:dyDescent="0.25">
      <c r="A57" t="s">
        <v>214</v>
      </c>
      <c r="B57" t="s">
        <v>246</v>
      </c>
      <c r="C57" t="s">
        <v>247</v>
      </c>
      <c r="D57" t="s">
        <v>248</v>
      </c>
      <c r="E57" t="s">
        <v>52</v>
      </c>
      <c r="F57" t="s">
        <v>204</v>
      </c>
      <c r="G57" t="s">
        <v>54</v>
      </c>
      <c r="H57" t="s">
        <v>55</v>
      </c>
      <c r="I57" t="s">
        <v>56</v>
      </c>
      <c r="J57" t="s">
        <v>57</v>
      </c>
      <c r="K57" t="s">
        <v>57</v>
      </c>
      <c r="L57" t="s">
        <v>1000</v>
      </c>
      <c r="M57">
        <v>1164</v>
      </c>
      <c r="N57" t="s">
        <v>59</v>
      </c>
      <c r="O57" t="s">
        <v>59</v>
      </c>
      <c r="P57" t="s">
        <v>59</v>
      </c>
      <c r="Q57" t="s">
        <v>1029</v>
      </c>
      <c r="R57">
        <v>224210387.22</v>
      </c>
      <c r="S57">
        <v>110323291.22</v>
      </c>
      <c r="T57">
        <v>309777714.22000003</v>
      </c>
      <c r="U57">
        <v>16803507.489999998</v>
      </c>
      <c r="V57" t="s">
        <v>57</v>
      </c>
      <c r="W57">
        <v>301237.5</v>
      </c>
      <c r="X57">
        <v>0</v>
      </c>
      <c r="Y57">
        <v>0</v>
      </c>
      <c r="Z57">
        <v>-47808470.32</v>
      </c>
      <c r="AA57">
        <v>979292458.58000004</v>
      </c>
      <c r="AB57">
        <v>0</v>
      </c>
      <c r="AC57">
        <v>0</v>
      </c>
      <c r="AD57">
        <v>196009565.72999999</v>
      </c>
      <c r="AE57">
        <v>194001671.97999999</v>
      </c>
      <c r="AF57">
        <v>0</v>
      </c>
      <c r="AG57">
        <v>0</v>
      </c>
      <c r="AH57">
        <v>8359764</v>
      </c>
      <c r="AI57">
        <v>4400000</v>
      </c>
      <c r="AJ57">
        <v>2984943600</v>
      </c>
      <c r="AK57">
        <v>2995022400</v>
      </c>
      <c r="AL57">
        <v>10078800</v>
      </c>
      <c r="AM57">
        <v>2487453000</v>
      </c>
      <c r="AN57">
        <v>2495852000</v>
      </c>
      <c r="AO57">
        <v>0</v>
      </c>
      <c r="AP57">
        <v>0</v>
      </c>
      <c r="AQ57">
        <v>8399000</v>
      </c>
    </row>
    <row r="58" spans="1:43" hidden="1" x14ac:dyDescent="0.25">
      <c r="A58" t="s">
        <v>214</v>
      </c>
      <c r="B58" t="s">
        <v>249</v>
      </c>
      <c r="C58" t="s">
        <v>250</v>
      </c>
      <c r="D58" t="s">
        <v>251</v>
      </c>
      <c r="E58" t="s">
        <v>52</v>
      </c>
      <c r="F58" t="s">
        <v>239</v>
      </c>
      <c r="G58" t="s">
        <v>54</v>
      </c>
      <c r="H58" t="s">
        <v>55</v>
      </c>
      <c r="I58" t="s">
        <v>56</v>
      </c>
      <c r="J58" t="s">
        <v>57</v>
      </c>
      <c r="K58" t="s">
        <v>59</v>
      </c>
      <c r="L58" t="s">
        <v>111</v>
      </c>
      <c r="M58">
        <v>116</v>
      </c>
      <c r="N58" t="s">
        <v>59</v>
      </c>
      <c r="O58" t="s">
        <v>59</v>
      </c>
      <c r="P58" t="s">
        <v>57</v>
      </c>
      <c r="Q58" t="s">
        <v>1030</v>
      </c>
      <c r="R58">
        <v>38507669.240000002</v>
      </c>
      <c r="S58">
        <v>17507202.41</v>
      </c>
      <c r="T58">
        <v>24943510.460000001</v>
      </c>
      <c r="U58">
        <v>2513276.4300000002</v>
      </c>
      <c r="V58" t="s">
        <v>57</v>
      </c>
      <c r="W58">
        <v>323914.5</v>
      </c>
      <c r="X58">
        <v>0</v>
      </c>
      <c r="Y58">
        <v>0</v>
      </c>
      <c r="Z58">
        <v>9359281.3399999999</v>
      </c>
      <c r="AA58">
        <v>25644437.100000001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hidden="1" x14ac:dyDescent="0.25">
      <c r="A59" t="s">
        <v>252</v>
      </c>
      <c r="B59" t="s">
        <v>253</v>
      </c>
      <c r="C59" t="s">
        <v>254</v>
      </c>
      <c r="D59" t="s">
        <v>255</v>
      </c>
      <c r="E59" t="s">
        <v>52</v>
      </c>
      <c r="F59" t="s">
        <v>68</v>
      </c>
      <c r="G59" t="s">
        <v>54</v>
      </c>
      <c r="H59" t="s">
        <v>55</v>
      </c>
      <c r="I59" t="s">
        <v>256</v>
      </c>
      <c r="J59" t="s">
        <v>59</v>
      </c>
      <c r="K59" t="s">
        <v>57</v>
      </c>
      <c r="L59" t="s">
        <v>111</v>
      </c>
      <c r="M59">
        <v>3376</v>
      </c>
      <c r="N59" t="s">
        <v>59</v>
      </c>
      <c r="O59" t="s">
        <v>59</v>
      </c>
      <c r="P59" t="s">
        <v>59</v>
      </c>
      <c r="Q59" t="s">
        <v>1031</v>
      </c>
      <c r="R59">
        <v>162182533.15000001</v>
      </c>
      <c r="S59">
        <v>1193597471.01</v>
      </c>
      <c r="T59">
        <v>7587194609.6999998</v>
      </c>
      <c r="U59">
        <v>104997122.52</v>
      </c>
      <c r="V59" t="s">
        <v>59</v>
      </c>
      <c r="W59">
        <v>804338.54</v>
      </c>
      <c r="X59">
        <v>418887.66</v>
      </c>
      <c r="Y59">
        <v>0</v>
      </c>
      <c r="Z59">
        <v>204880334.37</v>
      </c>
      <c r="AA59">
        <v>2607437071.79</v>
      </c>
      <c r="AB59" t="e">
        <v>#VALUE!</v>
      </c>
      <c r="AC59">
        <v>37687950.109999999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261103974</v>
      </c>
      <c r="AK59">
        <v>261103974</v>
      </c>
      <c r="AL59">
        <v>0</v>
      </c>
      <c r="AM59">
        <v>1300000000</v>
      </c>
      <c r="AN59">
        <v>1300000000</v>
      </c>
      <c r="AO59">
        <v>0</v>
      </c>
      <c r="AP59">
        <v>0</v>
      </c>
      <c r="AQ59">
        <v>0</v>
      </c>
    </row>
    <row r="60" spans="1:43" hidden="1" x14ac:dyDescent="0.25">
      <c r="A60" t="s">
        <v>252</v>
      </c>
      <c r="B60" t="s">
        <v>257</v>
      </c>
      <c r="C60" t="s">
        <v>258</v>
      </c>
      <c r="D60" t="s">
        <v>259</v>
      </c>
      <c r="E60" t="s">
        <v>52</v>
      </c>
      <c r="F60" t="s">
        <v>68</v>
      </c>
      <c r="G60" t="s">
        <v>54</v>
      </c>
      <c r="H60" t="s">
        <v>55</v>
      </c>
      <c r="I60" t="s">
        <v>56</v>
      </c>
      <c r="J60" t="s">
        <v>57</v>
      </c>
      <c r="K60" t="s">
        <v>59</v>
      </c>
      <c r="L60" t="s">
        <v>111</v>
      </c>
      <c r="M60">
        <v>280</v>
      </c>
      <c r="N60" t="s">
        <v>59</v>
      </c>
      <c r="O60" t="s">
        <v>59</v>
      </c>
      <c r="P60" t="s">
        <v>59</v>
      </c>
      <c r="Q60" t="s">
        <v>1032</v>
      </c>
      <c r="R60">
        <v>268566938.67000002</v>
      </c>
      <c r="S60">
        <v>54757468.380000003</v>
      </c>
      <c r="T60">
        <v>547667107.36000001</v>
      </c>
      <c r="U60">
        <v>135309342.88</v>
      </c>
      <c r="V60" t="s">
        <v>59</v>
      </c>
      <c r="W60">
        <v>648271.91</v>
      </c>
      <c r="X60">
        <v>163267.34</v>
      </c>
      <c r="Y60">
        <v>0</v>
      </c>
      <c r="Z60">
        <v>84667614.180000007</v>
      </c>
      <c r="AA60">
        <v>1224354289.5799999</v>
      </c>
      <c r="AB60" t="e">
        <v>#VALUE!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3941551</v>
      </c>
      <c r="AK60">
        <v>3941551</v>
      </c>
      <c r="AL60">
        <v>0</v>
      </c>
      <c r="AM60">
        <v>506560151.72000003</v>
      </c>
      <c r="AN60">
        <v>574791209.91999996</v>
      </c>
      <c r="AO60">
        <v>0</v>
      </c>
      <c r="AP60">
        <v>0</v>
      </c>
      <c r="AQ60">
        <v>68231058.199999928</v>
      </c>
    </row>
    <row r="61" spans="1:43" hidden="1" x14ac:dyDescent="0.25">
      <c r="A61" t="s">
        <v>252</v>
      </c>
      <c r="B61" t="s">
        <v>260</v>
      </c>
      <c r="C61" t="s">
        <v>261</v>
      </c>
      <c r="D61" t="s">
        <v>262</v>
      </c>
      <c r="E61" t="s">
        <v>52</v>
      </c>
      <c r="F61" t="s">
        <v>68</v>
      </c>
      <c r="G61" t="s">
        <v>54</v>
      </c>
      <c r="H61" t="s">
        <v>55</v>
      </c>
      <c r="I61" t="s">
        <v>56</v>
      </c>
      <c r="J61" t="s">
        <v>57</v>
      </c>
      <c r="K61" t="s">
        <v>59</v>
      </c>
      <c r="L61" t="s">
        <v>111</v>
      </c>
      <c r="M61">
        <v>3</v>
      </c>
      <c r="N61" t="s">
        <v>59</v>
      </c>
      <c r="O61" t="s">
        <v>59</v>
      </c>
      <c r="P61" t="s">
        <v>59</v>
      </c>
      <c r="Q61" t="s">
        <v>1031</v>
      </c>
      <c r="R61">
        <v>129136429.25</v>
      </c>
      <c r="S61">
        <v>1076903.9099999999</v>
      </c>
      <c r="T61">
        <v>656964235.92999995</v>
      </c>
      <c r="U61">
        <v>0</v>
      </c>
      <c r="V61" t="s">
        <v>59</v>
      </c>
      <c r="W61">
        <v>628529.89</v>
      </c>
      <c r="X61">
        <v>9132.64</v>
      </c>
      <c r="Y61">
        <v>0</v>
      </c>
      <c r="Z61">
        <v>77594764.150000006</v>
      </c>
      <c r="AA61">
        <v>326177093.52999997</v>
      </c>
      <c r="AB61" t="e">
        <v>#VALUE!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150000000</v>
      </c>
      <c r="AN61">
        <v>150000000</v>
      </c>
      <c r="AO61">
        <v>0</v>
      </c>
      <c r="AP61">
        <v>0</v>
      </c>
      <c r="AQ61">
        <v>0</v>
      </c>
    </row>
    <row r="62" spans="1:43" hidden="1" x14ac:dyDescent="0.25">
      <c r="A62" t="s">
        <v>252</v>
      </c>
      <c r="B62" t="s">
        <v>263</v>
      </c>
      <c r="C62" t="s">
        <v>264</v>
      </c>
      <c r="D62" t="s">
        <v>265</v>
      </c>
      <c r="E62" t="s">
        <v>52</v>
      </c>
      <c r="F62" t="s">
        <v>68</v>
      </c>
      <c r="G62" t="s">
        <v>54</v>
      </c>
      <c r="H62" t="s">
        <v>55</v>
      </c>
      <c r="I62" t="s">
        <v>56</v>
      </c>
      <c r="J62" t="s">
        <v>57</v>
      </c>
      <c r="K62" t="s">
        <v>59</v>
      </c>
      <c r="L62" t="s">
        <v>111</v>
      </c>
      <c r="M62">
        <v>6</v>
      </c>
      <c r="N62" t="s">
        <v>59</v>
      </c>
      <c r="O62" t="s">
        <v>59</v>
      </c>
      <c r="P62" t="s">
        <v>59</v>
      </c>
      <c r="Q62" t="s">
        <v>1031</v>
      </c>
      <c r="R62">
        <v>2583844.87</v>
      </c>
      <c r="S62">
        <v>2594734.37</v>
      </c>
      <c r="T62">
        <v>25414657.5</v>
      </c>
      <c r="U62">
        <v>0</v>
      </c>
      <c r="V62" t="s">
        <v>59</v>
      </c>
      <c r="W62">
        <v>607889.29</v>
      </c>
      <c r="X62">
        <v>222164.01</v>
      </c>
      <c r="Y62">
        <v>0</v>
      </c>
      <c r="Z62">
        <v>1555863.09</v>
      </c>
      <c r="AA62">
        <v>58550290.640000001</v>
      </c>
      <c r="AB62" t="e">
        <v>#VALUE!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990000</v>
      </c>
      <c r="AK62">
        <v>990000</v>
      </c>
      <c r="AL62">
        <v>0</v>
      </c>
      <c r="AM62">
        <v>40000000</v>
      </c>
      <c r="AN62">
        <v>40000000</v>
      </c>
      <c r="AO62">
        <v>0</v>
      </c>
      <c r="AP62">
        <v>0</v>
      </c>
      <c r="AQ62">
        <v>0</v>
      </c>
    </row>
    <row r="63" spans="1:43" hidden="1" x14ac:dyDescent="0.25">
      <c r="A63" t="s">
        <v>252</v>
      </c>
      <c r="B63" t="s">
        <v>266</v>
      </c>
      <c r="C63" t="s">
        <v>266</v>
      </c>
      <c r="D63" t="s">
        <v>267</v>
      </c>
      <c r="E63" t="s">
        <v>52</v>
      </c>
      <c r="F63" t="s">
        <v>68</v>
      </c>
      <c r="G63" t="s">
        <v>54</v>
      </c>
      <c r="H63" t="s">
        <v>55</v>
      </c>
      <c r="I63" t="s">
        <v>56</v>
      </c>
      <c r="J63" t="s">
        <v>57</v>
      </c>
      <c r="K63" t="s">
        <v>59</v>
      </c>
      <c r="L63" t="s">
        <v>111</v>
      </c>
      <c r="M63">
        <v>1280</v>
      </c>
      <c r="N63" t="s">
        <v>59</v>
      </c>
      <c r="O63" t="s">
        <v>59</v>
      </c>
      <c r="P63" t="s">
        <v>57</v>
      </c>
      <c r="Q63" t="s">
        <v>1033</v>
      </c>
      <c r="R63">
        <v>101022486</v>
      </c>
      <c r="S63">
        <v>73328290</v>
      </c>
      <c r="T63">
        <v>99775139</v>
      </c>
      <c r="U63">
        <v>2679677</v>
      </c>
      <c r="V63" t="s">
        <v>59</v>
      </c>
      <c r="W63">
        <v>724403</v>
      </c>
      <c r="X63">
        <v>76131</v>
      </c>
      <c r="Y63">
        <v>0</v>
      </c>
      <c r="Z63">
        <v>1247346</v>
      </c>
      <c r="AA63">
        <v>31260067</v>
      </c>
      <c r="AB63" t="e">
        <v>#VALUE!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248000</v>
      </c>
      <c r="AK63">
        <v>248000</v>
      </c>
      <c r="AL63">
        <v>0</v>
      </c>
      <c r="AM63">
        <v>24024947</v>
      </c>
      <c r="AN63">
        <v>29744203</v>
      </c>
      <c r="AO63">
        <v>5719255.9800000004</v>
      </c>
      <c r="AP63">
        <v>0</v>
      </c>
      <c r="AQ63">
        <v>5719256</v>
      </c>
    </row>
    <row r="64" spans="1:43" hidden="1" x14ac:dyDescent="0.25">
      <c r="A64" t="s">
        <v>252</v>
      </c>
      <c r="B64" t="s">
        <v>268</v>
      </c>
      <c r="C64" t="s">
        <v>269</v>
      </c>
      <c r="D64" t="s">
        <v>270</v>
      </c>
      <c r="E64" t="s">
        <v>52</v>
      </c>
      <c r="F64" t="s">
        <v>72</v>
      </c>
      <c r="G64" t="s">
        <v>54</v>
      </c>
      <c r="H64" t="s">
        <v>55</v>
      </c>
      <c r="I64" t="s">
        <v>56</v>
      </c>
      <c r="J64" t="s">
        <v>57</v>
      </c>
      <c r="K64" t="s">
        <v>57</v>
      </c>
      <c r="L64" t="s">
        <v>111</v>
      </c>
      <c r="M64">
        <v>109</v>
      </c>
      <c r="N64" t="s">
        <v>59</v>
      </c>
      <c r="O64" t="s">
        <v>59</v>
      </c>
      <c r="P64" t="s">
        <v>57</v>
      </c>
      <c r="Q64" t="s">
        <v>1034</v>
      </c>
      <c r="R64">
        <v>15507909.970000001</v>
      </c>
      <c r="S64">
        <v>15432128.630000001</v>
      </c>
      <c r="T64">
        <v>21256646.219999999</v>
      </c>
      <c r="U64">
        <v>615522.97</v>
      </c>
      <c r="V64" t="s">
        <v>57</v>
      </c>
      <c r="W64">
        <v>308266.28999999998</v>
      </c>
      <c r="X64">
        <v>0</v>
      </c>
      <c r="Y64">
        <v>0</v>
      </c>
      <c r="Z64">
        <v>-2338321.41</v>
      </c>
      <c r="AA64">
        <v>40367686</v>
      </c>
      <c r="AB64" t="e">
        <v>#VALUE!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32197937.120000001</v>
      </c>
      <c r="AK64">
        <v>2023</v>
      </c>
      <c r="AL64">
        <v>-32195914.120000001</v>
      </c>
      <c r="AM64">
        <v>32197985</v>
      </c>
      <c r="AN64">
        <v>32197985</v>
      </c>
      <c r="AO64">
        <v>0</v>
      </c>
      <c r="AP64">
        <v>0</v>
      </c>
      <c r="AQ64">
        <v>0</v>
      </c>
    </row>
    <row r="65" spans="1:43" hidden="1" x14ac:dyDescent="0.25">
      <c r="A65" t="s">
        <v>252</v>
      </c>
      <c r="B65" t="s">
        <v>271</v>
      </c>
      <c r="C65" t="s">
        <v>272</v>
      </c>
      <c r="D65" t="s">
        <v>273</v>
      </c>
      <c r="E65" t="s">
        <v>67</v>
      </c>
      <c r="F65" t="s">
        <v>53</v>
      </c>
      <c r="G65" t="s">
        <v>73</v>
      </c>
      <c r="H65" t="s">
        <v>74</v>
      </c>
      <c r="I65" t="s">
        <v>56</v>
      </c>
      <c r="J65" t="s">
        <v>57</v>
      </c>
      <c r="K65" t="s">
        <v>57</v>
      </c>
      <c r="L65" t="s">
        <v>58</v>
      </c>
      <c r="M65">
        <v>5</v>
      </c>
      <c r="N65" t="s">
        <v>59</v>
      </c>
      <c r="O65" t="s">
        <v>59</v>
      </c>
      <c r="P65" t="s">
        <v>57</v>
      </c>
      <c r="Q65" t="s">
        <v>1035</v>
      </c>
      <c r="R65">
        <v>0</v>
      </c>
      <c r="S65">
        <v>148947.60999999999</v>
      </c>
      <c r="T65">
        <v>220908.49</v>
      </c>
      <c r="U65">
        <v>0</v>
      </c>
      <c r="V65" t="s">
        <v>57</v>
      </c>
      <c r="W65">
        <v>120480.9</v>
      </c>
      <c r="X65">
        <v>0</v>
      </c>
      <c r="Y65">
        <v>112014.66</v>
      </c>
      <c r="Z65">
        <v>-11812145.619999999</v>
      </c>
      <c r="AA65">
        <v>454524.01</v>
      </c>
      <c r="AB65" t="e">
        <v>#VALUE!</v>
      </c>
      <c r="AC65">
        <v>0</v>
      </c>
      <c r="AD65">
        <v>237726.7</v>
      </c>
      <c r="AE65">
        <v>220908.5</v>
      </c>
      <c r="AF65">
        <v>11099713.6</v>
      </c>
      <c r="AG65">
        <v>69761.27</v>
      </c>
      <c r="AH65">
        <v>32942.11</v>
      </c>
      <c r="AI65">
        <v>0</v>
      </c>
      <c r="AJ65">
        <v>98826.55</v>
      </c>
      <c r="AK65">
        <v>99.65</v>
      </c>
      <c r="AL65">
        <v>-98726.900000000009</v>
      </c>
      <c r="AM65">
        <v>12233727.6</v>
      </c>
      <c r="AN65">
        <v>12266669.710000001</v>
      </c>
      <c r="AO65">
        <v>32942.11</v>
      </c>
      <c r="AP65">
        <v>0</v>
      </c>
      <c r="AQ65">
        <v>32942.110000001267</v>
      </c>
    </row>
    <row r="66" spans="1:43" hidden="1" x14ac:dyDescent="0.25">
      <c r="A66" t="s">
        <v>252</v>
      </c>
      <c r="B66" t="s">
        <v>274</v>
      </c>
      <c r="C66" t="s">
        <v>275</v>
      </c>
      <c r="D66" t="s">
        <v>276</v>
      </c>
      <c r="E66" t="s">
        <v>52</v>
      </c>
      <c r="F66" t="s">
        <v>87</v>
      </c>
      <c r="G66" t="s">
        <v>54</v>
      </c>
      <c r="H66" t="s">
        <v>55</v>
      </c>
      <c r="I66" t="s">
        <v>56</v>
      </c>
      <c r="J66" t="s">
        <v>57</v>
      </c>
      <c r="K66" t="s">
        <v>57</v>
      </c>
      <c r="L66" t="s">
        <v>111</v>
      </c>
      <c r="M66">
        <v>2020</v>
      </c>
      <c r="N66" t="s">
        <v>59</v>
      </c>
      <c r="O66" t="s">
        <v>59</v>
      </c>
      <c r="P66" t="s">
        <v>59</v>
      </c>
      <c r="Q66" t="s">
        <v>1036</v>
      </c>
      <c r="R66">
        <v>2305671995.77</v>
      </c>
      <c r="S66">
        <v>946667751.27999997</v>
      </c>
      <c r="T66">
        <v>2282596342.4299998</v>
      </c>
      <c r="U66">
        <v>303403483.33999997</v>
      </c>
      <c r="V66" t="s">
        <v>59</v>
      </c>
      <c r="W66">
        <v>722900.88</v>
      </c>
      <c r="X66">
        <v>15667.52</v>
      </c>
      <c r="Y66">
        <v>23386.95</v>
      </c>
      <c r="Z66">
        <v>157249950</v>
      </c>
      <c r="AA66">
        <v>2127332920</v>
      </c>
      <c r="AB66" t="e">
        <v>#VALUE!</v>
      </c>
      <c r="AC66">
        <v>263249386.16999999</v>
      </c>
      <c r="AD66">
        <v>0</v>
      </c>
      <c r="AE66">
        <v>0</v>
      </c>
      <c r="AF66">
        <v>2209460.59</v>
      </c>
      <c r="AG66">
        <v>64529800.390000001</v>
      </c>
      <c r="AH66">
        <v>0</v>
      </c>
      <c r="AI66">
        <v>0</v>
      </c>
      <c r="AJ66">
        <v>687836198</v>
      </c>
      <c r="AK66">
        <v>929456430</v>
      </c>
      <c r="AL66">
        <v>241620232</v>
      </c>
      <c r="AM66">
        <v>1537314981</v>
      </c>
      <c r="AN66">
        <v>2074068686</v>
      </c>
      <c r="AO66">
        <v>0</v>
      </c>
      <c r="AP66">
        <v>0</v>
      </c>
      <c r="AQ66">
        <v>536753705</v>
      </c>
    </row>
    <row r="67" spans="1:43" hidden="1" x14ac:dyDescent="0.25">
      <c r="A67" t="s">
        <v>252</v>
      </c>
      <c r="B67" t="s">
        <v>277</v>
      </c>
      <c r="C67" t="s">
        <v>278</v>
      </c>
      <c r="D67" t="s">
        <v>279</v>
      </c>
      <c r="E67" t="s">
        <v>52</v>
      </c>
      <c r="F67" t="s">
        <v>280</v>
      </c>
      <c r="G67" t="s">
        <v>54</v>
      </c>
      <c r="H67" t="s">
        <v>55</v>
      </c>
      <c r="I67" t="s">
        <v>256</v>
      </c>
      <c r="J67" t="s">
        <v>59</v>
      </c>
      <c r="K67" t="s">
        <v>57</v>
      </c>
      <c r="L67" t="s">
        <v>111</v>
      </c>
      <c r="M67">
        <v>122</v>
      </c>
      <c r="N67" t="s">
        <v>59</v>
      </c>
      <c r="O67" t="s">
        <v>59</v>
      </c>
      <c r="P67" t="s">
        <v>59</v>
      </c>
      <c r="Q67" t="s">
        <v>1037</v>
      </c>
      <c r="R67">
        <v>84869329.280000001</v>
      </c>
      <c r="S67">
        <v>26331738.25</v>
      </c>
      <c r="T67">
        <v>179769253.34</v>
      </c>
      <c r="U67">
        <v>34661913.07</v>
      </c>
      <c r="V67" t="s">
        <v>59</v>
      </c>
      <c r="W67">
        <v>666046.51</v>
      </c>
      <c r="X67">
        <v>0</v>
      </c>
      <c r="Y67">
        <v>20549.259999999998</v>
      </c>
      <c r="Z67">
        <v>183510404.56</v>
      </c>
      <c r="AA67">
        <v>1008340094.86</v>
      </c>
      <c r="AB67" t="e">
        <v>#VALUE!</v>
      </c>
      <c r="AC67">
        <v>159637171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57773215</v>
      </c>
      <c r="AK67">
        <v>57773215</v>
      </c>
      <c r="AL67">
        <v>0</v>
      </c>
      <c r="AM67">
        <v>566025355.62</v>
      </c>
      <c r="AN67">
        <v>566025355.62</v>
      </c>
      <c r="AO67">
        <v>0</v>
      </c>
      <c r="AP67">
        <v>0</v>
      </c>
      <c r="AQ67">
        <v>0</v>
      </c>
    </row>
    <row r="68" spans="1:43" hidden="1" x14ac:dyDescent="0.25">
      <c r="A68" t="s">
        <v>252</v>
      </c>
      <c r="B68" t="s">
        <v>281</v>
      </c>
      <c r="C68" t="s">
        <v>282</v>
      </c>
      <c r="D68" t="s">
        <v>283</v>
      </c>
      <c r="E68" t="s">
        <v>52</v>
      </c>
      <c r="F68" t="s">
        <v>128</v>
      </c>
      <c r="G68" t="s">
        <v>54</v>
      </c>
      <c r="H68" t="s">
        <v>55</v>
      </c>
      <c r="I68" t="s">
        <v>56</v>
      </c>
      <c r="J68" t="s">
        <v>57</v>
      </c>
      <c r="K68" t="s">
        <v>57</v>
      </c>
      <c r="L68" t="s">
        <v>111</v>
      </c>
      <c r="M68">
        <v>3</v>
      </c>
      <c r="N68" t="s">
        <v>59</v>
      </c>
      <c r="O68" t="s">
        <v>59</v>
      </c>
      <c r="P68" t="s">
        <v>57</v>
      </c>
      <c r="Q68" t="s">
        <v>1038</v>
      </c>
      <c r="R68">
        <v>4231021.9400000004</v>
      </c>
      <c r="S68">
        <v>586916.69999999995</v>
      </c>
      <c r="T68">
        <v>1759702.26</v>
      </c>
      <c r="U68">
        <v>0</v>
      </c>
      <c r="V68" t="s">
        <v>57</v>
      </c>
      <c r="W68">
        <v>188329.43</v>
      </c>
      <c r="X68">
        <v>0</v>
      </c>
      <c r="Y68">
        <v>0</v>
      </c>
      <c r="Z68">
        <v>-1620755.68</v>
      </c>
      <c r="AA68">
        <v>-1114248</v>
      </c>
      <c r="AB68" t="e">
        <v>#VALUE!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257000</v>
      </c>
      <c r="AI68">
        <v>0</v>
      </c>
      <c r="AJ68">
        <v>1930250</v>
      </c>
      <c r="AK68">
        <v>1930250</v>
      </c>
      <c r="AL68">
        <v>0</v>
      </c>
      <c r="AM68">
        <v>1930250</v>
      </c>
      <c r="AN68">
        <v>1930250</v>
      </c>
      <c r="AO68">
        <v>0</v>
      </c>
      <c r="AP68">
        <v>0</v>
      </c>
      <c r="AQ68">
        <v>0</v>
      </c>
    </row>
    <row r="69" spans="1:43" hidden="1" x14ac:dyDescent="0.25">
      <c r="A69" t="s">
        <v>252</v>
      </c>
      <c r="B69" t="s">
        <v>284</v>
      </c>
      <c r="C69" t="s">
        <v>284</v>
      </c>
      <c r="D69" t="s">
        <v>285</v>
      </c>
      <c r="E69" t="s">
        <v>52</v>
      </c>
      <c r="F69" t="s">
        <v>280</v>
      </c>
      <c r="G69" t="s">
        <v>73</v>
      </c>
      <c r="H69" t="s">
        <v>55</v>
      </c>
      <c r="I69" t="s">
        <v>56</v>
      </c>
      <c r="J69" t="s">
        <v>57</v>
      </c>
      <c r="K69" t="s">
        <v>59</v>
      </c>
      <c r="L69" t="s">
        <v>111</v>
      </c>
      <c r="M69">
        <v>18</v>
      </c>
      <c r="N69" t="s">
        <v>57</v>
      </c>
      <c r="O69" t="s">
        <v>59</v>
      </c>
      <c r="P69" t="s">
        <v>59</v>
      </c>
      <c r="Q69" t="s">
        <v>1039</v>
      </c>
      <c r="R69">
        <v>12367896.279999999</v>
      </c>
      <c r="S69">
        <v>5526627.2699999996</v>
      </c>
      <c r="T69">
        <v>12984970.01</v>
      </c>
      <c r="U69">
        <v>2457257.5499999998</v>
      </c>
      <c r="V69" t="s">
        <v>59</v>
      </c>
      <c r="W69">
        <v>492598</v>
      </c>
      <c r="X69">
        <v>0</v>
      </c>
      <c r="Y69">
        <v>17184.740000000002</v>
      </c>
      <c r="Z69">
        <v>2351616.7400000002</v>
      </c>
      <c r="AA69">
        <v>35701072.289999999</v>
      </c>
      <c r="AB69" t="e">
        <v>#VALUE!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7575212</v>
      </c>
      <c r="AK69">
        <v>7575212</v>
      </c>
      <c r="AL69">
        <v>0</v>
      </c>
      <c r="AM69">
        <v>7575212.6100000003</v>
      </c>
      <c r="AN69">
        <v>7575212.6100000003</v>
      </c>
      <c r="AO69">
        <v>0</v>
      </c>
      <c r="AP69">
        <v>0</v>
      </c>
      <c r="AQ69">
        <v>0</v>
      </c>
    </row>
    <row r="70" spans="1:43" hidden="1" x14ac:dyDescent="0.25">
      <c r="A70" t="s">
        <v>252</v>
      </c>
      <c r="B70" t="s">
        <v>286</v>
      </c>
      <c r="C70" t="s">
        <v>287</v>
      </c>
      <c r="D70" t="s">
        <v>288</v>
      </c>
      <c r="E70" t="s">
        <v>52</v>
      </c>
      <c r="F70" t="s">
        <v>280</v>
      </c>
      <c r="G70" t="s">
        <v>54</v>
      </c>
      <c r="H70" t="s">
        <v>55</v>
      </c>
      <c r="I70" t="s">
        <v>56</v>
      </c>
      <c r="J70" t="s">
        <v>57</v>
      </c>
      <c r="K70" t="s">
        <v>59</v>
      </c>
      <c r="L70" t="s">
        <v>111</v>
      </c>
      <c r="M70">
        <v>51</v>
      </c>
      <c r="N70" t="s">
        <v>57</v>
      </c>
      <c r="O70" t="s">
        <v>59</v>
      </c>
      <c r="P70" t="s">
        <v>57</v>
      </c>
      <c r="Q70" t="s">
        <v>1040</v>
      </c>
      <c r="R70">
        <v>0</v>
      </c>
      <c r="S70">
        <v>6725642</v>
      </c>
      <c r="T70">
        <v>13371089.41</v>
      </c>
      <c r="U70">
        <v>87878.74</v>
      </c>
      <c r="V70" t="s">
        <v>59</v>
      </c>
      <c r="W70">
        <v>479553.41</v>
      </c>
      <c r="X70">
        <v>0</v>
      </c>
      <c r="Y70">
        <v>113376.05</v>
      </c>
      <c r="Z70">
        <v>11429000.119999999</v>
      </c>
      <c r="AA70">
        <v>186823437.03</v>
      </c>
      <c r="AB70" t="e">
        <v>#VALUE!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175649740</v>
      </c>
      <c r="AK70">
        <v>174080579</v>
      </c>
      <c r="AL70">
        <v>-1569161</v>
      </c>
      <c r="AM70">
        <v>175649739.61000001</v>
      </c>
      <c r="AN70">
        <v>174080579.47</v>
      </c>
      <c r="AO70">
        <v>0</v>
      </c>
      <c r="AP70">
        <v>0</v>
      </c>
      <c r="AQ70">
        <v>-1569160.1400000155</v>
      </c>
    </row>
    <row r="71" spans="1:43" hidden="1" x14ac:dyDescent="0.25">
      <c r="A71" t="s">
        <v>252</v>
      </c>
      <c r="B71" t="s">
        <v>289</v>
      </c>
      <c r="C71" t="s">
        <v>290</v>
      </c>
      <c r="D71" t="s">
        <v>291</v>
      </c>
      <c r="E71" t="s">
        <v>52</v>
      </c>
      <c r="F71" t="s">
        <v>280</v>
      </c>
      <c r="G71" t="s">
        <v>54</v>
      </c>
      <c r="H71" t="s">
        <v>55</v>
      </c>
      <c r="I71" t="s">
        <v>56</v>
      </c>
      <c r="J71" t="s">
        <v>57</v>
      </c>
      <c r="K71" t="s">
        <v>59</v>
      </c>
      <c r="L71" t="s">
        <v>111</v>
      </c>
      <c r="M71">
        <v>16</v>
      </c>
      <c r="N71" t="s">
        <v>59</v>
      </c>
      <c r="O71" t="s">
        <v>59</v>
      </c>
      <c r="P71" t="s">
        <v>59</v>
      </c>
      <c r="Q71" t="s">
        <v>1041</v>
      </c>
      <c r="R71">
        <v>230801143.27000001</v>
      </c>
      <c r="S71">
        <v>6405016</v>
      </c>
      <c r="T71">
        <v>87429419.310000002</v>
      </c>
      <c r="U71">
        <v>26552</v>
      </c>
      <c r="V71" t="s">
        <v>59</v>
      </c>
      <c r="W71">
        <v>578364.84</v>
      </c>
      <c r="X71">
        <v>135142.14000000001</v>
      </c>
      <c r="Y71">
        <v>11229.12</v>
      </c>
      <c r="Z71">
        <v>118233995.16</v>
      </c>
      <c r="AA71">
        <v>400066360.91000003</v>
      </c>
      <c r="AB71" t="e">
        <v>#VALUE!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136850013</v>
      </c>
      <c r="AK71">
        <v>136850013</v>
      </c>
      <c r="AL71">
        <v>0</v>
      </c>
      <c r="AM71">
        <v>112283997.86</v>
      </c>
      <c r="AN71">
        <v>112283997.86</v>
      </c>
      <c r="AO71">
        <v>0</v>
      </c>
      <c r="AP71">
        <v>0</v>
      </c>
      <c r="AQ71">
        <v>0</v>
      </c>
    </row>
    <row r="72" spans="1:43" hidden="1" x14ac:dyDescent="0.25">
      <c r="A72" t="s">
        <v>252</v>
      </c>
      <c r="B72" t="s">
        <v>292</v>
      </c>
      <c r="C72" t="s">
        <v>293</v>
      </c>
      <c r="D72" t="s">
        <v>294</v>
      </c>
      <c r="E72" t="s">
        <v>52</v>
      </c>
      <c r="F72" t="s">
        <v>280</v>
      </c>
      <c r="G72" t="s">
        <v>73</v>
      </c>
      <c r="H72" t="s">
        <v>55</v>
      </c>
      <c r="I72" t="s">
        <v>56</v>
      </c>
      <c r="J72" t="s">
        <v>57</v>
      </c>
      <c r="K72" t="s">
        <v>59</v>
      </c>
      <c r="L72" t="s">
        <v>111</v>
      </c>
      <c r="M72">
        <v>16</v>
      </c>
      <c r="N72" t="s">
        <v>57</v>
      </c>
      <c r="O72" t="s">
        <v>59</v>
      </c>
      <c r="P72" t="s">
        <v>57</v>
      </c>
      <c r="Q72" t="s">
        <v>1042</v>
      </c>
      <c r="R72">
        <v>23396040.920000002</v>
      </c>
      <c r="S72">
        <v>3502611.03</v>
      </c>
      <c r="T72">
        <v>12027576.439999999</v>
      </c>
      <c r="U72">
        <v>21080.33</v>
      </c>
      <c r="V72" t="s">
        <v>59</v>
      </c>
      <c r="W72">
        <v>498173.76</v>
      </c>
      <c r="X72">
        <v>63667.48</v>
      </c>
      <c r="Y72">
        <v>0</v>
      </c>
      <c r="Z72">
        <v>16372619.220000001</v>
      </c>
      <c r="AA72">
        <v>39867031.600000001</v>
      </c>
      <c r="AB72" t="e">
        <v>#VALUE!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21270415</v>
      </c>
      <c r="AK72">
        <v>21270415</v>
      </c>
      <c r="AL72">
        <v>0</v>
      </c>
      <c r="AM72">
        <v>21270414.68</v>
      </c>
      <c r="AN72">
        <v>21270414.68</v>
      </c>
      <c r="AO72">
        <v>0</v>
      </c>
      <c r="AP72">
        <v>0</v>
      </c>
      <c r="AQ72">
        <v>0</v>
      </c>
    </row>
    <row r="73" spans="1:43" hidden="1" x14ac:dyDescent="0.25">
      <c r="A73" t="s">
        <v>252</v>
      </c>
      <c r="B73" t="s">
        <v>295</v>
      </c>
      <c r="C73" t="s">
        <v>296</v>
      </c>
      <c r="D73" t="s">
        <v>297</v>
      </c>
      <c r="E73" t="s">
        <v>52</v>
      </c>
      <c r="F73" t="s">
        <v>91</v>
      </c>
      <c r="G73" t="s">
        <v>73</v>
      </c>
      <c r="H73" t="s">
        <v>171</v>
      </c>
      <c r="I73" t="s">
        <v>56</v>
      </c>
      <c r="J73" t="s">
        <v>57</v>
      </c>
      <c r="K73" t="s">
        <v>57</v>
      </c>
      <c r="L73" t="s">
        <v>58</v>
      </c>
      <c r="M73">
        <v>410</v>
      </c>
      <c r="N73" t="s">
        <v>59</v>
      </c>
      <c r="O73" t="s">
        <v>59</v>
      </c>
      <c r="P73" t="s">
        <v>59</v>
      </c>
      <c r="Q73" t="s">
        <v>1043</v>
      </c>
      <c r="R73">
        <v>11443214.810000001</v>
      </c>
      <c r="S73">
        <v>20730865.670000002</v>
      </c>
      <c r="T73">
        <v>89688230.989999995</v>
      </c>
      <c r="U73">
        <v>43555936.210000001</v>
      </c>
      <c r="V73" t="s">
        <v>57</v>
      </c>
      <c r="W73">
        <v>217417.95</v>
      </c>
      <c r="X73">
        <v>0</v>
      </c>
      <c r="Y73">
        <v>12175.45</v>
      </c>
      <c r="Z73">
        <v>-1082217.6599999999</v>
      </c>
      <c r="AA73">
        <v>-210563322.94999999</v>
      </c>
      <c r="AB73" t="e">
        <v>#VALUE!</v>
      </c>
      <c r="AC73">
        <v>0</v>
      </c>
      <c r="AD73">
        <v>55978270.090000004</v>
      </c>
      <c r="AE73">
        <v>85130645.370000005</v>
      </c>
      <c r="AF73">
        <v>112758668.76000001</v>
      </c>
      <c r="AG73">
        <v>85130645.370000005</v>
      </c>
      <c r="AH73">
        <v>0</v>
      </c>
      <c r="AI73">
        <v>0</v>
      </c>
      <c r="AJ73">
        <v>100078.46</v>
      </c>
      <c r="AK73">
        <v>100</v>
      </c>
      <c r="AL73">
        <v>-99978.46</v>
      </c>
      <c r="AM73">
        <v>37029931.619999997</v>
      </c>
      <c r="AN73">
        <v>75000000</v>
      </c>
      <c r="AO73">
        <v>37970068.380000003</v>
      </c>
      <c r="AP73">
        <v>37970068.380000003</v>
      </c>
      <c r="AQ73">
        <v>75940136.760000005</v>
      </c>
    </row>
    <row r="74" spans="1:43" hidden="1" x14ac:dyDescent="0.25">
      <c r="A74" t="s">
        <v>252</v>
      </c>
      <c r="B74" t="s">
        <v>298</v>
      </c>
      <c r="C74" t="s">
        <v>299</v>
      </c>
      <c r="D74" t="s">
        <v>300</v>
      </c>
      <c r="E74" t="s">
        <v>52</v>
      </c>
      <c r="F74" t="s">
        <v>102</v>
      </c>
      <c r="G74" t="s">
        <v>73</v>
      </c>
      <c r="H74" t="s">
        <v>74</v>
      </c>
      <c r="I74" t="s">
        <v>256</v>
      </c>
      <c r="J74" t="s">
        <v>57</v>
      </c>
      <c r="K74" t="s">
        <v>57</v>
      </c>
      <c r="L74" t="s">
        <v>58</v>
      </c>
      <c r="M74">
        <v>343</v>
      </c>
      <c r="N74" t="s">
        <v>59</v>
      </c>
      <c r="O74" t="s">
        <v>59</v>
      </c>
      <c r="P74" t="s">
        <v>59</v>
      </c>
      <c r="Q74" t="s">
        <v>1044</v>
      </c>
      <c r="R74">
        <v>169535.12</v>
      </c>
      <c r="S74">
        <v>145003186.09</v>
      </c>
      <c r="T74">
        <v>172823326.43000001</v>
      </c>
      <c r="U74">
        <v>1040816.14</v>
      </c>
      <c r="V74" t="s">
        <v>57</v>
      </c>
      <c r="W74">
        <v>946413.84</v>
      </c>
      <c r="X74">
        <v>0</v>
      </c>
      <c r="Y74">
        <v>0</v>
      </c>
      <c r="Z74">
        <v>-21394028.530000001</v>
      </c>
      <c r="AA74">
        <v>-53793107.369999997</v>
      </c>
      <c r="AB74" t="e">
        <v>#VALUE!</v>
      </c>
      <c r="AC74">
        <v>0</v>
      </c>
      <c r="AD74">
        <v>131050245.36</v>
      </c>
      <c r="AE74">
        <v>133796149.77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-1</v>
      </c>
      <c r="AM74">
        <v>677760.52</v>
      </c>
      <c r="AN74">
        <v>677760.52</v>
      </c>
      <c r="AO74">
        <v>0</v>
      </c>
      <c r="AP74">
        <v>0</v>
      </c>
      <c r="AQ74">
        <v>0</v>
      </c>
    </row>
    <row r="75" spans="1:43" hidden="1" x14ac:dyDescent="0.25">
      <c r="A75" t="s">
        <v>252</v>
      </c>
      <c r="B75" t="s">
        <v>301</v>
      </c>
      <c r="C75" t="s">
        <v>302</v>
      </c>
      <c r="D75" t="s">
        <v>303</v>
      </c>
      <c r="E75" t="s">
        <v>52</v>
      </c>
      <c r="F75" t="s">
        <v>204</v>
      </c>
      <c r="G75" t="s">
        <v>73</v>
      </c>
      <c r="H75" t="s">
        <v>74</v>
      </c>
      <c r="I75" t="s">
        <v>56</v>
      </c>
      <c r="J75" t="s">
        <v>57</v>
      </c>
      <c r="K75" t="s">
        <v>57</v>
      </c>
      <c r="L75" t="s">
        <v>58</v>
      </c>
      <c r="M75">
        <v>1233</v>
      </c>
      <c r="N75" t="s">
        <v>59</v>
      </c>
      <c r="O75" t="s">
        <v>59</v>
      </c>
      <c r="P75" t="s">
        <v>57</v>
      </c>
      <c r="Q75" t="s">
        <v>1045</v>
      </c>
      <c r="R75">
        <v>200542558.61000001</v>
      </c>
      <c r="S75">
        <v>282403350</v>
      </c>
      <c r="T75">
        <v>553641888.00999999</v>
      </c>
      <c r="U75">
        <v>13475701.060000001</v>
      </c>
      <c r="V75" t="s">
        <v>57</v>
      </c>
      <c r="W75">
        <v>714411.22</v>
      </c>
      <c r="X75">
        <v>0</v>
      </c>
      <c r="Y75">
        <v>37163.279999999999</v>
      </c>
      <c r="Z75">
        <v>87374621.189999998</v>
      </c>
      <c r="AA75">
        <v>1836600786.1700001</v>
      </c>
      <c r="AB75" t="e">
        <v>#VALUE!</v>
      </c>
      <c r="AC75">
        <v>0</v>
      </c>
      <c r="AD75">
        <v>320131388.44</v>
      </c>
      <c r="AE75">
        <v>369615946.13</v>
      </c>
      <c r="AF75">
        <v>0</v>
      </c>
      <c r="AG75">
        <v>0</v>
      </c>
      <c r="AH75">
        <v>21495086.09</v>
      </c>
      <c r="AI75">
        <v>2233538.6</v>
      </c>
      <c r="AJ75">
        <v>30461700</v>
      </c>
      <c r="AK75">
        <v>30689692</v>
      </c>
      <c r="AL75">
        <v>227992</v>
      </c>
      <c r="AM75">
        <v>2871929076</v>
      </c>
      <c r="AN75">
        <v>2893424161.7600002</v>
      </c>
      <c r="AO75">
        <v>21495086.09</v>
      </c>
      <c r="AP75">
        <v>2233538.6</v>
      </c>
      <c r="AQ75">
        <v>23728624.36000023</v>
      </c>
    </row>
    <row r="76" spans="1:43" hidden="1" x14ac:dyDescent="0.25">
      <c r="A76" t="s">
        <v>252</v>
      </c>
      <c r="B76" t="s">
        <v>304</v>
      </c>
      <c r="C76" t="s">
        <v>305</v>
      </c>
      <c r="D76" t="s">
        <v>306</v>
      </c>
      <c r="E76" t="s">
        <v>52</v>
      </c>
      <c r="F76" t="s">
        <v>91</v>
      </c>
      <c r="G76" t="s">
        <v>73</v>
      </c>
      <c r="H76" t="s">
        <v>55</v>
      </c>
      <c r="I76" t="s">
        <v>56</v>
      </c>
      <c r="J76" t="s">
        <v>57</v>
      </c>
      <c r="K76" t="s">
        <v>57</v>
      </c>
      <c r="L76" t="s">
        <v>58</v>
      </c>
      <c r="M76">
        <v>1736</v>
      </c>
      <c r="N76" t="s">
        <v>59</v>
      </c>
      <c r="O76" t="s">
        <v>59</v>
      </c>
      <c r="P76" t="s">
        <v>59</v>
      </c>
      <c r="Q76" t="s">
        <v>1046</v>
      </c>
      <c r="R76">
        <v>0</v>
      </c>
      <c r="S76">
        <v>340941411.88999999</v>
      </c>
      <c r="T76">
        <v>1510513199.5599999</v>
      </c>
      <c r="U76">
        <v>0</v>
      </c>
      <c r="V76" t="s">
        <v>57</v>
      </c>
      <c r="W76">
        <v>442568.56</v>
      </c>
      <c r="X76">
        <v>0</v>
      </c>
      <c r="Y76">
        <v>14149.6</v>
      </c>
      <c r="Z76">
        <v>14201543.51</v>
      </c>
      <c r="AA76">
        <v>637285737.40999997</v>
      </c>
      <c r="AB76" t="e">
        <v>#VALUE!</v>
      </c>
      <c r="AC76">
        <v>0</v>
      </c>
      <c r="AD76">
        <v>1039034444.78</v>
      </c>
      <c r="AE76">
        <v>1404573152.3399999</v>
      </c>
      <c r="AF76">
        <v>0</v>
      </c>
      <c r="AG76">
        <v>0</v>
      </c>
      <c r="AH76">
        <v>0</v>
      </c>
      <c r="AI76">
        <v>0</v>
      </c>
      <c r="AJ76">
        <v>280600</v>
      </c>
      <c r="AK76">
        <v>280600</v>
      </c>
      <c r="AL76">
        <v>0</v>
      </c>
      <c r="AM76">
        <v>26713076.280000001</v>
      </c>
      <c r="AN76">
        <v>26713076.280000001</v>
      </c>
      <c r="AO76">
        <v>0</v>
      </c>
      <c r="AP76">
        <v>0</v>
      </c>
      <c r="AQ76">
        <v>0</v>
      </c>
    </row>
    <row r="77" spans="1:43" hidden="1" x14ac:dyDescent="0.25">
      <c r="A77" t="s">
        <v>252</v>
      </c>
      <c r="B77" t="s">
        <v>307</v>
      </c>
      <c r="C77" t="s">
        <v>307</v>
      </c>
      <c r="D77" t="s">
        <v>308</v>
      </c>
      <c r="E77" t="s">
        <v>67</v>
      </c>
      <c r="F77" t="s">
        <v>53</v>
      </c>
      <c r="G77" t="s">
        <v>54</v>
      </c>
      <c r="H77" t="s">
        <v>55</v>
      </c>
      <c r="I77" t="s">
        <v>56</v>
      </c>
      <c r="J77" t="s">
        <v>57</v>
      </c>
      <c r="K77" t="s">
        <v>57</v>
      </c>
      <c r="L77" t="s">
        <v>111</v>
      </c>
      <c r="M77">
        <v>7</v>
      </c>
      <c r="N77" t="s">
        <v>59</v>
      </c>
      <c r="O77" t="s">
        <v>59</v>
      </c>
      <c r="P77" t="s">
        <v>57</v>
      </c>
      <c r="Q77" t="s">
        <v>987</v>
      </c>
      <c r="R77">
        <v>2688357.05</v>
      </c>
      <c r="S77">
        <v>1277415.42</v>
      </c>
      <c r="T77">
        <v>3254746.43</v>
      </c>
      <c r="U77">
        <v>0</v>
      </c>
      <c r="V77" t="s">
        <v>57</v>
      </c>
      <c r="W77">
        <v>165657.31</v>
      </c>
      <c r="X77">
        <v>0</v>
      </c>
      <c r="Y77">
        <v>0</v>
      </c>
      <c r="Z77">
        <v>-516928.28</v>
      </c>
      <c r="AA77">
        <v>8296258.2400000002</v>
      </c>
      <c r="AB77" t="e">
        <v>#VALUE!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4024.42</v>
      </c>
      <c r="AK77">
        <v>4024.42</v>
      </c>
      <c r="AL77">
        <v>0</v>
      </c>
      <c r="AM77">
        <v>4024.42</v>
      </c>
      <c r="AN77">
        <v>4024.42</v>
      </c>
      <c r="AO77">
        <v>0</v>
      </c>
      <c r="AP77">
        <v>0</v>
      </c>
      <c r="AQ77">
        <v>0</v>
      </c>
    </row>
    <row r="78" spans="1:43" hidden="1" x14ac:dyDescent="0.25">
      <c r="A78" t="s">
        <v>252</v>
      </c>
      <c r="B78" t="s">
        <v>309</v>
      </c>
      <c r="C78" t="s">
        <v>310</v>
      </c>
      <c r="D78" t="s">
        <v>311</v>
      </c>
      <c r="E78" t="s">
        <v>67</v>
      </c>
      <c r="F78" t="s">
        <v>72</v>
      </c>
      <c r="G78" t="s">
        <v>73</v>
      </c>
      <c r="H78" t="s">
        <v>55</v>
      </c>
      <c r="I78" t="s">
        <v>56</v>
      </c>
      <c r="J78" t="s">
        <v>57</v>
      </c>
      <c r="K78" t="s">
        <v>57</v>
      </c>
      <c r="L78" t="s">
        <v>58</v>
      </c>
      <c r="M78">
        <v>111</v>
      </c>
      <c r="N78" t="s">
        <v>59</v>
      </c>
      <c r="O78" t="s">
        <v>59</v>
      </c>
      <c r="P78" t="s">
        <v>57</v>
      </c>
      <c r="Q78" t="s">
        <v>987</v>
      </c>
      <c r="R78">
        <v>17847508.870000001</v>
      </c>
      <c r="S78">
        <v>21006545.370000001</v>
      </c>
      <c r="T78">
        <v>21113987.66</v>
      </c>
      <c r="U78">
        <v>0</v>
      </c>
      <c r="V78" t="s">
        <v>57</v>
      </c>
      <c r="W78">
        <v>272023.83</v>
      </c>
      <c r="X78">
        <v>0</v>
      </c>
      <c r="Y78">
        <v>0</v>
      </c>
      <c r="Z78">
        <v>-27521.87</v>
      </c>
      <c r="AA78">
        <v>220883.76</v>
      </c>
      <c r="AB78" t="e">
        <v>#VALUE!</v>
      </c>
      <c r="AC78">
        <v>0</v>
      </c>
      <c r="AD78">
        <v>20609264</v>
      </c>
      <c r="AE78">
        <v>17847508.870000001</v>
      </c>
      <c r="AF78">
        <v>0</v>
      </c>
      <c r="AG78">
        <v>0</v>
      </c>
      <c r="AH78">
        <v>0</v>
      </c>
      <c r="AI78">
        <v>22.3</v>
      </c>
      <c r="AJ78">
        <v>1636885749</v>
      </c>
      <c r="AK78">
        <v>1636885749</v>
      </c>
      <c r="AL78">
        <v>0</v>
      </c>
      <c r="AM78">
        <v>16368857.49</v>
      </c>
      <c r="AN78">
        <v>16368857.49</v>
      </c>
      <c r="AO78">
        <v>0</v>
      </c>
      <c r="AP78">
        <v>0</v>
      </c>
      <c r="AQ78">
        <v>0</v>
      </c>
    </row>
    <row r="79" spans="1:43" hidden="1" x14ac:dyDescent="0.25">
      <c r="A79" t="s">
        <v>252</v>
      </c>
      <c r="B79" t="s">
        <v>312</v>
      </c>
      <c r="C79" t="s">
        <v>313</v>
      </c>
      <c r="D79" t="s">
        <v>314</v>
      </c>
      <c r="E79" t="s">
        <v>52</v>
      </c>
      <c r="F79" t="s">
        <v>204</v>
      </c>
      <c r="G79" t="s">
        <v>73</v>
      </c>
      <c r="H79" t="s">
        <v>171</v>
      </c>
      <c r="I79" t="s">
        <v>56</v>
      </c>
      <c r="J79" t="s">
        <v>57</v>
      </c>
      <c r="K79" t="s">
        <v>57</v>
      </c>
      <c r="L79" t="s">
        <v>58</v>
      </c>
      <c r="M79">
        <v>588</v>
      </c>
      <c r="N79" t="s">
        <v>59</v>
      </c>
      <c r="O79" t="s">
        <v>59</v>
      </c>
      <c r="P79" t="s">
        <v>57</v>
      </c>
      <c r="Q79" t="s">
        <v>1047</v>
      </c>
      <c r="R79">
        <v>6469053.9900000002</v>
      </c>
      <c r="S79">
        <v>10230743.41</v>
      </c>
      <c r="T79">
        <v>25749121.899999999</v>
      </c>
      <c r="U79">
        <v>0</v>
      </c>
      <c r="V79" t="s">
        <v>57</v>
      </c>
      <c r="W79">
        <v>331624.15000000002</v>
      </c>
      <c r="X79">
        <v>0</v>
      </c>
      <c r="Y79">
        <v>0</v>
      </c>
      <c r="Z79">
        <v>-1052684.46</v>
      </c>
      <c r="AA79">
        <v>64880522.649999999</v>
      </c>
      <c r="AB79" t="e">
        <v>#VALUE!</v>
      </c>
      <c r="AC79">
        <v>0</v>
      </c>
      <c r="AD79">
        <v>125385384</v>
      </c>
      <c r="AE79">
        <v>215123905.25999999</v>
      </c>
      <c r="AF79">
        <v>72059182.709999993</v>
      </c>
      <c r="AG79">
        <v>75022398.670000002</v>
      </c>
      <c r="AH79">
        <v>0</v>
      </c>
      <c r="AI79">
        <v>0</v>
      </c>
      <c r="AJ79">
        <v>37722.75</v>
      </c>
      <c r="AK79">
        <v>43886200</v>
      </c>
      <c r="AL79">
        <v>43848477.25</v>
      </c>
      <c r="AM79">
        <v>38386200</v>
      </c>
      <c r="AN79">
        <v>43886200</v>
      </c>
      <c r="AO79">
        <v>0</v>
      </c>
      <c r="AP79">
        <v>0</v>
      </c>
      <c r="AQ79">
        <v>5500000</v>
      </c>
    </row>
    <row r="80" spans="1:43" hidden="1" x14ac:dyDescent="0.25">
      <c r="A80" t="s">
        <v>252</v>
      </c>
      <c r="B80" t="s">
        <v>315</v>
      </c>
      <c r="C80" t="s">
        <v>316</v>
      </c>
      <c r="D80" t="s">
        <v>317</v>
      </c>
      <c r="E80" t="s">
        <v>52</v>
      </c>
      <c r="F80" t="s">
        <v>91</v>
      </c>
      <c r="G80" t="s">
        <v>73</v>
      </c>
      <c r="H80" t="s">
        <v>55</v>
      </c>
      <c r="I80" t="s">
        <v>56</v>
      </c>
      <c r="J80" t="s">
        <v>57</v>
      </c>
      <c r="K80" t="s">
        <v>57</v>
      </c>
      <c r="L80" t="s">
        <v>111</v>
      </c>
      <c r="M80">
        <v>1049</v>
      </c>
      <c r="N80" t="s">
        <v>59</v>
      </c>
      <c r="O80" t="s">
        <v>59</v>
      </c>
      <c r="P80" t="s">
        <v>59</v>
      </c>
      <c r="Q80" t="s">
        <v>1048</v>
      </c>
      <c r="R80">
        <v>620803664.61000001</v>
      </c>
      <c r="S80">
        <v>288886729.49000001</v>
      </c>
      <c r="T80">
        <v>870021756.79999995</v>
      </c>
      <c r="U80">
        <v>0</v>
      </c>
      <c r="V80" t="s">
        <v>59</v>
      </c>
      <c r="W80">
        <v>898760.53</v>
      </c>
      <c r="X80">
        <v>24585.279999999999</v>
      </c>
      <c r="Y80">
        <v>21460.560000000001</v>
      </c>
      <c r="Z80">
        <v>362990597.68000001</v>
      </c>
      <c r="AA80">
        <v>5452260367.6400003</v>
      </c>
      <c r="AB80" t="e">
        <v>#VALUE!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251000</v>
      </c>
      <c r="AK80">
        <v>255000000</v>
      </c>
      <c r="AL80">
        <v>254749000</v>
      </c>
      <c r="AM80">
        <v>1851078531</v>
      </c>
      <c r="AN80">
        <v>1851078531</v>
      </c>
      <c r="AO80">
        <v>0</v>
      </c>
      <c r="AP80">
        <v>0</v>
      </c>
      <c r="AQ80">
        <v>0</v>
      </c>
    </row>
    <row r="81" spans="1:43" hidden="1" x14ac:dyDescent="0.25">
      <c r="A81" t="s">
        <v>252</v>
      </c>
      <c r="B81" t="s">
        <v>318</v>
      </c>
      <c r="C81" t="s">
        <v>319</v>
      </c>
      <c r="D81" t="s">
        <v>320</v>
      </c>
      <c r="E81" t="s">
        <v>52</v>
      </c>
      <c r="F81" t="s">
        <v>68</v>
      </c>
      <c r="G81" t="s">
        <v>54</v>
      </c>
      <c r="H81" t="s">
        <v>55</v>
      </c>
      <c r="I81" t="s">
        <v>56</v>
      </c>
      <c r="J81" t="s">
        <v>57</v>
      </c>
      <c r="K81" t="s">
        <v>59</v>
      </c>
      <c r="L81" t="s">
        <v>111</v>
      </c>
      <c r="M81">
        <v>1</v>
      </c>
      <c r="N81" t="s">
        <v>57</v>
      </c>
      <c r="O81" t="s">
        <v>59</v>
      </c>
      <c r="P81" t="s">
        <v>57</v>
      </c>
      <c r="Q81" t="s">
        <v>1031</v>
      </c>
      <c r="R81">
        <v>565607</v>
      </c>
      <c r="S81">
        <v>2278829</v>
      </c>
      <c r="T81">
        <v>16995616</v>
      </c>
      <c r="U81">
        <v>0</v>
      </c>
      <c r="V81" t="s">
        <v>57</v>
      </c>
      <c r="W81">
        <v>0</v>
      </c>
      <c r="X81">
        <v>0</v>
      </c>
      <c r="Y81">
        <v>0</v>
      </c>
      <c r="Z81">
        <v>64636859</v>
      </c>
      <c r="AA81">
        <v>484126654.83999997</v>
      </c>
      <c r="AB81" t="e">
        <v>#VALUE!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hidden="1" x14ac:dyDescent="0.25">
      <c r="A82" t="s">
        <v>252</v>
      </c>
      <c r="B82" t="s">
        <v>321</v>
      </c>
      <c r="C82" t="s">
        <v>322</v>
      </c>
      <c r="D82" t="s">
        <v>323</v>
      </c>
      <c r="E82" t="s">
        <v>52</v>
      </c>
      <c r="F82" t="s">
        <v>53</v>
      </c>
      <c r="G82" t="s">
        <v>73</v>
      </c>
      <c r="H82" t="s">
        <v>55</v>
      </c>
      <c r="I82" t="s">
        <v>256</v>
      </c>
      <c r="J82" t="s">
        <v>57</v>
      </c>
      <c r="K82" t="s">
        <v>59</v>
      </c>
      <c r="L82" t="s">
        <v>111</v>
      </c>
      <c r="M82">
        <v>69</v>
      </c>
      <c r="N82" t="s">
        <v>59</v>
      </c>
      <c r="O82" t="s">
        <v>59</v>
      </c>
      <c r="P82" t="s">
        <v>57</v>
      </c>
      <c r="Q82" t="s">
        <v>1049</v>
      </c>
      <c r="R82">
        <v>0</v>
      </c>
      <c r="S82">
        <v>7042542.5499999998</v>
      </c>
      <c r="T82">
        <v>9912378.5500000007</v>
      </c>
      <c r="U82">
        <v>401917.62</v>
      </c>
      <c r="V82" t="s">
        <v>57</v>
      </c>
      <c r="W82">
        <v>248031.28</v>
      </c>
      <c r="X82">
        <v>0</v>
      </c>
      <c r="Y82">
        <v>0</v>
      </c>
      <c r="Z82">
        <v>653133</v>
      </c>
      <c r="AA82">
        <v>1011998375</v>
      </c>
      <c r="AB82" t="e">
        <v>#VALUE!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22952228</v>
      </c>
      <c r="AI82">
        <v>28411732</v>
      </c>
      <c r="AJ82">
        <v>9958047</v>
      </c>
      <c r="AK82">
        <v>9958047</v>
      </c>
      <c r="AL82">
        <v>0</v>
      </c>
      <c r="AM82">
        <v>995804700</v>
      </c>
      <c r="AN82">
        <v>995804700</v>
      </c>
      <c r="AO82">
        <v>5794655</v>
      </c>
      <c r="AP82">
        <v>5794655</v>
      </c>
      <c r="AQ82">
        <v>5794655</v>
      </c>
    </row>
    <row r="83" spans="1:43" hidden="1" x14ac:dyDescent="0.25">
      <c r="A83" t="s">
        <v>252</v>
      </c>
      <c r="B83" t="s">
        <v>324</v>
      </c>
      <c r="C83" t="s">
        <v>325</v>
      </c>
      <c r="D83" t="s">
        <v>326</v>
      </c>
      <c r="E83" t="s">
        <v>52</v>
      </c>
      <c r="F83" t="s">
        <v>110</v>
      </c>
      <c r="G83" t="s">
        <v>73</v>
      </c>
      <c r="H83" t="s">
        <v>55</v>
      </c>
      <c r="I83" t="s">
        <v>56</v>
      </c>
      <c r="J83" t="s">
        <v>57</v>
      </c>
      <c r="K83" t="s">
        <v>59</v>
      </c>
      <c r="L83" t="s">
        <v>58</v>
      </c>
      <c r="M83">
        <v>48</v>
      </c>
      <c r="N83" t="s">
        <v>59</v>
      </c>
      <c r="O83" t="s">
        <v>59</v>
      </c>
      <c r="P83" t="s">
        <v>57</v>
      </c>
      <c r="Q83" t="s">
        <v>1050</v>
      </c>
      <c r="R83">
        <v>5840466.29</v>
      </c>
      <c r="S83">
        <v>4864954.72</v>
      </c>
      <c r="T83">
        <v>5817913</v>
      </c>
      <c r="U83">
        <v>0</v>
      </c>
      <c r="V83" t="s">
        <v>57</v>
      </c>
      <c r="W83">
        <v>234343.62</v>
      </c>
      <c r="X83">
        <v>0</v>
      </c>
      <c r="Y83">
        <v>0</v>
      </c>
      <c r="Z83">
        <v>27553</v>
      </c>
      <c r="AA83">
        <v>0</v>
      </c>
      <c r="AB83" t="e">
        <v>#VALUE!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5840466.29</v>
      </c>
      <c r="AJ83">
        <v>0</v>
      </c>
      <c r="AK83">
        <v>10</v>
      </c>
      <c r="AL83">
        <v>10</v>
      </c>
      <c r="AM83">
        <v>0</v>
      </c>
      <c r="AN83">
        <v>5000</v>
      </c>
      <c r="AO83">
        <v>0</v>
      </c>
      <c r="AP83">
        <v>45000</v>
      </c>
      <c r="AQ83">
        <v>50000</v>
      </c>
    </row>
    <row r="84" spans="1:43" hidden="1" x14ac:dyDescent="0.25">
      <c r="A84" t="s">
        <v>327</v>
      </c>
      <c r="B84" t="s">
        <v>328</v>
      </c>
      <c r="C84" t="s">
        <v>329</v>
      </c>
      <c r="D84" t="s">
        <v>330</v>
      </c>
      <c r="E84" t="s">
        <v>52</v>
      </c>
      <c r="F84" t="s">
        <v>72</v>
      </c>
      <c r="G84" t="s">
        <v>54</v>
      </c>
      <c r="H84" t="s">
        <v>55</v>
      </c>
      <c r="I84" t="s">
        <v>256</v>
      </c>
      <c r="J84" t="s">
        <v>57</v>
      </c>
      <c r="K84" t="s">
        <v>57</v>
      </c>
      <c r="L84" t="s">
        <v>58</v>
      </c>
      <c r="M84">
        <v>56</v>
      </c>
      <c r="N84" t="s">
        <v>59</v>
      </c>
      <c r="O84" t="s">
        <v>59</v>
      </c>
      <c r="P84" t="s">
        <v>57</v>
      </c>
      <c r="Q84" t="s">
        <v>1051</v>
      </c>
      <c r="R84">
        <v>15147312.93</v>
      </c>
      <c r="S84">
        <v>4693072.1900000004</v>
      </c>
      <c r="T84">
        <v>19468514.460000001</v>
      </c>
      <c r="U84">
        <v>17198</v>
      </c>
      <c r="V84" t="s">
        <v>57</v>
      </c>
      <c r="W84">
        <v>261960.86</v>
      </c>
      <c r="X84">
        <v>0</v>
      </c>
      <c r="Y84">
        <v>0</v>
      </c>
      <c r="Z84">
        <v>0</v>
      </c>
      <c r="AA84">
        <v>13797743.41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3159556</v>
      </c>
      <c r="AK84">
        <v>3159556</v>
      </c>
      <c r="AL84">
        <v>0</v>
      </c>
      <c r="AM84">
        <v>3159556.67</v>
      </c>
      <c r="AN84">
        <v>3159556</v>
      </c>
      <c r="AO84">
        <v>0</v>
      </c>
      <c r="AP84">
        <v>0</v>
      </c>
      <c r="AQ84">
        <v>-0.66999999992549419</v>
      </c>
    </row>
    <row r="85" spans="1:43" hidden="1" x14ac:dyDescent="0.25">
      <c r="A85" t="s">
        <v>327</v>
      </c>
      <c r="B85" t="s">
        <v>331</v>
      </c>
      <c r="C85" t="s">
        <v>332</v>
      </c>
      <c r="D85" t="s">
        <v>333</v>
      </c>
      <c r="E85" t="s">
        <v>67</v>
      </c>
      <c r="F85" t="s">
        <v>91</v>
      </c>
      <c r="G85" t="s">
        <v>54</v>
      </c>
      <c r="H85" t="s">
        <v>55</v>
      </c>
      <c r="I85" t="s">
        <v>56</v>
      </c>
      <c r="J85" t="s">
        <v>57</v>
      </c>
      <c r="K85" t="s">
        <v>57</v>
      </c>
      <c r="L85" t="s">
        <v>111</v>
      </c>
      <c r="M85">
        <v>20</v>
      </c>
      <c r="N85" t="s">
        <v>57</v>
      </c>
      <c r="O85" t="s">
        <v>59</v>
      </c>
      <c r="P85" t="s">
        <v>59</v>
      </c>
      <c r="Q85" t="s">
        <v>1052</v>
      </c>
      <c r="R85">
        <v>3413560.3</v>
      </c>
      <c r="S85">
        <v>1312304</v>
      </c>
      <c r="T85">
        <v>3458170.6</v>
      </c>
      <c r="U85">
        <v>0</v>
      </c>
      <c r="V85" t="s">
        <v>57</v>
      </c>
      <c r="W85">
        <v>85661.67</v>
      </c>
      <c r="X85">
        <v>0</v>
      </c>
      <c r="Y85">
        <v>0</v>
      </c>
      <c r="Z85">
        <v>44610.3</v>
      </c>
      <c r="AA85">
        <v>14909258.26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68602271495</v>
      </c>
      <c r="AK85">
        <v>68602271495</v>
      </c>
      <c r="AL85">
        <v>0</v>
      </c>
      <c r="AM85">
        <v>4525000</v>
      </c>
      <c r="AN85">
        <v>4525000</v>
      </c>
      <c r="AO85">
        <v>0</v>
      </c>
      <c r="AP85">
        <v>0</v>
      </c>
      <c r="AQ85">
        <v>0</v>
      </c>
    </row>
    <row r="86" spans="1:43" hidden="1" x14ac:dyDescent="0.25">
      <c r="A86" t="s">
        <v>327</v>
      </c>
      <c r="B86" t="s">
        <v>334</v>
      </c>
      <c r="C86" t="s">
        <v>335</v>
      </c>
      <c r="D86" t="s">
        <v>336</v>
      </c>
      <c r="E86" t="s">
        <v>52</v>
      </c>
      <c r="F86" t="s">
        <v>68</v>
      </c>
      <c r="G86" t="s">
        <v>54</v>
      </c>
      <c r="H86" t="s">
        <v>55</v>
      </c>
      <c r="I86" t="s">
        <v>256</v>
      </c>
      <c r="J86" t="s">
        <v>59</v>
      </c>
      <c r="K86" t="s">
        <v>57</v>
      </c>
      <c r="L86" t="s">
        <v>1000</v>
      </c>
      <c r="M86">
        <v>2049</v>
      </c>
      <c r="N86" t="s">
        <v>59</v>
      </c>
      <c r="O86" t="s">
        <v>59</v>
      </c>
      <c r="P86" t="s">
        <v>59</v>
      </c>
      <c r="Q86" t="s">
        <v>1053</v>
      </c>
      <c r="R86">
        <v>5871312116.21</v>
      </c>
      <c r="S86">
        <v>450600322.39999998</v>
      </c>
      <c r="T86">
        <v>5500692170.3199997</v>
      </c>
      <c r="U86">
        <v>110647839.56999999</v>
      </c>
      <c r="V86" t="s">
        <v>59</v>
      </c>
      <c r="W86">
        <v>719633.64</v>
      </c>
      <c r="X86">
        <v>155142.6</v>
      </c>
      <c r="Y86">
        <v>0</v>
      </c>
      <c r="Z86">
        <v>370619945.88999999</v>
      </c>
      <c r="AA86">
        <v>2216351284.6500001</v>
      </c>
      <c r="AB86">
        <v>3058197397.4000001</v>
      </c>
      <c r="AC86">
        <v>185951623.80000001</v>
      </c>
      <c r="AD86">
        <v>1158208.4099999999</v>
      </c>
      <c r="AE86">
        <v>214214.89</v>
      </c>
      <c r="AF86">
        <v>0</v>
      </c>
      <c r="AG86">
        <v>0</v>
      </c>
      <c r="AH86">
        <v>0</v>
      </c>
      <c r="AI86">
        <v>0</v>
      </c>
      <c r="AJ86">
        <v>291793529</v>
      </c>
      <c r="AK86">
        <v>291793529</v>
      </c>
      <c r="AL86">
        <v>0</v>
      </c>
      <c r="AM86">
        <v>1477920000</v>
      </c>
      <c r="AN86">
        <v>1477920000</v>
      </c>
      <c r="AO86">
        <v>0</v>
      </c>
      <c r="AP86">
        <v>0</v>
      </c>
      <c r="AQ86">
        <v>0</v>
      </c>
    </row>
    <row r="87" spans="1:43" hidden="1" x14ac:dyDescent="0.25">
      <c r="A87" t="s">
        <v>327</v>
      </c>
      <c r="B87" t="s">
        <v>337</v>
      </c>
      <c r="C87" t="s">
        <v>338</v>
      </c>
      <c r="D87" t="s">
        <v>339</v>
      </c>
      <c r="E87" t="s">
        <v>52</v>
      </c>
      <c r="F87" t="s">
        <v>68</v>
      </c>
      <c r="G87" t="s">
        <v>54</v>
      </c>
      <c r="H87" t="s">
        <v>55</v>
      </c>
      <c r="I87" t="s">
        <v>56</v>
      </c>
      <c r="J87" t="s">
        <v>57</v>
      </c>
      <c r="K87" t="s">
        <v>57</v>
      </c>
      <c r="L87" t="s">
        <v>111</v>
      </c>
      <c r="M87">
        <v>161</v>
      </c>
      <c r="N87" t="s">
        <v>59</v>
      </c>
      <c r="O87" t="s">
        <v>59</v>
      </c>
      <c r="P87" t="s">
        <v>59</v>
      </c>
      <c r="Q87" t="s">
        <v>1054</v>
      </c>
      <c r="R87">
        <v>278354000</v>
      </c>
      <c r="S87">
        <v>46608858.840000004</v>
      </c>
      <c r="T87">
        <v>183184012</v>
      </c>
      <c r="U87">
        <v>6186937.3399999999</v>
      </c>
      <c r="V87" t="s">
        <v>59</v>
      </c>
      <c r="W87">
        <v>252762.34</v>
      </c>
      <c r="X87">
        <v>44339.23</v>
      </c>
      <c r="Y87">
        <v>0</v>
      </c>
      <c r="Z87">
        <v>75969518.140000001</v>
      </c>
      <c r="AA87">
        <v>435218407.47000003</v>
      </c>
      <c r="AB87">
        <v>435218407.47000003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25246979553</v>
      </c>
      <c r="AK87">
        <v>25246979553</v>
      </c>
      <c r="AL87">
        <v>0</v>
      </c>
      <c r="AM87">
        <v>439371000</v>
      </c>
      <c r="AN87">
        <v>439371000</v>
      </c>
      <c r="AO87">
        <v>0</v>
      </c>
      <c r="AP87">
        <v>0</v>
      </c>
      <c r="AQ87">
        <v>0</v>
      </c>
    </row>
    <row r="88" spans="1:43" hidden="1" x14ac:dyDescent="0.25">
      <c r="A88" t="s">
        <v>327</v>
      </c>
      <c r="B88" t="s">
        <v>340</v>
      </c>
      <c r="C88" t="s">
        <v>341</v>
      </c>
      <c r="D88" t="s">
        <v>342</v>
      </c>
      <c r="E88" t="s">
        <v>52</v>
      </c>
      <c r="F88" t="s">
        <v>87</v>
      </c>
      <c r="G88" t="s">
        <v>54</v>
      </c>
      <c r="H88" t="s">
        <v>55</v>
      </c>
      <c r="I88" t="s">
        <v>56</v>
      </c>
      <c r="J88" t="s">
        <v>57</v>
      </c>
      <c r="K88" t="s">
        <v>57</v>
      </c>
      <c r="L88" t="s">
        <v>1000</v>
      </c>
      <c r="M88">
        <v>1291</v>
      </c>
      <c r="N88" t="s">
        <v>59</v>
      </c>
      <c r="O88" t="s">
        <v>59</v>
      </c>
      <c r="P88" t="s">
        <v>59</v>
      </c>
      <c r="Q88" t="s">
        <v>1055</v>
      </c>
      <c r="R88">
        <v>1172245478</v>
      </c>
      <c r="S88">
        <v>276894151.52999997</v>
      </c>
      <c r="T88">
        <v>1668649829.49</v>
      </c>
      <c r="U88">
        <v>841819749</v>
      </c>
      <c r="V88" t="s">
        <v>59</v>
      </c>
      <c r="W88">
        <v>455441.59</v>
      </c>
      <c r="X88">
        <v>37556.44</v>
      </c>
      <c r="Y88">
        <v>18594.939999999999</v>
      </c>
      <c r="Z88">
        <v>173544718</v>
      </c>
      <c r="AA88">
        <v>3756600682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82234466.739999995</v>
      </c>
      <c r="AI88">
        <v>249281000</v>
      </c>
      <c r="AJ88">
        <v>3051099567</v>
      </c>
      <c r="AK88">
        <v>3015250810</v>
      </c>
      <c r="AL88">
        <v>-35848757</v>
      </c>
      <c r="AM88">
        <v>3057006000</v>
      </c>
      <c r="AN88">
        <v>3015250810</v>
      </c>
      <c r="AO88">
        <v>0</v>
      </c>
      <c r="AP88">
        <v>0</v>
      </c>
      <c r="AQ88">
        <v>-41755190</v>
      </c>
    </row>
    <row r="89" spans="1:43" hidden="1" x14ac:dyDescent="0.25">
      <c r="A89" t="s">
        <v>327</v>
      </c>
      <c r="B89" t="s">
        <v>343</v>
      </c>
      <c r="C89" t="s">
        <v>344</v>
      </c>
      <c r="D89" t="s">
        <v>345</v>
      </c>
      <c r="E89" t="s">
        <v>52</v>
      </c>
      <c r="F89" t="s">
        <v>204</v>
      </c>
      <c r="G89" t="s">
        <v>73</v>
      </c>
      <c r="H89" t="s">
        <v>55</v>
      </c>
      <c r="I89" t="s">
        <v>56</v>
      </c>
      <c r="J89" t="s">
        <v>57</v>
      </c>
      <c r="K89" t="s">
        <v>57</v>
      </c>
      <c r="L89" t="s">
        <v>1000</v>
      </c>
      <c r="M89">
        <v>210</v>
      </c>
      <c r="N89" t="s">
        <v>59</v>
      </c>
      <c r="O89" t="s">
        <v>59</v>
      </c>
      <c r="P89" t="s">
        <v>57</v>
      </c>
      <c r="Q89" t="s">
        <v>1056</v>
      </c>
      <c r="R89">
        <v>72800697.409999996</v>
      </c>
      <c r="S89">
        <v>46074763.990000002</v>
      </c>
      <c r="T89">
        <v>68739182.549999997</v>
      </c>
      <c r="U89">
        <v>250459.42</v>
      </c>
      <c r="V89" t="s">
        <v>57</v>
      </c>
      <c r="W89">
        <v>415970.78</v>
      </c>
      <c r="X89">
        <v>0</v>
      </c>
      <c r="Y89">
        <v>0</v>
      </c>
      <c r="Z89">
        <v>6911299.5700000003</v>
      </c>
      <c r="AA89">
        <v>18312337.600000001</v>
      </c>
      <c r="AB89">
        <v>0</v>
      </c>
      <c r="AC89">
        <v>0</v>
      </c>
      <c r="AD89">
        <v>11560853.08</v>
      </c>
      <c r="AE89">
        <v>14353807.380000001</v>
      </c>
      <c r="AF89">
        <v>0</v>
      </c>
      <c r="AG89">
        <v>0</v>
      </c>
      <c r="AH89">
        <v>0</v>
      </c>
      <c r="AI89">
        <v>0</v>
      </c>
      <c r="AJ89">
        <v>93473015</v>
      </c>
      <c r="AK89">
        <v>93473015</v>
      </c>
      <c r="AL89">
        <v>0</v>
      </c>
      <c r="AM89">
        <v>93473015.359999999</v>
      </c>
      <c r="AN89">
        <v>93473015.359999999</v>
      </c>
      <c r="AO89">
        <v>106526984.64</v>
      </c>
      <c r="AP89">
        <v>106526984.64</v>
      </c>
      <c r="AQ89">
        <v>106526984.64</v>
      </c>
    </row>
    <row r="90" spans="1:43" hidden="1" x14ac:dyDescent="0.25">
      <c r="A90" t="s">
        <v>346</v>
      </c>
      <c r="B90" t="s">
        <v>347</v>
      </c>
      <c r="C90" t="s">
        <v>348</v>
      </c>
      <c r="D90" t="s">
        <v>349</v>
      </c>
      <c r="E90" t="s">
        <v>52</v>
      </c>
      <c r="F90" t="s">
        <v>91</v>
      </c>
      <c r="G90" t="s">
        <v>54</v>
      </c>
      <c r="H90" t="s">
        <v>55</v>
      </c>
      <c r="I90" t="s">
        <v>56</v>
      </c>
      <c r="J90" t="s">
        <v>57</v>
      </c>
      <c r="K90" t="s">
        <v>57</v>
      </c>
      <c r="L90" t="s">
        <v>58</v>
      </c>
      <c r="M90">
        <v>406</v>
      </c>
      <c r="N90" t="s">
        <v>59</v>
      </c>
      <c r="O90" t="s">
        <v>59</v>
      </c>
      <c r="P90" t="s">
        <v>59</v>
      </c>
      <c r="Q90" t="s">
        <v>1057</v>
      </c>
      <c r="R90">
        <v>488399211.5</v>
      </c>
      <c r="S90">
        <v>61538915.359999999</v>
      </c>
      <c r="T90">
        <v>492858576.45999998</v>
      </c>
      <c r="U90">
        <v>251617168.5</v>
      </c>
      <c r="V90" t="s">
        <v>57</v>
      </c>
      <c r="W90">
        <v>419636.49</v>
      </c>
      <c r="X90">
        <v>0</v>
      </c>
      <c r="Y90">
        <v>55520.639999999999</v>
      </c>
      <c r="Z90">
        <v>244352232.86000001</v>
      </c>
      <c r="AA90">
        <v>375255264.16000003</v>
      </c>
      <c r="AB90">
        <v>0</v>
      </c>
      <c r="AC90">
        <v>0</v>
      </c>
      <c r="AD90">
        <v>54322312.039999999</v>
      </c>
      <c r="AE90">
        <v>351858350.23000002</v>
      </c>
      <c r="AF90">
        <v>0</v>
      </c>
      <c r="AG90">
        <v>0</v>
      </c>
      <c r="AH90">
        <v>0</v>
      </c>
      <c r="AI90">
        <v>0</v>
      </c>
      <c r="AJ90">
        <v>196040923.41999999</v>
      </c>
      <c r="AK90">
        <v>196040923.41999999</v>
      </c>
      <c r="AL90">
        <v>0</v>
      </c>
      <c r="AM90">
        <v>187163774.28999999</v>
      </c>
      <c r="AN90">
        <v>187163774.28999999</v>
      </c>
      <c r="AO90">
        <v>8877149.1300000008</v>
      </c>
      <c r="AP90">
        <v>8877149.1300000008</v>
      </c>
      <c r="AQ90">
        <v>8877149.1300000008</v>
      </c>
    </row>
    <row r="91" spans="1:43" hidden="1" x14ac:dyDescent="0.25">
      <c r="A91" t="s">
        <v>346</v>
      </c>
      <c r="B91" t="s">
        <v>350</v>
      </c>
      <c r="C91" t="s">
        <v>351</v>
      </c>
      <c r="D91" t="s">
        <v>352</v>
      </c>
      <c r="E91" t="s">
        <v>52</v>
      </c>
      <c r="F91" t="s">
        <v>128</v>
      </c>
      <c r="G91" t="s">
        <v>54</v>
      </c>
      <c r="H91" t="s">
        <v>55</v>
      </c>
      <c r="I91" t="s">
        <v>56</v>
      </c>
      <c r="J91" t="s">
        <v>57</v>
      </c>
      <c r="K91" t="s">
        <v>57</v>
      </c>
      <c r="L91" t="s">
        <v>111</v>
      </c>
      <c r="M91">
        <v>10</v>
      </c>
      <c r="N91" t="s">
        <v>59</v>
      </c>
      <c r="O91" t="s">
        <v>59</v>
      </c>
      <c r="P91" t="s">
        <v>57</v>
      </c>
      <c r="Q91" t="s">
        <v>1058</v>
      </c>
      <c r="R91">
        <v>0</v>
      </c>
      <c r="S91">
        <v>511941.8</v>
      </c>
      <c r="T91">
        <v>882531.03</v>
      </c>
      <c r="U91">
        <v>1876.1</v>
      </c>
      <c r="V91" t="s">
        <v>57</v>
      </c>
      <c r="W91">
        <v>201435.68</v>
      </c>
      <c r="X91">
        <v>0</v>
      </c>
      <c r="Y91">
        <v>21120</v>
      </c>
      <c r="Z91">
        <v>-880774.49</v>
      </c>
      <c r="AA91">
        <v>380206.17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1511301</v>
      </c>
      <c r="AK91">
        <v>1511301</v>
      </c>
      <c r="AL91">
        <v>0</v>
      </c>
      <c r="AM91">
        <v>1256301</v>
      </c>
      <c r="AN91">
        <v>8870000</v>
      </c>
      <c r="AO91">
        <v>0</v>
      </c>
      <c r="AP91">
        <v>0</v>
      </c>
      <c r="AQ91">
        <v>7613699</v>
      </c>
    </row>
    <row r="92" spans="1:43" hidden="1" x14ac:dyDescent="0.25">
      <c r="A92" t="s">
        <v>346</v>
      </c>
      <c r="B92" t="s">
        <v>353</v>
      </c>
      <c r="C92" t="s">
        <v>354</v>
      </c>
      <c r="D92" t="s">
        <v>355</v>
      </c>
      <c r="E92" t="s">
        <v>52</v>
      </c>
      <c r="F92" t="s">
        <v>280</v>
      </c>
      <c r="G92" t="s">
        <v>54</v>
      </c>
      <c r="H92" t="s">
        <v>55</v>
      </c>
      <c r="I92" t="s">
        <v>256</v>
      </c>
      <c r="J92" t="s">
        <v>59</v>
      </c>
      <c r="K92" t="s">
        <v>57</v>
      </c>
      <c r="L92" t="s">
        <v>111</v>
      </c>
      <c r="M92">
        <v>112</v>
      </c>
      <c r="N92" t="s">
        <v>59</v>
      </c>
      <c r="O92" t="s">
        <v>59</v>
      </c>
      <c r="P92" t="s">
        <v>59</v>
      </c>
      <c r="Q92" t="s">
        <v>1059</v>
      </c>
      <c r="R92">
        <v>14179676.77</v>
      </c>
      <c r="S92">
        <v>24329776.93</v>
      </c>
      <c r="T92">
        <v>71595875.489999995</v>
      </c>
      <c r="U92">
        <v>39303354.719999999</v>
      </c>
      <c r="V92" t="s">
        <v>57</v>
      </c>
      <c r="W92">
        <v>537630.73</v>
      </c>
      <c r="X92">
        <v>0</v>
      </c>
      <c r="Y92">
        <v>0</v>
      </c>
      <c r="Z92">
        <v>48730589.049999997</v>
      </c>
      <c r="AA92">
        <v>746070958.35000002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77850603</v>
      </c>
      <c r="AK92">
        <v>79676502</v>
      </c>
      <c r="AL92">
        <v>1825899</v>
      </c>
      <c r="AM92">
        <v>522568747.06999999</v>
      </c>
      <c r="AN92">
        <v>602350701.85000002</v>
      </c>
      <c r="AO92">
        <v>0</v>
      </c>
      <c r="AP92">
        <v>0</v>
      </c>
      <c r="AQ92">
        <v>79781954.780000031</v>
      </c>
    </row>
    <row r="93" spans="1:43" hidden="1" x14ac:dyDescent="0.25">
      <c r="A93" t="s">
        <v>346</v>
      </c>
      <c r="B93" t="s">
        <v>356</v>
      </c>
      <c r="C93" t="s">
        <v>357</v>
      </c>
      <c r="D93" t="s">
        <v>358</v>
      </c>
      <c r="E93" t="s">
        <v>52</v>
      </c>
      <c r="F93" t="s">
        <v>359</v>
      </c>
      <c r="G93" t="s">
        <v>54</v>
      </c>
      <c r="H93" t="s">
        <v>55</v>
      </c>
      <c r="I93" t="s">
        <v>56</v>
      </c>
      <c r="J93" t="s">
        <v>57</v>
      </c>
      <c r="K93" t="s">
        <v>57</v>
      </c>
      <c r="L93" t="s">
        <v>58</v>
      </c>
      <c r="M93">
        <v>244</v>
      </c>
      <c r="N93" t="s">
        <v>59</v>
      </c>
      <c r="O93" t="s">
        <v>59</v>
      </c>
      <c r="P93" t="s">
        <v>59</v>
      </c>
      <c r="Q93" t="s">
        <v>1060</v>
      </c>
      <c r="R93">
        <v>5888264.9000000004</v>
      </c>
      <c r="S93">
        <v>17912425.129999999</v>
      </c>
      <c r="T93">
        <v>65618678.039999999</v>
      </c>
      <c r="U93">
        <v>689095.62</v>
      </c>
      <c r="V93" t="s">
        <v>57</v>
      </c>
      <c r="W93">
        <v>376847.48</v>
      </c>
      <c r="X93">
        <v>0</v>
      </c>
      <c r="Y93">
        <v>4890234.09</v>
      </c>
      <c r="Z93">
        <v>-9891446.1899999995</v>
      </c>
      <c r="AA93">
        <v>-32098452.780000001</v>
      </c>
      <c r="AB93">
        <v>0</v>
      </c>
      <c r="AC93">
        <v>0</v>
      </c>
      <c r="AD93">
        <v>14493490.050000001</v>
      </c>
      <c r="AE93">
        <v>27650145.390000001</v>
      </c>
      <c r="AF93">
        <v>0</v>
      </c>
      <c r="AG93">
        <v>0</v>
      </c>
      <c r="AH93">
        <v>0</v>
      </c>
      <c r="AI93">
        <v>0</v>
      </c>
      <c r="AJ93">
        <v>239994409</v>
      </c>
      <c r="AK93">
        <v>239994409</v>
      </c>
      <c r="AL93">
        <v>0</v>
      </c>
      <c r="AM93">
        <v>240000000</v>
      </c>
      <c r="AN93">
        <v>240000000</v>
      </c>
      <c r="AO93">
        <v>16516253.32</v>
      </c>
      <c r="AP93">
        <v>16516253.32</v>
      </c>
      <c r="AQ93">
        <v>16516253.32</v>
      </c>
    </row>
    <row r="94" spans="1:43" hidden="1" x14ac:dyDescent="0.25">
      <c r="A94" t="s">
        <v>346</v>
      </c>
      <c r="B94" t="s">
        <v>360</v>
      </c>
      <c r="C94" t="s">
        <v>361</v>
      </c>
      <c r="D94" t="s">
        <v>362</v>
      </c>
      <c r="E94" t="s">
        <v>52</v>
      </c>
      <c r="F94" t="s">
        <v>68</v>
      </c>
      <c r="G94" t="s">
        <v>54</v>
      </c>
      <c r="H94" t="s">
        <v>55</v>
      </c>
      <c r="I94" t="s">
        <v>56</v>
      </c>
      <c r="J94" t="s">
        <v>57</v>
      </c>
      <c r="K94" t="s">
        <v>57</v>
      </c>
      <c r="L94" t="s">
        <v>111</v>
      </c>
      <c r="M94">
        <v>127</v>
      </c>
      <c r="N94" t="s">
        <v>59</v>
      </c>
      <c r="O94" t="s">
        <v>59</v>
      </c>
      <c r="P94" t="s">
        <v>57</v>
      </c>
      <c r="Q94" t="s">
        <v>1061</v>
      </c>
      <c r="R94">
        <v>75204371.150000006</v>
      </c>
      <c r="S94">
        <v>31914271.359999999</v>
      </c>
      <c r="T94">
        <v>71119074.75</v>
      </c>
      <c r="U94">
        <v>0</v>
      </c>
      <c r="V94" t="s">
        <v>59</v>
      </c>
      <c r="W94">
        <v>386609.94</v>
      </c>
      <c r="X94">
        <v>6031.67</v>
      </c>
      <c r="Y94">
        <v>0</v>
      </c>
      <c r="Z94">
        <v>4085296.4</v>
      </c>
      <c r="AA94">
        <v>197979414.77000001</v>
      </c>
      <c r="AB94">
        <v>197979414.77000001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186394380</v>
      </c>
      <c r="AK94">
        <v>186394380</v>
      </c>
      <c r="AL94">
        <v>0</v>
      </c>
      <c r="AM94">
        <v>186394379.58000001</v>
      </c>
      <c r="AN94">
        <v>186394379.58000001</v>
      </c>
      <c r="AO94">
        <v>0</v>
      </c>
      <c r="AP94">
        <v>3199176.39</v>
      </c>
      <c r="AQ94">
        <v>3199176.39</v>
      </c>
    </row>
    <row r="95" spans="1:43" hidden="1" x14ac:dyDescent="0.25">
      <c r="A95" t="s">
        <v>346</v>
      </c>
      <c r="B95" t="s">
        <v>363</v>
      </c>
      <c r="C95" t="s">
        <v>364</v>
      </c>
      <c r="D95" t="s">
        <v>365</v>
      </c>
      <c r="E95" t="s">
        <v>67</v>
      </c>
      <c r="F95" t="s">
        <v>68</v>
      </c>
      <c r="G95" t="s">
        <v>73</v>
      </c>
      <c r="H95" t="s">
        <v>74</v>
      </c>
      <c r="I95" t="s">
        <v>56</v>
      </c>
      <c r="J95" t="s">
        <v>57</v>
      </c>
      <c r="K95" t="s">
        <v>57</v>
      </c>
      <c r="L95" t="s">
        <v>111</v>
      </c>
      <c r="M95">
        <v>0</v>
      </c>
      <c r="N95" t="s">
        <v>57</v>
      </c>
      <c r="O95" t="s">
        <v>57</v>
      </c>
      <c r="P95" t="s">
        <v>57</v>
      </c>
      <c r="Q95" t="s">
        <v>1062</v>
      </c>
      <c r="R95">
        <v>0</v>
      </c>
      <c r="S95">
        <v>0</v>
      </c>
      <c r="T95">
        <v>0</v>
      </c>
      <c r="U95">
        <v>0</v>
      </c>
      <c r="V95" t="s">
        <v>57</v>
      </c>
      <c r="W95">
        <v>0</v>
      </c>
      <c r="X95">
        <v>0</v>
      </c>
      <c r="Y95">
        <v>0</v>
      </c>
      <c r="Z95">
        <v>0</v>
      </c>
      <c r="AA95">
        <v>-425197217.69999999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1.24</v>
      </c>
      <c r="AN95">
        <v>1.24</v>
      </c>
      <c r="AO95">
        <v>0</v>
      </c>
      <c r="AP95">
        <v>0</v>
      </c>
      <c r="AQ95">
        <v>0</v>
      </c>
    </row>
    <row r="96" spans="1:43" hidden="1" x14ac:dyDescent="0.25">
      <c r="A96" t="s">
        <v>346</v>
      </c>
      <c r="B96" t="s">
        <v>366</v>
      </c>
      <c r="C96" t="s">
        <v>367</v>
      </c>
      <c r="D96" t="s">
        <v>368</v>
      </c>
      <c r="E96" t="s">
        <v>52</v>
      </c>
      <c r="F96" t="s">
        <v>98</v>
      </c>
      <c r="G96" t="s">
        <v>54</v>
      </c>
      <c r="H96" t="s">
        <v>55</v>
      </c>
      <c r="I96" t="s">
        <v>56</v>
      </c>
      <c r="J96" t="s">
        <v>57</v>
      </c>
      <c r="K96" t="s">
        <v>57</v>
      </c>
      <c r="L96" t="s">
        <v>58</v>
      </c>
      <c r="M96">
        <v>30</v>
      </c>
      <c r="N96" t="s">
        <v>59</v>
      </c>
      <c r="O96" t="s">
        <v>59</v>
      </c>
      <c r="P96" t="s">
        <v>59</v>
      </c>
      <c r="Q96" t="s">
        <v>1063</v>
      </c>
      <c r="R96">
        <v>765987.17</v>
      </c>
      <c r="S96">
        <v>4038675.44</v>
      </c>
      <c r="T96">
        <v>4916417.2699999996</v>
      </c>
      <c r="U96">
        <v>37531.82</v>
      </c>
      <c r="V96" t="s">
        <v>57</v>
      </c>
      <c r="W96">
        <v>528928.59</v>
      </c>
      <c r="X96">
        <v>0</v>
      </c>
      <c r="Y96">
        <v>4000</v>
      </c>
      <c r="Z96">
        <v>413333.92</v>
      </c>
      <c r="AA96">
        <v>648911.43000000005</v>
      </c>
      <c r="AB96">
        <v>1</v>
      </c>
      <c r="AC96">
        <v>0</v>
      </c>
      <c r="AD96">
        <v>3564133.34</v>
      </c>
      <c r="AE96">
        <v>4558969.2</v>
      </c>
      <c r="AF96">
        <v>0</v>
      </c>
      <c r="AG96">
        <v>0</v>
      </c>
      <c r="AH96">
        <v>0</v>
      </c>
      <c r="AI96">
        <v>0</v>
      </c>
      <c r="AJ96">
        <v>9000000</v>
      </c>
      <c r="AK96">
        <v>9000000</v>
      </c>
      <c r="AL96">
        <v>0</v>
      </c>
      <c r="AM96">
        <v>8999950</v>
      </c>
      <c r="AN96">
        <v>9000000</v>
      </c>
      <c r="AO96">
        <v>50</v>
      </c>
      <c r="AP96">
        <v>0</v>
      </c>
      <c r="AQ96">
        <v>50</v>
      </c>
    </row>
    <row r="97" spans="1:43" hidden="1" x14ac:dyDescent="0.25">
      <c r="A97" t="s">
        <v>346</v>
      </c>
      <c r="B97" t="s">
        <v>369</v>
      </c>
      <c r="C97" t="s">
        <v>370</v>
      </c>
      <c r="D97" t="s">
        <v>371</v>
      </c>
      <c r="E97" t="s">
        <v>52</v>
      </c>
      <c r="F97" t="s">
        <v>204</v>
      </c>
      <c r="G97" t="s">
        <v>54</v>
      </c>
      <c r="H97" t="s">
        <v>55</v>
      </c>
      <c r="I97" t="s">
        <v>56</v>
      </c>
      <c r="J97" t="s">
        <v>57</v>
      </c>
      <c r="K97" t="s">
        <v>57</v>
      </c>
      <c r="L97" t="s">
        <v>58</v>
      </c>
      <c r="M97">
        <v>682</v>
      </c>
      <c r="N97" t="s">
        <v>59</v>
      </c>
      <c r="O97" t="s">
        <v>59</v>
      </c>
      <c r="P97" t="s">
        <v>57</v>
      </c>
      <c r="Q97" t="s">
        <v>1064</v>
      </c>
      <c r="R97">
        <v>58968001.469999999</v>
      </c>
      <c r="S97">
        <v>44644562.909999996</v>
      </c>
      <c r="T97">
        <v>69273887.969999999</v>
      </c>
      <c r="U97">
        <v>0</v>
      </c>
      <c r="V97" t="s">
        <v>57</v>
      </c>
      <c r="W97">
        <v>419455.36</v>
      </c>
      <c r="X97">
        <v>0</v>
      </c>
      <c r="Y97">
        <v>0</v>
      </c>
      <c r="Z97">
        <v>7755375.9000000004</v>
      </c>
      <c r="AA97">
        <v>10722252.59</v>
      </c>
      <c r="AB97">
        <v>10722252.59</v>
      </c>
      <c r="AC97">
        <v>0</v>
      </c>
      <c r="AD97">
        <v>38064605.32</v>
      </c>
      <c r="AE97">
        <v>23951018.329999998</v>
      </c>
      <c r="AF97">
        <v>0</v>
      </c>
      <c r="AG97">
        <v>0</v>
      </c>
      <c r="AH97">
        <v>0</v>
      </c>
      <c r="AI97">
        <v>0</v>
      </c>
      <c r="AJ97">
        <v>221702474.55000001</v>
      </c>
      <c r="AK97">
        <v>221702474.55000001</v>
      </c>
      <c r="AL97">
        <v>0</v>
      </c>
      <c r="AM97">
        <v>221702474.55000001</v>
      </c>
      <c r="AN97">
        <v>221702474.55000001</v>
      </c>
      <c r="AO97">
        <v>0</v>
      </c>
      <c r="AP97">
        <v>0</v>
      </c>
      <c r="AQ97">
        <v>0</v>
      </c>
    </row>
    <row r="98" spans="1:43" hidden="1" x14ac:dyDescent="0.25">
      <c r="A98" t="s">
        <v>346</v>
      </c>
      <c r="B98" t="s">
        <v>372</v>
      </c>
      <c r="C98" t="s">
        <v>373</v>
      </c>
      <c r="D98" t="s">
        <v>374</v>
      </c>
      <c r="E98" t="s">
        <v>52</v>
      </c>
      <c r="F98" t="s">
        <v>72</v>
      </c>
      <c r="G98" t="s">
        <v>54</v>
      </c>
      <c r="H98" t="s">
        <v>55</v>
      </c>
      <c r="I98" t="s">
        <v>56</v>
      </c>
      <c r="J98" t="s">
        <v>57</v>
      </c>
      <c r="K98" t="s">
        <v>57</v>
      </c>
      <c r="L98" t="s">
        <v>111</v>
      </c>
      <c r="M98">
        <v>105</v>
      </c>
      <c r="N98" t="s">
        <v>59</v>
      </c>
      <c r="O98" t="s">
        <v>59</v>
      </c>
      <c r="P98" t="s">
        <v>57</v>
      </c>
      <c r="Q98" t="s">
        <v>1065</v>
      </c>
      <c r="R98">
        <v>31292230.32</v>
      </c>
      <c r="S98">
        <v>14721150.84</v>
      </c>
      <c r="T98">
        <v>31192921.940000001</v>
      </c>
      <c r="U98">
        <v>3290524.05</v>
      </c>
      <c r="V98" t="s">
        <v>57</v>
      </c>
      <c r="W98">
        <v>409585.77</v>
      </c>
      <c r="X98">
        <v>0</v>
      </c>
      <c r="Y98">
        <v>66509.490000000005</v>
      </c>
      <c r="Z98">
        <v>99308.38</v>
      </c>
      <c r="AA98">
        <v>257378483.63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23435689.940000001</v>
      </c>
      <c r="AK98">
        <v>23435689.940000001</v>
      </c>
      <c r="AL98">
        <v>0</v>
      </c>
      <c r="AM98">
        <v>23435689.940000001</v>
      </c>
      <c r="AN98">
        <v>23435689.940000001</v>
      </c>
      <c r="AO98">
        <v>0</v>
      </c>
      <c r="AP98">
        <v>0</v>
      </c>
      <c r="AQ98">
        <v>0</v>
      </c>
    </row>
    <row r="99" spans="1:43" hidden="1" x14ac:dyDescent="0.25">
      <c r="A99" t="s">
        <v>346</v>
      </c>
      <c r="B99" t="s">
        <v>375</v>
      </c>
      <c r="C99" t="s">
        <v>376</v>
      </c>
      <c r="D99" t="s">
        <v>377</v>
      </c>
      <c r="E99" t="s">
        <v>52</v>
      </c>
      <c r="F99" t="s">
        <v>63</v>
      </c>
      <c r="G99" t="s">
        <v>54</v>
      </c>
      <c r="H99" t="s">
        <v>55</v>
      </c>
      <c r="I99" t="s">
        <v>56</v>
      </c>
      <c r="J99" t="s">
        <v>57</v>
      </c>
      <c r="K99" t="s">
        <v>59</v>
      </c>
      <c r="L99" t="s">
        <v>111</v>
      </c>
      <c r="M99">
        <v>386</v>
      </c>
      <c r="N99" t="s">
        <v>59</v>
      </c>
      <c r="O99" t="s">
        <v>59</v>
      </c>
      <c r="P99" t="s">
        <v>59</v>
      </c>
      <c r="Q99" t="s">
        <v>1066</v>
      </c>
      <c r="R99">
        <v>59441812</v>
      </c>
      <c r="S99">
        <v>44521854</v>
      </c>
      <c r="T99">
        <v>65331485</v>
      </c>
      <c r="U99">
        <v>0</v>
      </c>
      <c r="V99" t="s">
        <v>57</v>
      </c>
      <c r="W99">
        <v>256419.57</v>
      </c>
      <c r="X99">
        <v>0</v>
      </c>
      <c r="Y99">
        <v>17290</v>
      </c>
      <c r="Z99">
        <v>4153718</v>
      </c>
      <c r="AA99">
        <v>335095483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291333390</v>
      </c>
      <c r="AK99">
        <v>285854692</v>
      </c>
      <c r="AL99">
        <v>-5478698</v>
      </c>
      <c r="AM99">
        <v>420447038.10000002</v>
      </c>
      <c r="AN99">
        <v>420447038.10000002</v>
      </c>
      <c r="AO99">
        <v>0</v>
      </c>
      <c r="AP99">
        <v>0</v>
      </c>
      <c r="AQ99">
        <v>0</v>
      </c>
    </row>
    <row r="100" spans="1:43" hidden="1" x14ac:dyDescent="0.25">
      <c r="A100" t="s">
        <v>346</v>
      </c>
      <c r="B100" t="s">
        <v>378</v>
      </c>
      <c r="C100" t="s">
        <v>379</v>
      </c>
      <c r="D100" t="s">
        <v>380</v>
      </c>
      <c r="E100" t="s">
        <v>67</v>
      </c>
      <c r="F100" t="s">
        <v>98</v>
      </c>
      <c r="G100" t="s">
        <v>73</v>
      </c>
      <c r="H100" t="s">
        <v>74</v>
      </c>
      <c r="I100" t="s">
        <v>56</v>
      </c>
      <c r="J100" t="s">
        <v>57</v>
      </c>
      <c r="K100" t="s">
        <v>57</v>
      </c>
      <c r="L100" t="s">
        <v>1000</v>
      </c>
      <c r="M100">
        <v>14</v>
      </c>
      <c r="N100" t="s">
        <v>57</v>
      </c>
      <c r="O100" t="s">
        <v>59</v>
      </c>
      <c r="P100" t="s">
        <v>57</v>
      </c>
      <c r="Q100" t="s">
        <v>1062</v>
      </c>
      <c r="R100">
        <v>30437538.940000001</v>
      </c>
      <c r="S100">
        <v>2228899.5699999998</v>
      </c>
      <c r="T100">
        <v>60921145.100000001</v>
      </c>
      <c r="U100">
        <v>0</v>
      </c>
      <c r="V100" t="s">
        <v>57</v>
      </c>
      <c r="W100">
        <v>275017.44</v>
      </c>
      <c r="X100">
        <v>0</v>
      </c>
      <c r="Y100">
        <v>0</v>
      </c>
      <c r="Z100">
        <v>7012876.7199999997</v>
      </c>
      <c r="AA100">
        <v>-228817891.25999999</v>
      </c>
      <c r="AB100">
        <v>0</v>
      </c>
      <c r="AC100">
        <v>0</v>
      </c>
      <c r="AD100">
        <v>3095445.01</v>
      </c>
      <c r="AE100">
        <v>3673590.97</v>
      </c>
      <c r="AF100">
        <v>0</v>
      </c>
      <c r="AG100">
        <v>0</v>
      </c>
      <c r="AH100">
        <v>18000000</v>
      </c>
      <c r="AI100">
        <v>50000000</v>
      </c>
      <c r="AJ100">
        <v>50000000</v>
      </c>
      <c r="AK100">
        <v>100000000</v>
      </c>
      <c r="AL100">
        <v>50000000</v>
      </c>
      <c r="AM100">
        <v>41238721.380000003</v>
      </c>
      <c r="AN100">
        <v>25782441.329999998</v>
      </c>
      <c r="AO100">
        <v>8761278.6199999992</v>
      </c>
      <c r="AP100">
        <v>32978837.289999999</v>
      </c>
      <c r="AQ100">
        <v>17522557.239999995</v>
      </c>
    </row>
    <row r="101" spans="1:43" hidden="1" x14ac:dyDescent="0.25">
      <c r="A101" t="s">
        <v>346</v>
      </c>
      <c r="B101" t="s">
        <v>381</v>
      </c>
      <c r="C101" t="s">
        <v>382</v>
      </c>
      <c r="D101" t="s">
        <v>383</v>
      </c>
      <c r="E101" t="s">
        <v>52</v>
      </c>
      <c r="F101" t="s">
        <v>87</v>
      </c>
      <c r="G101" t="s">
        <v>54</v>
      </c>
      <c r="H101" t="s">
        <v>55</v>
      </c>
      <c r="I101" t="s">
        <v>256</v>
      </c>
      <c r="J101" t="s">
        <v>57</v>
      </c>
      <c r="K101" t="s">
        <v>57</v>
      </c>
      <c r="L101" t="s">
        <v>111</v>
      </c>
      <c r="M101">
        <v>6374</v>
      </c>
      <c r="N101" t="s">
        <v>59</v>
      </c>
      <c r="O101" t="s">
        <v>59</v>
      </c>
      <c r="P101" t="s">
        <v>59</v>
      </c>
      <c r="Q101" t="s">
        <v>1067</v>
      </c>
      <c r="R101">
        <v>3067873629.52</v>
      </c>
      <c r="S101">
        <v>1310818163.51</v>
      </c>
      <c r="T101">
        <v>2484017331.8000002</v>
      </c>
      <c r="U101">
        <v>836375317.96000004</v>
      </c>
      <c r="V101" t="s">
        <v>59</v>
      </c>
      <c r="W101">
        <v>1129613.8400000001</v>
      </c>
      <c r="X101">
        <v>18508.830000000002</v>
      </c>
      <c r="Y101">
        <v>20169.939999999999</v>
      </c>
      <c r="Z101">
        <v>583856297.72000003</v>
      </c>
      <c r="AA101">
        <v>4084944768.4499998</v>
      </c>
      <c r="AB101">
        <v>0</v>
      </c>
      <c r="AC101">
        <v>63827447.369999997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1691128.17</v>
      </c>
      <c r="AK101">
        <v>1691128.17</v>
      </c>
      <c r="AL101">
        <v>0</v>
      </c>
      <c r="AM101">
        <v>2515546367.7600002</v>
      </c>
      <c r="AN101">
        <v>2515546367.7600002</v>
      </c>
      <c r="AO101">
        <v>0</v>
      </c>
      <c r="AP101">
        <v>0</v>
      </c>
      <c r="AQ101">
        <v>0</v>
      </c>
    </row>
    <row r="102" spans="1:43" hidden="1" x14ac:dyDescent="0.25">
      <c r="A102" t="s">
        <v>346</v>
      </c>
      <c r="B102" t="s">
        <v>384</v>
      </c>
      <c r="C102" t="s">
        <v>385</v>
      </c>
      <c r="D102" t="s">
        <v>386</v>
      </c>
      <c r="E102" t="s">
        <v>52</v>
      </c>
      <c r="F102" t="s">
        <v>110</v>
      </c>
      <c r="G102" t="s">
        <v>54</v>
      </c>
      <c r="H102" t="s">
        <v>55</v>
      </c>
      <c r="I102" t="s">
        <v>56</v>
      </c>
      <c r="J102" t="s">
        <v>57</v>
      </c>
      <c r="K102" t="s">
        <v>57</v>
      </c>
      <c r="L102" t="s">
        <v>111</v>
      </c>
      <c r="M102">
        <v>53</v>
      </c>
      <c r="N102" t="s">
        <v>59</v>
      </c>
      <c r="O102" t="s">
        <v>59</v>
      </c>
      <c r="P102" t="s">
        <v>59</v>
      </c>
      <c r="Q102" t="s">
        <v>1068</v>
      </c>
      <c r="R102">
        <v>7775799.1600000001</v>
      </c>
      <c r="S102">
        <v>9650526.3900000006</v>
      </c>
      <c r="T102">
        <v>10322904.32</v>
      </c>
      <c r="U102">
        <v>0</v>
      </c>
      <c r="V102" t="s">
        <v>57</v>
      </c>
      <c r="W102">
        <v>348667</v>
      </c>
      <c r="X102">
        <v>117648</v>
      </c>
      <c r="Y102">
        <v>0</v>
      </c>
      <c r="Z102">
        <v>-2547105.16</v>
      </c>
      <c r="AA102">
        <v>225098317.00999999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388343079.02999997</v>
      </c>
      <c r="AK102">
        <v>388343079.02999997</v>
      </c>
      <c r="AL102">
        <v>0</v>
      </c>
      <c r="AM102">
        <v>347607531.64999998</v>
      </c>
      <c r="AN102">
        <v>347607531.64999998</v>
      </c>
      <c r="AO102">
        <v>40735547.380000003</v>
      </c>
      <c r="AP102">
        <v>40735547.380000003</v>
      </c>
      <c r="AQ102">
        <v>40735547.380000003</v>
      </c>
    </row>
    <row r="103" spans="1:43" hidden="1" x14ac:dyDescent="0.25">
      <c r="A103" t="s">
        <v>346</v>
      </c>
      <c r="B103" t="s">
        <v>387</v>
      </c>
      <c r="C103" t="s">
        <v>388</v>
      </c>
      <c r="D103" t="s">
        <v>389</v>
      </c>
      <c r="E103" t="s">
        <v>52</v>
      </c>
      <c r="F103" t="s">
        <v>280</v>
      </c>
      <c r="G103" t="s">
        <v>54</v>
      </c>
      <c r="H103" t="s">
        <v>55</v>
      </c>
      <c r="I103" t="s">
        <v>56</v>
      </c>
      <c r="J103" t="s">
        <v>57</v>
      </c>
      <c r="K103" t="s">
        <v>57</v>
      </c>
      <c r="L103" t="s">
        <v>111</v>
      </c>
      <c r="M103">
        <v>6</v>
      </c>
      <c r="N103" t="s">
        <v>59</v>
      </c>
      <c r="O103" t="s">
        <v>59</v>
      </c>
      <c r="P103" t="s">
        <v>57</v>
      </c>
      <c r="Q103" t="s">
        <v>1069</v>
      </c>
      <c r="R103">
        <v>5488652.1699999999</v>
      </c>
      <c r="S103">
        <v>989824.32</v>
      </c>
      <c r="T103">
        <v>3534851.84</v>
      </c>
      <c r="U103">
        <v>936460</v>
      </c>
      <c r="V103" t="s">
        <v>57</v>
      </c>
      <c r="W103">
        <v>237486.86</v>
      </c>
      <c r="X103">
        <v>0</v>
      </c>
      <c r="Y103">
        <v>0</v>
      </c>
      <c r="Z103">
        <v>1893100.41</v>
      </c>
      <c r="AA103">
        <v>50056381.759999998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35156000</v>
      </c>
      <c r="AK103">
        <v>35156000</v>
      </c>
      <c r="AL103">
        <v>0</v>
      </c>
      <c r="AM103">
        <v>35156000</v>
      </c>
      <c r="AN103">
        <v>35156000</v>
      </c>
      <c r="AO103">
        <v>0</v>
      </c>
      <c r="AP103">
        <v>0</v>
      </c>
      <c r="AQ103">
        <v>0</v>
      </c>
    </row>
    <row r="104" spans="1:43" hidden="1" x14ac:dyDescent="0.25">
      <c r="A104" t="s">
        <v>346</v>
      </c>
      <c r="B104" t="s">
        <v>390</v>
      </c>
      <c r="C104" t="s">
        <v>391</v>
      </c>
      <c r="D104" t="s">
        <v>392</v>
      </c>
      <c r="E104" t="s">
        <v>52</v>
      </c>
      <c r="F104" t="s">
        <v>280</v>
      </c>
      <c r="G104" t="s">
        <v>54</v>
      </c>
      <c r="H104" t="s">
        <v>55</v>
      </c>
      <c r="I104" t="s">
        <v>56</v>
      </c>
      <c r="J104" t="s">
        <v>57</v>
      </c>
      <c r="K104" t="s">
        <v>59</v>
      </c>
      <c r="L104" t="s">
        <v>111</v>
      </c>
      <c r="M104">
        <v>7</v>
      </c>
      <c r="N104" t="s">
        <v>57</v>
      </c>
      <c r="O104" t="s">
        <v>59</v>
      </c>
      <c r="P104" t="s">
        <v>57</v>
      </c>
      <c r="Q104" t="s">
        <v>1070</v>
      </c>
      <c r="R104">
        <v>10767731.300000001</v>
      </c>
      <c r="S104">
        <v>162508.10999999999</v>
      </c>
      <c r="T104">
        <v>3030337.75</v>
      </c>
      <c r="U104">
        <v>30000</v>
      </c>
      <c r="V104" t="s">
        <v>57</v>
      </c>
      <c r="W104">
        <v>11960.09</v>
      </c>
      <c r="X104">
        <v>0</v>
      </c>
      <c r="Y104">
        <v>0</v>
      </c>
      <c r="Z104">
        <v>6339054.4000000004</v>
      </c>
      <c r="AA104">
        <v>72701166.420000002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34696000</v>
      </c>
      <c r="AK104">
        <v>34696000</v>
      </c>
      <c r="AL104">
        <v>0</v>
      </c>
      <c r="AM104">
        <v>34696000</v>
      </c>
      <c r="AN104">
        <v>34696000</v>
      </c>
      <c r="AO104">
        <v>0</v>
      </c>
      <c r="AP104">
        <v>0</v>
      </c>
      <c r="AQ104">
        <v>0</v>
      </c>
    </row>
    <row r="105" spans="1:43" hidden="1" x14ac:dyDescent="0.25">
      <c r="A105" t="s">
        <v>393</v>
      </c>
      <c r="B105" t="s">
        <v>394</v>
      </c>
      <c r="C105" t="s">
        <v>395</v>
      </c>
      <c r="D105" t="s">
        <v>396</v>
      </c>
      <c r="E105" t="s">
        <v>52</v>
      </c>
      <c r="F105" t="s">
        <v>87</v>
      </c>
      <c r="G105" t="s">
        <v>54</v>
      </c>
      <c r="H105" t="s">
        <v>74</v>
      </c>
      <c r="I105" t="s">
        <v>56</v>
      </c>
      <c r="J105" t="s">
        <v>57</v>
      </c>
      <c r="K105" t="s">
        <v>57</v>
      </c>
      <c r="L105" t="s">
        <v>111</v>
      </c>
      <c r="M105">
        <v>2098</v>
      </c>
      <c r="N105" t="s">
        <v>59</v>
      </c>
      <c r="O105" t="s">
        <v>59</v>
      </c>
      <c r="P105" t="s">
        <v>59</v>
      </c>
      <c r="Q105" t="s">
        <v>1071</v>
      </c>
      <c r="R105">
        <v>502084836.10000002</v>
      </c>
      <c r="S105">
        <v>302134813.18000001</v>
      </c>
      <c r="T105">
        <v>1107239425.1600001</v>
      </c>
      <c r="U105">
        <v>41113135.270000003</v>
      </c>
      <c r="V105" t="s">
        <v>57</v>
      </c>
      <c r="W105">
        <v>47350.720000000001</v>
      </c>
      <c r="X105">
        <v>0</v>
      </c>
      <c r="Y105">
        <v>0</v>
      </c>
      <c r="Z105">
        <v>-197742000</v>
      </c>
      <c r="AA105">
        <v>862716485.75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146572663.61000001</v>
      </c>
      <c r="AI105">
        <v>137950485.71000001</v>
      </c>
      <c r="AJ105">
        <v>2249482402</v>
      </c>
      <c r="AK105">
        <v>2249482402</v>
      </c>
      <c r="AL105">
        <v>0</v>
      </c>
      <c r="AM105">
        <v>2249482402</v>
      </c>
      <c r="AN105">
        <v>2249482402</v>
      </c>
      <c r="AO105">
        <v>158168524.52000001</v>
      </c>
      <c r="AP105">
        <v>296119010.23000002</v>
      </c>
      <c r="AQ105">
        <v>296119010.23000002</v>
      </c>
    </row>
    <row r="106" spans="1:43" hidden="1" x14ac:dyDescent="0.25">
      <c r="A106" t="s">
        <v>393</v>
      </c>
      <c r="B106" t="s">
        <v>397</v>
      </c>
      <c r="C106" t="s">
        <v>398</v>
      </c>
      <c r="D106" t="s">
        <v>399</v>
      </c>
      <c r="E106" t="s">
        <v>52</v>
      </c>
      <c r="F106" t="s">
        <v>239</v>
      </c>
      <c r="G106" t="s">
        <v>73</v>
      </c>
      <c r="H106" t="s">
        <v>74</v>
      </c>
      <c r="I106" t="s">
        <v>56</v>
      </c>
      <c r="J106" t="s">
        <v>57</v>
      </c>
      <c r="K106" t="s">
        <v>57</v>
      </c>
      <c r="L106" t="s">
        <v>111</v>
      </c>
      <c r="M106">
        <v>308</v>
      </c>
      <c r="N106" t="s">
        <v>59</v>
      </c>
      <c r="O106" t="s">
        <v>59</v>
      </c>
      <c r="P106" t="s">
        <v>59</v>
      </c>
      <c r="Q106" t="s">
        <v>1072</v>
      </c>
      <c r="R106">
        <v>440642988.62</v>
      </c>
      <c r="S106">
        <v>73563974.239999995</v>
      </c>
      <c r="T106">
        <v>256439979.05000001</v>
      </c>
      <c r="U106">
        <v>46124740.460000001</v>
      </c>
      <c r="V106" t="s">
        <v>59</v>
      </c>
      <c r="W106">
        <v>982409.09</v>
      </c>
      <c r="X106">
        <v>169170.8</v>
      </c>
      <c r="Y106">
        <v>0</v>
      </c>
      <c r="Z106">
        <v>126169834.95</v>
      </c>
      <c r="AA106">
        <v>875356656.13999999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375668391</v>
      </c>
      <c r="AK106">
        <v>375668391</v>
      </c>
      <c r="AL106">
        <v>0</v>
      </c>
      <c r="AM106">
        <v>370668392</v>
      </c>
      <c r="AN106">
        <v>370668392</v>
      </c>
      <c r="AO106">
        <v>5000000</v>
      </c>
      <c r="AP106">
        <v>5000000</v>
      </c>
      <c r="AQ106">
        <v>5000000</v>
      </c>
    </row>
    <row r="107" spans="1:43" hidden="1" x14ac:dyDescent="0.25">
      <c r="A107" t="s">
        <v>393</v>
      </c>
      <c r="B107" t="s">
        <v>400</v>
      </c>
      <c r="C107" t="s">
        <v>401</v>
      </c>
      <c r="D107" t="s">
        <v>402</v>
      </c>
      <c r="E107" t="s">
        <v>52</v>
      </c>
      <c r="F107" t="s">
        <v>128</v>
      </c>
      <c r="G107" t="s">
        <v>54</v>
      </c>
      <c r="H107" t="s">
        <v>55</v>
      </c>
      <c r="I107" t="s">
        <v>56</v>
      </c>
      <c r="J107" t="s">
        <v>57</v>
      </c>
      <c r="K107" t="s">
        <v>57</v>
      </c>
      <c r="L107" t="s">
        <v>111</v>
      </c>
      <c r="M107">
        <v>61</v>
      </c>
      <c r="N107" t="s">
        <v>59</v>
      </c>
      <c r="O107" t="s">
        <v>59</v>
      </c>
      <c r="P107" t="s">
        <v>57</v>
      </c>
      <c r="Q107" t="s">
        <v>1073</v>
      </c>
      <c r="R107">
        <v>23600000</v>
      </c>
      <c r="S107">
        <v>7075429.9199999999</v>
      </c>
      <c r="T107">
        <v>36241780.640000001</v>
      </c>
      <c r="U107">
        <v>0</v>
      </c>
      <c r="V107" t="s">
        <v>59</v>
      </c>
      <c r="W107">
        <v>253501.44</v>
      </c>
      <c r="X107">
        <v>33682.949999999997</v>
      </c>
      <c r="Y107">
        <v>0</v>
      </c>
      <c r="Z107">
        <v>5293000</v>
      </c>
      <c r="AA107">
        <v>10827000</v>
      </c>
      <c r="AB107">
        <v>10827000</v>
      </c>
      <c r="AC107">
        <v>1722691.25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7920000</v>
      </c>
      <c r="AN107">
        <v>7920000</v>
      </c>
      <c r="AO107">
        <v>0</v>
      </c>
      <c r="AP107">
        <v>0</v>
      </c>
      <c r="AQ107">
        <v>0</v>
      </c>
    </row>
    <row r="108" spans="1:43" hidden="1" x14ac:dyDescent="0.25">
      <c r="A108" t="s">
        <v>393</v>
      </c>
      <c r="B108" t="s">
        <v>403</v>
      </c>
      <c r="C108" t="s">
        <v>404</v>
      </c>
      <c r="D108" t="s">
        <v>405</v>
      </c>
      <c r="E108" t="s">
        <v>52</v>
      </c>
      <c r="F108" t="s">
        <v>359</v>
      </c>
      <c r="G108" t="s">
        <v>73</v>
      </c>
      <c r="H108" t="s">
        <v>74</v>
      </c>
      <c r="I108" t="s">
        <v>56</v>
      </c>
      <c r="J108" t="s">
        <v>57</v>
      </c>
      <c r="K108" t="s">
        <v>57</v>
      </c>
      <c r="L108" t="s">
        <v>111</v>
      </c>
      <c r="M108">
        <v>17336</v>
      </c>
      <c r="N108" t="s">
        <v>59</v>
      </c>
      <c r="O108" t="s">
        <v>59</v>
      </c>
      <c r="P108" t="s">
        <v>59</v>
      </c>
      <c r="Q108" t="s">
        <v>1074</v>
      </c>
      <c r="R108">
        <v>2192749263.9400001</v>
      </c>
      <c r="S108">
        <v>763400570.21000004</v>
      </c>
      <c r="T108">
        <v>2018346089.74</v>
      </c>
      <c r="U108">
        <v>2201141.15</v>
      </c>
      <c r="V108" t="s">
        <v>57</v>
      </c>
      <c r="W108">
        <v>299828.64</v>
      </c>
      <c r="X108">
        <v>0</v>
      </c>
      <c r="Y108">
        <v>0</v>
      </c>
      <c r="Z108">
        <v>163288235.47</v>
      </c>
      <c r="AA108">
        <v>772786896.99000001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1000000</v>
      </c>
      <c r="AK108">
        <v>1000000</v>
      </c>
      <c r="AL108">
        <v>0</v>
      </c>
      <c r="AM108">
        <v>1000000</v>
      </c>
      <c r="AN108">
        <v>1000000</v>
      </c>
      <c r="AO108">
        <v>0</v>
      </c>
      <c r="AP108">
        <v>0</v>
      </c>
      <c r="AQ108">
        <v>0</v>
      </c>
    </row>
    <row r="109" spans="1:43" hidden="1" x14ac:dyDescent="0.25">
      <c r="A109" t="s">
        <v>393</v>
      </c>
      <c r="B109" t="s">
        <v>406</v>
      </c>
      <c r="C109" t="s">
        <v>407</v>
      </c>
      <c r="D109" t="s">
        <v>408</v>
      </c>
      <c r="E109" t="s">
        <v>52</v>
      </c>
      <c r="F109" t="s">
        <v>110</v>
      </c>
      <c r="G109" t="s">
        <v>54</v>
      </c>
      <c r="H109" t="s">
        <v>55</v>
      </c>
      <c r="I109" t="s">
        <v>56</v>
      </c>
      <c r="J109" t="s">
        <v>57</v>
      </c>
      <c r="K109" t="s">
        <v>57</v>
      </c>
      <c r="L109" t="s">
        <v>111</v>
      </c>
      <c r="M109">
        <v>458</v>
      </c>
      <c r="N109" t="s">
        <v>59</v>
      </c>
      <c r="O109" t="s">
        <v>59</v>
      </c>
      <c r="P109" t="s">
        <v>57</v>
      </c>
      <c r="Q109" t="s">
        <v>1075</v>
      </c>
      <c r="R109">
        <v>728474</v>
      </c>
      <c r="S109">
        <v>41302137</v>
      </c>
      <c r="T109">
        <v>61135602</v>
      </c>
      <c r="U109">
        <v>0</v>
      </c>
      <c r="V109" t="s">
        <v>57</v>
      </c>
      <c r="W109">
        <v>520298.69</v>
      </c>
      <c r="X109">
        <v>0</v>
      </c>
      <c r="Y109">
        <v>0</v>
      </c>
      <c r="Z109">
        <v>56605674</v>
      </c>
      <c r="AA109">
        <v>60378259</v>
      </c>
      <c r="AB109">
        <v>0</v>
      </c>
      <c r="AC109">
        <v>0</v>
      </c>
      <c r="AD109">
        <v>0</v>
      </c>
      <c r="AE109">
        <v>0</v>
      </c>
      <c r="AF109">
        <v>13380711.210000001</v>
      </c>
      <c r="AG109">
        <v>2535510.14</v>
      </c>
      <c r="AH109">
        <v>0</v>
      </c>
      <c r="AI109">
        <v>0</v>
      </c>
      <c r="AJ109">
        <v>2532640561</v>
      </c>
      <c r="AK109">
        <v>2532640561</v>
      </c>
      <c r="AL109">
        <v>0</v>
      </c>
      <c r="AM109">
        <v>305846455</v>
      </c>
      <c r="AN109">
        <v>373652549</v>
      </c>
      <c r="AO109">
        <v>58282519</v>
      </c>
      <c r="AP109">
        <v>31378356.920000002</v>
      </c>
      <c r="AQ109">
        <v>99184450.920000002</v>
      </c>
    </row>
    <row r="110" spans="1:43" hidden="1" x14ac:dyDescent="0.25">
      <c r="A110" t="s">
        <v>409</v>
      </c>
      <c r="B110" t="s">
        <v>410</v>
      </c>
      <c r="C110" t="s">
        <v>411</v>
      </c>
      <c r="D110" t="s">
        <v>412</v>
      </c>
      <c r="E110" t="s">
        <v>52</v>
      </c>
      <c r="F110" t="s">
        <v>128</v>
      </c>
      <c r="G110" t="s">
        <v>54</v>
      </c>
      <c r="H110" t="s">
        <v>55</v>
      </c>
      <c r="I110" t="s">
        <v>56</v>
      </c>
      <c r="J110" t="s">
        <v>57</v>
      </c>
      <c r="K110" t="s">
        <v>57</v>
      </c>
      <c r="L110" t="s">
        <v>58</v>
      </c>
      <c r="M110">
        <v>21</v>
      </c>
      <c r="N110" t="s">
        <v>59</v>
      </c>
      <c r="O110" t="s">
        <v>59</v>
      </c>
      <c r="P110" t="s">
        <v>57</v>
      </c>
      <c r="Q110" t="s">
        <v>1076</v>
      </c>
      <c r="R110">
        <v>29410335.34</v>
      </c>
      <c r="S110">
        <v>3526594.8</v>
      </c>
      <c r="T110">
        <v>6052460.6299999999</v>
      </c>
      <c r="U110">
        <v>0</v>
      </c>
      <c r="V110" t="s">
        <v>57</v>
      </c>
      <c r="W110">
        <v>299597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30640481.969999999</v>
      </c>
      <c r="AE110">
        <v>7490297.9199999999</v>
      </c>
      <c r="AF110">
        <v>0</v>
      </c>
      <c r="AG110">
        <v>0</v>
      </c>
      <c r="AH110">
        <v>0</v>
      </c>
      <c r="AI110">
        <v>0</v>
      </c>
      <c r="AJ110">
        <v>99.99</v>
      </c>
      <c r="AK110">
        <v>99.99</v>
      </c>
      <c r="AL110">
        <v>0</v>
      </c>
      <c r="AM110">
        <v>8500007</v>
      </c>
      <c r="AN110">
        <v>8500007</v>
      </c>
      <c r="AO110">
        <v>0</v>
      </c>
      <c r="AP110">
        <v>0</v>
      </c>
      <c r="AQ110">
        <v>0</v>
      </c>
    </row>
    <row r="111" spans="1:43" hidden="1" x14ac:dyDescent="0.25">
      <c r="A111" t="s">
        <v>409</v>
      </c>
      <c r="B111" t="s">
        <v>413</v>
      </c>
      <c r="C111" t="s">
        <v>414</v>
      </c>
      <c r="D111" t="s">
        <v>415</v>
      </c>
      <c r="E111" t="s">
        <v>52</v>
      </c>
      <c r="F111" t="s">
        <v>98</v>
      </c>
      <c r="G111" t="s">
        <v>73</v>
      </c>
      <c r="H111" t="s">
        <v>74</v>
      </c>
      <c r="I111" t="s">
        <v>56</v>
      </c>
      <c r="J111" t="s">
        <v>57</v>
      </c>
      <c r="K111" t="s">
        <v>57</v>
      </c>
      <c r="L111" t="s">
        <v>58</v>
      </c>
      <c r="M111">
        <v>376</v>
      </c>
      <c r="N111" t="s">
        <v>59</v>
      </c>
      <c r="O111" t="s">
        <v>59</v>
      </c>
      <c r="P111" t="s">
        <v>57</v>
      </c>
      <c r="Q111" t="s">
        <v>1077</v>
      </c>
      <c r="R111">
        <v>60966727.82</v>
      </c>
      <c r="S111">
        <v>118527054.09999999</v>
      </c>
      <c r="T111">
        <v>196145605.47</v>
      </c>
      <c r="U111">
        <v>23193593.920000002</v>
      </c>
      <c r="V111" t="s">
        <v>57</v>
      </c>
      <c r="W111">
        <v>516329.84</v>
      </c>
      <c r="X111">
        <v>0</v>
      </c>
      <c r="Y111">
        <v>0</v>
      </c>
      <c r="Z111">
        <v>21781024.23</v>
      </c>
      <c r="AA111">
        <v>95137044.599999994</v>
      </c>
      <c r="AB111">
        <v>0</v>
      </c>
      <c r="AC111">
        <v>0</v>
      </c>
      <c r="AD111">
        <v>75387875.5</v>
      </c>
      <c r="AE111">
        <v>117747282.2</v>
      </c>
      <c r="AF111">
        <v>0</v>
      </c>
      <c r="AG111">
        <v>0</v>
      </c>
      <c r="AH111">
        <v>30719710.300000001</v>
      </c>
      <c r="AI111">
        <v>4000000</v>
      </c>
      <c r="AJ111">
        <v>100</v>
      </c>
      <c r="AK111">
        <v>100</v>
      </c>
      <c r="AL111">
        <v>0</v>
      </c>
      <c r="AM111">
        <v>86600149.030000001</v>
      </c>
      <c r="AN111">
        <v>90600149.030000001</v>
      </c>
      <c r="AO111">
        <v>13399850.970000001</v>
      </c>
      <c r="AP111">
        <v>9399850.9700000007</v>
      </c>
      <c r="AQ111">
        <v>13399850.970000001</v>
      </c>
    </row>
    <row r="112" spans="1:43" hidden="1" x14ac:dyDescent="0.25">
      <c r="A112" t="s">
        <v>409</v>
      </c>
      <c r="B112" t="s">
        <v>416</v>
      </c>
      <c r="C112" t="s">
        <v>417</v>
      </c>
      <c r="D112" t="s">
        <v>418</v>
      </c>
      <c r="E112" t="s">
        <v>52</v>
      </c>
      <c r="F112" t="s">
        <v>68</v>
      </c>
      <c r="G112" t="s">
        <v>54</v>
      </c>
      <c r="H112" t="s">
        <v>55</v>
      </c>
      <c r="I112" t="s">
        <v>56</v>
      </c>
      <c r="J112" t="s">
        <v>57</v>
      </c>
      <c r="K112" t="s">
        <v>57</v>
      </c>
      <c r="L112" t="s">
        <v>111</v>
      </c>
      <c r="M112">
        <v>66</v>
      </c>
      <c r="N112" t="s">
        <v>59</v>
      </c>
      <c r="O112" t="s">
        <v>59</v>
      </c>
      <c r="P112" t="s">
        <v>57</v>
      </c>
      <c r="Q112" t="s">
        <v>1078</v>
      </c>
      <c r="R112">
        <v>27164000</v>
      </c>
      <c r="S112">
        <v>13902000</v>
      </c>
      <c r="T112">
        <v>24541000</v>
      </c>
      <c r="U112">
        <v>0</v>
      </c>
      <c r="V112" t="s">
        <v>57</v>
      </c>
      <c r="W112">
        <v>292242.59999999998</v>
      </c>
      <c r="X112">
        <v>0</v>
      </c>
      <c r="Y112">
        <v>130924.56</v>
      </c>
      <c r="Z112">
        <v>3121000</v>
      </c>
      <c r="AA112">
        <v>213811889.56999999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78580936.790000007</v>
      </c>
      <c r="AJ112">
        <v>99.99</v>
      </c>
      <c r="AK112">
        <v>99.99</v>
      </c>
      <c r="AL112">
        <v>0</v>
      </c>
      <c r="AM112">
        <v>131560547.88</v>
      </c>
      <c r="AN112">
        <v>210141484.66999999</v>
      </c>
      <c r="AO112">
        <v>78580936.790000007</v>
      </c>
      <c r="AP112">
        <v>0</v>
      </c>
      <c r="AQ112">
        <v>78580936.789999992</v>
      </c>
    </row>
    <row r="113" spans="1:43" hidden="1" x14ac:dyDescent="0.25">
      <c r="A113" t="s">
        <v>409</v>
      </c>
      <c r="B113" t="s">
        <v>419</v>
      </c>
      <c r="C113" t="s">
        <v>420</v>
      </c>
      <c r="D113" t="s">
        <v>421</v>
      </c>
      <c r="E113" t="s">
        <v>67</v>
      </c>
      <c r="F113" t="s">
        <v>87</v>
      </c>
      <c r="G113" t="s">
        <v>54</v>
      </c>
      <c r="H113" t="s">
        <v>171</v>
      </c>
      <c r="I113" t="s">
        <v>256</v>
      </c>
      <c r="J113" t="s">
        <v>57</v>
      </c>
      <c r="K113" t="s">
        <v>57</v>
      </c>
      <c r="L113" t="s">
        <v>58</v>
      </c>
      <c r="M113">
        <v>8</v>
      </c>
      <c r="N113" t="s">
        <v>59</v>
      </c>
      <c r="O113" t="s">
        <v>59</v>
      </c>
      <c r="P113" t="s">
        <v>57</v>
      </c>
      <c r="Q113" t="s">
        <v>987</v>
      </c>
      <c r="R113">
        <v>0</v>
      </c>
      <c r="S113">
        <v>2079515.3</v>
      </c>
      <c r="T113">
        <v>24811246.539999999</v>
      </c>
      <c r="U113">
        <v>0</v>
      </c>
      <c r="V113" t="s">
        <v>57</v>
      </c>
      <c r="W113">
        <v>361088.72</v>
      </c>
      <c r="X113">
        <v>0</v>
      </c>
      <c r="Y113">
        <v>0</v>
      </c>
      <c r="Z113">
        <v>-16462956</v>
      </c>
      <c r="AA113">
        <v>39947919</v>
      </c>
      <c r="AB113">
        <v>0</v>
      </c>
      <c r="AC113">
        <v>0</v>
      </c>
      <c r="AD113">
        <v>22451408.280000001</v>
      </c>
      <c r="AE113">
        <v>23683899.27</v>
      </c>
      <c r="AF113">
        <v>0</v>
      </c>
      <c r="AG113">
        <v>0</v>
      </c>
      <c r="AH113">
        <v>0</v>
      </c>
      <c r="AI113">
        <v>0</v>
      </c>
      <c r="AJ113">
        <v>82.6</v>
      </c>
      <c r="AK113">
        <v>82.6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 hidden="1" x14ac:dyDescent="0.25">
      <c r="A114" t="s">
        <v>409</v>
      </c>
      <c r="B114" t="s">
        <v>422</v>
      </c>
      <c r="C114" t="s">
        <v>423</v>
      </c>
      <c r="D114" t="s">
        <v>424</v>
      </c>
      <c r="E114" t="s">
        <v>52</v>
      </c>
      <c r="F114" t="s">
        <v>185</v>
      </c>
      <c r="G114" t="s">
        <v>54</v>
      </c>
      <c r="H114" t="s">
        <v>74</v>
      </c>
      <c r="I114" t="s">
        <v>56</v>
      </c>
      <c r="J114" t="s">
        <v>57</v>
      </c>
      <c r="K114" t="s">
        <v>57</v>
      </c>
      <c r="L114" t="s">
        <v>58</v>
      </c>
      <c r="M114">
        <v>82</v>
      </c>
      <c r="N114" t="s">
        <v>59</v>
      </c>
      <c r="O114" t="s">
        <v>59</v>
      </c>
      <c r="P114" t="s">
        <v>59</v>
      </c>
      <c r="Q114" t="s">
        <v>1079</v>
      </c>
      <c r="R114">
        <v>0</v>
      </c>
      <c r="S114">
        <v>23077112.949999999</v>
      </c>
      <c r="T114">
        <v>75246820.420000002</v>
      </c>
      <c r="U114">
        <v>2354794.64</v>
      </c>
      <c r="V114" t="s">
        <v>57</v>
      </c>
      <c r="W114">
        <v>283785.2</v>
      </c>
      <c r="X114">
        <v>0</v>
      </c>
      <c r="Y114">
        <v>0</v>
      </c>
      <c r="Z114">
        <v>39947919</v>
      </c>
      <c r="AA114">
        <v>0</v>
      </c>
      <c r="AB114">
        <v>0</v>
      </c>
      <c r="AC114">
        <v>0</v>
      </c>
      <c r="AD114">
        <v>86571966</v>
      </c>
      <c r="AE114">
        <v>38369237</v>
      </c>
      <c r="AF114">
        <v>3617858</v>
      </c>
      <c r="AG114">
        <v>2424223</v>
      </c>
      <c r="AH114">
        <v>298165</v>
      </c>
      <c r="AI114">
        <v>298165</v>
      </c>
      <c r="AJ114">
        <v>99.99</v>
      </c>
      <c r="AK114">
        <v>99.99</v>
      </c>
      <c r="AL114">
        <v>0</v>
      </c>
      <c r="AM114">
        <v>61171276</v>
      </c>
      <c r="AN114">
        <v>61171276</v>
      </c>
      <c r="AO114">
        <v>0</v>
      </c>
      <c r="AP114">
        <v>0</v>
      </c>
      <c r="AQ114">
        <v>0</v>
      </c>
    </row>
    <row r="115" spans="1:43" hidden="1" x14ac:dyDescent="0.25">
      <c r="A115" t="s">
        <v>409</v>
      </c>
      <c r="B115" t="s">
        <v>425</v>
      </c>
      <c r="C115" t="s">
        <v>426</v>
      </c>
      <c r="D115" t="s">
        <v>427</v>
      </c>
      <c r="E115" t="s">
        <v>52</v>
      </c>
      <c r="F115" t="s">
        <v>102</v>
      </c>
      <c r="G115" t="s">
        <v>73</v>
      </c>
      <c r="H115" t="s">
        <v>74</v>
      </c>
      <c r="I115" t="s">
        <v>56</v>
      </c>
      <c r="J115" t="s">
        <v>57</v>
      </c>
      <c r="K115" t="s">
        <v>57</v>
      </c>
      <c r="L115" t="s">
        <v>58</v>
      </c>
      <c r="M115">
        <v>407</v>
      </c>
      <c r="N115" t="s">
        <v>59</v>
      </c>
      <c r="O115" t="s">
        <v>59</v>
      </c>
      <c r="P115" t="s">
        <v>57</v>
      </c>
      <c r="Q115" t="s">
        <v>1080</v>
      </c>
      <c r="R115">
        <v>2328858.5499999998</v>
      </c>
      <c r="S115">
        <v>71039080.310000002</v>
      </c>
      <c r="T115">
        <v>166070497.19999999</v>
      </c>
      <c r="U115">
        <v>8525934.4399999995</v>
      </c>
      <c r="V115" t="s">
        <v>57</v>
      </c>
      <c r="W115">
        <v>375380.47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173470540.56</v>
      </c>
      <c r="AE115">
        <v>151223053.12</v>
      </c>
      <c r="AF115">
        <v>167011935</v>
      </c>
      <c r="AG115">
        <v>0</v>
      </c>
      <c r="AH115">
        <v>0</v>
      </c>
      <c r="AI115">
        <v>0</v>
      </c>
      <c r="AJ115">
        <v>100</v>
      </c>
      <c r="AK115">
        <v>100</v>
      </c>
      <c r="AL115">
        <v>0</v>
      </c>
      <c r="AM115">
        <v>34889260.759999998</v>
      </c>
      <c r="AN115">
        <v>34889260.759999998</v>
      </c>
      <c r="AO115">
        <v>0</v>
      </c>
      <c r="AP115">
        <v>0</v>
      </c>
      <c r="AQ115">
        <v>0</v>
      </c>
    </row>
    <row r="116" spans="1:43" hidden="1" x14ac:dyDescent="0.25">
      <c r="A116" t="s">
        <v>409</v>
      </c>
      <c r="B116" t="s">
        <v>428</v>
      </c>
      <c r="C116" t="s">
        <v>429</v>
      </c>
      <c r="D116" t="s">
        <v>430</v>
      </c>
      <c r="E116" t="s">
        <v>52</v>
      </c>
      <c r="F116" t="s">
        <v>110</v>
      </c>
      <c r="G116" t="s">
        <v>54</v>
      </c>
      <c r="H116" t="s">
        <v>55</v>
      </c>
      <c r="I116" t="s">
        <v>56</v>
      </c>
      <c r="J116" t="s">
        <v>57</v>
      </c>
      <c r="K116" t="s">
        <v>57</v>
      </c>
      <c r="L116" t="s">
        <v>58</v>
      </c>
      <c r="M116">
        <v>96</v>
      </c>
      <c r="N116" t="s">
        <v>59</v>
      </c>
      <c r="O116" t="s">
        <v>59</v>
      </c>
      <c r="P116" t="s">
        <v>57</v>
      </c>
      <c r="Q116" t="s">
        <v>1081</v>
      </c>
      <c r="R116">
        <v>14992000.84</v>
      </c>
      <c r="S116">
        <v>12598540.470000001</v>
      </c>
      <c r="T116">
        <v>17950611.899999999</v>
      </c>
      <c r="U116">
        <v>0</v>
      </c>
      <c r="V116" t="s">
        <v>57</v>
      </c>
      <c r="W116">
        <v>354000</v>
      </c>
      <c r="X116">
        <v>0</v>
      </c>
      <c r="Y116">
        <v>0</v>
      </c>
      <c r="Z116">
        <v>126747.17</v>
      </c>
      <c r="AA116">
        <v>1002845444.92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99.99</v>
      </c>
      <c r="AK116">
        <v>99.99</v>
      </c>
      <c r="AL116">
        <v>0</v>
      </c>
      <c r="AM116">
        <v>0</v>
      </c>
      <c r="AN116">
        <v>100000000</v>
      </c>
      <c r="AO116">
        <v>0</v>
      </c>
      <c r="AP116">
        <v>1091200751.25</v>
      </c>
      <c r="AQ116">
        <v>1191200751.25</v>
      </c>
    </row>
    <row r="117" spans="1:43" hidden="1" x14ac:dyDescent="0.25">
      <c r="A117" t="s">
        <v>409</v>
      </c>
      <c r="B117" t="s">
        <v>431</v>
      </c>
      <c r="C117" t="s">
        <v>432</v>
      </c>
      <c r="D117" t="s">
        <v>433</v>
      </c>
      <c r="E117" t="s">
        <v>52</v>
      </c>
      <c r="F117" t="s">
        <v>149</v>
      </c>
      <c r="G117" t="s">
        <v>73</v>
      </c>
      <c r="H117" t="s">
        <v>55</v>
      </c>
      <c r="I117" t="s">
        <v>56</v>
      </c>
      <c r="J117" t="s">
        <v>57</v>
      </c>
      <c r="K117" t="s">
        <v>59</v>
      </c>
      <c r="L117" t="s">
        <v>58</v>
      </c>
      <c r="M117">
        <v>94</v>
      </c>
      <c r="N117" t="s">
        <v>59</v>
      </c>
      <c r="O117" t="s">
        <v>59</v>
      </c>
      <c r="P117" t="s">
        <v>57</v>
      </c>
      <c r="Q117" t="s">
        <v>1081</v>
      </c>
      <c r="R117">
        <v>0</v>
      </c>
      <c r="S117">
        <v>0</v>
      </c>
      <c r="T117">
        <v>0</v>
      </c>
      <c r="U117">
        <v>0</v>
      </c>
      <c r="V117" t="s">
        <v>57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100</v>
      </c>
      <c r="AK117">
        <v>100</v>
      </c>
      <c r="AL117">
        <v>0</v>
      </c>
      <c r="AM117">
        <v>0</v>
      </c>
      <c r="AN117">
        <v>5500000</v>
      </c>
      <c r="AO117">
        <v>0</v>
      </c>
      <c r="AP117">
        <v>0</v>
      </c>
      <c r="AQ117">
        <v>5500000</v>
      </c>
    </row>
    <row r="118" spans="1:43" hidden="1" x14ac:dyDescent="0.25">
      <c r="A118" t="s">
        <v>409</v>
      </c>
      <c r="B118" t="s">
        <v>434</v>
      </c>
      <c r="C118" t="s">
        <v>435</v>
      </c>
      <c r="D118" t="s">
        <v>436</v>
      </c>
      <c r="E118" t="s">
        <v>52</v>
      </c>
      <c r="F118" t="s">
        <v>239</v>
      </c>
      <c r="G118" t="s">
        <v>73</v>
      </c>
      <c r="H118" t="s">
        <v>55</v>
      </c>
      <c r="I118" t="s">
        <v>56</v>
      </c>
      <c r="J118" t="s">
        <v>57</v>
      </c>
      <c r="K118" t="s">
        <v>59</v>
      </c>
      <c r="L118" t="s">
        <v>58</v>
      </c>
      <c r="M118">
        <v>0</v>
      </c>
      <c r="N118" t="s">
        <v>59</v>
      </c>
      <c r="O118" t="s">
        <v>59</v>
      </c>
      <c r="P118" t="s">
        <v>57</v>
      </c>
      <c r="Q118" t="s">
        <v>1081</v>
      </c>
      <c r="R118">
        <v>0</v>
      </c>
      <c r="S118">
        <v>0</v>
      </c>
      <c r="T118">
        <v>0</v>
      </c>
      <c r="U118">
        <v>0</v>
      </c>
      <c r="V118" t="s">
        <v>57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100</v>
      </c>
      <c r="AK118">
        <v>100</v>
      </c>
      <c r="AL118">
        <v>0</v>
      </c>
      <c r="AM118">
        <v>0</v>
      </c>
      <c r="AN118">
        <v>1000000</v>
      </c>
      <c r="AO118">
        <v>0</v>
      </c>
      <c r="AP118">
        <v>0</v>
      </c>
      <c r="AQ118">
        <v>1000000</v>
      </c>
    </row>
    <row r="119" spans="1:43" hidden="1" x14ac:dyDescent="0.25">
      <c r="A119" t="s">
        <v>409</v>
      </c>
      <c r="B119" t="s">
        <v>437</v>
      </c>
      <c r="C119" t="s">
        <v>438</v>
      </c>
      <c r="D119" t="s">
        <v>439</v>
      </c>
      <c r="E119" t="s">
        <v>52</v>
      </c>
      <c r="F119" t="s">
        <v>110</v>
      </c>
      <c r="G119" t="s">
        <v>73</v>
      </c>
      <c r="H119" t="s">
        <v>55</v>
      </c>
      <c r="I119" t="s">
        <v>56</v>
      </c>
      <c r="J119" t="s">
        <v>57</v>
      </c>
      <c r="K119" t="s">
        <v>59</v>
      </c>
      <c r="L119" t="s">
        <v>58</v>
      </c>
      <c r="M119">
        <v>0</v>
      </c>
      <c r="N119" t="s">
        <v>59</v>
      </c>
      <c r="O119" t="s">
        <v>59</v>
      </c>
      <c r="P119" t="s">
        <v>57</v>
      </c>
      <c r="Q119" t="s">
        <v>1081</v>
      </c>
      <c r="R119">
        <v>0</v>
      </c>
      <c r="S119">
        <v>0</v>
      </c>
      <c r="T119">
        <v>0</v>
      </c>
      <c r="U119">
        <v>0</v>
      </c>
      <c r="V119" t="s">
        <v>57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100</v>
      </c>
      <c r="AK119">
        <v>100</v>
      </c>
      <c r="AL119">
        <v>0</v>
      </c>
      <c r="AM119">
        <v>0</v>
      </c>
      <c r="AN119">
        <v>5000000</v>
      </c>
      <c r="AO119">
        <v>0</v>
      </c>
      <c r="AP119">
        <v>0</v>
      </c>
      <c r="AQ119">
        <v>5000000</v>
      </c>
    </row>
    <row r="120" spans="1:43" hidden="1" x14ac:dyDescent="0.25">
      <c r="A120" t="s">
        <v>409</v>
      </c>
      <c r="B120" t="s">
        <v>440</v>
      </c>
      <c r="C120" t="s">
        <v>441</v>
      </c>
      <c r="D120" t="s">
        <v>442</v>
      </c>
      <c r="E120" t="s">
        <v>52</v>
      </c>
      <c r="F120" t="s">
        <v>204</v>
      </c>
      <c r="G120" t="s">
        <v>54</v>
      </c>
      <c r="H120" t="s">
        <v>55</v>
      </c>
      <c r="I120" t="s">
        <v>56</v>
      </c>
      <c r="J120" t="s">
        <v>57</v>
      </c>
      <c r="K120" t="s">
        <v>59</v>
      </c>
      <c r="L120" t="s">
        <v>111</v>
      </c>
      <c r="M120">
        <v>602</v>
      </c>
      <c r="N120" t="s">
        <v>59</v>
      </c>
      <c r="O120" t="s">
        <v>59</v>
      </c>
      <c r="P120" t="s">
        <v>57</v>
      </c>
      <c r="Q120" t="s">
        <v>1081</v>
      </c>
      <c r="R120">
        <v>278311000</v>
      </c>
      <c r="S120">
        <v>765000</v>
      </c>
      <c r="T120">
        <v>12578000</v>
      </c>
      <c r="U120">
        <v>0</v>
      </c>
      <c r="V120" t="s">
        <v>57</v>
      </c>
      <c r="W120">
        <v>265811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100</v>
      </c>
      <c r="AK120">
        <v>100</v>
      </c>
      <c r="AL120">
        <v>0</v>
      </c>
      <c r="AM120">
        <v>0</v>
      </c>
      <c r="AN120">
        <v>1521810533.01</v>
      </c>
      <c r="AO120">
        <v>0</v>
      </c>
      <c r="AP120">
        <v>0</v>
      </c>
      <c r="AQ120">
        <v>1521810533.01</v>
      </c>
    </row>
    <row r="121" spans="1:43" hidden="1" x14ac:dyDescent="0.25">
      <c r="A121" t="s">
        <v>443</v>
      </c>
      <c r="B121" t="s">
        <v>444</v>
      </c>
      <c r="C121" t="s">
        <v>445</v>
      </c>
      <c r="D121" t="s">
        <v>446</v>
      </c>
      <c r="E121" t="s">
        <v>67</v>
      </c>
      <c r="F121" t="s">
        <v>102</v>
      </c>
      <c r="G121" t="s">
        <v>73</v>
      </c>
      <c r="H121" t="s">
        <v>74</v>
      </c>
      <c r="I121" t="s">
        <v>56</v>
      </c>
      <c r="J121" t="s">
        <v>57</v>
      </c>
      <c r="K121" t="s">
        <v>57</v>
      </c>
      <c r="L121" t="s">
        <v>58</v>
      </c>
      <c r="M121">
        <v>0</v>
      </c>
      <c r="N121" t="s">
        <v>57</v>
      </c>
      <c r="O121" t="s">
        <v>59</v>
      </c>
      <c r="P121" t="s">
        <v>57</v>
      </c>
      <c r="Q121" t="s">
        <v>1082</v>
      </c>
      <c r="R121">
        <v>0</v>
      </c>
      <c r="S121">
        <v>0</v>
      </c>
      <c r="T121">
        <v>0</v>
      </c>
      <c r="U121">
        <v>0</v>
      </c>
      <c r="V121" t="s">
        <v>57</v>
      </c>
      <c r="W121">
        <v>0</v>
      </c>
      <c r="X121">
        <v>0</v>
      </c>
      <c r="Y121">
        <v>0</v>
      </c>
      <c r="Z121">
        <v>-88620147.239999995</v>
      </c>
      <c r="AA121">
        <v>-1099426087.6400001</v>
      </c>
      <c r="AB121" t="e">
        <v>#VALUE!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100</v>
      </c>
      <c r="AK121">
        <v>100</v>
      </c>
      <c r="AL121">
        <v>0</v>
      </c>
      <c r="AM121">
        <v>13803453.68</v>
      </c>
      <c r="AN121">
        <v>13803453.68</v>
      </c>
      <c r="AO121">
        <v>0</v>
      </c>
      <c r="AP121">
        <v>0</v>
      </c>
      <c r="AQ121">
        <v>0</v>
      </c>
    </row>
    <row r="122" spans="1:43" hidden="1" x14ac:dyDescent="0.25">
      <c r="A122" t="s">
        <v>443</v>
      </c>
      <c r="B122" t="s">
        <v>447</v>
      </c>
      <c r="C122" t="s">
        <v>448</v>
      </c>
      <c r="D122" t="s">
        <v>449</v>
      </c>
      <c r="E122" t="s">
        <v>52</v>
      </c>
      <c r="F122" t="s">
        <v>185</v>
      </c>
      <c r="G122" t="s">
        <v>73</v>
      </c>
      <c r="H122" t="s">
        <v>74</v>
      </c>
      <c r="I122" t="s">
        <v>56</v>
      </c>
      <c r="J122" t="s">
        <v>57</v>
      </c>
      <c r="K122" t="s">
        <v>57</v>
      </c>
      <c r="L122" t="s">
        <v>58</v>
      </c>
      <c r="M122">
        <v>0</v>
      </c>
      <c r="N122" t="s">
        <v>59</v>
      </c>
      <c r="O122" t="s">
        <v>59</v>
      </c>
      <c r="P122" t="s">
        <v>59</v>
      </c>
      <c r="Q122" t="s">
        <v>1083</v>
      </c>
      <c r="R122">
        <v>0</v>
      </c>
      <c r="S122">
        <v>0</v>
      </c>
      <c r="T122">
        <v>25587.99</v>
      </c>
      <c r="U122">
        <v>0</v>
      </c>
      <c r="V122" t="s">
        <v>57</v>
      </c>
      <c r="W122">
        <v>0</v>
      </c>
      <c r="X122">
        <v>0</v>
      </c>
      <c r="Y122">
        <v>0</v>
      </c>
      <c r="Z122">
        <v>-25587.99</v>
      </c>
      <c r="AA122">
        <v>1140773.1599999999</v>
      </c>
      <c r="AB122" t="e">
        <v>#VALUE!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100</v>
      </c>
      <c r="AK122">
        <v>100</v>
      </c>
      <c r="AL122">
        <v>0</v>
      </c>
      <c r="AM122">
        <v>3426643.64</v>
      </c>
      <c r="AN122">
        <v>3426643.64</v>
      </c>
      <c r="AO122">
        <v>0</v>
      </c>
      <c r="AP122">
        <v>0</v>
      </c>
      <c r="AQ122">
        <v>0</v>
      </c>
    </row>
    <row r="123" spans="1:43" hidden="1" x14ac:dyDescent="0.25">
      <c r="A123" t="s">
        <v>443</v>
      </c>
      <c r="B123" t="s">
        <v>450</v>
      </c>
      <c r="C123" t="s">
        <v>451</v>
      </c>
      <c r="D123" t="s">
        <v>452</v>
      </c>
      <c r="E123" t="s">
        <v>52</v>
      </c>
      <c r="F123" t="s">
        <v>87</v>
      </c>
      <c r="G123" t="s">
        <v>54</v>
      </c>
      <c r="H123" t="s">
        <v>55</v>
      </c>
      <c r="I123" t="s">
        <v>56</v>
      </c>
      <c r="J123" t="s">
        <v>57</v>
      </c>
      <c r="K123" t="s">
        <v>57</v>
      </c>
      <c r="L123" t="s">
        <v>111</v>
      </c>
      <c r="M123">
        <v>1336</v>
      </c>
      <c r="N123" t="s">
        <v>59</v>
      </c>
      <c r="O123" t="s">
        <v>59</v>
      </c>
      <c r="P123" t="s">
        <v>59</v>
      </c>
      <c r="Q123" t="s">
        <v>1084</v>
      </c>
      <c r="R123">
        <v>741907174.88999999</v>
      </c>
      <c r="S123">
        <v>201190701.50999999</v>
      </c>
      <c r="T123">
        <v>676815074.48000002</v>
      </c>
      <c r="U123">
        <v>262343421.53</v>
      </c>
      <c r="V123" t="s">
        <v>59</v>
      </c>
      <c r="W123">
        <v>493189.3</v>
      </c>
      <c r="X123">
        <v>0</v>
      </c>
      <c r="Y123">
        <v>20850</v>
      </c>
      <c r="Z123">
        <v>69129838.930000007</v>
      </c>
      <c r="AA123">
        <v>1146092823.24</v>
      </c>
      <c r="AB123" t="e">
        <v>#VALUE!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106864547.69</v>
      </c>
      <c r="AI123">
        <v>75178884.189999998</v>
      </c>
      <c r="AJ123">
        <v>100</v>
      </c>
      <c r="AK123">
        <v>100</v>
      </c>
      <c r="AL123">
        <v>0</v>
      </c>
      <c r="AM123">
        <v>816609453.88999999</v>
      </c>
      <c r="AN123">
        <v>891788338.08000004</v>
      </c>
      <c r="AO123">
        <v>0</v>
      </c>
      <c r="AP123">
        <v>0</v>
      </c>
      <c r="AQ123">
        <v>75178884.190000057</v>
      </c>
    </row>
    <row r="124" spans="1:43" hidden="1" x14ac:dyDescent="0.25">
      <c r="A124" t="s">
        <v>443</v>
      </c>
      <c r="B124" t="s">
        <v>453</v>
      </c>
      <c r="C124" t="s">
        <v>454</v>
      </c>
      <c r="D124" t="s">
        <v>455</v>
      </c>
      <c r="E124" t="s">
        <v>52</v>
      </c>
      <c r="F124" t="s">
        <v>72</v>
      </c>
      <c r="G124" t="s">
        <v>54</v>
      </c>
      <c r="H124" t="s">
        <v>55</v>
      </c>
      <c r="I124" t="s">
        <v>56</v>
      </c>
      <c r="J124" t="s">
        <v>57</v>
      </c>
      <c r="K124" t="s">
        <v>57</v>
      </c>
      <c r="L124" t="s">
        <v>111</v>
      </c>
      <c r="M124">
        <v>48</v>
      </c>
      <c r="N124" t="s">
        <v>59</v>
      </c>
      <c r="O124" t="s">
        <v>59</v>
      </c>
      <c r="P124" t="s">
        <v>57</v>
      </c>
      <c r="Q124" t="s">
        <v>1085</v>
      </c>
      <c r="R124">
        <v>3561040.38</v>
      </c>
      <c r="S124">
        <v>2065206.33</v>
      </c>
      <c r="T124">
        <v>3975207.84</v>
      </c>
      <c r="U124">
        <v>7166.06</v>
      </c>
      <c r="V124" t="s">
        <v>57</v>
      </c>
      <c r="W124">
        <v>73292.289999999994</v>
      </c>
      <c r="X124">
        <v>0</v>
      </c>
      <c r="Y124">
        <v>0</v>
      </c>
      <c r="Z124">
        <v>642777.96</v>
      </c>
      <c r="AA124">
        <v>1503780.18</v>
      </c>
      <c r="AB124" t="e">
        <v>#VALUE!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520437</v>
      </c>
      <c r="AN124">
        <v>520437</v>
      </c>
      <c r="AO124">
        <v>0</v>
      </c>
      <c r="AP124">
        <v>0</v>
      </c>
      <c r="AQ124">
        <v>0</v>
      </c>
    </row>
    <row r="125" spans="1:43" hidden="1" x14ac:dyDescent="0.25">
      <c r="A125" t="s">
        <v>443</v>
      </c>
      <c r="B125" t="s">
        <v>456</v>
      </c>
      <c r="C125" t="s">
        <v>457</v>
      </c>
      <c r="D125" t="s">
        <v>458</v>
      </c>
      <c r="E125" t="s">
        <v>52</v>
      </c>
      <c r="F125" t="s">
        <v>53</v>
      </c>
      <c r="G125" t="s">
        <v>73</v>
      </c>
      <c r="H125" t="s">
        <v>74</v>
      </c>
      <c r="I125" t="s">
        <v>56</v>
      </c>
      <c r="J125" t="s">
        <v>57</v>
      </c>
      <c r="K125" t="s">
        <v>57</v>
      </c>
      <c r="L125" t="s">
        <v>111</v>
      </c>
      <c r="M125">
        <v>0</v>
      </c>
      <c r="N125" t="s">
        <v>57</v>
      </c>
      <c r="O125" t="s">
        <v>57</v>
      </c>
      <c r="P125" t="s">
        <v>57</v>
      </c>
      <c r="Q125" t="s">
        <v>1082</v>
      </c>
      <c r="R125">
        <v>0</v>
      </c>
      <c r="S125">
        <v>0</v>
      </c>
      <c r="T125">
        <v>0</v>
      </c>
      <c r="U125">
        <v>0</v>
      </c>
      <c r="V125" t="s">
        <v>57</v>
      </c>
      <c r="W125">
        <v>0</v>
      </c>
      <c r="X125">
        <v>0</v>
      </c>
      <c r="Y125">
        <v>0</v>
      </c>
      <c r="Z125">
        <v>0</v>
      </c>
      <c r="AA125">
        <v>0</v>
      </c>
      <c r="AB125" t="e">
        <v>#VALUE!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hidden="1" x14ac:dyDescent="0.25">
      <c r="A126" t="s">
        <v>443</v>
      </c>
      <c r="B126" t="s">
        <v>459</v>
      </c>
      <c r="C126" t="s">
        <v>460</v>
      </c>
      <c r="D126" t="s">
        <v>461</v>
      </c>
      <c r="E126" t="s">
        <v>52</v>
      </c>
      <c r="F126" t="s">
        <v>128</v>
      </c>
      <c r="G126" t="s">
        <v>54</v>
      </c>
      <c r="H126" t="s">
        <v>55</v>
      </c>
      <c r="I126" t="s">
        <v>56</v>
      </c>
      <c r="J126" t="s">
        <v>57</v>
      </c>
      <c r="K126" t="s">
        <v>57</v>
      </c>
      <c r="L126" t="s">
        <v>111</v>
      </c>
      <c r="M126">
        <v>86</v>
      </c>
      <c r="N126" t="s">
        <v>59</v>
      </c>
      <c r="O126" t="s">
        <v>59</v>
      </c>
      <c r="P126" t="s">
        <v>59</v>
      </c>
      <c r="Q126" t="s">
        <v>1086</v>
      </c>
      <c r="R126">
        <v>552440411.88</v>
      </c>
      <c r="S126">
        <v>25344229.09</v>
      </c>
      <c r="T126">
        <v>67007704.630000003</v>
      </c>
      <c r="U126">
        <v>29146880.550000001</v>
      </c>
      <c r="V126" t="s">
        <v>59</v>
      </c>
      <c r="W126">
        <v>500968.33</v>
      </c>
      <c r="X126">
        <v>54343.87</v>
      </c>
      <c r="Y126">
        <v>27199.86</v>
      </c>
      <c r="Z126">
        <v>53629783.770000003</v>
      </c>
      <c r="AA126">
        <v>196796109.34999999</v>
      </c>
      <c r="AB126" t="e">
        <v>#VALUE!</v>
      </c>
      <c r="AC126">
        <v>17886042.41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31421100</v>
      </c>
      <c r="AK126">
        <v>39953400</v>
      </c>
      <c r="AL126">
        <v>8532300</v>
      </c>
      <c r="AM126">
        <v>31421100</v>
      </c>
      <c r="AN126">
        <v>8532300</v>
      </c>
      <c r="AO126">
        <v>0</v>
      </c>
      <c r="AP126">
        <v>0</v>
      </c>
      <c r="AQ126">
        <v>-22888800</v>
      </c>
    </row>
    <row r="127" spans="1:43" hidden="1" x14ac:dyDescent="0.25">
      <c r="A127" t="s">
        <v>462</v>
      </c>
      <c r="B127" t="s">
        <v>463</v>
      </c>
      <c r="C127" t="s">
        <v>464</v>
      </c>
      <c r="D127" t="s">
        <v>465</v>
      </c>
      <c r="E127" t="s">
        <v>52</v>
      </c>
      <c r="F127" t="s">
        <v>68</v>
      </c>
      <c r="G127" t="s">
        <v>73</v>
      </c>
      <c r="H127" t="s">
        <v>55</v>
      </c>
      <c r="I127" t="s">
        <v>56</v>
      </c>
      <c r="J127" t="s">
        <v>57</v>
      </c>
      <c r="K127" t="s">
        <v>57</v>
      </c>
      <c r="L127" t="s">
        <v>111</v>
      </c>
      <c r="M127">
        <v>544</v>
      </c>
      <c r="N127" t="s">
        <v>59</v>
      </c>
      <c r="O127" t="s">
        <v>59</v>
      </c>
      <c r="P127" t="s">
        <v>59</v>
      </c>
      <c r="Q127" t="s">
        <v>1087</v>
      </c>
      <c r="R127">
        <v>1304616040.47</v>
      </c>
      <c r="S127">
        <v>145127688.22</v>
      </c>
      <c r="T127">
        <v>2034199409.96</v>
      </c>
      <c r="U127">
        <v>16824035.539999999</v>
      </c>
      <c r="V127" t="s">
        <v>59</v>
      </c>
      <c r="W127">
        <v>719294.16</v>
      </c>
      <c r="X127">
        <v>72978.75</v>
      </c>
      <c r="Y127">
        <v>24382.91</v>
      </c>
      <c r="Z127">
        <v>97485812.540000007</v>
      </c>
      <c r="AA127">
        <v>2128792228.8199999</v>
      </c>
      <c r="AB127">
        <v>0</v>
      </c>
      <c r="AC127">
        <v>133636534.17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74173276182</v>
      </c>
      <c r="AK127">
        <v>74173276182</v>
      </c>
      <c r="AL127">
        <v>0</v>
      </c>
      <c r="AM127">
        <v>2199586881.8299999</v>
      </c>
      <c r="AN127">
        <v>2199586881.8299999</v>
      </c>
      <c r="AO127">
        <v>0</v>
      </c>
      <c r="AP127">
        <v>0</v>
      </c>
      <c r="AQ127">
        <v>0</v>
      </c>
    </row>
    <row r="128" spans="1:43" hidden="1" x14ac:dyDescent="0.25">
      <c r="A128" t="s">
        <v>462</v>
      </c>
      <c r="B128" t="s">
        <v>466</v>
      </c>
      <c r="C128" t="s">
        <v>467</v>
      </c>
      <c r="D128" t="s">
        <v>468</v>
      </c>
      <c r="E128" t="s">
        <v>52</v>
      </c>
      <c r="F128" t="s">
        <v>280</v>
      </c>
      <c r="G128" t="s">
        <v>54</v>
      </c>
      <c r="H128" t="s">
        <v>55</v>
      </c>
      <c r="I128" t="s">
        <v>256</v>
      </c>
      <c r="J128" t="s">
        <v>59</v>
      </c>
      <c r="K128" t="s">
        <v>57</v>
      </c>
      <c r="L128" t="s">
        <v>111</v>
      </c>
      <c r="M128">
        <v>28128</v>
      </c>
      <c r="N128" t="s">
        <v>59</v>
      </c>
      <c r="O128" t="s">
        <v>59</v>
      </c>
      <c r="P128" t="s">
        <v>59</v>
      </c>
      <c r="Q128" t="s">
        <v>1088</v>
      </c>
      <c r="R128">
        <v>36849769000</v>
      </c>
      <c r="S128">
        <v>4824028000</v>
      </c>
      <c r="T128">
        <v>35228407000</v>
      </c>
      <c r="U128">
        <v>5167633000</v>
      </c>
      <c r="V128" t="s">
        <v>59</v>
      </c>
      <c r="W128">
        <v>1513647.04</v>
      </c>
      <c r="X128">
        <v>986500</v>
      </c>
      <c r="Y128">
        <v>0</v>
      </c>
      <c r="Z128">
        <v>5766835000</v>
      </c>
      <c r="AA128">
        <v>24655193000</v>
      </c>
      <c r="AB128">
        <v>27949872000</v>
      </c>
      <c r="AC128">
        <v>338735053.42000002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375048387</v>
      </c>
      <c r="AK128">
        <v>375048387</v>
      </c>
      <c r="AL128">
        <v>0</v>
      </c>
      <c r="AM128">
        <v>11006853000</v>
      </c>
      <c r="AN128">
        <v>11006853000</v>
      </c>
      <c r="AO128">
        <v>0</v>
      </c>
      <c r="AP128">
        <v>0</v>
      </c>
      <c r="AQ128">
        <v>0</v>
      </c>
    </row>
    <row r="129" spans="1:43" hidden="1" x14ac:dyDescent="0.25">
      <c r="A129" t="s">
        <v>462</v>
      </c>
      <c r="B129" t="s">
        <v>469</v>
      </c>
      <c r="C129" t="s">
        <v>470</v>
      </c>
      <c r="D129" t="s">
        <v>471</v>
      </c>
      <c r="E129" t="s">
        <v>52</v>
      </c>
      <c r="F129" t="s">
        <v>63</v>
      </c>
      <c r="G129" t="s">
        <v>73</v>
      </c>
      <c r="H129" t="s">
        <v>55</v>
      </c>
      <c r="I129" t="s">
        <v>56</v>
      </c>
      <c r="J129" t="s">
        <v>57</v>
      </c>
      <c r="K129" t="s">
        <v>57</v>
      </c>
      <c r="L129" t="s">
        <v>111</v>
      </c>
      <c r="M129">
        <v>434</v>
      </c>
      <c r="N129" t="s">
        <v>59</v>
      </c>
      <c r="O129" t="s">
        <v>59</v>
      </c>
      <c r="P129" t="s">
        <v>59</v>
      </c>
      <c r="Q129" t="s">
        <v>1089</v>
      </c>
      <c r="R129">
        <v>63592983.140000001</v>
      </c>
      <c r="S129">
        <v>99773171.840000004</v>
      </c>
      <c r="T129">
        <v>207961827.78</v>
      </c>
      <c r="U129">
        <v>10111596.15</v>
      </c>
      <c r="V129" t="s">
        <v>59</v>
      </c>
      <c r="W129">
        <v>963179.61</v>
      </c>
      <c r="X129">
        <v>137953.59</v>
      </c>
      <c r="Y129">
        <v>25972.17</v>
      </c>
      <c r="Z129">
        <v>888440846.53999996</v>
      </c>
      <c r="AA129">
        <v>1905121248.53</v>
      </c>
      <c r="AB129">
        <v>0</v>
      </c>
      <c r="AC129">
        <v>584706433.19000006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205219</v>
      </c>
      <c r="AK129">
        <v>205219</v>
      </c>
      <c r="AL129">
        <v>0</v>
      </c>
      <c r="AM129">
        <v>574392847.02999997</v>
      </c>
      <c r="AN129">
        <v>574392847.02999997</v>
      </c>
      <c r="AO129">
        <v>0</v>
      </c>
      <c r="AP129">
        <v>0</v>
      </c>
      <c r="AQ129">
        <v>0</v>
      </c>
    </row>
    <row r="130" spans="1:43" hidden="1" x14ac:dyDescent="0.25">
      <c r="A130" t="s">
        <v>462</v>
      </c>
      <c r="B130" t="s">
        <v>472</v>
      </c>
      <c r="C130" t="s">
        <v>473</v>
      </c>
      <c r="D130" t="s">
        <v>474</v>
      </c>
      <c r="E130" t="s">
        <v>52</v>
      </c>
      <c r="F130" t="s">
        <v>63</v>
      </c>
      <c r="G130" t="s">
        <v>54</v>
      </c>
      <c r="H130" t="s">
        <v>55</v>
      </c>
      <c r="I130" t="s">
        <v>56</v>
      </c>
      <c r="J130" t="s">
        <v>57</v>
      </c>
      <c r="K130" t="s">
        <v>59</v>
      </c>
      <c r="L130" t="s">
        <v>111</v>
      </c>
      <c r="M130">
        <v>0</v>
      </c>
      <c r="N130" t="s">
        <v>59</v>
      </c>
      <c r="O130" t="s">
        <v>59</v>
      </c>
      <c r="P130" t="s">
        <v>59</v>
      </c>
      <c r="Q130" t="s">
        <v>1090</v>
      </c>
      <c r="R130">
        <v>1438922226.22</v>
      </c>
      <c r="S130">
        <v>7270515.5</v>
      </c>
      <c r="T130">
        <v>49863582.890000001</v>
      </c>
      <c r="U130">
        <v>0</v>
      </c>
      <c r="V130" t="s">
        <v>57</v>
      </c>
      <c r="W130">
        <v>0</v>
      </c>
      <c r="X130">
        <v>0</v>
      </c>
      <c r="Y130">
        <v>0</v>
      </c>
      <c r="Z130">
        <v>1586358191.05</v>
      </c>
      <c r="AA130">
        <v>648679691.38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176825</v>
      </c>
      <c r="AK130">
        <v>176825</v>
      </c>
      <c r="AL130">
        <v>0</v>
      </c>
      <c r="AM130">
        <v>5028066.57</v>
      </c>
      <c r="AN130">
        <v>5028066.57</v>
      </c>
      <c r="AO130">
        <v>0</v>
      </c>
      <c r="AP130">
        <v>0</v>
      </c>
      <c r="AQ130">
        <v>0</v>
      </c>
    </row>
    <row r="131" spans="1:43" hidden="1" x14ac:dyDescent="0.25">
      <c r="A131" t="s">
        <v>462</v>
      </c>
      <c r="B131" t="s">
        <v>475</v>
      </c>
      <c r="C131" t="s">
        <v>476</v>
      </c>
      <c r="D131" t="s">
        <v>477</v>
      </c>
      <c r="E131" t="s">
        <v>52</v>
      </c>
      <c r="F131" t="s">
        <v>91</v>
      </c>
      <c r="G131" t="s">
        <v>54</v>
      </c>
      <c r="H131" t="s">
        <v>55</v>
      </c>
      <c r="I131" t="s">
        <v>56</v>
      </c>
      <c r="J131" t="s">
        <v>57</v>
      </c>
      <c r="K131" t="s">
        <v>57</v>
      </c>
      <c r="L131" t="s">
        <v>111</v>
      </c>
      <c r="M131">
        <v>199</v>
      </c>
      <c r="N131" t="s">
        <v>59</v>
      </c>
      <c r="O131" t="s">
        <v>59</v>
      </c>
      <c r="P131" t="s">
        <v>57</v>
      </c>
      <c r="Q131" t="s">
        <v>1091</v>
      </c>
      <c r="R131">
        <v>27938000</v>
      </c>
      <c r="S131">
        <v>45447000</v>
      </c>
      <c r="T131">
        <v>181324000</v>
      </c>
      <c r="U131">
        <v>0</v>
      </c>
      <c r="V131" t="s">
        <v>57</v>
      </c>
      <c r="W131">
        <v>416002.7</v>
      </c>
      <c r="X131">
        <v>0</v>
      </c>
      <c r="Y131">
        <v>11746.16</v>
      </c>
      <c r="Z131">
        <v>-153388000</v>
      </c>
      <c r="AA131">
        <v>-358006366.66000003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7767493.7699999996</v>
      </c>
      <c r="AI131">
        <v>16673866.23</v>
      </c>
      <c r="AJ131">
        <v>85752918</v>
      </c>
      <c r="AK131">
        <v>102426784</v>
      </c>
      <c r="AL131">
        <v>16673866</v>
      </c>
      <c r="AM131">
        <v>85753383.120000005</v>
      </c>
      <c r="AN131">
        <v>102427249.34999999</v>
      </c>
      <c r="AO131">
        <v>144246616.88</v>
      </c>
      <c r="AP131">
        <v>127572750.65000001</v>
      </c>
      <c r="AQ131">
        <v>144246616.88</v>
      </c>
    </row>
    <row r="132" spans="1:43" hidden="1" x14ac:dyDescent="0.25">
      <c r="A132" t="s">
        <v>462</v>
      </c>
      <c r="B132" t="s">
        <v>478</v>
      </c>
      <c r="C132" t="s">
        <v>479</v>
      </c>
      <c r="D132" t="s">
        <v>480</v>
      </c>
      <c r="E132" t="s">
        <v>52</v>
      </c>
      <c r="F132" t="s">
        <v>87</v>
      </c>
      <c r="G132" t="s">
        <v>54</v>
      </c>
      <c r="H132" t="s">
        <v>55</v>
      </c>
      <c r="I132" t="s">
        <v>256</v>
      </c>
      <c r="J132" t="s">
        <v>59</v>
      </c>
      <c r="K132" t="s">
        <v>57</v>
      </c>
      <c r="L132" t="s">
        <v>111</v>
      </c>
      <c r="M132">
        <v>9542</v>
      </c>
      <c r="N132" t="s">
        <v>59</v>
      </c>
      <c r="O132" t="s">
        <v>59</v>
      </c>
      <c r="P132" t="s">
        <v>59</v>
      </c>
      <c r="Q132" t="s">
        <v>1092</v>
      </c>
      <c r="R132">
        <v>7325715875.1999998</v>
      </c>
      <c r="S132">
        <v>1747036688.03</v>
      </c>
      <c r="T132">
        <v>5604415629.04</v>
      </c>
      <c r="U132">
        <v>1456047379.23</v>
      </c>
      <c r="V132" t="s">
        <v>59</v>
      </c>
      <c r="W132">
        <v>1163153.3899999999</v>
      </c>
      <c r="X132">
        <v>253652.61</v>
      </c>
      <c r="Y132">
        <v>129050.09</v>
      </c>
      <c r="Z132">
        <v>1379345576.1400001</v>
      </c>
      <c r="AA132">
        <v>7573824338.5200005</v>
      </c>
      <c r="AB132">
        <v>7787582853.1199999</v>
      </c>
      <c r="AC132">
        <v>317549386.30000001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190248304</v>
      </c>
      <c r="AK132">
        <v>190249612</v>
      </c>
      <c r="AL132">
        <v>1308</v>
      </c>
      <c r="AM132">
        <v>1702282360.1600001</v>
      </c>
      <c r="AN132">
        <v>1702294063.74</v>
      </c>
      <c r="AO132">
        <v>0</v>
      </c>
      <c r="AP132">
        <v>0</v>
      </c>
      <c r="AQ132">
        <v>11703.579999923706</v>
      </c>
    </row>
    <row r="133" spans="1:43" hidden="1" x14ac:dyDescent="0.25">
      <c r="A133" t="s">
        <v>462</v>
      </c>
      <c r="B133" t="s">
        <v>481</v>
      </c>
      <c r="C133" t="s">
        <v>482</v>
      </c>
      <c r="D133" t="s">
        <v>483</v>
      </c>
      <c r="E133" t="s">
        <v>52</v>
      </c>
      <c r="F133" t="s">
        <v>87</v>
      </c>
      <c r="G133" t="s">
        <v>54</v>
      </c>
      <c r="H133" t="s">
        <v>55</v>
      </c>
      <c r="I133" t="s">
        <v>56</v>
      </c>
      <c r="J133" t="s">
        <v>57</v>
      </c>
      <c r="K133" t="s">
        <v>59</v>
      </c>
      <c r="L133" t="s">
        <v>111</v>
      </c>
      <c r="M133">
        <v>460</v>
      </c>
      <c r="N133" t="s">
        <v>57</v>
      </c>
      <c r="O133" t="s">
        <v>59</v>
      </c>
      <c r="P133" t="s">
        <v>57</v>
      </c>
      <c r="Q133" t="s">
        <v>1092</v>
      </c>
      <c r="R133">
        <v>78664049.010000005</v>
      </c>
      <c r="S133">
        <v>25443585.309999999</v>
      </c>
      <c r="T133">
        <v>96821920.430000007</v>
      </c>
      <c r="U133">
        <v>27462391.780000001</v>
      </c>
      <c r="V133" t="s">
        <v>57</v>
      </c>
      <c r="W133">
        <v>103317.72</v>
      </c>
      <c r="X133">
        <v>0</v>
      </c>
      <c r="Y133">
        <v>10730.2</v>
      </c>
      <c r="Z133">
        <v>-18348301.420000002</v>
      </c>
      <c r="AA133">
        <v>274439471.92000002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hidden="1" x14ac:dyDescent="0.25">
      <c r="A134" t="s">
        <v>462</v>
      </c>
      <c r="B134" t="s">
        <v>484</v>
      </c>
      <c r="C134" t="s">
        <v>485</v>
      </c>
      <c r="D134" t="s">
        <v>486</v>
      </c>
      <c r="E134" t="s">
        <v>52</v>
      </c>
      <c r="F134" t="s">
        <v>102</v>
      </c>
      <c r="G134" t="s">
        <v>73</v>
      </c>
      <c r="H134" t="s">
        <v>171</v>
      </c>
      <c r="I134" t="s">
        <v>56</v>
      </c>
      <c r="J134" t="s">
        <v>57</v>
      </c>
      <c r="K134" t="s">
        <v>57</v>
      </c>
      <c r="L134" t="s">
        <v>58</v>
      </c>
      <c r="M134">
        <v>1850</v>
      </c>
      <c r="N134" t="s">
        <v>59</v>
      </c>
      <c r="O134" t="s">
        <v>59</v>
      </c>
      <c r="P134" t="s">
        <v>57</v>
      </c>
      <c r="Q134" t="s">
        <v>1093</v>
      </c>
      <c r="R134">
        <v>16993025.91</v>
      </c>
      <c r="S134">
        <v>301232455.13</v>
      </c>
      <c r="T134">
        <v>369535126.26999998</v>
      </c>
      <c r="U134">
        <v>25379778.120000001</v>
      </c>
      <c r="V134" t="s">
        <v>57</v>
      </c>
      <c r="W134">
        <v>412026.34</v>
      </c>
      <c r="X134">
        <v>0</v>
      </c>
      <c r="Y134">
        <v>11006.3</v>
      </c>
      <c r="Z134">
        <v>291997.57</v>
      </c>
      <c r="AA134">
        <v>87601889.599999994</v>
      </c>
      <c r="AB134">
        <v>0</v>
      </c>
      <c r="AC134">
        <v>0</v>
      </c>
      <c r="AD134">
        <v>211265546.31</v>
      </c>
      <c r="AE134">
        <v>219808184.53999999</v>
      </c>
      <c r="AF134">
        <v>0</v>
      </c>
      <c r="AG134">
        <v>0</v>
      </c>
      <c r="AH134">
        <v>0</v>
      </c>
      <c r="AI134">
        <v>0</v>
      </c>
      <c r="AJ134">
        <v>74990</v>
      </c>
      <c r="AK134">
        <v>74990</v>
      </c>
      <c r="AL134">
        <v>0</v>
      </c>
      <c r="AM134">
        <v>48597738.68</v>
      </c>
      <c r="AN134">
        <v>48597738.68</v>
      </c>
      <c r="AO134">
        <v>0</v>
      </c>
      <c r="AP134">
        <v>0</v>
      </c>
      <c r="AQ134">
        <v>0</v>
      </c>
    </row>
    <row r="135" spans="1:43" hidden="1" x14ac:dyDescent="0.25">
      <c r="A135" t="s">
        <v>462</v>
      </c>
      <c r="B135" t="s">
        <v>487</v>
      </c>
      <c r="C135" t="s">
        <v>488</v>
      </c>
      <c r="D135" t="s">
        <v>489</v>
      </c>
      <c r="E135" t="s">
        <v>52</v>
      </c>
      <c r="F135" t="s">
        <v>121</v>
      </c>
      <c r="G135" t="s">
        <v>73</v>
      </c>
      <c r="H135" t="s">
        <v>171</v>
      </c>
      <c r="I135" t="s">
        <v>56</v>
      </c>
      <c r="J135" t="s">
        <v>57</v>
      </c>
      <c r="K135" t="s">
        <v>57</v>
      </c>
      <c r="L135" t="s">
        <v>58</v>
      </c>
      <c r="M135">
        <v>151</v>
      </c>
      <c r="N135" t="s">
        <v>59</v>
      </c>
      <c r="O135" t="s">
        <v>59</v>
      </c>
      <c r="P135" t="s">
        <v>57</v>
      </c>
      <c r="Q135" t="s">
        <v>1094</v>
      </c>
      <c r="R135">
        <v>20433966.100000001</v>
      </c>
      <c r="S135">
        <v>17670781.370000001</v>
      </c>
      <c r="T135">
        <v>21248884.350000001</v>
      </c>
      <c r="U135">
        <v>0</v>
      </c>
      <c r="V135" t="s">
        <v>57</v>
      </c>
      <c r="W135">
        <v>207777.81</v>
      </c>
      <c r="X135">
        <v>0</v>
      </c>
      <c r="Y135">
        <v>0</v>
      </c>
      <c r="Z135">
        <v>-947277.85</v>
      </c>
      <c r="AA135">
        <v>32426003.52</v>
      </c>
      <c r="AB135">
        <v>0</v>
      </c>
      <c r="AC135">
        <v>0</v>
      </c>
      <c r="AD135">
        <v>15904608.84</v>
      </c>
      <c r="AE135">
        <v>18586987.039999999</v>
      </c>
      <c r="AF135">
        <v>0</v>
      </c>
      <c r="AG135">
        <v>0</v>
      </c>
      <c r="AH135">
        <v>0</v>
      </c>
      <c r="AI135">
        <v>0</v>
      </c>
      <c r="AJ135">
        <v>9990</v>
      </c>
      <c r="AK135">
        <v>9990</v>
      </c>
      <c r="AL135">
        <v>0</v>
      </c>
      <c r="AM135">
        <v>9124916.25</v>
      </c>
      <c r="AN135">
        <v>9124916.25</v>
      </c>
      <c r="AO135">
        <v>0</v>
      </c>
      <c r="AP135">
        <v>0</v>
      </c>
      <c r="AQ135">
        <v>0</v>
      </c>
    </row>
    <row r="136" spans="1:43" hidden="1" x14ac:dyDescent="0.25">
      <c r="A136" t="s">
        <v>462</v>
      </c>
      <c r="B136" t="s">
        <v>490</v>
      </c>
      <c r="C136" t="s">
        <v>491</v>
      </c>
      <c r="D136" t="s">
        <v>492</v>
      </c>
      <c r="E136" t="s">
        <v>52</v>
      </c>
      <c r="F136" t="s">
        <v>102</v>
      </c>
      <c r="G136" t="s">
        <v>73</v>
      </c>
      <c r="H136" t="s">
        <v>171</v>
      </c>
      <c r="I136" t="s">
        <v>56</v>
      </c>
      <c r="J136" t="s">
        <v>57</v>
      </c>
      <c r="K136" t="s">
        <v>57</v>
      </c>
      <c r="L136" t="s">
        <v>58</v>
      </c>
      <c r="M136">
        <v>754</v>
      </c>
      <c r="N136" t="s">
        <v>59</v>
      </c>
      <c r="O136" t="s">
        <v>59</v>
      </c>
      <c r="P136" t="s">
        <v>57</v>
      </c>
      <c r="Q136" t="s">
        <v>1095</v>
      </c>
      <c r="R136">
        <v>13165156.609999999</v>
      </c>
      <c r="S136">
        <v>88833265.519999996</v>
      </c>
      <c r="T136">
        <v>129507075.06</v>
      </c>
      <c r="U136">
        <v>14341693.789999999</v>
      </c>
      <c r="V136" t="s">
        <v>57</v>
      </c>
      <c r="W136">
        <v>324946.56</v>
      </c>
      <c r="X136">
        <v>0</v>
      </c>
      <c r="Y136">
        <v>0</v>
      </c>
      <c r="Z136">
        <v>9243105.4399999995</v>
      </c>
      <c r="AA136">
        <v>66337667.140000001</v>
      </c>
      <c r="AB136">
        <v>0</v>
      </c>
      <c r="AC136">
        <v>0</v>
      </c>
      <c r="AD136">
        <v>106802438.3</v>
      </c>
      <c r="AE136">
        <v>113599676.16</v>
      </c>
      <c r="AF136">
        <v>8823598.9199999999</v>
      </c>
      <c r="AG136">
        <v>266643.34000000003</v>
      </c>
      <c r="AH136">
        <v>0</v>
      </c>
      <c r="AI136">
        <v>0</v>
      </c>
      <c r="AJ136">
        <v>100</v>
      </c>
      <c r="AK136">
        <v>100</v>
      </c>
      <c r="AL136">
        <v>0</v>
      </c>
      <c r="AM136">
        <v>31600000</v>
      </c>
      <c r="AN136">
        <v>31600000</v>
      </c>
      <c r="AO136">
        <v>0</v>
      </c>
      <c r="AP136">
        <v>0</v>
      </c>
      <c r="AQ136">
        <v>0</v>
      </c>
    </row>
    <row r="137" spans="1:43" hidden="1" x14ac:dyDescent="0.25">
      <c r="A137" t="s">
        <v>462</v>
      </c>
      <c r="B137" t="s">
        <v>493</v>
      </c>
      <c r="C137" t="s">
        <v>494</v>
      </c>
      <c r="D137" t="s">
        <v>495</v>
      </c>
      <c r="E137" t="s">
        <v>52</v>
      </c>
      <c r="F137" t="s">
        <v>128</v>
      </c>
      <c r="G137" t="s">
        <v>54</v>
      </c>
      <c r="H137" t="s">
        <v>55</v>
      </c>
      <c r="I137" t="s">
        <v>256</v>
      </c>
      <c r="J137" t="s">
        <v>57</v>
      </c>
      <c r="K137" t="s">
        <v>59</v>
      </c>
      <c r="L137" t="s">
        <v>111</v>
      </c>
      <c r="M137">
        <v>323</v>
      </c>
      <c r="N137" t="s">
        <v>59</v>
      </c>
      <c r="O137" t="s">
        <v>59</v>
      </c>
      <c r="P137" t="s">
        <v>59</v>
      </c>
      <c r="Q137" t="s">
        <v>1096</v>
      </c>
      <c r="R137">
        <v>3600723172.46</v>
      </c>
      <c r="S137">
        <v>88363372.659999996</v>
      </c>
      <c r="T137">
        <v>2657849000</v>
      </c>
      <c r="U137">
        <v>301856528.33999997</v>
      </c>
      <c r="V137" t="s">
        <v>59</v>
      </c>
      <c r="W137">
        <v>987774.33</v>
      </c>
      <c r="X137">
        <v>477065.97</v>
      </c>
      <c r="Y137">
        <v>19551</v>
      </c>
      <c r="Z137">
        <v>596088897.60000002</v>
      </c>
      <c r="AA137">
        <v>1305819594.3299999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305621639</v>
      </c>
      <c r="AK137">
        <v>305621639</v>
      </c>
      <c r="AL137">
        <v>0</v>
      </c>
      <c r="AM137">
        <v>662567679.27999997</v>
      </c>
      <c r="AN137">
        <v>662567679.27999997</v>
      </c>
      <c r="AO137">
        <v>0</v>
      </c>
      <c r="AP137">
        <v>0</v>
      </c>
      <c r="AQ137">
        <v>0</v>
      </c>
    </row>
    <row r="138" spans="1:43" hidden="1" x14ac:dyDescent="0.25">
      <c r="A138" t="s">
        <v>462</v>
      </c>
      <c r="B138" t="s">
        <v>496</v>
      </c>
      <c r="C138" t="s">
        <v>497</v>
      </c>
      <c r="D138" t="s">
        <v>498</v>
      </c>
      <c r="E138" t="s">
        <v>52</v>
      </c>
      <c r="F138" t="s">
        <v>204</v>
      </c>
      <c r="G138" t="s">
        <v>73</v>
      </c>
      <c r="H138" t="s">
        <v>55</v>
      </c>
      <c r="I138" t="s">
        <v>56</v>
      </c>
      <c r="J138" t="s">
        <v>57</v>
      </c>
      <c r="K138" t="s">
        <v>57</v>
      </c>
      <c r="L138" t="s">
        <v>111</v>
      </c>
      <c r="M138">
        <v>0</v>
      </c>
      <c r="N138" t="s">
        <v>59</v>
      </c>
      <c r="O138" t="s">
        <v>59</v>
      </c>
      <c r="P138" t="s">
        <v>57</v>
      </c>
      <c r="Q138" t="s">
        <v>1097</v>
      </c>
      <c r="R138">
        <v>2714</v>
      </c>
      <c r="S138">
        <v>0</v>
      </c>
      <c r="T138">
        <v>20677</v>
      </c>
      <c r="U138">
        <v>0</v>
      </c>
      <c r="V138" t="s">
        <v>57</v>
      </c>
      <c r="W138">
        <v>0</v>
      </c>
      <c r="X138">
        <v>0</v>
      </c>
      <c r="Y138">
        <v>0</v>
      </c>
      <c r="Z138">
        <v>-17963</v>
      </c>
      <c r="AA138">
        <v>23708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2365310</v>
      </c>
      <c r="AK138">
        <v>2365310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hidden="1" x14ac:dyDescent="0.25">
      <c r="A139" t="s">
        <v>462</v>
      </c>
      <c r="B139" t="s">
        <v>499</v>
      </c>
      <c r="C139" t="s">
        <v>500</v>
      </c>
      <c r="D139" t="s">
        <v>501</v>
      </c>
      <c r="E139" t="s">
        <v>52</v>
      </c>
      <c r="F139" t="s">
        <v>110</v>
      </c>
      <c r="G139" t="s">
        <v>54</v>
      </c>
      <c r="H139" t="s">
        <v>55</v>
      </c>
      <c r="I139" t="s">
        <v>56</v>
      </c>
      <c r="J139" t="s">
        <v>57</v>
      </c>
      <c r="K139" t="s">
        <v>57</v>
      </c>
      <c r="L139" t="s">
        <v>111</v>
      </c>
      <c r="M139">
        <v>84</v>
      </c>
      <c r="N139" t="s">
        <v>59</v>
      </c>
      <c r="O139" t="s">
        <v>59</v>
      </c>
      <c r="P139" t="s">
        <v>59</v>
      </c>
      <c r="Q139" t="s">
        <v>1098</v>
      </c>
      <c r="R139">
        <v>242600940.91</v>
      </c>
      <c r="S139">
        <v>13339197.470000001</v>
      </c>
      <c r="T139">
        <v>1010210658.33</v>
      </c>
      <c r="U139">
        <v>0</v>
      </c>
      <c r="V139" t="s">
        <v>57</v>
      </c>
      <c r="W139">
        <v>413332.94</v>
      </c>
      <c r="X139">
        <v>0</v>
      </c>
      <c r="Y139">
        <v>0</v>
      </c>
      <c r="Z139">
        <v>-65852806.140000001</v>
      </c>
      <c r="AA139">
        <v>955893077.5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107462018.78</v>
      </c>
      <c r="AI139">
        <v>75200578.469999999</v>
      </c>
      <c r="AJ139">
        <v>574184398</v>
      </c>
      <c r="AK139">
        <v>574184398</v>
      </c>
      <c r="AL139">
        <v>0</v>
      </c>
      <c r="AM139">
        <v>1332828906.05</v>
      </c>
      <c r="AN139">
        <v>1404828906.05</v>
      </c>
      <c r="AO139">
        <v>191106758.22</v>
      </c>
      <c r="AP139">
        <v>115906179.75</v>
      </c>
      <c r="AQ139">
        <v>187906179.75</v>
      </c>
    </row>
    <row r="140" spans="1:43" hidden="1" x14ac:dyDescent="0.25">
      <c r="A140" t="s">
        <v>462</v>
      </c>
      <c r="B140" t="s">
        <v>502</v>
      </c>
      <c r="C140" t="s">
        <v>503</v>
      </c>
      <c r="D140" t="s">
        <v>504</v>
      </c>
      <c r="E140" t="s">
        <v>52</v>
      </c>
      <c r="F140" t="s">
        <v>53</v>
      </c>
      <c r="G140" t="s">
        <v>73</v>
      </c>
      <c r="H140" t="s">
        <v>55</v>
      </c>
      <c r="I140" t="s">
        <v>56</v>
      </c>
      <c r="J140" t="s">
        <v>57</v>
      </c>
      <c r="K140" t="s">
        <v>57</v>
      </c>
      <c r="L140" t="s">
        <v>111</v>
      </c>
      <c r="M140">
        <v>29528</v>
      </c>
      <c r="N140" t="s">
        <v>59</v>
      </c>
      <c r="O140" t="s">
        <v>59</v>
      </c>
      <c r="P140" t="s">
        <v>59</v>
      </c>
      <c r="Q140" t="s">
        <v>1099</v>
      </c>
      <c r="R140">
        <v>1425900456.6300001</v>
      </c>
      <c r="S140">
        <v>63085682.109999999</v>
      </c>
      <c r="T140">
        <v>98916638.439999998</v>
      </c>
      <c r="U140">
        <v>2735480.09</v>
      </c>
      <c r="V140" t="s">
        <v>59</v>
      </c>
      <c r="W140">
        <v>512529.81</v>
      </c>
      <c r="X140">
        <v>81788.56</v>
      </c>
      <c r="Y140">
        <v>6247.46</v>
      </c>
      <c r="Z140">
        <v>70534415.549999997</v>
      </c>
      <c r="AA140">
        <v>183863028.53999999</v>
      </c>
      <c r="AB140">
        <v>0</v>
      </c>
      <c r="AC140">
        <v>20152294.719999999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9965000</v>
      </c>
      <c r="AK140">
        <v>9965000</v>
      </c>
      <c r="AL140">
        <v>0</v>
      </c>
      <c r="AM140">
        <v>91717114.019999996</v>
      </c>
      <c r="AN140">
        <v>91717114.019999996</v>
      </c>
      <c r="AO140">
        <v>0</v>
      </c>
      <c r="AP140">
        <v>0</v>
      </c>
      <c r="AQ140">
        <v>0</v>
      </c>
    </row>
    <row r="141" spans="1:43" hidden="1" x14ac:dyDescent="0.25">
      <c r="A141" t="s">
        <v>462</v>
      </c>
      <c r="B141" t="s">
        <v>505</v>
      </c>
      <c r="C141" t="s">
        <v>506</v>
      </c>
      <c r="D141" t="s">
        <v>507</v>
      </c>
      <c r="E141" t="s">
        <v>52</v>
      </c>
      <c r="F141" t="s">
        <v>98</v>
      </c>
      <c r="G141" t="s">
        <v>54</v>
      </c>
      <c r="H141" t="s">
        <v>55</v>
      </c>
      <c r="I141" t="s">
        <v>56</v>
      </c>
      <c r="J141" t="s">
        <v>57</v>
      </c>
      <c r="K141" t="s">
        <v>57</v>
      </c>
      <c r="L141" t="s">
        <v>111</v>
      </c>
      <c r="M141">
        <v>1071</v>
      </c>
      <c r="N141" t="s">
        <v>59</v>
      </c>
      <c r="O141" t="s">
        <v>59</v>
      </c>
      <c r="P141" t="s">
        <v>59</v>
      </c>
      <c r="Q141" t="s">
        <v>1100</v>
      </c>
      <c r="R141">
        <v>323664322.30000001</v>
      </c>
      <c r="S141">
        <v>195716387.41</v>
      </c>
      <c r="T141">
        <v>278880278.23000002</v>
      </c>
      <c r="U141">
        <v>4337448.6500000004</v>
      </c>
      <c r="V141" t="s">
        <v>59</v>
      </c>
      <c r="W141">
        <v>468035.61</v>
      </c>
      <c r="X141">
        <v>1655.14</v>
      </c>
      <c r="Y141">
        <v>11925.36</v>
      </c>
      <c r="Z141">
        <v>54894000</v>
      </c>
      <c r="AA141">
        <v>160421000</v>
      </c>
      <c r="AB141">
        <v>0</v>
      </c>
      <c r="AC141">
        <v>19471897.48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96481395</v>
      </c>
      <c r="AK141">
        <v>96481395</v>
      </c>
      <c r="AL141">
        <v>0</v>
      </c>
      <c r="AM141">
        <v>96481395</v>
      </c>
      <c r="AN141">
        <v>96481395</v>
      </c>
      <c r="AO141">
        <v>0</v>
      </c>
      <c r="AP141">
        <v>0</v>
      </c>
      <c r="AQ141">
        <v>0</v>
      </c>
    </row>
    <row r="142" spans="1:43" hidden="1" x14ac:dyDescent="0.25">
      <c r="A142" t="s">
        <v>508</v>
      </c>
      <c r="B142" t="s">
        <v>509</v>
      </c>
      <c r="C142" t="s">
        <v>510</v>
      </c>
      <c r="D142" t="s">
        <v>511</v>
      </c>
      <c r="E142" t="s">
        <v>52</v>
      </c>
      <c r="F142" t="s">
        <v>98</v>
      </c>
      <c r="G142" t="s">
        <v>73</v>
      </c>
      <c r="H142" t="s">
        <v>74</v>
      </c>
      <c r="I142" t="s">
        <v>56</v>
      </c>
      <c r="J142" t="s">
        <v>57</v>
      </c>
      <c r="K142" t="s">
        <v>57</v>
      </c>
      <c r="L142" t="s">
        <v>58</v>
      </c>
      <c r="M142">
        <v>458</v>
      </c>
      <c r="N142" t="s">
        <v>59</v>
      </c>
      <c r="O142" t="s">
        <v>59</v>
      </c>
      <c r="P142" t="s">
        <v>59</v>
      </c>
      <c r="Q142" t="s">
        <v>1101</v>
      </c>
      <c r="R142">
        <v>155292070.72</v>
      </c>
      <c r="S142">
        <v>21063952.300000001</v>
      </c>
      <c r="T142">
        <v>58867300.170000002</v>
      </c>
      <c r="U142">
        <v>78490.73</v>
      </c>
      <c r="V142" t="s">
        <v>57</v>
      </c>
      <c r="W142">
        <v>449958.77</v>
      </c>
      <c r="X142">
        <v>0</v>
      </c>
      <c r="Y142">
        <v>110969.28</v>
      </c>
      <c r="Z142">
        <v>16720851.07</v>
      </c>
      <c r="AA142">
        <v>-960585.14</v>
      </c>
      <c r="AB142">
        <v>0</v>
      </c>
      <c r="AC142">
        <v>0</v>
      </c>
      <c r="AD142">
        <v>73994449.409999996</v>
      </c>
      <c r="AE142">
        <v>105037192.40000001</v>
      </c>
      <c r="AF142">
        <v>73994449.409999996</v>
      </c>
      <c r="AG142">
        <v>105037192.40000001</v>
      </c>
      <c r="AH142">
        <v>0</v>
      </c>
      <c r="AI142">
        <v>0</v>
      </c>
      <c r="AJ142">
        <v>100</v>
      </c>
      <c r="AK142">
        <v>100</v>
      </c>
      <c r="AL142">
        <v>0</v>
      </c>
      <c r="AM142">
        <v>186580972.18000001</v>
      </c>
      <c r="AN142">
        <v>252554733.18000001</v>
      </c>
      <c r="AO142">
        <v>0</v>
      </c>
      <c r="AP142">
        <v>0</v>
      </c>
      <c r="AQ142">
        <v>65973761</v>
      </c>
    </row>
    <row r="143" spans="1:43" hidden="1" x14ac:dyDescent="0.25">
      <c r="A143" t="s">
        <v>508</v>
      </c>
      <c r="B143" t="s">
        <v>512</v>
      </c>
      <c r="C143" t="s">
        <v>513</v>
      </c>
      <c r="D143" t="s">
        <v>514</v>
      </c>
      <c r="E143" t="s">
        <v>52</v>
      </c>
      <c r="F143" t="s">
        <v>87</v>
      </c>
      <c r="G143" t="s">
        <v>54</v>
      </c>
      <c r="H143" t="s">
        <v>55</v>
      </c>
      <c r="I143" t="s">
        <v>256</v>
      </c>
      <c r="J143" t="s">
        <v>59</v>
      </c>
      <c r="K143" t="s">
        <v>57</v>
      </c>
      <c r="L143" t="s">
        <v>111</v>
      </c>
      <c r="M143">
        <v>6121</v>
      </c>
      <c r="N143" t="s">
        <v>59</v>
      </c>
      <c r="O143" t="s">
        <v>59</v>
      </c>
      <c r="P143" t="s">
        <v>59</v>
      </c>
      <c r="Q143" t="s">
        <v>1102</v>
      </c>
      <c r="R143">
        <v>6292735957.4700003</v>
      </c>
      <c r="S143">
        <v>1351454019.95</v>
      </c>
      <c r="T143">
        <v>4567241766.4499998</v>
      </c>
      <c r="U143">
        <v>1926103301.29</v>
      </c>
      <c r="V143" t="s">
        <v>59</v>
      </c>
      <c r="W143">
        <v>946578.77</v>
      </c>
      <c r="X143">
        <v>0</v>
      </c>
      <c r="Y143">
        <v>18176.46</v>
      </c>
      <c r="Z143">
        <v>1503362549.6099999</v>
      </c>
      <c r="AA143">
        <v>9744200372.4099998</v>
      </c>
      <c r="AB143">
        <v>8762779907.7900009</v>
      </c>
      <c r="AC143">
        <v>81227597.760000005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302653778</v>
      </c>
      <c r="AK143">
        <v>302653778</v>
      </c>
      <c r="AL143">
        <v>0</v>
      </c>
      <c r="AM143">
        <v>6000000000</v>
      </c>
      <c r="AN143">
        <v>6000000000</v>
      </c>
      <c r="AO143">
        <v>0</v>
      </c>
      <c r="AP143">
        <v>0</v>
      </c>
      <c r="AQ143">
        <v>0</v>
      </c>
    </row>
    <row r="144" spans="1:43" hidden="1" x14ac:dyDescent="0.25">
      <c r="A144" t="s">
        <v>508</v>
      </c>
      <c r="B144" t="s">
        <v>515</v>
      </c>
      <c r="C144" t="s">
        <v>516</v>
      </c>
      <c r="D144" t="s">
        <v>517</v>
      </c>
      <c r="E144" t="s">
        <v>52</v>
      </c>
      <c r="F144" t="s">
        <v>68</v>
      </c>
      <c r="G144" t="s">
        <v>54</v>
      </c>
      <c r="H144" t="s">
        <v>55</v>
      </c>
      <c r="I144" t="s">
        <v>56</v>
      </c>
      <c r="J144" t="s">
        <v>57</v>
      </c>
      <c r="K144" t="s">
        <v>57</v>
      </c>
      <c r="L144" t="s">
        <v>111</v>
      </c>
      <c r="M144">
        <v>160</v>
      </c>
      <c r="N144" t="s">
        <v>59</v>
      </c>
      <c r="O144" t="s">
        <v>59</v>
      </c>
      <c r="P144" t="s">
        <v>59</v>
      </c>
      <c r="Q144" t="s">
        <v>1103</v>
      </c>
      <c r="R144">
        <v>307746132.05000001</v>
      </c>
      <c r="S144">
        <v>46277936.670000002</v>
      </c>
      <c r="T144">
        <v>239351450.65000001</v>
      </c>
      <c r="U144">
        <v>16952.900000000001</v>
      </c>
      <c r="V144" t="s">
        <v>57</v>
      </c>
      <c r="W144">
        <v>491203.6</v>
      </c>
      <c r="X144">
        <v>0</v>
      </c>
      <c r="Y144">
        <v>32000.51</v>
      </c>
      <c r="Z144">
        <v>193433469.38</v>
      </c>
      <c r="AA144">
        <v>2448218456.6100001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196014000</v>
      </c>
      <c r="AI144">
        <v>133027000</v>
      </c>
      <c r="AJ144">
        <v>1842788</v>
      </c>
      <c r="AK144">
        <v>1975815</v>
      </c>
      <c r="AL144">
        <v>133027</v>
      </c>
      <c r="AM144">
        <v>1842788000</v>
      </c>
      <c r="AN144">
        <v>1975815000</v>
      </c>
      <c r="AO144">
        <v>0</v>
      </c>
      <c r="AP144">
        <v>0</v>
      </c>
      <c r="AQ144">
        <v>133027000</v>
      </c>
    </row>
    <row r="145" spans="1:43" hidden="1" x14ac:dyDescent="0.25">
      <c r="A145" t="s">
        <v>508</v>
      </c>
      <c r="B145" t="s">
        <v>518</v>
      </c>
      <c r="C145" t="s">
        <v>519</v>
      </c>
      <c r="D145" t="s">
        <v>520</v>
      </c>
      <c r="E145" t="s">
        <v>52</v>
      </c>
      <c r="F145" t="s">
        <v>53</v>
      </c>
      <c r="G145" t="s">
        <v>54</v>
      </c>
      <c r="H145" t="s">
        <v>55</v>
      </c>
      <c r="I145" t="s">
        <v>56</v>
      </c>
      <c r="J145" t="s">
        <v>57</v>
      </c>
      <c r="K145" t="s">
        <v>57</v>
      </c>
      <c r="L145" t="s">
        <v>111</v>
      </c>
      <c r="M145">
        <v>132</v>
      </c>
      <c r="N145" t="s">
        <v>59</v>
      </c>
      <c r="O145" t="s">
        <v>59</v>
      </c>
      <c r="P145" t="s">
        <v>57</v>
      </c>
      <c r="Q145" t="s">
        <v>1104</v>
      </c>
      <c r="R145">
        <v>17396060.600000001</v>
      </c>
      <c r="S145">
        <v>8452042.7100000009</v>
      </c>
      <c r="T145">
        <v>28493581.989999998</v>
      </c>
      <c r="U145">
        <v>106827.47</v>
      </c>
      <c r="V145" t="s">
        <v>57</v>
      </c>
      <c r="W145">
        <v>390175.77</v>
      </c>
      <c r="X145">
        <v>0</v>
      </c>
      <c r="Y145">
        <v>0</v>
      </c>
      <c r="Z145">
        <v>-9961374.0700000003</v>
      </c>
      <c r="AA145">
        <v>281011744.63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69928010.969999999</v>
      </c>
      <c r="AK145">
        <v>69928010.969999999</v>
      </c>
      <c r="AL145">
        <v>0</v>
      </c>
      <c r="AM145">
        <v>405554280.5</v>
      </c>
      <c r="AN145">
        <v>405554280.5</v>
      </c>
      <c r="AO145">
        <v>44186843.329999998</v>
      </c>
      <c r="AP145">
        <v>0</v>
      </c>
      <c r="AQ145">
        <v>0</v>
      </c>
    </row>
    <row r="146" spans="1:43" hidden="1" x14ac:dyDescent="0.25">
      <c r="A146" t="s">
        <v>508</v>
      </c>
      <c r="B146" t="s">
        <v>521</v>
      </c>
      <c r="C146" t="s">
        <v>522</v>
      </c>
      <c r="D146" t="s">
        <v>523</v>
      </c>
      <c r="E146" t="s">
        <v>52</v>
      </c>
      <c r="F146" t="s">
        <v>91</v>
      </c>
      <c r="G146" t="s">
        <v>54</v>
      </c>
      <c r="H146" t="s">
        <v>55</v>
      </c>
      <c r="I146" t="s">
        <v>56</v>
      </c>
      <c r="J146" t="s">
        <v>57</v>
      </c>
      <c r="K146" t="s">
        <v>57</v>
      </c>
      <c r="L146" t="s">
        <v>58</v>
      </c>
      <c r="M146">
        <v>425</v>
      </c>
      <c r="N146" t="s">
        <v>59</v>
      </c>
      <c r="O146" t="s">
        <v>59</v>
      </c>
      <c r="P146" t="s">
        <v>57</v>
      </c>
      <c r="Q146" t="s">
        <v>1105</v>
      </c>
      <c r="R146">
        <v>7501900.4699999997</v>
      </c>
      <c r="S146">
        <v>99360402.450000003</v>
      </c>
      <c r="T146">
        <v>173533328.88</v>
      </c>
      <c r="U146">
        <v>64316137.689999998</v>
      </c>
      <c r="V146" t="s">
        <v>57</v>
      </c>
      <c r="W146">
        <v>742027.78</v>
      </c>
      <c r="X146">
        <v>0</v>
      </c>
      <c r="Y146">
        <v>25935.34</v>
      </c>
      <c r="Z146">
        <v>-36503583.93</v>
      </c>
      <c r="AA146">
        <v>1104195805.1500001</v>
      </c>
      <c r="AB146">
        <v>0</v>
      </c>
      <c r="AC146">
        <v>0</v>
      </c>
      <c r="AD146">
        <v>94316692.609999999</v>
      </c>
      <c r="AE146">
        <v>95093162.599999994</v>
      </c>
      <c r="AF146">
        <v>94316692.609999999</v>
      </c>
      <c r="AG146">
        <v>95093162.599999994</v>
      </c>
      <c r="AH146">
        <v>77856733.819999993</v>
      </c>
      <c r="AI146">
        <v>64316137.689999998</v>
      </c>
      <c r="AJ146">
        <v>1355068227</v>
      </c>
      <c r="AK146">
        <v>1355068227</v>
      </c>
      <c r="AL146">
        <v>0</v>
      </c>
      <c r="AM146">
        <v>1355068585</v>
      </c>
      <c r="AN146">
        <v>1355068585</v>
      </c>
      <c r="AO146">
        <v>266482412.63</v>
      </c>
      <c r="AP146">
        <v>330798550.31999999</v>
      </c>
      <c r="AQ146">
        <v>330798550.31999999</v>
      </c>
    </row>
    <row r="147" spans="1:43" hidden="1" x14ac:dyDescent="0.25">
      <c r="A147" t="s">
        <v>508</v>
      </c>
      <c r="B147" t="s">
        <v>524</v>
      </c>
      <c r="C147" t="s">
        <v>525</v>
      </c>
      <c r="D147" t="s">
        <v>526</v>
      </c>
      <c r="E147" t="s">
        <v>52</v>
      </c>
      <c r="F147" t="s">
        <v>98</v>
      </c>
      <c r="G147" t="s">
        <v>54</v>
      </c>
      <c r="H147" t="s">
        <v>55</v>
      </c>
      <c r="I147" t="s">
        <v>56</v>
      </c>
      <c r="J147" t="s">
        <v>57</v>
      </c>
      <c r="K147" t="s">
        <v>57</v>
      </c>
      <c r="L147" t="s">
        <v>111</v>
      </c>
      <c r="M147">
        <v>1220</v>
      </c>
      <c r="N147" t="s">
        <v>59</v>
      </c>
      <c r="O147" t="s">
        <v>59</v>
      </c>
      <c r="P147" t="s">
        <v>59</v>
      </c>
      <c r="Q147" t="s">
        <v>1106</v>
      </c>
      <c r="R147">
        <v>414374244.99000001</v>
      </c>
      <c r="S147">
        <v>214330482.02000001</v>
      </c>
      <c r="T147">
        <v>317888522.63</v>
      </c>
      <c r="U147">
        <v>0</v>
      </c>
      <c r="V147" t="s">
        <v>57</v>
      </c>
      <c r="W147">
        <v>0</v>
      </c>
      <c r="X147">
        <v>0</v>
      </c>
      <c r="Y147">
        <v>0</v>
      </c>
      <c r="Z147">
        <v>84462650</v>
      </c>
      <c r="AA147">
        <v>280065516</v>
      </c>
      <c r="AB147">
        <v>0</v>
      </c>
      <c r="AC147">
        <v>0</v>
      </c>
      <c r="AD147">
        <v>10465585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94697500</v>
      </c>
      <c r="AK147">
        <v>142046247</v>
      </c>
      <c r="AL147">
        <v>47348747</v>
      </c>
      <c r="AM147">
        <v>100000000</v>
      </c>
      <c r="AN147">
        <v>149670210</v>
      </c>
      <c r="AO147">
        <v>50000000</v>
      </c>
      <c r="AP147">
        <v>0</v>
      </c>
      <c r="AQ147">
        <v>49670210</v>
      </c>
    </row>
    <row r="148" spans="1:43" hidden="1" x14ac:dyDescent="0.25">
      <c r="A148" t="s">
        <v>508</v>
      </c>
      <c r="B148" t="s">
        <v>527</v>
      </c>
      <c r="C148" t="s">
        <v>528</v>
      </c>
      <c r="D148" t="s">
        <v>529</v>
      </c>
      <c r="E148" t="s">
        <v>52</v>
      </c>
      <c r="F148" t="s">
        <v>72</v>
      </c>
      <c r="G148" t="s">
        <v>54</v>
      </c>
      <c r="H148" t="s">
        <v>74</v>
      </c>
      <c r="I148" t="s">
        <v>56</v>
      </c>
      <c r="J148" t="s">
        <v>57</v>
      </c>
      <c r="K148" t="s">
        <v>57</v>
      </c>
      <c r="L148" t="s">
        <v>111</v>
      </c>
      <c r="M148">
        <v>138</v>
      </c>
      <c r="N148" t="s">
        <v>59</v>
      </c>
      <c r="O148" t="s">
        <v>59</v>
      </c>
      <c r="P148" t="s">
        <v>57</v>
      </c>
      <c r="Q148" t="s">
        <v>1107</v>
      </c>
      <c r="R148">
        <v>30959077.789999999</v>
      </c>
      <c r="S148">
        <v>22752935.300000001</v>
      </c>
      <c r="T148">
        <v>30216163.390000001</v>
      </c>
      <c r="U148">
        <v>7463228.0800000001</v>
      </c>
      <c r="V148" t="s">
        <v>57</v>
      </c>
      <c r="W148">
        <v>332054.84000000003</v>
      </c>
      <c r="X148">
        <v>0</v>
      </c>
      <c r="Y148">
        <v>1446725.64</v>
      </c>
      <c r="Z148">
        <v>4967533.1399999997</v>
      </c>
      <c r="AA148">
        <v>166678807.21000001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32830825</v>
      </c>
      <c r="AK148">
        <v>32830825</v>
      </c>
      <c r="AL148">
        <v>0</v>
      </c>
      <c r="AM148">
        <v>31114102</v>
      </c>
      <c r="AN148">
        <v>33114102</v>
      </c>
      <c r="AO148">
        <v>0</v>
      </c>
      <c r="AP148">
        <v>0</v>
      </c>
      <c r="AQ148">
        <v>2000000</v>
      </c>
    </row>
    <row r="149" spans="1:43" hidden="1" x14ac:dyDescent="0.25">
      <c r="A149" t="s">
        <v>508</v>
      </c>
      <c r="B149" t="s">
        <v>530</v>
      </c>
      <c r="C149" t="s">
        <v>531</v>
      </c>
      <c r="D149" t="s">
        <v>532</v>
      </c>
      <c r="E149" t="s">
        <v>52</v>
      </c>
      <c r="F149" t="s">
        <v>239</v>
      </c>
      <c r="G149" t="s">
        <v>73</v>
      </c>
      <c r="H149" t="s">
        <v>74</v>
      </c>
      <c r="I149" t="s">
        <v>56</v>
      </c>
      <c r="J149" t="s">
        <v>57</v>
      </c>
      <c r="K149" t="s">
        <v>57</v>
      </c>
      <c r="L149" t="s">
        <v>111</v>
      </c>
      <c r="M149">
        <v>526</v>
      </c>
      <c r="N149" t="s">
        <v>59</v>
      </c>
      <c r="O149" t="s">
        <v>59</v>
      </c>
      <c r="P149" t="s">
        <v>59</v>
      </c>
      <c r="Q149" t="s">
        <v>1108</v>
      </c>
      <c r="R149">
        <v>620959445.5</v>
      </c>
      <c r="S149">
        <v>148262022.88999999</v>
      </c>
      <c r="T149">
        <v>178092818.63</v>
      </c>
      <c r="U149">
        <v>14859088.35</v>
      </c>
      <c r="V149" t="s">
        <v>57</v>
      </c>
      <c r="W149">
        <v>489443.7</v>
      </c>
      <c r="X149">
        <v>0</v>
      </c>
      <c r="Y149">
        <v>18365.55</v>
      </c>
      <c r="Z149">
        <v>188678079.41</v>
      </c>
      <c r="AA149">
        <v>1038000741.72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</v>
      </c>
      <c r="AK149">
        <v>100</v>
      </c>
      <c r="AL149">
        <v>0</v>
      </c>
      <c r="AM149">
        <v>1086443861.3800001</v>
      </c>
      <c r="AN149">
        <v>1086443861.3800001</v>
      </c>
      <c r="AO149">
        <v>0</v>
      </c>
      <c r="AP149">
        <v>0</v>
      </c>
      <c r="AQ149">
        <v>0</v>
      </c>
    </row>
    <row r="150" spans="1:43" hidden="1" x14ac:dyDescent="0.25">
      <c r="A150" t="s">
        <v>533</v>
      </c>
      <c r="B150" t="s">
        <v>534</v>
      </c>
      <c r="C150" t="s">
        <v>535</v>
      </c>
      <c r="D150" t="s">
        <v>536</v>
      </c>
      <c r="E150" t="s">
        <v>52</v>
      </c>
      <c r="F150" t="s">
        <v>128</v>
      </c>
      <c r="G150" t="s">
        <v>54</v>
      </c>
      <c r="H150" t="s">
        <v>55</v>
      </c>
      <c r="I150" t="s">
        <v>56</v>
      </c>
      <c r="J150" t="s">
        <v>57</v>
      </c>
      <c r="K150" t="s">
        <v>57</v>
      </c>
      <c r="L150" t="s">
        <v>111</v>
      </c>
      <c r="M150">
        <v>85</v>
      </c>
      <c r="N150" t="s">
        <v>59</v>
      </c>
      <c r="O150" t="s">
        <v>59</v>
      </c>
      <c r="P150" t="s">
        <v>59</v>
      </c>
      <c r="Q150" t="s">
        <v>1109</v>
      </c>
      <c r="R150">
        <v>179602000</v>
      </c>
      <c r="S150">
        <v>16592000</v>
      </c>
      <c r="T150">
        <v>172681000</v>
      </c>
      <c r="U150">
        <v>11318000</v>
      </c>
      <c r="V150" t="s">
        <v>59</v>
      </c>
      <c r="W150">
        <v>275230.45</v>
      </c>
      <c r="X150">
        <v>11906.93</v>
      </c>
      <c r="Y150">
        <v>18832.47</v>
      </c>
      <c r="Z150">
        <v>12135000</v>
      </c>
      <c r="AA150">
        <v>79681000</v>
      </c>
      <c r="AB150">
        <v>0</v>
      </c>
      <c r="AC150">
        <v>1350828.58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978547</v>
      </c>
      <c r="AK150">
        <v>1030355</v>
      </c>
      <c r="AL150">
        <v>51808</v>
      </c>
      <c r="AM150">
        <v>58744</v>
      </c>
      <c r="AN150">
        <v>61853</v>
      </c>
      <c r="AO150">
        <v>0</v>
      </c>
      <c r="AP150">
        <v>0</v>
      </c>
      <c r="AQ150">
        <v>3109</v>
      </c>
    </row>
    <row r="151" spans="1:43" hidden="1" x14ac:dyDescent="0.25">
      <c r="A151" t="s">
        <v>533</v>
      </c>
      <c r="B151" t="s">
        <v>537</v>
      </c>
      <c r="C151" t="s">
        <v>538</v>
      </c>
      <c r="D151" t="s">
        <v>539</v>
      </c>
      <c r="E151" t="s">
        <v>52</v>
      </c>
      <c r="F151" t="s">
        <v>87</v>
      </c>
      <c r="G151" t="s">
        <v>54</v>
      </c>
      <c r="H151" t="s">
        <v>55</v>
      </c>
      <c r="I151" t="s">
        <v>56</v>
      </c>
      <c r="J151" t="s">
        <v>57</v>
      </c>
      <c r="K151" t="s">
        <v>57</v>
      </c>
      <c r="L151" t="s">
        <v>111</v>
      </c>
      <c r="M151">
        <v>2610</v>
      </c>
      <c r="N151" t="s">
        <v>59</v>
      </c>
      <c r="O151" t="s">
        <v>59</v>
      </c>
      <c r="P151" t="s">
        <v>59</v>
      </c>
      <c r="Q151" t="s">
        <v>1110</v>
      </c>
      <c r="R151">
        <v>1381345057.99</v>
      </c>
      <c r="S151">
        <v>487955817.81999999</v>
      </c>
      <c r="T151">
        <v>1550755406.79</v>
      </c>
      <c r="U151">
        <v>267459483.03</v>
      </c>
      <c r="V151" t="s">
        <v>57</v>
      </c>
      <c r="W151">
        <v>848669.87</v>
      </c>
      <c r="X151">
        <v>0</v>
      </c>
      <c r="Y151">
        <v>32111.99</v>
      </c>
      <c r="Z151">
        <v>23370350.059999999</v>
      </c>
      <c r="AA151">
        <v>5572743347.1000004</v>
      </c>
      <c r="AB151">
        <v>0</v>
      </c>
      <c r="AC151">
        <v>9921.52</v>
      </c>
      <c r="AD151">
        <v>0</v>
      </c>
      <c r="AE151">
        <v>0</v>
      </c>
      <c r="AF151">
        <v>0</v>
      </c>
      <c r="AG151">
        <v>0</v>
      </c>
      <c r="AH151">
        <v>1881657.54</v>
      </c>
      <c r="AI151">
        <v>35337622.740000002</v>
      </c>
      <c r="AJ151">
        <v>1847636848672</v>
      </c>
      <c r="AK151">
        <v>1859798050200</v>
      </c>
      <c r="AL151">
        <v>12161201528</v>
      </c>
      <c r="AM151">
        <v>980744094.99000001</v>
      </c>
      <c r="AN151">
        <v>1016081717.73</v>
      </c>
      <c r="AO151">
        <v>35337622.740000002</v>
      </c>
      <c r="AP151">
        <v>124326481.62</v>
      </c>
      <c r="AQ151">
        <v>159664104.36000001</v>
      </c>
    </row>
    <row r="152" spans="1:43" hidden="1" x14ac:dyDescent="0.25">
      <c r="A152" t="s">
        <v>533</v>
      </c>
      <c r="B152" t="s">
        <v>540</v>
      </c>
      <c r="C152" t="s">
        <v>541</v>
      </c>
      <c r="D152" t="s">
        <v>542</v>
      </c>
      <c r="E152" t="s">
        <v>52</v>
      </c>
      <c r="F152" t="s">
        <v>98</v>
      </c>
      <c r="G152" t="s">
        <v>54</v>
      </c>
      <c r="H152" t="s">
        <v>55</v>
      </c>
      <c r="I152" t="s">
        <v>56</v>
      </c>
      <c r="J152" t="s">
        <v>57</v>
      </c>
      <c r="K152" t="s">
        <v>57</v>
      </c>
      <c r="L152" t="s">
        <v>111</v>
      </c>
      <c r="M152">
        <v>207</v>
      </c>
      <c r="N152" t="s">
        <v>59</v>
      </c>
      <c r="O152" t="s">
        <v>59</v>
      </c>
      <c r="P152" t="s">
        <v>57</v>
      </c>
      <c r="Q152" t="s">
        <v>1111</v>
      </c>
      <c r="R152">
        <v>56294851.479999997</v>
      </c>
      <c r="S152">
        <v>33495253.75</v>
      </c>
      <c r="T152">
        <v>53439184.590000004</v>
      </c>
      <c r="U152">
        <v>189381.73</v>
      </c>
      <c r="V152" t="s">
        <v>57</v>
      </c>
      <c r="W152">
        <v>396852.58</v>
      </c>
      <c r="X152">
        <v>0</v>
      </c>
      <c r="Y152">
        <v>0</v>
      </c>
      <c r="Z152">
        <v>2276944.5099999998</v>
      </c>
      <c r="AA152">
        <v>5704440.1299999999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3276017.54</v>
      </c>
      <c r="AI152">
        <v>0</v>
      </c>
      <c r="AJ152">
        <v>67817227</v>
      </c>
      <c r="AK152">
        <v>67817227</v>
      </c>
      <c r="AL152">
        <v>0</v>
      </c>
      <c r="AM152">
        <v>71899068.730000004</v>
      </c>
      <c r="AN152">
        <v>71899068.730000004</v>
      </c>
      <c r="AO152">
        <v>0</v>
      </c>
      <c r="AP152">
        <v>0</v>
      </c>
      <c r="AQ152">
        <v>0</v>
      </c>
    </row>
    <row r="153" spans="1:43" hidden="1" x14ac:dyDescent="0.25">
      <c r="A153" t="s">
        <v>533</v>
      </c>
      <c r="B153" t="s">
        <v>543</v>
      </c>
      <c r="C153" t="s">
        <v>544</v>
      </c>
      <c r="D153" t="s">
        <v>545</v>
      </c>
      <c r="E153" t="s">
        <v>67</v>
      </c>
      <c r="F153" t="s">
        <v>102</v>
      </c>
      <c r="G153" t="s">
        <v>73</v>
      </c>
      <c r="H153" t="s">
        <v>74</v>
      </c>
      <c r="I153" t="s">
        <v>56</v>
      </c>
      <c r="J153" t="s">
        <v>57</v>
      </c>
      <c r="K153" t="s">
        <v>57</v>
      </c>
      <c r="L153" t="s">
        <v>58</v>
      </c>
      <c r="M153">
        <v>0</v>
      </c>
      <c r="N153" t="s">
        <v>59</v>
      </c>
      <c r="O153" t="s">
        <v>59</v>
      </c>
      <c r="P153" t="s">
        <v>57</v>
      </c>
      <c r="Q153" t="s">
        <v>987</v>
      </c>
      <c r="R153">
        <v>0</v>
      </c>
      <c r="S153">
        <v>0</v>
      </c>
      <c r="T153">
        <v>1591498</v>
      </c>
      <c r="U153">
        <v>0</v>
      </c>
      <c r="V153" t="s">
        <v>57</v>
      </c>
      <c r="W153">
        <v>0</v>
      </c>
      <c r="X153">
        <v>0</v>
      </c>
      <c r="Y153">
        <v>0</v>
      </c>
      <c r="Z153">
        <v>-372219</v>
      </c>
      <c r="AA153">
        <v>4501323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1182563</v>
      </c>
      <c r="AK153">
        <v>1182563</v>
      </c>
      <c r="AL153">
        <v>0</v>
      </c>
      <c r="AM153">
        <v>1182563</v>
      </c>
      <c r="AN153">
        <v>1182563</v>
      </c>
      <c r="AO153">
        <v>791511</v>
      </c>
      <c r="AP153">
        <v>791511</v>
      </c>
      <c r="AQ153">
        <v>791511</v>
      </c>
    </row>
    <row r="154" spans="1:43" hidden="1" x14ac:dyDescent="0.25">
      <c r="A154" t="s">
        <v>533</v>
      </c>
      <c r="B154" t="s">
        <v>546</v>
      </c>
      <c r="C154" t="s">
        <v>547</v>
      </c>
      <c r="D154" t="s">
        <v>548</v>
      </c>
      <c r="E154" t="s">
        <v>67</v>
      </c>
      <c r="F154" t="s">
        <v>102</v>
      </c>
      <c r="G154" t="s">
        <v>73</v>
      </c>
      <c r="H154" t="s">
        <v>74</v>
      </c>
      <c r="I154" t="s">
        <v>56</v>
      </c>
      <c r="J154" t="s">
        <v>57</v>
      </c>
      <c r="K154" t="s">
        <v>57</v>
      </c>
      <c r="L154" t="s">
        <v>58</v>
      </c>
      <c r="M154">
        <v>0</v>
      </c>
      <c r="N154" t="s">
        <v>57</v>
      </c>
      <c r="O154" t="s">
        <v>59</v>
      </c>
      <c r="P154" t="s">
        <v>57</v>
      </c>
      <c r="Q154" t="s">
        <v>987</v>
      </c>
      <c r="R154">
        <v>0</v>
      </c>
      <c r="S154">
        <v>0</v>
      </c>
      <c r="T154">
        <v>636594.03</v>
      </c>
      <c r="U154">
        <v>0</v>
      </c>
      <c r="V154" t="s">
        <v>57</v>
      </c>
      <c r="W154">
        <v>0</v>
      </c>
      <c r="X154">
        <v>0</v>
      </c>
      <c r="Y154">
        <v>0</v>
      </c>
      <c r="Z154">
        <v>-635053.05000000005</v>
      </c>
      <c r="AA154">
        <v>20630.28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3111.66</v>
      </c>
      <c r="AK154">
        <v>3111.66</v>
      </c>
      <c r="AL154">
        <v>0</v>
      </c>
      <c r="AM154">
        <v>3111.66</v>
      </c>
      <c r="AN154">
        <v>3111.63</v>
      </c>
      <c r="AO154">
        <v>0</v>
      </c>
      <c r="AP154">
        <v>0</v>
      </c>
      <c r="AQ154">
        <v>-2.9999999999745341E-2</v>
      </c>
    </row>
    <row r="155" spans="1:43" hidden="1" x14ac:dyDescent="0.25">
      <c r="A155" t="s">
        <v>533</v>
      </c>
      <c r="B155" t="s">
        <v>549</v>
      </c>
      <c r="C155" t="s">
        <v>550</v>
      </c>
      <c r="D155" t="s">
        <v>551</v>
      </c>
      <c r="E155" t="s">
        <v>52</v>
      </c>
      <c r="F155" t="s">
        <v>121</v>
      </c>
      <c r="G155" t="s">
        <v>73</v>
      </c>
      <c r="H155" t="s">
        <v>55</v>
      </c>
      <c r="I155" t="s">
        <v>56</v>
      </c>
      <c r="J155" t="s">
        <v>57</v>
      </c>
      <c r="K155" t="s">
        <v>57</v>
      </c>
      <c r="L155" t="s">
        <v>111</v>
      </c>
      <c r="M155">
        <v>303</v>
      </c>
      <c r="N155" t="s">
        <v>59</v>
      </c>
      <c r="O155" t="s">
        <v>59</v>
      </c>
      <c r="P155" t="s">
        <v>57</v>
      </c>
      <c r="Q155" t="s">
        <v>1112</v>
      </c>
      <c r="R155">
        <v>23680601.059999999</v>
      </c>
      <c r="S155">
        <v>15394767.609999999</v>
      </c>
      <c r="T155">
        <v>23463530.789999999</v>
      </c>
      <c r="U155">
        <v>3606667.17</v>
      </c>
      <c r="V155" t="s">
        <v>57</v>
      </c>
      <c r="W155">
        <v>185033.33</v>
      </c>
      <c r="X155">
        <v>0</v>
      </c>
      <c r="Y155">
        <v>0</v>
      </c>
      <c r="Z155">
        <v>648062.53</v>
      </c>
      <c r="AA155">
        <v>28426195.890000001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14446242</v>
      </c>
      <c r="AK155">
        <v>18446242</v>
      </c>
      <c r="AL155">
        <v>4000000</v>
      </c>
      <c r="AM155">
        <v>14446242.609999999</v>
      </c>
      <c r="AN155">
        <v>18446242.609999999</v>
      </c>
      <c r="AO155">
        <v>4000000</v>
      </c>
      <c r="AP155">
        <v>0</v>
      </c>
      <c r="AQ155">
        <v>4000000</v>
      </c>
    </row>
    <row r="156" spans="1:43" hidden="1" x14ac:dyDescent="0.25">
      <c r="A156" t="s">
        <v>533</v>
      </c>
      <c r="B156" t="s">
        <v>552</v>
      </c>
      <c r="C156" t="s">
        <v>553</v>
      </c>
      <c r="D156" t="s">
        <v>554</v>
      </c>
      <c r="E156" t="s">
        <v>52</v>
      </c>
      <c r="F156" t="s">
        <v>149</v>
      </c>
      <c r="G156" t="s">
        <v>54</v>
      </c>
      <c r="H156" t="s">
        <v>55</v>
      </c>
      <c r="I156" t="s">
        <v>56</v>
      </c>
      <c r="J156" t="s">
        <v>57</v>
      </c>
      <c r="K156" t="s">
        <v>57</v>
      </c>
      <c r="L156" t="s">
        <v>58</v>
      </c>
      <c r="M156">
        <v>63</v>
      </c>
      <c r="N156" t="s">
        <v>59</v>
      </c>
      <c r="O156" t="s">
        <v>59</v>
      </c>
      <c r="P156" t="s">
        <v>57</v>
      </c>
      <c r="Q156" t="s">
        <v>1113</v>
      </c>
      <c r="R156">
        <v>6309039.2000000002</v>
      </c>
      <c r="S156">
        <v>1710718.65</v>
      </c>
      <c r="T156">
        <v>6325269.5599999996</v>
      </c>
      <c r="U156">
        <v>0</v>
      </c>
      <c r="V156" t="s">
        <v>57</v>
      </c>
      <c r="W156">
        <v>154344.70000000001</v>
      </c>
      <c r="X156">
        <v>0</v>
      </c>
      <c r="Y156">
        <v>0</v>
      </c>
      <c r="Z156">
        <v>22003.17</v>
      </c>
      <c r="AA156">
        <v>2298181.5299999998</v>
      </c>
      <c r="AB156">
        <v>0</v>
      </c>
      <c r="AC156">
        <v>0</v>
      </c>
      <c r="AD156">
        <v>4940711.5599999996</v>
      </c>
      <c r="AE156">
        <v>6418997.8499999996</v>
      </c>
      <c r="AF156">
        <v>0</v>
      </c>
      <c r="AG156">
        <v>0</v>
      </c>
      <c r="AH156">
        <v>0</v>
      </c>
      <c r="AI156">
        <v>0</v>
      </c>
      <c r="AJ156">
        <v>6424993.0300000003</v>
      </c>
      <c r="AK156">
        <v>6424993.0300000003</v>
      </c>
      <c r="AL156">
        <v>0</v>
      </c>
      <c r="AM156">
        <v>6451519.0300000003</v>
      </c>
      <c r="AN156">
        <v>6451519.0300000003</v>
      </c>
      <c r="AO156">
        <v>0</v>
      </c>
      <c r="AP156">
        <v>0</v>
      </c>
      <c r="AQ156">
        <v>0</v>
      </c>
    </row>
    <row r="157" spans="1:43" hidden="1" x14ac:dyDescent="0.25">
      <c r="A157" t="s">
        <v>533</v>
      </c>
      <c r="B157" t="s">
        <v>555</v>
      </c>
      <c r="C157" t="s">
        <v>556</v>
      </c>
      <c r="D157" t="s">
        <v>557</v>
      </c>
      <c r="E157" t="s">
        <v>52</v>
      </c>
      <c r="F157" t="s">
        <v>149</v>
      </c>
      <c r="G157" t="s">
        <v>54</v>
      </c>
      <c r="H157" t="s">
        <v>55</v>
      </c>
      <c r="I157" t="s">
        <v>56</v>
      </c>
      <c r="J157" t="s">
        <v>57</v>
      </c>
      <c r="K157" t="s">
        <v>59</v>
      </c>
      <c r="L157" t="s">
        <v>58</v>
      </c>
      <c r="M157">
        <v>1</v>
      </c>
      <c r="N157" t="s">
        <v>59</v>
      </c>
      <c r="O157" t="s">
        <v>59</v>
      </c>
      <c r="P157" t="s">
        <v>57</v>
      </c>
      <c r="Q157" t="s">
        <v>1114</v>
      </c>
      <c r="R157">
        <v>584.99</v>
      </c>
      <c r="S157">
        <v>55954.16</v>
      </c>
      <c r="T157">
        <v>1082388.52</v>
      </c>
      <c r="U157">
        <v>0</v>
      </c>
      <c r="V157" t="s">
        <v>57</v>
      </c>
      <c r="W157">
        <v>19780.34</v>
      </c>
      <c r="X157">
        <v>0</v>
      </c>
      <c r="Y157">
        <v>0</v>
      </c>
      <c r="Z157">
        <v>-881123.05</v>
      </c>
      <c r="AA157">
        <v>8019003.9400000004</v>
      </c>
      <c r="AB157">
        <v>0</v>
      </c>
      <c r="AC157">
        <v>0</v>
      </c>
      <c r="AD157">
        <v>81435.23</v>
      </c>
      <c r="AE157">
        <v>137235.98000000001</v>
      </c>
      <c r="AF157">
        <v>0</v>
      </c>
      <c r="AG157">
        <v>0</v>
      </c>
      <c r="AH157">
        <v>0</v>
      </c>
      <c r="AI157">
        <v>0</v>
      </c>
      <c r="AJ157">
        <v>15790626.210000001</v>
      </c>
      <c r="AK157">
        <v>15790626.210000001</v>
      </c>
      <c r="AL157">
        <v>0</v>
      </c>
      <c r="AM157">
        <v>15790670.210000001</v>
      </c>
      <c r="AN157">
        <v>15790670.210000001</v>
      </c>
      <c r="AO157">
        <v>701977.56</v>
      </c>
      <c r="AP157">
        <v>701977.56</v>
      </c>
      <c r="AQ157">
        <v>701977.56</v>
      </c>
    </row>
    <row r="158" spans="1:43" hidden="1" x14ac:dyDescent="0.25">
      <c r="A158" t="s">
        <v>533</v>
      </c>
      <c r="B158" t="s">
        <v>558</v>
      </c>
      <c r="C158" t="s">
        <v>559</v>
      </c>
      <c r="D158" t="s">
        <v>560</v>
      </c>
      <c r="E158" t="s">
        <v>67</v>
      </c>
      <c r="F158" t="s">
        <v>72</v>
      </c>
      <c r="G158" t="s">
        <v>73</v>
      </c>
      <c r="H158" t="s">
        <v>74</v>
      </c>
      <c r="I158" t="s">
        <v>56</v>
      </c>
      <c r="J158" t="s">
        <v>57</v>
      </c>
      <c r="K158" t="s">
        <v>59</v>
      </c>
      <c r="L158" t="s">
        <v>58</v>
      </c>
      <c r="M158">
        <v>252</v>
      </c>
      <c r="N158" t="s">
        <v>57</v>
      </c>
      <c r="O158" t="s">
        <v>59</v>
      </c>
      <c r="P158" t="s">
        <v>57</v>
      </c>
      <c r="Q158" t="s">
        <v>987</v>
      </c>
      <c r="R158">
        <v>0</v>
      </c>
      <c r="S158">
        <v>15971575.699999999</v>
      </c>
      <c r="T158">
        <v>16539780.460000001</v>
      </c>
      <c r="U158">
        <v>0</v>
      </c>
      <c r="V158" t="s">
        <v>57</v>
      </c>
      <c r="W158">
        <v>0</v>
      </c>
      <c r="X158">
        <v>0</v>
      </c>
      <c r="Y158">
        <v>0</v>
      </c>
      <c r="Z158">
        <v>-570458.36</v>
      </c>
      <c r="AA158">
        <v>7973043.4800000004</v>
      </c>
      <c r="AB158">
        <v>0</v>
      </c>
      <c r="AC158">
        <v>0</v>
      </c>
      <c r="AD158">
        <v>18169829.859999999</v>
      </c>
      <c r="AE158">
        <v>15969322.1</v>
      </c>
      <c r="AF158">
        <v>0</v>
      </c>
      <c r="AG158">
        <v>0</v>
      </c>
      <c r="AH158">
        <v>0</v>
      </c>
      <c r="AI158">
        <v>0</v>
      </c>
      <c r="AJ158">
        <v>15880227.18</v>
      </c>
      <c r="AK158">
        <v>15880227.18</v>
      </c>
      <c r="AL158">
        <v>0</v>
      </c>
      <c r="AM158">
        <v>15880227.18</v>
      </c>
      <c r="AN158">
        <v>15880227.18</v>
      </c>
      <c r="AO158">
        <v>0</v>
      </c>
      <c r="AP158">
        <v>0</v>
      </c>
      <c r="AQ158">
        <v>0</v>
      </c>
    </row>
    <row r="159" spans="1:43" hidden="1" x14ac:dyDescent="0.25">
      <c r="A159" t="s">
        <v>533</v>
      </c>
      <c r="B159" t="s">
        <v>561</v>
      </c>
      <c r="C159" t="s">
        <v>562</v>
      </c>
      <c r="D159" t="s">
        <v>563</v>
      </c>
      <c r="E159" t="s">
        <v>52</v>
      </c>
      <c r="F159" t="s">
        <v>102</v>
      </c>
      <c r="G159" t="s">
        <v>73</v>
      </c>
      <c r="H159" t="s">
        <v>74</v>
      </c>
      <c r="I159" t="s">
        <v>56</v>
      </c>
      <c r="J159" t="s">
        <v>57</v>
      </c>
      <c r="K159" t="s">
        <v>57</v>
      </c>
      <c r="L159" t="s">
        <v>58</v>
      </c>
      <c r="M159">
        <v>1006</v>
      </c>
      <c r="N159" t="s">
        <v>59</v>
      </c>
      <c r="O159" t="s">
        <v>59</v>
      </c>
      <c r="P159" t="s">
        <v>57</v>
      </c>
      <c r="Q159" t="s">
        <v>1115</v>
      </c>
      <c r="R159">
        <v>635083.52000000002</v>
      </c>
      <c r="S159">
        <v>98255541.590000004</v>
      </c>
      <c r="T159">
        <v>135649538.37</v>
      </c>
      <c r="U159">
        <v>29470.2</v>
      </c>
      <c r="V159" t="s">
        <v>57</v>
      </c>
      <c r="W159">
        <v>312516.51</v>
      </c>
      <c r="X159">
        <v>0</v>
      </c>
      <c r="Y159">
        <v>0</v>
      </c>
      <c r="Z159">
        <v>822482.27</v>
      </c>
      <c r="AA159">
        <v>3788816.35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473520.25</v>
      </c>
      <c r="AK159">
        <v>473520.35</v>
      </c>
      <c r="AL159">
        <v>9.9999999976716936E-2</v>
      </c>
      <c r="AM159">
        <v>473250.35</v>
      </c>
      <c r="AN159">
        <v>978753.02</v>
      </c>
      <c r="AO159">
        <v>0</v>
      </c>
      <c r="AP159">
        <v>0</v>
      </c>
      <c r="AQ159">
        <v>505502.67000000004</v>
      </c>
    </row>
    <row r="160" spans="1:43" hidden="1" x14ac:dyDescent="0.25">
      <c r="A160" t="s">
        <v>533</v>
      </c>
      <c r="B160" t="s">
        <v>564</v>
      </c>
      <c r="C160" t="s">
        <v>565</v>
      </c>
      <c r="D160" t="s">
        <v>566</v>
      </c>
      <c r="E160" t="s">
        <v>52</v>
      </c>
      <c r="F160" t="s">
        <v>239</v>
      </c>
      <c r="G160" t="s">
        <v>54</v>
      </c>
      <c r="H160" t="s">
        <v>55</v>
      </c>
      <c r="I160" t="s">
        <v>56</v>
      </c>
      <c r="J160" t="s">
        <v>57</v>
      </c>
      <c r="K160" t="s">
        <v>57</v>
      </c>
      <c r="L160" t="s">
        <v>111</v>
      </c>
      <c r="M160">
        <v>112</v>
      </c>
      <c r="N160" t="s">
        <v>59</v>
      </c>
      <c r="O160" t="s">
        <v>59</v>
      </c>
      <c r="P160" t="s">
        <v>59</v>
      </c>
      <c r="Q160" t="s">
        <v>1116</v>
      </c>
      <c r="R160">
        <v>16932417</v>
      </c>
      <c r="S160">
        <v>8487138</v>
      </c>
      <c r="T160">
        <v>102759614</v>
      </c>
      <c r="U160">
        <v>89434166</v>
      </c>
      <c r="V160" t="s">
        <v>57</v>
      </c>
      <c r="W160">
        <v>306591</v>
      </c>
      <c r="X160">
        <v>0</v>
      </c>
      <c r="Y160">
        <v>82050</v>
      </c>
      <c r="Z160">
        <v>254955</v>
      </c>
      <c r="AA160">
        <v>122936183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44435077</v>
      </c>
      <c r="AI160">
        <v>74012179</v>
      </c>
      <c r="AJ160">
        <v>118447855</v>
      </c>
      <c r="AK160">
        <v>45520514</v>
      </c>
      <c r="AL160">
        <v>-72927341</v>
      </c>
      <c r="AM160">
        <v>45520814</v>
      </c>
      <c r="AN160">
        <v>118447855</v>
      </c>
      <c r="AO160">
        <v>0</v>
      </c>
      <c r="AP160">
        <v>0</v>
      </c>
      <c r="AQ160">
        <v>72927041</v>
      </c>
    </row>
    <row r="161" spans="1:43" hidden="1" x14ac:dyDescent="0.25">
      <c r="A161" t="s">
        <v>533</v>
      </c>
      <c r="B161" t="s">
        <v>567</v>
      </c>
      <c r="C161" t="s">
        <v>568</v>
      </c>
      <c r="D161" t="s">
        <v>569</v>
      </c>
      <c r="E161" t="s">
        <v>52</v>
      </c>
      <c r="F161" t="s">
        <v>63</v>
      </c>
      <c r="G161" t="s">
        <v>54</v>
      </c>
      <c r="H161" t="s">
        <v>55</v>
      </c>
      <c r="I161" t="s">
        <v>56</v>
      </c>
      <c r="J161" t="s">
        <v>57</v>
      </c>
      <c r="K161" t="s">
        <v>57</v>
      </c>
      <c r="L161" t="s">
        <v>58</v>
      </c>
      <c r="M161">
        <v>93</v>
      </c>
      <c r="N161" t="s">
        <v>59</v>
      </c>
      <c r="O161" t="s">
        <v>59</v>
      </c>
      <c r="P161" t="s">
        <v>57</v>
      </c>
      <c r="Q161" t="s">
        <v>1117</v>
      </c>
      <c r="R161">
        <v>23577516.309999999</v>
      </c>
      <c r="S161">
        <v>5274716.3600000003</v>
      </c>
      <c r="T161">
        <v>18488943.09</v>
      </c>
      <c r="U161">
        <v>0</v>
      </c>
      <c r="V161" t="s">
        <v>57</v>
      </c>
      <c r="W161">
        <v>260333.2</v>
      </c>
      <c r="X161">
        <v>0</v>
      </c>
      <c r="Y161">
        <v>0</v>
      </c>
      <c r="Z161">
        <v>4328096.29</v>
      </c>
      <c r="AA161">
        <v>37971407.460000001</v>
      </c>
      <c r="AB161">
        <v>0</v>
      </c>
      <c r="AC161">
        <v>0</v>
      </c>
      <c r="AD161">
        <v>7813688.2199999997</v>
      </c>
      <c r="AE161">
        <v>8729178.5</v>
      </c>
      <c r="AF161">
        <v>7813688.2199999997</v>
      </c>
      <c r="AG161">
        <v>8729178.5</v>
      </c>
      <c r="AH161">
        <v>0</v>
      </c>
      <c r="AI161">
        <v>0</v>
      </c>
      <c r="AJ161">
        <v>2000000</v>
      </c>
      <c r="AK161">
        <v>2000000</v>
      </c>
      <c r="AL161">
        <v>0</v>
      </c>
      <c r="AM161">
        <v>2000000</v>
      </c>
      <c r="AN161">
        <v>2000000</v>
      </c>
      <c r="AO161">
        <v>0</v>
      </c>
      <c r="AP161">
        <v>0</v>
      </c>
      <c r="AQ161">
        <v>0</v>
      </c>
    </row>
    <row r="162" spans="1:43" hidden="1" x14ac:dyDescent="0.25">
      <c r="A162" t="s">
        <v>533</v>
      </c>
      <c r="B162" t="s">
        <v>570</v>
      </c>
      <c r="C162" t="s">
        <v>571</v>
      </c>
      <c r="D162" t="s">
        <v>572</v>
      </c>
      <c r="E162" t="s">
        <v>67</v>
      </c>
      <c r="F162" t="s">
        <v>185</v>
      </c>
      <c r="G162" t="s">
        <v>54</v>
      </c>
      <c r="H162" t="s">
        <v>74</v>
      </c>
      <c r="I162" t="s">
        <v>56</v>
      </c>
      <c r="J162" t="s">
        <v>57</v>
      </c>
      <c r="K162" t="s">
        <v>57</v>
      </c>
      <c r="L162" t="s">
        <v>58</v>
      </c>
      <c r="M162">
        <v>0</v>
      </c>
      <c r="N162" t="s">
        <v>57</v>
      </c>
      <c r="O162" t="s">
        <v>57</v>
      </c>
      <c r="P162" t="s">
        <v>57</v>
      </c>
      <c r="Q162" t="s">
        <v>987</v>
      </c>
      <c r="R162">
        <v>0</v>
      </c>
      <c r="S162">
        <v>0</v>
      </c>
      <c r="T162">
        <v>0</v>
      </c>
      <c r="U162">
        <v>0</v>
      </c>
      <c r="V162" t="s">
        <v>57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73709</v>
      </c>
      <c r="AK162">
        <v>73709</v>
      </c>
      <c r="AL162">
        <v>0</v>
      </c>
      <c r="AM162">
        <v>73709</v>
      </c>
      <c r="AN162">
        <v>73709</v>
      </c>
      <c r="AO162">
        <v>0</v>
      </c>
      <c r="AP162">
        <v>0</v>
      </c>
      <c r="AQ162">
        <v>0</v>
      </c>
    </row>
    <row r="163" spans="1:43" hidden="1" x14ac:dyDescent="0.25">
      <c r="A163" t="s">
        <v>533</v>
      </c>
      <c r="B163" t="s">
        <v>573</v>
      </c>
      <c r="C163" t="s">
        <v>574</v>
      </c>
      <c r="D163" t="s">
        <v>575</v>
      </c>
      <c r="E163" t="s">
        <v>52</v>
      </c>
      <c r="F163" t="s">
        <v>359</v>
      </c>
      <c r="G163" t="s">
        <v>54</v>
      </c>
      <c r="H163" t="s">
        <v>55</v>
      </c>
      <c r="I163" t="s">
        <v>56</v>
      </c>
      <c r="J163" t="s">
        <v>57</v>
      </c>
      <c r="K163" t="s">
        <v>57</v>
      </c>
      <c r="L163" t="s">
        <v>58</v>
      </c>
      <c r="M163">
        <v>17</v>
      </c>
      <c r="N163" t="s">
        <v>59</v>
      </c>
      <c r="O163" t="s">
        <v>59</v>
      </c>
      <c r="P163" t="s">
        <v>57</v>
      </c>
      <c r="Q163" t="s">
        <v>1118</v>
      </c>
      <c r="R163">
        <v>0</v>
      </c>
      <c r="S163">
        <v>1286177</v>
      </c>
      <c r="T163">
        <v>1422231</v>
      </c>
      <c r="U163">
        <v>0</v>
      </c>
      <c r="V163" t="s">
        <v>57</v>
      </c>
      <c r="W163">
        <v>944813</v>
      </c>
      <c r="X163">
        <v>0</v>
      </c>
      <c r="Y163">
        <v>0</v>
      </c>
      <c r="Z163">
        <v>-56623</v>
      </c>
      <c r="AA163">
        <v>-672396</v>
      </c>
      <c r="AB163">
        <v>0</v>
      </c>
      <c r="AC163">
        <v>0</v>
      </c>
      <c r="AD163">
        <v>871432</v>
      </c>
      <c r="AE163">
        <v>1365489</v>
      </c>
      <c r="AF163">
        <v>0</v>
      </c>
      <c r="AG163">
        <v>0</v>
      </c>
      <c r="AH163">
        <v>0</v>
      </c>
      <c r="AI163">
        <v>0</v>
      </c>
      <c r="AJ163">
        <v>576922</v>
      </c>
      <c r="AK163">
        <v>576922</v>
      </c>
      <c r="AL163">
        <v>0</v>
      </c>
      <c r="AM163">
        <v>393950</v>
      </c>
      <c r="AN163">
        <v>0</v>
      </c>
      <c r="AO163">
        <v>183172</v>
      </c>
      <c r="AP163">
        <v>0</v>
      </c>
      <c r="AQ163">
        <v>-393950</v>
      </c>
    </row>
    <row r="164" spans="1:43" hidden="1" x14ac:dyDescent="0.25">
      <c r="A164" t="s">
        <v>533</v>
      </c>
      <c r="B164" t="s">
        <v>576</v>
      </c>
      <c r="C164" t="s">
        <v>577</v>
      </c>
      <c r="D164" t="s">
        <v>578</v>
      </c>
      <c r="E164" t="s">
        <v>52</v>
      </c>
      <c r="F164" t="s">
        <v>91</v>
      </c>
      <c r="G164" t="s">
        <v>54</v>
      </c>
      <c r="H164" t="s">
        <v>55</v>
      </c>
      <c r="I164" t="s">
        <v>56</v>
      </c>
      <c r="J164" t="s">
        <v>57</v>
      </c>
      <c r="K164" t="s">
        <v>57</v>
      </c>
      <c r="L164" t="s">
        <v>58</v>
      </c>
      <c r="M164">
        <v>234</v>
      </c>
      <c r="N164" t="s">
        <v>59</v>
      </c>
      <c r="O164" t="s">
        <v>59</v>
      </c>
      <c r="P164" t="s">
        <v>57</v>
      </c>
      <c r="Q164" t="s">
        <v>1119</v>
      </c>
      <c r="R164">
        <v>53726658.590000004</v>
      </c>
      <c r="S164">
        <v>13860066.59</v>
      </c>
      <c r="T164">
        <v>63959581.770000003</v>
      </c>
      <c r="U164">
        <v>33056452.649999999</v>
      </c>
      <c r="V164" t="s">
        <v>57</v>
      </c>
      <c r="W164">
        <v>365611.61</v>
      </c>
      <c r="X164">
        <v>0</v>
      </c>
      <c r="Y164">
        <v>99459.35</v>
      </c>
      <c r="Z164">
        <v>-10232923.18</v>
      </c>
      <c r="AA164">
        <v>22176800</v>
      </c>
      <c r="AB164">
        <v>0</v>
      </c>
      <c r="AC164">
        <v>0</v>
      </c>
      <c r="AD164">
        <v>27833629.18</v>
      </c>
      <c r="AE164">
        <v>53199465.780000001</v>
      </c>
      <c r="AF164">
        <v>0</v>
      </c>
      <c r="AG164">
        <v>0</v>
      </c>
      <c r="AH164">
        <v>398321.32</v>
      </c>
      <c r="AI164">
        <v>22343838.699999999</v>
      </c>
      <c r="AJ164">
        <v>238394780</v>
      </c>
      <c r="AK164">
        <v>260738619</v>
      </c>
      <c r="AL164">
        <v>22343839</v>
      </c>
      <c r="AM164">
        <v>238394780.53999999</v>
      </c>
      <c r="AN164">
        <v>260738619.24000001</v>
      </c>
      <c r="AO164">
        <v>398321.32</v>
      </c>
      <c r="AP164">
        <v>0</v>
      </c>
      <c r="AQ164">
        <v>22343838.700000018</v>
      </c>
    </row>
    <row r="165" spans="1:43" hidden="1" x14ac:dyDescent="0.25">
      <c r="A165" t="s">
        <v>579</v>
      </c>
      <c r="B165" t="s">
        <v>580</v>
      </c>
      <c r="C165" t="s">
        <v>581</v>
      </c>
      <c r="D165" t="s">
        <v>582</v>
      </c>
      <c r="E165" t="s">
        <v>52</v>
      </c>
      <c r="F165" t="s">
        <v>68</v>
      </c>
      <c r="G165" t="s">
        <v>54</v>
      </c>
      <c r="H165" t="s">
        <v>55</v>
      </c>
      <c r="I165" t="s">
        <v>256</v>
      </c>
      <c r="J165" t="s">
        <v>59</v>
      </c>
      <c r="K165" t="s">
        <v>57</v>
      </c>
      <c r="L165" t="s">
        <v>111</v>
      </c>
      <c r="M165">
        <v>3742</v>
      </c>
      <c r="N165" t="s">
        <v>59</v>
      </c>
      <c r="O165" t="s">
        <v>59</v>
      </c>
      <c r="P165" t="s">
        <v>59</v>
      </c>
      <c r="Q165" t="s">
        <v>1120</v>
      </c>
      <c r="R165">
        <v>1855146609.28</v>
      </c>
      <c r="S165">
        <v>668782499.59000003</v>
      </c>
      <c r="T165">
        <v>1339698672.01</v>
      </c>
      <c r="U165">
        <v>54435736.380000003</v>
      </c>
      <c r="V165" t="s">
        <v>59</v>
      </c>
      <c r="W165">
        <v>542044.97</v>
      </c>
      <c r="X165">
        <v>60284.24</v>
      </c>
      <c r="Y165">
        <v>22715.55</v>
      </c>
      <c r="Z165">
        <v>281127985.69</v>
      </c>
      <c r="AA165">
        <v>1908308454.4300001</v>
      </c>
      <c r="AB165">
        <v>508483.26</v>
      </c>
      <c r="AC165">
        <v>61841067.420000002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99.98</v>
      </c>
      <c r="AK165">
        <v>99.98</v>
      </c>
      <c r="AL165">
        <v>0</v>
      </c>
      <c r="AM165">
        <v>1472778726.04</v>
      </c>
      <c r="AN165">
        <v>1472778725.04</v>
      </c>
      <c r="AO165">
        <v>0</v>
      </c>
      <c r="AP165">
        <v>0</v>
      </c>
      <c r="AQ165">
        <v>-1</v>
      </c>
    </row>
    <row r="166" spans="1:43" hidden="1" x14ac:dyDescent="0.25">
      <c r="A166" t="s">
        <v>579</v>
      </c>
      <c r="B166" t="s">
        <v>583</v>
      </c>
      <c r="C166" t="s">
        <v>584</v>
      </c>
      <c r="D166" t="s">
        <v>585</v>
      </c>
      <c r="E166" t="s">
        <v>52</v>
      </c>
      <c r="F166" t="s">
        <v>63</v>
      </c>
      <c r="G166" t="s">
        <v>54</v>
      </c>
      <c r="H166" t="s">
        <v>55</v>
      </c>
      <c r="I166" t="s">
        <v>56</v>
      </c>
      <c r="J166" t="s">
        <v>57</v>
      </c>
      <c r="K166" t="s">
        <v>59</v>
      </c>
      <c r="L166" t="s">
        <v>111</v>
      </c>
      <c r="M166">
        <v>0</v>
      </c>
      <c r="N166" t="s">
        <v>59</v>
      </c>
      <c r="O166" t="s">
        <v>59</v>
      </c>
      <c r="P166" t="s">
        <v>57</v>
      </c>
      <c r="Q166" t="s">
        <v>1121</v>
      </c>
      <c r="R166">
        <v>0</v>
      </c>
      <c r="S166">
        <v>0</v>
      </c>
      <c r="T166">
        <v>133122.97</v>
      </c>
      <c r="U166">
        <v>0</v>
      </c>
      <c r="V166" t="s">
        <v>57</v>
      </c>
      <c r="W166">
        <v>0</v>
      </c>
      <c r="X166">
        <v>0</v>
      </c>
      <c r="Y166">
        <v>0</v>
      </c>
      <c r="Z166">
        <v>34281.24</v>
      </c>
      <c r="AA166">
        <v>24788872.370000001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99.53</v>
      </c>
      <c r="AK166">
        <v>99.53</v>
      </c>
      <c r="AL166">
        <v>0</v>
      </c>
      <c r="AM166">
        <v>28487875</v>
      </c>
      <c r="AN166">
        <v>28487875</v>
      </c>
      <c r="AO166">
        <v>15512125</v>
      </c>
      <c r="AP166">
        <v>15512125</v>
      </c>
      <c r="AQ166">
        <v>15512125</v>
      </c>
    </row>
    <row r="167" spans="1:43" hidden="1" x14ac:dyDescent="0.25">
      <c r="A167" t="s">
        <v>579</v>
      </c>
      <c r="B167" t="s">
        <v>586</v>
      </c>
      <c r="C167" t="s">
        <v>587</v>
      </c>
      <c r="D167" t="s">
        <v>588</v>
      </c>
      <c r="E167" t="s">
        <v>52</v>
      </c>
      <c r="F167" t="s">
        <v>63</v>
      </c>
      <c r="G167" t="s">
        <v>54</v>
      </c>
      <c r="H167" t="s">
        <v>55</v>
      </c>
      <c r="I167" t="s">
        <v>56</v>
      </c>
      <c r="J167" t="s">
        <v>57</v>
      </c>
      <c r="K167" t="s">
        <v>57</v>
      </c>
      <c r="L167" t="s">
        <v>58</v>
      </c>
      <c r="M167">
        <v>64</v>
      </c>
      <c r="N167" t="s">
        <v>59</v>
      </c>
      <c r="O167" t="s">
        <v>59</v>
      </c>
      <c r="P167" t="s">
        <v>57</v>
      </c>
      <c r="Q167" t="s">
        <v>1121</v>
      </c>
      <c r="R167">
        <v>8072991.9900000002</v>
      </c>
      <c r="S167">
        <v>7202284.5899999999</v>
      </c>
      <c r="T167">
        <v>15167253.869999999</v>
      </c>
      <c r="U167">
        <v>1137437.52</v>
      </c>
      <c r="V167" t="s">
        <v>57</v>
      </c>
      <c r="W167">
        <v>342413.69</v>
      </c>
      <c r="X167">
        <v>0</v>
      </c>
      <c r="Y167">
        <v>0</v>
      </c>
      <c r="Z167">
        <v>900003.41</v>
      </c>
      <c r="AA167">
        <v>62212697.149999999</v>
      </c>
      <c r="AB167">
        <v>0</v>
      </c>
      <c r="AC167">
        <v>0</v>
      </c>
      <c r="AD167">
        <v>4563146.18</v>
      </c>
      <c r="AE167">
        <v>5296978</v>
      </c>
      <c r="AF167">
        <v>0</v>
      </c>
      <c r="AG167">
        <v>0</v>
      </c>
      <c r="AH167">
        <v>0</v>
      </c>
      <c r="AI167">
        <v>0</v>
      </c>
      <c r="AJ167">
        <v>99.53</v>
      </c>
      <c r="AK167">
        <v>99.53</v>
      </c>
      <c r="AL167">
        <v>0</v>
      </c>
      <c r="AM167">
        <v>22565720.649999999</v>
      </c>
      <c r="AN167">
        <v>22565720.649999999</v>
      </c>
      <c r="AO167">
        <v>0</v>
      </c>
      <c r="AP167">
        <v>0</v>
      </c>
      <c r="AQ167">
        <v>0</v>
      </c>
    </row>
    <row r="168" spans="1:43" hidden="1" x14ac:dyDescent="0.25">
      <c r="A168" t="s">
        <v>579</v>
      </c>
      <c r="B168" t="s">
        <v>589</v>
      </c>
      <c r="C168" t="s">
        <v>590</v>
      </c>
      <c r="D168" t="s">
        <v>591</v>
      </c>
      <c r="E168" t="s">
        <v>52</v>
      </c>
      <c r="F168" t="s">
        <v>87</v>
      </c>
      <c r="G168" t="s">
        <v>54</v>
      </c>
      <c r="H168" t="s">
        <v>55</v>
      </c>
      <c r="I168" t="s">
        <v>56</v>
      </c>
      <c r="J168" t="s">
        <v>57</v>
      </c>
      <c r="K168" t="s">
        <v>57</v>
      </c>
      <c r="L168" t="s">
        <v>111</v>
      </c>
      <c r="M168">
        <v>1762</v>
      </c>
      <c r="N168" t="s">
        <v>59</v>
      </c>
      <c r="O168" t="s">
        <v>59</v>
      </c>
      <c r="P168" t="s">
        <v>59</v>
      </c>
      <c r="Q168" t="s">
        <v>1122</v>
      </c>
      <c r="R168">
        <v>709010468.38999999</v>
      </c>
      <c r="S168">
        <v>259855566.03</v>
      </c>
      <c r="T168">
        <v>983088046.72000003</v>
      </c>
      <c r="U168">
        <v>146213040.65000001</v>
      </c>
      <c r="V168" t="s">
        <v>57</v>
      </c>
      <c r="W168">
        <v>1287075.26</v>
      </c>
      <c r="X168">
        <v>0</v>
      </c>
      <c r="Y168">
        <v>11869451.67</v>
      </c>
      <c r="Z168">
        <v>-1002614063.86</v>
      </c>
      <c r="AA168">
        <v>1635717767.9200001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116288806.23999999</v>
      </c>
      <c r="AI168">
        <v>155894306.72</v>
      </c>
      <c r="AJ168">
        <v>99.99</v>
      </c>
      <c r="AK168">
        <v>99.99</v>
      </c>
      <c r="AL168">
        <v>0</v>
      </c>
      <c r="AM168">
        <v>3877088223.77</v>
      </c>
      <c r="AN168">
        <v>3977088223.27</v>
      </c>
      <c r="AO168">
        <v>22911776.780000001</v>
      </c>
      <c r="AP168">
        <v>175094889.78999999</v>
      </c>
      <c r="AQ168">
        <v>275094889.28999996</v>
      </c>
    </row>
    <row r="169" spans="1:43" hidden="1" x14ac:dyDescent="0.25">
      <c r="A169" t="s">
        <v>579</v>
      </c>
      <c r="B169" t="s">
        <v>592</v>
      </c>
      <c r="C169" t="s">
        <v>593</v>
      </c>
      <c r="D169" t="s">
        <v>594</v>
      </c>
      <c r="E169" t="s">
        <v>52</v>
      </c>
      <c r="F169" t="s">
        <v>72</v>
      </c>
      <c r="G169" t="s">
        <v>54</v>
      </c>
      <c r="H169" t="s">
        <v>55</v>
      </c>
      <c r="I169" t="s">
        <v>56</v>
      </c>
      <c r="J169" t="s">
        <v>57</v>
      </c>
      <c r="K169" t="s">
        <v>59</v>
      </c>
      <c r="L169" t="s">
        <v>58</v>
      </c>
      <c r="M169">
        <v>80</v>
      </c>
      <c r="N169" t="s">
        <v>59</v>
      </c>
      <c r="O169" t="s">
        <v>59</v>
      </c>
      <c r="P169" t="s">
        <v>59</v>
      </c>
      <c r="Q169" t="s">
        <v>1123</v>
      </c>
      <c r="R169">
        <v>2636488.2000000002</v>
      </c>
      <c r="S169">
        <v>7566667.1900000004</v>
      </c>
      <c r="T169">
        <v>30086011.890000001</v>
      </c>
      <c r="U169">
        <v>0</v>
      </c>
      <c r="V169" t="s">
        <v>57</v>
      </c>
      <c r="W169">
        <v>7566667.1900000004</v>
      </c>
      <c r="X169">
        <v>0</v>
      </c>
      <c r="Y169">
        <v>218500.24</v>
      </c>
      <c r="Z169">
        <v>-2221724.62</v>
      </c>
      <c r="AA169">
        <v>-18671631.120000001</v>
      </c>
      <c r="AB169">
        <v>0</v>
      </c>
      <c r="AC169">
        <v>0</v>
      </c>
      <c r="AD169">
        <v>15033124.380000001</v>
      </c>
      <c r="AE169">
        <v>20533029.77</v>
      </c>
      <c r="AF169">
        <v>1582232.1</v>
      </c>
      <c r="AG169">
        <v>1116638.8400000001</v>
      </c>
      <c r="AH169">
        <v>0</v>
      </c>
      <c r="AI169">
        <v>0</v>
      </c>
      <c r="AJ169">
        <v>99.99</v>
      </c>
      <c r="AK169">
        <v>99.99</v>
      </c>
      <c r="AL169">
        <v>0</v>
      </c>
      <c r="AM169">
        <v>3833847.05</v>
      </c>
      <c r="AN169">
        <v>3833847.05</v>
      </c>
      <c r="AO169">
        <v>0</v>
      </c>
      <c r="AP169">
        <v>0</v>
      </c>
      <c r="AQ169">
        <v>0</v>
      </c>
    </row>
    <row r="170" spans="1:43" hidden="1" x14ac:dyDescent="0.25">
      <c r="A170" t="s">
        <v>579</v>
      </c>
      <c r="B170" t="s">
        <v>595</v>
      </c>
      <c r="C170" t="s">
        <v>596</v>
      </c>
      <c r="D170" t="s">
        <v>597</v>
      </c>
      <c r="E170" t="s">
        <v>52</v>
      </c>
      <c r="F170" t="s">
        <v>91</v>
      </c>
      <c r="G170" t="s">
        <v>54</v>
      </c>
      <c r="H170" t="s">
        <v>55</v>
      </c>
      <c r="I170" t="s">
        <v>56</v>
      </c>
      <c r="J170" t="s">
        <v>57</v>
      </c>
      <c r="K170" t="s">
        <v>57</v>
      </c>
      <c r="L170" t="s">
        <v>58</v>
      </c>
      <c r="M170">
        <v>272</v>
      </c>
      <c r="N170" t="s">
        <v>59</v>
      </c>
      <c r="O170" t="s">
        <v>59</v>
      </c>
      <c r="P170" t="s">
        <v>57</v>
      </c>
      <c r="Q170" t="s">
        <v>1124</v>
      </c>
      <c r="R170">
        <v>714518.3</v>
      </c>
      <c r="S170">
        <v>41224521.490000002</v>
      </c>
      <c r="T170">
        <v>94946941</v>
      </c>
      <c r="U170">
        <v>37102300.07</v>
      </c>
      <c r="V170" t="s">
        <v>57</v>
      </c>
      <c r="W170">
        <v>344721.54</v>
      </c>
      <c r="X170">
        <v>0</v>
      </c>
      <c r="Y170">
        <v>14425.28</v>
      </c>
      <c r="Z170">
        <v>-2896871.29</v>
      </c>
      <c r="AA170">
        <v>86452912.129999995</v>
      </c>
      <c r="AB170">
        <v>0</v>
      </c>
      <c r="AC170">
        <v>0</v>
      </c>
      <c r="AD170">
        <v>81608321.930000007</v>
      </c>
      <c r="AE170">
        <v>87776138.430000007</v>
      </c>
      <c r="AF170">
        <v>2158289.04</v>
      </c>
      <c r="AG170">
        <v>2158325.04</v>
      </c>
      <c r="AH170">
        <v>0</v>
      </c>
      <c r="AI170">
        <v>0</v>
      </c>
      <c r="AJ170">
        <v>99</v>
      </c>
      <c r="AK170">
        <v>99</v>
      </c>
      <c r="AL170">
        <v>0</v>
      </c>
      <c r="AM170">
        <v>89804780.659999996</v>
      </c>
      <c r="AN170">
        <v>89804780.659999996</v>
      </c>
      <c r="AO170">
        <v>0</v>
      </c>
      <c r="AP170">
        <v>0</v>
      </c>
      <c r="AQ170">
        <v>0</v>
      </c>
    </row>
    <row r="171" spans="1:43" hidden="1" x14ac:dyDescent="0.25">
      <c r="A171" t="s">
        <v>579</v>
      </c>
      <c r="B171" t="s">
        <v>598</v>
      </c>
      <c r="C171" t="s">
        <v>599</v>
      </c>
      <c r="D171" t="s">
        <v>600</v>
      </c>
      <c r="E171" t="s">
        <v>52</v>
      </c>
      <c r="F171" t="s">
        <v>239</v>
      </c>
      <c r="G171" t="s">
        <v>73</v>
      </c>
      <c r="H171" t="s">
        <v>74</v>
      </c>
      <c r="I171" t="s">
        <v>56</v>
      </c>
      <c r="J171" t="s">
        <v>57</v>
      </c>
      <c r="K171" t="s">
        <v>57</v>
      </c>
      <c r="L171" t="s">
        <v>58</v>
      </c>
      <c r="M171">
        <v>51</v>
      </c>
      <c r="N171" t="s">
        <v>59</v>
      </c>
      <c r="O171" t="s">
        <v>59</v>
      </c>
      <c r="P171" t="s">
        <v>57</v>
      </c>
      <c r="Q171" t="s">
        <v>1125</v>
      </c>
      <c r="R171">
        <v>35035681.890000001</v>
      </c>
      <c r="S171">
        <v>4091778.63</v>
      </c>
      <c r="T171">
        <v>12731776.24</v>
      </c>
      <c r="U171">
        <v>0</v>
      </c>
      <c r="V171" t="s">
        <v>57</v>
      </c>
      <c r="W171">
        <v>3349656.75</v>
      </c>
      <c r="X171">
        <v>0</v>
      </c>
      <c r="Y171">
        <v>244932.5</v>
      </c>
      <c r="Z171">
        <v>22303905.649999999</v>
      </c>
      <c r="AA171">
        <v>212503024.96000001</v>
      </c>
      <c r="AB171">
        <v>0</v>
      </c>
      <c r="AC171">
        <v>0</v>
      </c>
      <c r="AD171">
        <v>67597056.329999998</v>
      </c>
      <c r="AE171">
        <v>34885831.310000002</v>
      </c>
      <c r="AF171">
        <v>0</v>
      </c>
      <c r="AG171">
        <v>0</v>
      </c>
      <c r="AH171">
        <v>0</v>
      </c>
      <c r="AI171">
        <v>0</v>
      </c>
      <c r="AJ171">
        <v>100</v>
      </c>
      <c r="AK171">
        <v>100</v>
      </c>
      <c r="AL171">
        <v>0</v>
      </c>
      <c r="AM171">
        <v>2599890.0299999998</v>
      </c>
      <c r="AN171">
        <v>2599890.0299999998</v>
      </c>
      <c r="AO171">
        <v>0</v>
      </c>
      <c r="AP171">
        <v>0</v>
      </c>
      <c r="AQ171">
        <v>0</v>
      </c>
    </row>
    <row r="172" spans="1:43" hidden="1" x14ac:dyDescent="0.25">
      <c r="A172" t="s">
        <v>579</v>
      </c>
      <c r="B172" t="s">
        <v>601</v>
      </c>
      <c r="C172" t="s">
        <v>602</v>
      </c>
      <c r="D172" t="s">
        <v>603</v>
      </c>
      <c r="E172" t="s">
        <v>52</v>
      </c>
      <c r="F172" t="s">
        <v>102</v>
      </c>
      <c r="G172" t="s">
        <v>73</v>
      </c>
      <c r="H172" t="s">
        <v>74</v>
      </c>
      <c r="I172" t="s">
        <v>56</v>
      </c>
      <c r="J172" t="s">
        <v>57</v>
      </c>
      <c r="K172" t="s">
        <v>57</v>
      </c>
      <c r="L172" t="s">
        <v>58</v>
      </c>
      <c r="M172">
        <v>966</v>
      </c>
      <c r="N172" t="s">
        <v>59</v>
      </c>
      <c r="O172" t="s">
        <v>59</v>
      </c>
      <c r="P172" t="s">
        <v>57</v>
      </c>
      <c r="Q172" t="s">
        <v>1126</v>
      </c>
      <c r="R172">
        <v>10008624.26</v>
      </c>
      <c r="S172">
        <v>128960433.89</v>
      </c>
      <c r="T172">
        <v>149801816.96000001</v>
      </c>
      <c r="U172">
        <v>745763.79</v>
      </c>
      <c r="V172" t="s">
        <v>57</v>
      </c>
      <c r="W172">
        <v>356828.49</v>
      </c>
      <c r="X172">
        <v>0</v>
      </c>
      <c r="Y172">
        <v>685148.31</v>
      </c>
      <c r="Z172">
        <v>8476939.7300000004</v>
      </c>
      <c r="AA172">
        <v>-6088824.2400000002</v>
      </c>
      <c r="AB172">
        <v>0</v>
      </c>
      <c r="AC172">
        <v>0</v>
      </c>
      <c r="AD172">
        <v>158257304.71000001</v>
      </c>
      <c r="AE172">
        <v>162793879.80000001</v>
      </c>
      <c r="AF172">
        <v>51143282.810000002</v>
      </c>
      <c r="AG172">
        <v>46016107.060000002</v>
      </c>
      <c r="AH172">
        <v>0</v>
      </c>
      <c r="AI172">
        <v>0</v>
      </c>
      <c r="AJ172">
        <v>100</v>
      </c>
      <c r="AK172">
        <v>100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hidden="1" x14ac:dyDescent="0.25">
      <c r="A173" t="s">
        <v>579</v>
      </c>
      <c r="B173" t="s">
        <v>604</v>
      </c>
      <c r="C173" t="s">
        <v>605</v>
      </c>
      <c r="D173" t="s">
        <v>606</v>
      </c>
      <c r="E173" t="s">
        <v>52</v>
      </c>
      <c r="F173" t="s">
        <v>128</v>
      </c>
      <c r="G173" t="s">
        <v>54</v>
      </c>
      <c r="H173" t="s">
        <v>74</v>
      </c>
      <c r="I173" t="s">
        <v>56</v>
      </c>
      <c r="J173" t="s">
        <v>57</v>
      </c>
      <c r="K173" t="s">
        <v>57</v>
      </c>
      <c r="L173" t="s">
        <v>111</v>
      </c>
      <c r="M173">
        <v>33</v>
      </c>
      <c r="N173" t="s">
        <v>59</v>
      </c>
      <c r="O173" t="s">
        <v>59</v>
      </c>
      <c r="P173" t="s">
        <v>57</v>
      </c>
      <c r="Q173" t="s">
        <v>1127</v>
      </c>
      <c r="R173">
        <v>0</v>
      </c>
      <c r="S173">
        <v>2044979.15</v>
      </c>
      <c r="T173">
        <v>5431294.3600000003</v>
      </c>
      <c r="U173">
        <v>0</v>
      </c>
      <c r="V173" t="s">
        <v>57</v>
      </c>
      <c r="W173">
        <v>229165.95</v>
      </c>
      <c r="X173">
        <v>0</v>
      </c>
      <c r="Y173">
        <v>0</v>
      </c>
      <c r="Z173">
        <v>-4768282.9800000004</v>
      </c>
      <c r="AA173">
        <v>28173993.260000002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25.5</v>
      </c>
      <c r="AK173">
        <v>25.5</v>
      </c>
      <c r="AL173">
        <v>0</v>
      </c>
      <c r="AM173">
        <v>7000000</v>
      </c>
      <c r="AN173">
        <v>0</v>
      </c>
      <c r="AO173">
        <v>0</v>
      </c>
      <c r="AP173">
        <v>2428519.46</v>
      </c>
      <c r="AQ173">
        <v>-4571480.54</v>
      </c>
    </row>
    <row r="174" spans="1:43" hidden="1" x14ac:dyDescent="0.25">
      <c r="A174" t="s">
        <v>579</v>
      </c>
      <c r="B174" t="s">
        <v>607</v>
      </c>
      <c r="C174" t="s">
        <v>608</v>
      </c>
      <c r="D174" t="s">
        <v>609</v>
      </c>
      <c r="E174" t="s">
        <v>52</v>
      </c>
      <c r="F174" t="s">
        <v>98</v>
      </c>
      <c r="G174" t="s">
        <v>73</v>
      </c>
      <c r="H174" t="s">
        <v>55</v>
      </c>
      <c r="I174" t="s">
        <v>56</v>
      </c>
      <c r="J174" t="s">
        <v>57</v>
      </c>
      <c r="K174" t="s">
        <v>57</v>
      </c>
      <c r="L174" t="s">
        <v>58</v>
      </c>
      <c r="M174">
        <v>315</v>
      </c>
      <c r="N174" t="s">
        <v>59</v>
      </c>
      <c r="O174" t="s">
        <v>59</v>
      </c>
      <c r="P174" t="s">
        <v>57</v>
      </c>
      <c r="Q174" t="s">
        <v>1128</v>
      </c>
      <c r="R174">
        <v>50495554.859999999</v>
      </c>
      <c r="S174">
        <v>69197262.769999996</v>
      </c>
      <c r="T174">
        <v>128042079.84</v>
      </c>
      <c r="U174">
        <v>31355552.699999999</v>
      </c>
      <c r="V174" t="s">
        <v>57</v>
      </c>
      <c r="W174">
        <v>435312.08</v>
      </c>
      <c r="X174">
        <v>0</v>
      </c>
      <c r="Y174">
        <v>0</v>
      </c>
      <c r="Z174">
        <v>16621270.52</v>
      </c>
      <c r="AA174">
        <v>97369084.049999997</v>
      </c>
      <c r="AB174">
        <v>0</v>
      </c>
      <c r="AC174">
        <v>0</v>
      </c>
      <c r="AD174">
        <v>97528720.5</v>
      </c>
      <c r="AE174">
        <v>92078748.609999999</v>
      </c>
      <c r="AF174">
        <v>0</v>
      </c>
      <c r="AG174">
        <v>0</v>
      </c>
      <c r="AH174">
        <v>0</v>
      </c>
      <c r="AI174">
        <v>0</v>
      </c>
      <c r="AJ174">
        <v>50</v>
      </c>
      <c r="AK174">
        <v>50</v>
      </c>
      <c r="AL174">
        <v>0</v>
      </c>
      <c r="AM174">
        <v>29081412.989999998</v>
      </c>
      <c r="AN174">
        <v>29081412.989999998</v>
      </c>
      <c r="AO174">
        <v>0</v>
      </c>
      <c r="AP174">
        <v>0</v>
      </c>
      <c r="AQ174">
        <v>0</v>
      </c>
    </row>
    <row r="175" spans="1:43" hidden="1" x14ac:dyDescent="0.25">
      <c r="A175" t="s">
        <v>610</v>
      </c>
      <c r="B175" t="s">
        <v>611</v>
      </c>
      <c r="C175" t="s">
        <v>612</v>
      </c>
      <c r="D175" t="s">
        <v>613</v>
      </c>
      <c r="E175" t="s">
        <v>52</v>
      </c>
      <c r="F175" t="s">
        <v>63</v>
      </c>
      <c r="G175" t="s">
        <v>54</v>
      </c>
      <c r="H175" t="s">
        <v>55</v>
      </c>
      <c r="I175" t="s">
        <v>56</v>
      </c>
      <c r="J175" t="s">
        <v>57</v>
      </c>
      <c r="K175" t="s">
        <v>57</v>
      </c>
      <c r="L175" t="s">
        <v>111</v>
      </c>
      <c r="M175">
        <v>285</v>
      </c>
      <c r="N175" t="s">
        <v>59</v>
      </c>
      <c r="O175" t="s">
        <v>59</v>
      </c>
      <c r="P175" t="s">
        <v>59</v>
      </c>
      <c r="Q175" t="s">
        <v>1129</v>
      </c>
      <c r="R175">
        <v>92169977</v>
      </c>
      <c r="S175">
        <v>29275614.780000001</v>
      </c>
      <c r="T175">
        <v>41986163.609999999</v>
      </c>
      <c r="U175">
        <v>0</v>
      </c>
      <c r="V175" t="s">
        <v>59</v>
      </c>
      <c r="W175">
        <v>191140</v>
      </c>
      <c r="X175">
        <v>13873.54</v>
      </c>
      <c r="Y175">
        <v>16230.72</v>
      </c>
      <c r="Z175">
        <v>3409177</v>
      </c>
      <c r="AA175">
        <v>179385785.53</v>
      </c>
      <c r="AB175">
        <v>0</v>
      </c>
      <c r="AC175">
        <v>7589341.75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480500421384</v>
      </c>
      <c r="AK175">
        <v>4805004213.8400002</v>
      </c>
      <c r="AL175">
        <v>-475695417170.15997</v>
      </c>
      <c r="AM175">
        <v>35862477</v>
      </c>
      <c r="AN175">
        <v>35862477</v>
      </c>
      <c r="AO175">
        <v>0</v>
      </c>
      <c r="AP175">
        <v>0</v>
      </c>
      <c r="AQ175">
        <v>0</v>
      </c>
    </row>
    <row r="176" spans="1:43" hidden="1" x14ac:dyDescent="0.25">
      <c r="A176" t="s">
        <v>610</v>
      </c>
      <c r="B176" t="s">
        <v>614</v>
      </c>
      <c r="C176" t="s">
        <v>615</v>
      </c>
      <c r="D176" t="s">
        <v>616</v>
      </c>
      <c r="E176" t="s">
        <v>52</v>
      </c>
      <c r="F176" t="s">
        <v>68</v>
      </c>
      <c r="G176" t="s">
        <v>54</v>
      </c>
      <c r="H176" t="s">
        <v>55</v>
      </c>
      <c r="I176" t="s">
        <v>56</v>
      </c>
      <c r="J176" t="s">
        <v>57</v>
      </c>
      <c r="K176" t="s">
        <v>57</v>
      </c>
      <c r="L176" t="s">
        <v>111</v>
      </c>
      <c r="M176">
        <v>68</v>
      </c>
      <c r="N176" t="s">
        <v>59</v>
      </c>
      <c r="O176" t="s">
        <v>59</v>
      </c>
      <c r="P176" t="s">
        <v>57</v>
      </c>
      <c r="Q176" t="s">
        <v>1130</v>
      </c>
      <c r="R176">
        <v>6736775.1900000004</v>
      </c>
      <c r="S176">
        <v>3947295.06</v>
      </c>
      <c r="T176">
        <v>13201048.640000001</v>
      </c>
      <c r="U176">
        <v>0</v>
      </c>
      <c r="V176" t="s">
        <v>57</v>
      </c>
      <c r="W176">
        <v>169561.06</v>
      </c>
      <c r="X176">
        <v>0</v>
      </c>
      <c r="Y176">
        <v>25496.22</v>
      </c>
      <c r="Z176">
        <v>-1579619.97</v>
      </c>
      <c r="AA176">
        <v>68275795.349999994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19400000</v>
      </c>
      <c r="AI176">
        <v>0</v>
      </c>
      <c r="AJ176">
        <v>96654408</v>
      </c>
      <c r="AK176">
        <v>96251015</v>
      </c>
      <c r="AL176">
        <v>-403393</v>
      </c>
      <c r="AM176">
        <v>97710010</v>
      </c>
      <c r="AN176">
        <v>97300000</v>
      </c>
      <c r="AO176">
        <v>0</v>
      </c>
      <c r="AP176">
        <v>0</v>
      </c>
      <c r="AQ176">
        <v>-410010</v>
      </c>
    </row>
    <row r="177" spans="1:43" hidden="1" x14ac:dyDescent="0.25">
      <c r="A177" t="s">
        <v>610</v>
      </c>
      <c r="B177" t="s">
        <v>617</v>
      </c>
      <c r="C177" t="s">
        <v>618</v>
      </c>
      <c r="D177" t="s">
        <v>619</v>
      </c>
      <c r="E177" t="s">
        <v>52</v>
      </c>
      <c r="F177" t="s">
        <v>91</v>
      </c>
      <c r="G177" t="s">
        <v>54</v>
      </c>
      <c r="H177" t="s">
        <v>55</v>
      </c>
      <c r="I177" t="s">
        <v>56</v>
      </c>
      <c r="J177" t="s">
        <v>57</v>
      </c>
      <c r="K177" t="s">
        <v>57</v>
      </c>
      <c r="L177" t="s">
        <v>58</v>
      </c>
      <c r="M177">
        <v>195</v>
      </c>
      <c r="N177" t="s">
        <v>59</v>
      </c>
      <c r="O177" t="s">
        <v>59</v>
      </c>
      <c r="P177" t="s">
        <v>57</v>
      </c>
      <c r="Q177" t="s">
        <v>1131</v>
      </c>
      <c r="R177">
        <v>361265</v>
      </c>
      <c r="S177">
        <v>7797379.2400000002</v>
      </c>
      <c r="T177">
        <v>166018177.93000001</v>
      </c>
      <c r="U177">
        <v>73733079.75</v>
      </c>
      <c r="V177" t="s">
        <v>57</v>
      </c>
      <c r="W177">
        <v>77544.509999999995</v>
      </c>
      <c r="X177">
        <v>0</v>
      </c>
      <c r="Y177">
        <v>0</v>
      </c>
      <c r="Z177">
        <v>12142611</v>
      </c>
      <c r="AA177">
        <v>55057495</v>
      </c>
      <c r="AB177">
        <v>0</v>
      </c>
      <c r="AC177">
        <v>0</v>
      </c>
      <c r="AD177">
        <v>424618864.77999997</v>
      </c>
      <c r="AE177">
        <v>82932230.969999999</v>
      </c>
      <c r="AF177">
        <v>315443729.83999997</v>
      </c>
      <c r="AG177">
        <v>43836538.479999997</v>
      </c>
      <c r="AH177">
        <v>0</v>
      </c>
      <c r="AI177">
        <v>0</v>
      </c>
      <c r="AJ177">
        <v>469028</v>
      </c>
      <c r="AK177">
        <v>469028</v>
      </c>
      <c r="AL177">
        <v>0</v>
      </c>
      <c r="AM177">
        <v>472970</v>
      </c>
      <c r="AN177">
        <v>472970</v>
      </c>
      <c r="AO177">
        <v>0</v>
      </c>
      <c r="AP177">
        <v>0</v>
      </c>
      <c r="AQ177">
        <v>0</v>
      </c>
    </row>
    <row r="178" spans="1:43" hidden="1" x14ac:dyDescent="0.25">
      <c r="A178" t="s">
        <v>610</v>
      </c>
      <c r="B178" t="s">
        <v>620</v>
      </c>
      <c r="C178" t="s">
        <v>621</v>
      </c>
      <c r="D178" t="s">
        <v>622</v>
      </c>
      <c r="E178" t="s">
        <v>52</v>
      </c>
      <c r="F178" t="s">
        <v>121</v>
      </c>
      <c r="G178" t="s">
        <v>54</v>
      </c>
      <c r="H178" t="s">
        <v>55</v>
      </c>
      <c r="I178" t="s">
        <v>56</v>
      </c>
      <c r="J178" t="s">
        <v>57</v>
      </c>
      <c r="K178" t="s">
        <v>57</v>
      </c>
      <c r="L178" t="s">
        <v>111</v>
      </c>
      <c r="M178">
        <v>441</v>
      </c>
      <c r="N178" t="s">
        <v>59</v>
      </c>
      <c r="O178" t="s">
        <v>59</v>
      </c>
      <c r="P178" t="s">
        <v>57</v>
      </c>
      <c r="Q178" t="s">
        <v>1132</v>
      </c>
      <c r="R178">
        <v>52878705</v>
      </c>
      <c r="S178">
        <v>15425840</v>
      </c>
      <c r="T178">
        <v>26963595.109999999</v>
      </c>
      <c r="U178">
        <v>1104455.1100000001</v>
      </c>
      <c r="V178" t="s">
        <v>57</v>
      </c>
      <c r="W178">
        <v>229642.66</v>
      </c>
      <c r="X178">
        <v>0</v>
      </c>
      <c r="Y178">
        <v>27721.279999999999</v>
      </c>
      <c r="Z178">
        <v>-1824103</v>
      </c>
      <c r="AA178">
        <v>41610697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131250</v>
      </c>
      <c r="AK178">
        <v>131250</v>
      </c>
      <c r="AL178">
        <v>0</v>
      </c>
      <c r="AM178">
        <v>66570000</v>
      </c>
      <c r="AN178">
        <v>66570000</v>
      </c>
      <c r="AO178">
        <v>0</v>
      </c>
      <c r="AP178">
        <v>0</v>
      </c>
      <c r="AQ178">
        <v>0</v>
      </c>
    </row>
    <row r="179" spans="1:43" hidden="1" x14ac:dyDescent="0.25">
      <c r="A179" t="s">
        <v>610</v>
      </c>
      <c r="B179" t="s">
        <v>623</v>
      </c>
      <c r="C179" t="s">
        <v>624</v>
      </c>
      <c r="D179" t="s">
        <v>625</v>
      </c>
      <c r="E179" t="s">
        <v>52</v>
      </c>
      <c r="F179" t="s">
        <v>87</v>
      </c>
      <c r="G179" t="s">
        <v>54</v>
      </c>
      <c r="H179" t="s">
        <v>55</v>
      </c>
      <c r="I179" t="s">
        <v>56</v>
      </c>
      <c r="J179" t="s">
        <v>57</v>
      </c>
      <c r="K179" t="s">
        <v>57</v>
      </c>
      <c r="L179" t="s">
        <v>111</v>
      </c>
      <c r="M179">
        <v>5839</v>
      </c>
      <c r="N179" t="s">
        <v>59</v>
      </c>
      <c r="O179" t="s">
        <v>59</v>
      </c>
      <c r="P179" t="s">
        <v>59</v>
      </c>
      <c r="Q179" t="s">
        <v>1133</v>
      </c>
      <c r="R179">
        <v>2822431904.6999998</v>
      </c>
      <c r="S179">
        <v>579504554.84000003</v>
      </c>
      <c r="T179">
        <v>3222939169.98</v>
      </c>
      <c r="U179">
        <v>494474141.88999999</v>
      </c>
      <c r="V179" t="s">
        <v>57</v>
      </c>
      <c r="W179">
        <v>593471.17000000004</v>
      </c>
      <c r="X179">
        <v>0</v>
      </c>
      <c r="Y179">
        <v>12255.95</v>
      </c>
      <c r="Z179">
        <v>93966876.609999999</v>
      </c>
      <c r="AA179">
        <v>7903941423.9899998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445929648.49000001</v>
      </c>
      <c r="AI179">
        <v>231707574.56</v>
      </c>
      <c r="AJ179">
        <v>189962972</v>
      </c>
      <c r="AK179">
        <v>202971399</v>
      </c>
      <c r="AL179">
        <v>13008427</v>
      </c>
      <c r="AM179">
        <v>6979103387.3800001</v>
      </c>
      <c r="AN179">
        <v>7468746041.0900002</v>
      </c>
      <c r="AO179">
        <v>445929648.49000001</v>
      </c>
      <c r="AP179">
        <v>231707574.56</v>
      </c>
      <c r="AQ179">
        <v>721350228.26999998</v>
      </c>
    </row>
    <row r="180" spans="1:43" hidden="1" x14ac:dyDescent="0.25">
      <c r="A180" t="s">
        <v>610</v>
      </c>
      <c r="B180" t="s">
        <v>626</v>
      </c>
      <c r="C180" t="s">
        <v>627</v>
      </c>
      <c r="D180" t="s">
        <v>628</v>
      </c>
      <c r="E180" t="s">
        <v>52</v>
      </c>
      <c r="F180" t="s">
        <v>128</v>
      </c>
      <c r="G180" t="s">
        <v>54</v>
      </c>
      <c r="H180" t="s">
        <v>55</v>
      </c>
      <c r="I180" t="s">
        <v>56</v>
      </c>
      <c r="J180" t="s">
        <v>57</v>
      </c>
      <c r="K180" t="s">
        <v>57</v>
      </c>
      <c r="L180" t="s">
        <v>111</v>
      </c>
      <c r="M180">
        <v>189</v>
      </c>
      <c r="N180" t="s">
        <v>59</v>
      </c>
      <c r="O180" t="s">
        <v>59</v>
      </c>
      <c r="P180" t="s">
        <v>59</v>
      </c>
      <c r="Q180" t="s">
        <v>1134</v>
      </c>
      <c r="R180">
        <v>1397739888</v>
      </c>
      <c r="S180">
        <v>48338186</v>
      </c>
      <c r="T180">
        <v>663035010</v>
      </c>
      <c r="U180">
        <v>114103201</v>
      </c>
      <c r="V180" t="s">
        <v>59</v>
      </c>
      <c r="W180">
        <v>432413</v>
      </c>
      <c r="X180">
        <v>21145.17</v>
      </c>
      <c r="Y180">
        <v>0</v>
      </c>
      <c r="Z180">
        <v>95623874</v>
      </c>
      <c r="AA180">
        <v>487055174</v>
      </c>
      <c r="AB180">
        <v>0</v>
      </c>
      <c r="AC180">
        <v>7558629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29524894</v>
      </c>
      <c r="AK180">
        <v>30622406</v>
      </c>
      <c r="AL180">
        <v>1097512</v>
      </c>
      <c r="AM180">
        <v>234272769</v>
      </c>
      <c r="AN180">
        <v>41306804.899999999</v>
      </c>
      <c r="AO180">
        <v>0</v>
      </c>
      <c r="AP180">
        <v>0</v>
      </c>
      <c r="AQ180">
        <v>-192965964.09999999</v>
      </c>
    </row>
    <row r="181" spans="1:43" hidden="1" x14ac:dyDescent="0.25">
      <c r="A181" t="s">
        <v>610</v>
      </c>
      <c r="B181" t="s">
        <v>629</v>
      </c>
      <c r="C181" t="s">
        <v>630</v>
      </c>
      <c r="D181" t="s">
        <v>631</v>
      </c>
      <c r="E181" t="s">
        <v>52</v>
      </c>
      <c r="F181" t="s">
        <v>204</v>
      </c>
      <c r="G181" t="s">
        <v>73</v>
      </c>
      <c r="H181" t="s">
        <v>171</v>
      </c>
      <c r="I181" t="s">
        <v>56</v>
      </c>
      <c r="J181" t="s">
        <v>57</v>
      </c>
      <c r="K181" t="s">
        <v>57</v>
      </c>
      <c r="L181" t="s">
        <v>58</v>
      </c>
      <c r="M181">
        <v>623</v>
      </c>
      <c r="N181" t="s">
        <v>59</v>
      </c>
      <c r="O181" t="s">
        <v>59</v>
      </c>
      <c r="P181" t="s">
        <v>57</v>
      </c>
      <c r="Q181" t="s">
        <v>1135</v>
      </c>
      <c r="R181">
        <v>1171449.3899999999</v>
      </c>
      <c r="S181">
        <v>155777055.53</v>
      </c>
      <c r="T181">
        <v>482442238.95999998</v>
      </c>
      <c r="U181">
        <v>81037.14</v>
      </c>
      <c r="V181" t="s">
        <v>57</v>
      </c>
      <c r="W181">
        <v>543574.17000000004</v>
      </c>
      <c r="X181">
        <v>0</v>
      </c>
      <c r="Y181">
        <v>7617.08</v>
      </c>
      <c r="Z181">
        <v>-16686128.74</v>
      </c>
      <c r="AA181">
        <v>-246934579.12</v>
      </c>
      <c r="AB181">
        <v>0</v>
      </c>
      <c r="AC181">
        <v>0</v>
      </c>
      <c r="AD181">
        <v>479778494.77999997</v>
      </c>
      <c r="AE181">
        <v>456342055.38</v>
      </c>
      <c r="AF181">
        <v>311752939.70999998</v>
      </c>
      <c r="AG181">
        <v>264031251.59999999</v>
      </c>
      <c r="AH181">
        <v>0</v>
      </c>
      <c r="AI181">
        <v>0</v>
      </c>
      <c r="AJ181">
        <v>575700</v>
      </c>
      <c r="AK181">
        <v>575700</v>
      </c>
      <c r="AL181">
        <v>0</v>
      </c>
      <c r="AM181">
        <v>575700</v>
      </c>
      <c r="AN181">
        <v>575700</v>
      </c>
      <c r="AO181">
        <v>424300</v>
      </c>
      <c r="AP181">
        <v>424300</v>
      </c>
      <c r="AQ181">
        <v>424300</v>
      </c>
    </row>
    <row r="182" spans="1:43" hidden="1" x14ac:dyDescent="0.25">
      <c r="A182" t="s">
        <v>610</v>
      </c>
      <c r="B182" t="s">
        <v>632</v>
      </c>
      <c r="C182" t="s">
        <v>633</v>
      </c>
      <c r="D182" t="s">
        <v>634</v>
      </c>
      <c r="E182" t="s">
        <v>52</v>
      </c>
      <c r="F182" t="s">
        <v>149</v>
      </c>
      <c r="G182" t="s">
        <v>54</v>
      </c>
      <c r="H182" t="s">
        <v>55</v>
      </c>
      <c r="I182" t="s">
        <v>256</v>
      </c>
      <c r="J182" t="s">
        <v>57</v>
      </c>
      <c r="K182" t="s">
        <v>57</v>
      </c>
      <c r="L182" t="s">
        <v>58</v>
      </c>
      <c r="M182">
        <v>361</v>
      </c>
      <c r="N182" t="s">
        <v>59</v>
      </c>
      <c r="O182" t="s">
        <v>59</v>
      </c>
      <c r="P182" t="s">
        <v>57</v>
      </c>
      <c r="Q182" t="s">
        <v>1136</v>
      </c>
      <c r="R182">
        <v>2828687.45</v>
      </c>
      <c r="S182">
        <v>29361151.739999998</v>
      </c>
      <c r="T182">
        <v>329734118.80000001</v>
      </c>
      <c r="U182">
        <v>69851.8</v>
      </c>
      <c r="V182" t="s">
        <v>57</v>
      </c>
      <c r="W182">
        <v>188223.75</v>
      </c>
      <c r="X182">
        <v>0</v>
      </c>
      <c r="Y182">
        <v>11059.62</v>
      </c>
      <c r="Z182">
        <v>-232765381.53999999</v>
      </c>
      <c r="AA182">
        <v>6893836</v>
      </c>
      <c r="AB182">
        <v>0</v>
      </c>
      <c r="AC182">
        <v>0</v>
      </c>
      <c r="AD182">
        <v>113754701.8</v>
      </c>
      <c r="AE182">
        <v>89764930.540000007</v>
      </c>
      <c r="AF182">
        <v>111660324.98999999</v>
      </c>
      <c r="AG182">
        <v>329664257.63999999</v>
      </c>
      <c r="AH182">
        <v>0</v>
      </c>
      <c r="AI182">
        <v>0</v>
      </c>
      <c r="AJ182">
        <v>47609915475</v>
      </c>
      <c r="AK182">
        <v>47609915475</v>
      </c>
      <c r="AL182">
        <v>0</v>
      </c>
      <c r="AM182">
        <v>72065680.989999995</v>
      </c>
      <c r="AN182">
        <v>72065680.989999995</v>
      </c>
      <c r="AO182">
        <v>0</v>
      </c>
      <c r="AP182">
        <v>0</v>
      </c>
      <c r="AQ182">
        <v>0</v>
      </c>
    </row>
    <row r="183" spans="1:43" hidden="1" x14ac:dyDescent="0.25">
      <c r="A183" t="s">
        <v>610</v>
      </c>
      <c r="B183" t="s">
        <v>635</v>
      </c>
      <c r="C183" t="s">
        <v>636</v>
      </c>
      <c r="D183" t="s">
        <v>637</v>
      </c>
      <c r="E183" t="s">
        <v>52</v>
      </c>
      <c r="F183" t="s">
        <v>121</v>
      </c>
      <c r="G183" t="s">
        <v>73</v>
      </c>
      <c r="H183" t="s">
        <v>55</v>
      </c>
      <c r="I183" t="s">
        <v>56</v>
      </c>
      <c r="J183" t="s">
        <v>57</v>
      </c>
      <c r="K183" t="s">
        <v>57</v>
      </c>
      <c r="L183" t="s">
        <v>58</v>
      </c>
      <c r="M183">
        <v>62</v>
      </c>
      <c r="N183" t="s">
        <v>59</v>
      </c>
      <c r="O183" t="s">
        <v>59</v>
      </c>
      <c r="P183" t="s">
        <v>57</v>
      </c>
      <c r="Q183" t="s">
        <v>1137</v>
      </c>
      <c r="R183">
        <v>1380820</v>
      </c>
      <c r="S183">
        <v>4278641</v>
      </c>
      <c r="T183">
        <v>7797341</v>
      </c>
      <c r="U183">
        <v>58684</v>
      </c>
      <c r="V183" t="s">
        <v>57</v>
      </c>
      <c r="W183">
        <v>85553.52</v>
      </c>
      <c r="X183">
        <v>0</v>
      </c>
      <c r="Y183">
        <v>0</v>
      </c>
      <c r="Z183">
        <v>121231</v>
      </c>
      <c r="AA183">
        <v>5291380</v>
      </c>
      <c r="AB183">
        <v>0</v>
      </c>
      <c r="AC183">
        <v>0</v>
      </c>
      <c r="AD183">
        <v>5273241</v>
      </c>
      <c r="AE183">
        <v>6013099</v>
      </c>
      <c r="AF183">
        <v>6226360.9199999999</v>
      </c>
      <c r="AG183">
        <v>6034464</v>
      </c>
      <c r="AH183">
        <v>0</v>
      </c>
      <c r="AI183">
        <v>0</v>
      </c>
      <c r="AJ183">
        <v>3488600</v>
      </c>
      <c r="AK183">
        <v>3488600</v>
      </c>
      <c r="AL183">
        <v>0</v>
      </c>
      <c r="AM183">
        <v>3488600</v>
      </c>
      <c r="AN183">
        <v>3488600</v>
      </c>
      <c r="AO183">
        <v>0</v>
      </c>
      <c r="AP183">
        <v>0</v>
      </c>
      <c r="AQ183">
        <v>0</v>
      </c>
    </row>
    <row r="184" spans="1:43" hidden="1" x14ac:dyDescent="0.25">
      <c r="A184" t="s">
        <v>610</v>
      </c>
      <c r="B184" t="s">
        <v>638</v>
      </c>
      <c r="C184" t="s">
        <v>639</v>
      </c>
      <c r="D184" t="s">
        <v>640</v>
      </c>
      <c r="E184" t="s">
        <v>52</v>
      </c>
      <c r="F184" t="s">
        <v>204</v>
      </c>
      <c r="G184" t="s">
        <v>73</v>
      </c>
      <c r="H184" t="s">
        <v>74</v>
      </c>
      <c r="I184" t="s">
        <v>56</v>
      </c>
      <c r="J184" t="s">
        <v>57</v>
      </c>
      <c r="K184" t="s">
        <v>57</v>
      </c>
      <c r="L184" t="s">
        <v>58</v>
      </c>
      <c r="M184">
        <v>43</v>
      </c>
      <c r="N184" t="s">
        <v>59</v>
      </c>
      <c r="O184" t="s">
        <v>59</v>
      </c>
      <c r="P184" t="s">
        <v>57</v>
      </c>
      <c r="Q184" t="s">
        <v>1138</v>
      </c>
      <c r="R184">
        <v>5372389</v>
      </c>
      <c r="S184">
        <v>3184064.37</v>
      </c>
      <c r="T184">
        <v>8536026.1300000008</v>
      </c>
      <c r="U184">
        <v>3344179.13</v>
      </c>
      <c r="V184" t="s">
        <v>57</v>
      </c>
      <c r="W184">
        <v>91000</v>
      </c>
      <c r="X184">
        <v>0</v>
      </c>
      <c r="Y184">
        <v>0</v>
      </c>
      <c r="Z184">
        <v>183586</v>
      </c>
      <c r="AA184">
        <v>8663136</v>
      </c>
      <c r="AB184">
        <v>0</v>
      </c>
      <c r="AC184">
        <v>0</v>
      </c>
      <c r="AD184">
        <v>15978160</v>
      </c>
      <c r="AE184">
        <v>3545444.26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hidden="1" x14ac:dyDescent="0.25">
      <c r="A185" t="s">
        <v>610</v>
      </c>
      <c r="B185" t="s">
        <v>641</v>
      </c>
      <c r="C185" t="s">
        <v>642</v>
      </c>
      <c r="D185" t="s">
        <v>643</v>
      </c>
      <c r="E185" t="s">
        <v>52</v>
      </c>
      <c r="F185" t="s">
        <v>102</v>
      </c>
      <c r="G185" t="s">
        <v>73</v>
      </c>
      <c r="H185" t="s">
        <v>74</v>
      </c>
      <c r="I185" t="s">
        <v>56</v>
      </c>
      <c r="J185" t="s">
        <v>57</v>
      </c>
      <c r="K185" t="s">
        <v>57</v>
      </c>
      <c r="L185" t="s">
        <v>58</v>
      </c>
      <c r="M185">
        <v>1142</v>
      </c>
      <c r="N185" t="s">
        <v>59</v>
      </c>
      <c r="O185" t="s">
        <v>59</v>
      </c>
      <c r="P185" t="s">
        <v>57</v>
      </c>
      <c r="Q185" t="s">
        <v>1139</v>
      </c>
      <c r="R185">
        <v>1153119</v>
      </c>
      <c r="S185">
        <v>90523115</v>
      </c>
      <c r="T185">
        <v>128713871.34999999</v>
      </c>
      <c r="U185">
        <v>250562.35</v>
      </c>
      <c r="V185" t="s">
        <v>57</v>
      </c>
      <c r="W185">
        <v>199700.4</v>
      </c>
      <c r="X185">
        <v>0</v>
      </c>
      <c r="Y185">
        <v>0</v>
      </c>
      <c r="Z185">
        <v>-8747345</v>
      </c>
      <c r="AA185">
        <v>30174528</v>
      </c>
      <c r="AB185">
        <v>0</v>
      </c>
      <c r="AC185">
        <v>0</v>
      </c>
      <c r="AD185">
        <v>139635060</v>
      </c>
      <c r="AE185">
        <v>103554690</v>
      </c>
      <c r="AF185">
        <v>136575186</v>
      </c>
      <c r="AG185">
        <v>105004217.42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25601618</v>
      </c>
      <c r="AN185">
        <v>25601618</v>
      </c>
      <c r="AO185">
        <v>0</v>
      </c>
      <c r="AP185">
        <v>0</v>
      </c>
      <c r="AQ185">
        <v>0</v>
      </c>
    </row>
    <row r="186" spans="1:43" hidden="1" x14ac:dyDescent="0.25">
      <c r="A186" t="s">
        <v>610</v>
      </c>
      <c r="B186" t="s">
        <v>644</v>
      </c>
      <c r="C186" t="s">
        <v>645</v>
      </c>
      <c r="D186" t="s">
        <v>646</v>
      </c>
      <c r="E186" t="s">
        <v>52</v>
      </c>
      <c r="F186" t="s">
        <v>359</v>
      </c>
      <c r="G186" t="s">
        <v>54</v>
      </c>
      <c r="H186" t="s">
        <v>55</v>
      </c>
      <c r="I186" t="s">
        <v>56</v>
      </c>
      <c r="J186" t="s">
        <v>57</v>
      </c>
      <c r="K186" t="s">
        <v>57</v>
      </c>
      <c r="L186" t="s">
        <v>111</v>
      </c>
      <c r="M186">
        <v>703</v>
      </c>
      <c r="N186" t="s">
        <v>59</v>
      </c>
      <c r="O186" t="s">
        <v>59</v>
      </c>
      <c r="P186" t="s">
        <v>59</v>
      </c>
      <c r="Q186" t="s">
        <v>1140</v>
      </c>
      <c r="R186">
        <v>409594721.12</v>
      </c>
      <c r="S186">
        <v>58747326.100000001</v>
      </c>
      <c r="T186">
        <v>95594929.299999997</v>
      </c>
      <c r="U186">
        <v>29290631</v>
      </c>
      <c r="V186" t="s">
        <v>59</v>
      </c>
      <c r="W186">
        <v>348778.71</v>
      </c>
      <c r="X186">
        <v>4578.2</v>
      </c>
      <c r="Y186">
        <v>19549.2</v>
      </c>
      <c r="Z186">
        <v>15611346.699999999</v>
      </c>
      <c r="AA186">
        <v>218336615.96000001</v>
      </c>
      <c r="AB186">
        <v>0</v>
      </c>
      <c r="AC186">
        <v>25000000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91425333</v>
      </c>
      <c r="AK186">
        <v>91425333</v>
      </c>
      <c r="AL186">
        <v>0</v>
      </c>
      <c r="AM186">
        <v>87989242</v>
      </c>
      <c r="AN186">
        <v>87989242</v>
      </c>
      <c r="AO186">
        <v>0</v>
      </c>
      <c r="AP186">
        <v>0</v>
      </c>
      <c r="AQ186">
        <v>0</v>
      </c>
    </row>
    <row r="187" spans="1:43" hidden="1" x14ac:dyDescent="0.25">
      <c r="A187" t="s">
        <v>610</v>
      </c>
      <c r="B187" t="s">
        <v>647</v>
      </c>
      <c r="C187" t="s">
        <v>648</v>
      </c>
      <c r="D187" t="s">
        <v>649</v>
      </c>
      <c r="E187" t="s">
        <v>52</v>
      </c>
      <c r="F187" t="s">
        <v>110</v>
      </c>
      <c r="G187" t="s">
        <v>54</v>
      </c>
      <c r="H187" t="s">
        <v>55</v>
      </c>
      <c r="I187" t="s">
        <v>56</v>
      </c>
      <c r="J187" t="s">
        <v>57</v>
      </c>
      <c r="K187" t="s">
        <v>57</v>
      </c>
      <c r="L187" t="s">
        <v>58</v>
      </c>
      <c r="M187">
        <v>287</v>
      </c>
      <c r="N187" t="s">
        <v>59</v>
      </c>
      <c r="O187" t="s">
        <v>59</v>
      </c>
      <c r="P187" t="s">
        <v>57</v>
      </c>
      <c r="Q187" t="s">
        <v>1141</v>
      </c>
      <c r="R187">
        <v>3982196.95</v>
      </c>
      <c r="S187">
        <v>95361144.450000003</v>
      </c>
      <c r="T187">
        <v>119869927.40000001</v>
      </c>
      <c r="U187">
        <v>9015.39</v>
      </c>
      <c r="V187" t="s">
        <v>57</v>
      </c>
      <c r="W187">
        <v>229195.88</v>
      </c>
      <c r="X187">
        <v>0</v>
      </c>
      <c r="Y187">
        <v>6183.1</v>
      </c>
      <c r="Z187">
        <v>6934291.6100000003</v>
      </c>
      <c r="AA187">
        <v>-180516878.59999999</v>
      </c>
      <c r="AB187">
        <v>0</v>
      </c>
      <c r="AC187">
        <v>0</v>
      </c>
      <c r="AD187">
        <v>108124076.62</v>
      </c>
      <c r="AE187">
        <v>116576907.02</v>
      </c>
      <c r="AF187">
        <v>107951603.48</v>
      </c>
      <c r="AG187">
        <v>119184635.69</v>
      </c>
      <c r="AH187">
        <v>3627023.03</v>
      </c>
      <c r="AI187">
        <v>3411145.63</v>
      </c>
      <c r="AJ187">
        <v>432087</v>
      </c>
      <c r="AK187">
        <v>435714</v>
      </c>
      <c r="AL187">
        <v>3627</v>
      </c>
      <c r="AM187">
        <v>439400256.06999999</v>
      </c>
      <c r="AN187">
        <v>443027279.10000002</v>
      </c>
      <c r="AO187">
        <v>3627023.03</v>
      </c>
      <c r="AP187">
        <v>3411145.63</v>
      </c>
      <c r="AQ187">
        <v>7038168.6600000309</v>
      </c>
    </row>
    <row r="188" spans="1:43" hidden="1" x14ac:dyDescent="0.25">
      <c r="A188" t="s">
        <v>610</v>
      </c>
      <c r="B188" t="s">
        <v>650</v>
      </c>
      <c r="C188" t="s">
        <v>651</v>
      </c>
      <c r="D188" t="s">
        <v>652</v>
      </c>
      <c r="E188" t="s">
        <v>52</v>
      </c>
      <c r="F188" t="s">
        <v>239</v>
      </c>
      <c r="G188" t="s">
        <v>54</v>
      </c>
      <c r="H188" t="s">
        <v>55</v>
      </c>
      <c r="I188" t="s">
        <v>56</v>
      </c>
      <c r="J188" t="s">
        <v>57</v>
      </c>
      <c r="K188" t="s">
        <v>57</v>
      </c>
      <c r="L188" t="s">
        <v>111</v>
      </c>
      <c r="M188">
        <v>202</v>
      </c>
      <c r="N188" t="s">
        <v>59</v>
      </c>
      <c r="O188" t="s">
        <v>59</v>
      </c>
      <c r="P188" t="s">
        <v>57</v>
      </c>
      <c r="Q188" t="s">
        <v>1142</v>
      </c>
      <c r="R188">
        <v>35754911.670000002</v>
      </c>
      <c r="S188">
        <v>19670852.309999999</v>
      </c>
      <c r="T188">
        <v>34960757.439999998</v>
      </c>
      <c r="U188">
        <v>1415840.69</v>
      </c>
      <c r="V188" t="s">
        <v>57</v>
      </c>
      <c r="W188">
        <v>310002.90999999997</v>
      </c>
      <c r="X188">
        <v>0</v>
      </c>
      <c r="Y188">
        <v>19900.64</v>
      </c>
      <c r="Z188">
        <v>2209994.92</v>
      </c>
      <c r="AA188">
        <v>2779886.22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11220000</v>
      </c>
      <c r="AI188">
        <v>0</v>
      </c>
      <c r="AJ188">
        <v>205862946</v>
      </c>
      <c r="AK188">
        <v>205862946</v>
      </c>
      <c r="AL188">
        <v>0</v>
      </c>
      <c r="AM188">
        <v>205862946</v>
      </c>
      <c r="AN188">
        <v>205862945.88999999</v>
      </c>
      <c r="AO188">
        <v>11220000</v>
      </c>
      <c r="AP188">
        <v>11220000</v>
      </c>
      <c r="AQ188">
        <v>11219999.889999986</v>
      </c>
    </row>
    <row r="189" spans="1:43" hidden="1" x14ac:dyDescent="0.25">
      <c r="A189" t="s">
        <v>610</v>
      </c>
      <c r="B189" t="s">
        <v>653</v>
      </c>
      <c r="C189" t="s">
        <v>654</v>
      </c>
      <c r="D189" t="s">
        <v>655</v>
      </c>
      <c r="E189" t="s">
        <v>52</v>
      </c>
      <c r="F189" t="s">
        <v>239</v>
      </c>
      <c r="G189" t="s">
        <v>73</v>
      </c>
      <c r="H189" t="s">
        <v>74</v>
      </c>
      <c r="I189" t="s">
        <v>56</v>
      </c>
      <c r="J189" t="s">
        <v>57</v>
      </c>
      <c r="K189" t="s">
        <v>57</v>
      </c>
      <c r="L189" t="s">
        <v>111</v>
      </c>
      <c r="M189">
        <v>639</v>
      </c>
      <c r="N189" t="s">
        <v>59</v>
      </c>
      <c r="O189" t="s">
        <v>59</v>
      </c>
      <c r="P189" t="s">
        <v>59</v>
      </c>
      <c r="Q189" t="s">
        <v>1143</v>
      </c>
      <c r="R189">
        <v>358612951.83999997</v>
      </c>
      <c r="S189">
        <v>82621104.200000003</v>
      </c>
      <c r="T189">
        <v>380671296.97000003</v>
      </c>
      <c r="U189">
        <v>112049191.34</v>
      </c>
      <c r="V189" t="s">
        <v>59</v>
      </c>
      <c r="W189">
        <v>423579.54</v>
      </c>
      <c r="X189">
        <v>3408.75</v>
      </c>
      <c r="Y189">
        <v>20020</v>
      </c>
      <c r="Z189">
        <v>114358033.03</v>
      </c>
      <c r="AA189">
        <v>3812337505.52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381473211.01999998</v>
      </c>
      <c r="AI189">
        <v>934607.44</v>
      </c>
      <c r="AJ189">
        <v>0</v>
      </c>
      <c r="AK189">
        <v>0</v>
      </c>
      <c r="AL189">
        <v>0</v>
      </c>
      <c r="AM189">
        <v>1964551500.4400001</v>
      </c>
      <c r="AN189">
        <v>1965486107.8800001</v>
      </c>
      <c r="AO189">
        <v>0</v>
      </c>
      <c r="AP189">
        <v>0</v>
      </c>
      <c r="AQ189">
        <v>934607.44000005722</v>
      </c>
    </row>
    <row r="190" spans="1:43" hidden="1" x14ac:dyDescent="0.25">
      <c r="A190" t="s">
        <v>656</v>
      </c>
      <c r="B190" t="s">
        <v>657</v>
      </c>
      <c r="C190" t="s">
        <v>658</v>
      </c>
      <c r="D190" t="s">
        <v>659</v>
      </c>
      <c r="E190" t="s">
        <v>52</v>
      </c>
      <c r="F190" t="s">
        <v>68</v>
      </c>
      <c r="G190" t="s">
        <v>54</v>
      </c>
      <c r="H190" t="s">
        <v>55</v>
      </c>
      <c r="I190" t="s">
        <v>56</v>
      </c>
      <c r="J190" t="s">
        <v>57</v>
      </c>
      <c r="K190" t="s">
        <v>57</v>
      </c>
      <c r="L190" t="s">
        <v>111</v>
      </c>
      <c r="M190">
        <v>31</v>
      </c>
      <c r="N190" t="s">
        <v>59</v>
      </c>
      <c r="O190" t="s">
        <v>59</v>
      </c>
      <c r="P190" t="s">
        <v>59</v>
      </c>
      <c r="Q190" t="s">
        <v>1144</v>
      </c>
      <c r="R190">
        <v>14795172.130000001</v>
      </c>
      <c r="S190">
        <v>2652262.64</v>
      </c>
      <c r="T190">
        <v>13259297.039999999</v>
      </c>
      <c r="U190">
        <v>0</v>
      </c>
      <c r="V190" t="s">
        <v>57</v>
      </c>
      <c r="W190">
        <v>182329.28</v>
      </c>
      <c r="X190">
        <v>0</v>
      </c>
      <c r="Y190">
        <v>35687.199999999997</v>
      </c>
      <c r="Z190">
        <v>1535875.09</v>
      </c>
      <c r="AA190">
        <v>61368766.18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10002000</v>
      </c>
      <c r="AI190">
        <v>24004800</v>
      </c>
      <c r="AJ190">
        <v>4580856</v>
      </c>
      <c r="AK190">
        <v>6981336</v>
      </c>
      <c r="AL190">
        <v>2400480</v>
      </c>
      <c r="AM190">
        <v>45808560</v>
      </c>
      <c r="AN190">
        <v>69813360</v>
      </c>
      <c r="AO190">
        <v>0</v>
      </c>
      <c r="AP190">
        <v>0</v>
      </c>
      <c r="AQ190">
        <v>24004800</v>
      </c>
    </row>
    <row r="191" spans="1:43" hidden="1" x14ac:dyDescent="0.25">
      <c r="A191" t="s">
        <v>656</v>
      </c>
      <c r="B191" t="s">
        <v>660</v>
      </c>
      <c r="C191" t="s">
        <v>661</v>
      </c>
      <c r="D191" t="s">
        <v>662</v>
      </c>
      <c r="E191" t="s">
        <v>52</v>
      </c>
      <c r="F191" t="s">
        <v>87</v>
      </c>
      <c r="G191" t="s">
        <v>54</v>
      </c>
      <c r="H191" t="s">
        <v>55</v>
      </c>
      <c r="I191" t="s">
        <v>56</v>
      </c>
      <c r="J191" t="s">
        <v>57</v>
      </c>
      <c r="K191" t="s">
        <v>57</v>
      </c>
      <c r="L191" t="s">
        <v>1000</v>
      </c>
      <c r="M191">
        <v>904</v>
      </c>
      <c r="N191" t="s">
        <v>59</v>
      </c>
      <c r="O191" t="s">
        <v>59</v>
      </c>
      <c r="P191" t="s">
        <v>59</v>
      </c>
      <c r="Q191" t="s">
        <v>1145</v>
      </c>
      <c r="R191">
        <v>3374438505.1500001</v>
      </c>
      <c r="S191">
        <v>186814308</v>
      </c>
      <c r="T191">
        <v>1006220251</v>
      </c>
      <c r="U191">
        <v>0</v>
      </c>
      <c r="V191" t="s">
        <v>57</v>
      </c>
      <c r="W191">
        <v>59048.6</v>
      </c>
      <c r="X191">
        <v>0</v>
      </c>
      <c r="Y191">
        <v>0</v>
      </c>
      <c r="Z191">
        <v>-113845359</v>
      </c>
      <c r="AA191">
        <v>-1037910757</v>
      </c>
      <c r="AB191">
        <v>-107361110</v>
      </c>
      <c r="AC191">
        <v>0</v>
      </c>
      <c r="AD191">
        <v>107361110</v>
      </c>
      <c r="AE191">
        <v>786512172</v>
      </c>
      <c r="AF191">
        <v>16593484.130000001</v>
      </c>
      <c r="AG191">
        <v>0</v>
      </c>
      <c r="AH191">
        <v>34408805</v>
      </c>
      <c r="AI191">
        <v>34408805</v>
      </c>
      <c r="AJ191">
        <v>4.71</v>
      </c>
      <c r="AK191">
        <v>4.71</v>
      </c>
      <c r="AL191">
        <v>0</v>
      </c>
      <c r="AM191">
        <v>152286319</v>
      </c>
      <c r="AN191">
        <v>152286319</v>
      </c>
      <c r="AO191">
        <v>0</v>
      </c>
      <c r="AP191">
        <v>0</v>
      </c>
      <c r="AQ191">
        <v>0</v>
      </c>
    </row>
    <row r="192" spans="1:43" hidden="1" x14ac:dyDescent="0.25">
      <c r="A192" t="s">
        <v>656</v>
      </c>
      <c r="B192" t="s">
        <v>663</v>
      </c>
      <c r="C192" t="s">
        <v>664</v>
      </c>
      <c r="D192" t="s">
        <v>665</v>
      </c>
      <c r="E192" t="s">
        <v>52</v>
      </c>
      <c r="F192" t="s">
        <v>63</v>
      </c>
      <c r="G192" t="s">
        <v>54</v>
      </c>
      <c r="H192" t="s">
        <v>55</v>
      </c>
      <c r="I192" t="s">
        <v>56</v>
      </c>
      <c r="J192" t="s">
        <v>57</v>
      </c>
      <c r="K192" t="s">
        <v>59</v>
      </c>
      <c r="L192" t="s">
        <v>111</v>
      </c>
      <c r="M192">
        <v>35</v>
      </c>
      <c r="N192" t="s">
        <v>59</v>
      </c>
      <c r="O192" t="s">
        <v>59</v>
      </c>
      <c r="P192" t="s">
        <v>57</v>
      </c>
      <c r="Q192" t="s">
        <v>1146</v>
      </c>
      <c r="R192">
        <v>0</v>
      </c>
      <c r="S192">
        <v>2982893.23</v>
      </c>
      <c r="T192">
        <v>8712080.4000000004</v>
      </c>
      <c r="U192">
        <v>772529.03</v>
      </c>
      <c r="V192" t="s">
        <v>57</v>
      </c>
      <c r="W192">
        <v>280554.27</v>
      </c>
      <c r="X192">
        <v>0</v>
      </c>
      <c r="Y192">
        <v>0</v>
      </c>
      <c r="Z192">
        <v>-8655555.2899999991</v>
      </c>
      <c r="AA192">
        <v>72117960.579999998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17555033.359999999</v>
      </c>
      <c r="AI192">
        <v>8924315.8399999999</v>
      </c>
      <c r="AJ192">
        <v>34947188</v>
      </c>
      <c r="AK192">
        <v>55091217.200000003</v>
      </c>
      <c r="AL192">
        <v>20144029.200000003</v>
      </c>
      <c r="AM192">
        <v>34947188</v>
      </c>
      <c r="AN192">
        <v>20144029.199999999</v>
      </c>
      <c r="AO192">
        <v>0</v>
      </c>
      <c r="AP192">
        <v>0</v>
      </c>
      <c r="AQ192">
        <v>-14803158.800000001</v>
      </c>
    </row>
    <row r="193" spans="1:43" hidden="1" x14ac:dyDescent="0.25">
      <c r="A193" t="s">
        <v>656</v>
      </c>
      <c r="B193" t="s">
        <v>666</v>
      </c>
      <c r="C193" t="s">
        <v>667</v>
      </c>
      <c r="D193" t="s">
        <v>668</v>
      </c>
      <c r="E193" t="s">
        <v>52</v>
      </c>
      <c r="F193" t="s">
        <v>128</v>
      </c>
      <c r="G193" t="s">
        <v>54</v>
      </c>
      <c r="H193" t="s">
        <v>55</v>
      </c>
      <c r="I193" t="s">
        <v>56</v>
      </c>
      <c r="J193" t="s">
        <v>57</v>
      </c>
      <c r="K193" t="s">
        <v>57</v>
      </c>
      <c r="L193" t="s">
        <v>1000</v>
      </c>
      <c r="M193">
        <v>2</v>
      </c>
      <c r="N193" t="s">
        <v>59</v>
      </c>
      <c r="O193" t="s">
        <v>59</v>
      </c>
      <c r="P193" t="s">
        <v>57</v>
      </c>
      <c r="Q193" t="s">
        <v>987</v>
      </c>
      <c r="R193">
        <v>0</v>
      </c>
      <c r="S193">
        <v>1106630.57</v>
      </c>
      <c r="T193">
        <v>1621674.85</v>
      </c>
      <c r="U193">
        <v>40461.5</v>
      </c>
      <c r="V193" t="s">
        <v>57</v>
      </c>
      <c r="W193">
        <v>283654.48</v>
      </c>
      <c r="X193">
        <v>0</v>
      </c>
      <c r="Y193">
        <v>0</v>
      </c>
      <c r="Z193">
        <v>-1611218.06</v>
      </c>
      <c r="AA193">
        <v>-17744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655813.19999999995</v>
      </c>
      <c r="AI193">
        <v>629920</v>
      </c>
      <c r="AJ193">
        <v>1447287</v>
      </c>
      <c r="AK193">
        <v>1447287</v>
      </c>
      <c r="AL193">
        <v>0</v>
      </c>
      <c r="AM193">
        <v>10002674</v>
      </c>
      <c r="AN193">
        <v>10002674</v>
      </c>
      <c r="AO193">
        <v>0</v>
      </c>
      <c r="AP193">
        <v>0</v>
      </c>
      <c r="AQ193">
        <v>0</v>
      </c>
    </row>
    <row r="194" spans="1:43" hidden="1" x14ac:dyDescent="0.25">
      <c r="A194" t="s">
        <v>656</v>
      </c>
      <c r="B194" t="s">
        <v>669</v>
      </c>
      <c r="C194" t="s">
        <v>670</v>
      </c>
      <c r="D194" t="s">
        <v>671</v>
      </c>
      <c r="E194" t="s">
        <v>52</v>
      </c>
      <c r="F194" t="s">
        <v>239</v>
      </c>
      <c r="G194" t="s">
        <v>54</v>
      </c>
      <c r="H194" t="s">
        <v>55</v>
      </c>
      <c r="I194" t="s">
        <v>56</v>
      </c>
      <c r="J194" t="s">
        <v>57</v>
      </c>
      <c r="K194" t="s">
        <v>59</v>
      </c>
      <c r="L194" t="s">
        <v>1000</v>
      </c>
      <c r="M194">
        <v>20</v>
      </c>
      <c r="N194" t="s">
        <v>59</v>
      </c>
      <c r="O194" t="s">
        <v>59</v>
      </c>
      <c r="P194" t="s">
        <v>59</v>
      </c>
      <c r="Q194" t="s">
        <v>1147</v>
      </c>
      <c r="R194">
        <v>0</v>
      </c>
      <c r="S194">
        <v>1018276.93</v>
      </c>
      <c r="T194">
        <v>4550056.17</v>
      </c>
      <c r="U194">
        <v>648956.25</v>
      </c>
      <c r="V194" t="s">
        <v>57</v>
      </c>
      <c r="W194">
        <v>247547.88</v>
      </c>
      <c r="X194">
        <v>0</v>
      </c>
      <c r="Y194">
        <v>81599.12</v>
      </c>
      <c r="Z194">
        <v>0</v>
      </c>
      <c r="AA194">
        <v>1413852.61</v>
      </c>
      <c r="AB194">
        <v>0</v>
      </c>
      <c r="AC194">
        <v>0</v>
      </c>
      <c r="AD194">
        <v>1917289.87</v>
      </c>
      <c r="AE194">
        <v>4411871.4000000004</v>
      </c>
      <c r="AF194">
        <v>0</v>
      </c>
      <c r="AG194">
        <v>0</v>
      </c>
      <c r="AH194">
        <v>0</v>
      </c>
      <c r="AI194">
        <v>0</v>
      </c>
      <c r="AJ194">
        <v>2500000</v>
      </c>
      <c r="AK194">
        <v>25000000</v>
      </c>
      <c r="AL194">
        <v>22500000</v>
      </c>
      <c r="AM194">
        <v>134544.18</v>
      </c>
      <c r="AN194">
        <v>0</v>
      </c>
      <c r="AO194">
        <v>21293103.469999999</v>
      </c>
      <c r="AP194">
        <v>21293103.469999999</v>
      </c>
      <c r="AQ194">
        <v>21158559.289999999</v>
      </c>
    </row>
    <row r="195" spans="1:43" hidden="1" x14ac:dyDescent="0.25">
      <c r="A195" t="s">
        <v>656</v>
      </c>
      <c r="B195" t="s">
        <v>672</v>
      </c>
      <c r="C195" t="s">
        <v>673</v>
      </c>
      <c r="D195" t="s">
        <v>674</v>
      </c>
      <c r="E195" t="s">
        <v>52</v>
      </c>
      <c r="F195" t="s">
        <v>204</v>
      </c>
      <c r="G195" t="s">
        <v>54</v>
      </c>
      <c r="H195" t="s">
        <v>55</v>
      </c>
      <c r="I195" t="s">
        <v>56</v>
      </c>
      <c r="J195" t="s">
        <v>57</v>
      </c>
      <c r="K195" t="s">
        <v>57</v>
      </c>
      <c r="L195" t="s">
        <v>58</v>
      </c>
      <c r="M195">
        <v>135</v>
      </c>
      <c r="N195" t="s">
        <v>59</v>
      </c>
      <c r="O195" t="s">
        <v>59</v>
      </c>
      <c r="P195" t="s">
        <v>57</v>
      </c>
      <c r="Q195" t="s">
        <v>987</v>
      </c>
      <c r="R195">
        <v>28780000</v>
      </c>
      <c r="S195">
        <v>4420840</v>
      </c>
      <c r="T195">
        <v>28047900</v>
      </c>
      <c r="U195">
        <v>22411260</v>
      </c>
      <c r="V195" t="s">
        <v>57</v>
      </c>
      <c r="W195">
        <v>360000</v>
      </c>
      <c r="X195">
        <v>0</v>
      </c>
      <c r="Y195">
        <v>257900</v>
      </c>
      <c r="Z195">
        <v>1690000</v>
      </c>
      <c r="AA195">
        <v>2340000</v>
      </c>
      <c r="AB195">
        <v>0</v>
      </c>
      <c r="AC195">
        <v>0</v>
      </c>
      <c r="AD195">
        <v>12000000</v>
      </c>
      <c r="AE195">
        <v>28300000</v>
      </c>
      <c r="AF195">
        <v>75900</v>
      </c>
      <c r="AG195">
        <v>317300</v>
      </c>
      <c r="AH195">
        <v>0</v>
      </c>
      <c r="AI195">
        <v>0</v>
      </c>
      <c r="AJ195">
        <v>99.99</v>
      </c>
      <c r="AK195">
        <v>99.99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hidden="1" x14ac:dyDescent="0.25">
      <c r="A196" t="s">
        <v>656</v>
      </c>
      <c r="B196" t="s">
        <v>675</v>
      </c>
      <c r="C196" t="s">
        <v>676</v>
      </c>
      <c r="D196" t="s">
        <v>677</v>
      </c>
      <c r="E196" t="s">
        <v>52</v>
      </c>
      <c r="F196" t="s">
        <v>110</v>
      </c>
      <c r="G196" t="s">
        <v>54</v>
      </c>
      <c r="H196" t="s">
        <v>55</v>
      </c>
      <c r="I196" t="s">
        <v>56</v>
      </c>
      <c r="J196" t="s">
        <v>57</v>
      </c>
      <c r="K196" t="s">
        <v>57</v>
      </c>
      <c r="L196" t="s">
        <v>58</v>
      </c>
      <c r="M196">
        <v>687</v>
      </c>
      <c r="N196" t="s">
        <v>59</v>
      </c>
      <c r="O196" t="s">
        <v>59</v>
      </c>
      <c r="P196" t="s">
        <v>57</v>
      </c>
      <c r="Q196" t="s">
        <v>1148</v>
      </c>
      <c r="R196">
        <v>119403742.14</v>
      </c>
      <c r="S196">
        <v>84044179.859999999</v>
      </c>
      <c r="T196">
        <v>119031855.56</v>
      </c>
      <c r="U196">
        <v>0</v>
      </c>
      <c r="V196" t="s">
        <v>57</v>
      </c>
      <c r="W196">
        <v>386186.62</v>
      </c>
      <c r="X196">
        <v>0</v>
      </c>
      <c r="Y196">
        <v>22972.99</v>
      </c>
      <c r="Z196">
        <v>376601.21</v>
      </c>
      <c r="AA196">
        <v>66698554.780000001</v>
      </c>
      <c r="AB196">
        <v>0</v>
      </c>
      <c r="AC196">
        <v>0</v>
      </c>
      <c r="AD196">
        <v>103229895.55</v>
      </c>
      <c r="AE196">
        <v>119403742.14</v>
      </c>
      <c r="AF196">
        <v>5707719.8099999996</v>
      </c>
      <c r="AG196">
        <v>24498908.870000001</v>
      </c>
      <c r="AH196">
        <v>0</v>
      </c>
      <c r="AI196">
        <v>0</v>
      </c>
      <c r="AJ196">
        <v>99.64</v>
      </c>
      <c r="AK196">
        <v>99.64</v>
      </c>
      <c r="AL196">
        <v>0</v>
      </c>
      <c r="AM196">
        <v>125885754.92</v>
      </c>
      <c r="AN196">
        <v>125885754.92</v>
      </c>
      <c r="AO196">
        <v>132926878.69</v>
      </c>
      <c r="AP196">
        <v>132327076.70999999</v>
      </c>
      <c r="AQ196">
        <v>132327076.70999999</v>
      </c>
    </row>
    <row r="197" spans="1:43" hidden="1" x14ac:dyDescent="0.25">
      <c r="A197" t="s">
        <v>656</v>
      </c>
      <c r="B197" t="s">
        <v>678</v>
      </c>
      <c r="C197" t="s">
        <v>679</v>
      </c>
      <c r="D197" t="s">
        <v>680</v>
      </c>
      <c r="E197" t="s">
        <v>52</v>
      </c>
      <c r="F197" t="s">
        <v>681</v>
      </c>
      <c r="G197" t="s">
        <v>54</v>
      </c>
      <c r="H197" t="s">
        <v>55</v>
      </c>
      <c r="I197" t="s">
        <v>56</v>
      </c>
      <c r="J197" t="s">
        <v>57</v>
      </c>
      <c r="K197" t="s">
        <v>57</v>
      </c>
      <c r="L197" t="s">
        <v>111</v>
      </c>
      <c r="M197">
        <v>74</v>
      </c>
      <c r="N197" t="s">
        <v>59</v>
      </c>
      <c r="O197" t="s">
        <v>59</v>
      </c>
      <c r="P197" t="s">
        <v>59</v>
      </c>
      <c r="Q197" t="s">
        <v>1149</v>
      </c>
      <c r="R197">
        <v>0</v>
      </c>
      <c r="S197">
        <v>8075556.6200000001</v>
      </c>
      <c r="T197">
        <v>108245654.73999999</v>
      </c>
      <c r="U197">
        <v>77973358.629999995</v>
      </c>
      <c r="V197" t="s">
        <v>57</v>
      </c>
      <c r="W197">
        <v>116421.29</v>
      </c>
      <c r="X197">
        <v>0</v>
      </c>
      <c r="Y197">
        <v>0</v>
      </c>
      <c r="Z197">
        <v>-30272296.109999999</v>
      </c>
      <c r="AA197">
        <v>81020433.989999995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3742042.32</v>
      </c>
      <c r="AI197">
        <v>110973736.45999999</v>
      </c>
      <c r="AJ197">
        <v>1005000</v>
      </c>
      <c r="AK197">
        <v>4705000</v>
      </c>
      <c r="AL197">
        <v>3700000</v>
      </c>
      <c r="AM197">
        <v>1000500</v>
      </c>
      <c r="AN197">
        <v>4700500</v>
      </c>
      <c r="AO197">
        <v>48999500</v>
      </c>
      <c r="AP197">
        <v>4500</v>
      </c>
      <c r="AQ197">
        <v>3704500</v>
      </c>
    </row>
    <row r="198" spans="1:43" hidden="1" x14ac:dyDescent="0.25">
      <c r="A198" t="s">
        <v>656</v>
      </c>
      <c r="B198" t="s">
        <v>682</v>
      </c>
      <c r="C198" t="s">
        <v>683</v>
      </c>
      <c r="D198" t="s">
        <v>684</v>
      </c>
      <c r="E198" t="s">
        <v>52</v>
      </c>
      <c r="F198" t="s">
        <v>98</v>
      </c>
      <c r="G198" t="s">
        <v>54</v>
      </c>
      <c r="H198" t="s">
        <v>55</v>
      </c>
      <c r="I198" t="s">
        <v>56</v>
      </c>
      <c r="J198" t="s">
        <v>57</v>
      </c>
      <c r="K198" t="s">
        <v>57</v>
      </c>
      <c r="L198" t="s">
        <v>1000</v>
      </c>
      <c r="M198">
        <v>268</v>
      </c>
      <c r="N198" t="s">
        <v>59</v>
      </c>
      <c r="O198" t="s">
        <v>59</v>
      </c>
      <c r="P198" t="s">
        <v>59</v>
      </c>
      <c r="Q198" t="s">
        <v>1150</v>
      </c>
      <c r="R198">
        <v>2181361.36</v>
      </c>
      <c r="S198">
        <v>6096201.71</v>
      </c>
      <c r="T198">
        <v>17000757.41</v>
      </c>
      <c r="U198">
        <v>2972850.09</v>
      </c>
      <c r="V198" t="s">
        <v>57</v>
      </c>
      <c r="W198">
        <v>237145.09</v>
      </c>
      <c r="X198">
        <v>0</v>
      </c>
      <c r="Y198">
        <v>0</v>
      </c>
      <c r="Z198">
        <v>-87174869.650000006</v>
      </c>
      <c r="AA198">
        <v>18490616</v>
      </c>
      <c r="AB198">
        <v>0</v>
      </c>
      <c r="AC198">
        <v>0</v>
      </c>
      <c r="AD198">
        <v>18547291.739999998</v>
      </c>
      <c r="AE198">
        <v>100030895.66</v>
      </c>
      <c r="AF198">
        <v>0</v>
      </c>
      <c r="AG198">
        <v>0</v>
      </c>
      <c r="AH198">
        <v>0</v>
      </c>
      <c r="AI198">
        <v>0</v>
      </c>
      <c r="AJ198">
        <v>1596982</v>
      </c>
      <c r="AK198">
        <v>369006219.42000002</v>
      </c>
      <c r="AL198">
        <v>367409237.42000002</v>
      </c>
      <c r="AM198">
        <v>18490616</v>
      </c>
      <c r="AN198">
        <v>100030895.66</v>
      </c>
      <c r="AO198">
        <v>0</v>
      </c>
      <c r="AP198">
        <v>268975323.75999999</v>
      </c>
      <c r="AQ198">
        <v>350515603.41999996</v>
      </c>
    </row>
    <row r="199" spans="1:43" hidden="1" x14ac:dyDescent="0.25">
      <c r="A199" t="s">
        <v>685</v>
      </c>
      <c r="B199" t="s">
        <v>686</v>
      </c>
      <c r="C199" t="s">
        <v>687</v>
      </c>
      <c r="D199" t="s">
        <v>688</v>
      </c>
      <c r="E199" t="s">
        <v>52</v>
      </c>
      <c r="F199" t="s">
        <v>87</v>
      </c>
      <c r="G199" t="s">
        <v>54</v>
      </c>
      <c r="H199" t="s">
        <v>55</v>
      </c>
      <c r="I199" t="s">
        <v>56</v>
      </c>
      <c r="J199" t="s">
        <v>57</v>
      </c>
      <c r="K199" t="s">
        <v>57</v>
      </c>
      <c r="L199" t="s">
        <v>111</v>
      </c>
      <c r="M199">
        <v>2559</v>
      </c>
      <c r="N199" t="s">
        <v>59</v>
      </c>
      <c r="O199" t="s">
        <v>59</v>
      </c>
      <c r="P199" t="s">
        <v>59</v>
      </c>
      <c r="Q199" t="s">
        <v>1151</v>
      </c>
      <c r="R199">
        <v>986625778.79999995</v>
      </c>
      <c r="S199">
        <v>305266168.99000001</v>
      </c>
      <c r="T199">
        <v>633452158.33000004</v>
      </c>
      <c r="U199">
        <v>183341100.36000001</v>
      </c>
      <c r="V199" t="s">
        <v>59</v>
      </c>
      <c r="W199">
        <v>754264.38</v>
      </c>
      <c r="X199">
        <v>7086.03</v>
      </c>
      <c r="Y199">
        <v>0</v>
      </c>
      <c r="Z199">
        <v>62623874.469999999</v>
      </c>
      <c r="AA199">
        <v>2629220578.6399999</v>
      </c>
      <c r="AB199">
        <v>2629220578.6399999</v>
      </c>
      <c r="AC199">
        <v>1540471.78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1369569232.4000001</v>
      </c>
      <c r="AK199">
        <v>1369569232.4000001</v>
      </c>
      <c r="AL199">
        <v>0</v>
      </c>
      <c r="AM199">
        <v>1408750066.4000001</v>
      </c>
      <c r="AN199">
        <v>1408750066.4000001</v>
      </c>
      <c r="AO199">
        <v>0</v>
      </c>
      <c r="AP199">
        <v>0</v>
      </c>
      <c r="AQ199">
        <v>0</v>
      </c>
    </row>
    <row r="200" spans="1:43" hidden="1" x14ac:dyDescent="0.25">
      <c r="A200" t="s">
        <v>685</v>
      </c>
      <c r="B200" t="s">
        <v>689</v>
      </c>
      <c r="C200" t="s">
        <v>690</v>
      </c>
      <c r="D200" t="s">
        <v>691</v>
      </c>
      <c r="E200" t="s">
        <v>52</v>
      </c>
      <c r="F200" t="s">
        <v>91</v>
      </c>
      <c r="G200" t="s">
        <v>54</v>
      </c>
      <c r="H200" t="s">
        <v>74</v>
      </c>
      <c r="I200" t="s">
        <v>56</v>
      </c>
      <c r="J200" t="s">
        <v>57</v>
      </c>
      <c r="K200" t="s">
        <v>57</v>
      </c>
      <c r="L200" t="s">
        <v>58</v>
      </c>
      <c r="M200">
        <v>75</v>
      </c>
      <c r="N200" t="s">
        <v>59</v>
      </c>
      <c r="O200" t="s">
        <v>59</v>
      </c>
      <c r="P200" t="s">
        <v>57</v>
      </c>
      <c r="Q200" t="s">
        <v>1152</v>
      </c>
      <c r="R200">
        <v>7595584.6299999999</v>
      </c>
      <c r="S200">
        <v>1341643.51</v>
      </c>
      <c r="T200">
        <v>6718973.3499999996</v>
      </c>
      <c r="U200">
        <v>5377329.8399999999</v>
      </c>
      <c r="V200" t="s">
        <v>57</v>
      </c>
      <c r="W200">
        <v>0</v>
      </c>
      <c r="X200">
        <v>0</v>
      </c>
      <c r="Y200">
        <v>21120</v>
      </c>
      <c r="Z200">
        <v>0</v>
      </c>
      <c r="AA200">
        <v>17499533.960000001</v>
      </c>
      <c r="AB200" t="e">
        <v>#VALUE!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11746335.109999999</v>
      </c>
      <c r="AP200">
        <v>11746335.109999999</v>
      </c>
      <c r="AQ200">
        <v>11746335.109999999</v>
      </c>
    </row>
    <row r="201" spans="1:43" hidden="1" x14ac:dyDescent="0.25">
      <c r="A201" t="s">
        <v>685</v>
      </c>
      <c r="B201" t="s">
        <v>692</v>
      </c>
      <c r="C201" t="s">
        <v>693</v>
      </c>
      <c r="D201" t="s">
        <v>694</v>
      </c>
      <c r="E201" t="s">
        <v>52</v>
      </c>
      <c r="F201" t="s">
        <v>68</v>
      </c>
      <c r="G201" t="s">
        <v>54</v>
      </c>
      <c r="H201" t="s">
        <v>55</v>
      </c>
      <c r="I201" t="s">
        <v>56</v>
      </c>
      <c r="J201" t="s">
        <v>57</v>
      </c>
      <c r="K201" t="s">
        <v>57</v>
      </c>
      <c r="L201" t="s">
        <v>111</v>
      </c>
      <c r="M201">
        <v>87</v>
      </c>
      <c r="N201" t="s">
        <v>59</v>
      </c>
      <c r="O201" t="s">
        <v>59</v>
      </c>
      <c r="P201" t="s">
        <v>57</v>
      </c>
      <c r="Q201" t="s">
        <v>1153</v>
      </c>
      <c r="R201">
        <v>25176175.239999998</v>
      </c>
      <c r="S201">
        <v>9475142.9499999993</v>
      </c>
      <c r="T201">
        <v>22124907.289999999</v>
      </c>
      <c r="U201">
        <v>38032.22</v>
      </c>
      <c r="V201" t="s">
        <v>57</v>
      </c>
      <c r="W201">
        <v>328309.84999999998</v>
      </c>
      <c r="X201">
        <v>0</v>
      </c>
      <c r="Y201">
        <v>25794.44</v>
      </c>
      <c r="Z201">
        <v>3061267.95</v>
      </c>
      <c r="AA201">
        <v>60620345.170000002</v>
      </c>
      <c r="AB201" t="e">
        <v>#VALUE!</v>
      </c>
      <c r="AC201">
        <v>690436.95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48444954.560000002</v>
      </c>
      <c r="AK201">
        <v>48444954.560000002</v>
      </c>
      <c r="AL201">
        <v>0</v>
      </c>
      <c r="AM201">
        <v>49142782.07</v>
      </c>
      <c r="AN201">
        <v>49142782.07</v>
      </c>
      <c r="AO201">
        <v>0</v>
      </c>
      <c r="AP201">
        <v>0</v>
      </c>
      <c r="AQ201">
        <v>0</v>
      </c>
    </row>
    <row r="202" spans="1:43" hidden="1" x14ac:dyDescent="0.25">
      <c r="A202" t="s">
        <v>685</v>
      </c>
      <c r="B202" t="s">
        <v>695</v>
      </c>
      <c r="C202" t="s">
        <v>696</v>
      </c>
      <c r="D202" t="s">
        <v>697</v>
      </c>
      <c r="E202" t="s">
        <v>52</v>
      </c>
      <c r="F202" t="s">
        <v>128</v>
      </c>
      <c r="G202" t="s">
        <v>54</v>
      </c>
      <c r="H202" t="s">
        <v>55</v>
      </c>
      <c r="I202" t="s">
        <v>56</v>
      </c>
      <c r="J202" t="s">
        <v>57</v>
      </c>
      <c r="K202" t="s">
        <v>57</v>
      </c>
      <c r="L202" t="s">
        <v>111</v>
      </c>
      <c r="M202">
        <v>61</v>
      </c>
      <c r="N202" t="s">
        <v>59</v>
      </c>
      <c r="O202" t="s">
        <v>59</v>
      </c>
      <c r="P202" t="s">
        <v>59</v>
      </c>
      <c r="Q202" t="s">
        <v>1154</v>
      </c>
      <c r="R202">
        <v>236165117.52000001</v>
      </c>
      <c r="S202">
        <v>19615809.030000001</v>
      </c>
      <c r="T202">
        <v>35766287</v>
      </c>
      <c r="U202">
        <v>12103786</v>
      </c>
      <c r="V202" t="s">
        <v>59</v>
      </c>
      <c r="W202">
        <v>535318.25</v>
      </c>
      <c r="X202">
        <v>30059.79</v>
      </c>
      <c r="Y202">
        <v>15584.31</v>
      </c>
      <c r="Z202">
        <v>28152805.199999999</v>
      </c>
      <c r="AA202">
        <v>95525893.109999999</v>
      </c>
      <c r="AB202" t="e">
        <v>#VALUE!</v>
      </c>
      <c r="AC202">
        <v>4405338.0199999996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721650</v>
      </c>
      <c r="AK202">
        <v>721650</v>
      </c>
      <c r="AL202">
        <v>0</v>
      </c>
      <c r="AM202">
        <v>59662136.710000001</v>
      </c>
      <c r="AN202">
        <v>63893105.810000002</v>
      </c>
      <c r="AO202">
        <v>4230969.0999999996</v>
      </c>
      <c r="AP202">
        <v>4277904.8899999997</v>
      </c>
      <c r="AQ202">
        <v>8508873.9900000021</v>
      </c>
    </row>
    <row r="203" spans="1:43" hidden="1" x14ac:dyDescent="0.25">
      <c r="A203" t="s">
        <v>685</v>
      </c>
      <c r="B203" t="s">
        <v>698</v>
      </c>
      <c r="C203" t="s">
        <v>699</v>
      </c>
      <c r="D203" t="s">
        <v>700</v>
      </c>
      <c r="E203" t="s">
        <v>52</v>
      </c>
      <c r="F203" t="s">
        <v>72</v>
      </c>
      <c r="G203" t="s">
        <v>54</v>
      </c>
      <c r="H203" t="s">
        <v>55</v>
      </c>
      <c r="I203" t="s">
        <v>56</v>
      </c>
      <c r="J203" t="s">
        <v>57</v>
      </c>
      <c r="K203" t="s">
        <v>57</v>
      </c>
      <c r="L203" t="s">
        <v>58</v>
      </c>
      <c r="M203">
        <v>176</v>
      </c>
      <c r="N203" t="s">
        <v>59</v>
      </c>
      <c r="O203" t="s">
        <v>59</v>
      </c>
      <c r="P203" t="s">
        <v>57</v>
      </c>
      <c r="Q203" t="s">
        <v>1155</v>
      </c>
      <c r="R203">
        <v>3712505</v>
      </c>
      <c r="S203">
        <v>9464080</v>
      </c>
      <c r="T203">
        <v>11661220</v>
      </c>
      <c r="U203">
        <v>545712</v>
      </c>
      <c r="V203" t="s">
        <v>57</v>
      </c>
      <c r="W203">
        <v>1224484</v>
      </c>
      <c r="X203">
        <v>0</v>
      </c>
      <c r="Y203">
        <v>0</v>
      </c>
      <c r="Z203">
        <v>502468</v>
      </c>
      <c r="AA203">
        <v>2695026</v>
      </c>
      <c r="AB203" t="e">
        <v>#VALUE!</v>
      </c>
      <c r="AC203">
        <v>0</v>
      </c>
      <c r="AD203">
        <v>9571676</v>
      </c>
      <c r="AE203">
        <v>8849564</v>
      </c>
      <c r="AF203">
        <v>655027</v>
      </c>
      <c r="AG203">
        <v>0</v>
      </c>
      <c r="AH203">
        <v>0</v>
      </c>
      <c r="AI203">
        <v>0</v>
      </c>
      <c r="AJ203">
        <v>2164212.56</v>
      </c>
      <c r="AK203">
        <v>2164212.56</v>
      </c>
      <c r="AL203">
        <v>0</v>
      </c>
      <c r="AM203">
        <v>2165209</v>
      </c>
      <c r="AN203">
        <v>2165209</v>
      </c>
      <c r="AO203">
        <v>0</v>
      </c>
      <c r="AP203">
        <v>0</v>
      </c>
      <c r="AQ203">
        <v>0</v>
      </c>
    </row>
    <row r="204" spans="1:43" hidden="1" x14ac:dyDescent="0.25">
      <c r="A204" t="s">
        <v>685</v>
      </c>
      <c r="B204" t="s">
        <v>701</v>
      </c>
      <c r="C204" t="s">
        <v>702</v>
      </c>
      <c r="D204" t="s">
        <v>703</v>
      </c>
      <c r="E204" t="s">
        <v>52</v>
      </c>
      <c r="F204" t="s">
        <v>102</v>
      </c>
      <c r="G204" t="s">
        <v>73</v>
      </c>
      <c r="H204" t="s">
        <v>55</v>
      </c>
      <c r="I204" t="s">
        <v>56</v>
      </c>
      <c r="J204" t="s">
        <v>57</v>
      </c>
      <c r="K204" t="s">
        <v>57</v>
      </c>
      <c r="L204" t="s">
        <v>58</v>
      </c>
      <c r="M204">
        <v>172</v>
      </c>
      <c r="N204" t="s">
        <v>59</v>
      </c>
      <c r="O204" t="s">
        <v>59</v>
      </c>
      <c r="P204" t="s">
        <v>57</v>
      </c>
      <c r="Q204" t="s">
        <v>1156</v>
      </c>
      <c r="R204">
        <v>1106173.22</v>
      </c>
      <c r="S204">
        <v>15831054.800000001</v>
      </c>
      <c r="T204">
        <v>19884815.82</v>
      </c>
      <c r="U204">
        <v>0</v>
      </c>
      <c r="V204" t="s">
        <v>57</v>
      </c>
      <c r="W204">
        <v>239278.07999999999</v>
      </c>
      <c r="X204">
        <v>0</v>
      </c>
      <c r="Y204">
        <v>0</v>
      </c>
      <c r="Z204">
        <v>-8389887</v>
      </c>
      <c r="AA204">
        <v>1895913</v>
      </c>
      <c r="AB204" t="e">
        <v>#VALUE!</v>
      </c>
      <c r="AC204">
        <v>0</v>
      </c>
      <c r="AD204">
        <v>16355952.26</v>
      </c>
      <c r="AE204">
        <v>20370263</v>
      </c>
      <c r="AF204">
        <v>16355952.26</v>
      </c>
      <c r="AG204">
        <v>20370263</v>
      </c>
      <c r="AH204">
        <v>0</v>
      </c>
      <c r="AI204">
        <v>0</v>
      </c>
      <c r="AJ204">
        <v>1693900</v>
      </c>
      <c r="AK204">
        <v>1693900</v>
      </c>
      <c r="AL204">
        <v>0</v>
      </c>
      <c r="AM204">
        <v>1693900</v>
      </c>
      <c r="AN204">
        <v>1693900</v>
      </c>
      <c r="AO204">
        <v>202013</v>
      </c>
      <c r="AP204">
        <v>202013</v>
      </c>
      <c r="AQ204">
        <v>202013</v>
      </c>
    </row>
    <row r="205" spans="1:43" hidden="1" x14ac:dyDescent="0.25">
      <c r="A205" t="s">
        <v>685</v>
      </c>
      <c r="B205" t="s">
        <v>704</v>
      </c>
      <c r="C205" t="s">
        <v>705</v>
      </c>
      <c r="D205" t="s">
        <v>706</v>
      </c>
      <c r="E205" t="s">
        <v>52</v>
      </c>
      <c r="F205" t="s">
        <v>110</v>
      </c>
      <c r="G205" t="s">
        <v>73</v>
      </c>
      <c r="H205" t="s">
        <v>74</v>
      </c>
      <c r="I205" t="s">
        <v>56</v>
      </c>
      <c r="J205" t="s">
        <v>57</v>
      </c>
      <c r="K205" t="s">
        <v>57</v>
      </c>
      <c r="L205" t="s">
        <v>111</v>
      </c>
      <c r="M205">
        <v>28</v>
      </c>
      <c r="N205" t="s">
        <v>59</v>
      </c>
      <c r="O205" t="s">
        <v>59</v>
      </c>
      <c r="P205" t="s">
        <v>57</v>
      </c>
      <c r="Q205" t="s">
        <v>1157</v>
      </c>
      <c r="R205">
        <v>7125820.7000000002</v>
      </c>
      <c r="S205">
        <v>1202279.3600000001</v>
      </c>
      <c r="T205">
        <v>2379210.7799999998</v>
      </c>
      <c r="U205">
        <v>0</v>
      </c>
      <c r="V205" t="s">
        <v>57</v>
      </c>
      <c r="W205">
        <v>160491.45000000001</v>
      </c>
      <c r="X205">
        <v>0</v>
      </c>
      <c r="Y205">
        <v>0</v>
      </c>
      <c r="Z205">
        <v>0</v>
      </c>
      <c r="AA205">
        <v>79059.83</v>
      </c>
      <c r="AB205" t="e">
        <v>#VALUE!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49900000</v>
      </c>
      <c r="AP205">
        <v>49900000</v>
      </c>
      <c r="AQ205">
        <v>49900000</v>
      </c>
    </row>
    <row r="206" spans="1:43" hidden="1" x14ac:dyDescent="0.25">
      <c r="A206" t="s">
        <v>685</v>
      </c>
      <c r="B206" t="s">
        <v>707</v>
      </c>
      <c r="C206" t="s">
        <v>708</v>
      </c>
      <c r="D206" t="s">
        <v>709</v>
      </c>
      <c r="E206" t="s">
        <v>52</v>
      </c>
      <c r="F206" t="s">
        <v>98</v>
      </c>
      <c r="G206" t="s">
        <v>54</v>
      </c>
      <c r="H206" t="s">
        <v>55</v>
      </c>
      <c r="I206" t="s">
        <v>56</v>
      </c>
      <c r="J206" t="s">
        <v>57</v>
      </c>
      <c r="K206" t="s">
        <v>57</v>
      </c>
      <c r="L206" t="s">
        <v>58</v>
      </c>
      <c r="M206">
        <v>54</v>
      </c>
      <c r="N206" t="s">
        <v>59</v>
      </c>
      <c r="O206" t="s">
        <v>59</v>
      </c>
      <c r="P206" t="s">
        <v>57</v>
      </c>
      <c r="Q206" t="s">
        <v>1158</v>
      </c>
      <c r="R206">
        <v>242883</v>
      </c>
      <c r="S206">
        <v>3192899.02</v>
      </c>
      <c r="T206">
        <v>4205343</v>
      </c>
      <c r="U206">
        <v>0</v>
      </c>
      <c r="V206" t="s">
        <v>57</v>
      </c>
      <c r="W206">
        <v>184126.8</v>
      </c>
      <c r="X206">
        <v>0</v>
      </c>
      <c r="Y206">
        <v>0</v>
      </c>
      <c r="Z206">
        <v>-124778</v>
      </c>
      <c r="AA206">
        <v>223952785</v>
      </c>
      <c r="AB206" t="e">
        <v>#VALUE!</v>
      </c>
      <c r="AC206">
        <v>0</v>
      </c>
      <c r="AD206">
        <v>3129128</v>
      </c>
      <c r="AE206">
        <v>3262928</v>
      </c>
      <c r="AF206">
        <v>3129128</v>
      </c>
      <c r="AG206">
        <v>3262928</v>
      </c>
      <c r="AH206">
        <v>0</v>
      </c>
      <c r="AI206">
        <v>0</v>
      </c>
      <c r="AJ206">
        <v>1954853</v>
      </c>
      <c r="AK206">
        <v>1954853</v>
      </c>
      <c r="AL206">
        <v>0</v>
      </c>
      <c r="AM206">
        <v>1954853</v>
      </c>
      <c r="AN206">
        <v>1954853</v>
      </c>
      <c r="AO206">
        <v>0</v>
      </c>
      <c r="AP206">
        <v>0</v>
      </c>
      <c r="AQ206">
        <v>0</v>
      </c>
    </row>
    <row r="207" spans="1:43" hidden="1" x14ac:dyDescent="0.25">
      <c r="A207" t="s">
        <v>685</v>
      </c>
      <c r="B207" t="s">
        <v>710</v>
      </c>
      <c r="C207" t="s">
        <v>711</v>
      </c>
      <c r="D207" t="s">
        <v>712</v>
      </c>
      <c r="E207" t="s">
        <v>52</v>
      </c>
      <c r="F207" t="s">
        <v>149</v>
      </c>
      <c r="G207" t="s">
        <v>54</v>
      </c>
      <c r="H207" t="s">
        <v>55</v>
      </c>
      <c r="I207" t="s">
        <v>56</v>
      </c>
      <c r="J207" t="s">
        <v>57</v>
      </c>
      <c r="K207" t="s">
        <v>57</v>
      </c>
      <c r="L207" t="s">
        <v>58</v>
      </c>
      <c r="M207">
        <v>75</v>
      </c>
      <c r="N207" t="s">
        <v>59</v>
      </c>
      <c r="O207" t="s">
        <v>59</v>
      </c>
      <c r="P207" t="s">
        <v>57</v>
      </c>
      <c r="Q207" t="s">
        <v>1159</v>
      </c>
      <c r="R207">
        <v>1623739.79</v>
      </c>
      <c r="S207">
        <v>4101331</v>
      </c>
      <c r="T207">
        <v>10376938.75</v>
      </c>
      <c r="U207">
        <v>0</v>
      </c>
      <c r="V207" t="s">
        <v>57</v>
      </c>
      <c r="W207">
        <v>187734.53</v>
      </c>
      <c r="X207">
        <v>0</v>
      </c>
      <c r="Y207">
        <v>0</v>
      </c>
      <c r="Z207">
        <v>-266627678</v>
      </c>
      <c r="AA207">
        <v>-3652062.81</v>
      </c>
      <c r="AB207" t="e">
        <v>#VALUE!</v>
      </c>
      <c r="AC207">
        <v>0</v>
      </c>
      <c r="AD207">
        <v>6575451.3300000001</v>
      </c>
      <c r="AE207">
        <v>8065843.5499999998</v>
      </c>
      <c r="AF207">
        <v>0</v>
      </c>
      <c r="AG207">
        <v>0</v>
      </c>
      <c r="AH207">
        <v>0</v>
      </c>
      <c r="AI207">
        <v>0</v>
      </c>
      <c r="AJ207">
        <v>3800000</v>
      </c>
      <c r="AK207">
        <v>3800000</v>
      </c>
      <c r="AL207">
        <v>0</v>
      </c>
      <c r="AM207">
        <v>3800000</v>
      </c>
      <c r="AN207">
        <v>3800000</v>
      </c>
      <c r="AO207">
        <v>200000</v>
      </c>
      <c r="AP207">
        <v>200000</v>
      </c>
      <c r="AQ207">
        <v>200000</v>
      </c>
    </row>
    <row r="208" spans="1:43" hidden="1" x14ac:dyDescent="0.25">
      <c r="A208" t="s">
        <v>713</v>
      </c>
      <c r="B208" t="s">
        <v>714</v>
      </c>
      <c r="C208" t="s">
        <v>715</v>
      </c>
      <c r="D208" t="s">
        <v>716</v>
      </c>
      <c r="E208" t="s">
        <v>52</v>
      </c>
      <c r="F208" t="s">
        <v>98</v>
      </c>
      <c r="G208" t="s">
        <v>54</v>
      </c>
      <c r="H208" t="s">
        <v>55</v>
      </c>
      <c r="I208" t="s">
        <v>56</v>
      </c>
      <c r="J208" t="s">
        <v>57</v>
      </c>
      <c r="K208" t="s">
        <v>57</v>
      </c>
      <c r="L208" t="s">
        <v>111</v>
      </c>
      <c r="M208">
        <v>1080</v>
      </c>
      <c r="N208" t="s">
        <v>59</v>
      </c>
      <c r="O208" t="s">
        <v>59</v>
      </c>
      <c r="P208" t="s">
        <v>59</v>
      </c>
      <c r="Q208" t="s">
        <v>1160</v>
      </c>
      <c r="R208">
        <v>447593819.44999999</v>
      </c>
      <c r="S208">
        <v>309618837.39999998</v>
      </c>
      <c r="T208">
        <v>419913433.64999998</v>
      </c>
      <c r="U208">
        <v>52464693.649999999</v>
      </c>
      <c r="V208" t="s">
        <v>59</v>
      </c>
      <c r="W208">
        <v>554741.21</v>
      </c>
      <c r="X208">
        <v>30894.240000000002</v>
      </c>
      <c r="Y208">
        <v>18986.88</v>
      </c>
      <c r="Z208">
        <v>33178696.300000001</v>
      </c>
      <c r="AA208">
        <v>161636292.31999999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87900000</v>
      </c>
      <c r="AI208">
        <v>0</v>
      </c>
      <c r="AJ208">
        <v>100</v>
      </c>
      <c r="AK208">
        <v>100</v>
      </c>
      <c r="AL208">
        <v>0</v>
      </c>
      <c r="AM208">
        <v>203219287.84</v>
      </c>
      <c r="AN208">
        <v>203219287.84</v>
      </c>
      <c r="AO208">
        <v>0</v>
      </c>
      <c r="AP208">
        <v>0</v>
      </c>
      <c r="AQ208">
        <v>0</v>
      </c>
    </row>
    <row r="209" spans="1:43" hidden="1" x14ac:dyDescent="0.25">
      <c r="A209" t="s">
        <v>713</v>
      </c>
      <c r="B209" t="s">
        <v>717</v>
      </c>
      <c r="C209" t="s">
        <v>718</v>
      </c>
      <c r="D209" t="s">
        <v>719</v>
      </c>
      <c r="E209" t="s">
        <v>52</v>
      </c>
      <c r="F209" t="s">
        <v>110</v>
      </c>
      <c r="G209" t="s">
        <v>54</v>
      </c>
      <c r="H209" t="s">
        <v>55</v>
      </c>
      <c r="I209" t="s">
        <v>256</v>
      </c>
      <c r="J209" t="s">
        <v>57</v>
      </c>
      <c r="K209" t="s">
        <v>57</v>
      </c>
      <c r="L209" t="s">
        <v>111</v>
      </c>
      <c r="M209">
        <v>0</v>
      </c>
      <c r="N209" t="s">
        <v>59</v>
      </c>
      <c r="O209" t="s">
        <v>59</v>
      </c>
      <c r="P209" t="s">
        <v>57</v>
      </c>
      <c r="Q209" t="s">
        <v>1161</v>
      </c>
      <c r="R209">
        <v>0</v>
      </c>
      <c r="S209">
        <v>0</v>
      </c>
      <c r="T209">
        <v>282398.51</v>
      </c>
      <c r="U209">
        <v>0</v>
      </c>
      <c r="V209" t="s">
        <v>57</v>
      </c>
      <c r="W209">
        <v>0</v>
      </c>
      <c r="X209">
        <v>0</v>
      </c>
      <c r="Y209">
        <v>0</v>
      </c>
      <c r="Z209">
        <v>-282398.51</v>
      </c>
      <c r="AA209">
        <v>20743739.449999999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100</v>
      </c>
      <c r="AK209">
        <v>100</v>
      </c>
      <c r="AL209">
        <v>0</v>
      </c>
      <c r="AM209">
        <v>21026000</v>
      </c>
      <c r="AN209">
        <v>10200000</v>
      </c>
      <c r="AO209">
        <v>0</v>
      </c>
      <c r="AP209">
        <v>0</v>
      </c>
      <c r="AQ209">
        <v>-10826000</v>
      </c>
    </row>
    <row r="210" spans="1:43" hidden="1" x14ac:dyDescent="0.25">
      <c r="A210" t="s">
        <v>713</v>
      </c>
      <c r="B210" t="s">
        <v>720</v>
      </c>
      <c r="C210" t="s">
        <v>721</v>
      </c>
      <c r="D210" t="s">
        <v>722</v>
      </c>
      <c r="E210" t="s">
        <v>52</v>
      </c>
      <c r="F210" t="s">
        <v>185</v>
      </c>
      <c r="G210" t="s">
        <v>54</v>
      </c>
      <c r="H210" t="s">
        <v>55</v>
      </c>
      <c r="I210" t="s">
        <v>56</v>
      </c>
      <c r="J210" t="s">
        <v>57</v>
      </c>
      <c r="K210" t="s">
        <v>57</v>
      </c>
      <c r="L210" t="s">
        <v>111</v>
      </c>
      <c r="M210">
        <v>351</v>
      </c>
      <c r="N210" t="s">
        <v>59</v>
      </c>
      <c r="O210" t="s">
        <v>59</v>
      </c>
      <c r="P210" t="s">
        <v>59</v>
      </c>
      <c r="Q210" t="s">
        <v>1162</v>
      </c>
      <c r="R210">
        <v>188358132.06999999</v>
      </c>
      <c r="S210">
        <v>60204595.329999998</v>
      </c>
      <c r="T210">
        <v>182850575.09</v>
      </c>
      <c r="U210">
        <v>229801.98</v>
      </c>
      <c r="V210" t="s">
        <v>57</v>
      </c>
      <c r="W210">
        <v>515333.5</v>
      </c>
      <c r="X210">
        <v>0</v>
      </c>
      <c r="Y210">
        <v>22199.759999999998</v>
      </c>
      <c r="Z210">
        <v>8577334.5800000001</v>
      </c>
      <c r="AA210">
        <v>286284274.44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100</v>
      </c>
      <c r="AK210">
        <v>100</v>
      </c>
      <c r="AL210">
        <v>0</v>
      </c>
      <c r="AM210">
        <v>289465153.32999998</v>
      </c>
      <c r="AN210">
        <v>289465153.32999998</v>
      </c>
      <c r="AO210">
        <v>0</v>
      </c>
      <c r="AP210">
        <v>0</v>
      </c>
      <c r="AQ210">
        <v>0</v>
      </c>
    </row>
    <row r="211" spans="1:43" hidden="1" x14ac:dyDescent="0.25">
      <c r="A211" t="s">
        <v>713</v>
      </c>
      <c r="B211" t="s">
        <v>723</v>
      </c>
      <c r="C211" t="s">
        <v>724</v>
      </c>
      <c r="D211" t="s">
        <v>725</v>
      </c>
      <c r="E211" t="s">
        <v>52</v>
      </c>
      <c r="F211" t="s">
        <v>68</v>
      </c>
      <c r="G211" t="s">
        <v>54</v>
      </c>
      <c r="H211" t="s">
        <v>55</v>
      </c>
      <c r="I211" t="s">
        <v>256</v>
      </c>
      <c r="J211" t="s">
        <v>59</v>
      </c>
      <c r="K211" t="s">
        <v>57</v>
      </c>
      <c r="L211" t="s">
        <v>111</v>
      </c>
      <c r="M211">
        <v>13778</v>
      </c>
      <c r="N211" t="s">
        <v>59</v>
      </c>
      <c r="O211" t="s">
        <v>59</v>
      </c>
      <c r="P211" t="s">
        <v>59</v>
      </c>
      <c r="Q211" t="s">
        <v>1163</v>
      </c>
      <c r="R211">
        <v>15701727940.809999</v>
      </c>
      <c r="S211">
        <v>2377229796.6900001</v>
      </c>
      <c r="T211">
        <v>18381915470.25</v>
      </c>
      <c r="U211">
        <v>336492584.81</v>
      </c>
      <c r="V211" t="s">
        <v>59</v>
      </c>
      <c r="W211">
        <v>1452935.66</v>
      </c>
      <c r="X211">
        <v>20915.78</v>
      </c>
      <c r="Y211">
        <v>28759.8</v>
      </c>
      <c r="Z211">
        <v>870103937.90999997</v>
      </c>
      <c r="AA211">
        <v>9662087683.2000008</v>
      </c>
      <c r="AB211">
        <v>5459809267.9499998</v>
      </c>
      <c r="AC211">
        <v>185278712.34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49.39</v>
      </c>
      <c r="AK211">
        <v>49.39</v>
      </c>
      <c r="AL211">
        <v>0</v>
      </c>
      <c r="AM211">
        <v>5200000000</v>
      </c>
      <c r="AN211">
        <v>5200000000</v>
      </c>
      <c r="AO211">
        <v>0</v>
      </c>
      <c r="AP211">
        <v>0</v>
      </c>
      <c r="AQ211">
        <v>0</v>
      </c>
    </row>
    <row r="212" spans="1:43" hidden="1" x14ac:dyDescent="0.25">
      <c r="A212" t="s">
        <v>713</v>
      </c>
      <c r="B212" t="s">
        <v>726</v>
      </c>
      <c r="C212" t="s">
        <v>727</v>
      </c>
      <c r="D212" t="s">
        <v>728</v>
      </c>
      <c r="E212" t="s">
        <v>52</v>
      </c>
      <c r="F212" t="s">
        <v>68</v>
      </c>
      <c r="G212" t="s">
        <v>54</v>
      </c>
      <c r="H212" t="s">
        <v>55</v>
      </c>
      <c r="I212" t="s">
        <v>56</v>
      </c>
      <c r="J212" t="s">
        <v>57</v>
      </c>
      <c r="K212" t="s">
        <v>57</v>
      </c>
      <c r="L212" t="s">
        <v>111</v>
      </c>
      <c r="M212">
        <v>151</v>
      </c>
      <c r="N212" t="s">
        <v>59</v>
      </c>
      <c r="O212" t="s">
        <v>59</v>
      </c>
      <c r="P212" t="s">
        <v>59</v>
      </c>
      <c r="Q212" t="s">
        <v>1164</v>
      </c>
      <c r="R212">
        <v>444980862</v>
      </c>
      <c r="S212">
        <v>39218654</v>
      </c>
      <c r="T212">
        <v>510954001</v>
      </c>
      <c r="U212">
        <v>0</v>
      </c>
      <c r="V212" t="s">
        <v>59</v>
      </c>
      <c r="W212">
        <v>398132.32</v>
      </c>
      <c r="X212">
        <v>42209.599999999999</v>
      </c>
      <c r="Y212">
        <v>40763.839999999997</v>
      </c>
      <c r="Z212">
        <v>116346510</v>
      </c>
      <c r="AA212">
        <v>947875000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100</v>
      </c>
      <c r="AK212">
        <v>100</v>
      </c>
      <c r="AL212">
        <v>0</v>
      </c>
      <c r="AM212">
        <v>761690000</v>
      </c>
      <c r="AN212">
        <v>798273000</v>
      </c>
      <c r="AO212">
        <v>0</v>
      </c>
      <c r="AP212">
        <v>0</v>
      </c>
      <c r="AQ212">
        <v>36583000</v>
      </c>
    </row>
    <row r="213" spans="1:43" hidden="1" x14ac:dyDescent="0.25">
      <c r="A213" t="s">
        <v>713</v>
      </c>
      <c r="B213" t="s">
        <v>729</v>
      </c>
      <c r="C213" t="s">
        <v>730</v>
      </c>
      <c r="D213" t="s">
        <v>731</v>
      </c>
      <c r="E213" t="s">
        <v>52</v>
      </c>
      <c r="F213" t="s">
        <v>72</v>
      </c>
      <c r="G213" t="s">
        <v>54</v>
      </c>
      <c r="H213" t="s">
        <v>55</v>
      </c>
      <c r="I213" t="s">
        <v>56</v>
      </c>
      <c r="J213" t="s">
        <v>57</v>
      </c>
      <c r="K213" t="s">
        <v>57</v>
      </c>
      <c r="L213" t="s">
        <v>111</v>
      </c>
      <c r="M213">
        <v>262</v>
      </c>
      <c r="N213" t="s">
        <v>59</v>
      </c>
      <c r="O213" t="s">
        <v>59</v>
      </c>
      <c r="P213" t="s">
        <v>59</v>
      </c>
      <c r="Q213" t="s">
        <v>1165</v>
      </c>
      <c r="R213">
        <v>14434725.91</v>
      </c>
      <c r="S213">
        <v>13579791.289999999</v>
      </c>
      <c r="T213">
        <v>18919047.329999998</v>
      </c>
      <c r="U213">
        <v>23543.15</v>
      </c>
      <c r="V213" t="s">
        <v>57</v>
      </c>
      <c r="W213">
        <v>352420.37</v>
      </c>
      <c r="X213">
        <v>0</v>
      </c>
      <c r="Y213">
        <v>0</v>
      </c>
      <c r="Z213">
        <v>371127.18</v>
      </c>
      <c r="AA213">
        <v>18346789.039999999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94.24</v>
      </c>
      <c r="AK213">
        <v>94.24</v>
      </c>
      <c r="AL213">
        <v>0</v>
      </c>
      <c r="AM213">
        <v>20617765.920000002</v>
      </c>
      <c r="AN213">
        <v>21877617.98</v>
      </c>
      <c r="AO213">
        <v>0</v>
      </c>
      <c r="AP213">
        <v>0</v>
      </c>
      <c r="AQ213">
        <v>1259852.0599999987</v>
      </c>
    </row>
    <row r="214" spans="1:43" hidden="1" x14ac:dyDescent="0.25">
      <c r="A214" t="s">
        <v>713</v>
      </c>
      <c r="B214" t="s">
        <v>732</v>
      </c>
      <c r="C214" t="s">
        <v>733</v>
      </c>
      <c r="D214" t="s">
        <v>734</v>
      </c>
      <c r="E214" t="s">
        <v>52</v>
      </c>
      <c r="F214" t="s">
        <v>204</v>
      </c>
      <c r="G214" t="s">
        <v>73</v>
      </c>
      <c r="H214" t="s">
        <v>55</v>
      </c>
      <c r="I214" t="s">
        <v>56</v>
      </c>
      <c r="J214" t="s">
        <v>57</v>
      </c>
      <c r="K214" t="s">
        <v>57</v>
      </c>
      <c r="L214" t="s">
        <v>1000</v>
      </c>
      <c r="M214">
        <v>45</v>
      </c>
      <c r="N214" t="s">
        <v>59</v>
      </c>
      <c r="O214" t="s">
        <v>59</v>
      </c>
      <c r="P214" t="s">
        <v>59</v>
      </c>
      <c r="Q214" t="s">
        <v>1166</v>
      </c>
      <c r="R214">
        <v>192692582.44999999</v>
      </c>
      <c r="S214">
        <v>6424905.3600000003</v>
      </c>
      <c r="T214">
        <v>204617302.65000001</v>
      </c>
      <c r="U214">
        <v>92096960.870000005</v>
      </c>
      <c r="V214" t="s">
        <v>57</v>
      </c>
      <c r="W214">
        <v>209550.54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20000000</v>
      </c>
      <c r="AJ214">
        <v>100</v>
      </c>
      <c r="AK214">
        <v>100</v>
      </c>
      <c r="AL214">
        <v>0</v>
      </c>
      <c r="AM214">
        <v>20000000</v>
      </c>
      <c r="AN214">
        <v>20000000</v>
      </c>
      <c r="AO214">
        <v>0</v>
      </c>
      <c r="AP214">
        <v>0</v>
      </c>
      <c r="AQ214">
        <v>0</v>
      </c>
    </row>
    <row r="215" spans="1:43" hidden="1" x14ac:dyDescent="0.25">
      <c r="A215" t="s">
        <v>713</v>
      </c>
      <c r="B215" t="s">
        <v>735</v>
      </c>
      <c r="C215" t="s">
        <v>736</v>
      </c>
      <c r="D215" t="s">
        <v>737</v>
      </c>
      <c r="E215" t="s">
        <v>67</v>
      </c>
      <c r="F215" t="s">
        <v>72</v>
      </c>
      <c r="G215" t="s">
        <v>54</v>
      </c>
      <c r="H215" t="s">
        <v>74</v>
      </c>
      <c r="I215" t="s">
        <v>56</v>
      </c>
      <c r="J215" t="s">
        <v>57</v>
      </c>
      <c r="K215" t="s">
        <v>57</v>
      </c>
      <c r="L215" t="s">
        <v>1000</v>
      </c>
      <c r="M215">
        <v>13</v>
      </c>
      <c r="N215" t="s">
        <v>59</v>
      </c>
      <c r="O215" t="s">
        <v>59</v>
      </c>
      <c r="P215" t="s">
        <v>57</v>
      </c>
      <c r="Q215" t="s">
        <v>1167</v>
      </c>
      <c r="R215">
        <v>0</v>
      </c>
      <c r="S215">
        <v>4757525.93</v>
      </c>
      <c r="T215">
        <v>42060447.75</v>
      </c>
      <c r="U215">
        <v>0</v>
      </c>
      <c r="V215" t="s">
        <v>57</v>
      </c>
      <c r="W215">
        <v>650497.74</v>
      </c>
      <c r="X215">
        <v>0</v>
      </c>
      <c r="Y215">
        <v>0</v>
      </c>
      <c r="Z215">
        <v>-668276819.51999998</v>
      </c>
      <c r="AA215">
        <v>-458084387.88</v>
      </c>
      <c r="AB215">
        <v>0</v>
      </c>
      <c r="AC215">
        <v>0</v>
      </c>
      <c r="AD215">
        <v>62517065.880000003</v>
      </c>
      <c r="AE215">
        <v>19200000</v>
      </c>
      <c r="AF215">
        <v>0</v>
      </c>
      <c r="AG215">
        <v>0</v>
      </c>
      <c r="AH215">
        <v>62627881.390000001</v>
      </c>
      <c r="AI215">
        <v>0</v>
      </c>
      <c r="AJ215">
        <v>100</v>
      </c>
      <c r="AK215">
        <v>100</v>
      </c>
      <c r="AL215">
        <v>0</v>
      </c>
      <c r="AM215">
        <v>193337426.28999999</v>
      </c>
      <c r="AN215">
        <v>193337426.28999999</v>
      </c>
      <c r="AO215">
        <v>156662573.61000001</v>
      </c>
      <c r="AP215">
        <v>156662573.61000001</v>
      </c>
      <c r="AQ215">
        <v>156662573.61000001</v>
      </c>
    </row>
    <row r="216" spans="1:43" hidden="1" x14ac:dyDescent="0.25">
      <c r="A216" t="s">
        <v>713</v>
      </c>
      <c r="B216" t="s">
        <v>738</v>
      </c>
      <c r="C216" t="s">
        <v>739</v>
      </c>
      <c r="D216" t="s">
        <v>740</v>
      </c>
      <c r="E216" t="s">
        <v>52</v>
      </c>
      <c r="F216" t="s">
        <v>68</v>
      </c>
      <c r="G216" t="s">
        <v>73</v>
      </c>
      <c r="H216" t="s">
        <v>74</v>
      </c>
      <c r="I216" t="s">
        <v>56</v>
      </c>
      <c r="J216" t="s">
        <v>57</v>
      </c>
      <c r="K216" t="s">
        <v>57</v>
      </c>
      <c r="L216" t="s">
        <v>111</v>
      </c>
      <c r="M216">
        <v>0</v>
      </c>
      <c r="N216" t="s">
        <v>59</v>
      </c>
      <c r="O216" t="s">
        <v>59</v>
      </c>
      <c r="P216" t="s">
        <v>59</v>
      </c>
      <c r="Q216" t="s">
        <v>1168</v>
      </c>
      <c r="R216">
        <v>2286378085.3800001</v>
      </c>
      <c r="S216">
        <v>231513090.36000001</v>
      </c>
      <c r="T216">
        <v>1571608662.55</v>
      </c>
      <c r="U216">
        <v>6533754.0599999996</v>
      </c>
      <c r="V216" t="s">
        <v>59</v>
      </c>
      <c r="W216">
        <v>791768.55</v>
      </c>
      <c r="X216">
        <v>55997.760000000002</v>
      </c>
      <c r="Y216">
        <v>22432.400000000001</v>
      </c>
      <c r="Z216">
        <v>517249729.23000002</v>
      </c>
      <c r="AA216">
        <v>4101322431.8600001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33.33</v>
      </c>
      <c r="AK216">
        <v>33.33</v>
      </c>
      <c r="AL216">
        <v>0</v>
      </c>
      <c r="AM216">
        <v>1971507000</v>
      </c>
      <c r="AN216">
        <v>2225541000</v>
      </c>
      <c r="AO216">
        <v>0</v>
      </c>
      <c r="AP216">
        <v>0</v>
      </c>
      <c r="AQ216">
        <v>254034000</v>
      </c>
    </row>
    <row r="217" spans="1:43" hidden="1" x14ac:dyDescent="0.25">
      <c r="A217" t="s">
        <v>713</v>
      </c>
      <c r="B217" t="s">
        <v>741</v>
      </c>
      <c r="C217" t="s">
        <v>742</v>
      </c>
      <c r="D217" t="s">
        <v>743</v>
      </c>
      <c r="E217" t="s">
        <v>52</v>
      </c>
      <c r="F217" t="s">
        <v>239</v>
      </c>
      <c r="G217" t="s">
        <v>73</v>
      </c>
      <c r="H217" t="s">
        <v>55</v>
      </c>
      <c r="I217" t="s">
        <v>56</v>
      </c>
      <c r="J217" t="s">
        <v>57</v>
      </c>
      <c r="K217" t="s">
        <v>57</v>
      </c>
      <c r="L217" t="s">
        <v>111</v>
      </c>
      <c r="M217">
        <v>553</v>
      </c>
      <c r="N217" t="s">
        <v>59</v>
      </c>
      <c r="O217" t="s">
        <v>59</v>
      </c>
      <c r="P217" t="s">
        <v>59</v>
      </c>
      <c r="Q217" t="s">
        <v>1169</v>
      </c>
      <c r="R217">
        <v>209640956.58000001</v>
      </c>
      <c r="S217">
        <v>83511130.120000005</v>
      </c>
      <c r="T217">
        <v>268124013.56</v>
      </c>
      <c r="U217">
        <v>8471349.5500000007</v>
      </c>
      <c r="V217" t="s">
        <v>57</v>
      </c>
      <c r="W217">
        <v>334734.08000000002</v>
      </c>
      <c r="X217">
        <v>0</v>
      </c>
      <c r="Y217">
        <v>0</v>
      </c>
      <c r="Z217">
        <v>1645823</v>
      </c>
      <c r="AA217">
        <v>970319169.74000001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100</v>
      </c>
      <c r="AK217">
        <v>100</v>
      </c>
      <c r="AL217">
        <v>0</v>
      </c>
      <c r="AM217">
        <v>957963888.23000002</v>
      </c>
      <c r="AN217">
        <v>968734389.03999996</v>
      </c>
      <c r="AO217">
        <v>14676200.939999999</v>
      </c>
      <c r="AP217">
        <v>3905700.13</v>
      </c>
      <c r="AQ217">
        <v>14676200.939999942</v>
      </c>
    </row>
    <row r="218" spans="1:43" hidden="1" x14ac:dyDescent="0.25">
      <c r="A218" t="s">
        <v>744</v>
      </c>
      <c r="B218" t="s">
        <v>745</v>
      </c>
      <c r="C218" t="s">
        <v>746</v>
      </c>
      <c r="D218" t="s">
        <v>747</v>
      </c>
      <c r="E218" t="s">
        <v>52</v>
      </c>
      <c r="F218" t="s">
        <v>68</v>
      </c>
      <c r="G218" t="s">
        <v>54</v>
      </c>
      <c r="H218" t="s">
        <v>55</v>
      </c>
      <c r="I218" t="s">
        <v>56</v>
      </c>
      <c r="J218" t="s">
        <v>57</v>
      </c>
      <c r="K218" t="s">
        <v>57</v>
      </c>
      <c r="L218" t="s">
        <v>111</v>
      </c>
      <c r="M218">
        <v>167</v>
      </c>
      <c r="N218" t="s">
        <v>59</v>
      </c>
      <c r="O218" t="s">
        <v>59</v>
      </c>
      <c r="P218" t="s">
        <v>59</v>
      </c>
      <c r="Q218" t="s">
        <v>1170</v>
      </c>
      <c r="R218">
        <v>89907951.180000007</v>
      </c>
      <c r="S218">
        <v>38840112.090000004</v>
      </c>
      <c r="T218">
        <v>102249972.19</v>
      </c>
      <c r="U218">
        <v>1464445.4</v>
      </c>
      <c r="V218" t="s">
        <v>59</v>
      </c>
      <c r="W218">
        <v>362811.86</v>
      </c>
      <c r="X218">
        <v>4853.54</v>
      </c>
      <c r="Y218">
        <v>62817.77</v>
      </c>
      <c r="Z218">
        <v>4172569.54</v>
      </c>
      <c r="AA218">
        <v>521964424.55000001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170866736</v>
      </c>
      <c r="AK218">
        <v>170866736</v>
      </c>
      <c r="AL218">
        <v>0</v>
      </c>
      <c r="AM218">
        <v>511348505.68000001</v>
      </c>
      <c r="AN218">
        <v>532381308.81</v>
      </c>
      <c r="AO218">
        <v>0</v>
      </c>
      <c r="AP218">
        <v>0</v>
      </c>
      <c r="AQ218">
        <v>21032803.129999995</v>
      </c>
    </row>
    <row r="219" spans="1:43" hidden="1" x14ac:dyDescent="0.25">
      <c r="A219" t="s">
        <v>744</v>
      </c>
      <c r="B219" t="s">
        <v>748</v>
      </c>
      <c r="C219" t="s">
        <v>749</v>
      </c>
      <c r="D219" t="s">
        <v>750</v>
      </c>
      <c r="E219" t="s">
        <v>52</v>
      </c>
      <c r="F219" t="s">
        <v>102</v>
      </c>
      <c r="G219" t="s">
        <v>73</v>
      </c>
      <c r="H219" t="s">
        <v>55</v>
      </c>
      <c r="I219" t="s">
        <v>56</v>
      </c>
      <c r="J219" t="s">
        <v>57</v>
      </c>
      <c r="K219" t="s">
        <v>57</v>
      </c>
      <c r="L219" t="s">
        <v>58</v>
      </c>
      <c r="M219">
        <v>573</v>
      </c>
      <c r="N219" t="s">
        <v>59</v>
      </c>
      <c r="O219" t="s">
        <v>59</v>
      </c>
      <c r="P219" t="s">
        <v>57</v>
      </c>
      <c r="Q219" t="s">
        <v>1171</v>
      </c>
      <c r="R219">
        <v>102414.78</v>
      </c>
      <c r="S219">
        <v>103614485.26000001</v>
      </c>
      <c r="T219">
        <v>123803968.39</v>
      </c>
      <c r="U219">
        <v>1647044.67</v>
      </c>
      <c r="V219" t="s">
        <v>57</v>
      </c>
      <c r="W219">
        <v>354752.36</v>
      </c>
      <c r="X219">
        <v>0</v>
      </c>
      <c r="Y219">
        <v>3064.5</v>
      </c>
      <c r="Z219">
        <v>-79258.23</v>
      </c>
      <c r="AA219">
        <v>-79258.23</v>
      </c>
      <c r="AB219">
        <v>0</v>
      </c>
      <c r="AC219">
        <v>0</v>
      </c>
      <c r="AD219">
        <v>104733451.65000001</v>
      </c>
      <c r="AE219">
        <v>131768902.88</v>
      </c>
      <c r="AF219">
        <v>70874977.859999999</v>
      </c>
      <c r="AG219">
        <v>62645626.090000004</v>
      </c>
      <c r="AH219">
        <v>0</v>
      </c>
      <c r="AI219">
        <v>0</v>
      </c>
      <c r="AJ219">
        <v>1307307880</v>
      </c>
      <c r="AK219">
        <v>1307307880</v>
      </c>
      <c r="AL219">
        <v>0</v>
      </c>
      <c r="AM219">
        <v>8310646.5499999998</v>
      </c>
      <c r="AN219">
        <v>8310646.5499999998</v>
      </c>
      <c r="AO219">
        <v>0</v>
      </c>
      <c r="AP219">
        <v>0</v>
      </c>
      <c r="AQ219">
        <v>0</v>
      </c>
    </row>
    <row r="220" spans="1:43" hidden="1" x14ac:dyDescent="0.25">
      <c r="A220" t="s">
        <v>744</v>
      </c>
      <c r="B220" t="s">
        <v>751</v>
      </c>
      <c r="C220" t="s">
        <v>752</v>
      </c>
      <c r="D220" t="s">
        <v>753</v>
      </c>
      <c r="E220" t="s">
        <v>67</v>
      </c>
      <c r="F220" t="s">
        <v>68</v>
      </c>
      <c r="G220" t="s">
        <v>54</v>
      </c>
      <c r="H220" t="s">
        <v>55</v>
      </c>
      <c r="I220" t="s">
        <v>56</v>
      </c>
      <c r="J220" t="s">
        <v>57</v>
      </c>
      <c r="K220" t="s">
        <v>57</v>
      </c>
      <c r="L220" t="s">
        <v>111</v>
      </c>
      <c r="M220">
        <v>3</v>
      </c>
      <c r="N220" t="s">
        <v>57</v>
      </c>
      <c r="O220" t="s">
        <v>57</v>
      </c>
      <c r="P220" t="s">
        <v>57</v>
      </c>
      <c r="Q220" t="s">
        <v>987</v>
      </c>
      <c r="R220">
        <v>0</v>
      </c>
      <c r="S220">
        <v>336515.5</v>
      </c>
      <c r="T220">
        <v>562741.81000000006</v>
      </c>
      <c r="U220">
        <v>0</v>
      </c>
      <c r="V220" t="s">
        <v>57</v>
      </c>
      <c r="W220">
        <v>104000</v>
      </c>
      <c r="X220">
        <v>0</v>
      </c>
      <c r="Y220">
        <v>0</v>
      </c>
      <c r="Z220">
        <v>-520981.01</v>
      </c>
      <c r="AA220">
        <v>2069900.08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59421895749</v>
      </c>
      <c r="AK220">
        <v>59421895749</v>
      </c>
      <c r="AL220">
        <v>0</v>
      </c>
      <c r="AM220">
        <v>158907523.49000001</v>
      </c>
      <c r="AN220">
        <v>158907523.49000001</v>
      </c>
      <c r="AO220">
        <v>0</v>
      </c>
      <c r="AP220">
        <v>0</v>
      </c>
      <c r="AQ220">
        <v>0</v>
      </c>
    </row>
    <row r="221" spans="1:43" hidden="1" x14ac:dyDescent="0.25">
      <c r="A221" t="s">
        <v>744</v>
      </c>
      <c r="B221" t="s">
        <v>754</v>
      </c>
      <c r="C221" t="s">
        <v>755</v>
      </c>
      <c r="D221" t="s">
        <v>756</v>
      </c>
      <c r="E221" t="s">
        <v>67</v>
      </c>
      <c r="F221" t="s">
        <v>280</v>
      </c>
      <c r="G221" t="s">
        <v>54</v>
      </c>
      <c r="H221" t="s">
        <v>55</v>
      </c>
      <c r="I221" t="s">
        <v>56</v>
      </c>
      <c r="J221" t="s">
        <v>57</v>
      </c>
      <c r="K221" t="s">
        <v>57</v>
      </c>
      <c r="L221" t="s">
        <v>1000</v>
      </c>
      <c r="M221">
        <v>0</v>
      </c>
      <c r="N221" t="s">
        <v>57</v>
      </c>
      <c r="O221" t="s">
        <v>57</v>
      </c>
      <c r="P221" t="s">
        <v>57</v>
      </c>
      <c r="Q221" t="s">
        <v>987</v>
      </c>
      <c r="R221">
        <v>0</v>
      </c>
      <c r="S221">
        <v>0</v>
      </c>
      <c r="T221">
        <v>720</v>
      </c>
      <c r="U221">
        <v>0</v>
      </c>
      <c r="V221" t="s">
        <v>57</v>
      </c>
      <c r="W221">
        <v>0</v>
      </c>
      <c r="X221">
        <v>0</v>
      </c>
      <c r="Y221">
        <v>0</v>
      </c>
      <c r="Z221">
        <v>-720</v>
      </c>
      <c r="AA221">
        <v>82.93</v>
      </c>
      <c r="AB221">
        <v>0</v>
      </c>
      <c r="AC221">
        <v>0</v>
      </c>
      <c r="AD221">
        <v>676</v>
      </c>
      <c r="AE221">
        <v>720</v>
      </c>
      <c r="AF221">
        <v>0</v>
      </c>
      <c r="AG221">
        <v>0</v>
      </c>
      <c r="AH221">
        <v>0</v>
      </c>
      <c r="AI221">
        <v>0</v>
      </c>
      <c r="AJ221">
        <v>376092373</v>
      </c>
      <c r="AK221">
        <v>376092373</v>
      </c>
      <c r="AL221">
        <v>0</v>
      </c>
      <c r="AM221">
        <v>9225032.8100000005</v>
      </c>
      <c r="AN221">
        <v>9225032.8100000005</v>
      </c>
      <c r="AO221">
        <v>0</v>
      </c>
      <c r="AP221">
        <v>0</v>
      </c>
      <c r="AQ221">
        <v>0</v>
      </c>
    </row>
    <row r="222" spans="1:43" hidden="1" x14ac:dyDescent="0.25">
      <c r="A222" t="s">
        <v>744</v>
      </c>
      <c r="B222" t="s">
        <v>757</v>
      </c>
      <c r="C222" t="s">
        <v>758</v>
      </c>
      <c r="D222" t="s">
        <v>759</v>
      </c>
      <c r="E222" t="s">
        <v>67</v>
      </c>
      <c r="F222" t="s">
        <v>68</v>
      </c>
      <c r="G222" t="s">
        <v>54</v>
      </c>
      <c r="H222" t="s">
        <v>55</v>
      </c>
      <c r="I222" t="s">
        <v>56</v>
      </c>
      <c r="J222" t="s">
        <v>57</v>
      </c>
      <c r="K222" t="s">
        <v>57</v>
      </c>
      <c r="L222" t="s">
        <v>111</v>
      </c>
      <c r="M222">
        <v>0</v>
      </c>
      <c r="N222" t="s">
        <v>57</v>
      </c>
      <c r="O222" t="s">
        <v>57</v>
      </c>
      <c r="P222" t="s">
        <v>57</v>
      </c>
      <c r="Q222" t="s">
        <v>987</v>
      </c>
      <c r="R222">
        <v>279456.96000000002</v>
      </c>
      <c r="S222">
        <v>0</v>
      </c>
      <c r="T222">
        <v>235981.8</v>
      </c>
      <c r="U222">
        <v>0</v>
      </c>
      <c r="V222" t="s">
        <v>57</v>
      </c>
      <c r="W222">
        <v>0</v>
      </c>
      <c r="X222">
        <v>0</v>
      </c>
      <c r="Y222">
        <v>0</v>
      </c>
      <c r="Z222">
        <v>43475.16</v>
      </c>
      <c r="AA222">
        <v>739933.75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67419895</v>
      </c>
      <c r="AK222">
        <v>67419895</v>
      </c>
      <c r="AL222">
        <v>0</v>
      </c>
      <c r="AM222">
        <v>11467019.41</v>
      </c>
      <c r="AN222">
        <v>11467019.41</v>
      </c>
      <c r="AO222">
        <v>0</v>
      </c>
      <c r="AP222">
        <v>0</v>
      </c>
      <c r="AQ222">
        <v>0</v>
      </c>
    </row>
    <row r="223" spans="1:43" hidden="1" x14ac:dyDescent="0.25">
      <c r="A223" t="s">
        <v>744</v>
      </c>
      <c r="B223" t="s">
        <v>760</v>
      </c>
      <c r="C223" t="s">
        <v>761</v>
      </c>
      <c r="D223" t="s">
        <v>762</v>
      </c>
      <c r="E223" t="s">
        <v>67</v>
      </c>
      <c r="F223" t="s">
        <v>204</v>
      </c>
      <c r="G223" t="s">
        <v>73</v>
      </c>
      <c r="H223" t="s">
        <v>55</v>
      </c>
      <c r="I223" t="s">
        <v>56</v>
      </c>
      <c r="J223" t="s">
        <v>57</v>
      </c>
      <c r="K223" t="s">
        <v>57</v>
      </c>
      <c r="L223" t="s">
        <v>58</v>
      </c>
      <c r="M223">
        <v>5</v>
      </c>
      <c r="N223" t="s">
        <v>57</v>
      </c>
      <c r="O223" t="s">
        <v>57</v>
      </c>
      <c r="P223" t="s">
        <v>57</v>
      </c>
      <c r="Q223" t="s">
        <v>987</v>
      </c>
      <c r="R223">
        <v>3144093.62</v>
      </c>
      <c r="S223">
        <v>437982.03</v>
      </c>
      <c r="T223">
        <v>3148093.62</v>
      </c>
      <c r="U223">
        <v>0</v>
      </c>
      <c r="V223" t="s">
        <v>57</v>
      </c>
      <c r="W223">
        <v>0</v>
      </c>
      <c r="X223">
        <v>0</v>
      </c>
      <c r="Y223">
        <v>0</v>
      </c>
      <c r="Z223">
        <v>-27065803.100000001</v>
      </c>
      <c r="AA223">
        <v>-1230075437.6700001</v>
      </c>
      <c r="AB223">
        <v>0</v>
      </c>
      <c r="AC223">
        <v>0</v>
      </c>
      <c r="AD223">
        <v>3017954.29</v>
      </c>
      <c r="AE223">
        <v>3144093.62</v>
      </c>
      <c r="AF223">
        <v>0</v>
      </c>
      <c r="AG223">
        <v>0</v>
      </c>
      <c r="AH223">
        <v>0</v>
      </c>
      <c r="AI223">
        <v>0</v>
      </c>
      <c r="AJ223">
        <v>72884768814</v>
      </c>
      <c r="AK223">
        <v>72884768814</v>
      </c>
      <c r="AL223">
        <v>0</v>
      </c>
      <c r="AM223">
        <v>9430415.9800000004</v>
      </c>
      <c r="AN223">
        <v>9430415.9800000004</v>
      </c>
      <c r="AO223">
        <v>0</v>
      </c>
      <c r="AP223">
        <v>0</v>
      </c>
      <c r="AQ223">
        <v>0</v>
      </c>
    </row>
    <row r="224" spans="1:43" hidden="1" x14ac:dyDescent="0.25">
      <c r="A224" t="s">
        <v>744</v>
      </c>
      <c r="B224" t="s">
        <v>763</v>
      </c>
      <c r="C224" t="s">
        <v>764</v>
      </c>
      <c r="D224" t="s">
        <v>765</v>
      </c>
      <c r="E224" t="s">
        <v>67</v>
      </c>
      <c r="F224" t="s">
        <v>204</v>
      </c>
      <c r="G224" t="s">
        <v>54</v>
      </c>
      <c r="H224" t="s">
        <v>55</v>
      </c>
      <c r="I224" t="s">
        <v>56</v>
      </c>
      <c r="J224" t="s">
        <v>57</v>
      </c>
      <c r="K224" t="s">
        <v>57</v>
      </c>
      <c r="L224" t="s">
        <v>58</v>
      </c>
      <c r="M224">
        <v>0</v>
      </c>
      <c r="N224" t="s">
        <v>57</v>
      </c>
      <c r="O224" t="s">
        <v>57</v>
      </c>
      <c r="P224" t="s">
        <v>57</v>
      </c>
      <c r="Q224" t="s">
        <v>987</v>
      </c>
      <c r="R224">
        <v>14851.29</v>
      </c>
      <c r="S224">
        <v>0</v>
      </c>
      <c r="T224">
        <v>18851.29</v>
      </c>
      <c r="U224">
        <v>0</v>
      </c>
      <c r="V224" t="s">
        <v>57</v>
      </c>
      <c r="W224">
        <v>0</v>
      </c>
      <c r="X224">
        <v>0</v>
      </c>
      <c r="Y224">
        <v>0</v>
      </c>
      <c r="Z224">
        <v>-10390211.48</v>
      </c>
      <c r="AA224">
        <v>-667165118.03999996</v>
      </c>
      <c r="AB224">
        <v>0</v>
      </c>
      <c r="AC224">
        <v>0</v>
      </c>
      <c r="AD224">
        <v>13295.15</v>
      </c>
      <c r="AE224">
        <v>14851.15</v>
      </c>
      <c r="AF224">
        <v>0</v>
      </c>
      <c r="AG224">
        <v>0</v>
      </c>
      <c r="AH224">
        <v>0</v>
      </c>
      <c r="AI224">
        <v>0</v>
      </c>
      <c r="AJ224">
        <v>9818650394</v>
      </c>
      <c r="AK224">
        <v>9818650394</v>
      </c>
      <c r="AL224">
        <v>0</v>
      </c>
      <c r="AM224">
        <v>4128123850.7399998</v>
      </c>
      <c r="AN224">
        <v>4128123850.7399998</v>
      </c>
      <c r="AO224">
        <v>0</v>
      </c>
      <c r="AP224">
        <v>0</v>
      </c>
      <c r="AQ224">
        <v>0</v>
      </c>
    </row>
    <row r="225" spans="1:43" hidden="1" x14ac:dyDescent="0.25">
      <c r="A225" t="s">
        <v>744</v>
      </c>
      <c r="B225" t="s">
        <v>766</v>
      </c>
      <c r="C225" t="s">
        <v>767</v>
      </c>
      <c r="D225" t="s">
        <v>768</v>
      </c>
      <c r="E225" t="s">
        <v>52</v>
      </c>
      <c r="F225" t="s">
        <v>359</v>
      </c>
      <c r="G225" t="s">
        <v>54</v>
      </c>
      <c r="H225" t="s">
        <v>55</v>
      </c>
      <c r="I225" t="s">
        <v>256</v>
      </c>
      <c r="J225" t="s">
        <v>57</v>
      </c>
      <c r="K225" t="s">
        <v>57</v>
      </c>
      <c r="L225" t="s">
        <v>58</v>
      </c>
      <c r="M225">
        <v>416</v>
      </c>
      <c r="N225" t="s">
        <v>59</v>
      </c>
      <c r="O225" t="s">
        <v>59</v>
      </c>
      <c r="P225" t="s">
        <v>59</v>
      </c>
      <c r="Q225" t="s">
        <v>1172</v>
      </c>
      <c r="R225">
        <v>0</v>
      </c>
      <c r="S225">
        <v>56143528.039999999</v>
      </c>
      <c r="T225">
        <v>90827865.930000007</v>
      </c>
      <c r="U225">
        <v>303874.26</v>
      </c>
      <c r="V225" t="s">
        <v>57</v>
      </c>
      <c r="W225">
        <v>251873.89</v>
      </c>
      <c r="X225">
        <v>0</v>
      </c>
      <c r="Y225">
        <v>0</v>
      </c>
      <c r="Z225">
        <v>12035561.66</v>
      </c>
      <c r="AA225">
        <v>11921678.609999999</v>
      </c>
      <c r="AB225">
        <v>0</v>
      </c>
      <c r="AC225">
        <v>0</v>
      </c>
      <c r="AD225">
        <v>176987827.74000001</v>
      </c>
      <c r="AE225">
        <v>92913731.140000001</v>
      </c>
      <c r="AF225">
        <v>744686.26</v>
      </c>
      <c r="AG225">
        <v>744686.26</v>
      </c>
      <c r="AH225">
        <v>0</v>
      </c>
      <c r="AI225">
        <v>0</v>
      </c>
      <c r="AJ225">
        <v>199200</v>
      </c>
      <c r="AK225">
        <v>199200</v>
      </c>
      <c r="AL225">
        <v>0</v>
      </c>
      <c r="AM225">
        <v>15960044.109999999</v>
      </c>
      <c r="AN225">
        <v>15960044.109999999</v>
      </c>
      <c r="AO225">
        <v>0</v>
      </c>
      <c r="AP225">
        <v>0</v>
      </c>
      <c r="AQ225">
        <v>0</v>
      </c>
    </row>
    <row r="226" spans="1:43" hidden="1" x14ac:dyDescent="0.25">
      <c r="A226" t="s">
        <v>744</v>
      </c>
      <c r="B226" t="s">
        <v>769</v>
      </c>
      <c r="C226" t="s">
        <v>770</v>
      </c>
      <c r="D226" t="s">
        <v>771</v>
      </c>
      <c r="E226" t="s">
        <v>67</v>
      </c>
      <c r="F226" t="s">
        <v>68</v>
      </c>
      <c r="G226" t="s">
        <v>54</v>
      </c>
      <c r="H226" t="s">
        <v>55</v>
      </c>
      <c r="I226" t="s">
        <v>56</v>
      </c>
      <c r="J226" t="s">
        <v>57</v>
      </c>
      <c r="K226" t="s">
        <v>57</v>
      </c>
      <c r="L226" t="s">
        <v>111</v>
      </c>
      <c r="M226">
        <v>0</v>
      </c>
      <c r="N226" t="s">
        <v>57</v>
      </c>
      <c r="O226" t="s">
        <v>57</v>
      </c>
      <c r="P226" t="s">
        <v>57</v>
      </c>
      <c r="Q226" t="s">
        <v>987</v>
      </c>
      <c r="R226">
        <v>0</v>
      </c>
      <c r="S226">
        <v>0</v>
      </c>
      <c r="T226">
        <v>820</v>
      </c>
      <c r="U226">
        <v>0</v>
      </c>
      <c r="V226" t="s">
        <v>57</v>
      </c>
      <c r="W226">
        <v>0</v>
      </c>
      <c r="X226">
        <v>0</v>
      </c>
      <c r="Y226">
        <v>0</v>
      </c>
      <c r="Z226">
        <v>-820</v>
      </c>
      <c r="AA226">
        <v>-172440.97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4729443</v>
      </c>
      <c r="AK226">
        <v>4729443</v>
      </c>
      <c r="AL226">
        <v>0</v>
      </c>
      <c r="AM226">
        <v>4729443</v>
      </c>
      <c r="AN226">
        <v>4729443</v>
      </c>
      <c r="AO226">
        <v>0</v>
      </c>
      <c r="AP226">
        <v>0</v>
      </c>
      <c r="AQ226">
        <v>0</v>
      </c>
    </row>
    <row r="227" spans="1:43" hidden="1" x14ac:dyDescent="0.25">
      <c r="A227" t="s">
        <v>744</v>
      </c>
      <c r="B227" t="s">
        <v>772</v>
      </c>
      <c r="C227" t="s">
        <v>773</v>
      </c>
      <c r="D227" t="s">
        <v>774</v>
      </c>
      <c r="E227" t="s">
        <v>52</v>
      </c>
      <c r="F227" t="s">
        <v>102</v>
      </c>
      <c r="G227" t="s">
        <v>73</v>
      </c>
      <c r="H227" t="s">
        <v>55</v>
      </c>
      <c r="I227" t="s">
        <v>56</v>
      </c>
      <c r="J227" t="s">
        <v>57</v>
      </c>
      <c r="K227" t="s">
        <v>57</v>
      </c>
      <c r="L227" t="s">
        <v>58</v>
      </c>
      <c r="M227">
        <v>248</v>
      </c>
      <c r="N227" t="s">
        <v>59</v>
      </c>
      <c r="O227" t="s">
        <v>59</v>
      </c>
      <c r="P227" t="s">
        <v>57</v>
      </c>
      <c r="Q227" t="s">
        <v>1173</v>
      </c>
      <c r="R227">
        <v>50685.59</v>
      </c>
      <c r="S227">
        <v>39928849.75</v>
      </c>
      <c r="T227">
        <v>58494776.549999997</v>
      </c>
      <c r="U227">
        <v>3925485.25</v>
      </c>
      <c r="V227" t="s">
        <v>57</v>
      </c>
      <c r="W227">
        <v>366283.4</v>
      </c>
      <c r="X227">
        <v>0</v>
      </c>
      <c r="Y227">
        <v>0</v>
      </c>
      <c r="Z227">
        <v>1349619.17</v>
      </c>
      <c r="AA227">
        <v>6533763.0899999999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811974.32</v>
      </c>
      <c r="AN227">
        <v>811974.32</v>
      </c>
      <c r="AO227">
        <v>0</v>
      </c>
      <c r="AP227">
        <v>0</v>
      </c>
      <c r="AQ227">
        <v>0</v>
      </c>
    </row>
    <row r="228" spans="1:43" hidden="1" x14ac:dyDescent="0.25">
      <c r="A228" t="s">
        <v>744</v>
      </c>
      <c r="B228" t="s">
        <v>775</v>
      </c>
      <c r="C228" t="s">
        <v>776</v>
      </c>
      <c r="D228" t="s">
        <v>777</v>
      </c>
      <c r="E228" t="s">
        <v>52</v>
      </c>
      <c r="F228" t="s">
        <v>204</v>
      </c>
      <c r="G228" t="s">
        <v>73</v>
      </c>
      <c r="H228" t="s">
        <v>55</v>
      </c>
      <c r="I228" t="s">
        <v>56</v>
      </c>
      <c r="J228" t="s">
        <v>57</v>
      </c>
      <c r="K228" t="s">
        <v>57</v>
      </c>
      <c r="L228" t="s">
        <v>58</v>
      </c>
      <c r="M228">
        <v>424</v>
      </c>
      <c r="N228" t="s">
        <v>59</v>
      </c>
      <c r="O228" t="s">
        <v>59</v>
      </c>
      <c r="P228" t="s">
        <v>59</v>
      </c>
      <c r="Q228" t="s">
        <v>1174</v>
      </c>
      <c r="R228">
        <v>5690692.0899999999</v>
      </c>
      <c r="S228">
        <v>37863796.420000002</v>
      </c>
      <c r="T228">
        <v>71551282.180000007</v>
      </c>
      <c r="U228">
        <v>0</v>
      </c>
      <c r="V228" t="s">
        <v>57</v>
      </c>
      <c r="W228">
        <v>206294.03</v>
      </c>
      <c r="X228">
        <v>0</v>
      </c>
      <c r="Y228">
        <v>0</v>
      </c>
      <c r="Z228">
        <v>179441245.03</v>
      </c>
      <c r="AA228">
        <v>757192445.33000004</v>
      </c>
      <c r="AB228">
        <v>0</v>
      </c>
      <c r="AC228">
        <v>0</v>
      </c>
      <c r="AD228">
        <v>50088949.789999999</v>
      </c>
      <c r="AE228">
        <v>62515627.299999997</v>
      </c>
      <c r="AF228">
        <v>7986437.3700000001</v>
      </c>
      <c r="AG228">
        <v>4569593.9400000004</v>
      </c>
      <c r="AH228">
        <v>0</v>
      </c>
      <c r="AI228">
        <v>0</v>
      </c>
      <c r="AJ228">
        <v>72884768867</v>
      </c>
      <c r="AK228">
        <v>72884768867</v>
      </c>
      <c r="AL228">
        <v>0</v>
      </c>
      <c r="AM228">
        <v>996251938.23000002</v>
      </c>
      <c r="AN228">
        <v>996251938.23000002</v>
      </c>
      <c r="AO228">
        <v>0</v>
      </c>
      <c r="AP228">
        <v>0</v>
      </c>
      <c r="AQ228">
        <v>0</v>
      </c>
    </row>
    <row r="229" spans="1:43" hidden="1" x14ac:dyDescent="0.25">
      <c r="A229" t="s">
        <v>744</v>
      </c>
      <c r="B229" t="s">
        <v>778</v>
      </c>
      <c r="C229" t="s">
        <v>779</v>
      </c>
      <c r="D229" t="s">
        <v>780</v>
      </c>
      <c r="E229" t="s">
        <v>52</v>
      </c>
      <c r="F229" t="s">
        <v>91</v>
      </c>
      <c r="G229" t="s">
        <v>54</v>
      </c>
      <c r="H229" t="s">
        <v>55</v>
      </c>
      <c r="I229" t="s">
        <v>56</v>
      </c>
      <c r="J229" t="s">
        <v>57</v>
      </c>
      <c r="K229" t="s">
        <v>59</v>
      </c>
      <c r="L229" t="s">
        <v>58</v>
      </c>
      <c r="M229">
        <v>334</v>
      </c>
      <c r="N229" t="s">
        <v>59</v>
      </c>
      <c r="O229" t="s">
        <v>59</v>
      </c>
      <c r="P229" t="s">
        <v>57</v>
      </c>
      <c r="Q229" t="s">
        <v>1175</v>
      </c>
      <c r="R229">
        <v>583311242.42999995</v>
      </c>
      <c r="S229">
        <v>70094224.530000001</v>
      </c>
      <c r="T229">
        <v>589019160.24000001</v>
      </c>
      <c r="U229">
        <v>412341229.12</v>
      </c>
      <c r="V229" t="s">
        <v>57</v>
      </c>
      <c r="W229">
        <v>284285.82</v>
      </c>
      <c r="X229">
        <v>0</v>
      </c>
      <c r="Y229">
        <v>0</v>
      </c>
      <c r="Z229">
        <v>-5707917.7300000004</v>
      </c>
      <c r="AA229">
        <v>109926645.91</v>
      </c>
      <c r="AB229">
        <v>0</v>
      </c>
      <c r="AC229">
        <v>0</v>
      </c>
      <c r="AD229">
        <v>551498889.42999995</v>
      </c>
      <c r="AE229">
        <v>567889086.49000001</v>
      </c>
      <c r="AF229">
        <v>2844278.13</v>
      </c>
      <c r="AG229">
        <v>3184578.24</v>
      </c>
      <c r="AH229">
        <v>0</v>
      </c>
      <c r="AI229">
        <v>0</v>
      </c>
      <c r="AJ229">
        <v>3338267396</v>
      </c>
      <c r="AK229">
        <v>3338267396</v>
      </c>
      <c r="AL229">
        <v>0</v>
      </c>
      <c r="AM229">
        <v>242168282.16999999</v>
      </c>
      <c r="AN229">
        <v>242168282.16999999</v>
      </c>
      <c r="AO229">
        <v>0</v>
      </c>
      <c r="AP229">
        <v>0</v>
      </c>
      <c r="AQ229">
        <v>0</v>
      </c>
    </row>
    <row r="230" spans="1:43" hidden="1" x14ac:dyDescent="0.25">
      <c r="A230" t="s">
        <v>744</v>
      </c>
      <c r="B230" t="s">
        <v>781</v>
      </c>
      <c r="C230" t="s">
        <v>782</v>
      </c>
      <c r="D230" t="s">
        <v>783</v>
      </c>
      <c r="E230" t="s">
        <v>52</v>
      </c>
      <c r="F230" t="s">
        <v>121</v>
      </c>
      <c r="G230" t="s">
        <v>73</v>
      </c>
      <c r="H230" t="s">
        <v>74</v>
      </c>
      <c r="I230" t="s">
        <v>56</v>
      </c>
      <c r="J230" t="s">
        <v>57</v>
      </c>
      <c r="K230" t="s">
        <v>57</v>
      </c>
      <c r="L230" t="s">
        <v>111</v>
      </c>
      <c r="M230">
        <v>226</v>
      </c>
      <c r="N230" t="s">
        <v>59</v>
      </c>
      <c r="O230" t="s">
        <v>59</v>
      </c>
      <c r="P230" t="s">
        <v>59</v>
      </c>
      <c r="Q230" t="s">
        <v>1176</v>
      </c>
      <c r="R230">
        <v>18490503.66</v>
      </c>
      <c r="S230">
        <v>29550490.73</v>
      </c>
      <c r="T230">
        <v>40768668.509999998</v>
      </c>
      <c r="U230">
        <v>730015.2</v>
      </c>
      <c r="V230" t="s">
        <v>57</v>
      </c>
      <c r="W230">
        <v>238113.36</v>
      </c>
      <c r="X230">
        <v>0</v>
      </c>
      <c r="Y230">
        <v>0</v>
      </c>
      <c r="Z230">
        <v>-33457578.710000001</v>
      </c>
      <c r="AA230">
        <v>83201951.890000001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99385118.920000002</v>
      </c>
      <c r="AN230">
        <v>99385118.920000002</v>
      </c>
      <c r="AO230">
        <v>0</v>
      </c>
      <c r="AP230">
        <v>0</v>
      </c>
      <c r="AQ230">
        <v>0</v>
      </c>
    </row>
    <row r="231" spans="1:43" hidden="1" x14ac:dyDescent="0.25">
      <c r="A231" t="s">
        <v>744</v>
      </c>
      <c r="B231" t="s">
        <v>784</v>
      </c>
      <c r="C231" t="s">
        <v>785</v>
      </c>
      <c r="D231" t="s">
        <v>786</v>
      </c>
      <c r="E231" t="s">
        <v>52</v>
      </c>
      <c r="F231" t="s">
        <v>72</v>
      </c>
      <c r="G231" t="s">
        <v>54</v>
      </c>
      <c r="H231" t="s">
        <v>74</v>
      </c>
      <c r="I231" t="s">
        <v>56</v>
      </c>
      <c r="J231" t="s">
        <v>57</v>
      </c>
      <c r="K231" t="s">
        <v>57</v>
      </c>
      <c r="L231" t="s">
        <v>58</v>
      </c>
      <c r="M231">
        <v>52</v>
      </c>
      <c r="N231" t="s">
        <v>59</v>
      </c>
      <c r="O231" t="s">
        <v>59</v>
      </c>
      <c r="P231" t="s">
        <v>57</v>
      </c>
      <c r="Q231" t="s">
        <v>987</v>
      </c>
      <c r="R231">
        <v>135386.91</v>
      </c>
      <c r="S231">
        <v>5805338.6500000004</v>
      </c>
      <c r="T231">
        <v>12841292.869999999</v>
      </c>
      <c r="U231">
        <v>0</v>
      </c>
      <c r="V231" t="s">
        <v>57</v>
      </c>
      <c r="W231">
        <v>225102.14</v>
      </c>
      <c r="X231">
        <v>0</v>
      </c>
      <c r="Y231">
        <v>0</v>
      </c>
      <c r="Z231">
        <v>-93730.15</v>
      </c>
      <c r="AA231">
        <v>1540768.57</v>
      </c>
      <c r="AB231">
        <v>0</v>
      </c>
      <c r="AC231">
        <v>0</v>
      </c>
      <c r="AD231">
        <v>2662510.09</v>
      </c>
      <c r="AE231">
        <v>6420680.0800000001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1520887.26</v>
      </c>
      <c r="AN231">
        <v>1520887.26</v>
      </c>
      <c r="AO231">
        <v>0</v>
      </c>
      <c r="AP231">
        <v>0</v>
      </c>
      <c r="AQ231">
        <v>0</v>
      </c>
    </row>
    <row r="232" spans="1:43" hidden="1" x14ac:dyDescent="0.25">
      <c r="A232" t="s">
        <v>744</v>
      </c>
      <c r="B232" t="s">
        <v>787</v>
      </c>
      <c r="C232" t="s">
        <v>788</v>
      </c>
      <c r="D232" t="s">
        <v>789</v>
      </c>
      <c r="E232" t="s">
        <v>52</v>
      </c>
      <c r="F232" t="s">
        <v>72</v>
      </c>
      <c r="G232" t="s">
        <v>54</v>
      </c>
      <c r="H232" t="s">
        <v>74</v>
      </c>
      <c r="I232" t="s">
        <v>56</v>
      </c>
      <c r="J232" t="s">
        <v>57</v>
      </c>
      <c r="K232" t="s">
        <v>57</v>
      </c>
      <c r="L232" t="s">
        <v>58</v>
      </c>
      <c r="M232">
        <v>247</v>
      </c>
      <c r="N232" t="s">
        <v>59</v>
      </c>
      <c r="O232" t="s">
        <v>59</v>
      </c>
      <c r="P232" t="s">
        <v>57</v>
      </c>
      <c r="Q232" t="s">
        <v>987</v>
      </c>
      <c r="R232">
        <v>149631147</v>
      </c>
      <c r="S232">
        <v>23400705.359999999</v>
      </c>
      <c r="T232">
        <v>152579751.05000001</v>
      </c>
      <c r="U232">
        <v>6527372.6799999997</v>
      </c>
      <c r="V232" t="s">
        <v>57</v>
      </c>
      <c r="W232">
        <v>183348.21</v>
      </c>
      <c r="X232">
        <v>0</v>
      </c>
      <c r="Y232">
        <v>0</v>
      </c>
      <c r="Z232">
        <v>14137383</v>
      </c>
      <c r="AA232">
        <v>52879082</v>
      </c>
      <c r="AB232">
        <v>0</v>
      </c>
      <c r="AC232">
        <v>0</v>
      </c>
      <c r="AD232">
        <v>4335804.45</v>
      </c>
      <c r="AE232">
        <v>6399240.3700000001</v>
      </c>
      <c r="AF232">
        <v>3671316.83</v>
      </c>
      <c r="AG232">
        <v>2441970.12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33788930.850000001</v>
      </c>
      <c r="AN232">
        <v>33788930.850000001</v>
      </c>
      <c r="AO232">
        <v>0</v>
      </c>
      <c r="AP232">
        <v>0</v>
      </c>
      <c r="AQ232">
        <v>0</v>
      </c>
    </row>
    <row r="233" spans="1:43" hidden="1" x14ac:dyDescent="0.25">
      <c r="A233" t="s">
        <v>744</v>
      </c>
      <c r="B233" t="s">
        <v>790</v>
      </c>
      <c r="C233" t="s">
        <v>791</v>
      </c>
      <c r="D233" t="s">
        <v>792</v>
      </c>
      <c r="E233" t="s">
        <v>52</v>
      </c>
      <c r="F233" t="s">
        <v>63</v>
      </c>
      <c r="G233" t="s">
        <v>54</v>
      </c>
      <c r="H233" t="s">
        <v>55</v>
      </c>
      <c r="I233" t="s">
        <v>56</v>
      </c>
      <c r="J233" t="s">
        <v>57</v>
      </c>
      <c r="K233" t="s">
        <v>57</v>
      </c>
      <c r="L233" t="s">
        <v>58</v>
      </c>
      <c r="M233">
        <v>84</v>
      </c>
      <c r="N233" t="s">
        <v>59</v>
      </c>
      <c r="O233" t="s">
        <v>59</v>
      </c>
      <c r="P233" t="s">
        <v>59</v>
      </c>
      <c r="Q233" t="s">
        <v>1177</v>
      </c>
      <c r="R233">
        <v>3612216.67</v>
      </c>
      <c r="S233">
        <v>7920958.9000000004</v>
      </c>
      <c r="T233">
        <v>19523820.010000002</v>
      </c>
      <c r="U233">
        <v>0</v>
      </c>
      <c r="V233" t="s">
        <v>57</v>
      </c>
      <c r="W233">
        <v>310512.31</v>
      </c>
      <c r="X233">
        <v>0</v>
      </c>
      <c r="Y233">
        <v>7579</v>
      </c>
      <c r="Z233">
        <v>1936628.08</v>
      </c>
      <c r="AA233">
        <v>46715594.810000002</v>
      </c>
      <c r="AB233">
        <v>0</v>
      </c>
      <c r="AC233">
        <v>0</v>
      </c>
      <c r="AD233">
        <v>18257030.690000001</v>
      </c>
      <c r="AE233">
        <v>14213633</v>
      </c>
      <c r="AF233">
        <v>1167329.32</v>
      </c>
      <c r="AG233">
        <v>912639.33</v>
      </c>
      <c r="AH233">
        <v>0</v>
      </c>
      <c r="AI233">
        <v>0</v>
      </c>
      <c r="AJ233">
        <v>194429609</v>
      </c>
      <c r="AK233">
        <v>194429609</v>
      </c>
      <c r="AL233">
        <v>0</v>
      </c>
      <c r="AM233">
        <v>32114375.34</v>
      </c>
      <c r="AN233">
        <v>32114375.34</v>
      </c>
      <c r="AO233">
        <v>0</v>
      </c>
      <c r="AP233">
        <v>0</v>
      </c>
      <c r="AQ233">
        <v>0</v>
      </c>
    </row>
    <row r="234" spans="1:43" hidden="1" x14ac:dyDescent="0.25">
      <c r="A234" t="s">
        <v>744</v>
      </c>
      <c r="B234" t="s">
        <v>793</v>
      </c>
      <c r="C234" t="s">
        <v>794</v>
      </c>
      <c r="D234" t="s">
        <v>795</v>
      </c>
      <c r="E234" t="s">
        <v>52</v>
      </c>
      <c r="F234" t="s">
        <v>204</v>
      </c>
      <c r="G234" t="s">
        <v>54</v>
      </c>
      <c r="H234" t="s">
        <v>55</v>
      </c>
      <c r="I234" t="s">
        <v>56</v>
      </c>
      <c r="J234" t="s">
        <v>57</v>
      </c>
      <c r="K234" t="s">
        <v>59</v>
      </c>
      <c r="L234" t="s">
        <v>58</v>
      </c>
      <c r="M234">
        <v>390</v>
      </c>
      <c r="N234" t="s">
        <v>59</v>
      </c>
      <c r="O234" t="s">
        <v>59</v>
      </c>
      <c r="P234" t="s">
        <v>59</v>
      </c>
      <c r="Q234" t="s">
        <v>1178</v>
      </c>
      <c r="R234">
        <v>69793000</v>
      </c>
      <c r="S234">
        <v>5008288.62</v>
      </c>
      <c r="T234">
        <v>153270069.03</v>
      </c>
      <c r="U234">
        <v>0</v>
      </c>
      <c r="V234" t="s">
        <v>57</v>
      </c>
      <c r="W234">
        <v>345116.1</v>
      </c>
      <c r="X234">
        <v>0</v>
      </c>
      <c r="Y234">
        <v>0</v>
      </c>
      <c r="Z234">
        <v>-7332341000</v>
      </c>
      <c r="AA234">
        <v>221210247.11000001</v>
      </c>
      <c r="AB234">
        <v>0</v>
      </c>
      <c r="AC234">
        <v>0</v>
      </c>
      <c r="AD234">
        <v>56199000</v>
      </c>
      <c r="AE234">
        <v>69793000</v>
      </c>
      <c r="AF234">
        <v>0</v>
      </c>
      <c r="AG234">
        <v>0</v>
      </c>
      <c r="AH234">
        <v>0</v>
      </c>
      <c r="AI234">
        <v>0</v>
      </c>
      <c r="AJ234">
        <v>10642444970</v>
      </c>
      <c r="AK234">
        <v>10642444970</v>
      </c>
      <c r="AL234">
        <v>0</v>
      </c>
      <c r="AM234">
        <v>5653397155.3599997</v>
      </c>
      <c r="AN234">
        <v>5653397155.3599997</v>
      </c>
      <c r="AO234">
        <v>0</v>
      </c>
      <c r="AP234">
        <v>0</v>
      </c>
      <c r="AQ234">
        <v>0</v>
      </c>
    </row>
    <row r="235" spans="1:43" hidden="1" x14ac:dyDescent="0.25">
      <c r="A235" t="s">
        <v>744</v>
      </c>
      <c r="B235" t="s">
        <v>796</v>
      </c>
      <c r="C235" t="s">
        <v>797</v>
      </c>
      <c r="D235" t="s">
        <v>798</v>
      </c>
      <c r="E235" t="s">
        <v>52</v>
      </c>
      <c r="F235" t="s">
        <v>149</v>
      </c>
      <c r="G235" t="s">
        <v>73</v>
      </c>
      <c r="H235" t="s">
        <v>74</v>
      </c>
      <c r="I235" t="s">
        <v>56</v>
      </c>
      <c r="J235" t="s">
        <v>57</v>
      </c>
      <c r="K235" t="s">
        <v>57</v>
      </c>
      <c r="L235" t="s">
        <v>58</v>
      </c>
      <c r="M235">
        <v>64</v>
      </c>
      <c r="N235" t="s">
        <v>59</v>
      </c>
      <c r="O235" t="s">
        <v>59</v>
      </c>
      <c r="P235" t="s">
        <v>57</v>
      </c>
      <c r="Q235" t="s">
        <v>1179</v>
      </c>
      <c r="R235">
        <v>2621.72</v>
      </c>
      <c r="S235">
        <v>7282708.46</v>
      </c>
      <c r="T235">
        <v>11022431.57</v>
      </c>
      <c r="U235">
        <v>0</v>
      </c>
      <c r="V235" t="s">
        <v>57</v>
      </c>
      <c r="W235">
        <v>148924.24</v>
      </c>
      <c r="X235">
        <v>0</v>
      </c>
      <c r="Y235">
        <v>5475</v>
      </c>
      <c r="Z235">
        <v>902110.32</v>
      </c>
      <c r="AA235">
        <v>470680.1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16465899250</v>
      </c>
      <c r="AK235">
        <v>16465899250</v>
      </c>
      <c r="AL235">
        <v>0</v>
      </c>
      <c r="AM235">
        <v>8561991.9700000007</v>
      </c>
      <c r="AN235">
        <v>8561991.9700000007</v>
      </c>
      <c r="AO235">
        <v>0</v>
      </c>
      <c r="AP235">
        <v>0</v>
      </c>
      <c r="AQ235">
        <v>0</v>
      </c>
    </row>
    <row r="236" spans="1:43" hidden="1" x14ac:dyDescent="0.25">
      <c r="A236" t="s">
        <v>744</v>
      </c>
      <c r="B236" t="s">
        <v>799</v>
      </c>
      <c r="C236" t="s">
        <v>800</v>
      </c>
      <c r="D236" t="s">
        <v>801</v>
      </c>
      <c r="E236" t="s">
        <v>52</v>
      </c>
      <c r="F236" t="s">
        <v>91</v>
      </c>
      <c r="G236" t="s">
        <v>73</v>
      </c>
      <c r="H236" t="s">
        <v>55</v>
      </c>
      <c r="I236" t="s">
        <v>56</v>
      </c>
      <c r="J236" t="s">
        <v>57</v>
      </c>
      <c r="K236" t="s">
        <v>57</v>
      </c>
      <c r="L236" t="s">
        <v>58</v>
      </c>
      <c r="M236">
        <v>4902</v>
      </c>
      <c r="N236" t="s">
        <v>59</v>
      </c>
      <c r="O236" t="s">
        <v>59</v>
      </c>
      <c r="P236" t="s">
        <v>57</v>
      </c>
      <c r="Q236" t="s">
        <v>1180</v>
      </c>
      <c r="R236">
        <v>253996.22</v>
      </c>
      <c r="S236">
        <v>49650932.189999998</v>
      </c>
      <c r="T236">
        <v>50896251.189999998</v>
      </c>
      <c r="U236">
        <v>1245319</v>
      </c>
      <c r="V236" t="s">
        <v>57</v>
      </c>
      <c r="W236">
        <v>455242.29</v>
      </c>
      <c r="X236">
        <v>0</v>
      </c>
      <c r="Y236">
        <v>6935.33</v>
      </c>
      <c r="Z236">
        <v>-6756573.8899999997</v>
      </c>
      <c r="AA236">
        <v>-203988333.41999999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2478567.69</v>
      </c>
      <c r="AN236">
        <v>2478567.69</v>
      </c>
      <c r="AO236">
        <v>0</v>
      </c>
      <c r="AP236">
        <v>0</v>
      </c>
      <c r="AQ236">
        <v>0</v>
      </c>
    </row>
    <row r="237" spans="1:43" hidden="1" x14ac:dyDescent="0.25">
      <c r="A237" t="s">
        <v>744</v>
      </c>
      <c r="B237" t="s">
        <v>802</v>
      </c>
      <c r="C237" t="s">
        <v>803</v>
      </c>
      <c r="D237" t="s">
        <v>804</v>
      </c>
      <c r="E237" t="s">
        <v>67</v>
      </c>
      <c r="F237" t="s">
        <v>204</v>
      </c>
      <c r="G237" t="s">
        <v>54</v>
      </c>
      <c r="H237" t="s">
        <v>55</v>
      </c>
      <c r="I237" t="s">
        <v>56</v>
      </c>
      <c r="J237" t="s">
        <v>57</v>
      </c>
      <c r="K237" t="s">
        <v>57</v>
      </c>
      <c r="L237" t="s">
        <v>58</v>
      </c>
      <c r="M237">
        <v>4</v>
      </c>
      <c r="N237" t="s">
        <v>57</v>
      </c>
      <c r="O237" t="s">
        <v>57</v>
      </c>
      <c r="P237" t="s">
        <v>57</v>
      </c>
      <c r="Q237" t="s">
        <v>987</v>
      </c>
      <c r="R237">
        <v>493621.06</v>
      </c>
      <c r="S237">
        <v>417259.89</v>
      </c>
      <c r="T237">
        <v>956712.97</v>
      </c>
      <c r="U237">
        <v>0</v>
      </c>
      <c r="V237" t="s">
        <v>57</v>
      </c>
      <c r="W237">
        <v>95999.99</v>
      </c>
      <c r="X237">
        <v>0</v>
      </c>
      <c r="Y237">
        <v>0</v>
      </c>
      <c r="Z237">
        <v>8570.67</v>
      </c>
      <c r="AA237">
        <v>-5845922.9500000002</v>
      </c>
      <c r="AB237">
        <v>0</v>
      </c>
      <c r="AC237">
        <v>0</v>
      </c>
      <c r="AD237">
        <v>424228.59</v>
      </c>
      <c r="AE237">
        <v>479938.78</v>
      </c>
      <c r="AF237">
        <v>2992296.37</v>
      </c>
      <c r="AG237">
        <v>2992296.37</v>
      </c>
      <c r="AH237">
        <v>0</v>
      </c>
      <c r="AI237">
        <v>0</v>
      </c>
      <c r="AJ237">
        <v>71249</v>
      </c>
      <c r="AK237">
        <v>71249</v>
      </c>
      <c r="AL237">
        <v>0</v>
      </c>
      <c r="AM237">
        <v>70025960.790000007</v>
      </c>
      <c r="AN237">
        <v>70025960.790000007</v>
      </c>
      <c r="AO237">
        <v>0</v>
      </c>
      <c r="AP237">
        <v>0</v>
      </c>
      <c r="AQ237">
        <v>0</v>
      </c>
    </row>
    <row r="238" spans="1:43" hidden="1" x14ac:dyDescent="0.25">
      <c r="A238" t="s">
        <v>744</v>
      </c>
      <c r="B238" t="s">
        <v>805</v>
      </c>
      <c r="C238" t="s">
        <v>806</v>
      </c>
      <c r="D238" t="s">
        <v>807</v>
      </c>
      <c r="E238" t="s">
        <v>52</v>
      </c>
      <c r="F238" t="s">
        <v>204</v>
      </c>
      <c r="G238" t="s">
        <v>54</v>
      </c>
      <c r="H238" t="s">
        <v>74</v>
      </c>
      <c r="I238" t="s">
        <v>56</v>
      </c>
      <c r="J238" t="s">
        <v>57</v>
      </c>
      <c r="K238" t="s">
        <v>57</v>
      </c>
      <c r="L238" t="s">
        <v>58</v>
      </c>
      <c r="M238">
        <v>133</v>
      </c>
      <c r="N238" t="s">
        <v>59</v>
      </c>
      <c r="O238" t="s">
        <v>59</v>
      </c>
      <c r="P238" t="s">
        <v>57</v>
      </c>
      <c r="Q238" t="s">
        <v>1181</v>
      </c>
      <c r="R238">
        <v>22615744.57</v>
      </c>
      <c r="S238">
        <v>10136828.140000001</v>
      </c>
      <c r="T238">
        <v>55709511.700000003</v>
      </c>
      <c r="U238">
        <v>0</v>
      </c>
      <c r="V238" t="s">
        <v>57</v>
      </c>
      <c r="W238">
        <v>217579.66</v>
      </c>
      <c r="X238">
        <v>0</v>
      </c>
      <c r="Y238">
        <v>8910</v>
      </c>
      <c r="Z238">
        <v>-22636334.489999998</v>
      </c>
      <c r="AA238">
        <v>-31736236.77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526313</v>
      </c>
      <c r="AK238">
        <v>526313</v>
      </c>
      <c r="AL238">
        <v>0</v>
      </c>
      <c r="AM238">
        <v>16872235.780000001</v>
      </c>
      <c r="AN238">
        <v>16872235.780000001</v>
      </c>
      <c r="AO238">
        <v>0</v>
      </c>
      <c r="AP238">
        <v>0</v>
      </c>
      <c r="AQ238">
        <v>0</v>
      </c>
    </row>
    <row r="239" spans="1:43" hidden="1" x14ac:dyDescent="0.25">
      <c r="A239" t="s">
        <v>744</v>
      </c>
      <c r="B239" t="s">
        <v>808</v>
      </c>
      <c r="C239" t="s">
        <v>809</v>
      </c>
      <c r="D239" t="s">
        <v>810</v>
      </c>
      <c r="E239" t="s">
        <v>52</v>
      </c>
      <c r="F239" t="s">
        <v>87</v>
      </c>
      <c r="G239" t="s">
        <v>54</v>
      </c>
      <c r="H239" t="s">
        <v>55</v>
      </c>
      <c r="I239" t="s">
        <v>256</v>
      </c>
      <c r="J239" t="s">
        <v>57</v>
      </c>
      <c r="K239" t="s">
        <v>57</v>
      </c>
      <c r="L239" t="s">
        <v>111</v>
      </c>
      <c r="M239">
        <v>3061</v>
      </c>
      <c r="N239" t="s">
        <v>59</v>
      </c>
      <c r="O239" t="s">
        <v>59</v>
      </c>
      <c r="P239" t="s">
        <v>59</v>
      </c>
      <c r="Q239" t="s">
        <v>1182</v>
      </c>
      <c r="R239">
        <v>3199563099.3600001</v>
      </c>
      <c r="S239">
        <v>900844589.01999998</v>
      </c>
      <c r="T239">
        <v>3554251174.48</v>
      </c>
      <c r="U239">
        <v>406660000</v>
      </c>
      <c r="V239" t="s">
        <v>59</v>
      </c>
      <c r="W239">
        <v>1078585.03</v>
      </c>
      <c r="X239">
        <v>6200</v>
      </c>
      <c r="Y239">
        <v>0</v>
      </c>
      <c r="Z239">
        <v>421594500.38</v>
      </c>
      <c r="AA239">
        <v>7013833172.7399998</v>
      </c>
      <c r="AB239">
        <v>0</v>
      </c>
      <c r="AC239">
        <v>256903.11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629069118</v>
      </c>
      <c r="AK239">
        <v>6290691.1799999997</v>
      </c>
      <c r="AL239">
        <v>-622778426.82000005</v>
      </c>
      <c r="AM239">
        <v>3035150276.8899999</v>
      </c>
      <c r="AN239">
        <v>4027559713.0300002</v>
      </c>
      <c r="AO239">
        <v>0</v>
      </c>
      <c r="AP239">
        <v>0</v>
      </c>
      <c r="AQ239">
        <v>992409436.14000034</v>
      </c>
    </row>
    <row r="240" spans="1:43" hidden="1" x14ac:dyDescent="0.25">
      <c r="A240" t="s">
        <v>811</v>
      </c>
      <c r="B240" t="s">
        <v>812</v>
      </c>
      <c r="C240" t="s">
        <v>813</v>
      </c>
      <c r="D240" t="s">
        <v>814</v>
      </c>
      <c r="E240" t="s">
        <v>67</v>
      </c>
      <c r="F240" t="s">
        <v>68</v>
      </c>
      <c r="G240" t="s">
        <v>54</v>
      </c>
      <c r="H240" t="s">
        <v>55</v>
      </c>
      <c r="I240" t="s">
        <v>56</v>
      </c>
      <c r="J240" t="s">
        <v>57</v>
      </c>
      <c r="K240" t="s">
        <v>57</v>
      </c>
      <c r="L240" t="s">
        <v>111</v>
      </c>
      <c r="M240">
        <v>0</v>
      </c>
      <c r="N240" t="s">
        <v>57</v>
      </c>
      <c r="O240" t="s">
        <v>57</v>
      </c>
      <c r="P240" t="s">
        <v>57</v>
      </c>
      <c r="Q240" t="s">
        <v>987</v>
      </c>
      <c r="R240">
        <v>0</v>
      </c>
      <c r="S240">
        <v>0</v>
      </c>
      <c r="T240">
        <v>0</v>
      </c>
      <c r="U240">
        <v>0</v>
      </c>
      <c r="V240" t="s">
        <v>57</v>
      </c>
      <c r="W240">
        <v>0</v>
      </c>
      <c r="X240">
        <v>0</v>
      </c>
      <c r="Y240">
        <v>0</v>
      </c>
      <c r="Z240">
        <v>0</v>
      </c>
      <c r="AA240">
        <v>0</v>
      </c>
      <c r="AB240" t="e">
        <v>#VALUE!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hidden="1" x14ac:dyDescent="0.25">
      <c r="A241" t="s">
        <v>811</v>
      </c>
      <c r="B241" t="s">
        <v>815</v>
      </c>
      <c r="C241" t="s">
        <v>816</v>
      </c>
      <c r="D241" t="s">
        <v>817</v>
      </c>
      <c r="E241" t="s">
        <v>67</v>
      </c>
      <c r="F241" t="s">
        <v>91</v>
      </c>
      <c r="G241" t="s">
        <v>54</v>
      </c>
      <c r="H241" t="s">
        <v>55</v>
      </c>
      <c r="I241" t="s">
        <v>56</v>
      </c>
      <c r="J241" t="s">
        <v>57</v>
      </c>
      <c r="K241" t="s">
        <v>57</v>
      </c>
      <c r="L241" t="s">
        <v>111</v>
      </c>
      <c r="M241">
        <v>0</v>
      </c>
      <c r="N241" t="s">
        <v>57</v>
      </c>
      <c r="O241" t="s">
        <v>57</v>
      </c>
      <c r="P241" t="s">
        <v>57</v>
      </c>
      <c r="Q241" t="s">
        <v>987</v>
      </c>
      <c r="R241">
        <v>0</v>
      </c>
      <c r="S241">
        <v>0</v>
      </c>
      <c r="T241">
        <v>0</v>
      </c>
      <c r="U241">
        <v>0</v>
      </c>
      <c r="V241" t="s">
        <v>57</v>
      </c>
      <c r="W241">
        <v>0</v>
      </c>
      <c r="X241">
        <v>0</v>
      </c>
      <c r="Y241">
        <v>0</v>
      </c>
      <c r="Z241">
        <v>0</v>
      </c>
      <c r="AA241">
        <v>0</v>
      </c>
      <c r="AB241" t="e">
        <v>#VALUE!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hidden="1" x14ac:dyDescent="0.25">
      <c r="A242" t="s">
        <v>811</v>
      </c>
      <c r="B242" t="s">
        <v>818</v>
      </c>
      <c r="C242" t="s">
        <v>819</v>
      </c>
      <c r="D242" t="s">
        <v>820</v>
      </c>
      <c r="E242" t="s">
        <v>67</v>
      </c>
      <c r="F242" t="s">
        <v>98</v>
      </c>
      <c r="G242" t="s">
        <v>54</v>
      </c>
      <c r="H242" t="s">
        <v>55</v>
      </c>
      <c r="I242" t="s">
        <v>56</v>
      </c>
      <c r="J242" t="s">
        <v>57</v>
      </c>
      <c r="K242" t="s">
        <v>57</v>
      </c>
      <c r="L242" t="s">
        <v>111</v>
      </c>
      <c r="M242">
        <v>0</v>
      </c>
      <c r="N242" t="s">
        <v>57</v>
      </c>
      <c r="O242" t="s">
        <v>57</v>
      </c>
      <c r="P242" t="s">
        <v>57</v>
      </c>
      <c r="Q242" t="s">
        <v>987</v>
      </c>
      <c r="R242">
        <v>0</v>
      </c>
      <c r="S242">
        <v>0</v>
      </c>
      <c r="T242">
        <v>0</v>
      </c>
      <c r="U242">
        <v>0</v>
      </c>
      <c r="V242" t="s">
        <v>57</v>
      </c>
      <c r="W242">
        <v>0</v>
      </c>
      <c r="X242">
        <v>0</v>
      </c>
      <c r="Y242">
        <v>0</v>
      </c>
      <c r="Z242">
        <v>0</v>
      </c>
      <c r="AA242">
        <v>0</v>
      </c>
      <c r="AB242" t="e">
        <v>#VALUE!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 hidden="1" x14ac:dyDescent="0.25">
      <c r="A243" t="s">
        <v>811</v>
      </c>
      <c r="B243" t="s">
        <v>821</v>
      </c>
      <c r="C243" t="s">
        <v>822</v>
      </c>
      <c r="D243" t="s">
        <v>823</v>
      </c>
      <c r="E243" t="s">
        <v>52</v>
      </c>
      <c r="F243" t="s">
        <v>185</v>
      </c>
      <c r="G243" t="s">
        <v>73</v>
      </c>
      <c r="H243" t="s">
        <v>55</v>
      </c>
      <c r="I243" t="s">
        <v>56</v>
      </c>
      <c r="J243" t="s">
        <v>57</v>
      </c>
      <c r="K243" t="s">
        <v>57</v>
      </c>
      <c r="L243" t="s">
        <v>111</v>
      </c>
      <c r="M243">
        <v>19</v>
      </c>
      <c r="N243" t="s">
        <v>59</v>
      </c>
      <c r="O243" t="s">
        <v>59</v>
      </c>
      <c r="P243" t="s">
        <v>57</v>
      </c>
      <c r="Q243" t="s">
        <v>1183</v>
      </c>
      <c r="R243">
        <v>14918479.359999999</v>
      </c>
      <c r="S243">
        <v>3513339.15</v>
      </c>
      <c r="T243">
        <v>16614189.289999999</v>
      </c>
      <c r="U243">
        <v>0</v>
      </c>
      <c r="V243" t="s">
        <v>57</v>
      </c>
      <c r="W243">
        <v>318286.84000000003</v>
      </c>
      <c r="X243">
        <v>0</v>
      </c>
      <c r="Y243">
        <v>0</v>
      </c>
      <c r="Z243">
        <v>-698895.98</v>
      </c>
      <c r="AA243">
        <v>3514839470.6300001</v>
      </c>
      <c r="AB243" t="e">
        <v>#VALUE!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25928261.629999999</v>
      </c>
      <c r="AK243">
        <v>25889369.239999998</v>
      </c>
      <c r="AL243">
        <v>-38892.390000000596</v>
      </c>
      <c r="AM243">
        <v>25988034.100000001</v>
      </c>
      <c r="AN243">
        <v>25928261.629999999</v>
      </c>
      <c r="AO243">
        <v>0</v>
      </c>
      <c r="AP243">
        <v>0</v>
      </c>
      <c r="AQ243">
        <v>-59772.470000002533</v>
      </c>
    </row>
    <row r="244" spans="1:43" hidden="1" x14ac:dyDescent="0.25">
      <c r="A244" t="s">
        <v>811</v>
      </c>
      <c r="B244" t="s">
        <v>824</v>
      </c>
      <c r="C244" t="s">
        <v>825</v>
      </c>
      <c r="D244" t="s">
        <v>826</v>
      </c>
      <c r="E244" t="s">
        <v>52</v>
      </c>
      <c r="F244" t="s">
        <v>239</v>
      </c>
      <c r="G244" t="s">
        <v>73</v>
      </c>
      <c r="H244" t="s">
        <v>55</v>
      </c>
      <c r="I244" t="s">
        <v>56</v>
      </c>
      <c r="J244" t="s">
        <v>57</v>
      </c>
      <c r="K244" t="s">
        <v>57</v>
      </c>
      <c r="L244" t="s">
        <v>1000</v>
      </c>
      <c r="M244">
        <v>75</v>
      </c>
      <c r="N244" t="s">
        <v>59</v>
      </c>
      <c r="O244" t="s">
        <v>59</v>
      </c>
      <c r="P244" t="s">
        <v>57</v>
      </c>
      <c r="Q244" t="s">
        <v>1184</v>
      </c>
      <c r="R244">
        <v>17495919.199999999</v>
      </c>
      <c r="S244">
        <v>12456521.710000001</v>
      </c>
      <c r="T244">
        <v>13819223.85</v>
      </c>
      <c r="U244">
        <v>543157.86</v>
      </c>
      <c r="V244" t="s">
        <v>57</v>
      </c>
      <c r="W244">
        <v>491887.35</v>
      </c>
      <c r="X244">
        <v>0</v>
      </c>
      <c r="Y244">
        <v>0</v>
      </c>
      <c r="Z244">
        <v>2946630.68</v>
      </c>
      <c r="AA244">
        <v>23172352.780000001</v>
      </c>
      <c r="AB244" t="e">
        <v>#VALUE!</v>
      </c>
      <c r="AC244">
        <v>0</v>
      </c>
      <c r="AD244">
        <v>7000000</v>
      </c>
      <c r="AE244">
        <v>7000000</v>
      </c>
      <c r="AF244">
        <v>0</v>
      </c>
      <c r="AG244">
        <v>0</v>
      </c>
      <c r="AH244">
        <v>7000000</v>
      </c>
      <c r="AI244">
        <v>1000000</v>
      </c>
      <c r="AJ244">
        <v>100000</v>
      </c>
      <c r="AK244">
        <v>100000</v>
      </c>
      <c r="AL244">
        <v>0</v>
      </c>
      <c r="AM244">
        <v>2700000</v>
      </c>
      <c r="AN244">
        <v>11628781.640000001</v>
      </c>
      <c r="AO244">
        <v>8928781.6400000006</v>
      </c>
      <c r="AP244">
        <v>1000000</v>
      </c>
      <c r="AQ244">
        <v>9928781.6400000006</v>
      </c>
    </row>
    <row r="245" spans="1:43" hidden="1" x14ac:dyDescent="0.25">
      <c r="A245" t="s">
        <v>811</v>
      </c>
      <c r="B245" t="s">
        <v>827</v>
      </c>
      <c r="C245" t="s">
        <v>828</v>
      </c>
      <c r="D245" t="s">
        <v>829</v>
      </c>
      <c r="E245" t="s">
        <v>52</v>
      </c>
      <c r="F245" t="s">
        <v>128</v>
      </c>
      <c r="G245" t="s">
        <v>54</v>
      </c>
      <c r="H245" t="s">
        <v>55</v>
      </c>
      <c r="I245" t="s">
        <v>56</v>
      </c>
      <c r="J245" t="s">
        <v>57</v>
      </c>
      <c r="K245" t="s">
        <v>57</v>
      </c>
      <c r="L245" t="s">
        <v>111</v>
      </c>
      <c r="M245">
        <v>10</v>
      </c>
      <c r="N245" t="s">
        <v>59</v>
      </c>
      <c r="O245" t="s">
        <v>59</v>
      </c>
      <c r="P245" t="s">
        <v>57</v>
      </c>
      <c r="Q245" t="s">
        <v>1185</v>
      </c>
      <c r="R245">
        <v>0</v>
      </c>
      <c r="S245">
        <v>318090.03999999998</v>
      </c>
      <c r="T245">
        <v>442995.34</v>
      </c>
      <c r="U245">
        <v>0</v>
      </c>
      <c r="V245" t="s">
        <v>57</v>
      </c>
      <c r="W245">
        <v>156000</v>
      </c>
      <c r="X245">
        <v>0</v>
      </c>
      <c r="Y245">
        <v>0</v>
      </c>
      <c r="Z245">
        <v>-344280.88</v>
      </c>
      <c r="AA245">
        <v>1312124.5900000001</v>
      </c>
      <c r="AB245" t="e">
        <v>#VALUE!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1417480</v>
      </c>
      <c r="AK245">
        <v>1502480</v>
      </c>
      <c r="AL245">
        <v>85000</v>
      </c>
      <c r="AM245">
        <v>8253110</v>
      </c>
      <c r="AN245">
        <v>8668110</v>
      </c>
      <c r="AO245">
        <v>85000</v>
      </c>
      <c r="AP245">
        <v>170000</v>
      </c>
      <c r="AQ245">
        <v>585000</v>
      </c>
    </row>
    <row r="246" spans="1:43" hidden="1" x14ac:dyDescent="0.25">
      <c r="A246" t="s">
        <v>811</v>
      </c>
      <c r="B246" t="s">
        <v>830</v>
      </c>
      <c r="C246" t="s">
        <v>831</v>
      </c>
      <c r="D246" t="s">
        <v>832</v>
      </c>
      <c r="E246" t="s">
        <v>52</v>
      </c>
      <c r="F246" t="s">
        <v>87</v>
      </c>
      <c r="G246" t="s">
        <v>54</v>
      </c>
      <c r="H246" t="s">
        <v>55</v>
      </c>
      <c r="I246" t="s">
        <v>56</v>
      </c>
      <c r="J246" t="s">
        <v>57</v>
      </c>
      <c r="K246" t="s">
        <v>57</v>
      </c>
      <c r="L246" t="s">
        <v>111</v>
      </c>
      <c r="M246">
        <v>742</v>
      </c>
      <c r="N246" t="s">
        <v>59</v>
      </c>
      <c r="O246" t="s">
        <v>59</v>
      </c>
      <c r="P246" t="s">
        <v>57</v>
      </c>
      <c r="Q246" t="s">
        <v>1186</v>
      </c>
      <c r="R246">
        <v>160120571.13999999</v>
      </c>
      <c r="S246">
        <v>117112927.28</v>
      </c>
      <c r="T246">
        <v>245921791.62</v>
      </c>
      <c r="U246">
        <v>29553245</v>
      </c>
      <c r="V246" t="s">
        <v>57</v>
      </c>
      <c r="W246">
        <v>351849.64</v>
      </c>
      <c r="X246">
        <v>0</v>
      </c>
      <c r="Y246">
        <v>14060.18</v>
      </c>
      <c r="Z246">
        <v>-50177629.670000002</v>
      </c>
      <c r="AA246">
        <v>1588341147</v>
      </c>
      <c r="AB246" t="e">
        <v>#VALUE!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182615569.50999999</v>
      </c>
      <c r="AK246">
        <v>182615569.50999999</v>
      </c>
      <c r="AL246">
        <v>0</v>
      </c>
      <c r="AM246">
        <v>182631833</v>
      </c>
      <c r="AN246">
        <v>182631833</v>
      </c>
      <c r="AO246">
        <v>0</v>
      </c>
      <c r="AP246">
        <v>0</v>
      </c>
      <c r="AQ246">
        <v>0</v>
      </c>
    </row>
    <row r="247" spans="1:43" hidden="1" x14ac:dyDescent="0.25">
      <c r="A247" t="s">
        <v>833</v>
      </c>
      <c r="B247" t="s">
        <v>834</v>
      </c>
      <c r="C247" t="s">
        <v>835</v>
      </c>
      <c r="D247" t="s">
        <v>836</v>
      </c>
      <c r="E247" t="s">
        <v>52</v>
      </c>
      <c r="F247" t="s">
        <v>68</v>
      </c>
      <c r="G247" t="s">
        <v>54</v>
      </c>
      <c r="H247" t="s">
        <v>55</v>
      </c>
      <c r="I247" t="s">
        <v>56</v>
      </c>
      <c r="J247" t="s">
        <v>57</v>
      </c>
      <c r="K247" t="s">
        <v>57</v>
      </c>
      <c r="L247" t="s">
        <v>58</v>
      </c>
      <c r="M247">
        <v>41</v>
      </c>
      <c r="N247" t="s">
        <v>59</v>
      </c>
      <c r="O247" t="s">
        <v>59</v>
      </c>
      <c r="P247" t="s">
        <v>59</v>
      </c>
      <c r="Q247" t="s">
        <v>1187</v>
      </c>
      <c r="R247">
        <v>1517860.78</v>
      </c>
      <c r="S247">
        <v>6557587.75</v>
      </c>
      <c r="T247">
        <v>11436621.470000001</v>
      </c>
      <c r="U247">
        <v>3625000</v>
      </c>
      <c r="V247" t="s">
        <v>57</v>
      </c>
      <c r="W247">
        <v>278100</v>
      </c>
      <c r="X247">
        <v>0</v>
      </c>
      <c r="Y247">
        <v>0</v>
      </c>
      <c r="Z247">
        <v>-2973722.17</v>
      </c>
      <c r="AA247">
        <v>9240036.8900000006</v>
      </c>
      <c r="AB247">
        <v>9240036.8900000006</v>
      </c>
      <c r="AC247">
        <v>0</v>
      </c>
      <c r="AD247">
        <v>7494000</v>
      </c>
      <c r="AE247">
        <v>8462899.3000000007</v>
      </c>
      <c r="AF247">
        <v>0</v>
      </c>
      <c r="AG247">
        <v>0</v>
      </c>
      <c r="AH247">
        <v>0</v>
      </c>
      <c r="AI247">
        <v>0</v>
      </c>
      <c r="AJ247">
        <v>16159750</v>
      </c>
      <c r="AK247">
        <v>16159750</v>
      </c>
      <c r="AL247">
        <v>0</v>
      </c>
      <c r="AM247">
        <v>16164393.109999999</v>
      </c>
      <c r="AN247">
        <v>16164393.109999999</v>
      </c>
      <c r="AO247">
        <v>0</v>
      </c>
      <c r="AP247">
        <v>0</v>
      </c>
      <c r="AQ247">
        <v>0</v>
      </c>
    </row>
    <row r="248" spans="1:43" hidden="1" x14ac:dyDescent="0.25">
      <c r="A248" t="s">
        <v>833</v>
      </c>
      <c r="B248" t="s">
        <v>837</v>
      </c>
      <c r="C248" t="s">
        <v>838</v>
      </c>
      <c r="D248" t="s">
        <v>839</v>
      </c>
      <c r="E248" t="s">
        <v>52</v>
      </c>
      <c r="F248" t="s">
        <v>87</v>
      </c>
      <c r="G248" t="s">
        <v>54</v>
      </c>
      <c r="H248" t="s">
        <v>55</v>
      </c>
      <c r="I248" t="s">
        <v>56</v>
      </c>
      <c r="J248" t="s">
        <v>57</v>
      </c>
      <c r="K248" t="s">
        <v>57</v>
      </c>
      <c r="L248" t="s">
        <v>111</v>
      </c>
      <c r="M248">
        <v>957</v>
      </c>
      <c r="N248" t="s">
        <v>59</v>
      </c>
      <c r="O248" t="s">
        <v>59</v>
      </c>
      <c r="P248" t="s">
        <v>57</v>
      </c>
      <c r="Q248" t="s">
        <v>1188</v>
      </c>
      <c r="R248">
        <v>147553616.24000001</v>
      </c>
      <c r="S248">
        <v>91568059.659999996</v>
      </c>
      <c r="T248">
        <v>253259916.03</v>
      </c>
      <c r="U248">
        <v>25977138.940000001</v>
      </c>
      <c r="V248" t="s">
        <v>57</v>
      </c>
      <c r="W248">
        <v>514000.04</v>
      </c>
      <c r="X248">
        <v>0</v>
      </c>
      <c r="Y248">
        <v>0</v>
      </c>
      <c r="Z248">
        <v>75045815.5</v>
      </c>
      <c r="AA248">
        <v>-693819758.24000001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10000000</v>
      </c>
      <c r="AI248">
        <v>11735793.060000001</v>
      </c>
      <c r="AJ248">
        <v>52304066</v>
      </c>
      <c r="AK248">
        <v>59966976</v>
      </c>
      <c r="AL248">
        <v>7662910</v>
      </c>
      <c r="AM248">
        <v>68710883.620000005</v>
      </c>
      <c r="AN248">
        <v>78710883.620000005</v>
      </c>
      <c r="AO248">
        <v>0</v>
      </c>
      <c r="AP248">
        <v>11735793.060000001</v>
      </c>
      <c r="AQ248">
        <v>21735793.060000002</v>
      </c>
    </row>
    <row r="249" spans="1:43" hidden="1" x14ac:dyDescent="0.25">
      <c r="A249" t="s">
        <v>833</v>
      </c>
      <c r="B249" t="s">
        <v>840</v>
      </c>
      <c r="C249" t="s">
        <v>841</v>
      </c>
      <c r="D249" t="s">
        <v>842</v>
      </c>
      <c r="E249" t="s">
        <v>67</v>
      </c>
      <c r="F249" t="s">
        <v>280</v>
      </c>
      <c r="G249" t="s">
        <v>54</v>
      </c>
      <c r="H249" t="s">
        <v>55</v>
      </c>
      <c r="I249" t="s">
        <v>56</v>
      </c>
      <c r="J249" t="s">
        <v>57</v>
      </c>
      <c r="K249" t="s">
        <v>57</v>
      </c>
      <c r="L249" t="s">
        <v>58</v>
      </c>
      <c r="M249">
        <v>242</v>
      </c>
      <c r="N249" t="s">
        <v>59</v>
      </c>
      <c r="O249" t="s">
        <v>59</v>
      </c>
      <c r="P249" t="s">
        <v>57</v>
      </c>
      <c r="Q249" t="s">
        <v>1189</v>
      </c>
      <c r="R249">
        <v>36108074.979999997</v>
      </c>
      <c r="S249">
        <v>32500488.18</v>
      </c>
      <c r="T249">
        <v>34469992.380000003</v>
      </c>
      <c r="U249">
        <v>0</v>
      </c>
      <c r="V249" t="s">
        <v>57</v>
      </c>
      <c r="W249">
        <v>250290</v>
      </c>
      <c r="X249">
        <v>0</v>
      </c>
      <c r="Y249">
        <v>0</v>
      </c>
      <c r="Z249">
        <v>3496702.83</v>
      </c>
      <c r="AA249">
        <v>-29524490.239999998</v>
      </c>
      <c r="AB249">
        <v>0</v>
      </c>
      <c r="AC249">
        <v>0</v>
      </c>
      <c r="AD249">
        <v>28377933.75</v>
      </c>
      <c r="AE249">
        <v>7079730.0700000003</v>
      </c>
      <c r="AF249">
        <v>0</v>
      </c>
      <c r="AG249">
        <v>0</v>
      </c>
      <c r="AH249">
        <v>0</v>
      </c>
      <c r="AI249">
        <v>0</v>
      </c>
      <c r="AJ249">
        <v>192846707637</v>
      </c>
      <c r="AK249">
        <v>192846707637</v>
      </c>
      <c r="AL249">
        <v>0</v>
      </c>
      <c r="AM249">
        <v>1313101397.05</v>
      </c>
      <c r="AN249">
        <v>1313101397.05</v>
      </c>
      <c r="AO249">
        <v>0</v>
      </c>
      <c r="AP249">
        <v>0</v>
      </c>
      <c r="AQ249">
        <v>0</v>
      </c>
    </row>
    <row r="250" spans="1:43" hidden="1" x14ac:dyDescent="0.25">
      <c r="A250" t="s">
        <v>833</v>
      </c>
      <c r="B250" t="s">
        <v>843</v>
      </c>
      <c r="C250" t="s">
        <v>844</v>
      </c>
      <c r="D250" t="s">
        <v>845</v>
      </c>
      <c r="E250" t="s">
        <v>52</v>
      </c>
      <c r="F250" t="s">
        <v>63</v>
      </c>
      <c r="G250" t="s">
        <v>54</v>
      </c>
      <c r="H250" t="s">
        <v>55</v>
      </c>
      <c r="I250" t="s">
        <v>56</v>
      </c>
      <c r="J250" t="s">
        <v>57</v>
      </c>
      <c r="K250" t="s">
        <v>57</v>
      </c>
      <c r="L250" t="s">
        <v>58</v>
      </c>
      <c r="M250">
        <v>264</v>
      </c>
      <c r="N250" t="s">
        <v>59</v>
      </c>
      <c r="O250" t="s">
        <v>59</v>
      </c>
      <c r="P250" t="s">
        <v>57</v>
      </c>
      <c r="Q250" t="s">
        <v>1190</v>
      </c>
      <c r="R250">
        <v>0</v>
      </c>
      <c r="S250">
        <v>23461309.280000001</v>
      </c>
      <c r="T250">
        <v>39787473.82</v>
      </c>
      <c r="U250">
        <v>0</v>
      </c>
      <c r="V250" t="s">
        <v>57</v>
      </c>
      <c r="W250">
        <v>379743</v>
      </c>
      <c r="X250">
        <v>0</v>
      </c>
      <c r="Y250">
        <v>0</v>
      </c>
      <c r="Z250">
        <v>-7396225.1100000003</v>
      </c>
      <c r="AA250">
        <v>119525114.04000001</v>
      </c>
      <c r="AB250">
        <v>533496172.04000002</v>
      </c>
      <c r="AC250">
        <v>0</v>
      </c>
      <c r="AD250">
        <v>53523112.960000001</v>
      </c>
      <c r="AE250">
        <v>29832593.460000001</v>
      </c>
      <c r="AF250">
        <v>0</v>
      </c>
      <c r="AG250">
        <v>0</v>
      </c>
      <c r="AH250">
        <v>0</v>
      </c>
      <c r="AI250">
        <v>0</v>
      </c>
      <c r="AJ250">
        <v>99841.36</v>
      </c>
      <c r="AK250">
        <v>99841.36</v>
      </c>
      <c r="AL250">
        <v>0</v>
      </c>
      <c r="AM250">
        <v>533496172.04000002</v>
      </c>
      <c r="AN250">
        <v>533496172.04000002</v>
      </c>
      <c r="AO250">
        <v>0</v>
      </c>
      <c r="AP250">
        <v>0</v>
      </c>
      <c r="AQ250">
        <v>0</v>
      </c>
    </row>
    <row r="251" spans="1:43" hidden="1" x14ac:dyDescent="0.25">
      <c r="A251" t="s">
        <v>833</v>
      </c>
      <c r="B251" t="s">
        <v>846</v>
      </c>
      <c r="C251" t="s">
        <v>847</v>
      </c>
      <c r="D251" t="s">
        <v>848</v>
      </c>
      <c r="E251" t="s">
        <v>52</v>
      </c>
      <c r="F251" t="s">
        <v>121</v>
      </c>
      <c r="G251" t="s">
        <v>73</v>
      </c>
      <c r="H251" t="s">
        <v>74</v>
      </c>
      <c r="I251" t="s">
        <v>56</v>
      </c>
      <c r="J251" t="s">
        <v>57</v>
      </c>
      <c r="K251" t="s">
        <v>57</v>
      </c>
      <c r="L251" t="s">
        <v>58</v>
      </c>
      <c r="M251">
        <v>66</v>
      </c>
      <c r="N251" t="s">
        <v>59</v>
      </c>
      <c r="O251" t="s">
        <v>57</v>
      </c>
      <c r="P251" t="s">
        <v>59</v>
      </c>
      <c r="Q251" t="s">
        <v>1191</v>
      </c>
      <c r="R251">
        <v>81582.11</v>
      </c>
      <c r="S251">
        <v>4593459.66</v>
      </c>
      <c r="T251">
        <v>4944639.9800000004</v>
      </c>
      <c r="U251">
        <v>95178</v>
      </c>
      <c r="V251" t="s">
        <v>57</v>
      </c>
      <c r="W251">
        <v>130000</v>
      </c>
      <c r="X251">
        <v>0</v>
      </c>
      <c r="Y251">
        <v>0</v>
      </c>
      <c r="Z251">
        <v>-1284993.77</v>
      </c>
      <c r="AA251">
        <v>-2696163.28</v>
      </c>
      <c r="AB251">
        <v>0</v>
      </c>
      <c r="AC251">
        <v>0</v>
      </c>
      <c r="AD251">
        <v>4445436.47</v>
      </c>
      <c r="AE251">
        <v>5693691.79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800000</v>
      </c>
      <c r="AN251">
        <v>800000</v>
      </c>
      <c r="AO251">
        <v>0</v>
      </c>
      <c r="AP251">
        <v>0</v>
      </c>
      <c r="AQ251">
        <v>0</v>
      </c>
    </row>
    <row r="252" spans="1:43" hidden="1" x14ac:dyDescent="0.25">
      <c r="A252" t="s">
        <v>849</v>
      </c>
      <c r="B252" t="s">
        <v>850</v>
      </c>
      <c r="C252" t="s">
        <v>851</v>
      </c>
      <c r="D252" t="s">
        <v>852</v>
      </c>
      <c r="E252" t="s">
        <v>67</v>
      </c>
      <c r="F252" t="s">
        <v>91</v>
      </c>
      <c r="G252" t="s">
        <v>54</v>
      </c>
      <c r="H252" t="s">
        <v>55</v>
      </c>
      <c r="I252" t="s">
        <v>56</v>
      </c>
      <c r="J252" t="s">
        <v>57</v>
      </c>
      <c r="K252" t="s">
        <v>57</v>
      </c>
      <c r="L252" t="s">
        <v>58</v>
      </c>
      <c r="M252">
        <v>20</v>
      </c>
      <c r="N252" t="s">
        <v>57</v>
      </c>
      <c r="O252" t="s">
        <v>59</v>
      </c>
      <c r="P252" t="s">
        <v>57</v>
      </c>
      <c r="Q252" t="s">
        <v>1192</v>
      </c>
      <c r="R252">
        <v>1437906</v>
      </c>
      <c r="S252">
        <v>6512923</v>
      </c>
      <c r="T252">
        <v>8546550</v>
      </c>
      <c r="U252">
        <v>0</v>
      </c>
      <c r="V252" t="s">
        <v>57</v>
      </c>
      <c r="W252">
        <v>295638.96000000002</v>
      </c>
      <c r="X252">
        <v>0</v>
      </c>
      <c r="Y252">
        <v>121981.7</v>
      </c>
      <c r="Z252">
        <v>-736199</v>
      </c>
      <c r="AA252">
        <v>-32644131</v>
      </c>
      <c r="AB252">
        <v>0</v>
      </c>
      <c r="AC252">
        <v>0</v>
      </c>
      <c r="AD252">
        <v>4887003</v>
      </c>
      <c r="AE252">
        <v>5510738</v>
      </c>
      <c r="AF252">
        <v>46342958.68</v>
      </c>
      <c r="AG252">
        <v>46342958.68</v>
      </c>
      <c r="AH252">
        <v>0</v>
      </c>
      <c r="AI252">
        <v>0</v>
      </c>
      <c r="AJ252">
        <v>32300207</v>
      </c>
      <c r="AK252">
        <v>32300207</v>
      </c>
      <c r="AL252">
        <v>0</v>
      </c>
      <c r="AM252">
        <v>32300207</v>
      </c>
      <c r="AN252">
        <v>32300207</v>
      </c>
      <c r="AO252">
        <v>0</v>
      </c>
      <c r="AP252">
        <v>0</v>
      </c>
      <c r="AQ252">
        <v>0</v>
      </c>
    </row>
    <row r="253" spans="1:43" hidden="1" x14ac:dyDescent="0.25">
      <c r="A253" t="s">
        <v>849</v>
      </c>
      <c r="B253" t="s">
        <v>853</v>
      </c>
      <c r="C253" t="s">
        <v>854</v>
      </c>
      <c r="D253" t="s">
        <v>855</v>
      </c>
      <c r="E253" t="s">
        <v>52</v>
      </c>
      <c r="F253" t="s">
        <v>102</v>
      </c>
      <c r="G253" t="s">
        <v>73</v>
      </c>
      <c r="H253" t="s">
        <v>74</v>
      </c>
      <c r="I253" t="s">
        <v>56</v>
      </c>
      <c r="J253" t="s">
        <v>57</v>
      </c>
      <c r="K253" t="s">
        <v>57</v>
      </c>
      <c r="L253" t="s">
        <v>58</v>
      </c>
      <c r="M253">
        <v>1375</v>
      </c>
      <c r="N253" t="s">
        <v>59</v>
      </c>
      <c r="O253" t="s">
        <v>59</v>
      </c>
      <c r="P253" t="s">
        <v>57</v>
      </c>
      <c r="Q253" t="s">
        <v>1193</v>
      </c>
      <c r="R253">
        <v>7206714.1799999997</v>
      </c>
      <c r="S253">
        <v>249593798.63</v>
      </c>
      <c r="T253">
        <v>275114600.24000001</v>
      </c>
      <c r="U253">
        <v>3392120.74</v>
      </c>
      <c r="V253" t="s">
        <v>57</v>
      </c>
      <c r="W253">
        <v>500825.81</v>
      </c>
      <c r="X253">
        <v>0</v>
      </c>
      <c r="Y253">
        <v>14029.9</v>
      </c>
      <c r="Z253">
        <v>1548244.87</v>
      </c>
      <c r="AA253">
        <v>-19347393.399999999</v>
      </c>
      <c r="AB253">
        <v>0</v>
      </c>
      <c r="AC253">
        <v>0</v>
      </c>
      <c r="AD253">
        <v>231984797</v>
      </c>
      <c r="AE253">
        <v>253733123.93000001</v>
      </c>
      <c r="AF253">
        <v>0</v>
      </c>
      <c r="AG253">
        <v>0</v>
      </c>
      <c r="AH253">
        <v>0</v>
      </c>
      <c r="AI253">
        <v>0</v>
      </c>
      <c r="AJ253">
        <v>42408424</v>
      </c>
      <c r="AK253">
        <v>42408424</v>
      </c>
      <c r="AL253">
        <v>0</v>
      </c>
      <c r="AM253">
        <v>42408423.68</v>
      </c>
      <c r="AN253">
        <v>42408423.68</v>
      </c>
      <c r="AO253">
        <v>6800000</v>
      </c>
      <c r="AP253">
        <v>6800000</v>
      </c>
      <c r="AQ253">
        <v>6800000</v>
      </c>
    </row>
    <row r="254" spans="1:43" hidden="1" x14ac:dyDescent="0.25">
      <c r="A254" t="s">
        <v>849</v>
      </c>
      <c r="B254" t="s">
        <v>856</v>
      </c>
      <c r="C254" t="s">
        <v>857</v>
      </c>
      <c r="D254" t="s">
        <v>858</v>
      </c>
      <c r="E254" t="s">
        <v>52</v>
      </c>
      <c r="F254" t="s">
        <v>102</v>
      </c>
      <c r="G254" t="s">
        <v>73</v>
      </c>
      <c r="H254" t="s">
        <v>171</v>
      </c>
      <c r="I254" t="s">
        <v>56</v>
      </c>
      <c r="J254" t="s">
        <v>57</v>
      </c>
      <c r="K254" t="s">
        <v>57</v>
      </c>
      <c r="L254" t="s">
        <v>58</v>
      </c>
      <c r="M254">
        <v>1816</v>
      </c>
      <c r="N254" t="s">
        <v>59</v>
      </c>
      <c r="O254" t="s">
        <v>59</v>
      </c>
      <c r="P254" t="s">
        <v>57</v>
      </c>
      <c r="Q254" t="s">
        <v>1194</v>
      </c>
      <c r="R254">
        <v>26319496</v>
      </c>
      <c r="S254">
        <v>406514566.69</v>
      </c>
      <c r="T254">
        <v>487020795</v>
      </c>
      <c r="U254">
        <v>17097087</v>
      </c>
      <c r="V254" t="s">
        <v>57</v>
      </c>
      <c r="W254">
        <v>499437.52</v>
      </c>
      <c r="X254">
        <v>0</v>
      </c>
      <c r="Y254">
        <v>0</v>
      </c>
      <c r="Z254">
        <v>-118261</v>
      </c>
      <c r="AA254">
        <v>-25643905</v>
      </c>
      <c r="AB254">
        <v>0</v>
      </c>
      <c r="AC254">
        <v>0</v>
      </c>
      <c r="AD254">
        <v>432446310</v>
      </c>
      <c r="AE254">
        <v>433219082</v>
      </c>
      <c r="AF254">
        <v>0</v>
      </c>
      <c r="AG254">
        <v>0</v>
      </c>
      <c r="AH254">
        <v>0</v>
      </c>
      <c r="AI254">
        <v>0</v>
      </c>
      <c r="AJ254">
        <v>169781641.53</v>
      </c>
      <c r="AK254">
        <v>169781641.53</v>
      </c>
      <c r="AL254">
        <v>0</v>
      </c>
      <c r="AM254">
        <v>169781641.53</v>
      </c>
      <c r="AN254">
        <v>169781641.53</v>
      </c>
      <c r="AO254">
        <v>0</v>
      </c>
      <c r="AP254">
        <v>0</v>
      </c>
      <c r="AQ254">
        <v>0</v>
      </c>
    </row>
    <row r="255" spans="1:43" hidden="1" x14ac:dyDescent="0.25">
      <c r="A255" t="s">
        <v>849</v>
      </c>
      <c r="B255" t="s">
        <v>859</v>
      </c>
      <c r="C255" t="s">
        <v>860</v>
      </c>
      <c r="D255" t="s">
        <v>861</v>
      </c>
      <c r="E255" t="s">
        <v>67</v>
      </c>
      <c r="F255" t="s">
        <v>149</v>
      </c>
      <c r="G255" t="s">
        <v>54</v>
      </c>
      <c r="H255" t="s">
        <v>55</v>
      </c>
      <c r="I255" t="s">
        <v>56</v>
      </c>
      <c r="J255" t="s">
        <v>57</v>
      </c>
      <c r="K255" t="s">
        <v>57</v>
      </c>
      <c r="L255" t="s">
        <v>58</v>
      </c>
      <c r="M255">
        <v>31</v>
      </c>
      <c r="N255" t="s">
        <v>57</v>
      </c>
      <c r="O255" t="s">
        <v>59</v>
      </c>
      <c r="P255" t="s">
        <v>57</v>
      </c>
      <c r="Q255" t="s">
        <v>1195</v>
      </c>
      <c r="R255">
        <v>7126652</v>
      </c>
      <c r="S255">
        <v>7283602</v>
      </c>
      <c r="T255">
        <v>7395104</v>
      </c>
      <c r="U255">
        <v>0</v>
      </c>
      <c r="V255" t="s">
        <v>57</v>
      </c>
      <c r="W255">
        <v>331857.48</v>
      </c>
      <c r="X255">
        <v>0</v>
      </c>
      <c r="Y255">
        <v>0</v>
      </c>
      <c r="Z255">
        <v>-268452</v>
      </c>
      <c r="AA255">
        <v>5630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3413873</v>
      </c>
      <c r="AK255">
        <v>3413873</v>
      </c>
      <c r="AL255">
        <v>0</v>
      </c>
      <c r="AM255">
        <v>3528671</v>
      </c>
      <c r="AN255">
        <v>3528671</v>
      </c>
      <c r="AO255">
        <v>1165848</v>
      </c>
      <c r="AP255">
        <v>1165848</v>
      </c>
      <c r="AQ255">
        <v>1165848</v>
      </c>
    </row>
    <row r="256" spans="1:43" hidden="1" x14ac:dyDescent="0.25">
      <c r="A256" t="s">
        <v>849</v>
      </c>
      <c r="B256" t="s">
        <v>862</v>
      </c>
      <c r="C256" t="s">
        <v>863</v>
      </c>
      <c r="D256" t="s">
        <v>864</v>
      </c>
      <c r="E256" t="s">
        <v>52</v>
      </c>
      <c r="F256" t="s">
        <v>68</v>
      </c>
      <c r="G256" t="s">
        <v>54</v>
      </c>
      <c r="H256" t="s">
        <v>55</v>
      </c>
      <c r="I256" t="s">
        <v>56</v>
      </c>
      <c r="J256" t="s">
        <v>57</v>
      </c>
      <c r="K256" t="s">
        <v>57</v>
      </c>
      <c r="L256" t="s">
        <v>111</v>
      </c>
      <c r="M256">
        <v>118</v>
      </c>
      <c r="N256" t="s">
        <v>59</v>
      </c>
      <c r="O256" t="s">
        <v>59</v>
      </c>
      <c r="P256" t="s">
        <v>59</v>
      </c>
      <c r="Q256" t="s">
        <v>1196</v>
      </c>
      <c r="R256">
        <v>190209000</v>
      </c>
      <c r="S256">
        <v>49103000</v>
      </c>
      <c r="T256">
        <v>105173000</v>
      </c>
      <c r="U256">
        <v>2060000</v>
      </c>
      <c r="V256" t="s">
        <v>57</v>
      </c>
      <c r="W256">
        <v>750205.32</v>
      </c>
      <c r="X256">
        <v>0</v>
      </c>
      <c r="Y256">
        <v>0</v>
      </c>
      <c r="Z256">
        <v>80864000</v>
      </c>
      <c r="AA256">
        <v>896914000</v>
      </c>
      <c r="AB256">
        <v>0</v>
      </c>
      <c r="AC256">
        <v>46011763.109999999</v>
      </c>
      <c r="AD256">
        <v>0</v>
      </c>
      <c r="AE256">
        <v>0</v>
      </c>
      <c r="AF256">
        <v>0</v>
      </c>
      <c r="AG256">
        <v>0</v>
      </c>
      <c r="AH256">
        <v>61500000</v>
      </c>
      <c r="AI256">
        <v>0</v>
      </c>
      <c r="AJ256">
        <v>271102000</v>
      </c>
      <c r="AK256">
        <v>271102262</v>
      </c>
      <c r="AL256">
        <v>262</v>
      </c>
      <c r="AM256">
        <v>669705000</v>
      </c>
      <c r="AN256">
        <v>699704845.25999999</v>
      </c>
      <c r="AO256">
        <v>0</v>
      </c>
      <c r="AP256">
        <v>0</v>
      </c>
      <c r="AQ256">
        <v>29999845.25999999</v>
      </c>
    </row>
    <row r="257" spans="1:43" hidden="1" x14ac:dyDescent="0.25">
      <c r="A257" t="s">
        <v>849</v>
      </c>
      <c r="B257" t="s">
        <v>865</v>
      </c>
      <c r="C257" t="s">
        <v>866</v>
      </c>
      <c r="D257" t="s">
        <v>867</v>
      </c>
      <c r="E257" t="s">
        <v>67</v>
      </c>
      <c r="F257" t="s">
        <v>110</v>
      </c>
      <c r="G257" t="s">
        <v>54</v>
      </c>
      <c r="H257" t="s">
        <v>55</v>
      </c>
      <c r="I257" t="s">
        <v>56</v>
      </c>
      <c r="J257" t="s">
        <v>57</v>
      </c>
      <c r="K257" t="s">
        <v>57</v>
      </c>
      <c r="L257" t="s">
        <v>111</v>
      </c>
      <c r="M257">
        <v>3</v>
      </c>
      <c r="N257" t="s">
        <v>57</v>
      </c>
      <c r="O257" t="s">
        <v>59</v>
      </c>
      <c r="P257" t="s">
        <v>57</v>
      </c>
      <c r="Q257" t="s">
        <v>987</v>
      </c>
      <c r="R257">
        <v>970211.22</v>
      </c>
      <c r="S257">
        <v>356616.47</v>
      </c>
      <c r="T257">
        <v>547979.06000000006</v>
      </c>
      <c r="U257">
        <v>0</v>
      </c>
      <c r="V257" t="s">
        <v>57</v>
      </c>
      <c r="W257">
        <v>168442.32</v>
      </c>
      <c r="X257">
        <v>0</v>
      </c>
      <c r="Y257">
        <v>0</v>
      </c>
      <c r="Z257">
        <v>1385928.64</v>
      </c>
      <c r="AA257">
        <v>620716.02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1494603.19</v>
      </c>
      <c r="AI257">
        <v>0</v>
      </c>
      <c r="AJ257">
        <v>4774469.43</v>
      </c>
      <c r="AK257">
        <v>4774469.43</v>
      </c>
      <c r="AL257">
        <v>0</v>
      </c>
      <c r="AM257">
        <v>4774650.18</v>
      </c>
      <c r="AN257">
        <v>4774650.18</v>
      </c>
      <c r="AO257">
        <v>0</v>
      </c>
      <c r="AP257">
        <v>0</v>
      </c>
      <c r="AQ257">
        <v>0</v>
      </c>
    </row>
    <row r="258" spans="1:43" hidden="1" x14ac:dyDescent="0.25">
      <c r="A258" t="s">
        <v>849</v>
      </c>
      <c r="B258" t="s">
        <v>868</v>
      </c>
      <c r="C258" t="s">
        <v>869</v>
      </c>
      <c r="D258" t="s">
        <v>870</v>
      </c>
      <c r="E258" t="s">
        <v>52</v>
      </c>
      <c r="F258" t="s">
        <v>72</v>
      </c>
      <c r="G258" t="s">
        <v>54</v>
      </c>
      <c r="H258" t="s">
        <v>55</v>
      </c>
      <c r="I258" t="s">
        <v>56</v>
      </c>
      <c r="J258" t="s">
        <v>57</v>
      </c>
      <c r="K258" t="s">
        <v>57</v>
      </c>
      <c r="L258" t="s">
        <v>111</v>
      </c>
      <c r="M258">
        <v>43</v>
      </c>
      <c r="N258" t="s">
        <v>59</v>
      </c>
      <c r="O258" t="s">
        <v>59</v>
      </c>
      <c r="P258" t="s">
        <v>57</v>
      </c>
      <c r="Q258" t="s">
        <v>1197</v>
      </c>
      <c r="R258">
        <v>6699288.5599999996</v>
      </c>
      <c r="S258">
        <v>1604821.2</v>
      </c>
      <c r="T258">
        <v>2913827.87</v>
      </c>
      <c r="U258">
        <v>428119.62</v>
      </c>
      <c r="V258" t="s">
        <v>57</v>
      </c>
      <c r="W258">
        <v>25356.31</v>
      </c>
      <c r="X258">
        <v>0</v>
      </c>
      <c r="Y258">
        <v>0</v>
      </c>
      <c r="Z258">
        <v>1303025.6599999999</v>
      </c>
      <c r="AA258">
        <v>13707467.789999999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11959320</v>
      </c>
      <c r="AK258">
        <v>11959320</v>
      </c>
      <c r="AL258">
        <v>0</v>
      </c>
      <c r="AM258">
        <v>12735232.08</v>
      </c>
      <c r="AN258">
        <v>12735232.08</v>
      </c>
      <c r="AO258">
        <v>1455785.92</v>
      </c>
      <c r="AP258">
        <v>1455785.92</v>
      </c>
      <c r="AQ258">
        <v>1455785.92</v>
      </c>
    </row>
    <row r="259" spans="1:43" hidden="1" x14ac:dyDescent="0.25">
      <c r="A259" t="s">
        <v>849</v>
      </c>
      <c r="B259" t="s">
        <v>871</v>
      </c>
      <c r="C259" t="s">
        <v>872</v>
      </c>
      <c r="D259" t="s">
        <v>873</v>
      </c>
      <c r="E259" t="s">
        <v>52</v>
      </c>
      <c r="F259" t="s">
        <v>280</v>
      </c>
      <c r="G259" t="s">
        <v>54</v>
      </c>
      <c r="H259" t="s">
        <v>55</v>
      </c>
      <c r="I259" t="s">
        <v>256</v>
      </c>
      <c r="J259" t="s">
        <v>59</v>
      </c>
      <c r="K259" t="s">
        <v>57</v>
      </c>
      <c r="L259" t="s">
        <v>111</v>
      </c>
      <c r="M259">
        <v>7668</v>
      </c>
      <c r="N259" t="s">
        <v>59</v>
      </c>
      <c r="O259" t="s">
        <v>59</v>
      </c>
      <c r="P259" t="s">
        <v>59</v>
      </c>
      <c r="Q259" t="s">
        <v>1198</v>
      </c>
      <c r="R259">
        <v>10402608000</v>
      </c>
      <c r="S259">
        <v>907056000</v>
      </c>
      <c r="T259">
        <v>9634626000</v>
      </c>
      <c r="U259">
        <v>1317082495.24</v>
      </c>
      <c r="V259" t="s">
        <v>59</v>
      </c>
      <c r="W259">
        <v>873638.33</v>
      </c>
      <c r="X259">
        <v>21677.43</v>
      </c>
      <c r="Y259">
        <v>0</v>
      </c>
      <c r="Z259">
        <v>557034000</v>
      </c>
      <c r="AA259">
        <v>2932567000</v>
      </c>
      <c r="AB259">
        <v>2461650351.25</v>
      </c>
      <c r="AC259">
        <v>36930699.07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7791201</v>
      </c>
      <c r="AK259">
        <v>7791201</v>
      </c>
      <c r="AL259">
        <v>0</v>
      </c>
      <c r="AM259">
        <v>2480000000</v>
      </c>
      <c r="AN259">
        <v>2480000000</v>
      </c>
      <c r="AO259">
        <v>0</v>
      </c>
      <c r="AP259">
        <v>0</v>
      </c>
      <c r="AQ259">
        <v>0</v>
      </c>
    </row>
    <row r="260" spans="1:43" hidden="1" x14ac:dyDescent="0.25">
      <c r="A260" t="s">
        <v>849</v>
      </c>
      <c r="B260" t="s">
        <v>874</v>
      </c>
      <c r="C260" t="s">
        <v>875</v>
      </c>
      <c r="D260" t="s">
        <v>876</v>
      </c>
      <c r="E260" t="s">
        <v>52</v>
      </c>
      <c r="F260" t="s">
        <v>98</v>
      </c>
      <c r="G260" t="s">
        <v>73</v>
      </c>
      <c r="H260" t="s">
        <v>55</v>
      </c>
      <c r="I260" t="s">
        <v>56</v>
      </c>
      <c r="J260" t="s">
        <v>57</v>
      </c>
      <c r="K260" t="s">
        <v>57</v>
      </c>
      <c r="L260" t="s">
        <v>111</v>
      </c>
      <c r="M260">
        <v>362</v>
      </c>
      <c r="N260" t="s">
        <v>59</v>
      </c>
      <c r="O260" t="s">
        <v>59</v>
      </c>
      <c r="P260" t="s">
        <v>57</v>
      </c>
      <c r="Q260" t="s">
        <v>1199</v>
      </c>
      <c r="R260">
        <v>179593403.19999999</v>
      </c>
      <c r="S260">
        <v>109391893.59</v>
      </c>
      <c r="T260">
        <v>185766884.40000001</v>
      </c>
      <c r="U260">
        <v>9588767.9499999993</v>
      </c>
      <c r="V260" t="s">
        <v>57</v>
      </c>
      <c r="W260">
        <v>663047.41</v>
      </c>
      <c r="X260">
        <v>0</v>
      </c>
      <c r="Y260">
        <v>41236.080000000002</v>
      </c>
      <c r="Z260">
        <v>-6173481.21</v>
      </c>
      <c r="AA260">
        <v>50089000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66288995</v>
      </c>
      <c r="AK260">
        <v>66288995</v>
      </c>
      <c r="AL260">
        <v>0</v>
      </c>
      <c r="AM260">
        <v>66288995</v>
      </c>
      <c r="AN260">
        <v>66288995</v>
      </c>
      <c r="AO260">
        <v>18711004.5</v>
      </c>
      <c r="AP260">
        <v>18711004.5</v>
      </c>
      <c r="AQ260">
        <v>18711004.5</v>
      </c>
    </row>
    <row r="261" spans="1:43" hidden="1" x14ac:dyDescent="0.25">
      <c r="A261" t="s">
        <v>849</v>
      </c>
      <c r="B261" t="s">
        <v>877</v>
      </c>
      <c r="C261" t="s">
        <v>878</v>
      </c>
      <c r="D261" t="s">
        <v>879</v>
      </c>
      <c r="E261" t="s">
        <v>52</v>
      </c>
      <c r="F261" t="s">
        <v>87</v>
      </c>
      <c r="G261" t="s">
        <v>54</v>
      </c>
      <c r="H261" t="s">
        <v>55</v>
      </c>
      <c r="I261" t="s">
        <v>256</v>
      </c>
      <c r="J261" t="s">
        <v>59</v>
      </c>
      <c r="K261" t="s">
        <v>57</v>
      </c>
      <c r="L261" t="s">
        <v>111</v>
      </c>
      <c r="M261">
        <v>3393</v>
      </c>
      <c r="N261" t="s">
        <v>59</v>
      </c>
      <c r="O261" t="s">
        <v>59</v>
      </c>
      <c r="P261" t="s">
        <v>59</v>
      </c>
      <c r="Q261" t="s">
        <v>1200</v>
      </c>
      <c r="R261">
        <v>1634101021</v>
      </c>
      <c r="S261">
        <v>529073403</v>
      </c>
      <c r="T261">
        <v>1801242550</v>
      </c>
      <c r="U261">
        <v>462053095</v>
      </c>
      <c r="V261" t="s">
        <v>57</v>
      </c>
      <c r="W261">
        <v>696685</v>
      </c>
      <c r="X261">
        <v>0</v>
      </c>
      <c r="Y261">
        <v>0</v>
      </c>
      <c r="Z261">
        <v>50742536</v>
      </c>
      <c r="AA261">
        <v>2003578229</v>
      </c>
      <c r="AB261">
        <v>0</v>
      </c>
      <c r="AC261">
        <v>19196681</v>
      </c>
      <c r="AD261">
        <v>0</v>
      </c>
      <c r="AE261">
        <v>0</v>
      </c>
      <c r="AF261">
        <v>0</v>
      </c>
      <c r="AG261">
        <v>0</v>
      </c>
      <c r="AH261">
        <v>82702237</v>
      </c>
      <c r="AI261">
        <v>113081435</v>
      </c>
      <c r="AJ261">
        <v>834410056</v>
      </c>
      <c r="AK261">
        <v>926058028</v>
      </c>
      <c r="AL261">
        <v>91647972</v>
      </c>
      <c r="AM261">
        <v>982890542</v>
      </c>
      <c r="AN261">
        <v>1095971978</v>
      </c>
      <c r="AO261">
        <v>86662978</v>
      </c>
      <c r="AP261">
        <v>120000000</v>
      </c>
      <c r="AQ261">
        <v>233081436</v>
      </c>
    </row>
    <row r="262" spans="1:43" hidden="1" x14ac:dyDescent="0.25">
      <c r="A262" t="s">
        <v>849</v>
      </c>
      <c r="B262" t="s">
        <v>880</v>
      </c>
      <c r="C262" t="s">
        <v>881</v>
      </c>
      <c r="D262" t="s">
        <v>882</v>
      </c>
      <c r="E262" t="s">
        <v>52</v>
      </c>
      <c r="F262" t="s">
        <v>53</v>
      </c>
      <c r="G262" t="s">
        <v>54</v>
      </c>
      <c r="H262" t="s">
        <v>55</v>
      </c>
      <c r="I262" t="s">
        <v>56</v>
      </c>
      <c r="J262" t="s">
        <v>57</v>
      </c>
      <c r="K262" t="s">
        <v>57</v>
      </c>
      <c r="L262" t="s">
        <v>111</v>
      </c>
      <c r="M262">
        <v>57</v>
      </c>
      <c r="N262" t="s">
        <v>59</v>
      </c>
      <c r="O262" t="s">
        <v>59</v>
      </c>
      <c r="P262" t="s">
        <v>57</v>
      </c>
      <c r="Q262" t="s">
        <v>1201</v>
      </c>
      <c r="R262">
        <v>4920760.07</v>
      </c>
      <c r="S262">
        <v>3572290.06</v>
      </c>
      <c r="T262">
        <v>6202097.8700000001</v>
      </c>
      <c r="U262">
        <v>547888.06999999995</v>
      </c>
      <c r="V262" t="s">
        <v>57</v>
      </c>
      <c r="W262">
        <v>65541.37</v>
      </c>
      <c r="X262">
        <v>0</v>
      </c>
      <c r="Y262">
        <v>46402.16</v>
      </c>
      <c r="Z262">
        <v>-2847890.17</v>
      </c>
      <c r="AA262">
        <v>3039104.56</v>
      </c>
      <c r="AB262">
        <v>0</v>
      </c>
      <c r="AC262">
        <v>0</v>
      </c>
      <c r="AD262">
        <v>0</v>
      </c>
      <c r="AE262">
        <v>0</v>
      </c>
      <c r="AF262">
        <v>2472310570</v>
      </c>
      <c r="AG262">
        <v>3651537</v>
      </c>
      <c r="AH262">
        <v>0</v>
      </c>
      <c r="AI262">
        <v>0</v>
      </c>
      <c r="AJ262">
        <v>161671674</v>
      </c>
      <c r="AK262">
        <v>161671674</v>
      </c>
      <c r="AL262">
        <v>0</v>
      </c>
      <c r="AM262">
        <v>1616016.74</v>
      </c>
      <c r="AN262">
        <v>1616016.74</v>
      </c>
      <c r="AO262">
        <v>7510017.2000000002</v>
      </c>
      <c r="AP262">
        <v>10429792.140000001</v>
      </c>
      <c r="AQ262">
        <v>10429792.140000001</v>
      </c>
    </row>
    <row r="263" spans="1:43" hidden="1" x14ac:dyDescent="0.25">
      <c r="A263" t="s">
        <v>849</v>
      </c>
      <c r="B263" t="s">
        <v>883</v>
      </c>
      <c r="C263" t="s">
        <v>884</v>
      </c>
      <c r="D263" t="s">
        <v>885</v>
      </c>
      <c r="E263" t="s">
        <v>52</v>
      </c>
      <c r="F263" t="s">
        <v>63</v>
      </c>
      <c r="G263" t="s">
        <v>54</v>
      </c>
      <c r="H263" t="s">
        <v>55</v>
      </c>
      <c r="I263" t="s">
        <v>56</v>
      </c>
      <c r="J263" t="s">
        <v>57</v>
      </c>
      <c r="K263" t="s">
        <v>57</v>
      </c>
      <c r="L263" t="s">
        <v>111</v>
      </c>
      <c r="M263">
        <v>2</v>
      </c>
      <c r="N263" t="s">
        <v>59</v>
      </c>
      <c r="O263" t="s">
        <v>59</v>
      </c>
      <c r="P263" t="s">
        <v>57</v>
      </c>
      <c r="Q263" t="s">
        <v>987</v>
      </c>
      <c r="R263">
        <v>0</v>
      </c>
      <c r="S263">
        <v>48277</v>
      </c>
      <c r="T263">
        <v>168719.66</v>
      </c>
      <c r="U263">
        <v>0</v>
      </c>
      <c r="V263" t="s">
        <v>57</v>
      </c>
      <c r="W263">
        <v>0</v>
      </c>
      <c r="X263">
        <v>0</v>
      </c>
      <c r="Y263">
        <v>0</v>
      </c>
      <c r="Z263">
        <v>-48300.19</v>
      </c>
      <c r="AA263">
        <v>2251808.9700000002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2000000</v>
      </c>
      <c r="AI263">
        <v>0</v>
      </c>
      <c r="AJ263">
        <v>21272243.239999998</v>
      </c>
      <c r="AK263">
        <v>23272243</v>
      </c>
      <c r="AL263">
        <v>1999999.7600000016</v>
      </c>
      <c r="AM263">
        <v>21370426.239999998</v>
      </c>
      <c r="AN263">
        <v>23370426.239999998</v>
      </c>
      <c r="AO263">
        <v>0</v>
      </c>
      <c r="AP263">
        <v>0</v>
      </c>
      <c r="AQ263">
        <v>2000000</v>
      </c>
    </row>
    <row r="264" spans="1:43" hidden="1" x14ac:dyDescent="0.25">
      <c r="A264" t="s">
        <v>849</v>
      </c>
      <c r="B264" t="s">
        <v>886</v>
      </c>
      <c r="C264" t="s">
        <v>887</v>
      </c>
      <c r="D264" t="s">
        <v>888</v>
      </c>
      <c r="E264" t="s">
        <v>52</v>
      </c>
      <c r="F264" t="s">
        <v>68</v>
      </c>
      <c r="G264" t="s">
        <v>54</v>
      </c>
      <c r="H264" t="s">
        <v>55</v>
      </c>
      <c r="I264" t="s">
        <v>56</v>
      </c>
      <c r="J264" t="s">
        <v>57</v>
      </c>
      <c r="K264" t="s">
        <v>57</v>
      </c>
      <c r="L264" t="s">
        <v>111</v>
      </c>
      <c r="M264">
        <v>0</v>
      </c>
      <c r="N264" t="s">
        <v>59</v>
      </c>
      <c r="O264" t="s">
        <v>59</v>
      </c>
      <c r="P264" t="s">
        <v>59</v>
      </c>
      <c r="Q264" t="s">
        <v>987</v>
      </c>
      <c r="R264">
        <v>0</v>
      </c>
      <c r="S264">
        <v>0</v>
      </c>
      <c r="T264">
        <v>113752.82</v>
      </c>
      <c r="U264">
        <v>0</v>
      </c>
      <c r="V264" t="s">
        <v>57</v>
      </c>
      <c r="W264">
        <v>0</v>
      </c>
      <c r="X264">
        <v>0</v>
      </c>
      <c r="Y264">
        <v>0</v>
      </c>
      <c r="Z264">
        <v>-116616.78</v>
      </c>
      <c r="AA264">
        <v>-8059886370.8900003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199000</v>
      </c>
      <c r="AK264">
        <v>199000</v>
      </c>
      <c r="AL264">
        <v>0</v>
      </c>
      <c r="AM264">
        <v>82632889.269999996</v>
      </c>
      <c r="AN264">
        <v>82682702.340000004</v>
      </c>
      <c r="AO264">
        <v>117367110.73</v>
      </c>
      <c r="AP264">
        <v>117317297.66</v>
      </c>
      <c r="AQ264">
        <v>117367110.73</v>
      </c>
    </row>
    <row r="265" spans="1:43" hidden="1" x14ac:dyDescent="0.25">
      <c r="A265" t="s">
        <v>849</v>
      </c>
      <c r="B265" t="s">
        <v>889</v>
      </c>
      <c r="C265" t="s">
        <v>890</v>
      </c>
      <c r="D265" t="s">
        <v>891</v>
      </c>
      <c r="E265" t="s">
        <v>52</v>
      </c>
      <c r="F265" t="s">
        <v>53</v>
      </c>
      <c r="G265" t="s">
        <v>54</v>
      </c>
      <c r="H265" t="s">
        <v>55</v>
      </c>
      <c r="I265" t="s">
        <v>56</v>
      </c>
      <c r="J265" t="s">
        <v>57</v>
      </c>
      <c r="K265" t="s">
        <v>57</v>
      </c>
      <c r="L265" t="s">
        <v>111</v>
      </c>
      <c r="M265">
        <v>19</v>
      </c>
      <c r="N265" t="s">
        <v>59</v>
      </c>
      <c r="O265" t="s">
        <v>59</v>
      </c>
      <c r="P265" t="s">
        <v>57</v>
      </c>
      <c r="Q265" t="s">
        <v>987</v>
      </c>
      <c r="R265">
        <v>65248.69</v>
      </c>
      <c r="S265">
        <v>2156424.73</v>
      </c>
      <c r="T265">
        <v>14082119.41</v>
      </c>
      <c r="U265">
        <v>0</v>
      </c>
      <c r="V265" t="s">
        <v>57</v>
      </c>
      <c r="W265">
        <v>104220.18</v>
      </c>
      <c r="X265">
        <v>0</v>
      </c>
      <c r="Y265">
        <v>0</v>
      </c>
      <c r="Z265">
        <v>6994418.3600000003</v>
      </c>
      <c r="AA265">
        <v>407147626.61000001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235000</v>
      </c>
      <c r="AI265">
        <v>20251723.949999999</v>
      </c>
      <c r="AJ265">
        <v>210473078</v>
      </c>
      <c r="AK265">
        <v>210708078</v>
      </c>
      <c r="AL265">
        <v>235000</v>
      </c>
      <c r="AM265">
        <v>285386230</v>
      </c>
      <c r="AN265">
        <v>210708078</v>
      </c>
      <c r="AO265">
        <v>6209566</v>
      </c>
      <c r="AP265">
        <v>6209566</v>
      </c>
      <c r="AQ265">
        <v>-68468586</v>
      </c>
    </row>
    <row r="266" spans="1:43" hidden="1" x14ac:dyDescent="0.25">
      <c r="A266" t="s">
        <v>849</v>
      </c>
      <c r="B266" t="s">
        <v>892</v>
      </c>
      <c r="C266" t="s">
        <v>893</v>
      </c>
      <c r="D266" t="s">
        <v>894</v>
      </c>
      <c r="E266" t="s">
        <v>52</v>
      </c>
      <c r="F266" t="s">
        <v>110</v>
      </c>
      <c r="G266" t="s">
        <v>54</v>
      </c>
      <c r="H266" t="s">
        <v>55</v>
      </c>
      <c r="I266" t="s">
        <v>56</v>
      </c>
      <c r="J266" t="s">
        <v>57</v>
      </c>
      <c r="K266" t="s">
        <v>57</v>
      </c>
      <c r="L266" t="s">
        <v>111</v>
      </c>
      <c r="M266">
        <v>40</v>
      </c>
      <c r="N266" t="s">
        <v>59</v>
      </c>
      <c r="O266" t="s">
        <v>59</v>
      </c>
      <c r="P266" t="s">
        <v>59</v>
      </c>
      <c r="Q266" t="s">
        <v>1202</v>
      </c>
      <c r="R266">
        <v>1167504.43</v>
      </c>
      <c r="S266">
        <v>9571052.8100000005</v>
      </c>
      <c r="T266">
        <v>10379381.060000001</v>
      </c>
      <c r="U266">
        <v>79206.820000000007</v>
      </c>
      <c r="V266" t="s">
        <v>57</v>
      </c>
      <c r="W266">
        <v>354057.57</v>
      </c>
      <c r="X266">
        <v>0</v>
      </c>
      <c r="Y266">
        <v>0</v>
      </c>
      <c r="Z266">
        <v>23719035.699999999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5528686.2800000003</v>
      </c>
      <c r="AI266">
        <v>4558700.29</v>
      </c>
      <c r="AJ266">
        <v>227208991</v>
      </c>
      <c r="AK266">
        <v>231767692</v>
      </c>
      <c r="AL266">
        <v>4558701</v>
      </c>
      <c r="AM266">
        <v>5528686.2800000003</v>
      </c>
      <c r="AN266">
        <v>4558700.29</v>
      </c>
      <c r="AO266">
        <v>0</v>
      </c>
      <c r="AP266">
        <v>0</v>
      </c>
      <c r="AQ266">
        <v>-969985.99000000022</v>
      </c>
    </row>
    <row r="267" spans="1:43" hidden="1" x14ac:dyDescent="0.25">
      <c r="A267" t="s">
        <v>849</v>
      </c>
      <c r="B267" t="s">
        <v>738</v>
      </c>
      <c r="C267" t="s">
        <v>739</v>
      </c>
      <c r="D267" t="s">
        <v>740</v>
      </c>
      <c r="E267" t="s">
        <v>52</v>
      </c>
      <c r="F267" t="s">
        <v>68</v>
      </c>
      <c r="G267" t="s">
        <v>73</v>
      </c>
      <c r="H267" t="s">
        <v>74</v>
      </c>
      <c r="I267" t="s">
        <v>56</v>
      </c>
      <c r="J267" t="s">
        <v>57</v>
      </c>
      <c r="K267" t="s">
        <v>57</v>
      </c>
      <c r="L267" t="s">
        <v>111</v>
      </c>
      <c r="M267">
        <v>511</v>
      </c>
      <c r="N267" t="s">
        <v>59</v>
      </c>
      <c r="O267" t="s">
        <v>59</v>
      </c>
      <c r="P267" t="s">
        <v>59</v>
      </c>
      <c r="Q267" t="s">
        <v>1168</v>
      </c>
      <c r="R267">
        <v>2286378085.3800001</v>
      </c>
      <c r="S267">
        <v>231513090.36000001</v>
      </c>
      <c r="T267">
        <v>1571608662.55</v>
      </c>
      <c r="U267">
        <v>6533754.0599999996</v>
      </c>
      <c r="V267" t="s">
        <v>59</v>
      </c>
      <c r="W267">
        <v>791768.55</v>
      </c>
      <c r="X267">
        <v>55997.760000000002</v>
      </c>
      <c r="Y267">
        <v>22432.400000000001</v>
      </c>
      <c r="Z267">
        <v>517249729.23000002</v>
      </c>
      <c r="AA267">
        <v>4101322431.8600001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1971507000</v>
      </c>
      <c r="AK267">
        <v>2225541000</v>
      </c>
      <c r="AL267">
        <v>254034000</v>
      </c>
      <c r="AM267">
        <v>1971507000</v>
      </c>
      <c r="AN267">
        <v>2225541000</v>
      </c>
      <c r="AO267">
        <v>0</v>
      </c>
      <c r="AP267">
        <v>0</v>
      </c>
      <c r="AQ267">
        <v>254034000</v>
      </c>
    </row>
    <row r="268" spans="1:43" hidden="1" x14ac:dyDescent="0.25">
      <c r="A268" t="s">
        <v>895</v>
      </c>
      <c r="B268" t="s">
        <v>896</v>
      </c>
      <c r="C268" t="s">
        <v>897</v>
      </c>
      <c r="D268" t="s">
        <v>898</v>
      </c>
      <c r="E268" t="s">
        <v>52</v>
      </c>
      <c r="F268" t="s">
        <v>128</v>
      </c>
      <c r="G268" t="s">
        <v>54</v>
      </c>
      <c r="H268" t="s">
        <v>55</v>
      </c>
      <c r="I268" t="s">
        <v>56</v>
      </c>
      <c r="J268" t="s">
        <v>57</v>
      </c>
      <c r="K268" t="s">
        <v>57</v>
      </c>
      <c r="L268" t="s">
        <v>111</v>
      </c>
      <c r="M268">
        <v>100</v>
      </c>
      <c r="N268" t="s">
        <v>59</v>
      </c>
      <c r="O268" t="s">
        <v>59</v>
      </c>
      <c r="P268" t="s">
        <v>57</v>
      </c>
      <c r="Q268" t="s">
        <v>1203</v>
      </c>
      <c r="R268">
        <v>336305328.54000002</v>
      </c>
      <c r="S268">
        <v>21867477.300000001</v>
      </c>
      <c r="T268">
        <v>320988077</v>
      </c>
      <c r="U268">
        <v>16638130.279999999</v>
      </c>
      <c r="V268" t="s">
        <v>57</v>
      </c>
      <c r="W268">
        <v>424644.47</v>
      </c>
      <c r="X268">
        <v>46328.160000000003</v>
      </c>
      <c r="Y268">
        <v>0</v>
      </c>
      <c r="Z268">
        <v>31789254.309999999</v>
      </c>
      <c r="AA268">
        <v>172114671.22</v>
      </c>
      <c r="AB268" t="e">
        <v>#VALUE!</v>
      </c>
      <c r="AC268">
        <v>14459841.119999999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289550</v>
      </c>
      <c r="AK268">
        <v>325956.90000000002</v>
      </c>
      <c r="AL268">
        <v>36406.900000000023</v>
      </c>
      <c r="AM268">
        <v>40805855.670000002</v>
      </c>
      <c r="AN268">
        <v>45936802.109999999</v>
      </c>
      <c r="AO268">
        <v>0</v>
      </c>
      <c r="AP268">
        <v>0</v>
      </c>
      <c r="AQ268">
        <v>5130946.4399999976</v>
      </c>
    </row>
    <row r="269" spans="1:43" hidden="1" x14ac:dyDescent="0.25">
      <c r="A269" t="s">
        <v>895</v>
      </c>
      <c r="B269" t="s">
        <v>899</v>
      </c>
      <c r="C269" t="s">
        <v>900</v>
      </c>
      <c r="D269" t="s">
        <v>901</v>
      </c>
      <c r="E269" t="s">
        <v>52</v>
      </c>
      <c r="F269" t="s">
        <v>91</v>
      </c>
      <c r="G269" t="s">
        <v>54</v>
      </c>
      <c r="H269" t="s">
        <v>55</v>
      </c>
      <c r="I269" t="s">
        <v>256</v>
      </c>
      <c r="J269" t="s">
        <v>57</v>
      </c>
      <c r="K269" t="s">
        <v>57</v>
      </c>
      <c r="L269" t="s">
        <v>58</v>
      </c>
      <c r="M269">
        <v>194</v>
      </c>
      <c r="N269" t="s">
        <v>59</v>
      </c>
      <c r="O269" t="s">
        <v>59</v>
      </c>
      <c r="P269" t="s">
        <v>57</v>
      </c>
      <c r="Q269" t="s">
        <v>1204</v>
      </c>
      <c r="R269">
        <v>34194376.579999998</v>
      </c>
      <c r="S269">
        <v>27738975.010000002</v>
      </c>
      <c r="T269">
        <v>36143829.009999998</v>
      </c>
      <c r="U269">
        <v>81667.56</v>
      </c>
      <c r="V269" t="s">
        <v>57</v>
      </c>
      <c r="W269">
        <v>356974.84</v>
      </c>
      <c r="X269">
        <v>0</v>
      </c>
      <c r="Y269">
        <v>0</v>
      </c>
      <c r="Z269">
        <v>-1949452.43</v>
      </c>
      <c r="AA269">
        <v>102942842.76000001</v>
      </c>
      <c r="AB269" t="e">
        <v>#VALUE!</v>
      </c>
      <c r="AC269">
        <v>0</v>
      </c>
      <c r="AD269">
        <v>34119125.299999997</v>
      </c>
      <c r="AE269">
        <v>28966706.260000002</v>
      </c>
      <c r="AF269">
        <v>0</v>
      </c>
      <c r="AG269">
        <v>80795161.310000002</v>
      </c>
      <c r="AH269">
        <v>0</v>
      </c>
      <c r="AI269">
        <v>0</v>
      </c>
      <c r="AJ269">
        <v>515885165</v>
      </c>
      <c r="AK269">
        <v>515885165</v>
      </c>
      <c r="AL269">
        <v>0</v>
      </c>
      <c r="AM269">
        <v>515936758.60000002</v>
      </c>
      <c r="AN269">
        <v>515936758.60000002</v>
      </c>
      <c r="AO269">
        <v>0</v>
      </c>
      <c r="AP269">
        <v>0</v>
      </c>
      <c r="AQ269">
        <v>0</v>
      </c>
    </row>
    <row r="270" spans="1:43" hidden="1" x14ac:dyDescent="0.25">
      <c r="A270" t="s">
        <v>895</v>
      </c>
      <c r="B270" t="s">
        <v>902</v>
      </c>
      <c r="C270" t="s">
        <v>903</v>
      </c>
      <c r="D270" t="s">
        <v>904</v>
      </c>
      <c r="E270" t="s">
        <v>52</v>
      </c>
      <c r="F270" t="s">
        <v>63</v>
      </c>
      <c r="G270" t="s">
        <v>54</v>
      </c>
      <c r="H270" t="s">
        <v>55</v>
      </c>
      <c r="I270" t="s">
        <v>256</v>
      </c>
      <c r="J270" t="s">
        <v>57</v>
      </c>
      <c r="K270" t="s">
        <v>57</v>
      </c>
      <c r="L270" t="s">
        <v>58</v>
      </c>
      <c r="M270">
        <v>157</v>
      </c>
      <c r="N270" t="s">
        <v>59</v>
      </c>
      <c r="O270" t="s">
        <v>59</v>
      </c>
      <c r="P270" t="s">
        <v>57</v>
      </c>
      <c r="Q270" t="s">
        <v>1205</v>
      </c>
      <c r="R270">
        <v>41771850</v>
      </c>
      <c r="S270">
        <v>27429226</v>
      </c>
      <c r="T270">
        <v>45039044.149999999</v>
      </c>
      <c r="U270">
        <v>2954955</v>
      </c>
      <c r="V270" t="s">
        <v>57</v>
      </c>
      <c r="W270">
        <v>432276</v>
      </c>
      <c r="X270">
        <v>0</v>
      </c>
      <c r="Y270">
        <v>253751</v>
      </c>
      <c r="Z270">
        <v>-3267193.41</v>
      </c>
      <c r="AA270">
        <v>216793092.44</v>
      </c>
      <c r="AB270" t="e">
        <v>#VALUE!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117422262</v>
      </c>
      <c r="AK270">
        <v>117422262</v>
      </c>
      <c r="AL270">
        <v>0</v>
      </c>
      <c r="AM270">
        <v>118019938</v>
      </c>
      <c r="AN270">
        <v>118019938</v>
      </c>
      <c r="AO270">
        <v>0</v>
      </c>
      <c r="AP270">
        <v>0</v>
      </c>
      <c r="AQ270">
        <v>0</v>
      </c>
    </row>
    <row r="271" spans="1:43" hidden="1" x14ac:dyDescent="0.25">
      <c r="A271" t="s">
        <v>895</v>
      </c>
      <c r="B271" t="s">
        <v>905</v>
      </c>
      <c r="C271" t="s">
        <v>906</v>
      </c>
      <c r="D271" t="s">
        <v>907</v>
      </c>
      <c r="E271" t="s">
        <v>52</v>
      </c>
      <c r="F271" t="s">
        <v>72</v>
      </c>
      <c r="G271" t="s">
        <v>54</v>
      </c>
      <c r="H271" t="s">
        <v>55</v>
      </c>
      <c r="I271" t="s">
        <v>256</v>
      </c>
      <c r="J271" t="s">
        <v>57</v>
      </c>
      <c r="K271" t="s">
        <v>57</v>
      </c>
      <c r="L271" t="s">
        <v>58</v>
      </c>
      <c r="M271">
        <v>304</v>
      </c>
      <c r="N271" t="s">
        <v>59</v>
      </c>
      <c r="O271" t="s">
        <v>59</v>
      </c>
      <c r="P271" t="s">
        <v>57</v>
      </c>
      <c r="Q271" t="s">
        <v>1206</v>
      </c>
      <c r="R271">
        <v>3404991.08</v>
      </c>
      <c r="S271">
        <v>51535748.770000003</v>
      </c>
      <c r="T271">
        <v>71549152.819999993</v>
      </c>
      <c r="U271">
        <v>0</v>
      </c>
      <c r="V271" t="s">
        <v>57</v>
      </c>
      <c r="W271">
        <v>242420.89</v>
      </c>
      <c r="X271">
        <v>0</v>
      </c>
      <c r="Y271">
        <v>700456.36</v>
      </c>
      <c r="Z271">
        <v>-433819.39</v>
      </c>
      <c r="AA271">
        <v>-15634770.810000001</v>
      </c>
      <c r="AB271" t="e">
        <v>#VALUE!</v>
      </c>
      <c r="AC271">
        <v>0</v>
      </c>
      <c r="AD271">
        <v>37112659.5</v>
      </c>
      <c r="AE271">
        <v>66915177.979999997</v>
      </c>
      <c r="AF271">
        <v>0</v>
      </c>
      <c r="AG271">
        <v>0</v>
      </c>
      <c r="AH271">
        <v>0</v>
      </c>
      <c r="AI271">
        <v>0</v>
      </c>
      <c r="AJ271">
        <v>55879586.670000002</v>
      </c>
      <c r="AK271">
        <v>55879586.670000002</v>
      </c>
      <c r="AL271">
        <v>0</v>
      </c>
      <c r="AM271">
        <v>96690083.200000003</v>
      </c>
      <c r="AN271">
        <v>96690083.200000003</v>
      </c>
      <c r="AO271">
        <v>0</v>
      </c>
      <c r="AP271">
        <v>0</v>
      </c>
      <c r="AQ271">
        <v>0</v>
      </c>
    </row>
    <row r="272" spans="1:43" hidden="1" x14ac:dyDescent="0.25">
      <c r="A272" t="s">
        <v>895</v>
      </c>
      <c r="B272" t="s">
        <v>908</v>
      </c>
      <c r="C272" t="s">
        <v>909</v>
      </c>
      <c r="D272" t="s">
        <v>910</v>
      </c>
      <c r="E272" t="s">
        <v>52</v>
      </c>
      <c r="F272" t="s">
        <v>87</v>
      </c>
      <c r="G272" t="s">
        <v>54</v>
      </c>
      <c r="H272" t="s">
        <v>55</v>
      </c>
      <c r="I272" t="s">
        <v>56</v>
      </c>
      <c r="J272" t="s">
        <v>57</v>
      </c>
      <c r="K272" t="s">
        <v>57</v>
      </c>
      <c r="L272" t="s">
        <v>111</v>
      </c>
      <c r="M272">
        <v>1573</v>
      </c>
      <c r="N272" t="s">
        <v>59</v>
      </c>
      <c r="O272" t="s">
        <v>59</v>
      </c>
      <c r="P272" t="s">
        <v>57</v>
      </c>
      <c r="Q272" t="s">
        <v>1207</v>
      </c>
      <c r="R272">
        <v>776515411</v>
      </c>
      <c r="S272">
        <v>309463432</v>
      </c>
      <c r="T272">
        <v>724832295</v>
      </c>
      <c r="U272">
        <v>103655365</v>
      </c>
      <c r="V272" t="s">
        <v>57</v>
      </c>
      <c r="W272">
        <v>795367.6</v>
      </c>
      <c r="X272">
        <v>0</v>
      </c>
      <c r="Y272">
        <v>98472.49</v>
      </c>
      <c r="Z272">
        <v>46154909</v>
      </c>
      <c r="AA272">
        <v>1930266171</v>
      </c>
      <c r="AB272" t="e">
        <v>#VALUE!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64540351</v>
      </c>
      <c r="AI272">
        <v>18884886</v>
      </c>
      <c r="AJ272">
        <v>14974890260</v>
      </c>
      <c r="AK272">
        <v>14974890260</v>
      </c>
      <c r="AL272">
        <v>0</v>
      </c>
      <c r="AM272">
        <v>1302000000</v>
      </c>
      <c r="AN272">
        <v>1302000000</v>
      </c>
      <c r="AO272">
        <v>662078864.04999995</v>
      </c>
      <c r="AP272">
        <v>680963750</v>
      </c>
      <c r="AQ272">
        <v>680963750</v>
      </c>
    </row>
    <row r="273" spans="1:43" hidden="1" x14ac:dyDescent="0.25">
      <c r="A273" t="s">
        <v>895</v>
      </c>
      <c r="B273" t="s">
        <v>911</v>
      </c>
      <c r="C273" t="s">
        <v>912</v>
      </c>
      <c r="D273" t="s">
        <v>913</v>
      </c>
      <c r="E273" t="s">
        <v>52</v>
      </c>
      <c r="F273" t="s">
        <v>63</v>
      </c>
      <c r="G273" t="s">
        <v>73</v>
      </c>
      <c r="H273" t="s">
        <v>74</v>
      </c>
      <c r="I273" t="s">
        <v>56</v>
      </c>
      <c r="J273" t="s">
        <v>57</v>
      </c>
      <c r="K273" t="s">
        <v>57</v>
      </c>
      <c r="L273" t="s">
        <v>58</v>
      </c>
      <c r="M273">
        <v>56</v>
      </c>
      <c r="N273" t="s">
        <v>59</v>
      </c>
      <c r="O273" t="s">
        <v>59</v>
      </c>
      <c r="P273" t="s">
        <v>57</v>
      </c>
      <c r="Q273" t="s">
        <v>1208</v>
      </c>
      <c r="R273">
        <v>8602467.6099999994</v>
      </c>
      <c r="S273">
        <v>8771231.3699999992</v>
      </c>
      <c r="T273">
        <v>8771231.3699999992</v>
      </c>
      <c r="U273">
        <v>0</v>
      </c>
      <c r="V273" t="s">
        <v>57</v>
      </c>
      <c r="W273">
        <v>171602</v>
      </c>
      <c r="X273">
        <v>0</v>
      </c>
      <c r="Y273">
        <v>4785.38</v>
      </c>
      <c r="Z273">
        <v>-168763.76</v>
      </c>
      <c r="AA273">
        <v>-187186.39</v>
      </c>
      <c r="AB273" t="e">
        <v>#VALUE!</v>
      </c>
      <c r="AC273">
        <v>0</v>
      </c>
      <c r="AD273">
        <v>8579528.5099999998</v>
      </c>
      <c r="AE273">
        <v>8586982.6999999993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2395568.41</v>
      </c>
      <c r="AN273">
        <v>2395568.41</v>
      </c>
      <c r="AO273">
        <v>0</v>
      </c>
      <c r="AP273">
        <v>0</v>
      </c>
      <c r="AQ273">
        <v>0</v>
      </c>
    </row>
    <row r="274" spans="1:43" hidden="1" x14ac:dyDescent="0.25">
      <c r="A274" t="s">
        <v>895</v>
      </c>
      <c r="B274" t="s">
        <v>914</v>
      </c>
      <c r="C274" t="s">
        <v>915</v>
      </c>
      <c r="D274" t="s">
        <v>916</v>
      </c>
      <c r="E274" t="s">
        <v>52</v>
      </c>
      <c r="F274" t="s">
        <v>68</v>
      </c>
      <c r="G274" t="s">
        <v>54</v>
      </c>
      <c r="H274" t="s">
        <v>55</v>
      </c>
      <c r="I274" t="s">
        <v>256</v>
      </c>
      <c r="J274" t="s">
        <v>59</v>
      </c>
      <c r="K274" t="s">
        <v>57</v>
      </c>
      <c r="L274" t="s">
        <v>111</v>
      </c>
      <c r="M274">
        <v>1387</v>
      </c>
      <c r="N274" t="s">
        <v>59</v>
      </c>
      <c r="O274" t="s">
        <v>59</v>
      </c>
      <c r="P274" t="s">
        <v>59</v>
      </c>
      <c r="Q274" t="s">
        <v>1209</v>
      </c>
      <c r="R274">
        <v>62561725.890000001</v>
      </c>
      <c r="S274">
        <v>231339632.03</v>
      </c>
      <c r="T274">
        <v>1468000974.76</v>
      </c>
      <c r="U274">
        <v>23579401</v>
      </c>
      <c r="V274" t="s">
        <v>59</v>
      </c>
      <c r="W274">
        <v>439416.29</v>
      </c>
      <c r="X274">
        <v>23993.47</v>
      </c>
      <c r="Y274">
        <v>30773.919999999998</v>
      </c>
      <c r="Z274">
        <v>47470552.549999997</v>
      </c>
      <c r="AA274">
        <v>668274347.60000002</v>
      </c>
      <c r="AB274">
        <v>441902863.92000002</v>
      </c>
      <c r="AC274">
        <v>51387033.030000001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56242461.5</v>
      </c>
      <c r="AJ274">
        <v>13736267</v>
      </c>
      <c r="AK274">
        <v>16205471</v>
      </c>
      <c r="AL274">
        <v>2469204</v>
      </c>
      <c r="AM274">
        <v>461033100</v>
      </c>
      <c r="AN274">
        <v>519098927.52999997</v>
      </c>
      <c r="AO274">
        <v>0</v>
      </c>
      <c r="AP274">
        <v>0</v>
      </c>
      <c r="AQ274">
        <v>58065827.529999971</v>
      </c>
    </row>
    <row r="275" spans="1:43" hidden="1" x14ac:dyDescent="0.25">
      <c r="A275" t="s">
        <v>895</v>
      </c>
      <c r="B275" t="s">
        <v>917</v>
      </c>
      <c r="C275" t="s">
        <v>918</v>
      </c>
      <c r="D275" t="s">
        <v>919</v>
      </c>
      <c r="E275" t="s">
        <v>52</v>
      </c>
      <c r="F275" t="s">
        <v>149</v>
      </c>
      <c r="G275" t="s">
        <v>54</v>
      </c>
      <c r="H275" t="s">
        <v>55</v>
      </c>
      <c r="I275" t="s">
        <v>56</v>
      </c>
      <c r="J275" t="s">
        <v>57</v>
      </c>
      <c r="K275" t="s">
        <v>57</v>
      </c>
      <c r="L275" t="s">
        <v>58</v>
      </c>
      <c r="M275">
        <v>41</v>
      </c>
      <c r="N275" t="s">
        <v>59</v>
      </c>
      <c r="O275" t="s">
        <v>59</v>
      </c>
      <c r="P275" t="s">
        <v>57</v>
      </c>
      <c r="Q275" t="s">
        <v>1210</v>
      </c>
      <c r="R275">
        <v>40630.51</v>
      </c>
      <c r="S275">
        <v>2216254.96</v>
      </c>
      <c r="T275">
        <v>5310502.67</v>
      </c>
      <c r="U275">
        <v>0</v>
      </c>
      <c r="V275" t="s">
        <v>57</v>
      </c>
      <c r="W275">
        <v>554512.66</v>
      </c>
      <c r="X275">
        <v>0</v>
      </c>
      <c r="Y275">
        <v>0</v>
      </c>
      <c r="Z275">
        <v>-2036750.62</v>
      </c>
      <c r="AA275">
        <v>6613196.0899999999</v>
      </c>
      <c r="AB275" t="e">
        <v>#VALUE!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3025545.3</v>
      </c>
      <c r="AK275">
        <v>3025545.3</v>
      </c>
      <c r="AL275">
        <v>0</v>
      </c>
      <c r="AM275">
        <v>34550951</v>
      </c>
      <c r="AN275">
        <v>34550951</v>
      </c>
      <c r="AO275">
        <v>0</v>
      </c>
      <c r="AP275">
        <v>0</v>
      </c>
      <c r="AQ275">
        <v>0</v>
      </c>
    </row>
    <row r="276" spans="1:43" hidden="1" x14ac:dyDescent="0.25">
      <c r="A276" t="s">
        <v>895</v>
      </c>
      <c r="B276" t="s">
        <v>920</v>
      </c>
      <c r="C276" t="s">
        <v>921</v>
      </c>
      <c r="D276" t="s">
        <v>922</v>
      </c>
      <c r="E276" t="s">
        <v>52</v>
      </c>
      <c r="F276" t="s">
        <v>98</v>
      </c>
      <c r="G276" t="s">
        <v>73</v>
      </c>
      <c r="H276" t="s">
        <v>74</v>
      </c>
      <c r="I276" t="s">
        <v>56</v>
      </c>
      <c r="J276" t="s">
        <v>57</v>
      </c>
      <c r="K276" t="s">
        <v>57</v>
      </c>
      <c r="L276" t="s">
        <v>58</v>
      </c>
      <c r="M276">
        <v>98</v>
      </c>
      <c r="N276" t="s">
        <v>59</v>
      </c>
      <c r="O276" t="s">
        <v>59</v>
      </c>
      <c r="P276" t="s">
        <v>57</v>
      </c>
      <c r="Q276" t="s">
        <v>1211</v>
      </c>
      <c r="R276">
        <v>10728116.82</v>
      </c>
      <c r="S276">
        <v>7960105.96</v>
      </c>
      <c r="T276">
        <v>10077050.949999999</v>
      </c>
      <c r="U276">
        <v>0</v>
      </c>
      <c r="V276" t="s">
        <v>57</v>
      </c>
      <c r="W276">
        <v>320567.49</v>
      </c>
      <c r="X276">
        <v>0</v>
      </c>
      <c r="Y276">
        <v>136651.01</v>
      </c>
      <c r="Z276">
        <v>651065.87</v>
      </c>
      <c r="AA276">
        <v>-5672358.8499999996</v>
      </c>
      <c r="AB276" t="e">
        <v>#VALUE!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8775120.9600000009</v>
      </c>
      <c r="AN276">
        <v>8775120.9600000009</v>
      </c>
      <c r="AO276">
        <v>0</v>
      </c>
      <c r="AP276">
        <v>0</v>
      </c>
      <c r="AQ276">
        <v>0</v>
      </c>
    </row>
    <row r="277" spans="1:43" hidden="1" x14ac:dyDescent="0.25">
      <c r="A277" t="s">
        <v>895</v>
      </c>
      <c r="B277" t="s">
        <v>923</v>
      </c>
      <c r="C277" t="s">
        <v>924</v>
      </c>
      <c r="D277" t="s">
        <v>925</v>
      </c>
      <c r="E277" t="s">
        <v>52</v>
      </c>
      <c r="F277" t="s">
        <v>102</v>
      </c>
      <c r="G277" t="s">
        <v>73</v>
      </c>
      <c r="H277" t="s">
        <v>74</v>
      </c>
      <c r="I277" t="s">
        <v>56</v>
      </c>
      <c r="J277" t="s">
        <v>57</v>
      </c>
      <c r="K277" t="s">
        <v>57</v>
      </c>
      <c r="L277" t="s">
        <v>58</v>
      </c>
      <c r="M277">
        <v>496</v>
      </c>
      <c r="N277" t="s">
        <v>59</v>
      </c>
      <c r="O277" t="s">
        <v>59</v>
      </c>
      <c r="P277" t="s">
        <v>57</v>
      </c>
      <c r="Q277" t="s">
        <v>1212</v>
      </c>
      <c r="R277">
        <v>5900208.4900000002</v>
      </c>
      <c r="S277">
        <v>50374309.719999999</v>
      </c>
      <c r="T277">
        <v>63063296.5</v>
      </c>
      <c r="U277">
        <v>1369643.83</v>
      </c>
      <c r="V277" t="s">
        <v>57</v>
      </c>
      <c r="W277">
        <v>249488.09</v>
      </c>
      <c r="X277">
        <v>0</v>
      </c>
      <c r="Y277">
        <v>2400</v>
      </c>
      <c r="Z277">
        <v>1563239.9</v>
      </c>
      <c r="AA277">
        <v>37175348.090000004</v>
      </c>
      <c r="AB277" t="e">
        <v>#VALUE!</v>
      </c>
      <c r="AC277">
        <v>0</v>
      </c>
      <c r="AD277">
        <v>54195241.079999998</v>
      </c>
      <c r="AE277">
        <v>53250877.299999997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37572872.109999999</v>
      </c>
      <c r="AN277">
        <v>37572872.109999999</v>
      </c>
      <c r="AO277">
        <v>0</v>
      </c>
      <c r="AP277">
        <v>0</v>
      </c>
      <c r="AQ277">
        <v>0</v>
      </c>
    </row>
    <row r="278" spans="1:43" hidden="1" x14ac:dyDescent="0.25">
      <c r="A278" t="s">
        <v>895</v>
      </c>
      <c r="B278" t="s">
        <v>926</v>
      </c>
      <c r="C278" t="s">
        <v>927</v>
      </c>
      <c r="D278" t="s">
        <v>928</v>
      </c>
      <c r="E278" t="s">
        <v>52</v>
      </c>
      <c r="F278" t="s">
        <v>121</v>
      </c>
      <c r="G278" t="s">
        <v>73</v>
      </c>
      <c r="H278" t="s">
        <v>74</v>
      </c>
      <c r="I278" t="s">
        <v>56</v>
      </c>
      <c r="J278" t="s">
        <v>57</v>
      </c>
      <c r="K278" t="s">
        <v>57</v>
      </c>
      <c r="L278" t="s">
        <v>111</v>
      </c>
      <c r="M278">
        <v>73</v>
      </c>
      <c r="N278" t="s">
        <v>59</v>
      </c>
      <c r="O278" t="s">
        <v>59</v>
      </c>
      <c r="P278" t="s">
        <v>57</v>
      </c>
      <c r="Q278" t="s">
        <v>1213</v>
      </c>
      <c r="R278">
        <v>8194675.2699999996</v>
      </c>
      <c r="S278">
        <v>5733940.5999999996</v>
      </c>
      <c r="T278">
        <v>9629770.7200000007</v>
      </c>
      <c r="U278">
        <v>0</v>
      </c>
      <c r="V278" t="s">
        <v>57</v>
      </c>
      <c r="W278">
        <v>303596.26</v>
      </c>
      <c r="X278">
        <v>0</v>
      </c>
      <c r="Y278">
        <v>0</v>
      </c>
      <c r="Z278">
        <v>-1012601.06</v>
      </c>
      <c r="AA278">
        <v>1743019.02</v>
      </c>
      <c r="AB278" t="e">
        <v>#VALUE!</v>
      </c>
      <c r="AC278">
        <v>0</v>
      </c>
      <c r="AD278">
        <v>0</v>
      </c>
      <c r="AE278">
        <v>0</v>
      </c>
      <c r="AF278">
        <v>0</v>
      </c>
      <c r="AG278">
        <v>1270575.79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9000000</v>
      </c>
      <c r="AN278">
        <v>9000000</v>
      </c>
      <c r="AO278">
        <v>0</v>
      </c>
      <c r="AP278">
        <v>0</v>
      </c>
      <c r="AQ278">
        <v>0</v>
      </c>
    </row>
    <row r="279" spans="1:43" hidden="1" x14ac:dyDescent="0.25">
      <c r="A279" t="s">
        <v>895</v>
      </c>
      <c r="B279" t="s">
        <v>929</v>
      </c>
      <c r="C279" t="s">
        <v>930</v>
      </c>
      <c r="D279" t="s">
        <v>931</v>
      </c>
      <c r="E279" t="s">
        <v>52</v>
      </c>
      <c r="F279" t="s">
        <v>63</v>
      </c>
      <c r="G279" t="s">
        <v>54</v>
      </c>
      <c r="H279" t="s">
        <v>55</v>
      </c>
      <c r="I279" t="s">
        <v>56</v>
      </c>
      <c r="J279" t="s">
        <v>57</v>
      </c>
      <c r="K279" t="s">
        <v>57</v>
      </c>
      <c r="L279" t="s">
        <v>58</v>
      </c>
      <c r="M279">
        <v>0</v>
      </c>
      <c r="N279" t="s">
        <v>59</v>
      </c>
      <c r="O279" t="s">
        <v>59</v>
      </c>
      <c r="P279" t="s">
        <v>57</v>
      </c>
      <c r="Q279" t="s">
        <v>1214</v>
      </c>
      <c r="R279">
        <v>0</v>
      </c>
      <c r="S279">
        <v>0</v>
      </c>
      <c r="T279">
        <v>92.95</v>
      </c>
      <c r="U279">
        <v>0</v>
      </c>
      <c r="V279" t="s">
        <v>57</v>
      </c>
      <c r="W279">
        <v>0</v>
      </c>
      <c r="X279">
        <v>0</v>
      </c>
      <c r="Y279">
        <v>0</v>
      </c>
      <c r="Z279">
        <v>911.93</v>
      </c>
      <c r="AA279">
        <v>11602.66</v>
      </c>
      <c r="AB279" t="e">
        <v>#VALUE!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500000</v>
      </c>
      <c r="AK279">
        <v>500000</v>
      </c>
      <c r="AL279">
        <v>0</v>
      </c>
      <c r="AM279">
        <v>83650.149999999994</v>
      </c>
      <c r="AN279">
        <v>83808.72</v>
      </c>
      <c r="AO279">
        <v>416349.85</v>
      </c>
      <c r="AP279">
        <v>416191.28</v>
      </c>
      <c r="AQ279">
        <v>416349.85000000003</v>
      </c>
    </row>
    <row r="280" spans="1:43" hidden="1" x14ac:dyDescent="0.25">
      <c r="A280" t="s">
        <v>895</v>
      </c>
      <c r="B280" t="s">
        <v>932</v>
      </c>
      <c r="C280" t="s">
        <v>933</v>
      </c>
      <c r="D280" t="s">
        <v>934</v>
      </c>
      <c r="E280" t="s">
        <v>52</v>
      </c>
      <c r="F280" t="s">
        <v>63</v>
      </c>
      <c r="G280" t="s">
        <v>54</v>
      </c>
      <c r="H280" t="s">
        <v>55</v>
      </c>
      <c r="I280" t="s">
        <v>56</v>
      </c>
      <c r="J280" t="s">
        <v>57</v>
      </c>
      <c r="K280" t="s">
        <v>57</v>
      </c>
      <c r="L280" t="s">
        <v>111</v>
      </c>
      <c r="M280">
        <v>11</v>
      </c>
      <c r="N280" t="s">
        <v>59</v>
      </c>
      <c r="O280" t="s">
        <v>59</v>
      </c>
      <c r="P280" t="s">
        <v>57</v>
      </c>
      <c r="Q280" t="s">
        <v>1215</v>
      </c>
      <c r="R280">
        <v>0</v>
      </c>
      <c r="S280">
        <v>716654.07</v>
      </c>
      <c r="T280">
        <v>848463.8</v>
      </c>
      <c r="U280">
        <v>0</v>
      </c>
      <c r="V280" t="s">
        <v>57</v>
      </c>
      <c r="W280">
        <v>84000</v>
      </c>
      <c r="X280">
        <v>0</v>
      </c>
      <c r="Y280">
        <v>0</v>
      </c>
      <c r="Z280">
        <v>-800838.41</v>
      </c>
      <c r="AA280">
        <v>2368442.63</v>
      </c>
      <c r="AB280" t="e">
        <v>#VALUE!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7920000</v>
      </c>
      <c r="AL280">
        <v>7920000</v>
      </c>
      <c r="AM280">
        <v>0</v>
      </c>
      <c r="AN280">
        <v>3200000</v>
      </c>
      <c r="AO280">
        <v>0</v>
      </c>
      <c r="AP280">
        <v>4720000</v>
      </c>
      <c r="AQ280">
        <v>7920000</v>
      </c>
    </row>
    <row r="281" spans="1:43" hidden="1" x14ac:dyDescent="0.25">
      <c r="A281" t="s">
        <v>935</v>
      </c>
      <c r="B281" t="s">
        <v>936</v>
      </c>
      <c r="C281" t="s">
        <v>937</v>
      </c>
      <c r="D281" t="s">
        <v>938</v>
      </c>
      <c r="E281" t="s">
        <v>52</v>
      </c>
      <c r="F281" t="s">
        <v>53</v>
      </c>
      <c r="G281" t="s">
        <v>73</v>
      </c>
      <c r="H281" t="s">
        <v>55</v>
      </c>
      <c r="I281" t="s">
        <v>56</v>
      </c>
      <c r="J281" t="s">
        <v>57</v>
      </c>
      <c r="K281" t="s">
        <v>57</v>
      </c>
      <c r="L281" t="s">
        <v>58</v>
      </c>
      <c r="M281">
        <v>1682</v>
      </c>
      <c r="N281" t="s">
        <v>59</v>
      </c>
      <c r="O281" t="s">
        <v>59</v>
      </c>
      <c r="P281" t="s">
        <v>59</v>
      </c>
      <c r="Q281" t="s">
        <v>1216</v>
      </c>
      <c r="R281">
        <v>572532837.01999998</v>
      </c>
      <c r="S281">
        <v>493090761.44999999</v>
      </c>
      <c r="T281">
        <v>591099416.94000006</v>
      </c>
      <c r="U281">
        <v>34254504</v>
      </c>
      <c r="V281" t="s">
        <v>59</v>
      </c>
      <c r="W281">
        <v>470248.7</v>
      </c>
      <c r="X281">
        <v>12295.82</v>
      </c>
      <c r="Y281">
        <v>16440.16</v>
      </c>
      <c r="Z281">
        <v>-22938360.73</v>
      </c>
      <c r="AA281">
        <v>57356351.729999997</v>
      </c>
      <c r="AB281">
        <v>0</v>
      </c>
      <c r="AC281">
        <v>0</v>
      </c>
      <c r="AD281">
        <v>46815851.909999996</v>
      </c>
      <c r="AE281">
        <v>123893945</v>
      </c>
      <c r="AF281">
        <v>0</v>
      </c>
      <c r="AG281">
        <v>0</v>
      </c>
      <c r="AH281">
        <v>0</v>
      </c>
      <c r="AI281">
        <v>800000</v>
      </c>
      <c r="AJ281">
        <v>5652546352</v>
      </c>
      <c r="AK281">
        <v>5679213019</v>
      </c>
      <c r="AL281">
        <v>26666667</v>
      </c>
      <c r="AM281">
        <v>169576390.56</v>
      </c>
      <c r="AN281">
        <v>170376390.56</v>
      </c>
      <c r="AO281">
        <v>0</v>
      </c>
      <c r="AP281">
        <v>0</v>
      </c>
      <c r="AQ281">
        <v>800000</v>
      </c>
    </row>
    <row r="282" spans="1:43" hidden="1" x14ac:dyDescent="0.25">
      <c r="A282" t="s">
        <v>935</v>
      </c>
      <c r="B282" t="s">
        <v>939</v>
      </c>
      <c r="C282" t="s">
        <v>940</v>
      </c>
      <c r="D282" t="s">
        <v>941</v>
      </c>
      <c r="E282" t="s">
        <v>52</v>
      </c>
      <c r="F282" t="s">
        <v>91</v>
      </c>
      <c r="G282" t="s">
        <v>73</v>
      </c>
      <c r="H282" t="s">
        <v>55</v>
      </c>
      <c r="I282" t="s">
        <v>56</v>
      </c>
      <c r="J282" t="s">
        <v>57</v>
      </c>
      <c r="K282" t="s">
        <v>57</v>
      </c>
      <c r="L282" t="s">
        <v>111</v>
      </c>
      <c r="M282">
        <v>372</v>
      </c>
      <c r="N282" t="s">
        <v>59</v>
      </c>
      <c r="O282" t="s">
        <v>59</v>
      </c>
      <c r="P282" t="s">
        <v>59</v>
      </c>
      <c r="Q282" t="s">
        <v>1217</v>
      </c>
      <c r="R282">
        <v>2323202000</v>
      </c>
      <c r="S282">
        <v>101187994.36</v>
      </c>
      <c r="T282">
        <v>2169925694.75</v>
      </c>
      <c r="U282">
        <v>1976981114.99</v>
      </c>
      <c r="V282" t="s">
        <v>57</v>
      </c>
      <c r="W282">
        <v>380913.68</v>
      </c>
      <c r="X282">
        <v>0</v>
      </c>
      <c r="Y282">
        <v>0</v>
      </c>
      <c r="Z282">
        <v>-569478891.13</v>
      </c>
      <c r="AA282">
        <v>11385214894.48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875070147</v>
      </c>
      <c r="AI282">
        <v>540000000</v>
      </c>
      <c r="AJ282">
        <v>24193943028</v>
      </c>
      <c r="AK282">
        <v>25428041905</v>
      </c>
      <c r="AL282">
        <v>1234098877</v>
      </c>
      <c r="AM282">
        <v>17155349420.889999</v>
      </c>
      <c r="AN282">
        <v>18030419575.490002</v>
      </c>
      <c r="AO282">
        <v>875070147</v>
      </c>
      <c r="AP282">
        <v>540000000</v>
      </c>
      <c r="AQ282">
        <v>1415070154.6000023</v>
      </c>
    </row>
    <row r="283" spans="1:43" hidden="1" x14ac:dyDescent="0.25">
      <c r="A283" t="s">
        <v>935</v>
      </c>
      <c r="B283" t="s">
        <v>942</v>
      </c>
      <c r="C283" t="s">
        <v>943</v>
      </c>
      <c r="D283" t="s">
        <v>944</v>
      </c>
      <c r="E283" t="s">
        <v>52</v>
      </c>
      <c r="F283" t="s">
        <v>110</v>
      </c>
      <c r="G283" t="s">
        <v>73</v>
      </c>
      <c r="H283" t="s">
        <v>55</v>
      </c>
      <c r="I283" t="s">
        <v>56</v>
      </c>
      <c r="J283" t="s">
        <v>57</v>
      </c>
      <c r="K283" t="s">
        <v>57</v>
      </c>
      <c r="L283" t="s">
        <v>111</v>
      </c>
      <c r="M283">
        <v>21</v>
      </c>
      <c r="N283" t="s">
        <v>59</v>
      </c>
      <c r="O283" t="s">
        <v>59</v>
      </c>
      <c r="P283" t="s">
        <v>57</v>
      </c>
      <c r="Q283" t="s">
        <v>1218</v>
      </c>
      <c r="R283">
        <v>0</v>
      </c>
      <c r="S283">
        <v>4500377.93</v>
      </c>
      <c r="T283">
        <v>16745562.050000001</v>
      </c>
      <c r="U283">
        <v>0</v>
      </c>
      <c r="V283" t="s">
        <v>59</v>
      </c>
      <c r="W283">
        <v>377843.73</v>
      </c>
      <c r="X283">
        <v>131635.85999999999</v>
      </c>
      <c r="Y283">
        <v>0</v>
      </c>
      <c r="Z283">
        <v>198913574.74000001</v>
      </c>
      <c r="AA283">
        <v>2003022686</v>
      </c>
      <c r="AB283">
        <v>0</v>
      </c>
      <c r="AC283">
        <v>169456870.59999999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30000000</v>
      </c>
      <c r="AJ283">
        <v>1509619815</v>
      </c>
      <c r="AK283">
        <v>1539619815</v>
      </c>
      <c r="AL283">
        <v>30000000</v>
      </c>
      <c r="AM283">
        <v>1509619815.1900001</v>
      </c>
      <c r="AN283">
        <v>1539619815.1900001</v>
      </c>
      <c r="AO283">
        <v>0</v>
      </c>
      <c r="AP283">
        <v>0</v>
      </c>
      <c r="AQ283">
        <v>30000000</v>
      </c>
    </row>
    <row r="284" spans="1:43" hidden="1" x14ac:dyDescent="0.25">
      <c r="A284" t="s">
        <v>935</v>
      </c>
      <c r="B284" t="s">
        <v>945</v>
      </c>
      <c r="C284" t="s">
        <v>946</v>
      </c>
      <c r="D284" t="s">
        <v>947</v>
      </c>
      <c r="E284" t="s">
        <v>52</v>
      </c>
      <c r="F284" t="s">
        <v>110</v>
      </c>
      <c r="G284" t="s">
        <v>73</v>
      </c>
      <c r="H284" t="s">
        <v>55</v>
      </c>
      <c r="I284" t="s">
        <v>256</v>
      </c>
      <c r="J284" t="s">
        <v>57</v>
      </c>
      <c r="K284" t="s">
        <v>57</v>
      </c>
      <c r="L284" t="s">
        <v>111</v>
      </c>
      <c r="M284">
        <v>3</v>
      </c>
      <c r="N284" t="s">
        <v>59</v>
      </c>
      <c r="O284" t="s">
        <v>59</v>
      </c>
      <c r="P284" t="s">
        <v>57</v>
      </c>
      <c r="Q284" t="s">
        <v>1219</v>
      </c>
      <c r="R284">
        <v>17907728.510000002</v>
      </c>
      <c r="S284">
        <v>620294.56000000006</v>
      </c>
      <c r="T284">
        <v>16216291.439999999</v>
      </c>
      <c r="U284">
        <v>0</v>
      </c>
      <c r="V284" t="s">
        <v>59</v>
      </c>
      <c r="W284">
        <v>259508.21</v>
      </c>
      <c r="X284">
        <v>0</v>
      </c>
      <c r="Y284">
        <v>7230</v>
      </c>
      <c r="Z284">
        <v>12384394.640000001</v>
      </c>
      <c r="AA284">
        <v>297286811.63999999</v>
      </c>
      <c r="AB284">
        <v>0</v>
      </c>
      <c r="AC284">
        <v>17442845.989999998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2830121</v>
      </c>
      <c r="AK284">
        <v>2830121</v>
      </c>
      <c r="AL284">
        <v>0</v>
      </c>
      <c r="AM284">
        <v>283012100</v>
      </c>
      <c r="AN284">
        <v>283012100</v>
      </c>
      <c r="AO284">
        <v>0</v>
      </c>
      <c r="AP284">
        <v>0</v>
      </c>
      <c r="AQ284">
        <v>0</v>
      </c>
    </row>
    <row r="285" spans="1:43" hidden="1" x14ac:dyDescent="0.25">
      <c r="A285" t="s">
        <v>935</v>
      </c>
      <c r="B285" t="s">
        <v>948</v>
      </c>
      <c r="C285" t="s">
        <v>949</v>
      </c>
      <c r="D285" t="s">
        <v>950</v>
      </c>
      <c r="E285" t="s">
        <v>52</v>
      </c>
      <c r="F285" t="s">
        <v>204</v>
      </c>
      <c r="G285" t="s">
        <v>73</v>
      </c>
      <c r="H285" t="s">
        <v>55</v>
      </c>
      <c r="I285" t="s">
        <v>56</v>
      </c>
      <c r="J285" t="s">
        <v>57</v>
      </c>
      <c r="K285" t="s">
        <v>57</v>
      </c>
      <c r="L285" t="s">
        <v>58</v>
      </c>
      <c r="M285">
        <v>5888</v>
      </c>
      <c r="N285" t="s">
        <v>59</v>
      </c>
      <c r="O285" t="s">
        <v>59</v>
      </c>
      <c r="P285" t="s">
        <v>59</v>
      </c>
      <c r="Q285" t="s">
        <v>1220</v>
      </c>
      <c r="R285">
        <v>2250553070.9899998</v>
      </c>
      <c r="S285">
        <v>1093156566.6199999</v>
      </c>
      <c r="T285">
        <v>2948667915.73</v>
      </c>
      <c r="U285">
        <v>528266615.93000001</v>
      </c>
      <c r="V285" t="s">
        <v>59</v>
      </c>
      <c r="W285">
        <v>419908.37</v>
      </c>
      <c r="X285">
        <v>17274.509999999998</v>
      </c>
      <c r="Y285">
        <v>18796.38</v>
      </c>
      <c r="Z285">
        <v>-851709191.69000006</v>
      </c>
      <c r="AA285">
        <v>10158105053.549999</v>
      </c>
      <c r="AB285">
        <v>0</v>
      </c>
      <c r="AC285">
        <v>0</v>
      </c>
      <c r="AD285">
        <v>962140766.72000003</v>
      </c>
      <c r="AE285">
        <v>805279349.66999996</v>
      </c>
      <c r="AF285">
        <v>0</v>
      </c>
      <c r="AG285">
        <v>0</v>
      </c>
      <c r="AH285">
        <v>914165283.85000002</v>
      </c>
      <c r="AI285">
        <v>851079110.13999999</v>
      </c>
      <c r="AJ285">
        <v>608974962217</v>
      </c>
      <c r="AK285">
        <v>684688052065</v>
      </c>
      <c r="AL285">
        <v>75713089848</v>
      </c>
      <c r="AM285">
        <v>18269248866.509998</v>
      </c>
      <c r="AN285">
        <v>19395132517.889999</v>
      </c>
      <c r="AO285">
        <v>0</v>
      </c>
      <c r="AP285">
        <v>0</v>
      </c>
      <c r="AQ285">
        <v>1125883651.3800011</v>
      </c>
    </row>
    <row r="286" spans="1:43" hidden="1" x14ac:dyDescent="0.25">
      <c r="A286" t="s">
        <v>935</v>
      </c>
      <c r="B286" t="s">
        <v>951</v>
      </c>
      <c r="C286" t="s">
        <v>952</v>
      </c>
      <c r="D286" t="s">
        <v>953</v>
      </c>
      <c r="E286" t="s">
        <v>52</v>
      </c>
      <c r="F286" t="s">
        <v>239</v>
      </c>
      <c r="G286" t="s">
        <v>73</v>
      </c>
      <c r="H286" t="s">
        <v>55</v>
      </c>
      <c r="I286" t="s">
        <v>56</v>
      </c>
      <c r="J286" t="s">
        <v>57</v>
      </c>
      <c r="K286" t="s">
        <v>57</v>
      </c>
      <c r="L286" t="s">
        <v>58</v>
      </c>
      <c r="M286">
        <v>82</v>
      </c>
      <c r="N286" t="s">
        <v>59</v>
      </c>
      <c r="O286" t="s">
        <v>59</v>
      </c>
      <c r="P286" t="s">
        <v>57</v>
      </c>
      <c r="Q286" t="s">
        <v>1221</v>
      </c>
      <c r="R286">
        <v>46374519</v>
      </c>
      <c r="S286">
        <v>22093589.949999999</v>
      </c>
      <c r="T286">
        <v>62644120.759999998</v>
      </c>
      <c r="U286">
        <v>6115681.0800000001</v>
      </c>
      <c r="V286" t="s">
        <v>57</v>
      </c>
      <c r="W286">
        <v>520784.45</v>
      </c>
      <c r="X286">
        <v>0</v>
      </c>
      <c r="Y286">
        <v>0</v>
      </c>
      <c r="Z286">
        <v>-9640282</v>
      </c>
      <c r="AA286">
        <v>194103759</v>
      </c>
      <c r="AB286">
        <v>0</v>
      </c>
      <c r="AC286">
        <v>0</v>
      </c>
      <c r="AD286">
        <v>10416149</v>
      </c>
      <c r="AE286">
        <v>8930729</v>
      </c>
      <c r="AF286">
        <v>0</v>
      </c>
      <c r="AG286">
        <v>0</v>
      </c>
      <c r="AH286">
        <v>92487.94</v>
      </c>
      <c r="AI286">
        <v>5434212</v>
      </c>
      <c r="AJ286">
        <v>990000</v>
      </c>
      <c r="AK286">
        <v>990000</v>
      </c>
      <c r="AL286">
        <v>0</v>
      </c>
      <c r="AM286">
        <v>17738161</v>
      </c>
      <c r="AN286">
        <v>17738161</v>
      </c>
      <c r="AO286">
        <v>286717918.88999999</v>
      </c>
      <c r="AP286">
        <v>292152130.88999999</v>
      </c>
      <c r="AQ286">
        <v>292152130.88999999</v>
      </c>
    </row>
    <row r="287" spans="1:43" hidden="1" x14ac:dyDescent="0.25">
      <c r="A287" t="s">
        <v>935</v>
      </c>
      <c r="B287" t="s">
        <v>954</v>
      </c>
      <c r="C287" t="s">
        <v>955</v>
      </c>
      <c r="D287" t="s">
        <v>956</v>
      </c>
      <c r="E287" t="s">
        <v>52</v>
      </c>
      <c r="F287" t="s">
        <v>204</v>
      </c>
      <c r="G287" t="s">
        <v>73</v>
      </c>
      <c r="H287" t="s">
        <v>55</v>
      </c>
      <c r="I287" t="s">
        <v>256</v>
      </c>
      <c r="J287" t="s">
        <v>57</v>
      </c>
      <c r="K287" t="s">
        <v>57</v>
      </c>
      <c r="L287" t="s">
        <v>1000</v>
      </c>
      <c r="M287">
        <v>6999</v>
      </c>
      <c r="N287" t="s">
        <v>59</v>
      </c>
      <c r="O287" t="s">
        <v>59</v>
      </c>
      <c r="P287" t="s">
        <v>59</v>
      </c>
      <c r="Q287" t="s">
        <v>1222</v>
      </c>
      <c r="R287">
        <v>2319588425.0599999</v>
      </c>
      <c r="S287">
        <v>1917318543.5799999</v>
      </c>
      <c r="T287">
        <v>6275817628.5799999</v>
      </c>
      <c r="U287">
        <v>2682447014.75</v>
      </c>
      <c r="V287" t="s">
        <v>57</v>
      </c>
      <c r="W287">
        <v>787891.36</v>
      </c>
      <c r="X287">
        <v>0</v>
      </c>
      <c r="Y287">
        <v>20345.759999999998</v>
      </c>
      <c r="Z287">
        <v>-900175857.04999995</v>
      </c>
      <c r="AA287">
        <v>37066934093.220001</v>
      </c>
      <c r="AB287">
        <v>0</v>
      </c>
      <c r="AC287">
        <v>0</v>
      </c>
      <c r="AD287">
        <v>0</v>
      </c>
      <c r="AE287">
        <v>317976248.06999999</v>
      </c>
      <c r="AF287">
        <v>0</v>
      </c>
      <c r="AG287">
        <v>0</v>
      </c>
      <c r="AH287">
        <v>2382936931.9200001</v>
      </c>
      <c r="AI287">
        <v>2713990757.3499999</v>
      </c>
      <c r="AJ287">
        <v>8260220</v>
      </c>
      <c r="AK287">
        <v>8906665</v>
      </c>
      <c r="AL287">
        <v>646445</v>
      </c>
      <c r="AM287">
        <v>44611122735.330002</v>
      </c>
      <c r="AN287">
        <v>47325113492.68</v>
      </c>
      <c r="AO287">
        <v>0</v>
      </c>
      <c r="AP287">
        <v>0</v>
      </c>
      <c r="AQ287">
        <v>2713990757.3499985</v>
      </c>
    </row>
    <row r="288" spans="1:43" hidden="1" x14ac:dyDescent="0.25">
      <c r="A288" t="s">
        <v>935</v>
      </c>
      <c r="B288" t="s">
        <v>957</v>
      </c>
      <c r="C288" t="s">
        <v>958</v>
      </c>
      <c r="D288" t="s">
        <v>959</v>
      </c>
      <c r="E288" t="s">
        <v>52</v>
      </c>
      <c r="F288" t="s">
        <v>98</v>
      </c>
      <c r="G288" t="s">
        <v>73</v>
      </c>
      <c r="H288" t="s">
        <v>55</v>
      </c>
      <c r="I288" t="s">
        <v>56</v>
      </c>
      <c r="J288" t="s">
        <v>57</v>
      </c>
      <c r="K288" t="s">
        <v>57</v>
      </c>
      <c r="L288" t="s">
        <v>111</v>
      </c>
      <c r="M288">
        <v>1796</v>
      </c>
      <c r="N288" t="s">
        <v>59</v>
      </c>
      <c r="O288" t="s">
        <v>59</v>
      </c>
      <c r="P288" t="s">
        <v>59</v>
      </c>
      <c r="Q288" t="s">
        <v>1223</v>
      </c>
      <c r="R288">
        <v>2207046848.0300002</v>
      </c>
      <c r="S288">
        <v>521950772.63</v>
      </c>
      <c r="T288">
        <v>2125199465.01</v>
      </c>
      <c r="U288">
        <v>76318080.090000004</v>
      </c>
      <c r="V288" t="s">
        <v>59</v>
      </c>
      <c r="W288">
        <v>917318.08</v>
      </c>
      <c r="X288">
        <v>51219.82</v>
      </c>
      <c r="Y288">
        <v>0</v>
      </c>
      <c r="Z288">
        <v>81847383.019999996</v>
      </c>
      <c r="AA288">
        <v>791678287.73000002</v>
      </c>
      <c r="AB288">
        <v>0</v>
      </c>
      <c r="AC288">
        <v>28745847.91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12410789215</v>
      </c>
      <c r="AK288">
        <v>12410805</v>
      </c>
      <c r="AL288">
        <v>-12398378410</v>
      </c>
      <c r="AM288">
        <v>666490179.50999999</v>
      </c>
      <c r="AN288">
        <v>666490179.50999999</v>
      </c>
      <c r="AO288">
        <v>0</v>
      </c>
      <c r="AP288">
        <v>0</v>
      </c>
      <c r="AQ288">
        <v>0</v>
      </c>
    </row>
    <row r="289" spans="1:43" hidden="1" x14ac:dyDescent="0.25">
      <c r="A289" t="s">
        <v>935</v>
      </c>
      <c r="B289" t="s">
        <v>960</v>
      </c>
      <c r="C289" t="s">
        <v>961</v>
      </c>
      <c r="D289" t="s">
        <v>962</v>
      </c>
      <c r="E289" t="s">
        <v>52</v>
      </c>
      <c r="F289" t="s">
        <v>87</v>
      </c>
      <c r="G289" t="s">
        <v>54</v>
      </c>
      <c r="H289" t="s">
        <v>55</v>
      </c>
      <c r="I289" t="s">
        <v>256</v>
      </c>
      <c r="J289" t="s">
        <v>59</v>
      </c>
      <c r="K289" t="s">
        <v>57</v>
      </c>
      <c r="L289" t="s">
        <v>111</v>
      </c>
      <c r="M289">
        <v>11228</v>
      </c>
      <c r="N289" t="s">
        <v>59</v>
      </c>
      <c r="O289" t="s">
        <v>59</v>
      </c>
      <c r="P289" t="s">
        <v>59</v>
      </c>
      <c r="Q289" t="s">
        <v>1224</v>
      </c>
      <c r="R289">
        <v>25572055789.900002</v>
      </c>
      <c r="S289">
        <v>3651093404.0300002</v>
      </c>
      <c r="T289">
        <v>23042531837.349998</v>
      </c>
      <c r="U289">
        <v>6283773946.3699999</v>
      </c>
      <c r="V289" t="s">
        <v>59</v>
      </c>
      <c r="W289">
        <v>700349.26</v>
      </c>
      <c r="X289">
        <v>29811.73</v>
      </c>
      <c r="Y289">
        <v>0</v>
      </c>
      <c r="Z289">
        <v>3523531017.9200001</v>
      </c>
      <c r="AA289">
        <v>29857376274.009998</v>
      </c>
      <c r="AB289">
        <v>51516138826.529999</v>
      </c>
      <c r="AC289">
        <v>438314503.25999999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343506664</v>
      </c>
      <c r="AK289">
        <v>343506664</v>
      </c>
      <c r="AL289">
        <v>0</v>
      </c>
      <c r="AM289">
        <v>7538442667.3100004</v>
      </c>
      <c r="AN289">
        <v>7538442667.3100004</v>
      </c>
      <c r="AO289">
        <v>0</v>
      </c>
      <c r="AP289">
        <v>0</v>
      </c>
      <c r="AQ289">
        <v>0</v>
      </c>
    </row>
    <row r="290" spans="1:43" hidden="1" x14ac:dyDescent="0.25">
      <c r="A290" t="s">
        <v>935</v>
      </c>
      <c r="B290" t="s">
        <v>963</v>
      </c>
      <c r="C290" t="s">
        <v>964</v>
      </c>
      <c r="D290" t="s">
        <v>965</v>
      </c>
      <c r="E290" t="s">
        <v>52</v>
      </c>
      <c r="F290" t="s">
        <v>68</v>
      </c>
      <c r="G290" t="s">
        <v>73</v>
      </c>
      <c r="H290" t="s">
        <v>55</v>
      </c>
      <c r="I290" t="s">
        <v>56</v>
      </c>
      <c r="J290" t="s">
        <v>57</v>
      </c>
      <c r="K290" t="s">
        <v>57</v>
      </c>
      <c r="L290" t="s">
        <v>111</v>
      </c>
      <c r="M290">
        <v>146</v>
      </c>
      <c r="N290" t="s">
        <v>59</v>
      </c>
      <c r="O290" t="s">
        <v>59</v>
      </c>
      <c r="P290" t="s">
        <v>59</v>
      </c>
      <c r="Q290" t="s">
        <v>1225</v>
      </c>
      <c r="R290">
        <v>640714919.28999996</v>
      </c>
      <c r="S290">
        <v>54204189.740000002</v>
      </c>
      <c r="T290">
        <v>561308686.35000002</v>
      </c>
      <c r="U290">
        <v>0</v>
      </c>
      <c r="V290" t="s">
        <v>59</v>
      </c>
      <c r="W290">
        <v>485456.51</v>
      </c>
      <c r="X290">
        <v>87715.5</v>
      </c>
      <c r="Y290">
        <v>35603.839999999997</v>
      </c>
      <c r="Z290">
        <v>212336414.81</v>
      </c>
      <c r="AA290">
        <v>3403558659.4499998</v>
      </c>
      <c r="AB290">
        <v>0</v>
      </c>
      <c r="AC290">
        <v>196277506.59999999</v>
      </c>
      <c r="AD290">
        <v>0</v>
      </c>
      <c r="AE290">
        <v>0</v>
      </c>
      <c r="AF290">
        <v>0</v>
      </c>
      <c r="AG290">
        <v>0</v>
      </c>
      <c r="AH290">
        <v>1000000000</v>
      </c>
      <c r="AI290">
        <v>0</v>
      </c>
      <c r="AJ290">
        <v>2728157414</v>
      </c>
      <c r="AK290">
        <v>2728157414</v>
      </c>
      <c r="AL290">
        <v>0</v>
      </c>
      <c r="AM290">
        <v>3156469427.02</v>
      </c>
      <c r="AN290">
        <v>3156469427.02</v>
      </c>
      <c r="AO290">
        <v>0</v>
      </c>
      <c r="AP290">
        <v>0</v>
      </c>
      <c r="AQ290">
        <v>0</v>
      </c>
    </row>
    <row r="291" spans="1:43" hidden="1" x14ac:dyDescent="0.25">
      <c r="A291" t="s">
        <v>935</v>
      </c>
      <c r="B291" t="s">
        <v>966</v>
      </c>
      <c r="C291" t="s">
        <v>967</v>
      </c>
      <c r="D291" t="s">
        <v>968</v>
      </c>
      <c r="E291" t="s">
        <v>52</v>
      </c>
      <c r="F291" t="s">
        <v>280</v>
      </c>
      <c r="G291" t="s">
        <v>54</v>
      </c>
      <c r="H291" t="s">
        <v>55</v>
      </c>
      <c r="I291" t="s">
        <v>256</v>
      </c>
      <c r="J291" t="s">
        <v>59</v>
      </c>
      <c r="K291" t="s">
        <v>57</v>
      </c>
      <c r="L291" t="s">
        <v>111</v>
      </c>
      <c r="M291">
        <v>376</v>
      </c>
      <c r="N291" t="s">
        <v>59</v>
      </c>
      <c r="O291" t="s">
        <v>59</v>
      </c>
      <c r="P291" t="s">
        <v>59</v>
      </c>
      <c r="Q291" t="s">
        <v>1226</v>
      </c>
      <c r="R291">
        <v>603326910.80999994</v>
      </c>
      <c r="S291">
        <v>149282220.18000001</v>
      </c>
      <c r="T291">
        <v>447558791.02999997</v>
      </c>
      <c r="U291">
        <v>106621047.04000001</v>
      </c>
      <c r="V291" t="s">
        <v>59</v>
      </c>
      <c r="W291">
        <v>587898.52</v>
      </c>
      <c r="X291">
        <v>20420.490000000002</v>
      </c>
      <c r="Y291">
        <v>15709.04</v>
      </c>
      <c r="Z291">
        <v>150479943.65000001</v>
      </c>
      <c r="AA291">
        <v>1088488783.9400001</v>
      </c>
      <c r="AB291">
        <v>2158448647</v>
      </c>
      <c r="AC291">
        <v>43062599.159999996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14404423</v>
      </c>
      <c r="AK291">
        <v>14404423</v>
      </c>
      <c r="AL291">
        <v>0</v>
      </c>
      <c r="AM291">
        <v>104991280.67</v>
      </c>
      <c r="AN291">
        <v>104991280.67</v>
      </c>
      <c r="AO291">
        <v>0</v>
      </c>
      <c r="AP291">
        <v>0</v>
      </c>
      <c r="AQ291">
        <v>0</v>
      </c>
    </row>
    <row r="292" spans="1:43" hidden="1" x14ac:dyDescent="0.25">
      <c r="A292" t="s">
        <v>935</v>
      </c>
      <c r="B292" t="s">
        <v>969</v>
      </c>
      <c r="C292" t="s">
        <v>970</v>
      </c>
      <c r="D292" t="s">
        <v>971</v>
      </c>
      <c r="E292" t="s">
        <v>52</v>
      </c>
      <c r="F292" t="s">
        <v>204</v>
      </c>
      <c r="G292" t="s">
        <v>73</v>
      </c>
      <c r="H292" t="s">
        <v>55</v>
      </c>
      <c r="I292" t="s">
        <v>56</v>
      </c>
      <c r="J292" t="s">
        <v>57</v>
      </c>
      <c r="K292" t="s">
        <v>57</v>
      </c>
      <c r="L292" t="s">
        <v>111</v>
      </c>
      <c r="M292">
        <v>733</v>
      </c>
      <c r="N292" t="s">
        <v>59</v>
      </c>
      <c r="O292" t="s">
        <v>59</v>
      </c>
      <c r="P292" t="s">
        <v>59</v>
      </c>
      <c r="Q292" t="s">
        <v>1227</v>
      </c>
      <c r="R292">
        <v>149304599.61000001</v>
      </c>
      <c r="S292">
        <v>111589874.03</v>
      </c>
      <c r="T292">
        <v>358116420.69999999</v>
      </c>
      <c r="U292">
        <v>180712035.78</v>
      </c>
      <c r="V292" t="s">
        <v>57</v>
      </c>
      <c r="W292">
        <v>421925.64</v>
      </c>
      <c r="X292">
        <v>0</v>
      </c>
      <c r="Y292">
        <v>14054.6</v>
      </c>
      <c r="Z292">
        <v>6626925.9199999999</v>
      </c>
      <c r="AA292">
        <v>2296046615.8699999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135510000</v>
      </c>
      <c r="AI292">
        <v>56689366.289999999</v>
      </c>
      <c r="AJ292">
        <v>240889266313</v>
      </c>
      <c r="AK292">
        <v>256655104581</v>
      </c>
      <c r="AL292">
        <v>15765838268</v>
      </c>
      <c r="AM292">
        <v>2408892663.1300001</v>
      </c>
      <c r="AN292">
        <v>2566551045.8099999</v>
      </c>
      <c r="AO292">
        <v>308268000</v>
      </c>
      <c r="AP292">
        <v>331322181.05000001</v>
      </c>
      <c r="AQ292">
        <v>488980563.72999984</v>
      </c>
    </row>
    <row r="293" spans="1:43" hidden="1" x14ac:dyDescent="0.25">
      <c r="A293" t="s">
        <v>935</v>
      </c>
      <c r="B293" t="s">
        <v>972</v>
      </c>
      <c r="C293" t="s">
        <v>973</v>
      </c>
      <c r="D293" t="s">
        <v>974</v>
      </c>
      <c r="E293" t="s">
        <v>52</v>
      </c>
      <c r="F293" t="s">
        <v>98</v>
      </c>
      <c r="G293" t="s">
        <v>73</v>
      </c>
      <c r="H293" t="s">
        <v>55</v>
      </c>
      <c r="I293" t="s">
        <v>56</v>
      </c>
      <c r="J293" t="s">
        <v>57</v>
      </c>
      <c r="K293" t="s">
        <v>57</v>
      </c>
      <c r="L293" t="s">
        <v>58</v>
      </c>
      <c r="M293">
        <v>612</v>
      </c>
      <c r="N293" t="s">
        <v>59</v>
      </c>
      <c r="O293" t="s">
        <v>59</v>
      </c>
      <c r="P293" t="s">
        <v>59</v>
      </c>
      <c r="Q293" t="s">
        <v>1228</v>
      </c>
      <c r="R293">
        <v>176337302.84</v>
      </c>
      <c r="S293">
        <v>134478846.91999999</v>
      </c>
      <c r="T293">
        <v>193041709.90000001</v>
      </c>
      <c r="U293">
        <v>13539378.48</v>
      </c>
      <c r="V293" t="s">
        <v>57</v>
      </c>
      <c r="W293">
        <v>553042.41</v>
      </c>
      <c r="X293">
        <v>0</v>
      </c>
      <c r="Y293">
        <v>0</v>
      </c>
      <c r="Z293">
        <v>-13531993.58</v>
      </c>
      <c r="AA293">
        <v>87655778.769999996</v>
      </c>
      <c r="AB293">
        <v>0</v>
      </c>
      <c r="AC293">
        <v>0</v>
      </c>
      <c r="AD293">
        <v>100508482.59999999</v>
      </c>
      <c r="AE293">
        <v>106095097.88</v>
      </c>
      <c r="AF293">
        <v>0</v>
      </c>
      <c r="AG293">
        <v>0</v>
      </c>
      <c r="AH293">
        <v>1180837.5900000001</v>
      </c>
      <c r="AI293">
        <v>13539378.48</v>
      </c>
      <c r="AJ293">
        <v>28835291800</v>
      </c>
      <c r="AK293">
        <v>29953375559</v>
      </c>
      <c r="AL293">
        <v>1118083759</v>
      </c>
      <c r="AM293">
        <v>288352918</v>
      </c>
      <c r="AN293">
        <v>289533755.58999997</v>
      </c>
      <c r="AO293">
        <v>0</v>
      </c>
      <c r="AP293">
        <v>0</v>
      </c>
      <c r="AQ293">
        <v>1180837.5899999738</v>
      </c>
    </row>
    <row r="294" spans="1:43" hidden="1" x14ac:dyDescent="0.25">
      <c r="A294" t="s">
        <v>975</v>
      </c>
      <c r="B294" t="s">
        <v>976</v>
      </c>
      <c r="C294" t="s">
        <v>977</v>
      </c>
      <c r="D294" t="s">
        <v>978</v>
      </c>
      <c r="E294" t="s">
        <v>52</v>
      </c>
      <c r="F294" t="s">
        <v>68</v>
      </c>
      <c r="G294" t="s">
        <v>54</v>
      </c>
      <c r="H294" t="s">
        <v>55</v>
      </c>
      <c r="I294" t="s">
        <v>56</v>
      </c>
      <c r="J294" t="s">
        <v>57</v>
      </c>
      <c r="K294" t="s">
        <v>57</v>
      </c>
      <c r="L294" t="s">
        <v>111</v>
      </c>
      <c r="M294">
        <v>45</v>
      </c>
      <c r="N294" t="s">
        <v>59</v>
      </c>
      <c r="O294" t="s">
        <v>59</v>
      </c>
      <c r="P294" t="s">
        <v>59</v>
      </c>
      <c r="Q294" t="s">
        <v>1229</v>
      </c>
      <c r="R294">
        <v>9503598.4399999995</v>
      </c>
      <c r="S294">
        <v>3378756.5</v>
      </c>
      <c r="T294">
        <v>9142038.8599999994</v>
      </c>
      <c r="U294">
        <v>29982.61</v>
      </c>
      <c r="V294" t="s">
        <v>57</v>
      </c>
      <c r="W294">
        <v>217637.38</v>
      </c>
      <c r="X294">
        <v>0</v>
      </c>
      <c r="Y294">
        <v>85806.26</v>
      </c>
      <c r="Z294">
        <v>361559.58</v>
      </c>
      <c r="AA294">
        <v>33135299.07</v>
      </c>
      <c r="AB294" t="e">
        <v>#VALUE!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10060362.17</v>
      </c>
      <c r="AI294">
        <v>1509054.3</v>
      </c>
      <c r="AJ294">
        <v>5964000</v>
      </c>
      <c r="AK294">
        <v>5964000</v>
      </c>
      <c r="AL294">
        <v>0</v>
      </c>
      <c r="AM294">
        <v>51300919.579999998</v>
      </c>
      <c r="AN294">
        <v>52823857.210000001</v>
      </c>
      <c r="AO294">
        <v>170095.39</v>
      </c>
      <c r="AP294">
        <v>156212.06</v>
      </c>
      <c r="AQ294">
        <v>1679149.6900000027</v>
      </c>
    </row>
    <row r="295" spans="1:43" hidden="1" x14ac:dyDescent="0.25">
      <c r="A295" t="s">
        <v>975</v>
      </c>
      <c r="B295" t="s">
        <v>979</v>
      </c>
      <c r="C295" t="s">
        <v>980</v>
      </c>
      <c r="D295" t="s">
        <v>981</v>
      </c>
      <c r="E295" t="s">
        <v>52</v>
      </c>
      <c r="F295" t="s">
        <v>91</v>
      </c>
      <c r="G295" t="s">
        <v>54</v>
      </c>
      <c r="H295" t="s">
        <v>55</v>
      </c>
      <c r="I295" t="s">
        <v>56</v>
      </c>
      <c r="J295" t="s">
        <v>57</v>
      </c>
      <c r="K295" t="s">
        <v>57</v>
      </c>
      <c r="L295" t="s">
        <v>111</v>
      </c>
      <c r="M295">
        <v>86</v>
      </c>
      <c r="N295" t="s">
        <v>59</v>
      </c>
      <c r="O295" t="s">
        <v>59</v>
      </c>
      <c r="P295" t="s">
        <v>59</v>
      </c>
      <c r="Q295" t="s">
        <v>1230</v>
      </c>
      <c r="R295">
        <v>70209312.920000002</v>
      </c>
      <c r="S295">
        <v>10149687.810000001</v>
      </c>
      <c r="T295">
        <v>14250952.470000001</v>
      </c>
      <c r="U295">
        <v>768748.33</v>
      </c>
      <c r="V295" t="s">
        <v>59</v>
      </c>
      <c r="W295">
        <v>279802.33</v>
      </c>
      <c r="X295">
        <v>3063169.01</v>
      </c>
      <c r="Y295">
        <v>0</v>
      </c>
      <c r="Z295">
        <v>5209471.58</v>
      </c>
      <c r="AA295">
        <v>60481397.32</v>
      </c>
      <c r="AB295" t="e">
        <v>#VALUE!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3908800</v>
      </c>
      <c r="AI295">
        <v>0</v>
      </c>
      <c r="AJ295">
        <v>33774167.920000002</v>
      </c>
      <c r="AK295">
        <v>3792629.46</v>
      </c>
      <c r="AL295">
        <v>-29981538.460000001</v>
      </c>
      <c r="AM295">
        <v>33888437.149999999</v>
      </c>
      <c r="AN295">
        <v>33888437.149999999</v>
      </c>
      <c r="AO295">
        <v>35000000</v>
      </c>
      <c r="AP295">
        <v>35000000</v>
      </c>
      <c r="AQ295">
        <v>35000000</v>
      </c>
    </row>
    <row r="296" spans="1:43" hidden="1" x14ac:dyDescent="0.25">
      <c r="A296" t="s">
        <v>975</v>
      </c>
      <c r="B296" t="s">
        <v>982</v>
      </c>
      <c r="C296" t="s">
        <v>983</v>
      </c>
      <c r="D296" t="s">
        <v>984</v>
      </c>
      <c r="E296" t="s">
        <v>67</v>
      </c>
      <c r="F296" t="s">
        <v>185</v>
      </c>
      <c r="G296" t="s">
        <v>54</v>
      </c>
      <c r="H296" t="s">
        <v>55</v>
      </c>
      <c r="I296" t="s">
        <v>56</v>
      </c>
      <c r="J296" t="s">
        <v>57</v>
      </c>
      <c r="K296" t="s">
        <v>57</v>
      </c>
      <c r="L296" t="s">
        <v>111</v>
      </c>
      <c r="M296">
        <v>14</v>
      </c>
      <c r="N296" t="s">
        <v>59</v>
      </c>
      <c r="O296" t="s">
        <v>59</v>
      </c>
      <c r="P296" t="s">
        <v>59</v>
      </c>
      <c r="Q296" t="s">
        <v>1231</v>
      </c>
      <c r="R296">
        <v>1137726.8400000001</v>
      </c>
      <c r="S296">
        <v>493323.26</v>
      </c>
      <c r="T296">
        <v>886622.38</v>
      </c>
      <c r="U296">
        <v>0</v>
      </c>
      <c r="V296" t="s">
        <v>57</v>
      </c>
      <c r="W296">
        <v>25200</v>
      </c>
      <c r="X296">
        <v>0</v>
      </c>
      <c r="Y296">
        <v>0</v>
      </c>
      <c r="Z296">
        <v>-46444.02</v>
      </c>
      <c r="AA296">
        <v>1614284.64</v>
      </c>
      <c r="AB296" t="e">
        <v>#VALUE!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8406415.0199999996</v>
      </c>
      <c r="AN296">
        <v>8406415.0199999996</v>
      </c>
      <c r="AO296">
        <v>31593584.98</v>
      </c>
      <c r="AP296">
        <v>31593584.98</v>
      </c>
      <c r="AQ296">
        <v>31593584.98</v>
      </c>
    </row>
  </sheetData>
  <autoFilter ref="A1:AQ296" xr:uid="{82F94220-3601-404D-B7F7-90DF94D394F7}">
    <filterColumn colId="1">
      <filters>
        <filter val="Companhia de Engenharia Hídrica e de Saneamento da Bahi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14"/>
  <sheetViews>
    <sheetView workbookViewId="0">
      <selection activeCell="A7" sqref="A7:XFD14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1599</v>
      </c>
      <c r="C7" t="s">
        <v>1599</v>
      </c>
      <c r="D7" t="s">
        <v>2089</v>
      </c>
      <c r="E7" t="s">
        <v>510</v>
      </c>
      <c r="F7" t="s">
        <v>511</v>
      </c>
      <c r="G7" t="s">
        <v>52</v>
      </c>
      <c r="H7" t="s">
        <v>53</v>
      </c>
      <c r="I7" t="s">
        <v>73</v>
      </c>
      <c r="J7" t="s">
        <v>74</v>
      </c>
      <c r="K7" t="s">
        <v>56</v>
      </c>
      <c r="L7" t="s">
        <v>57</v>
      </c>
      <c r="M7" t="s">
        <v>57</v>
      </c>
      <c r="N7" t="s">
        <v>58</v>
      </c>
      <c r="O7" t="s">
        <v>3399</v>
      </c>
      <c r="P7" t="s">
        <v>59</v>
      </c>
      <c r="Q7" t="s">
        <v>59</v>
      </c>
      <c r="R7" t="s">
        <v>59</v>
      </c>
      <c r="S7" t="s">
        <v>3729</v>
      </c>
      <c r="T7" t="s">
        <v>3730</v>
      </c>
      <c r="U7" t="s">
        <v>3731</v>
      </c>
      <c r="V7" t="s">
        <v>3732</v>
      </c>
      <c r="W7" t="s">
        <v>3733</v>
      </c>
      <c r="X7" t="s">
        <v>57</v>
      </c>
      <c r="Y7" t="s">
        <v>3734</v>
      </c>
      <c r="Z7" t="s">
        <v>2091</v>
      </c>
      <c r="AA7" t="s">
        <v>3735</v>
      </c>
      <c r="AB7" t="s">
        <v>3736</v>
      </c>
      <c r="AC7" t="s">
        <v>3737</v>
      </c>
      <c r="AD7" t="s">
        <v>2091</v>
      </c>
      <c r="AE7" t="s">
        <v>2091</v>
      </c>
      <c r="AF7" t="s">
        <v>3738</v>
      </c>
      <c r="AG7" t="s">
        <v>3739</v>
      </c>
      <c r="AH7" t="s">
        <v>3738</v>
      </c>
      <c r="AI7" t="s">
        <v>3739</v>
      </c>
      <c r="AJ7" t="s">
        <v>2091</v>
      </c>
      <c r="AK7" t="s">
        <v>2091</v>
      </c>
      <c r="AL7" t="s">
        <v>2764</v>
      </c>
      <c r="AM7" t="s">
        <v>2764</v>
      </c>
      <c r="AN7" t="s">
        <v>3740</v>
      </c>
      <c r="AO7" t="s">
        <v>3741</v>
      </c>
      <c r="AP7" t="s">
        <v>2091</v>
      </c>
      <c r="AQ7" t="s">
        <v>2091</v>
      </c>
    </row>
    <row r="8" spans="1:43" x14ac:dyDescent="0.25">
      <c r="A8" s="1">
        <v>3</v>
      </c>
      <c r="B8" t="s">
        <v>1597</v>
      </c>
      <c r="C8" t="s">
        <v>1597</v>
      </c>
      <c r="D8" t="s">
        <v>2104</v>
      </c>
      <c r="E8" t="s">
        <v>513</v>
      </c>
      <c r="F8" t="s">
        <v>514</v>
      </c>
      <c r="G8" t="s">
        <v>52</v>
      </c>
      <c r="H8" t="s">
        <v>87</v>
      </c>
      <c r="I8" t="s">
        <v>54</v>
      </c>
      <c r="J8" t="s">
        <v>55</v>
      </c>
      <c r="K8" t="s">
        <v>256</v>
      </c>
      <c r="L8" t="s">
        <v>59</v>
      </c>
      <c r="M8" t="s">
        <v>57</v>
      </c>
      <c r="N8" t="s">
        <v>111</v>
      </c>
      <c r="O8" t="s">
        <v>3742</v>
      </c>
      <c r="P8" t="s">
        <v>59</v>
      </c>
      <c r="Q8" t="s">
        <v>59</v>
      </c>
      <c r="R8" t="s">
        <v>59</v>
      </c>
      <c r="S8" t="s">
        <v>3743</v>
      </c>
      <c r="T8" t="s">
        <v>3744</v>
      </c>
      <c r="U8" t="s">
        <v>3745</v>
      </c>
      <c r="V8" t="s">
        <v>3746</v>
      </c>
      <c r="W8" t="s">
        <v>3747</v>
      </c>
      <c r="X8" t="s">
        <v>59</v>
      </c>
      <c r="Y8" t="s">
        <v>3748</v>
      </c>
      <c r="Z8" t="s">
        <v>2091</v>
      </c>
      <c r="AA8" t="s">
        <v>3749</v>
      </c>
      <c r="AB8" t="s">
        <v>3750</v>
      </c>
      <c r="AC8" t="s">
        <v>3751</v>
      </c>
      <c r="AD8" t="s">
        <v>3752</v>
      </c>
      <c r="AE8" t="s">
        <v>3753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3754</v>
      </c>
      <c r="AM8" t="s">
        <v>3754</v>
      </c>
      <c r="AN8" t="s">
        <v>3755</v>
      </c>
      <c r="AO8" t="s">
        <v>3755</v>
      </c>
      <c r="AP8" t="s">
        <v>2091</v>
      </c>
      <c r="AQ8" t="s">
        <v>2091</v>
      </c>
    </row>
    <row r="9" spans="1:43" x14ac:dyDescent="0.25">
      <c r="A9" s="1">
        <v>4</v>
      </c>
      <c r="B9" t="s">
        <v>1596</v>
      </c>
      <c r="C9" t="s">
        <v>1596</v>
      </c>
      <c r="D9" t="s">
        <v>2106</v>
      </c>
      <c r="E9" t="s">
        <v>516</v>
      </c>
      <c r="F9" t="s">
        <v>517</v>
      </c>
      <c r="G9" t="s">
        <v>52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3756</v>
      </c>
      <c r="P9" t="s">
        <v>59</v>
      </c>
      <c r="Q9" t="s">
        <v>59</v>
      </c>
      <c r="R9" t="s">
        <v>59</v>
      </c>
      <c r="S9" t="s">
        <v>3757</v>
      </c>
      <c r="T9" t="s">
        <v>3758</v>
      </c>
      <c r="U9" t="s">
        <v>3759</v>
      </c>
      <c r="V9" t="s">
        <v>3760</v>
      </c>
      <c r="W9" t="s">
        <v>3761</v>
      </c>
      <c r="X9" t="s">
        <v>57</v>
      </c>
      <c r="Y9" t="s">
        <v>3762</v>
      </c>
      <c r="Z9" t="s">
        <v>2091</v>
      </c>
      <c r="AA9" t="s">
        <v>3763</v>
      </c>
      <c r="AB9" t="s">
        <v>3764</v>
      </c>
      <c r="AC9" t="s">
        <v>3765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3766</v>
      </c>
      <c r="AK9" t="s">
        <v>3767</v>
      </c>
      <c r="AL9" t="s">
        <v>3768</v>
      </c>
      <c r="AM9" t="s">
        <v>3769</v>
      </c>
      <c r="AN9" t="s">
        <v>3770</v>
      </c>
      <c r="AO9" t="s">
        <v>3771</v>
      </c>
      <c r="AP9" t="s">
        <v>2091</v>
      </c>
      <c r="AQ9" t="s">
        <v>2091</v>
      </c>
    </row>
    <row r="10" spans="1:43" x14ac:dyDescent="0.25">
      <c r="A10" s="1">
        <v>5</v>
      </c>
      <c r="B10" t="s">
        <v>1595</v>
      </c>
      <c r="C10" t="s">
        <v>1595</v>
      </c>
      <c r="D10" t="s">
        <v>2118</v>
      </c>
      <c r="E10" t="s">
        <v>519</v>
      </c>
      <c r="F10" t="s">
        <v>520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3772</v>
      </c>
      <c r="P10" t="s">
        <v>59</v>
      </c>
      <c r="Q10" t="s">
        <v>59</v>
      </c>
      <c r="R10" t="s">
        <v>57</v>
      </c>
      <c r="S10" t="s">
        <v>2088</v>
      </c>
      <c r="T10" t="s">
        <v>3773</v>
      </c>
      <c r="U10" t="s">
        <v>3774</v>
      </c>
      <c r="V10" t="s">
        <v>3775</v>
      </c>
      <c r="W10" t="s">
        <v>3776</v>
      </c>
      <c r="X10" t="s">
        <v>57</v>
      </c>
      <c r="Y10" t="s">
        <v>3777</v>
      </c>
      <c r="Z10" t="s">
        <v>2091</v>
      </c>
      <c r="AA10" t="s">
        <v>2091</v>
      </c>
      <c r="AB10" t="s">
        <v>3778</v>
      </c>
      <c r="AC10" t="s">
        <v>3779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3780</v>
      </c>
      <c r="AM10" t="s">
        <v>3780</v>
      </c>
      <c r="AN10" t="s">
        <v>3781</v>
      </c>
      <c r="AO10" t="s">
        <v>3781</v>
      </c>
      <c r="AP10" t="s">
        <v>3782</v>
      </c>
      <c r="AQ10" t="s">
        <v>2091</v>
      </c>
    </row>
    <row r="11" spans="1:43" x14ac:dyDescent="0.25">
      <c r="A11" s="1">
        <v>6</v>
      </c>
      <c r="B11" t="s">
        <v>1593</v>
      </c>
      <c r="C11" t="s">
        <v>1593</v>
      </c>
      <c r="D11" t="s">
        <v>2133</v>
      </c>
      <c r="E11" t="s">
        <v>522</v>
      </c>
      <c r="F11" t="s">
        <v>523</v>
      </c>
      <c r="G11" t="s">
        <v>52</v>
      </c>
      <c r="H11" t="s">
        <v>91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58</v>
      </c>
      <c r="O11" t="s">
        <v>3783</v>
      </c>
      <c r="P11" t="s">
        <v>59</v>
      </c>
      <c r="Q11" t="s">
        <v>59</v>
      </c>
      <c r="R11" t="s">
        <v>57</v>
      </c>
      <c r="S11" t="s">
        <v>2088</v>
      </c>
      <c r="T11" t="s">
        <v>3784</v>
      </c>
      <c r="U11" t="s">
        <v>3785</v>
      </c>
      <c r="V11" t="s">
        <v>3786</v>
      </c>
      <c r="W11" t="s">
        <v>3787</v>
      </c>
      <c r="X11" t="s">
        <v>57</v>
      </c>
      <c r="Y11" t="s">
        <v>3788</v>
      </c>
      <c r="Z11" t="s">
        <v>2091</v>
      </c>
      <c r="AA11" t="s">
        <v>3789</v>
      </c>
      <c r="AB11" t="s">
        <v>3790</v>
      </c>
      <c r="AC11" t="s">
        <v>3791</v>
      </c>
      <c r="AD11" t="s">
        <v>2091</v>
      </c>
      <c r="AE11" t="s">
        <v>2091</v>
      </c>
      <c r="AF11" t="s">
        <v>3792</v>
      </c>
      <c r="AG11" t="s">
        <v>3793</v>
      </c>
      <c r="AH11" t="s">
        <v>3792</v>
      </c>
      <c r="AI11" t="s">
        <v>3793</v>
      </c>
      <c r="AJ11" t="s">
        <v>3794</v>
      </c>
      <c r="AK11" t="s">
        <v>3787</v>
      </c>
      <c r="AL11" t="s">
        <v>3795</v>
      </c>
      <c r="AM11" t="s">
        <v>3795</v>
      </c>
      <c r="AN11" t="s">
        <v>3796</v>
      </c>
      <c r="AO11" t="s">
        <v>3796</v>
      </c>
      <c r="AP11" t="s">
        <v>3797</v>
      </c>
      <c r="AQ11" t="s">
        <v>3798</v>
      </c>
    </row>
    <row r="12" spans="1:43" x14ac:dyDescent="0.25">
      <c r="A12" s="1">
        <v>7</v>
      </c>
      <c r="B12" t="s">
        <v>1948</v>
      </c>
      <c r="C12" t="s">
        <v>1948</v>
      </c>
      <c r="D12" t="s">
        <v>2144</v>
      </c>
      <c r="E12" t="s">
        <v>525</v>
      </c>
      <c r="F12" t="s">
        <v>526</v>
      </c>
      <c r="G12" t="s">
        <v>52</v>
      </c>
      <c r="H12" t="s">
        <v>98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3799</v>
      </c>
      <c r="P12" t="s">
        <v>59</v>
      </c>
      <c r="Q12" t="s">
        <v>59</v>
      </c>
      <c r="R12" t="s">
        <v>59</v>
      </c>
      <c r="S12" t="s">
        <v>3800</v>
      </c>
      <c r="T12" t="s">
        <v>3801</v>
      </c>
      <c r="U12" t="s">
        <v>3802</v>
      </c>
      <c r="V12" t="s">
        <v>3803</v>
      </c>
      <c r="W12" t="s">
        <v>2091</v>
      </c>
      <c r="X12" t="s">
        <v>57</v>
      </c>
      <c r="Y12" t="s">
        <v>2091</v>
      </c>
      <c r="Z12" t="s">
        <v>2091</v>
      </c>
      <c r="AA12" t="s">
        <v>2091</v>
      </c>
      <c r="AB12" t="s">
        <v>3804</v>
      </c>
      <c r="AC12" t="s">
        <v>3805</v>
      </c>
      <c r="AD12" t="s">
        <v>2091</v>
      </c>
      <c r="AE12" t="s">
        <v>2091</v>
      </c>
      <c r="AF12" t="s">
        <v>3806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3807</v>
      </c>
      <c r="AM12" t="s">
        <v>3808</v>
      </c>
      <c r="AN12" t="s">
        <v>2525</v>
      </c>
      <c r="AO12" t="s">
        <v>3809</v>
      </c>
      <c r="AP12" t="s">
        <v>3305</v>
      </c>
      <c r="AQ12" t="s">
        <v>2091</v>
      </c>
    </row>
    <row r="13" spans="1:43" x14ac:dyDescent="0.25">
      <c r="A13" s="1">
        <v>8</v>
      </c>
      <c r="B13" t="s">
        <v>1589</v>
      </c>
      <c r="C13" t="s">
        <v>1589</v>
      </c>
      <c r="D13" t="s">
        <v>2155</v>
      </c>
      <c r="E13" t="s">
        <v>1277</v>
      </c>
      <c r="F13" t="s">
        <v>529</v>
      </c>
      <c r="G13" t="s">
        <v>52</v>
      </c>
      <c r="H13" t="s">
        <v>72</v>
      </c>
      <c r="I13" t="s">
        <v>54</v>
      </c>
      <c r="J13" t="s">
        <v>74</v>
      </c>
      <c r="K13" t="s">
        <v>56</v>
      </c>
      <c r="L13" t="s">
        <v>57</v>
      </c>
      <c r="M13" t="s">
        <v>57</v>
      </c>
      <c r="N13" t="s">
        <v>111</v>
      </c>
      <c r="O13" t="s">
        <v>3810</v>
      </c>
      <c r="P13" t="s">
        <v>59</v>
      </c>
      <c r="Q13" t="s">
        <v>59</v>
      </c>
      <c r="R13" t="s">
        <v>57</v>
      </c>
      <c r="S13" t="s">
        <v>3811</v>
      </c>
      <c r="T13" t="s">
        <v>3812</v>
      </c>
      <c r="U13" t="s">
        <v>3813</v>
      </c>
      <c r="V13" t="s">
        <v>3814</v>
      </c>
      <c r="W13" t="s">
        <v>3815</v>
      </c>
      <c r="X13" t="s">
        <v>57</v>
      </c>
      <c r="Y13" t="s">
        <v>3816</v>
      </c>
      <c r="Z13" t="s">
        <v>2091</v>
      </c>
      <c r="AA13" t="s">
        <v>3817</v>
      </c>
      <c r="AB13" t="s">
        <v>3818</v>
      </c>
      <c r="AC13" t="s">
        <v>3819</v>
      </c>
      <c r="AD13" t="s">
        <v>2091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3820</v>
      </c>
      <c r="AM13" t="s">
        <v>3820</v>
      </c>
      <c r="AN13" t="s">
        <v>3821</v>
      </c>
      <c r="AO13" t="s">
        <v>3822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1587</v>
      </c>
      <c r="C14" t="s">
        <v>1587</v>
      </c>
      <c r="D14" t="s">
        <v>2165</v>
      </c>
      <c r="E14" t="s">
        <v>531</v>
      </c>
      <c r="F14" t="s">
        <v>532</v>
      </c>
      <c r="G14" t="s">
        <v>52</v>
      </c>
      <c r="H14" t="s">
        <v>239</v>
      </c>
      <c r="I14" t="s">
        <v>73</v>
      </c>
      <c r="J14" t="s">
        <v>74</v>
      </c>
      <c r="K14" t="s">
        <v>56</v>
      </c>
      <c r="L14" t="s">
        <v>57</v>
      </c>
      <c r="M14" t="s">
        <v>57</v>
      </c>
      <c r="N14" t="s">
        <v>111</v>
      </c>
      <c r="O14" t="s">
        <v>3823</v>
      </c>
      <c r="P14" t="s">
        <v>59</v>
      </c>
      <c r="Q14" t="s">
        <v>59</v>
      </c>
      <c r="R14" t="s">
        <v>59</v>
      </c>
      <c r="S14" t="s">
        <v>3824</v>
      </c>
      <c r="T14" t="s">
        <v>3825</v>
      </c>
      <c r="U14" t="s">
        <v>3826</v>
      </c>
      <c r="V14" t="s">
        <v>3827</v>
      </c>
      <c r="W14" t="s">
        <v>3828</v>
      </c>
      <c r="X14" t="s">
        <v>57</v>
      </c>
      <c r="Y14" t="s">
        <v>3829</v>
      </c>
      <c r="Z14" t="s">
        <v>2091</v>
      </c>
      <c r="AA14" t="s">
        <v>3830</v>
      </c>
      <c r="AB14" t="s">
        <v>3831</v>
      </c>
      <c r="AC14" t="s">
        <v>3832</v>
      </c>
      <c r="AD14" t="s">
        <v>2091</v>
      </c>
      <c r="AE14" t="s">
        <v>2091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2764</v>
      </c>
      <c r="AM14" t="s">
        <v>2764</v>
      </c>
      <c r="AN14" t="s">
        <v>3833</v>
      </c>
      <c r="AO14" t="s">
        <v>3833</v>
      </c>
      <c r="AP14" t="s">
        <v>2091</v>
      </c>
      <c r="AQ14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1"/>
  <sheetViews>
    <sheetView workbookViewId="0">
      <selection activeCell="A7" sqref="A7:XFD2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1537</v>
      </c>
      <c r="C7" t="s">
        <v>1537</v>
      </c>
      <c r="D7" t="s">
        <v>2089</v>
      </c>
      <c r="E7" t="s">
        <v>535</v>
      </c>
      <c r="F7" t="s">
        <v>536</v>
      </c>
      <c r="G7" t="s">
        <v>52</v>
      </c>
      <c r="H7" t="s">
        <v>128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3834</v>
      </c>
      <c r="P7" t="s">
        <v>59</v>
      </c>
      <c r="Q7" t="s">
        <v>59</v>
      </c>
      <c r="R7" t="s">
        <v>59</v>
      </c>
      <c r="S7" t="s">
        <v>3835</v>
      </c>
      <c r="T7" t="s">
        <v>3836</v>
      </c>
      <c r="U7" t="s">
        <v>3837</v>
      </c>
      <c r="V7" t="s">
        <v>3838</v>
      </c>
      <c r="W7" t="s">
        <v>3839</v>
      </c>
      <c r="X7" t="s">
        <v>59</v>
      </c>
      <c r="Y7" t="s">
        <v>3840</v>
      </c>
      <c r="Z7" t="s">
        <v>3841</v>
      </c>
      <c r="AA7" t="s">
        <v>3842</v>
      </c>
      <c r="AB7" t="s">
        <v>3843</v>
      </c>
      <c r="AC7" t="s">
        <v>3844</v>
      </c>
      <c r="AD7" t="s">
        <v>2091</v>
      </c>
      <c r="AE7" t="s">
        <v>3845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3846</v>
      </c>
      <c r="AM7" t="s">
        <v>3847</v>
      </c>
      <c r="AN7" t="s">
        <v>3848</v>
      </c>
      <c r="AO7" t="s">
        <v>3849</v>
      </c>
      <c r="AP7" t="s">
        <v>2091</v>
      </c>
      <c r="AQ7" t="s">
        <v>2091</v>
      </c>
    </row>
    <row r="8" spans="1:43" x14ac:dyDescent="0.25">
      <c r="A8" s="1">
        <v>3</v>
      </c>
      <c r="B8" t="s">
        <v>1525</v>
      </c>
      <c r="C8" t="s">
        <v>1525</v>
      </c>
      <c r="D8" t="s">
        <v>2104</v>
      </c>
      <c r="E8" t="s">
        <v>538</v>
      </c>
      <c r="F8" t="s">
        <v>539</v>
      </c>
      <c r="G8" t="s">
        <v>52</v>
      </c>
      <c r="H8" t="s">
        <v>87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3850</v>
      </c>
      <c r="P8" t="s">
        <v>59</v>
      </c>
      <c r="Q8" t="s">
        <v>59</v>
      </c>
      <c r="R8" t="s">
        <v>59</v>
      </c>
      <c r="S8" t="s">
        <v>3851</v>
      </c>
      <c r="T8" t="s">
        <v>3852</v>
      </c>
      <c r="U8" t="s">
        <v>3853</v>
      </c>
      <c r="V8" t="s">
        <v>3854</v>
      </c>
      <c r="W8" t="s">
        <v>3855</v>
      </c>
      <c r="X8" t="s">
        <v>57</v>
      </c>
      <c r="Y8" t="s">
        <v>3856</v>
      </c>
      <c r="Z8" t="s">
        <v>2091</v>
      </c>
      <c r="AA8" t="s">
        <v>3857</v>
      </c>
      <c r="AB8" t="s">
        <v>3858</v>
      </c>
      <c r="AC8" t="s">
        <v>3859</v>
      </c>
      <c r="AD8" t="s">
        <v>2091</v>
      </c>
      <c r="AE8" t="s">
        <v>3860</v>
      </c>
      <c r="AF8" t="s">
        <v>2091</v>
      </c>
      <c r="AG8" t="s">
        <v>2091</v>
      </c>
      <c r="AH8" t="s">
        <v>2091</v>
      </c>
      <c r="AI8" t="s">
        <v>2091</v>
      </c>
      <c r="AJ8" t="s">
        <v>3861</v>
      </c>
      <c r="AK8" t="s">
        <v>3862</v>
      </c>
      <c r="AL8" t="s">
        <v>3863</v>
      </c>
      <c r="AM8" t="s">
        <v>3864</v>
      </c>
      <c r="AN8" t="s">
        <v>3865</v>
      </c>
      <c r="AO8" t="s">
        <v>3866</v>
      </c>
      <c r="AP8" t="s">
        <v>3862</v>
      </c>
      <c r="AQ8" t="s">
        <v>3867</v>
      </c>
    </row>
    <row r="9" spans="1:43" x14ac:dyDescent="0.25">
      <c r="A9" s="1">
        <v>4</v>
      </c>
      <c r="B9" t="s">
        <v>1529</v>
      </c>
      <c r="C9" t="s">
        <v>1529</v>
      </c>
      <c r="D9" t="s">
        <v>2106</v>
      </c>
      <c r="E9" t="s">
        <v>541</v>
      </c>
      <c r="F9" t="s">
        <v>542</v>
      </c>
      <c r="G9" t="s">
        <v>52</v>
      </c>
      <c r="H9" t="s">
        <v>98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3868</v>
      </c>
      <c r="P9" t="s">
        <v>59</v>
      </c>
      <c r="Q9" t="s">
        <v>59</v>
      </c>
      <c r="R9" t="s">
        <v>57</v>
      </c>
      <c r="S9" t="s">
        <v>2088</v>
      </c>
      <c r="T9" t="s">
        <v>3869</v>
      </c>
      <c r="U9" t="s">
        <v>3870</v>
      </c>
      <c r="V9" t="s">
        <v>3871</v>
      </c>
      <c r="W9" t="s">
        <v>3872</v>
      </c>
      <c r="X9" t="s">
        <v>57</v>
      </c>
      <c r="Y9" t="s">
        <v>3873</v>
      </c>
      <c r="Z9" t="s">
        <v>2091</v>
      </c>
      <c r="AA9" t="s">
        <v>2091</v>
      </c>
      <c r="AB9" t="s">
        <v>3874</v>
      </c>
      <c r="AC9" t="s">
        <v>3875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3876</v>
      </c>
      <c r="AK9" t="s">
        <v>2091</v>
      </c>
      <c r="AL9" t="s">
        <v>3877</v>
      </c>
      <c r="AM9" t="s">
        <v>3877</v>
      </c>
      <c r="AN9" t="s">
        <v>3878</v>
      </c>
      <c r="AO9" t="s">
        <v>3878</v>
      </c>
      <c r="AP9" t="s">
        <v>2091</v>
      </c>
      <c r="AQ9" t="s">
        <v>2091</v>
      </c>
    </row>
    <row r="10" spans="1:43" x14ac:dyDescent="0.25">
      <c r="A10" s="1">
        <v>5</v>
      </c>
      <c r="B10" t="s">
        <v>1532</v>
      </c>
      <c r="C10" t="s">
        <v>1532</v>
      </c>
      <c r="D10" t="s">
        <v>2118</v>
      </c>
      <c r="E10" t="s">
        <v>544</v>
      </c>
      <c r="F10" t="s">
        <v>545</v>
      </c>
      <c r="G10" t="s">
        <v>67</v>
      </c>
      <c r="H10" t="s">
        <v>102</v>
      </c>
      <c r="I10" t="s">
        <v>73</v>
      </c>
      <c r="J10" t="s">
        <v>74</v>
      </c>
      <c r="K10" t="s">
        <v>56</v>
      </c>
      <c r="L10" t="s">
        <v>57</v>
      </c>
      <c r="M10" t="s">
        <v>57</v>
      </c>
      <c r="N10" t="s">
        <v>58</v>
      </c>
      <c r="O10" t="s">
        <v>2105</v>
      </c>
      <c r="P10" t="s">
        <v>59</v>
      </c>
      <c r="Q10" t="s">
        <v>59</v>
      </c>
      <c r="R10" t="s">
        <v>57</v>
      </c>
      <c r="S10" t="s">
        <v>57</v>
      </c>
      <c r="T10" t="s">
        <v>2091</v>
      </c>
      <c r="U10" t="s">
        <v>2091</v>
      </c>
      <c r="V10" t="s">
        <v>3879</v>
      </c>
      <c r="W10" t="s">
        <v>2091</v>
      </c>
      <c r="X10" t="s">
        <v>57</v>
      </c>
      <c r="Y10" t="s">
        <v>2091</v>
      </c>
      <c r="Z10" t="s">
        <v>2091</v>
      </c>
      <c r="AA10" t="s">
        <v>2091</v>
      </c>
      <c r="AB10" t="s">
        <v>3880</v>
      </c>
      <c r="AC10" t="s">
        <v>3881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3882</v>
      </c>
      <c r="AM10" t="s">
        <v>3882</v>
      </c>
      <c r="AN10" t="s">
        <v>3882</v>
      </c>
      <c r="AO10" t="s">
        <v>3882</v>
      </c>
      <c r="AP10" t="s">
        <v>3883</v>
      </c>
      <c r="AQ10" t="s">
        <v>3883</v>
      </c>
    </row>
    <row r="11" spans="1:43" x14ac:dyDescent="0.25">
      <c r="A11" s="1">
        <v>6</v>
      </c>
      <c r="B11" t="s">
        <v>1531</v>
      </c>
      <c r="C11" t="s">
        <v>1531</v>
      </c>
      <c r="D11" t="s">
        <v>2133</v>
      </c>
      <c r="E11" t="s">
        <v>1286</v>
      </c>
      <c r="F11" t="s">
        <v>548</v>
      </c>
      <c r="G11" t="s">
        <v>67</v>
      </c>
      <c r="H11" t="s">
        <v>102</v>
      </c>
      <c r="I11" t="s">
        <v>73</v>
      </c>
      <c r="J11" t="s">
        <v>74</v>
      </c>
      <c r="K11" t="s">
        <v>56</v>
      </c>
      <c r="L11" t="s">
        <v>57</v>
      </c>
      <c r="M11" t="s">
        <v>57</v>
      </c>
      <c r="N11" t="s">
        <v>58</v>
      </c>
      <c r="O11" t="s">
        <v>2105</v>
      </c>
      <c r="P11" t="s">
        <v>57</v>
      </c>
      <c r="Q11" t="s">
        <v>59</v>
      </c>
      <c r="R11" t="s">
        <v>57</v>
      </c>
      <c r="S11" t="s">
        <v>57</v>
      </c>
      <c r="T11" t="s">
        <v>2091</v>
      </c>
      <c r="U11" t="s">
        <v>2091</v>
      </c>
      <c r="V11" t="s">
        <v>3884</v>
      </c>
      <c r="W11" t="s">
        <v>2091</v>
      </c>
      <c r="X11" t="s">
        <v>57</v>
      </c>
      <c r="Y11" t="s">
        <v>2091</v>
      </c>
      <c r="Z11" t="s">
        <v>2091</v>
      </c>
      <c r="AA11" t="s">
        <v>2091</v>
      </c>
      <c r="AB11" t="s">
        <v>3885</v>
      </c>
      <c r="AC11" t="s">
        <v>3886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3887</v>
      </c>
      <c r="AM11" t="s">
        <v>3887</v>
      </c>
      <c r="AN11" t="s">
        <v>3887</v>
      </c>
      <c r="AO11" t="s">
        <v>3888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1535</v>
      </c>
      <c r="C12" t="s">
        <v>1535</v>
      </c>
      <c r="D12" t="s">
        <v>2144</v>
      </c>
      <c r="E12" t="s">
        <v>1295</v>
      </c>
      <c r="F12" t="s">
        <v>551</v>
      </c>
      <c r="G12" t="s">
        <v>52</v>
      </c>
      <c r="H12" t="s">
        <v>121</v>
      </c>
      <c r="I12" t="s">
        <v>73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3889</v>
      </c>
      <c r="P12" t="s">
        <v>59</v>
      </c>
      <c r="Q12" t="s">
        <v>59</v>
      </c>
      <c r="R12" t="s">
        <v>57</v>
      </c>
      <c r="S12" t="s">
        <v>3890</v>
      </c>
      <c r="T12" t="s">
        <v>3891</v>
      </c>
      <c r="U12" t="s">
        <v>3892</v>
      </c>
      <c r="V12" t="s">
        <v>3893</v>
      </c>
      <c r="W12" t="s">
        <v>3894</v>
      </c>
      <c r="X12" t="s">
        <v>57</v>
      </c>
      <c r="Y12" t="s">
        <v>3895</v>
      </c>
      <c r="Z12" t="s">
        <v>2091</v>
      </c>
      <c r="AA12" t="s">
        <v>2091</v>
      </c>
      <c r="AB12" t="s">
        <v>3896</v>
      </c>
      <c r="AC12" t="s">
        <v>3897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3898</v>
      </c>
      <c r="AM12" t="s">
        <v>3899</v>
      </c>
      <c r="AN12" t="s">
        <v>3900</v>
      </c>
      <c r="AO12" t="s">
        <v>3901</v>
      </c>
      <c r="AP12" t="s">
        <v>3435</v>
      </c>
      <c r="AQ12" t="s">
        <v>2091</v>
      </c>
    </row>
    <row r="13" spans="1:43" x14ac:dyDescent="0.25">
      <c r="A13" s="1">
        <v>8</v>
      </c>
      <c r="B13" t="s">
        <v>1538</v>
      </c>
      <c r="C13" t="s">
        <v>1538</v>
      </c>
      <c r="D13" t="s">
        <v>2155</v>
      </c>
      <c r="E13" t="s">
        <v>553</v>
      </c>
      <c r="F13" t="s">
        <v>554</v>
      </c>
      <c r="G13" t="s">
        <v>52</v>
      </c>
      <c r="H13" t="s">
        <v>149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3902</v>
      </c>
      <c r="P13" t="s">
        <v>59</v>
      </c>
      <c r="Q13" t="s">
        <v>59</v>
      </c>
      <c r="R13" t="s">
        <v>57</v>
      </c>
      <c r="S13" t="s">
        <v>3903</v>
      </c>
      <c r="T13" t="s">
        <v>3904</v>
      </c>
      <c r="U13" t="s">
        <v>3905</v>
      </c>
      <c r="V13" t="s">
        <v>3906</v>
      </c>
      <c r="W13" t="s">
        <v>2091</v>
      </c>
      <c r="X13" t="s">
        <v>57</v>
      </c>
      <c r="Y13" t="s">
        <v>3907</v>
      </c>
      <c r="Z13" t="s">
        <v>2091</v>
      </c>
      <c r="AA13" t="s">
        <v>2091</v>
      </c>
      <c r="AB13" t="s">
        <v>3908</v>
      </c>
      <c r="AC13" t="s">
        <v>3909</v>
      </c>
      <c r="AD13" t="s">
        <v>2091</v>
      </c>
      <c r="AE13" t="s">
        <v>2091</v>
      </c>
      <c r="AF13" t="s">
        <v>3910</v>
      </c>
      <c r="AG13" t="s">
        <v>3911</v>
      </c>
      <c r="AH13" t="s">
        <v>2091</v>
      </c>
      <c r="AI13" t="s">
        <v>2091</v>
      </c>
      <c r="AJ13" t="s">
        <v>2091</v>
      </c>
      <c r="AK13" t="s">
        <v>2091</v>
      </c>
      <c r="AL13" t="s">
        <v>3912</v>
      </c>
      <c r="AM13" t="s">
        <v>3912</v>
      </c>
      <c r="AN13" t="s">
        <v>3913</v>
      </c>
      <c r="AO13" t="s">
        <v>3913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1539</v>
      </c>
      <c r="C14" t="s">
        <v>1539</v>
      </c>
      <c r="D14" t="s">
        <v>2165</v>
      </c>
      <c r="E14" t="s">
        <v>556</v>
      </c>
      <c r="F14" t="s">
        <v>557</v>
      </c>
      <c r="G14" t="s">
        <v>52</v>
      </c>
      <c r="H14" t="s">
        <v>53</v>
      </c>
      <c r="I14" t="s">
        <v>54</v>
      </c>
      <c r="J14" t="s">
        <v>55</v>
      </c>
      <c r="K14" t="s">
        <v>56</v>
      </c>
      <c r="L14" t="s">
        <v>57</v>
      </c>
      <c r="M14" t="s">
        <v>59</v>
      </c>
      <c r="N14" t="s">
        <v>58</v>
      </c>
      <c r="O14" t="s">
        <v>2264</v>
      </c>
      <c r="P14" t="s">
        <v>59</v>
      </c>
      <c r="Q14" t="s">
        <v>59</v>
      </c>
      <c r="R14" t="s">
        <v>57</v>
      </c>
      <c r="S14" t="s">
        <v>3903</v>
      </c>
      <c r="T14" t="s">
        <v>3914</v>
      </c>
      <c r="U14" t="s">
        <v>3915</v>
      </c>
      <c r="V14" t="s">
        <v>3916</v>
      </c>
      <c r="W14" t="s">
        <v>2091</v>
      </c>
      <c r="X14" t="s">
        <v>57</v>
      </c>
      <c r="Y14" t="s">
        <v>3917</v>
      </c>
      <c r="Z14" t="s">
        <v>2091</v>
      </c>
      <c r="AA14" t="s">
        <v>2091</v>
      </c>
      <c r="AB14" t="s">
        <v>3918</v>
      </c>
      <c r="AC14" t="s">
        <v>3919</v>
      </c>
      <c r="AD14" t="s">
        <v>2091</v>
      </c>
      <c r="AE14" t="s">
        <v>2091</v>
      </c>
      <c r="AF14" t="s">
        <v>3920</v>
      </c>
      <c r="AG14" t="s">
        <v>3921</v>
      </c>
      <c r="AH14" t="s">
        <v>2091</v>
      </c>
      <c r="AI14" t="s">
        <v>2091</v>
      </c>
      <c r="AJ14" t="s">
        <v>2091</v>
      </c>
      <c r="AK14" t="s">
        <v>2091</v>
      </c>
      <c r="AL14" t="s">
        <v>3922</v>
      </c>
      <c r="AM14" t="s">
        <v>3922</v>
      </c>
      <c r="AN14" t="s">
        <v>3923</v>
      </c>
      <c r="AO14" t="s">
        <v>3923</v>
      </c>
      <c r="AP14" t="s">
        <v>3924</v>
      </c>
      <c r="AQ14" t="s">
        <v>3924</v>
      </c>
    </row>
    <row r="15" spans="1:43" x14ac:dyDescent="0.25">
      <c r="A15" s="1">
        <v>10</v>
      </c>
      <c r="B15" t="s">
        <v>1534</v>
      </c>
      <c r="C15" t="s">
        <v>1534</v>
      </c>
      <c r="D15" t="s">
        <v>2175</v>
      </c>
      <c r="E15" t="s">
        <v>559</v>
      </c>
      <c r="F15" t="s">
        <v>560</v>
      </c>
      <c r="G15" t="s">
        <v>67</v>
      </c>
      <c r="H15" t="s">
        <v>72</v>
      </c>
      <c r="I15" t="s">
        <v>73</v>
      </c>
      <c r="J15" t="s">
        <v>74</v>
      </c>
      <c r="K15" t="s">
        <v>56</v>
      </c>
      <c r="L15" t="s">
        <v>57</v>
      </c>
      <c r="M15" t="s">
        <v>59</v>
      </c>
      <c r="N15" t="s">
        <v>58</v>
      </c>
      <c r="O15" t="s">
        <v>3925</v>
      </c>
      <c r="P15" t="s">
        <v>57</v>
      </c>
      <c r="Q15" t="s">
        <v>59</v>
      </c>
      <c r="R15" t="s">
        <v>57</v>
      </c>
      <c r="S15" t="s">
        <v>2088</v>
      </c>
      <c r="T15" t="s">
        <v>2091</v>
      </c>
      <c r="U15" t="s">
        <v>3926</v>
      </c>
      <c r="V15" t="s">
        <v>3927</v>
      </c>
      <c r="W15" t="s">
        <v>2091</v>
      </c>
      <c r="X15" t="s">
        <v>57</v>
      </c>
      <c r="Y15" t="s">
        <v>2091</v>
      </c>
      <c r="Z15" t="s">
        <v>2091</v>
      </c>
      <c r="AA15" t="s">
        <v>2091</v>
      </c>
      <c r="AB15" t="s">
        <v>3928</v>
      </c>
      <c r="AC15" t="s">
        <v>3929</v>
      </c>
      <c r="AD15" t="s">
        <v>2091</v>
      </c>
      <c r="AE15" t="s">
        <v>2091</v>
      </c>
      <c r="AF15" t="s">
        <v>3930</v>
      </c>
      <c r="AG15" t="s">
        <v>3931</v>
      </c>
      <c r="AH15" t="s">
        <v>2091</v>
      </c>
      <c r="AI15" t="s">
        <v>2091</v>
      </c>
      <c r="AJ15" t="s">
        <v>2091</v>
      </c>
      <c r="AK15" t="s">
        <v>2091</v>
      </c>
      <c r="AL15" t="s">
        <v>3932</v>
      </c>
      <c r="AM15" t="s">
        <v>3932</v>
      </c>
      <c r="AN15" t="s">
        <v>3932</v>
      </c>
      <c r="AO15" t="s">
        <v>3932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1533</v>
      </c>
      <c r="C16" t="s">
        <v>1533</v>
      </c>
      <c r="D16" t="s">
        <v>2190</v>
      </c>
      <c r="E16" t="s">
        <v>1292</v>
      </c>
      <c r="F16" t="s">
        <v>563</v>
      </c>
      <c r="G16" t="s">
        <v>52</v>
      </c>
      <c r="H16" t="s">
        <v>102</v>
      </c>
      <c r="I16" t="s">
        <v>73</v>
      </c>
      <c r="J16" t="s">
        <v>74</v>
      </c>
      <c r="K16" t="s">
        <v>56</v>
      </c>
      <c r="L16" t="s">
        <v>57</v>
      </c>
      <c r="M16" t="s">
        <v>57</v>
      </c>
      <c r="N16" t="s">
        <v>58</v>
      </c>
      <c r="O16" t="s">
        <v>3933</v>
      </c>
      <c r="P16" t="s">
        <v>59</v>
      </c>
      <c r="Q16" t="s">
        <v>59</v>
      </c>
      <c r="R16" t="s">
        <v>57</v>
      </c>
      <c r="S16" t="s">
        <v>3934</v>
      </c>
      <c r="T16" t="s">
        <v>3935</v>
      </c>
      <c r="U16" t="s">
        <v>3936</v>
      </c>
      <c r="V16" t="s">
        <v>3937</v>
      </c>
      <c r="W16" t="s">
        <v>3938</v>
      </c>
      <c r="X16" t="s">
        <v>57</v>
      </c>
      <c r="Y16" t="s">
        <v>3939</v>
      </c>
      <c r="Z16" t="s">
        <v>2091</v>
      </c>
      <c r="AA16" t="s">
        <v>2091</v>
      </c>
      <c r="AB16" t="s">
        <v>3940</v>
      </c>
      <c r="AC16" t="s">
        <v>3941</v>
      </c>
      <c r="AD16" t="s">
        <v>2091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2091</v>
      </c>
      <c r="AK16" t="s">
        <v>2091</v>
      </c>
      <c r="AL16" t="s">
        <v>3942</v>
      </c>
      <c r="AM16" t="s">
        <v>3943</v>
      </c>
      <c r="AN16" t="s">
        <v>3944</v>
      </c>
      <c r="AO16" t="s">
        <v>3945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1530</v>
      </c>
      <c r="C17" t="s">
        <v>1530</v>
      </c>
      <c r="D17" t="s">
        <v>2206</v>
      </c>
      <c r="E17" t="s">
        <v>565</v>
      </c>
      <c r="F17" t="s">
        <v>566</v>
      </c>
      <c r="G17" t="s">
        <v>52</v>
      </c>
      <c r="H17" t="s">
        <v>239</v>
      </c>
      <c r="I17" t="s">
        <v>54</v>
      </c>
      <c r="J17" t="s">
        <v>55</v>
      </c>
      <c r="K17" t="s">
        <v>56</v>
      </c>
      <c r="L17" t="s">
        <v>57</v>
      </c>
      <c r="M17" t="s">
        <v>57</v>
      </c>
      <c r="N17" t="s">
        <v>111</v>
      </c>
      <c r="O17" t="s">
        <v>3205</v>
      </c>
      <c r="P17" t="s">
        <v>59</v>
      </c>
      <c r="Q17" t="s">
        <v>59</v>
      </c>
      <c r="R17" t="s">
        <v>59</v>
      </c>
      <c r="S17" t="s">
        <v>3946</v>
      </c>
      <c r="T17" t="s">
        <v>3947</v>
      </c>
      <c r="U17" t="s">
        <v>3948</v>
      </c>
      <c r="V17" t="s">
        <v>3949</v>
      </c>
      <c r="W17" t="s">
        <v>3950</v>
      </c>
      <c r="X17" t="s">
        <v>57</v>
      </c>
      <c r="Y17" t="s">
        <v>3951</v>
      </c>
      <c r="Z17" t="s">
        <v>2091</v>
      </c>
      <c r="AA17" t="s">
        <v>3952</v>
      </c>
      <c r="AB17" t="s">
        <v>3953</v>
      </c>
      <c r="AC17" t="s">
        <v>3954</v>
      </c>
      <c r="AD17" t="s">
        <v>2091</v>
      </c>
      <c r="AE17" t="s">
        <v>2091</v>
      </c>
      <c r="AF17" t="s">
        <v>2091</v>
      </c>
      <c r="AG17" t="s">
        <v>2091</v>
      </c>
      <c r="AH17" t="s">
        <v>2091</v>
      </c>
      <c r="AI17" t="s">
        <v>2091</v>
      </c>
      <c r="AJ17" t="s">
        <v>3955</v>
      </c>
      <c r="AK17" t="s">
        <v>3956</v>
      </c>
      <c r="AL17" t="s">
        <v>3957</v>
      </c>
      <c r="AM17" t="s">
        <v>3958</v>
      </c>
      <c r="AN17" t="s">
        <v>3959</v>
      </c>
      <c r="AO17" t="s">
        <v>3957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1528</v>
      </c>
      <c r="C18" t="s">
        <v>1528</v>
      </c>
      <c r="D18" t="s">
        <v>2219</v>
      </c>
      <c r="E18" t="s">
        <v>568</v>
      </c>
      <c r="F18" t="s">
        <v>569</v>
      </c>
      <c r="G18" t="s">
        <v>52</v>
      </c>
      <c r="H18" t="s">
        <v>63</v>
      </c>
      <c r="I18" t="s">
        <v>54</v>
      </c>
      <c r="J18" t="s">
        <v>55</v>
      </c>
      <c r="K18" t="s">
        <v>56</v>
      </c>
      <c r="L18" t="s">
        <v>57</v>
      </c>
      <c r="M18" t="s">
        <v>57</v>
      </c>
      <c r="N18" t="s">
        <v>58</v>
      </c>
      <c r="O18" t="s">
        <v>2355</v>
      </c>
      <c r="P18" t="s">
        <v>59</v>
      </c>
      <c r="Q18" t="s">
        <v>59</v>
      </c>
      <c r="R18" t="s">
        <v>57</v>
      </c>
      <c r="S18" t="s">
        <v>2088</v>
      </c>
      <c r="T18" t="s">
        <v>3960</v>
      </c>
      <c r="U18" t="s">
        <v>3961</v>
      </c>
      <c r="V18" t="s">
        <v>3962</v>
      </c>
      <c r="W18" t="s">
        <v>2091</v>
      </c>
      <c r="X18" t="s">
        <v>57</v>
      </c>
      <c r="Y18" t="s">
        <v>3963</v>
      </c>
      <c r="Z18" t="s">
        <v>2091</v>
      </c>
      <c r="AA18" t="s">
        <v>2091</v>
      </c>
      <c r="AB18" t="s">
        <v>3964</v>
      </c>
      <c r="AC18" t="s">
        <v>3965</v>
      </c>
      <c r="AD18" t="s">
        <v>2091</v>
      </c>
      <c r="AE18" t="s">
        <v>2091</v>
      </c>
      <c r="AF18" t="s">
        <v>3966</v>
      </c>
      <c r="AG18" t="s">
        <v>3967</v>
      </c>
      <c r="AH18" t="s">
        <v>3966</v>
      </c>
      <c r="AI18" t="s">
        <v>3967</v>
      </c>
      <c r="AJ18" t="s">
        <v>2091</v>
      </c>
      <c r="AK18" t="s">
        <v>2091</v>
      </c>
      <c r="AL18" t="s">
        <v>3968</v>
      </c>
      <c r="AM18" t="s">
        <v>3968</v>
      </c>
      <c r="AN18" t="s">
        <v>3968</v>
      </c>
      <c r="AO18" t="s">
        <v>3968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1526</v>
      </c>
      <c r="C19" t="s">
        <v>1526</v>
      </c>
      <c r="D19" t="s">
        <v>2629</v>
      </c>
      <c r="E19" t="s">
        <v>571</v>
      </c>
      <c r="F19" t="s">
        <v>572</v>
      </c>
      <c r="G19" t="s">
        <v>67</v>
      </c>
      <c r="H19" t="s">
        <v>185</v>
      </c>
      <c r="I19" t="s">
        <v>54</v>
      </c>
      <c r="J19" t="s">
        <v>74</v>
      </c>
      <c r="K19" t="s">
        <v>56</v>
      </c>
      <c r="L19" t="s">
        <v>57</v>
      </c>
      <c r="M19" t="s">
        <v>57</v>
      </c>
      <c r="N19" t="s">
        <v>58</v>
      </c>
      <c r="O19" t="s">
        <v>2105</v>
      </c>
      <c r="P19" t="s">
        <v>57</v>
      </c>
      <c r="Q19" t="s">
        <v>57</v>
      </c>
      <c r="R19" t="s">
        <v>57</v>
      </c>
      <c r="S19" t="s">
        <v>3946</v>
      </c>
      <c r="T19" t="s">
        <v>2091</v>
      </c>
      <c r="U19" t="s">
        <v>2091</v>
      </c>
      <c r="V19" t="s">
        <v>2091</v>
      </c>
      <c r="W19" t="s">
        <v>2091</v>
      </c>
      <c r="X19" t="s">
        <v>57</v>
      </c>
      <c r="Y19" t="s">
        <v>2091</v>
      </c>
      <c r="Z19" t="s">
        <v>2091</v>
      </c>
      <c r="AA19" t="s">
        <v>2091</v>
      </c>
      <c r="AB19" t="s">
        <v>2091</v>
      </c>
      <c r="AC19" t="s">
        <v>2091</v>
      </c>
      <c r="AD19" t="s">
        <v>2091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3969</v>
      </c>
      <c r="AM19" t="s">
        <v>3969</v>
      </c>
      <c r="AN19" t="s">
        <v>3969</v>
      </c>
      <c r="AO19" t="s">
        <v>3969</v>
      </c>
      <c r="AP19" t="s">
        <v>2091</v>
      </c>
      <c r="AQ19" t="s">
        <v>2091</v>
      </c>
    </row>
    <row r="20" spans="1:43" x14ac:dyDescent="0.25">
      <c r="A20" s="1">
        <v>15</v>
      </c>
      <c r="B20" t="s">
        <v>1536</v>
      </c>
      <c r="C20" t="s">
        <v>1536</v>
      </c>
      <c r="D20" t="s">
        <v>2948</v>
      </c>
      <c r="E20" t="s">
        <v>574</v>
      </c>
      <c r="F20" t="s">
        <v>575</v>
      </c>
      <c r="G20" t="s">
        <v>52</v>
      </c>
      <c r="H20" t="s">
        <v>359</v>
      </c>
      <c r="I20" t="s">
        <v>54</v>
      </c>
      <c r="J20" t="s">
        <v>55</v>
      </c>
      <c r="K20" t="s">
        <v>56</v>
      </c>
      <c r="L20" t="s">
        <v>57</v>
      </c>
      <c r="M20" t="s">
        <v>57</v>
      </c>
      <c r="N20" t="s">
        <v>58</v>
      </c>
      <c r="O20" t="s">
        <v>2156</v>
      </c>
      <c r="P20" t="s">
        <v>59</v>
      </c>
      <c r="Q20" t="s">
        <v>59</v>
      </c>
      <c r="R20" t="s">
        <v>57</v>
      </c>
      <c r="S20" t="s">
        <v>3946</v>
      </c>
      <c r="T20" t="s">
        <v>2091</v>
      </c>
      <c r="U20" t="s">
        <v>3970</v>
      </c>
      <c r="V20" t="s">
        <v>3971</v>
      </c>
      <c r="W20" t="s">
        <v>2091</v>
      </c>
      <c r="X20" t="s">
        <v>57</v>
      </c>
      <c r="Y20" t="s">
        <v>3972</v>
      </c>
      <c r="Z20" t="s">
        <v>2091</v>
      </c>
      <c r="AA20" t="s">
        <v>2091</v>
      </c>
      <c r="AB20" t="s">
        <v>3973</v>
      </c>
      <c r="AC20" t="s">
        <v>3974</v>
      </c>
      <c r="AD20" t="s">
        <v>2091</v>
      </c>
      <c r="AE20" t="s">
        <v>2091</v>
      </c>
      <c r="AF20" t="s">
        <v>3975</v>
      </c>
      <c r="AG20" t="s">
        <v>3976</v>
      </c>
      <c r="AH20" t="s">
        <v>2091</v>
      </c>
      <c r="AI20" t="s">
        <v>2091</v>
      </c>
      <c r="AJ20" t="s">
        <v>2091</v>
      </c>
      <c r="AK20" t="s">
        <v>2091</v>
      </c>
      <c r="AL20" t="s">
        <v>3977</v>
      </c>
      <c r="AM20" t="s">
        <v>3977</v>
      </c>
      <c r="AN20" t="s">
        <v>3978</v>
      </c>
      <c r="AO20" t="s">
        <v>2091</v>
      </c>
      <c r="AP20" t="s">
        <v>3979</v>
      </c>
      <c r="AQ20" t="s">
        <v>2091</v>
      </c>
    </row>
    <row r="21" spans="1:43" x14ac:dyDescent="0.25">
      <c r="A21" s="1">
        <v>16</v>
      </c>
      <c r="B21" t="s">
        <v>1527</v>
      </c>
      <c r="C21" t="s">
        <v>1527</v>
      </c>
      <c r="D21" t="s">
        <v>2960</v>
      </c>
      <c r="E21" t="s">
        <v>577</v>
      </c>
      <c r="F21" t="s">
        <v>578</v>
      </c>
      <c r="G21" t="s">
        <v>52</v>
      </c>
      <c r="H21" t="s">
        <v>91</v>
      </c>
      <c r="I21" t="s">
        <v>54</v>
      </c>
      <c r="J21" t="s">
        <v>55</v>
      </c>
      <c r="K21" t="s">
        <v>56</v>
      </c>
      <c r="L21" t="s">
        <v>57</v>
      </c>
      <c r="M21" t="s">
        <v>57</v>
      </c>
      <c r="N21" t="s">
        <v>58</v>
      </c>
      <c r="O21" t="s">
        <v>3980</v>
      </c>
      <c r="P21" t="s">
        <v>59</v>
      </c>
      <c r="Q21" t="s">
        <v>59</v>
      </c>
      <c r="R21" t="s">
        <v>57</v>
      </c>
      <c r="S21" t="s">
        <v>2088</v>
      </c>
      <c r="T21" t="s">
        <v>3981</v>
      </c>
      <c r="U21" t="s">
        <v>3982</v>
      </c>
      <c r="V21" t="s">
        <v>3983</v>
      </c>
      <c r="W21" t="s">
        <v>3984</v>
      </c>
      <c r="X21" t="s">
        <v>57</v>
      </c>
      <c r="Y21" t="s">
        <v>3985</v>
      </c>
      <c r="Z21" t="s">
        <v>2091</v>
      </c>
      <c r="AA21" t="s">
        <v>3986</v>
      </c>
      <c r="AB21" t="s">
        <v>3987</v>
      </c>
      <c r="AC21" t="s">
        <v>3988</v>
      </c>
      <c r="AD21" t="s">
        <v>2091</v>
      </c>
      <c r="AE21" t="s">
        <v>2091</v>
      </c>
      <c r="AF21" t="s">
        <v>3989</v>
      </c>
      <c r="AG21" t="s">
        <v>3990</v>
      </c>
      <c r="AH21" t="s">
        <v>2091</v>
      </c>
      <c r="AI21" t="s">
        <v>2091</v>
      </c>
      <c r="AJ21" t="s">
        <v>3991</v>
      </c>
      <c r="AK21" t="s">
        <v>3992</v>
      </c>
      <c r="AL21" t="s">
        <v>3993</v>
      </c>
      <c r="AM21" t="s">
        <v>3994</v>
      </c>
      <c r="AN21" t="s">
        <v>3995</v>
      </c>
      <c r="AO21" t="s">
        <v>3996</v>
      </c>
      <c r="AP21" t="s">
        <v>3991</v>
      </c>
      <c r="AQ21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16"/>
  <sheetViews>
    <sheetView workbookViewId="0">
      <selection activeCell="A7" sqref="A7:XFD16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1504</v>
      </c>
      <c r="C7" t="s">
        <v>1504</v>
      </c>
      <c r="D7" t="s">
        <v>2089</v>
      </c>
      <c r="E7" t="s">
        <v>581</v>
      </c>
      <c r="F7" t="s">
        <v>582</v>
      </c>
      <c r="G7" t="s">
        <v>52</v>
      </c>
      <c r="H7" t="s">
        <v>68</v>
      </c>
      <c r="I7" t="s">
        <v>54</v>
      </c>
      <c r="J7" t="s">
        <v>55</v>
      </c>
      <c r="K7" t="s">
        <v>256</v>
      </c>
      <c r="L7" t="s">
        <v>59</v>
      </c>
      <c r="M7" t="s">
        <v>57</v>
      </c>
      <c r="N7" t="s">
        <v>111</v>
      </c>
      <c r="O7" t="s">
        <v>3997</v>
      </c>
      <c r="P7" t="s">
        <v>59</v>
      </c>
      <c r="Q7" t="s">
        <v>59</v>
      </c>
      <c r="R7" t="s">
        <v>59</v>
      </c>
      <c r="S7" t="s">
        <v>3998</v>
      </c>
      <c r="T7" t="s">
        <v>3999</v>
      </c>
      <c r="U7" t="s">
        <v>4000</v>
      </c>
      <c r="V7" t="s">
        <v>4001</v>
      </c>
      <c r="W7" t="s">
        <v>4002</v>
      </c>
      <c r="X7" t="s">
        <v>59</v>
      </c>
      <c r="Y7" t="s">
        <v>4003</v>
      </c>
      <c r="Z7" t="s">
        <v>4004</v>
      </c>
      <c r="AA7" t="s">
        <v>4005</v>
      </c>
      <c r="AB7" t="s">
        <v>4006</v>
      </c>
      <c r="AC7" t="s">
        <v>4007</v>
      </c>
      <c r="AD7" t="s">
        <v>4008</v>
      </c>
      <c r="AE7" t="s">
        <v>4009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4010</v>
      </c>
      <c r="AM7" t="s">
        <v>4010</v>
      </c>
      <c r="AN7" t="s">
        <v>4011</v>
      </c>
      <c r="AO7" t="s">
        <v>4012</v>
      </c>
      <c r="AP7" t="s">
        <v>2091</v>
      </c>
      <c r="AQ7" t="s">
        <v>2091</v>
      </c>
    </row>
    <row r="8" spans="1:43" x14ac:dyDescent="0.25">
      <c r="A8" s="1">
        <v>3</v>
      </c>
      <c r="B8" t="s">
        <v>1506</v>
      </c>
      <c r="C8" t="s">
        <v>1506</v>
      </c>
      <c r="D8" t="s">
        <v>2104</v>
      </c>
      <c r="E8" t="s">
        <v>584</v>
      </c>
      <c r="F8" t="s">
        <v>585</v>
      </c>
      <c r="G8" t="s">
        <v>52</v>
      </c>
      <c r="H8" t="s">
        <v>63</v>
      </c>
      <c r="I8" t="s">
        <v>54</v>
      </c>
      <c r="J8" t="s">
        <v>55</v>
      </c>
      <c r="K8" t="s">
        <v>56</v>
      </c>
      <c r="L8" t="s">
        <v>57</v>
      </c>
      <c r="M8" t="s">
        <v>59</v>
      </c>
      <c r="N8" t="s">
        <v>111</v>
      </c>
      <c r="O8" t="s">
        <v>2105</v>
      </c>
      <c r="P8" t="s">
        <v>59</v>
      </c>
      <c r="Q8" t="s">
        <v>59</v>
      </c>
      <c r="R8" t="s">
        <v>57</v>
      </c>
      <c r="S8" t="s">
        <v>2088</v>
      </c>
      <c r="T8" t="s">
        <v>2091</v>
      </c>
      <c r="U8" t="s">
        <v>2091</v>
      </c>
      <c r="V8" t="s">
        <v>4013</v>
      </c>
      <c r="W8" t="s">
        <v>2091</v>
      </c>
      <c r="X8" t="s">
        <v>57</v>
      </c>
      <c r="Y8" t="s">
        <v>2091</v>
      </c>
      <c r="Z8" t="s">
        <v>2091</v>
      </c>
      <c r="AA8" t="s">
        <v>2091</v>
      </c>
      <c r="AB8" t="s">
        <v>4014</v>
      </c>
      <c r="AC8" t="s">
        <v>4015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4016</v>
      </c>
      <c r="AM8" t="s">
        <v>4016</v>
      </c>
      <c r="AN8" t="s">
        <v>4017</v>
      </c>
      <c r="AO8" t="s">
        <v>4017</v>
      </c>
      <c r="AP8" t="s">
        <v>4018</v>
      </c>
      <c r="AQ8" t="s">
        <v>4018</v>
      </c>
    </row>
    <row r="9" spans="1:43" x14ac:dyDescent="0.25">
      <c r="A9" s="1">
        <v>4</v>
      </c>
      <c r="B9" t="s">
        <v>1510</v>
      </c>
      <c r="C9" t="s">
        <v>1510</v>
      </c>
      <c r="D9" t="s">
        <v>2106</v>
      </c>
      <c r="E9" t="s">
        <v>587</v>
      </c>
      <c r="F9" t="s">
        <v>588</v>
      </c>
      <c r="G9" t="s">
        <v>52</v>
      </c>
      <c r="H9" t="s">
        <v>63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4019</v>
      </c>
      <c r="P9" t="s">
        <v>59</v>
      </c>
      <c r="Q9" t="s">
        <v>59</v>
      </c>
      <c r="R9" t="s">
        <v>57</v>
      </c>
      <c r="S9" t="s">
        <v>2088</v>
      </c>
      <c r="T9" t="s">
        <v>4020</v>
      </c>
      <c r="U9" t="s">
        <v>4021</v>
      </c>
      <c r="V9" t="s">
        <v>4022</v>
      </c>
      <c r="W9" t="s">
        <v>4023</v>
      </c>
      <c r="X9" t="s">
        <v>57</v>
      </c>
      <c r="Y9" t="s">
        <v>4024</v>
      </c>
      <c r="Z9" t="s">
        <v>2091</v>
      </c>
      <c r="AA9" t="s">
        <v>2091</v>
      </c>
      <c r="AB9" t="s">
        <v>4025</v>
      </c>
      <c r="AC9" t="s">
        <v>4026</v>
      </c>
      <c r="AD9" t="s">
        <v>2091</v>
      </c>
      <c r="AE9" t="s">
        <v>2091</v>
      </c>
      <c r="AF9" t="s">
        <v>4027</v>
      </c>
      <c r="AG9" t="s">
        <v>4028</v>
      </c>
      <c r="AH9" t="s">
        <v>2091</v>
      </c>
      <c r="AI9" t="s">
        <v>2091</v>
      </c>
      <c r="AJ9" t="s">
        <v>2091</v>
      </c>
      <c r="AK9" t="s">
        <v>2091</v>
      </c>
      <c r="AL9" t="s">
        <v>4016</v>
      </c>
      <c r="AM9" t="s">
        <v>4016</v>
      </c>
      <c r="AN9" t="s">
        <v>4029</v>
      </c>
      <c r="AO9" t="s">
        <v>4029</v>
      </c>
      <c r="AP9" t="s">
        <v>2091</v>
      </c>
      <c r="AQ9" t="s">
        <v>2091</v>
      </c>
    </row>
    <row r="10" spans="1:43" x14ac:dyDescent="0.25">
      <c r="A10" s="1">
        <v>5</v>
      </c>
      <c r="B10" t="s">
        <v>1514</v>
      </c>
      <c r="C10" t="s">
        <v>1514</v>
      </c>
      <c r="D10" t="s">
        <v>2118</v>
      </c>
      <c r="E10" t="s">
        <v>590</v>
      </c>
      <c r="F10" t="s">
        <v>591</v>
      </c>
      <c r="G10" t="s">
        <v>52</v>
      </c>
      <c r="H10" t="s">
        <v>87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4030</v>
      </c>
      <c r="P10" t="s">
        <v>59</v>
      </c>
      <c r="Q10" t="s">
        <v>59</v>
      </c>
      <c r="R10" t="s">
        <v>59</v>
      </c>
      <c r="S10" t="s">
        <v>4031</v>
      </c>
      <c r="T10" t="s">
        <v>4032</v>
      </c>
      <c r="U10" t="s">
        <v>4033</v>
      </c>
      <c r="V10" t="s">
        <v>4034</v>
      </c>
      <c r="W10" t="s">
        <v>4035</v>
      </c>
      <c r="X10" t="s">
        <v>57</v>
      </c>
      <c r="Y10" t="s">
        <v>4036</v>
      </c>
      <c r="Z10" t="s">
        <v>2091</v>
      </c>
      <c r="AA10" t="s">
        <v>4037</v>
      </c>
      <c r="AB10" t="s">
        <v>4038</v>
      </c>
      <c r="AC10" t="s">
        <v>4039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4040</v>
      </c>
      <c r="AK10" t="s">
        <v>4041</v>
      </c>
      <c r="AL10" t="s">
        <v>3421</v>
      </c>
      <c r="AM10" t="s">
        <v>3421</v>
      </c>
      <c r="AN10" t="s">
        <v>4042</v>
      </c>
      <c r="AO10" t="s">
        <v>4043</v>
      </c>
      <c r="AP10" t="s">
        <v>4044</v>
      </c>
      <c r="AQ10" t="s">
        <v>4045</v>
      </c>
    </row>
    <row r="11" spans="1:43" x14ac:dyDescent="0.25">
      <c r="A11" s="1">
        <v>6</v>
      </c>
      <c r="B11" t="s">
        <v>1508</v>
      </c>
      <c r="C11" t="s">
        <v>1508</v>
      </c>
      <c r="D11" t="s">
        <v>2133</v>
      </c>
      <c r="E11" t="s">
        <v>1277</v>
      </c>
      <c r="F11" t="s">
        <v>594</v>
      </c>
      <c r="G11" t="s">
        <v>52</v>
      </c>
      <c r="H11" t="s">
        <v>72</v>
      </c>
      <c r="I11" t="s">
        <v>54</v>
      </c>
      <c r="J11" t="s">
        <v>55</v>
      </c>
      <c r="K11" t="s">
        <v>56</v>
      </c>
      <c r="L11" t="s">
        <v>57</v>
      </c>
      <c r="M11" t="s">
        <v>59</v>
      </c>
      <c r="N11" t="s">
        <v>58</v>
      </c>
      <c r="O11" t="s">
        <v>4046</v>
      </c>
      <c r="P11" t="s">
        <v>59</v>
      </c>
      <c r="Q11" t="s">
        <v>59</v>
      </c>
      <c r="R11" t="s">
        <v>59</v>
      </c>
      <c r="S11" t="s">
        <v>2088</v>
      </c>
      <c r="T11" t="s">
        <v>4047</v>
      </c>
      <c r="U11" t="s">
        <v>4048</v>
      </c>
      <c r="V11" t="s">
        <v>4049</v>
      </c>
      <c r="W11" t="s">
        <v>2091</v>
      </c>
      <c r="X11" t="s">
        <v>57</v>
      </c>
      <c r="Y11" t="s">
        <v>4048</v>
      </c>
      <c r="Z11" t="s">
        <v>2091</v>
      </c>
      <c r="AA11" t="s">
        <v>4050</v>
      </c>
      <c r="AB11" t="s">
        <v>4051</v>
      </c>
      <c r="AC11" t="s">
        <v>4052</v>
      </c>
      <c r="AD11" t="s">
        <v>2091</v>
      </c>
      <c r="AE11" t="s">
        <v>2091</v>
      </c>
      <c r="AF11" t="s">
        <v>4053</v>
      </c>
      <c r="AG11" t="s">
        <v>4054</v>
      </c>
      <c r="AH11" t="s">
        <v>4055</v>
      </c>
      <c r="AI11" t="s">
        <v>4056</v>
      </c>
      <c r="AJ11" t="s">
        <v>2091</v>
      </c>
      <c r="AK11" t="s">
        <v>2091</v>
      </c>
      <c r="AL11" t="s">
        <v>3421</v>
      </c>
      <c r="AM11" t="s">
        <v>3421</v>
      </c>
      <c r="AN11" t="s">
        <v>4057</v>
      </c>
      <c r="AO11" t="s">
        <v>4057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1512</v>
      </c>
      <c r="C12" t="s">
        <v>1512</v>
      </c>
      <c r="D12" t="s">
        <v>2144</v>
      </c>
      <c r="E12" t="s">
        <v>1280</v>
      </c>
      <c r="F12" t="s">
        <v>597</v>
      </c>
      <c r="G12" t="s">
        <v>52</v>
      </c>
      <c r="H12" t="s">
        <v>91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58</v>
      </c>
      <c r="O12" t="s">
        <v>4058</v>
      </c>
      <c r="P12" t="s">
        <v>59</v>
      </c>
      <c r="Q12" t="s">
        <v>59</v>
      </c>
      <c r="R12" t="s">
        <v>57</v>
      </c>
      <c r="S12" t="s">
        <v>4059</v>
      </c>
      <c r="T12" t="s">
        <v>4060</v>
      </c>
      <c r="U12" t="s">
        <v>4061</v>
      </c>
      <c r="V12" t="s">
        <v>4062</v>
      </c>
      <c r="W12" t="s">
        <v>4063</v>
      </c>
      <c r="X12" t="s">
        <v>57</v>
      </c>
      <c r="Y12" t="s">
        <v>4064</v>
      </c>
      <c r="Z12" t="s">
        <v>2091</v>
      </c>
      <c r="AA12" t="s">
        <v>4065</v>
      </c>
      <c r="AB12" t="s">
        <v>4066</v>
      </c>
      <c r="AC12" t="s">
        <v>4067</v>
      </c>
      <c r="AD12" t="s">
        <v>2091</v>
      </c>
      <c r="AE12" t="s">
        <v>2091</v>
      </c>
      <c r="AF12" t="s">
        <v>4068</v>
      </c>
      <c r="AG12" t="s">
        <v>4069</v>
      </c>
      <c r="AH12" t="s">
        <v>4070</v>
      </c>
      <c r="AI12" t="s">
        <v>4071</v>
      </c>
      <c r="AJ12" t="s">
        <v>2091</v>
      </c>
      <c r="AK12" t="s">
        <v>2091</v>
      </c>
      <c r="AL12" t="s">
        <v>4072</v>
      </c>
      <c r="AM12" t="s">
        <v>4072</v>
      </c>
      <c r="AN12" t="s">
        <v>4073</v>
      </c>
      <c r="AO12" t="s">
        <v>4073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1516</v>
      </c>
      <c r="C13" t="s">
        <v>1516</v>
      </c>
      <c r="D13" t="s">
        <v>2155</v>
      </c>
      <c r="E13" t="s">
        <v>599</v>
      </c>
      <c r="F13" t="s">
        <v>600</v>
      </c>
      <c r="G13" t="s">
        <v>52</v>
      </c>
      <c r="H13" t="s">
        <v>239</v>
      </c>
      <c r="I13" t="s">
        <v>73</v>
      </c>
      <c r="J13" t="s">
        <v>74</v>
      </c>
      <c r="K13" t="s">
        <v>56</v>
      </c>
      <c r="L13" t="s">
        <v>57</v>
      </c>
      <c r="M13" t="s">
        <v>57</v>
      </c>
      <c r="N13" t="s">
        <v>58</v>
      </c>
      <c r="O13" t="s">
        <v>2630</v>
      </c>
      <c r="P13" t="s">
        <v>59</v>
      </c>
      <c r="Q13" t="s">
        <v>59</v>
      </c>
      <c r="R13" t="s">
        <v>57</v>
      </c>
      <c r="S13" t="s">
        <v>2088</v>
      </c>
      <c r="T13" t="s">
        <v>4074</v>
      </c>
      <c r="U13" t="s">
        <v>4075</v>
      </c>
      <c r="V13" t="s">
        <v>4076</v>
      </c>
      <c r="W13" t="s">
        <v>2091</v>
      </c>
      <c r="X13" t="s">
        <v>57</v>
      </c>
      <c r="Y13" t="s">
        <v>4077</v>
      </c>
      <c r="Z13" t="s">
        <v>2091</v>
      </c>
      <c r="AA13" t="s">
        <v>4078</v>
      </c>
      <c r="AB13" t="s">
        <v>4079</v>
      </c>
      <c r="AC13" t="s">
        <v>4080</v>
      </c>
      <c r="AD13" t="s">
        <v>2091</v>
      </c>
      <c r="AE13" t="s">
        <v>2091</v>
      </c>
      <c r="AF13" t="s">
        <v>4081</v>
      </c>
      <c r="AG13" t="s">
        <v>4082</v>
      </c>
      <c r="AH13" t="s">
        <v>2091</v>
      </c>
      <c r="AI13" t="s">
        <v>2091</v>
      </c>
      <c r="AJ13" t="s">
        <v>2091</v>
      </c>
      <c r="AK13" t="s">
        <v>2091</v>
      </c>
      <c r="AL13" t="s">
        <v>2764</v>
      </c>
      <c r="AM13" t="s">
        <v>2764</v>
      </c>
      <c r="AN13" t="s">
        <v>4083</v>
      </c>
      <c r="AO13" t="s">
        <v>4083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1518</v>
      </c>
      <c r="C14" t="s">
        <v>1518</v>
      </c>
      <c r="D14" t="s">
        <v>2165</v>
      </c>
      <c r="E14" t="s">
        <v>1286</v>
      </c>
      <c r="F14" t="s">
        <v>603</v>
      </c>
      <c r="G14" t="s">
        <v>52</v>
      </c>
      <c r="H14" t="s">
        <v>102</v>
      </c>
      <c r="I14" t="s">
        <v>73</v>
      </c>
      <c r="J14" t="s">
        <v>74</v>
      </c>
      <c r="K14" t="s">
        <v>56</v>
      </c>
      <c r="L14" t="s">
        <v>57</v>
      </c>
      <c r="M14" t="s">
        <v>57</v>
      </c>
      <c r="N14" t="s">
        <v>58</v>
      </c>
      <c r="O14" t="s">
        <v>4084</v>
      </c>
      <c r="P14" t="s">
        <v>59</v>
      </c>
      <c r="Q14" t="s">
        <v>59</v>
      </c>
      <c r="R14" t="s">
        <v>57</v>
      </c>
      <c r="S14" t="s">
        <v>4085</v>
      </c>
      <c r="T14" t="s">
        <v>4086</v>
      </c>
      <c r="U14" t="s">
        <v>4087</v>
      </c>
      <c r="V14" t="s">
        <v>4088</v>
      </c>
      <c r="W14" t="s">
        <v>4089</v>
      </c>
      <c r="X14" t="s">
        <v>57</v>
      </c>
      <c r="Y14" t="s">
        <v>4090</v>
      </c>
      <c r="Z14" t="s">
        <v>2091</v>
      </c>
      <c r="AA14" t="s">
        <v>4091</v>
      </c>
      <c r="AB14" t="s">
        <v>4092</v>
      </c>
      <c r="AC14" t="s">
        <v>4093</v>
      </c>
      <c r="AD14" t="s">
        <v>2091</v>
      </c>
      <c r="AE14" t="s">
        <v>2091</v>
      </c>
      <c r="AF14" t="s">
        <v>4094</v>
      </c>
      <c r="AG14" t="s">
        <v>4095</v>
      </c>
      <c r="AH14" t="s">
        <v>4096</v>
      </c>
      <c r="AI14" t="s">
        <v>4097</v>
      </c>
      <c r="AJ14" t="s">
        <v>2091</v>
      </c>
      <c r="AK14" t="s">
        <v>2091</v>
      </c>
      <c r="AL14" t="s">
        <v>2764</v>
      </c>
      <c r="AM14" t="s">
        <v>2764</v>
      </c>
      <c r="AN14" t="s">
        <v>2091</v>
      </c>
      <c r="AO14" t="s">
        <v>2091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1520</v>
      </c>
      <c r="C15" t="s">
        <v>1520</v>
      </c>
      <c r="D15" t="s">
        <v>2175</v>
      </c>
      <c r="E15" t="s">
        <v>605</v>
      </c>
      <c r="F15" t="s">
        <v>606</v>
      </c>
      <c r="G15" t="s">
        <v>52</v>
      </c>
      <c r="H15" t="s">
        <v>128</v>
      </c>
      <c r="I15" t="s">
        <v>54</v>
      </c>
      <c r="J15" t="s">
        <v>74</v>
      </c>
      <c r="K15" t="s">
        <v>56</v>
      </c>
      <c r="L15" t="s">
        <v>57</v>
      </c>
      <c r="M15" t="s">
        <v>57</v>
      </c>
      <c r="N15" t="s">
        <v>111</v>
      </c>
      <c r="O15" t="s">
        <v>4098</v>
      </c>
      <c r="P15" t="s">
        <v>59</v>
      </c>
      <c r="Q15" t="s">
        <v>59</v>
      </c>
      <c r="R15" t="s">
        <v>57</v>
      </c>
      <c r="S15" t="s">
        <v>4099</v>
      </c>
      <c r="T15" t="s">
        <v>2091</v>
      </c>
      <c r="U15" t="s">
        <v>4100</v>
      </c>
      <c r="V15" t="s">
        <v>4101</v>
      </c>
      <c r="W15" t="s">
        <v>2091</v>
      </c>
      <c r="X15" t="s">
        <v>57</v>
      </c>
      <c r="Y15" t="s">
        <v>4102</v>
      </c>
      <c r="Z15" t="s">
        <v>2091</v>
      </c>
      <c r="AA15" t="s">
        <v>2091</v>
      </c>
      <c r="AB15" t="s">
        <v>4103</v>
      </c>
      <c r="AC15" t="s">
        <v>4104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4105</v>
      </c>
      <c r="AM15" t="s">
        <v>4105</v>
      </c>
      <c r="AN15" t="s">
        <v>4106</v>
      </c>
      <c r="AO15" t="s">
        <v>2091</v>
      </c>
      <c r="AP15" t="s">
        <v>2091</v>
      </c>
      <c r="AQ15" t="s">
        <v>4107</v>
      </c>
    </row>
    <row r="16" spans="1:43" x14ac:dyDescent="0.25">
      <c r="A16" s="1">
        <v>11</v>
      </c>
      <c r="B16" t="s">
        <v>1522</v>
      </c>
      <c r="C16" t="s">
        <v>1522</v>
      </c>
      <c r="D16" t="s">
        <v>2190</v>
      </c>
      <c r="E16" t="s">
        <v>608</v>
      </c>
      <c r="F16" t="s">
        <v>609</v>
      </c>
      <c r="G16" t="s">
        <v>52</v>
      </c>
      <c r="H16" t="s">
        <v>98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58</v>
      </c>
      <c r="O16" t="s">
        <v>4108</v>
      </c>
      <c r="P16" t="s">
        <v>59</v>
      </c>
      <c r="Q16" t="s">
        <v>59</v>
      </c>
      <c r="R16" t="s">
        <v>57</v>
      </c>
      <c r="S16" t="s">
        <v>2088</v>
      </c>
      <c r="T16" t="s">
        <v>4109</v>
      </c>
      <c r="U16" t="s">
        <v>4110</v>
      </c>
      <c r="V16" t="s">
        <v>4111</v>
      </c>
      <c r="W16" t="s">
        <v>4112</v>
      </c>
      <c r="X16" t="s">
        <v>57</v>
      </c>
      <c r="Y16" t="s">
        <v>4113</v>
      </c>
      <c r="Z16" t="s">
        <v>2091</v>
      </c>
      <c r="AA16" t="s">
        <v>2091</v>
      </c>
      <c r="AB16" t="s">
        <v>4114</v>
      </c>
      <c r="AC16" t="s">
        <v>4115</v>
      </c>
      <c r="AD16" t="s">
        <v>2091</v>
      </c>
      <c r="AE16" t="s">
        <v>2091</v>
      </c>
      <c r="AF16" t="s">
        <v>4116</v>
      </c>
      <c r="AG16" t="s">
        <v>4117</v>
      </c>
      <c r="AH16" t="s">
        <v>2091</v>
      </c>
      <c r="AI16" t="s">
        <v>2091</v>
      </c>
      <c r="AJ16" t="s">
        <v>2091</v>
      </c>
      <c r="AK16" t="s">
        <v>2091</v>
      </c>
      <c r="AL16" t="s">
        <v>3260</v>
      </c>
      <c r="AM16" t="s">
        <v>3260</v>
      </c>
      <c r="AN16" t="s">
        <v>4118</v>
      </c>
      <c r="AO16" t="s">
        <v>4118</v>
      </c>
      <c r="AP16" t="s">
        <v>2091</v>
      </c>
      <c r="AQ16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21"/>
  <sheetViews>
    <sheetView workbookViewId="0">
      <selection activeCell="A7" sqref="A7:XFD2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1915</v>
      </c>
      <c r="C7" t="s">
        <v>1915</v>
      </c>
      <c r="D7" t="s">
        <v>2089</v>
      </c>
      <c r="E7" t="s">
        <v>612</v>
      </c>
      <c r="F7" t="s">
        <v>613</v>
      </c>
      <c r="G7" t="s">
        <v>52</v>
      </c>
      <c r="H7" t="s">
        <v>63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4119</v>
      </c>
      <c r="P7" t="s">
        <v>59</v>
      </c>
      <c r="Q7" t="s">
        <v>59</v>
      </c>
      <c r="R7" t="s">
        <v>59</v>
      </c>
      <c r="S7" t="s">
        <v>4120</v>
      </c>
      <c r="T7" t="s">
        <v>4121</v>
      </c>
      <c r="U7" t="s">
        <v>4122</v>
      </c>
      <c r="V7" t="s">
        <v>4123</v>
      </c>
      <c r="W7" t="s">
        <v>2091</v>
      </c>
      <c r="X7" t="s">
        <v>59</v>
      </c>
      <c r="Y7" t="s">
        <v>4124</v>
      </c>
      <c r="Z7" t="s">
        <v>4125</v>
      </c>
      <c r="AA7" t="s">
        <v>4126</v>
      </c>
      <c r="AB7" t="s">
        <v>4127</v>
      </c>
      <c r="AC7" t="s">
        <v>4128</v>
      </c>
      <c r="AD7" t="s">
        <v>2091</v>
      </c>
      <c r="AE7" t="s">
        <v>4129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4130</v>
      </c>
      <c r="AM7" t="s">
        <v>4131</v>
      </c>
      <c r="AN7" t="s">
        <v>4132</v>
      </c>
      <c r="AO7" t="s">
        <v>4132</v>
      </c>
      <c r="AP7" t="s">
        <v>2091</v>
      </c>
      <c r="AQ7" t="s">
        <v>2091</v>
      </c>
    </row>
    <row r="8" spans="1:43" x14ac:dyDescent="0.25">
      <c r="A8" s="1">
        <v>3</v>
      </c>
      <c r="B8" t="s">
        <v>1917</v>
      </c>
      <c r="C8" t="s">
        <v>1917</v>
      </c>
      <c r="D8" t="s">
        <v>2104</v>
      </c>
      <c r="E8" t="s">
        <v>615</v>
      </c>
      <c r="F8" t="s">
        <v>616</v>
      </c>
      <c r="G8" t="s">
        <v>52</v>
      </c>
      <c r="H8" t="s">
        <v>68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4133</v>
      </c>
      <c r="P8" t="s">
        <v>59</v>
      </c>
      <c r="Q8" t="s">
        <v>59</v>
      </c>
      <c r="R8" t="s">
        <v>57</v>
      </c>
      <c r="S8" t="s">
        <v>4134</v>
      </c>
      <c r="T8" t="s">
        <v>4135</v>
      </c>
      <c r="U8" t="s">
        <v>4136</v>
      </c>
      <c r="V8" t="s">
        <v>4137</v>
      </c>
      <c r="W8" t="s">
        <v>2091</v>
      </c>
      <c r="X8" t="s">
        <v>57</v>
      </c>
      <c r="Y8" t="s">
        <v>4138</v>
      </c>
      <c r="Z8" t="s">
        <v>2091</v>
      </c>
      <c r="AA8" t="s">
        <v>4139</v>
      </c>
      <c r="AB8" t="s">
        <v>4140</v>
      </c>
      <c r="AC8" t="s">
        <v>4141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4142</v>
      </c>
      <c r="AK8" t="s">
        <v>2091</v>
      </c>
      <c r="AL8" t="s">
        <v>4143</v>
      </c>
      <c r="AM8" t="s">
        <v>4144</v>
      </c>
      <c r="AN8" t="s">
        <v>4145</v>
      </c>
      <c r="AO8" t="s">
        <v>4146</v>
      </c>
      <c r="AP8" t="s">
        <v>2091</v>
      </c>
      <c r="AQ8" t="s">
        <v>2091</v>
      </c>
    </row>
    <row r="9" spans="1:43" x14ac:dyDescent="0.25">
      <c r="A9" s="1">
        <v>4</v>
      </c>
      <c r="B9" t="s">
        <v>1545</v>
      </c>
      <c r="C9" t="s">
        <v>1545</v>
      </c>
      <c r="D9" t="s">
        <v>2106</v>
      </c>
      <c r="E9" t="s">
        <v>1283</v>
      </c>
      <c r="F9" t="s">
        <v>619</v>
      </c>
      <c r="G9" t="s">
        <v>52</v>
      </c>
      <c r="H9" t="s">
        <v>91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4147</v>
      </c>
      <c r="P9" t="s">
        <v>59</v>
      </c>
      <c r="Q9" t="s">
        <v>59</v>
      </c>
      <c r="R9" t="s">
        <v>57</v>
      </c>
      <c r="S9" t="s">
        <v>4148</v>
      </c>
      <c r="T9" t="s">
        <v>4149</v>
      </c>
      <c r="U9" t="s">
        <v>4150</v>
      </c>
      <c r="V9" t="s">
        <v>4151</v>
      </c>
      <c r="W9" t="s">
        <v>4152</v>
      </c>
      <c r="X9" t="s">
        <v>57</v>
      </c>
      <c r="Y9" t="s">
        <v>4153</v>
      </c>
      <c r="Z9" t="s">
        <v>2091</v>
      </c>
      <c r="AA9" t="s">
        <v>2091</v>
      </c>
      <c r="AB9" t="s">
        <v>4154</v>
      </c>
      <c r="AC9" t="s">
        <v>4155</v>
      </c>
      <c r="AD9" t="s">
        <v>2091</v>
      </c>
      <c r="AE9" t="s">
        <v>2091</v>
      </c>
      <c r="AF9" t="s">
        <v>4156</v>
      </c>
      <c r="AG9" t="s">
        <v>4157</v>
      </c>
      <c r="AH9" t="s">
        <v>4158</v>
      </c>
      <c r="AI9" t="s">
        <v>4159</v>
      </c>
      <c r="AJ9" t="s">
        <v>2091</v>
      </c>
      <c r="AK9" t="s">
        <v>2091</v>
      </c>
      <c r="AL9" t="s">
        <v>4160</v>
      </c>
      <c r="AM9" t="s">
        <v>4160</v>
      </c>
      <c r="AN9" t="s">
        <v>4161</v>
      </c>
      <c r="AO9" t="s">
        <v>4161</v>
      </c>
      <c r="AP9" t="s">
        <v>2091</v>
      </c>
      <c r="AQ9" t="s">
        <v>2091</v>
      </c>
    </row>
    <row r="10" spans="1:43" x14ac:dyDescent="0.25">
      <c r="A10" s="1">
        <v>5</v>
      </c>
      <c r="B10" t="s">
        <v>1547</v>
      </c>
      <c r="C10" t="s">
        <v>1547</v>
      </c>
      <c r="D10" t="s">
        <v>2118</v>
      </c>
      <c r="E10" t="s">
        <v>621</v>
      </c>
      <c r="F10" t="s">
        <v>622</v>
      </c>
      <c r="G10" t="s">
        <v>52</v>
      </c>
      <c r="H10" t="s">
        <v>121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4162</v>
      </c>
      <c r="P10" t="s">
        <v>59</v>
      </c>
      <c r="Q10" t="s">
        <v>59</v>
      </c>
      <c r="R10" t="s">
        <v>57</v>
      </c>
      <c r="S10" t="s">
        <v>4163</v>
      </c>
      <c r="T10" t="s">
        <v>4164</v>
      </c>
      <c r="U10" t="s">
        <v>4165</v>
      </c>
      <c r="V10" t="s">
        <v>4166</v>
      </c>
      <c r="W10" t="s">
        <v>4167</v>
      </c>
      <c r="X10" t="s">
        <v>57</v>
      </c>
      <c r="Y10" t="s">
        <v>4168</v>
      </c>
      <c r="Z10" t="s">
        <v>2091</v>
      </c>
      <c r="AA10" t="s">
        <v>4169</v>
      </c>
      <c r="AB10" t="s">
        <v>4170</v>
      </c>
      <c r="AC10" t="s">
        <v>4171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4172</v>
      </c>
      <c r="AM10" t="s">
        <v>4172</v>
      </c>
      <c r="AN10" t="s">
        <v>4173</v>
      </c>
      <c r="AO10" t="s">
        <v>4173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1549</v>
      </c>
      <c r="C11" t="s">
        <v>1549</v>
      </c>
      <c r="D11" t="s">
        <v>2133</v>
      </c>
      <c r="E11" t="s">
        <v>624</v>
      </c>
      <c r="F11" t="s">
        <v>625</v>
      </c>
      <c r="G11" t="s">
        <v>52</v>
      </c>
      <c r="H11" t="s">
        <v>87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4174</v>
      </c>
      <c r="P11" t="s">
        <v>59</v>
      </c>
      <c r="Q11" t="s">
        <v>59</v>
      </c>
      <c r="R11" t="s">
        <v>59</v>
      </c>
      <c r="S11" t="s">
        <v>4175</v>
      </c>
      <c r="T11" t="s">
        <v>4176</v>
      </c>
      <c r="U11" t="s">
        <v>4177</v>
      </c>
      <c r="V11" t="s">
        <v>4178</v>
      </c>
      <c r="W11" t="s">
        <v>4179</v>
      </c>
      <c r="X11" t="s">
        <v>57</v>
      </c>
      <c r="Y11" t="s">
        <v>4180</v>
      </c>
      <c r="Z11" t="s">
        <v>2091</v>
      </c>
      <c r="AA11" t="s">
        <v>4181</v>
      </c>
      <c r="AB11" t="s">
        <v>4182</v>
      </c>
      <c r="AC11" t="s">
        <v>4183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4184</v>
      </c>
      <c r="AK11" t="s">
        <v>4185</v>
      </c>
      <c r="AL11" t="s">
        <v>4186</v>
      </c>
      <c r="AM11" t="s">
        <v>4187</v>
      </c>
      <c r="AN11" t="s">
        <v>4188</v>
      </c>
      <c r="AO11" t="s">
        <v>4189</v>
      </c>
      <c r="AP11" t="s">
        <v>4184</v>
      </c>
      <c r="AQ11" t="s">
        <v>4185</v>
      </c>
    </row>
    <row r="12" spans="1:43" x14ac:dyDescent="0.25">
      <c r="A12" s="1">
        <v>7</v>
      </c>
      <c r="B12" t="s">
        <v>1551</v>
      </c>
      <c r="C12" t="s">
        <v>1551</v>
      </c>
      <c r="D12" t="s">
        <v>2144</v>
      </c>
      <c r="E12" t="s">
        <v>627</v>
      </c>
      <c r="F12" t="s">
        <v>628</v>
      </c>
      <c r="G12" t="s">
        <v>52</v>
      </c>
      <c r="H12" t="s">
        <v>128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4190</v>
      </c>
      <c r="P12" t="s">
        <v>59</v>
      </c>
      <c r="Q12" t="s">
        <v>59</v>
      </c>
      <c r="R12" t="s">
        <v>59</v>
      </c>
      <c r="S12" t="s">
        <v>4191</v>
      </c>
      <c r="T12" t="s">
        <v>4192</v>
      </c>
      <c r="U12" t="s">
        <v>4193</v>
      </c>
      <c r="V12" t="s">
        <v>4194</v>
      </c>
      <c r="W12" t="s">
        <v>4195</v>
      </c>
      <c r="X12" t="s">
        <v>59</v>
      </c>
      <c r="Y12" t="s">
        <v>4196</v>
      </c>
      <c r="Z12" t="s">
        <v>4197</v>
      </c>
      <c r="AA12" t="s">
        <v>2091</v>
      </c>
      <c r="AB12" t="s">
        <v>4198</v>
      </c>
      <c r="AC12" t="s">
        <v>4199</v>
      </c>
      <c r="AD12" t="s">
        <v>2091</v>
      </c>
      <c r="AE12" t="s">
        <v>4200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4201</v>
      </c>
      <c r="AM12" t="s">
        <v>4202</v>
      </c>
      <c r="AN12" t="s">
        <v>4203</v>
      </c>
      <c r="AO12" t="s">
        <v>4204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1553</v>
      </c>
      <c r="C13" t="s">
        <v>1553</v>
      </c>
      <c r="D13" t="s">
        <v>2155</v>
      </c>
      <c r="E13" t="s">
        <v>630</v>
      </c>
      <c r="F13" t="s">
        <v>631</v>
      </c>
      <c r="G13" t="s">
        <v>52</v>
      </c>
      <c r="H13" t="s">
        <v>204</v>
      </c>
      <c r="I13" t="s">
        <v>73</v>
      </c>
      <c r="J13" t="s">
        <v>171</v>
      </c>
      <c r="K13" t="s">
        <v>56</v>
      </c>
      <c r="L13" t="s">
        <v>57</v>
      </c>
      <c r="M13" t="s">
        <v>57</v>
      </c>
      <c r="N13" t="s">
        <v>58</v>
      </c>
      <c r="O13" t="s">
        <v>4205</v>
      </c>
      <c r="P13" t="s">
        <v>59</v>
      </c>
      <c r="Q13" t="s">
        <v>59</v>
      </c>
      <c r="R13" t="s">
        <v>57</v>
      </c>
      <c r="S13" t="s">
        <v>4206</v>
      </c>
      <c r="T13" t="s">
        <v>4207</v>
      </c>
      <c r="U13" t="s">
        <v>4208</v>
      </c>
      <c r="V13" t="s">
        <v>4209</v>
      </c>
      <c r="W13" t="s">
        <v>4210</v>
      </c>
      <c r="X13" t="s">
        <v>57</v>
      </c>
      <c r="Y13" t="s">
        <v>4211</v>
      </c>
      <c r="Z13" t="s">
        <v>2091</v>
      </c>
      <c r="AA13" t="s">
        <v>4212</v>
      </c>
      <c r="AB13" t="s">
        <v>4213</v>
      </c>
      <c r="AC13" t="s">
        <v>4214</v>
      </c>
      <c r="AD13" t="s">
        <v>2091</v>
      </c>
      <c r="AE13" t="s">
        <v>2091</v>
      </c>
      <c r="AF13" t="s">
        <v>4215</v>
      </c>
      <c r="AG13" t="s">
        <v>4216</v>
      </c>
      <c r="AH13" t="s">
        <v>4217</v>
      </c>
      <c r="AI13" t="s">
        <v>4218</v>
      </c>
      <c r="AJ13" t="s">
        <v>2091</v>
      </c>
      <c r="AK13" t="s">
        <v>2091</v>
      </c>
      <c r="AL13" t="s">
        <v>4219</v>
      </c>
      <c r="AM13" t="s">
        <v>4219</v>
      </c>
      <c r="AN13" t="s">
        <v>4219</v>
      </c>
      <c r="AO13" t="s">
        <v>4219</v>
      </c>
      <c r="AP13" t="s">
        <v>4220</v>
      </c>
      <c r="AQ13" t="s">
        <v>4220</v>
      </c>
    </row>
    <row r="14" spans="1:43" x14ac:dyDescent="0.25">
      <c r="A14" s="1">
        <v>9</v>
      </c>
      <c r="B14" t="s">
        <v>1555</v>
      </c>
      <c r="C14" t="s">
        <v>1555</v>
      </c>
      <c r="D14" t="s">
        <v>2165</v>
      </c>
      <c r="E14" t="s">
        <v>633</v>
      </c>
      <c r="F14" t="s">
        <v>634</v>
      </c>
      <c r="G14" t="s">
        <v>52</v>
      </c>
      <c r="H14" t="s">
        <v>149</v>
      </c>
      <c r="I14" t="s">
        <v>54</v>
      </c>
      <c r="J14" t="s">
        <v>55</v>
      </c>
      <c r="K14" t="s">
        <v>256</v>
      </c>
      <c r="L14" t="s">
        <v>57</v>
      </c>
      <c r="M14" t="s">
        <v>57</v>
      </c>
      <c r="N14" t="s">
        <v>58</v>
      </c>
      <c r="O14" t="s">
        <v>4221</v>
      </c>
      <c r="P14" t="s">
        <v>59</v>
      </c>
      <c r="Q14" t="s">
        <v>59</v>
      </c>
      <c r="R14" t="s">
        <v>57</v>
      </c>
      <c r="S14" t="s">
        <v>4222</v>
      </c>
      <c r="T14" t="s">
        <v>4223</v>
      </c>
      <c r="U14" t="s">
        <v>4224</v>
      </c>
      <c r="V14" t="s">
        <v>4225</v>
      </c>
      <c r="W14" t="s">
        <v>4226</v>
      </c>
      <c r="X14" t="s">
        <v>57</v>
      </c>
      <c r="Y14" t="s">
        <v>4227</v>
      </c>
      <c r="Z14" t="s">
        <v>2091</v>
      </c>
      <c r="AA14" t="s">
        <v>4228</v>
      </c>
      <c r="AB14" t="s">
        <v>4229</v>
      </c>
      <c r="AC14" t="s">
        <v>4230</v>
      </c>
      <c r="AD14" t="s">
        <v>2091</v>
      </c>
      <c r="AE14" t="s">
        <v>2091</v>
      </c>
      <c r="AF14" t="s">
        <v>4231</v>
      </c>
      <c r="AG14" t="s">
        <v>4232</v>
      </c>
      <c r="AH14" t="s">
        <v>4233</v>
      </c>
      <c r="AI14" t="s">
        <v>4234</v>
      </c>
      <c r="AJ14" t="s">
        <v>2091</v>
      </c>
      <c r="AK14" t="s">
        <v>2091</v>
      </c>
      <c r="AL14" t="s">
        <v>4235</v>
      </c>
      <c r="AM14" t="s">
        <v>4235</v>
      </c>
      <c r="AN14" t="s">
        <v>4236</v>
      </c>
      <c r="AO14" t="s">
        <v>4236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1557</v>
      </c>
      <c r="C15" t="s">
        <v>1557</v>
      </c>
      <c r="D15" t="s">
        <v>2175</v>
      </c>
      <c r="E15" t="s">
        <v>1295</v>
      </c>
      <c r="F15" t="s">
        <v>637</v>
      </c>
      <c r="G15" t="s">
        <v>52</v>
      </c>
      <c r="H15" t="s">
        <v>121</v>
      </c>
      <c r="I15" t="s">
        <v>73</v>
      </c>
      <c r="J15" t="s">
        <v>55</v>
      </c>
      <c r="K15" t="s">
        <v>56</v>
      </c>
      <c r="L15" t="s">
        <v>57</v>
      </c>
      <c r="M15" t="s">
        <v>57</v>
      </c>
      <c r="N15" t="s">
        <v>58</v>
      </c>
      <c r="O15" t="s">
        <v>4237</v>
      </c>
      <c r="P15" t="s">
        <v>59</v>
      </c>
      <c r="Q15" t="s">
        <v>59</v>
      </c>
      <c r="R15" t="s">
        <v>57</v>
      </c>
      <c r="S15" t="s">
        <v>4238</v>
      </c>
      <c r="T15" t="s">
        <v>4239</v>
      </c>
      <c r="U15" t="s">
        <v>4240</v>
      </c>
      <c r="V15" t="s">
        <v>4241</v>
      </c>
      <c r="W15" t="s">
        <v>4242</v>
      </c>
      <c r="X15" t="s">
        <v>57</v>
      </c>
      <c r="Y15" t="s">
        <v>4243</v>
      </c>
      <c r="Z15" t="s">
        <v>2091</v>
      </c>
      <c r="AA15" t="s">
        <v>2091</v>
      </c>
      <c r="AB15" t="s">
        <v>4244</v>
      </c>
      <c r="AC15" t="s">
        <v>4245</v>
      </c>
      <c r="AD15" t="s">
        <v>2091</v>
      </c>
      <c r="AE15" t="s">
        <v>2091</v>
      </c>
      <c r="AF15" t="s">
        <v>4246</v>
      </c>
      <c r="AG15" t="s">
        <v>4247</v>
      </c>
      <c r="AH15" t="s">
        <v>4248</v>
      </c>
      <c r="AI15" t="s">
        <v>4249</v>
      </c>
      <c r="AJ15" t="s">
        <v>2091</v>
      </c>
      <c r="AK15" t="s">
        <v>2091</v>
      </c>
      <c r="AL15" t="s">
        <v>4250</v>
      </c>
      <c r="AM15" t="s">
        <v>4250</v>
      </c>
      <c r="AN15" t="s">
        <v>4250</v>
      </c>
      <c r="AO15" t="s">
        <v>4250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1559</v>
      </c>
      <c r="C16" t="s">
        <v>1559</v>
      </c>
      <c r="D16" t="s">
        <v>2190</v>
      </c>
      <c r="E16" t="s">
        <v>639</v>
      </c>
      <c r="F16" t="s">
        <v>640</v>
      </c>
      <c r="G16" t="s">
        <v>52</v>
      </c>
      <c r="H16" t="s">
        <v>53</v>
      </c>
      <c r="I16" t="s">
        <v>73</v>
      </c>
      <c r="J16" t="s">
        <v>74</v>
      </c>
      <c r="K16" t="s">
        <v>56</v>
      </c>
      <c r="L16" t="s">
        <v>57</v>
      </c>
      <c r="M16" t="s">
        <v>57</v>
      </c>
      <c r="N16" t="s">
        <v>58</v>
      </c>
      <c r="O16" t="s">
        <v>4251</v>
      </c>
      <c r="P16" t="s">
        <v>59</v>
      </c>
      <c r="Q16" t="s">
        <v>59</v>
      </c>
      <c r="R16" t="s">
        <v>57</v>
      </c>
      <c r="S16" t="s">
        <v>4252</v>
      </c>
      <c r="T16" t="s">
        <v>4253</v>
      </c>
      <c r="U16" t="s">
        <v>4254</v>
      </c>
      <c r="V16" t="s">
        <v>4255</v>
      </c>
      <c r="W16" t="s">
        <v>4256</v>
      </c>
      <c r="X16" t="s">
        <v>57</v>
      </c>
      <c r="Y16" t="s">
        <v>4257</v>
      </c>
      <c r="Z16" t="s">
        <v>2091</v>
      </c>
      <c r="AA16" t="s">
        <v>2091</v>
      </c>
      <c r="AB16" t="s">
        <v>4258</v>
      </c>
      <c r="AC16" t="s">
        <v>4259</v>
      </c>
      <c r="AD16" t="s">
        <v>2091</v>
      </c>
      <c r="AE16" t="s">
        <v>2091</v>
      </c>
      <c r="AF16" t="s">
        <v>4260</v>
      </c>
      <c r="AG16" t="s">
        <v>4261</v>
      </c>
      <c r="AH16" t="s">
        <v>2091</v>
      </c>
      <c r="AI16" t="s">
        <v>2091</v>
      </c>
      <c r="AJ16" t="s">
        <v>2091</v>
      </c>
      <c r="AK16" t="s">
        <v>2091</v>
      </c>
      <c r="AL16" t="s">
        <v>2091</v>
      </c>
      <c r="AM16" t="s">
        <v>2091</v>
      </c>
      <c r="AN16" t="s">
        <v>2091</v>
      </c>
      <c r="AO16" t="s">
        <v>2091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1561</v>
      </c>
      <c r="C17" t="s">
        <v>1561</v>
      </c>
      <c r="D17" t="s">
        <v>2206</v>
      </c>
      <c r="E17" t="s">
        <v>642</v>
      </c>
      <c r="F17" t="s">
        <v>643</v>
      </c>
      <c r="G17" t="s">
        <v>52</v>
      </c>
      <c r="H17" t="s">
        <v>102</v>
      </c>
      <c r="I17" t="s">
        <v>73</v>
      </c>
      <c r="J17" t="s">
        <v>74</v>
      </c>
      <c r="K17" t="s">
        <v>56</v>
      </c>
      <c r="L17" t="s">
        <v>57</v>
      </c>
      <c r="M17" t="s">
        <v>57</v>
      </c>
      <c r="N17" t="s">
        <v>58</v>
      </c>
      <c r="O17" t="s">
        <v>4262</v>
      </c>
      <c r="P17" t="s">
        <v>59</v>
      </c>
      <c r="Q17" t="s">
        <v>59</v>
      </c>
      <c r="R17" t="s">
        <v>57</v>
      </c>
      <c r="S17" t="s">
        <v>4263</v>
      </c>
      <c r="T17" t="s">
        <v>4264</v>
      </c>
      <c r="U17" t="s">
        <v>4265</v>
      </c>
      <c r="V17" t="s">
        <v>4266</v>
      </c>
      <c r="W17" t="s">
        <v>4267</v>
      </c>
      <c r="X17" t="s">
        <v>57</v>
      </c>
      <c r="Y17" t="s">
        <v>4268</v>
      </c>
      <c r="Z17" t="s">
        <v>2091</v>
      </c>
      <c r="AA17" t="s">
        <v>2091</v>
      </c>
      <c r="AB17" t="s">
        <v>4269</v>
      </c>
      <c r="AC17" t="s">
        <v>4270</v>
      </c>
      <c r="AD17" t="s">
        <v>2091</v>
      </c>
      <c r="AE17" t="s">
        <v>2091</v>
      </c>
      <c r="AF17" t="s">
        <v>4271</v>
      </c>
      <c r="AG17" t="s">
        <v>4272</v>
      </c>
      <c r="AH17" t="s">
        <v>4273</v>
      </c>
      <c r="AI17" t="s">
        <v>4274</v>
      </c>
      <c r="AJ17" t="s">
        <v>2091</v>
      </c>
      <c r="AK17" t="s">
        <v>2091</v>
      </c>
      <c r="AL17" t="s">
        <v>2091</v>
      </c>
      <c r="AM17" t="s">
        <v>2091</v>
      </c>
      <c r="AN17" t="s">
        <v>4275</v>
      </c>
      <c r="AO17" t="s">
        <v>4275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1563</v>
      </c>
      <c r="C18" t="s">
        <v>1563</v>
      </c>
      <c r="D18" t="s">
        <v>2219</v>
      </c>
      <c r="E18" t="s">
        <v>645</v>
      </c>
      <c r="F18" t="s">
        <v>646</v>
      </c>
      <c r="G18" t="s">
        <v>52</v>
      </c>
      <c r="H18" t="s">
        <v>359</v>
      </c>
      <c r="I18" t="s">
        <v>54</v>
      </c>
      <c r="J18" t="s">
        <v>55</v>
      </c>
      <c r="K18" t="s">
        <v>56</v>
      </c>
      <c r="L18" t="s">
        <v>57</v>
      </c>
      <c r="M18" t="s">
        <v>57</v>
      </c>
      <c r="N18" t="s">
        <v>111</v>
      </c>
      <c r="O18" t="s">
        <v>4276</v>
      </c>
      <c r="P18" t="s">
        <v>59</v>
      </c>
      <c r="Q18" t="s">
        <v>59</v>
      </c>
      <c r="R18" t="s">
        <v>59</v>
      </c>
      <c r="S18" t="s">
        <v>4277</v>
      </c>
      <c r="T18" t="s">
        <v>4278</v>
      </c>
      <c r="U18" t="s">
        <v>4279</v>
      </c>
      <c r="V18" t="s">
        <v>4280</v>
      </c>
      <c r="W18" t="s">
        <v>4281</v>
      </c>
      <c r="X18" t="s">
        <v>59</v>
      </c>
      <c r="Y18" t="s">
        <v>4282</v>
      </c>
      <c r="Z18" t="s">
        <v>4283</v>
      </c>
      <c r="AA18" t="s">
        <v>4284</v>
      </c>
      <c r="AB18" t="s">
        <v>4285</v>
      </c>
      <c r="AC18" t="s">
        <v>4286</v>
      </c>
      <c r="AD18" t="s">
        <v>2091</v>
      </c>
      <c r="AE18" t="s">
        <v>4287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4288</v>
      </c>
      <c r="AM18" t="s">
        <v>4288</v>
      </c>
      <c r="AN18" t="s">
        <v>4289</v>
      </c>
      <c r="AO18" t="s">
        <v>4289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1565</v>
      </c>
      <c r="C19" t="s">
        <v>1565</v>
      </c>
      <c r="D19" t="s">
        <v>2629</v>
      </c>
      <c r="E19" t="s">
        <v>648</v>
      </c>
      <c r="F19" t="s">
        <v>649</v>
      </c>
      <c r="G19" t="s">
        <v>52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58</v>
      </c>
      <c r="O19" t="s">
        <v>4290</v>
      </c>
      <c r="P19" t="s">
        <v>59</v>
      </c>
      <c r="Q19" t="s">
        <v>59</v>
      </c>
      <c r="R19" t="s">
        <v>57</v>
      </c>
      <c r="S19" t="s">
        <v>4291</v>
      </c>
      <c r="T19" t="s">
        <v>4292</v>
      </c>
      <c r="U19" t="s">
        <v>4293</v>
      </c>
      <c r="V19" t="s">
        <v>4294</v>
      </c>
      <c r="W19" t="s">
        <v>4295</v>
      </c>
      <c r="X19" t="s">
        <v>57</v>
      </c>
      <c r="Y19" t="s">
        <v>4296</v>
      </c>
      <c r="Z19" t="s">
        <v>2091</v>
      </c>
      <c r="AA19" t="s">
        <v>4297</v>
      </c>
      <c r="AB19" t="s">
        <v>4298</v>
      </c>
      <c r="AC19" t="s">
        <v>4299</v>
      </c>
      <c r="AD19" t="s">
        <v>2091</v>
      </c>
      <c r="AE19" t="s">
        <v>2091</v>
      </c>
      <c r="AF19" t="s">
        <v>4300</v>
      </c>
      <c r="AG19" t="s">
        <v>4301</v>
      </c>
      <c r="AH19" t="s">
        <v>4302</v>
      </c>
      <c r="AI19" t="s">
        <v>4303</v>
      </c>
      <c r="AJ19" t="s">
        <v>4304</v>
      </c>
      <c r="AK19" t="s">
        <v>4305</v>
      </c>
      <c r="AL19" t="s">
        <v>4306</v>
      </c>
      <c r="AM19" t="s">
        <v>4307</v>
      </c>
      <c r="AN19" t="s">
        <v>4308</v>
      </c>
      <c r="AO19" t="s">
        <v>4309</v>
      </c>
      <c r="AP19" t="s">
        <v>4304</v>
      </c>
      <c r="AQ19" t="s">
        <v>4305</v>
      </c>
    </row>
    <row r="20" spans="1:43" x14ac:dyDescent="0.25">
      <c r="A20" s="1">
        <v>15</v>
      </c>
      <c r="B20" t="s">
        <v>1567</v>
      </c>
      <c r="C20" t="s">
        <v>1567</v>
      </c>
      <c r="D20" t="s">
        <v>2948</v>
      </c>
      <c r="E20" t="s">
        <v>651</v>
      </c>
      <c r="F20" t="s">
        <v>652</v>
      </c>
      <c r="G20" t="s">
        <v>52</v>
      </c>
      <c r="H20" t="s">
        <v>239</v>
      </c>
      <c r="I20" t="s">
        <v>54</v>
      </c>
      <c r="J20" t="s">
        <v>55</v>
      </c>
      <c r="K20" t="s">
        <v>56</v>
      </c>
      <c r="L20" t="s">
        <v>57</v>
      </c>
      <c r="M20" t="s">
        <v>57</v>
      </c>
      <c r="N20" t="s">
        <v>111</v>
      </c>
      <c r="O20" t="s">
        <v>4310</v>
      </c>
      <c r="P20" t="s">
        <v>59</v>
      </c>
      <c r="Q20" t="s">
        <v>59</v>
      </c>
      <c r="R20" t="s">
        <v>57</v>
      </c>
      <c r="S20" t="s">
        <v>4311</v>
      </c>
      <c r="T20" t="s">
        <v>4312</v>
      </c>
      <c r="U20" t="s">
        <v>4313</v>
      </c>
      <c r="V20" t="s">
        <v>4314</v>
      </c>
      <c r="W20" t="s">
        <v>4315</v>
      </c>
      <c r="X20" t="s">
        <v>57</v>
      </c>
      <c r="Y20" t="s">
        <v>4316</v>
      </c>
      <c r="Z20" t="s">
        <v>2091</v>
      </c>
      <c r="AA20" t="s">
        <v>4317</v>
      </c>
      <c r="AB20" t="s">
        <v>4318</v>
      </c>
      <c r="AC20" t="s">
        <v>4319</v>
      </c>
      <c r="AD20" t="s">
        <v>2091</v>
      </c>
      <c r="AE20" t="s">
        <v>2091</v>
      </c>
      <c r="AF20" t="s">
        <v>2091</v>
      </c>
      <c r="AG20" t="s">
        <v>2091</v>
      </c>
      <c r="AH20" t="s">
        <v>2091</v>
      </c>
      <c r="AI20" t="s">
        <v>2091</v>
      </c>
      <c r="AJ20" t="s">
        <v>4320</v>
      </c>
      <c r="AK20" t="s">
        <v>2091</v>
      </c>
      <c r="AL20" t="s">
        <v>4321</v>
      </c>
      <c r="AM20" t="s">
        <v>4321</v>
      </c>
      <c r="AN20" t="s">
        <v>4321</v>
      </c>
      <c r="AO20" t="s">
        <v>4322</v>
      </c>
      <c r="AP20" t="s">
        <v>4320</v>
      </c>
      <c r="AQ20" t="s">
        <v>4320</v>
      </c>
    </row>
    <row r="21" spans="1:43" x14ac:dyDescent="0.25">
      <c r="A21" s="1">
        <v>16</v>
      </c>
      <c r="B21" t="s">
        <v>1569</v>
      </c>
      <c r="C21" t="s">
        <v>1569</v>
      </c>
      <c r="D21" t="s">
        <v>2960</v>
      </c>
      <c r="E21" t="s">
        <v>654</v>
      </c>
      <c r="F21" t="s">
        <v>655</v>
      </c>
      <c r="G21" t="s">
        <v>52</v>
      </c>
      <c r="H21" t="s">
        <v>239</v>
      </c>
      <c r="I21" t="s">
        <v>73</v>
      </c>
      <c r="J21" t="s">
        <v>74</v>
      </c>
      <c r="K21" t="s">
        <v>56</v>
      </c>
      <c r="L21" t="s">
        <v>57</v>
      </c>
      <c r="M21" t="s">
        <v>57</v>
      </c>
      <c r="N21" t="s">
        <v>111</v>
      </c>
      <c r="O21" t="s">
        <v>4323</v>
      </c>
      <c r="P21" t="s">
        <v>59</v>
      </c>
      <c r="Q21" t="s">
        <v>59</v>
      </c>
      <c r="R21" t="s">
        <v>59</v>
      </c>
      <c r="S21" t="s">
        <v>4324</v>
      </c>
      <c r="T21" t="s">
        <v>4325</v>
      </c>
      <c r="U21" t="s">
        <v>4326</v>
      </c>
      <c r="V21" t="s">
        <v>4327</v>
      </c>
      <c r="W21" t="s">
        <v>4328</v>
      </c>
      <c r="X21" t="s">
        <v>59</v>
      </c>
      <c r="Y21" t="s">
        <v>4329</v>
      </c>
      <c r="Z21" t="s">
        <v>4330</v>
      </c>
      <c r="AA21" t="s">
        <v>4331</v>
      </c>
      <c r="AB21" t="s">
        <v>4332</v>
      </c>
      <c r="AC21" t="s">
        <v>4333</v>
      </c>
      <c r="AD21" t="s">
        <v>2091</v>
      </c>
      <c r="AE21" t="s">
        <v>2091</v>
      </c>
      <c r="AF21" t="s">
        <v>2091</v>
      </c>
      <c r="AG21" t="s">
        <v>2091</v>
      </c>
      <c r="AH21" t="s">
        <v>2091</v>
      </c>
      <c r="AI21" t="s">
        <v>2091</v>
      </c>
      <c r="AJ21" t="s">
        <v>4334</v>
      </c>
      <c r="AK21" t="s">
        <v>4335</v>
      </c>
      <c r="AL21" t="s">
        <v>2091</v>
      </c>
      <c r="AM21" t="s">
        <v>2091</v>
      </c>
      <c r="AN21" t="s">
        <v>4336</v>
      </c>
      <c r="AO21" t="s">
        <v>4337</v>
      </c>
      <c r="AP21" t="s">
        <v>2091</v>
      </c>
      <c r="AQ21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15"/>
  <sheetViews>
    <sheetView workbookViewId="0">
      <selection activeCell="A7" sqref="A7:XFD15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4338</v>
      </c>
      <c r="C7" t="s">
        <v>4338</v>
      </c>
      <c r="D7" t="s">
        <v>2089</v>
      </c>
      <c r="E7" t="s">
        <v>658</v>
      </c>
      <c r="F7" t="s">
        <v>659</v>
      </c>
      <c r="G7" t="s">
        <v>52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4339</v>
      </c>
      <c r="P7" t="s">
        <v>59</v>
      </c>
      <c r="Q7" t="s">
        <v>59</v>
      </c>
      <c r="R7" t="s">
        <v>59</v>
      </c>
      <c r="S7" t="s">
        <v>4340</v>
      </c>
      <c r="T7" t="s">
        <v>4341</v>
      </c>
      <c r="U7" t="s">
        <v>4342</v>
      </c>
      <c r="V7" t="s">
        <v>4343</v>
      </c>
      <c r="W7" t="s">
        <v>2091</v>
      </c>
      <c r="X7" t="s">
        <v>57</v>
      </c>
      <c r="Y7" t="s">
        <v>4344</v>
      </c>
      <c r="Z7" t="s">
        <v>2091</v>
      </c>
      <c r="AA7" t="s">
        <v>4345</v>
      </c>
      <c r="AB7" t="s">
        <v>4346</v>
      </c>
      <c r="AC7" t="s">
        <v>4347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4348</v>
      </c>
      <c r="AK7" t="s">
        <v>4349</v>
      </c>
      <c r="AL7" t="s">
        <v>4350</v>
      </c>
      <c r="AM7" t="s">
        <v>4351</v>
      </c>
      <c r="AN7" t="s">
        <v>4352</v>
      </c>
      <c r="AO7" t="s">
        <v>4353</v>
      </c>
      <c r="AP7" t="s">
        <v>2091</v>
      </c>
      <c r="AQ7" t="s">
        <v>2091</v>
      </c>
    </row>
    <row r="8" spans="1:43" x14ac:dyDescent="0.25">
      <c r="A8" s="1">
        <v>3</v>
      </c>
      <c r="B8" t="s">
        <v>1240</v>
      </c>
      <c r="C8" t="s">
        <v>1240</v>
      </c>
      <c r="D8" t="s">
        <v>2104</v>
      </c>
      <c r="E8" t="s">
        <v>661</v>
      </c>
      <c r="F8" t="s">
        <v>662</v>
      </c>
      <c r="G8" t="s">
        <v>52</v>
      </c>
      <c r="H8" t="s">
        <v>87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4354</v>
      </c>
      <c r="P8" t="s">
        <v>59</v>
      </c>
      <c r="Q8" t="s">
        <v>59</v>
      </c>
      <c r="R8" t="s">
        <v>59</v>
      </c>
      <c r="S8" t="s">
        <v>2088</v>
      </c>
      <c r="T8" t="s">
        <v>4355</v>
      </c>
      <c r="U8" t="s">
        <v>4356</v>
      </c>
      <c r="V8" t="s">
        <v>4357</v>
      </c>
      <c r="W8" t="s">
        <v>2091</v>
      </c>
      <c r="X8" t="s">
        <v>57</v>
      </c>
      <c r="Y8" t="s">
        <v>4358</v>
      </c>
      <c r="Z8" t="s">
        <v>2091</v>
      </c>
      <c r="AA8" t="s">
        <v>2091</v>
      </c>
      <c r="AB8" t="s">
        <v>4359</v>
      </c>
      <c r="AC8" t="s">
        <v>4360</v>
      </c>
      <c r="AD8" t="s">
        <v>4361</v>
      </c>
      <c r="AE8" t="s">
        <v>2091</v>
      </c>
      <c r="AF8" t="s">
        <v>4362</v>
      </c>
      <c r="AG8" t="s">
        <v>4363</v>
      </c>
      <c r="AH8" t="s">
        <v>4364</v>
      </c>
      <c r="AI8" t="s">
        <v>2091</v>
      </c>
      <c r="AJ8" t="s">
        <v>4365</v>
      </c>
      <c r="AK8" t="s">
        <v>4365</v>
      </c>
      <c r="AL8" t="s">
        <v>4366</v>
      </c>
      <c r="AM8" t="s">
        <v>4366</v>
      </c>
      <c r="AN8" t="s">
        <v>4367</v>
      </c>
      <c r="AO8" t="s">
        <v>4367</v>
      </c>
      <c r="AP8" t="s">
        <v>2091</v>
      </c>
      <c r="AQ8" t="s">
        <v>2091</v>
      </c>
    </row>
    <row r="9" spans="1:43" x14ac:dyDescent="0.25">
      <c r="A9" s="1">
        <v>4</v>
      </c>
      <c r="B9" t="s">
        <v>1584</v>
      </c>
      <c r="C9" t="s">
        <v>1584</v>
      </c>
      <c r="D9" t="s">
        <v>2106</v>
      </c>
      <c r="E9" t="s">
        <v>664</v>
      </c>
      <c r="F9" t="s">
        <v>665</v>
      </c>
      <c r="G9" t="s">
        <v>52</v>
      </c>
      <c r="H9" t="s">
        <v>63</v>
      </c>
      <c r="I9" t="s">
        <v>54</v>
      </c>
      <c r="J9" t="s">
        <v>55</v>
      </c>
      <c r="K9" t="s">
        <v>56</v>
      </c>
      <c r="L9" t="s">
        <v>57</v>
      </c>
      <c r="M9" t="s">
        <v>59</v>
      </c>
      <c r="N9" t="s">
        <v>111</v>
      </c>
      <c r="O9" t="s">
        <v>4368</v>
      </c>
      <c r="P9" t="s">
        <v>59</v>
      </c>
      <c r="Q9" t="s">
        <v>59</v>
      </c>
      <c r="R9" t="s">
        <v>57</v>
      </c>
      <c r="S9" t="s">
        <v>4369</v>
      </c>
      <c r="T9" t="s">
        <v>2091</v>
      </c>
      <c r="U9" t="s">
        <v>4370</v>
      </c>
      <c r="V9" t="s">
        <v>4371</v>
      </c>
      <c r="W9" t="s">
        <v>4372</v>
      </c>
      <c r="X9" t="s">
        <v>57</v>
      </c>
      <c r="Y9" t="s">
        <v>4373</v>
      </c>
      <c r="Z9" t="s">
        <v>2091</v>
      </c>
      <c r="AA9" t="s">
        <v>2091</v>
      </c>
      <c r="AB9" t="s">
        <v>4374</v>
      </c>
      <c r="AC9" t="s">
        <v>4375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4376</v>
      </c>
      <c r="AK9" t="s">
        <v>4377</v>
      </c>
      <c r="AL9" t="s">
        <v>4378</v>
      </c>
      <c r="AM9" t="s">
        <v>4379</v>
      </c>
      <c r="AN9" t="s">
        <v>4378</v>
      </c>
      <c r="AO9" t="s">
        <v>4380</v>
      </c>
      <c r="AP9" t="s">
        <v>2091</v>
      </c>
      <c r="AQ9" t="s">
        <v>2091</v>
      </c>
    </row>
    <row r="10" spans="1:43" x14ac:dyDescent="0.25">
      <c r="A10" s="1">
        <v>5</v>
      </c>
      <c r="B10" t="s">
        <v>1580</v>
      </c>
      <c r="C10" t="s">
        <v>1580</v>
      </c>
      <c r="D10" t="s">
        <v>2118</v>
      </c>
      <c r="E10" t="s">
        <v>667</v>
      </c>
      <c r="F10" t="s">
        <v>668</v>
      </c>
      <c r="G10" t="s">
        <v>52</v>
      </c>
      <c r="H10" t="s">
        <v>128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2346</v>
      </c>
      <c r="P10" t="s">
        <v>59</v>
      </c>
      <c r="Q10" t="s">
        <v>59</v>
      </c>
      <c r="R10" t="s">
        <v>57</v>
      </c>
      <c r="S10" t="s">
        <v>2088</v>
      </c>
      <c r="T10" t="s">
        <v>2091</v>
      </c>
      <c r="U10" t="s">
        <v>4381</v>
      </c>
      <c r="V10" t="s">
        <v>4382</v>
      </c>
      <c r="W10" t="s">
        <v>4383</v>
      </c>
      <c r="X10" t="s">
        <v>57</v>
      </c>
      <c r="Y10" t="s">
        <v>4384</v>
      </c>
      <c r="Z10" t="s">
        <v>2091</v>
      </c>
      <c r="AA10" t="s">
        <v>2091</v>
      </c>
      <c r="AB10" t="s">
        <v>4385</v>
      </c>
      <c r="AC10" t="s">
        <v>4386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4387</v>
      </c>
      <c r="AK10" t="s">
        <v>4388</v>
      </c>
      <c r="AL10" t="s">
        <v>4389</v>
      </c>
      <c r="AM10" t="s">
        <v>4389</v>
      </c>
      <c r="AN10" t="s">
        <v>4390</v>
      </c>
      <c r="AO10" t="s">
        <v>4390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1241</v>
      </c>
      <c r="C11" t="s">
        <v>1241</v>
      </c>
      <c r="D11" t="s">
        <v>2133</v>
      </c>
      <c r="E11" t="s">
        <v>670</v>
      </c>
      <c r="F11" t="s">
        <v>671</v>
      </c>
      <c r="G11" t="s">
        <v>52</v>
      </c>
      <c r="H11" t="s">
        <v>239</v>
      </c>
      <c r="I11" t="s">
        <v>54</v>
      </c>
      <c r="J11" t="s">
        <v>55</v>
      </c>
      <c r="K11" t="s">
        <v>56</v>
      </c>
      <c r="L11" t="s">
        <v>57</v>
      </c>
      <c r="M11" t="s">
        <v>59</v>
      </c>
      <c r="N11" t="s">
        <v>111</v>
      </c>
      <c r="O11" t="s">
        <v>3111</v>
      </c>
      <c r="P11" t="s">
        <v>59</v>
      </c>
      <c r="Q11" t="s">
        <v>59</v>
      </c>
      <c r="R11" t="s">
        <v>59</v>
      </c>
      <c r="S11" t="s">
        <v>2088</v>
      </c>
      <c r="T11" t="s">
        <v>2091</v>
      </c>
      <c r="U11" t="s">
        <v>4391</v>
      </c>
      <c r="V11" t="s">
        <v>4392</v>
      </c>
      <c r="W11" t="s">
        <v>4393</v>
      </c>
      <c r="X11" t="s">
        <v>57</v>
      </c>
      <c r="Y11" t="s">
        <v>4394</v>
      </c>
      <c r="Z11" t="s">
        <v>2091</v>
      </c>
      <c r="AA11" t="s">
        <v>4395</v>
      </c>
      <c r="AB11" t="s">
        <v>2091</v>
      </c>
      <c r="AC11" t="s">
        <v>4396</v>
      </c>
      <c r="AD11" t="s">
        <v>2091</v>
      </c>
      <c r="AE11" t="s">
        <v>2091</v>
      </c>
      <c r="AF11" t="s">
        <v>4397</v>
      </c>
      <c r="AG11" t="s">
        <v>4398</v>
      </c>
      <c r="AH11" t="s">
        <v>2091</v>
      </c>
      <c r="AI11" t="s">
        <v>2091</v>
      </c>
      <c r="AJ11" t="s">
        <v>2091</v>
      </c>
      <c r="AK11" t="s">
        <v>2091</v>
      </c>
      <c r="AL11" t="s">
        <v>4399</v>
      </c>
      <c r="AM11" t="s">
        <v>4287</v>
      </c>
      <c r="AN11" t="s">
        <v>4400</v>
      </c>
      <c r="AO11" t="s">
        <v>2091</v>
      </c>
      <c r="AP11" t="s">
        <v>4401</v>
      </c>
      <c r="AQ11" t="s">
        <v>4401</v>
      </c>
    </row>
    <row r="12" spans="1:43" x14ac:dyDescent="0.25">
      <c r="A12" s="1">
        <v>7</v>
      </c>
      <c r="B12" t="s">
        <v>1576</v>
      </c>
      <c r="C12" t="s">
        <v>1576</v>
      </c>
      <c r="D12" t="s">
        <v>2144</v>
      </c>
      <c r="E12" t="s">
        <v>673</v>
      </c>
      <c r="F12" t="s">
        <v>674</v>
      </c>
      <c r="G12" t="s">
        <v>52</v>
      </c>
      <c r="H12" t="s">
        <v>204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58</v>
      </c>
      <c r="O12" t="s">
        <v>4402</v>
      </c>
      <c r="P12" t="s">
        <v>59</v>
      </c>
      <c r="Q12" t="s">
        <v>59</v>
      </c>
      <c r="R12" t="s">
        <v>57</v>
      </c>
      <c r="S12" t="s">
        <v>2088</v>
      </c>
      <c r="T12" t="s">
        <v>4403</v>
      </c>
      <c r="U12" t="s">
        <v>4404</v>
      </c>
      <c r="V12" t="s">
        <v>4405</v>
      </c>
      <c r="W12" t="s">
        <v>4406</v>
      </c>
      <c r="X12" t="s">
        <v>57</v>
      </c>
      <c r="Y12" t="s">
        <v>4407</v>
      </c>
      <c r="Z12" t="s">
        <v>2091</v>
      </c>
      <c r="AA12" t="s">
        <v>4408</v>
      </c>
      <c r="AB12" t="s">
        <v>4409</v>
      </c>
      <c r="AC12" t="s">
        <v>4410</v>
      </c>
      <c r="AD12" t="s">
        <v>2091</v>
      </c>
      <c r="AE12" t="s">
        <v>2091</v>
      </c>
      <c r="AF12" t="s">
        <v>4411</v>
      </c>
      <c r="AG12" t="s">
        <v>4412</v>
      </c>
      <c r="AH12" t="s">
        <v>4413</v>
      </c>
      <c r="AI12" t="s">
        <v>4414</v>
      </c>
      <c r="AJ12" t="s">
        <v>2091</v>
      </c>
      <c r="AK12" t="s">
        <v>2091</v>
      </c>
      <c r="AL12" t="s">
        <v>3421</v>
      </c>
      <c r="AM12" t="s">
        <v>3421</v>
      </c>
      <c r="AN12" t="s">
        <v>2091</v>
      </c>
      <c r="AO12" t="s">
        <v>2091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1577</v>
      </c>
      <c r="C13" t="s">
        <v>1577</v>
      </c>
      <c r="D13" t="s">
        <v>2155</v>
      </c>
      <c r="E13" t="s">
        <v>676</v>
      </c>
      <c r="F13" t="s">
        <v>677</v>
      </c>
      <c r="G13" t="s">
        <v>52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4415</v>
      </c>
      <c r="P13" t="s">
        <v>59</v>
      </c>
      <c r="Q13" t="s">
        <v>59</v>
      </c>
      <c r="R13" t="s">
        <v>57</v>
      </c>
      <c r="S13" t="s">
        <v>2088</v>
      </c>
      <c r="T13" t="s">
        <v>4416</v>
      </c>
      <c r="U13" t="s">
        <v>4417</v>
      </c>
      <c r="V13" t="s">
        <v>4418</v>
      </c>
      <c r="W13" t="s">
        <v>2091</v>
      </c>
      <c r="X13" t="s">
        <v>57</v>
      </c>
      <c r="Y13" t="s">
        <v>4419</v>
      </c>
      <c r="Z13" t="s">
        <v>2091</v>
      </c>
      <c r="AA13" t="s">
        <v>4420</v>
      </c>
      <c r="AB13" t="s">
        <v>4421</v>
      </c>
      <c r="AC13" t="s">
        <v>4422</v>
      </c>
      <c r="AD13" t="s">
        <v>2091</v>
      </c>
      <c r="AE13" t="s">
        <v>2091</v>
      </c>
      <c r="AF13" t="s">
        <v>4423</v>
      </c>
      <c r="AG13" t="s">
        <v>4416</v>
      </c>
      <c r="AH13" t="s">
        <v>4424</v>
      </c>
      <c r="AI13" t="s">
        <v>4425</v>
      </c>
      <c r="AJ13" t="s">
        <v>2091</v>
      </c>
      <c r="AK13" t="s">
        <v>2091</v>
      </c>
      <c r="AL13" t="s">
        <v>4426</v>
      </c>
      <c r="AM13" t="s">
        <v>4426</v>
      </c>
      <c r="AN13" t="s">
        <v>4427</v>
      </c>
      <c r="AO13" t="s">
        <v>4427</v>
      </c>
      <c r="AP13" t="s">
        <v>4428</v>
      </c>
      <c r="AQ13" t="s">
        <v>4429</v>
      </c>
    </row>
    <row r="14" spans="1:43" x14ac:dyDescent="0.25">
      <c r="A14" s="1">
        <v>9</v>
      </c>
      <c r="B14" t="s">
        <v>1582</v>
      </c>
      <c r="C14" t="s">
        <v>1582</v>
      </c>
      <c r="D14" t="s">
        <v>2165</v>
      </c>
      <c r="E14" t="s">
        <v>679</v>
      </c>
      <c r="F14" t="s">
        <v>680</v>
      </c>
      <c r="G14" t="s">
        <v>52</v>
      </c>
      <c r="H14" t="s">
        <v>53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111</v>
      </c>
      <c r="O14" t="s">
        <v>4430</v>
      </c>
      <c r="P14" t="s">
        <v>59</v>
      </c>
      <c r="Q14" t="s">
        <v>59</v>
      </c>
      <c r="R14" t="s">
        <v>59</v>
      </c>
      <c r="S14" t="s">
        <v>2088</v>
      </c>
      <c r="T14" t="s">
        <v>2091</v>
      </c>
      <c r="U14" t="s">
        <v>4431</v>
      </c>
      <c r="V14" t="s">
        <v>4432</v>
      </c>
      <c r="W14" t="s">
        <v>4433</v>
      </c>
      <c r="X14" t="s">
        <v>57</v>
      </c>
      <c r="Y14" t="s">
        <v>4434</v>
      </c>
      <c r="Z14" t="s">
        <v>2091</v>
      </c>
      <c r="AA14" t="s">
        <v>2091</v>
      </c>
      <c r="AB14" t="s">
        <v>4435</v>
      </c>
      <c r="AC14" t="s">
        <v>4436</v>
      </c>
      <c r="AD14" t="s">
        <v>2091</v>
      </c>
      <c r="AE14" t="s">
        <v>2091</v>
      </c>
      <c r="AF14" t="s">
        <v>2091</v>
      </c>
      <c r="AG14" t="s">
        <v>2091</v>
      </c>
      <c r="AH14" t="s">
        <v>2091</v>
      </c>
      <c r="AI14" t="s">
        <v>2091</v>
      </c>
      <c r="AJ14" t="s">
        <v>4437</v>
      </c>
      <c r="AK14" t="s">
        <v>4438</v>
      </c>
      <c r="AL14" t="s">
        <v>4439</v>
      </c>
      <c r="AM14" t="s">
        <v>4440</v>
      </c>
      <c r="AN14" t="s">
        <v>4441</v>
      </c>
      <c r="AO14" t="s">
        <v>4442</v>
      </c>
      <c r="AP14" t="s">
        <v>4443</v>
      </c>
      <c r="AQ14" t="s">
        <v>4444</v>
      </c>
    </row>
    <row r="15" spans="1:43" x14ac:dyDescent="0.25">
      <c r="A15" s="1">
        <v>10</v>
      </c>
      <c r="B15" t="s">
        <v>1242</v>
      </c>
      <c r="C15" t="s">
        <v>1242</v>
      </c>
      <c r="D15" t="s">
        <v>2175</v>
      </c>
      <c r="E15" t="s">
        <v>683</v>
      </c>
      <c r="F15" t="s">
        <v>684</v>
      </c>
      <c r="G15" t="s">
        <v>52</v>
      </c>
      <c r="H15" t="s">
        <v>98</v>
      </c>
      <c r="I15" t="s">
        <v>54</v>
      </c>
      <c r="J15" t="s">
        <v>55</v>
      </c>
      <c r="K15" t="s">
        <v>56</v>
      </c>
      <c r="L15" t="s">
        <v>57</v>
      </c>
      <c r="M15" t="s">
        <v>57</v>
      </c>
      <c r="N15" t="s">
        <v>111</v>
      </c>
      <c r="O15" t="s">
        <v>2379</v>
      </c>
      <c r="P15" t="s">
        <v>59</v>
      </c>
      <c r="Q15" t="s">
        <v>59</v>
      </c>
      <c r="R15" t="s">
        <v>59</v>
      </c>
      <c r="S15" t="s">
        <v>2088</v>
      </c>
      <c r="T15" t="s">
        <v>4445</v>
      </c>
      <c r="U15" t="s">
        <v>4446</v>
      </c>
      <c r="V15" t="s">
        <v>4447</v>
      </c>
      <c r="W15" t="s">
        <v>4448</v>
      </c>
      <c r="X15" t="s">
        <v>57</v>
      </c>
      <c r="Y15" t="s">
        <v>4449</v>
      </c>
      <c r="Z15" t="s">
        <v>2091</v>
      </c>
      <c r="AA15" t="s">
        <v>2091</v>
      </c>
      <c r="AB15" t="s">
        <v>4450</v>
      </c>
      <c r="AC15" t="s">
        <v>4451</v>
      </c>
      <c r="AD15" t="s">
        <v>2091</v>
      </c>
      <c r="AE15" t="s">
        <v>2091</v>
      </c>
      <c r="AF15" t="s">
        <v>4452</v>
      </c>
      <c r="AG15" t="s">
        <v>4453</v>
      </c>
      <c r="AH15" t="s">
        <v>2091</v>
      </c>
      <c r="AI15" t="s">
        <v>2091</v>
      </c>
      <c r="AJ15" t="s">
        <v>2091</v>
      </c>
      <c r="AK15" t="s">
        <v>2091</v>
      </c>
      <c r="AL15" t="s">
        <v>4454</v>
      </c>
      <c r="AM15" t="s">
        <v>4455</v>
      </c>
      <c r="AN15" t="s">
        <v>4451</v>
      </c>
      <c r="AO15" t="s">
        <v>4453</v>
      </c>
      <c r="AP15" t="s">
        <v>2091</v>
      </c>
      <c r="AQ15" t="s">
        <v>4456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5"/>
  <sheetViews>
    <sheetView workbookViewId="0">
      <selection activeCell="A7" sqref="A7:XFD15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1960</v>
      </c>
      <c r="C7" t="s">
        <v>1960</v>
      </c>
      <c r="D7" t="s">
        <v>2089</v>
      </c>
      <c r="E7" t="s">
        <v>687</v>
      </c>
      <c r="F7" t="s">
        <v>688</v>
      </c>
      <c r="G7" t="s">
        <v>52</v>
      </c>
      <c r="H7" t="s">
        <v>87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4457</v>
      </c>
      <c r="P7" t="s">
        <v>59</v>
      </c>
      <c r="Q7" t="s">
        <v>59</v>
      </c>
      <c r="R7" t="s">
        <v>59</v>
      </c>
      <c r="S7" t="s">
        <v>4458</v>
      </c>
      <c r="T7" t="s">
        <v>4459</v>
      </c>
      <c r="U7" t="s">
        <v>4460</v>
      </c>
      <c r="V7" t="s">
        <v>4461</v>
      </c>
      <c r="W7" t="s">
        <v>4462</v>
      </c>
      <c r="X7" t="s">
        <v>59</v>
      </c>
      <c r="Y7" t="s">
        <v>4463</v>
      </c>
      <c r="Z7" t="s">
        <v>4464</v>
      </c>
      <c r="AA7" t="s">
        <v>2091</v>
      </c>
      <c r="AB7" t="s">
        <v>4465</v>
      </c>
      <c r="AC7" t="s">
        <v>4466</v>
      </c>
      <c r="AD7" t="s">
        <v>4466</v>
      </c>
      <c r="AE7" t="s">
        <v>4467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4468</v>
      </c>
      <c r="AM7" t="s">
        <v>4468</v>
      </c>
      <c r="AN7" t="s">
        <v>4469</v>
      </c>
      <c r="AO7" t="s">
        <v>4469</v>
      </c>
      <c r="AP7" t="s">
        <v>2091</v>
      </c>
      <c r="AQ7" t="s">
        <v>2091</v>
      </c>
    </row>
    <row r="8" spans="1:43" x14ac:dyDescent="0.25">
      <c r="A8" s="1">
        <v>3</v>
      </c>
      <c r="B8" t="s">
        <v>1649</v>
      </c>
      <c r="C8" t="s">
        <v>1649</v>
      </c>
      <c r="D8" t="s">
        <v>2104</v>
      </c>
      <c r="E8" t="s">
        <v>1283</v>
      </c>
      <c r="F8" t="s">
        <v>691</v>
      </c>
      <c r="G8" t="s">
        <v>52</v>
      </c>
      <c r="H8" t="s">
        <v>91</v>
      </c>
      <c r="I8" t="s">
        <v>54</v>
      </c>
      <c r="J8" t="s">
        <v>74</v>
      </c>
      <c r="K8" t="s">
        <v>56</v>
      </c>
      <c r="L8" t="s">
        <v>57</v>
      </c>
      <c r="M8" t="s">
        <v>57</v>
      </c>
      <c r="N8" t="s">
        <v>58</v>
      </c>
      <c r="O8" t="s">
        <v>4470</v>
      </c>
      <c r="P8" t="s">
        <v>59</v>
      </c>
      <c r="Q8" t="s">
        <v>59</v>
      </c>
      <c r="R8" t="s">
        <v>57</v>
      </c>
      <c r="S8" t="s">
        <v>4471</v>
      </c>
      <c r="T8" t="s">
        <v>4472</v>
      </c>
      <c r="U8" t="s">
        <v>4473</v>
      </c>
      <c r="V8" t="s">
        <v>4474</v>
      </c>
      <c r="W8" t="s">
        <v>4475</v>
      </c>
      <c r="X8" t="s">
        <v>57</v>
      </c>
      <c r="Y8" t="s">
        <v>2091</v>
      </c>
      <c r="Z8" t="s">
        <v>2091</v>
      </c>
      <c r="AA8" t="s">
        <v>3199</v>
      </c>
      <c r="AB8" t="s">
        <v>2091</v>
      </c>
      <c r="AC8" t="s">
        <v>4476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2091</v>
      </c>
      <c r="AM8" t="s">
        <v>2091</v>
      </c>
      <c r="AN8" t="s">
        <v>2091</v>
      </c>
      <c r="AO8" t="s">
        <v>2091</v>
      </c>
      <c r="AP8" t="s">
        <v>4477</v>
      </c>
      <c r="AQ8" t="s">
        <v>4477</v>
      </c>
    </row>
    <row r="9" spans="1:43" x14ac:dyDescent="0.25">
      <c r="A9" s="1">
        <v>4</v>
      </c>
      <c r="B9" t="s">
        <v>1958</v>
      </c>
      <c r="C9" t="s">
        <v>1958</v>
      </c>
      <c r="D9" t="s">
        <v>2106</v>
      </c>
      <c r="E9" t="s">
        <v>693</v>
      </c>
      <c r="F9" t="s">
        <v>694</v>
      </c>
      <c r="G9" t="s">
        <v>52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4478</v>
      </c>
      <c r="P9" t="s">
        <v>59</v>
      </c>
      <c r="Q9" t="s">
        <v>59</v>
      </c>
      <c r="R9" t="s">
        <v>57</v>
      </c>
      <c r="S9" t="s">
        <v>4479</v>
      </c>
      <c r="T9" t="s">
        <v>4480</v>
      </c>
      <c r="U9" t="s">
        <v>4481</v>
      </c>
      <c r="V9" t="s">
        <v>4482</v>
      </c>
      <c r="W9" t="s">
        <v>4483</v>
      </c>
      <c r="X9" t="s">
        <v>57</v>
      </c>
      <c r="Y9" t="s">
        <v>4484</v>
      </c>
      <c r="Z9" t="s">
        <v>2091</v>
      </c>
      <c r="AA9" t="s">
        <v>4485</v>
      </c>
      <c r="AB9" t="s">
        <v>4486</v>
      </c>
      <c r="AC9" t="s">
        <v>4487</v>
      </c>
      <c r="AD9" t="s">
        <v>2088</v>
      </c>
      <c r="AE9" t="s">
        <v>4488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4489</v>
      </c>
      <c r="AM9" t="s">
        <v>4489</v>
      </c>
      <c r="AN9" t="s">
        <v>4490</v>
      </c>
      <c r="AO9" t="s">
        <v>4490</v>
      </c>
      <c r="AP9" t="s">
        <v>2091</v>
      </c>
      <c r="AQ9" t="s">
        <v>2091</v>
      </c>
    </row>
    <row r="10" spans="1:43" x14ac:dyDescent="0.25">
      <c r="A10" s="1">
        <v>5</v>
      </c>
      <c r="B10" t="s">
        <v>1659</v>
      </c>
      <c r="C10" t="s">
        <v>1659</v>
      </c>
      <c r="D10" t="s">
        <v>2118</v>
      </c>
      <c r="E10" t="s">
        <v>696</v>
      </c>
      <c r="F10" t="s">
        <v>697</v>
      </c>
      <c r="G10" t="s">
        <v>52</v>
      </c>
      <c r="H10" t="s">
        <v>128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2176</v>
      </c>
      <c r="P10" t="s">
        <v>59</v>
      </c>
      <c r="Q10" t="s">
        <v>59</v>
      </c>
      <c r="R10" t="s">
        <v>59</v>
      </c>
      <c r="S10" t="s">
        <v>4491</v>
      </c>
      <c r="T10" t="s">
        <v>4492</v>
      </c>
      <c r="U10" t="s">
        <v>4493</v>
      </c>
      <c r="V10" t="s">
        <v>4494</v>
      </c>
      <c r="W10" t="s">
        <v>4495</v>
      </c>
      <c r="X10" t="s">
        <v>59</v>
      </c>
      <c r="Y10" t="s">
        <v>4496</v>
      </c>
      <c r="Z10" t="s">
        <v>4497</v>
      </c>
      <c r="AA10" t="s">
        <v>4498</v>
      </c>
      <c r="AB10" t="s">
        <v>4499</v>
      </c>
      <c r="AC10" t="s">
        <v>4500</v>
      </c>
      <c r="AD10" t="s">
        <v>2088</v>
      </c>
      <c r="AE10" t="s">
        <v>4501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4502</v>
      </c>
      <c r="AM10" t="s">
        <v>4502</v>
      </c>
      <c r="AN10" t="s">
        <v>4503</v>
      </c>
      <c r="AO10" t="s">
        <v>4504</v>
      </c>
      <c r="AP10" t="s">
        <v>4505</v>
      </c>
      <c r="AQ10" t="s">
        <v>4506</v>
      </c>
    </row>
    <row r="11" spans="1:43" x14ac:dyDescent="0.25">
      <c r="A11" s="1">
        <v>6</v>
      </c>
      <c r="B11" t="s">
        <v>1648</v>
      </c>
      <c r="C11" t="s">
        <v>1648</v>
      </c>
      <c r="D11" t="s">
        <v>2133</v>
      </c>
      <c r="E11" t="s">
        <v>1277</v>
      </c>
      <c r="F11" t="s">
        <v>700</v>
      </c>
      <c r="G11" t="s">
        <v>52</v>
      </c>
      <c r="H11" t="s">
        <v>72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58</v>
      </c>
      <c r="O11" t="s">
        <v>4507</v>
      </c>
      <c r="P11" t="s">
        <v>59</v>
      </c>
      <c r="Q11" t="s">
        <v>59</v>
      </c>
      <c r="R11" t="s">
        <v>57</v>
      </c>
      <c r="S11" t="s">
        <v>4508</v>
      </c>
      <c r="T11" t="s">
        <v>4509</v>
      </c>
      <c r="U11" t="s">
        <v>4510</v>
      </c>
      <c r="V11" t="s">
        <v>4511</v>
      </c>
      <c r="W11" t="s">
        <v>4512</v>
      </c>
      <c r="X11" t="s">
        <v>57</v>
      </c>
      <c r="Y11" t="s">
        <v>4513</v>
      </c>
      <c r="Z11" t="s">
        <v>2091</v>
      </c>
      <c r="AA11" t="s">
        <v>2091</v>
      </c>
      <c r="AB11" t="s">
        <v>4514</v>
      </c>
      <c r="AC11" t="s">
        <v>4515</v>
      </c>
      <c r="AD11" t="s">
        <v>2088</v>
      </c>
      <c r="AE11" t="s">
        <v>2091</v>
      </c>
      <c r="AF11" t="s">
        <v>4516</v>
      </c>
      <c r="AG11" t="s">
        <v>4517</v>
      </c>
      <c r="AH11" t="s">
        <v>4518</v>
      </c>
      <c r="AI11" t="s">
        <v>2091</v>
      </c>
      <c r="AJ11" t="s">
        <v>2091</v>
      </c>
      <c r="AK11" t="s">
        <v>2091</v>
      </c>
      <c r="AL11" t="s">
        <v>4519</v>
      </c>
      <c r="AM11" t="s">
        <v>4519</v>
      </c>
      <c r="AN11" t="s">
        <v>4520</v>
      </c>
      <c r="AO11" t="s">
        <v>4520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1655</v>
      </c>
      <c r="C12" t="s">
        <v>1655</v>
      </c>
      <c r="D12" t="s">
        <v>2144</v>
      </c>
      <c r="E12" t="s">
        <v>702</v>
      </c>
      <c r="F12" t="s">
        <v>703</v>
      </c>
      <c r="G12" t="s">
        <v>52</v>
      </c>
      <c r="H12" t="s">
        <v>102</v>
      </c>
      <c r="I12" t="s">
        <v>73</v>
      </c>
      <c r="J12" t="s">
        <v>55</v>
      </c>
      <c r="K12" t="s">
        <v>56</v>
      </c>
      <c r="L12" t="s">
        <v>57</v>
      </c>
      <c r="M12" t="s">
        <v>57</v>
      </c>
      <c r="N12" t="s">
        <v>58</v>
      </c>
      <c r="O12" t="s">
        <v>4521</v>
      </c>
      <c r="P12" t="s">
        <v>59</v>
      </c>
      <c r="Q12" t="s">
        <v>59</v>
      </c>
      <c r="R12" t="s">
        <v>57</v>
      </c>
      <c r="S12" t="s">
        <v>2088</v>
      </c>
      <c r="T12" t="s">
        <v>4522</v>
      </c>
      <c r="U12" t="s">
        <v>4523</v>
      </c>
      <c r="V12" t="s">
        <v>4524</v>
      </c>
      <c r="W12" t="s">
        <v>2091</v>
      </c>
      <c r="X12" t="s">
        <v>57</v>
      </c>
      <c r="Y12" t="s">
        <v>4525</v>
      </c>
      <c r="Z12" t="s">
        <v>2091</v>
      </c>
      <c r="AA12" t="s">
        <v>2091</v>
      </c>
      <c r="AB12" t="s">
        <v>4526</v>
      </c>
      <c r="AC12" t="s">
        <v>4527</v>
      </c>
      <c r="AD12" t="s">
        <v>2088</v>
      </c>
      <c r="AE12" t="s">
        <v>2091</v>
      </c>
      <c r="AF12" t="s">
        <v>4528</v>
      </c>
      <c r="AG12" t="s">
        <v>4529</v>
      </c>
      <c r="AH12" t="s">
        <v>4528</v>
      </c>
      <c r="AI12" t="s">
        <v>4529</v>
      </c>
      <c r="AJ12" t="s">
        <v>2091</v>
      </c>
      <c r="AK12" t="s">
        <v>2091</v>
      </c>
      <c r="AL12" t="s">
        <v>4530</v>
      </c>
      <c r="AM12" t="s">
        <v>4530</v>
      </c>
      <c r="AN12" t="s">
        <v>4530</v>
      </c>
      <c r="AO12" t="s">
        <v>4530</v>
      </c>
      <c r="AP12" t="s">
        <v>4531</v>
      </c>
      <c r="AQ12" t="s">
        <v>4531</v>
      </c>
    </row>
    <row r="13" spans="1:43" x14ac:dyDescent="0.25">
      <c r="A13" s="1">
        <v>8</v>
      </c>
      <c r="B13" t="s">
        <v>1653</v>
      </c>
      <c r="C13" t="s">
        <v>1653</v>
      </c>
      <c r="D13" t="s">
        <v>2155</v>
      </c>
      <c r="E13" t="s">
        <v>705</v>
      </c>
      <c r="F13" t="s">
        <v>706</v>
      </c>
      <c r="G13" t="s">
        <v>52</v>
      </c>
      <c r="H13" t="s">
        <v>110</v>
      </c>
      <c r="I13" t="s">
        <v>73</v>
      </c>
      <c r="J13" t="s">
        <v>74</v>
      </c>
      <c r="K13" t="s">
        <v>56</v>
      </c>
      <c r="L13" t="s">
        <v>57</v>
      </c>
      <c r="M13" t="s">
        <v>57</v>
      </c>
      <c r="N13" t="s">
        <v>111</v>
      </c>
      <c r="O13" t="s">
        <v>4532</v>
      </c>
      <c r="P13" t="s">
        <v>59</v>
      </c>
      <c r="Q13" t="s">
        <v>59</v>
      </c>
      <c r="R13" t="s">
        <v>57</v>
      </c>
      <c r="S13" t="s">
        <v>4533</v>
      </c>
      <c r="T13" t="s">
        <v>4534</v>
      </c>
      <c r="U13" t="s">
        <v>4535</v>
      </c>
      <c r="V13" t="s">
        <v>4536</v>
      </c>
      <c r="W13" t="s">
        <v>2091</v>
      </c>
      <c r="X13" t="s">
        <v>57</v>
      </c>
      <c r="Y13" t="s">
        <v>4537</v>
      </c>
      <c r="Z13" t="s">
        <v>2091</v>
      </c>
      <c r="AA13" t="s">
        <v>2091</v>
      </c>
      <c r="AB13" t="s">
        <v>2091</v>
      </c>
      <c r="AC13" t="s">
        <v>4538</v>
      </c>
      <c r="AD13" t="s">
        <v>2088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2091</v>
      </c>
      <c r="AM13" t="s">
        <v>2091</v>
      </c>
      <c r="AN13" t="s">
        <v>2091</v>
      </c>
      <c r="AO13" t="s">
        <v>2091</v>
      </c>
      <c r="AP13" t="s">
        <v>4539</v>
      </c>
      <c r="AQ13" t="s">
        <v>4539</v>
      </c>
    </row>
    <row r="14" spans="1:43" x14ac:dyDescent="0.25">
      <c r="A14" s="1">
        <v>9</v>
      </c>
      <c r="B14" t="s">
        <v>1651</v>
      </c>
      <c r="C14" t="s">
        <v>1651</v>
      </c>
      <c r="D14" t="s">
        <v>2165</v>
      </c>
      <c r="E14" t="s">
        <v>708</v>
      </c>
      <c r="F14" t="s">
        <v>709</v>
      </c>
      <c r="G14" t="s">
        <v>52</v>
      </c>
      <c r="H14" t="s">
        <v>98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58</v>
      </c>
      <c r="O14" t="s">
        <v>4540</v>
      </c>
      <c r="P14" t="s">
        <v>59</v>
      </c>
      <c r="Q14" t="s">
        <v>59</v>
      </c>
      <c r="R14" t="s">
        <v>57</v>
      </c>
      <c r="S14" t="s">
        <v>4541</v>
      </c>
      <c r="T14" t="s">
        <v>4542</v>
      </c>
      <c r="U14" t="s">
        <v>4543</v>
      </c>
      <c r="V14" t="s">
        <v>4544</v>
      </c>
      <c r="W14" t="s">
        <v>2091</v>
      </c>
      <c r="X14" t="s">
        <v>57</v>
      </c>
      <c r="Y14" t="s">
        <v>4545</v>
      </c>
      <c r="Z14" t="s">
        <v>2091</v>
      </c>
      <c r="AA14" t="s">
        <v>2091</v>
      </c>
      <c r="AB14" t="s">
        <v>4546</v>
      </c>
      <c r="AC14" t="s">
        <v>4547</v>
      </c>
      <c r="AD14" t="s">
        <v>2088</v>
      </c>
      <c r="AE14" t="s">
        <v>2091</v>
      </c>
      <c r="AF14" t="s">
        <v>4548</v>
      </c>
      <c r="AG14" t="s">
        <v>4549</v>
      </c>
      <c r="AH14" t="s">
        <v>4548</v>
      </c>
      <c r="AI14" t="s">
        <v>4549</v>
      </c>
      <c r="AJ14" t="s">
        <v>2091</v>
      </c>
      <c r="AK14" t="s">
        <v>2091</v>
      </c>
      <c r="AL14" t="s">
        <v>4550</v>
      </c>
      <c r="AM14" t="s">
        <v>4550</v>
      </c>
      <c r="AN14" t="s">
        <v>4550</v>
      </c>
      <c r="AO14" t="s">
        <v>4550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1657</v>
      </c>
      <c r="C15" t="s">
        <v>1657</v>
      </c>
      <c r="D15" t="s">
        <v>2175</v>
      </c>
      <c r="E15" t="s">
        <v>711</v>
      </c>
      <c r="F15" t="s">
        <v>712</v>
      </c>
      <c r="G15" t="s">
        <v>52</v>
      </c>
      <c r="H15" t="s">
        <v>149</v>
      </c>
      <c r="I15" t="s">
        <v>54</v>
      </c>
      <c r="J15" t="s">
        <v>55</v>
      </c>
      <c r="K15" t="s">
        <v>56</v>
      </c>
      <c r="L15" t="s">
        <v>57</v>
      </c>
      <c r="M15" t="s">
        <v>57</v>
      </c>
      <c r="N15" t="s">
        <v>58</v>
      </c>
      <c r="O15" t="s">
        <v>4470</v>
      </c>
      <c r="P15" t="s">
        <v>59</v>
      </c>
      <c r="Q15" t="s">
        <v>59</v>
      </c>
      <c r="R15" t="s">
        <v>57</v>
      </c>
      <c r="S15" t="s">
        <v>4551</v>
      </c>
      <c r="T15" t="s">
        <v>4552</v>
      </c>
      <c r="U15" t="s">
        <v>4553</v>
      </c>
      <c r="V15" t="s">
        <v>4554</v>
      </c>
      <c r="W15" t="s">
        <v>2091</v>
      </c>
      <c r="X15" t="s">
        <v>57</v>
      </c>
      <c r="Y15" t="s">
        <v>4555</v>
      </c>
      <c r="Z15" t="s">
        <v>2091</v>
      </c>
      <c r="AA15" t="s">
        <v>2091</v>
      </c>
      <c r="AB15" t="s">
        <v>4556</v>
      </c>
      <c r="AC15" t="s">
        <v>4557</v>
      </c>
      <c r="AD15" t="s">
        <v>2088</v>
      </c>
      <c r="AE15" t="s">
        <v>2091</v>
      </c>
      <c r="AF15" t="s">
        <v>4558</v>
      </c>
      <c r="AG15" t="s">
        <v>4559</v>
      </c>
      <c r="AH15" t="s">
        <v>2091</v>
      </c>
      <c r="AI15" t="s">
        <v>2091</v>
      </c>
      <c r="AJ15" t="s">
        <v>2091</v>
      </c>
      <c r="AK15" t="s">
        <v>2091</v>
      </c>
      <c r="AL15" t="s">
        <v>4560</v>
      </c>
      <c r="AM15" t="s">
        <v>4560</v>
      </c>
      <c r="AN15" t="s">
        <v>4560</v>
      </c>
      <c r="AO15" t="s">
        <v>4560</v>
      </c>
      <c r="AP15" t="s">
        <v>4561</v>
      </c>
      <c r="AQ15" t="s">
        <v>4561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16"/>
  <sheetViews>
    <sheetView workbookViewId="0">
      <selection activeCell="A7" sqref="A7:XFD16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1701</v>
      </c>
      <c r="C7" t="s">
        <v>1701</v>
      </c>
      <c r="D7" t="s">
        <v>2089</v>
      </c>
      <c r="E7" t="s">
        <v>715</v>
      </c>
      <c r="F7" t="s">
        <v>716</v>
      </c>
      <c r="G7" t="s">
        <v>52</v>
      </c>
      <c r="H7" t="s">
        <v>98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4562</v>
      </c>
      <c r="P7" t="s">
        <v>59</v>
      </c>
      <c r="Q7" t="s">
        <v>59</v>
      </c>
      <c r="R7" t="s">
        <v>59</v>
      </c>
      <c r="S7" t="s">
        <v>4563</v>
      </c>
      <c r="T7" t="s">
        <v>4564</v>
      </c>
      <c r="U7" t="s">
        <v>4565</v>
      </c>
      <c r="V7" t="s">
        <v>4566</v>
      </c>
      <c r="W7" t="s">
        <v>4567</v>
      </c>
      <c r="X7" t="s">
        <v>59</v>
      </c>
      <c r="Y7" t="s">
        <v>4568</v>
      </c>
      <c r="Z7" t="s">
        <v>4569</v>
      </c>
      <c r="AA7" t="s">
        <v>4570</v>
      </c>
      <c r="AB7" t="s">
        <v>4571</v>
      </c>
      <c r="AC7" t="s">
        <v>4572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4573</v>
      </c>
      <c r="AK7" t="s">
        <v>2091</v>
      </c>
      <c r="AL7" t="s">
        <v>2764</v>
      </c>
      <c r="AM7" t="s">
        <v>2764</v>
      </c>
      <c r="AN7" t="s">
        <v>4574</v>
      </c>
      <c r="AO7" t="s">
        <v>4574</v>
      </c>
      <c r="AP7" t="s">
        <v>2091</v>
      </c>
      <c r="AQ7" t="s">
        <v>2091</v>
      </c>
    </row>
    <row r="8" spans="1:43" x14ac:dyDescent="0.25">
      <c r="A8" s="1">
        <v>3</v>
      </c>
      <c r="B8" t="s">
        <v>1690</v>
      </c>
      <c r="C8" t="s">
        <v>1690</v>
      </c>
      <c r="D8" t="s">
        <v>2104</v>
      </c>
      <c r="E8" t="s">
        <v>718</v>
      </c>
      <c r="F8" t="s">
        <v>719</v>
      </c>
      <c r="G8" t="s">
        <v>52</v>
      </c>
      <c r="H8" t="s">
        <v>110</v>
      </c>
      <c r="I8" t="s">
        <v>54</v>
      </c>
      <c r="J8" t="s">
        <v>55</v>
      </c>
      <c r="K8" t="s">
        <v>256</v>
      </c>
      <c r="L8" t="s">
        <v>57</v>
      </c>
      <c r="M8" t="s">
        <v>57</v>
      </c>
      <c r="N8" t="s">
        <v>111</v>
      </c>
      <c r="O8" t="s">
        <v>2105</v>
      </c>
      <c r="P8" t="s">
        <v>59</v>
      </c>
      <c r="Q8" t="s">
        <v>59</v>
      </c>
      <c r="R8" t="s">
        <v>57</v>
      </c>
      <c r="S8" t="s">
        <v>4575</v>
      </c>
      <c r="T8" t="s">
        <v>2091</v>
      </c>
      <c r="U8" t="s">
        <v>2091</v>
      </c>
      <c r="V8" t="s">
        <v>4576</v>
      </c>
      <c r="W8" t="s">
        <v>2091</v>
      </c>
      <c r="X8" t="s">
        <v>57</v>
      </c>
      <c r="Y8" t="s">
        <v>2091</v>
      </c>
      <c r="Z8" t="s">
        <v>2091</v>
      </c>
      <c r="AA8" t="s">
        <v>2091</v>
      </c>
      <c r="AB8" t="s">
        <v>4577</v>
      </c>
      <c r="AC8" t="s">
        <v>4578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2764</v>
      </c>
      <c r="AM8" t="s">
        <v>2764</v>
      </c>
      <c r="AN8" t="s">
        <v>4579</v>
      </c>
      <c r="AO8" t="s">
        <v>4580</v>
      </c>
      <c r="AP8" t="s">
        <v>2091</v>
      </c>
      <c r="AQ8" t="s">
        <v>2091</v>
      </c>
    </row>
    <row r="9" spans="1:43" x14ac:dyDescent="0.25">
      <c r="A9" s="1">
        <v>4</v>
      </c>
      <c r="B9" t="s">
        <v>1695</v>
      </c>
      <c r="C9" t="s">
        <v>1695</v>
      </c>
      <c r="D9" t="s">
        <v>2106</v>
      </c>
      <c r="E9" t="s">
        <v>721</v>
      </c>
      <c r="F9" t="s">
        <v>722</v>
      </c>
      <c r="G9" t="s">
        <v>52</v>
      </c>
      <c r="H9" t="s">
        <v>185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4581</v>
      </c>
      <c r="P9" t="s">
        <v>59</v>
      </c>
      <c r="Q9" t="s">
        <v>59</v>
      </c>
      <c r="R9" t="s">
        <v>59</v>
      </c>
      <c r="S9" t="s">
        <v>4582</v>
      </c>
      <c r="T9" t="s">
        <v>4583</v>
      </c>
      <c r="U9" t="s">
        <v>4584</v>
      </c>
      <c r="V9" t="s">
        <v>4585</v>
      </c>
      <c r="W9" t="s">
        <v>4586</v>
      </c>
      <c r="X9" t="s">
        <v>57</v>
      </c>
      <c r="Y9" t="s">
        <v>4587</v>
      </c>
      <c r="Z9" t="s">
        <v>2091</v>
      </c>
      <c r="AA9" t="s">
        <v>4588</v>
      </c>
      <c r="AB9" t="s">
        <v>4589</v>
      </c>
      <c r="AC9" t="s">
        <v>4590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2764</v>
      </c>
      <c r="AM9" t="s">
        <v>2764</v>
      </c>
      <c r="AN9" t="s">
        <v>4591</v>
      </c>
      <c r="AO9" t="s">
        <v>4591</v>
      </c>
      <c r="AP9" t="s">
        <v>2091</v>
      </c>
      <c r="AQ9" t="s">
        <v>2091</v>
      </c>
    </row>
    <row r="10" spans="1:43" x14ac:dyDescent="0.25">
      <c r="A10" s="1">
        <v>5</v>
      </c>
      <c r="B10" t="s">
        <v>1686</v>
      </c>
      <c r="C10" t="s">
        <v>1686</v>
      </c>
      <c r="D10" t="s">
        <v>2118</v>
      </c>
      <c r="E10" t="s">
        <v>724</v>
      </c>
      <c r="F10" t="s">
        <v>725</v>
      </c>
      <c r="G10" t="s">
        <v>52</v>
      </c>
      <c r="H10" t="s">
        <v>68</v>
      </c>
      <c r="I10" t="s">
        <v>54</v>
      </c>
      <c r="J10" t="s">
        <v>55</v>
      </c>
      <c r="K10" t="s">
        <v>256</v>
      </c>
      <c r="L10" t="s">
        <v>59</v>
      </c>
      <c r="M10" t="s">
        <v>57</v>
      </c>
      <c r="N10" t="s">
        <v>111</v>
      </c>
      <c r="O10" t="s">
        <v>4592</v>
      </c>
      <c r="P10" t="s">
        <v>59</v>
      </c>
      <c r="Q10" t="s">
        <v>59</v>
      </c>
      <c r="R10" t="s">
        <v>59</v>
      </c>
      <c r="S10" t="s">
        <v>4593</v>
      </c>
      <c r="T10" t="s">
        <v>4594</v>
      </c>
      <c r="U10" t="s">
        <v>4595</v>
      </c>
      <c r="V10" t="s">
        <v>4596</v>
      </c>
      <c r="W10" t="s">
        <v>4597</v>
      </c>
      <c r="X10" t="s">
        <v>59</v>
      </c>
      <c r="Y10" t="s">
        <v>4598</v>
      </c>
      <c r="Z10" t="s">
        <v>4599</v>
      </c>
      <c r="AA10" t="s">
        <v>4600</v>
      </c>
      <c r="AB10" t="s">
        <v>4601</v>
      </c>
      <c r="AC10" t="s">
        <v>4602</v>
      </c>
      <c r="AD10" t="s">
        <v>4603</v>
      </c>
      <c r="AE10" t="s">
        <v>4604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4605</v>
      </c>
      <c r="AM10" t="s">
        <v>4605</v>
      </c>
      <c r="AN10" t="s">
        <v>4606</v>
      </c>
      <c r="AO10" t="s">
        <v>4606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1684</v>
      </c>
      <c r="C11" t="s">
        <v>1684</v>
      </c>
      <c r="D11" t="s">
        <v>2133</v>
      </c>
      <c r="E11" t="s">
        <v>727</v>
      </c>
      <c r="F11" t="s">
        <v>728</v>
      </c>
      <c r="G11" t="s">
        <v>52</v>
      </c>
      <c r="H11" t="s">
        <v>68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2512</v>
      </c>
      <c r="P11" t="s">
        <v>59</v>
      </c>
      <c r="Q11" t="s">
        <v>59</v>
      </c>
      <c r="R11" t="s">
        <v>59</v>
      </c>
      <c r="S11" t="s">
        <v>4607</v>
      </c>
      <c r="T11" t="s">
        <v>4608</v>
      </c>
      <c r="U11" t="s">
        <v>4609</v>
      </c>
      <c r="V11" t="s">
        <v>4610</v>
      </c>
      <c r="W11" t="s">
        <v>2091</v>
      </c>
      <c r="X11" t="s">
        <v>59</v>
      </c>
      <c r="Y11" t="s">
        <v>4611</v>
      </c>
      <c r="Z11" t="s">
        <v>4612</v>
      </c>
      <c r="AA11" t="s">
        <v>4613</v>
      </c>
      <c r="AB11" t="s">
        <v>4614</v>
      </c>
      <c r="AC11" t="s">
        <v>4615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2764</v>
      </c>
      <c r="AM11" t="s">
        <v>2764</v>
      </c>
      <c r="AN11" t="s">
        <v>4616</v>
      </c>
      <c r="AO11" t="s">
        <v>4617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1692</v>
      </c>
      <c r="C12" t="s">
        <v>1692</v>
      </c>
      <c r="D12" t="s">
        <v>2144</v>
      </c>
      <c r="E12" t="s">
        <v>1277</v>
      </c>
      <c r="F12" t="s">
        <v>731</v>
      </c>
      <c r="G12" t="s">
        <v>52</v>
      </c>
      <c r="H12" t="s">
        <v>72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4618</v>
      </c>
      <c r="P12" t="s">
        <v>59</v>
      </c>
      <c r="Q12" t="s">
        <v>59</v>
      </c>
      <c r="R12" t="s">
        <v>59</v>
      </c>
      <c r="S12" t="s">
        <v>4619</v>
      </c>
      <c r="T12" t="s">
        <v>4620</v>
      </c>
      <c r="U12" t="s">
        <v>4621</v>
      </c>
      <c r="V12" t="s">
        <v>4622</v>
      </c>
      <c r="W12" t="s">
        <v>4623</v>
      </c>
      <c r="X12" t="s">
        <v>57</v>
      </c>
      <c r="Y12" t="s">
        <v>4624</v>
      </c>
      <c r="Z12" t="s">
        <v>2091</v>
      </c>
      <c r="AA12" t="s">
        <v>2091</v>
      </c>
      <c r="AB12" t="s">
        <v>4625</v>
      </c>
      <c r="AC12" t="s">
        <v>4626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4627</v>
      </c>
      <c r="AM12" t="s">
        <v>4627</v>
      </c>
      <c r="AN12" t="s">
        <v>4628</v>
      </c>
      <c r="AO12" t="s">
        <v>4629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1697</v>
      </c>
      <c r="C13" t="s">
        <v>1697</v>
      </c>
      <c r="D13" t="s">
        <v>2155</v>
      </c>
      <c r="E13" t="s">
        <v>733</v>
      </c>
      <c r="F13" t="s">
        <v>734</v>
      </c>
      <c r="G13" t="s">
        <v>52</v>
      </c>
      <c r="H13" t="s">
        <v>204</v>
      </c>
      <c r="I13" t="s">
        <v>73</v>
      </c>
      <c r="J13" t="s">
        <v>55</v>
      </c>
      <c r="K13" t="s">
        <v>56</v>
      </c>
      <c r="L13" t="s">
        <v>57</v>
      </c>
      <c r="M13" t="s">
        <v>57</v>
      </c>
      <c r="N13" t="s">
        <v>111</v>
      </c>
      <c r="O13" t="s">
        <v>4630</v>
      </c>
      <c r="P13" t="s">
        <v>59</v>
      </c>
      <c r="Q13" t="s">
        <v>59</v>
      </c>
      <c r="R13" t="s">
        <v>59</v>
      </c>
      <c r="S13" t="s">
        <v>2088</v>
      </c>
      <c r="T13" t="s">
        <v>4631</v>
      </c>
      <c r="U13" t="s">
        <v>4632</v>
      </c>
      <c r="V13" t="s">
        <v>4633</v>
      </c>
      <c r="W13" t="s">
        <v>4634</v>
      </c>
      <c r="X13" t="s">
        <v>57</v>
      </c>
      <c r="Y13" t="s">
        <v>4635</v>
      </c>
      <c r="Z13" t="s">
        <v>2091</v>
      </c>
      <c r="AA13" t="s">
        <v>2091</v>
      </c>
      <c r="AB13" t="s">
        <v>2091</v>
      </c>
      <c r="AC13" t="s">
        <v>2091</v>
      </c>
      <c r="AD13" t="s">
        <v>2091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4636</v>
      </c>
      <c r="AL13" t="s">
        <v>2764</v>
      </c>
      <c r="AM13" t="s">
        <v>2764</v>
      </c>
      <c r="AN13" t="s">
        <v>4636</v>
      </c>
      <c r="AO13" t="s">
        <v>4636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1243</v>
      </c>
      <c r="C14" t="s">
        <v>1243</v>
      </c>
      <c r="D14" t="s">
        <v>2165</v>
      </c>
      <c r="E14" t="s">
        <v>736</v>
      </c>
      <c r="F14" t="s">
        <v>737</v>
      </c>
      <c r="G14" t="s">
        <v>67</v>
      </c>
      <c r="H14" t="s">
        <v>72</v>
      </c>
      <c r="I14" t="s">
        <v>54</v>
      </c>
      <c r="J14" t="s">
        <v>74</v>
      </c>
      <c r="K14" t="s">
        <v>56</v>
      </c>
      <c r="L14" t="s">
        <v>57</v>
      </c>
      <c r="M14" t="s">
        <v>57</v>
      </c>
      <c r="N14" t="s">
        <v>111</v>
      </c>
      <c r="O14" t="s">
        <v>2191</v>
      </c>
      <c r="P14" t="s">
        <v>59</v>
      </c>
      <c r="Q14" t="s">
        <v>59</v>
      </c>
      <c r="R14" t="s">
        <v>57</v>
      </c>
      <c r="S14" t="s">
        <v>2088</v>
      </c>
      <c r="T14" t="s">
        <v>2091</v>
      </c>
      <c r="U14" t="s">
        <v>4637</v>
      </c>
      <c r="V14" t="s">
        <v>4638</v>
      </c>
      <c r="W14" t="s">
        <v>2091</v>
      </c>
      <c r="X14" t="s">
        <v>57</v>
      </c>
      <c r="Y14" t="s">
        <v>4639</v>
      </c>
      <c r="Z14" t="s">
        <v>2091</v>
      </c>
      <c r="AA14" t="s">
        <v>2091</v>
      </c>
      <c r="AB14" t="s">
        <v>4640</v>
      </c>
      <c r="AC14" t="s">
        <v>4641</v>
      </c>
      <c r="AD14" t="s">
        <v>2091</v>
      </c>
      <c r="AE14" t="s">
        <v>2091</v>
      </c>
      <c r="AF14" t="s">
        <v>4642</v>
      </c>
      <c r="AG14" t="s">
        <v>4643</v>
      </c>
      <c r="AH14" t="s">
        <v>2091</v>
      </c>
      <c r="AI14" t="s">
        <v>2091</v>
      </c>
      <c r="AJ14" t="s">
        <v>4644</v>
      </c>
      <c r="AK14" t="s">
        <v>2091</v>
      </c>
      <c r="AL14" t="s">
        <v>2764</v>
      </c>
      <c r="AM14" t="s">
        <v>2764</v>
      </c>
      <c r="AN14" t="s">
        <v>4645</v>
      </c>
      <c r="AO14" t="s">
        <v>4645</v>
      </c>
      <c r="AP14" t="s">
        <v>4646</v>
      </c>
      <c r="AQ14" t="s">
        <v>4646</v>
      </c>
    </row>
    <row r="15" spans="1:43" x14ac:dyDescent="0.25">
      <c r="A15" s="1">
        <v>10</v>
      </c>
      <c r="B15" t="s">
        <v>1970</v>
      </c>
      <c r="C15" t="s">
        <v>1970</v>
      </c>
      <c r="D15" t="s">
        <v>2175</v>
      </c>
      <c r="E15" t="s">
        <v>1289</v>
      </c>
      <c r="F15" t="s">
        <v>740</v>
      </c>
      <c r="G15" t="s">
        <v>52</v>
      </c>
      <c r="H15" t="s">
        <v>68</v>
      </c>
      <c r="I15" t="s">
        <v>73</v>
      </c>
      <c r="J15" t="s">
        <v>74</v>
      </c>
      <c r="K15" t="s">
        <v>56</v>
      </c>
      <c r="L15" t="s">
        <v>57</v>
      </c>
      <c r="M15" t="s">
        <v>57</v>
      </c>
      <c r="N15" t="s">
        <v>111</v>
      </c>
      <c r="O15" t="s">
        <v>2105</v>
      </c>
      <c r="P15" t="s">
        <v>59</v>
      </c>
      <c r="Q15" t="s">
        <v>59</v>
      </c>
      <c r="R15" t="s">
        <v>59</v>
      </c>
      <c r="S15" t="s">
        <v>4647</v>
      </c>
      <c r="T15" t="s">
        <v>4648</v>
      </c>
      <c r="U15" t="s">
        <v>4649</v>
      </c>
      <c r="V15" t="s">
        <v>4650</v>
      </c>
      <c r="W15" t="s">
        <v>4651</v>
      </c>
      <c r="X15" t="s">
        <v>59</v>
      </c>
      <c r="Y15" t="s">
        <v>4652</v>
      </c>
      <c r="Z15" t="s">
        <v>4653</v>
      </c>
      <c r="AA15" t="s">
        <v>4654</v>
      </c>
      <c r="AB15" t="s">
        <v>4655</v>
      </c>
      <c r="AC15" t="s">
        <v>4656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4657</v>
      </c>
      <c r="AM15" t="s">
        <v>4657</v>
      </c>
      <c r="AN15" t="s">
        <v>4658</v>
      </c>
      <c r="AO15" t="s">
        <v>4659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1699</v>
      </c>
      <c r="C16" t="s">
        <v>1699</v>
      </c>
      <c r="D16" t="s">
        <v>2190</v>
      </c>
      <c r="E16" t="s">
        <v>742</v>
      </c>
      <c r="F16" t="s">
        <v>743</v>
      </c>
      <c r="G16" t="s">
        <v>52</v>
      </c>
      <c r="H16" t="s">
        <v>239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111</v>
      </c>
      <c r="O16" t="s">
        <v>4660</v>
      </c>
      <c r="P16" t="s">
        <v>59</v>
      </c>
      <c r="Q16" t="s">
        <v>59</v>
      </c>
      <c r="R16" t="s">
        <v>59</v>
      </c>
      <c r="S16" t="s">
        <v>4661</v>
      </c>
      <c r="T16" t="s">
        <v>4662</v>
      </c>
      <c r="U16" t="s">
        <v>4663</v>
      </c>
      <c r="V16" t="s">
        <v>4664</v>
      </c>
      <c r="W16" t="s">
        <v>4665</v>
      </c>
      <c r="X16" t="s">
        <v>57</v>
      </c>
      <c r="Y16" t="s">
        <v>4666</v>
      </c>
      <c r="Z16" t="s">
        <v>2091</v>
      </c>
      <c r="AA16" t="s">
        <v>2091</v>
      </c>
      <c r="AB16" t="s">
        <v>4667</v>
      </c>
      <c r="AC16" t="s">
        <v>4668</v>
      </c>
      <c r="AD16" t="s">
        <v>2091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2091</v>
      </c>
      <c r="AK16" t="s">
        <v>2091</v>
      </c>
      <c r="AL16" t="s">
        <v>2764</v>
      </c>
      <c r="AM16" t="s">
        <v>2764</v>
      </c>
      <c r="AN16" t="s">
        <v>4669</v>
      </c>
      <c r="AO16" t="s">
        <v>4670</v>
      </c>
      <c r="AP16" t="s">
        <v>4671</v>
      </c>
      <c r="AQ16" t="s">
        <v>4672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28"/>
  <sheetViews>
    <sheetView topLeftCell="A6" workbookViewId="0">
      <selection activeCell="A7" sqref="A7:XFD28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1601</v>
      </c>
      <c r="C7" t="s">
        <v>1601</v>
      </c>
      <c r="D7" t="s">
        <v>2089</v>
      </c>
      <c r="E7" t="s">
        <v>746</v>
      </c>
      <c r="F7" t="s">
        <v>747</v>
      </c>
      <c r="G7" t="s">
        <v>52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4673</v>
      </c>
      <c r="P7" t="s">
        <v>59</v>
      </c>
      <c r="Q7" t="s">
        <v>59</v>
      </c>
      <c r="R7" t="s">
        <v>59</v>
      </c>
      <c r="S7" t="s">
        <v>2088</v>
      </c>
      <c r="T7" t="s">
        <v>4674</v>
      </c>
      <c r="U7" t="s">
        <v>4675</v>
      </c>
      <c r="V7" t="s">
        <v>4676</v>
      </c>
      <c r="W7" t="s">
        <v>4677</v>
      </c>
      <c r="X7" t="s">
        <v>59</v>
      </c>
      <c r="Y7" t="s">
        <v>4678</v>
      </c>
      <c r="Z7" t="s">
        <v>4679</v>
      </c>
      <c r="AA7" t="s">
        <v>4680</v>
      </c>
      <c r="AB7" t="s">
        <v>4681</v>
      </c>
      <c r="AC7" t="s">
        <v>4682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4683</v>
      </c>
      <c r="AM7" t="s">
        <v>4683</v>
      </c>
      <c r="AN7" t="s">
        <v>4684</v>
      </c>
      <c r="AO7" t="s">
        <v>4685</v>
      </c>
      <c r="AP7" t="s">
        <v>2091</v>
      </c>
      <c r="AQ7" t="s">
        <v>2091</v>
      </c>
    </row>
    <row r="8" spans="1:43" x14ac:dyDescent="0.25">
      <c r="A8" s="1">
        <v>3</v>
      </c>
      <c r="B8" t="s">
        <v>1957</v>
      </c>
      <c r="C8" t="s">
        <v>1957</v>
      </c>
      <c r="D8" t="s">
        <v>2104</v>
      </c>
      <c r="E8" t="s">
        <v>749</v>
      </c>
      <c r="F8" t="s">
        <v>750</v>
      </c>
      <c r="G8" t="s">
        <v>52</v>
      </c>
      <c r="H8" t="s">
        <v>102</v>
      </c>
      <c r="I8" t="s">
        <v>73</v>
      </c>
      <c r="J8" t="s">
        <v>55</v>
      </c>
      <c r="K8" t="s">
        <v>56</v>
      </c>
      <c r="L8" t="s">
        <v>57</v>
      </c>
      <c r="M8" t="s">
        <v>57</v>
      </c>
      <c r="N8" t="s">
        <v>58</v>
      </c>
      <c r="O8" t="s">
        <v>4686</v>
      </c>
      <c r="P8" t="s">
        <v>59</v>
      </c>
      <c r="Q8" t="s">
        <v>59</v>
      </c>
      <c r="R8" t="s">
        <v>57</v>
      </c>
      <c r="S8" t="s">
        <v>2088</v>
      </c>
      <c r="T8" t="s">
        <v>4687</v>
      </c>
      <c r="U8" t="s">
        <v>4688</v>
      </c>
      <c r="V8" t="s">
        <v>4689</v>
      </c>
      <c r="W8" t="s">
        <v>4690</v>
      </c>
      <c r="X8" t="s">
        <v>57</v>
      </c>
      <c r="Y8" t="s">
        <v>4691</v>
      </c>
      <c r="Z8" t="s">
        <v>2091</v>
      </c>
      <c r="AA8" t="s">
        <v>4692</v>
      </c>
      <c r="AB8" t="s">
        <v>4693</v>
      </c>
      <c r="AC8" t="s">
        <v>4693</v>
      </c>
      <c r="AD8" t="s">
        <v>2091</v>
      </c>
      <c r="AE8" t="s">
        <v>2091</v>
      </c>
      <c r="AF8" t="s">
        <v>4694</v>
      </c>
      <c r="AG8" t="s">
        <v>4695</v>
      </c>
      <c r="AH8" t="s">
        <v>4696</v>
      </c>
      <c r="AI8" t="s">
        <v>4697</v>
      </c>
      <c r="AJ8" t="s">
        <v>2091</v>
      </c>
      <c r="AK8" t="s">
        <v>2091</v>
      </c>
      <c r="AL8" t="s">
        <v>4698</v>
      </c>
      <c r="AM8" t="s">
        <v>4698</v>
      </c>
      <c r="AN8" t="s">
        <v>4699</v>
      </c>
      <c r="AO8" t="s">
        <v>4699</v>
      </c>
      <c r="AP8" t="s">
        <v>2091</v>
      </c>
      <c r="AQ8" t="s">
        <v>2091</v>
      </c>
    </row>
    <row r="9" spans="1:43" x14ac:dyDescent="0.25">
      <c r="A9" s="1">
        <v>4</v>
      </c>
      <c r="B9" t="s">
        <v>1603</v>
      </c>
      <c r="C9" t="s">
        <v>1603</v>
      </c>
      <c r="D9" t="s">
        <v>2106</v>
      </c>
      <c r="E9" t="s">
        <v>752</v>
      </c>
      <c r="F9" t="s">
        <v>753</v>
      </c>
      <c r="G9" t="s">
        <v>67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2254</v>
      </c>
      <c r="P9" t="s">
        <v>57</v>
      </c>
      <c r="Q9" t="s">
        <v>57</v>
      </c>
      <c r="R9" t="s">
        <v>57</v>
      </c>
      <c r="S9" t="s">
        <v>2088</v>
      </c>
      <c r="T9" t="s">
        <v>2091</v>
      </c>
      <c r="U9" t="s">
        <v>4700</v>
      </c>
      <c r="V9" t="s">
        <v>4701</v>
      </c>
      <c r="W9" t="s">
        <v>2091</v>
      </c>
      <c r="X9" t="s">
        <v>57</v>
      </c>
      <c r="Y9" t="s">
        <v>4702</v>
      </c>
      <c r="Z9" t="s">
        <v>2091</v>
      </c>
      <c r="AA9" t="s">
        <v>2091</v>
      </c>
      <c r="AB9" t="s">
        <v>4703</v>
      </c>
      <c r="AC9" t="s">
        <v>4704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4705</v>
      </c>
      <c r="AM9" t="s">
        <v>4705</v>
      </c>
      <c r="AN9" t="s">
        <v>4706</v>
      </c>
      <c r="AO9" t="s">
        <v>4706</v>
      </c>
      <c r="AP9" t="s">
        <v>2091</v>
      </c>
      <c r="AQ9" t="s">
        <v>2091</v>
      </c>
    </row>
    <row r="10" spans="1:43" x14ac:dyDescent="0.25">
      <c r="A10" s="1">
        <v>5</v>
      </c>
      <c r="B10" t="s">
        <v>1244</v>
      </c>
      <c r="C10" t="s">
        <v>1244</v>
      </c>
      <c r="D10" t="s">
        <v>2118</v>
      </c>
      <c r="E10" t="s">
        <v>755</v>
      </c>
      <c r="F10" t="s">
        <v>756</v>
      </c>
      <c r="G10" t="s">
        <v>67</v>
      </c>
      <c r="H10" t="s">
        <v>280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2105</v>
      </c>
      <c r="P10" t="s">
        <v>57</v>
      </c>
      <c r="Q10" t="s">
        <v>57</v>
      </c>
      <c r="R10" t="s">
        <v>57</v>
      </c>
      <c r="S10" t="s">
        <v>2088</v>
      </c>
      <c r="T10" t="s">
        <v>2091</v>
      </c>
      <c r="U10" t="s">
        <v>2091</v>
      </c>
      <c r="V10" t="s">
        <v>4707</v>
      </c>
      <c r="W10" t="s">
        <v>2091</v>
      </c>
      <c r="X10" t="s">
        <v>57</v>
      </c>
      <c r="Y10" t="s">
        <v>2091</v>
      </c>
      <c r="Z10" t="s">
        <v>2091</v>
      </c>
      <c r="AA10" t="s">
        <v>2091</v>
      </c>
      <c r="AB10" t="s">
        <v>4708</v>
      </c>
      <c r="AC10" t="s">
        <v>4709</v>
      </c>
      <c r="AD10" t="s">
        <v>2091</v>
      </c>
      <c r="AE10" t="s">
        <v>2091</v>
      </c>
      <c r="AF10" t="s">
        <v>4710</v>
      </c>
      <c r="AG10" t="s">
        <v>4707</v>
      </c>
      <c r="AH10" t="s">
        <v>2091</v>
      </c>
      <c r="AI10" t="s">
        <v>2091</v>
      </c>
      <c r="AJ10" t="s">
        <v>2091</v>
      </c>
      <c r="AK10" t="s">
        <v>2091</v>
      </c>
      <c r="AL10" t="s">
        <v>4711</v>
      </c>
      <c r="AM10" t="s">
        <v>4711</v>
      </c>
      <c r="AN10" t="s">
        <v>4712</v>
      </c>
      <c r="AO10" t="s">
        <v>4712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1624</v>
      </c>
      <c r="C11" t="s">
        <v>1624</v>
      </c>
      <c r="D11" t="s">
        <v>2133</v>
      </c>
      <c r="E11" t="s">
        <v>758</v>
      </c>
      <c r="F11" t="s">
        <v>759</v>
      </c>
      <c r="G11" t="s">
        <v>67</v>
      </c>
      <c r="H11" t="s">
        <v>68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2105</v>
      </c>
      <c r="P11" t="s">
        <v>57</v>
      </c>
      <c r="Q11" t="s">
        <v>57</v>
      </c>
      <c r="R11" t="s">
        <v>57</v>
      </c>
      <c r="S11" t="s">
        <v>2088</v>
      </c>
      <c r="T11" t="s">
        <v>4713</v>
      </c>
      <c r="U11" t="s">
        <v>2091</v>
      </c>
      <c r="V11" t="s">
        <v>4714</v>
      </c>
      <c r="W11" t="s">
        <v>2091</v>
      </c>
      <c r="X11" t="s">
        <v>57</v>
      </c>
      <c r="Y11" t="s">
        <v>2091</v>
      </c>
      <c r="Z11" t="s">
        <v>2091</v>
      </c>
      <c r="AA11" t="s">
        <v>2091</v>
      </c>
      <c r="AB11" t="s">
        <v>4715</v>
      </c>
      <c r="AC11" t="s">
        <v>4716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4717</v>
      </c>
      <c r="AM11" t="s">
        <v>4717</v>
      </c>
      <c r="AN11" t="s">
        <v>4718</v>
      </c>
      <c r="AO11" t="s">
        <v>4718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1629</v>
      </c>
      <c r="C12" t="s">
        <v>1629</v>
      </c>
      <c r="D12" t="s">
        <v>2144</v>
      </c>
      <c r="E12" t="s">
        <v>761</v>
      </c>
      <c r="F12" t="s">
        <v>762</v>
      </c>
      <c r="G12" t="s">
        <v>67</v>
      </c>
      <c r="H12" t="s">
        <v>204</v>
      </c>
      <c r="I12" t="s">
        <v>73</v>
      </c>
      <c r="J12" t="s">
        <v>55</v>
      </c>
      <c r="K12" t="s">
        <v>56</v>
      </c>
      <c r="L12" t="s">
        <v>57</v>
      </c>
      <c r="M12" t="s">
        <v>57</v>
      </c>
      <c r="N12" t="s">
        <v>58</v>
      </c>
      <c r="O12" t="s">
        <v>2860</v>
      </c>
      <c r="P12" t="s">
        <v>57</v>
      </c>
      <c r="Q12" t="s">
        <v>57</v>
      </c>
      <c r="R12" t="s">
        <v>57</v>
      </c>
      <c r="S12" t="s">
        <v>2088</v>
      </c>
      <c r="T12" t="s">
        <v>4719</v>
      </c>
      <c r="U12" t="s">
        <v>4720</v>
      </c>
      <c r="V12" t="s">
        <v>4721</v>
      </c>
      <c r="W12" t="s">
        <v>2091</v>
      </c>
      <c r="X12" t="s">
        <v>57</v>
      </c>
      <c r="Y12" t="s">
        <v>2091</v>
      </c>
      <c r="Z12" t="s">
        <v>2091</v>
      </c>
      <c r="AA12" t="s">
        <v>2091</v>
      </c>
      <c r="AB12" t="s">
        <v>4722</v>
      </c>
      <c r="AC12" t="s">
        <v>4723</v>
      </c>
      <c r="AD12" t="s">
        <v>2091</v>
      </c>
      <c r="AE12" t="s">
        <v>2091</v>
      </c>
      <c r="AF12" t="s">
        <v>4724</v>
      </c>
      <c r="AG12" t="s">
        <v>4719</v>
      </c>
      <c r="AH12" t="s">
        <v>2091</v>
      </c>
      <c r="AI12" t="s">
        <v>2091</v>
      </c>
      <c r="AJ12" t="s">
        <v>2091</v>
      </c>
      <c r="AK12" t="s">
        <v>2091</v>
      </c>
      <c r="AL12" t="s">
        <v>4725</v>
      </c>
      <c r="AM12" t="s">
        <v>4725</v>
      </c>
      <c r="AN12" t="s">
        <v>4726</v>
      </c>
      <c r="AO12" t="s">
        <v>4726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1635</v>
      </c>
      <c r="C13" t="s">
        <v>1635</v>
      </c>
      <c r="D13" t="s">
        <v>2155</v>
      </c>
      <c r="E13" t="s">
        <v>764</v>
      </c>
      <c r="F13" t="s">
        <v>765</v>
      </c>
      <c r="G13" t="s">
        <v>67</v>
      </c>
      <c r="H13" t="s">
        <v>204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58</v>
      </c>
      <c r="O13" t="s">
        <v>2105</v>
      </c>
      <c r="P13" t="s">
        <v>57</v>
      </c>
      <c r="Q13" t="s">
        <v>57</v>
      </c>
      <c r="R13" t="s">
        <v>57</v>
      </c>
      <c r="S13" t="s">
        <v>2088</v>
      </c>
      <c r="T13" t="s">
        <v>4727</v>
      </c>
      <c r="U13" t="s">
        <v>2091</v>
      </c>
      <c r="V13" t="s">
        <v>4728</v>
      </c>
      <c r="W13" t="s">
        <v>2091</v>
      </c>
      <c r="X13" t="s">
        <v>57</v>
      </c>
      <c r="Y13" t="s">
        <v>2091</v>
      </c>
      <c r="Z13" t="s">
        <v>2091</v>
      </c>
      <c r="AA13" t="s">
        <v>2091</v>
      </c>
      <c r="AB13" t="s">
        <v>4729</v>
      </c>
      <c r="AC13" t="s">
        <v>4730</v>
      </c>
      <c r="AD13" t="s">
        <v>2091</v>
      </c>
      <c r="AE13" t="s">
        <v>2091</v>
      </c>
      <c r="AF13" t="s">
        <v>4731</v>
      </c>
      <c r="AG13" t="s">
        <v>4732</v>
      </c>
      <c r="AH13" t="s">
        <v>2091</v>
      </c>
      <c r="AI13" t="s">
        <v>2091</v>
      </c>
      <c r="AJ13" t="s">
        <v>2091</v>
      </c>
      <c r="AK13" t="s">
        <v>2091</v>
      </c>
      <c r="AL13" t="s">
        <v>4733</v>
      </c>
      <c r="AM13" t="s">
        <v>4733</v>
      </c>
      <c r="AN13" t="s">
        <v>4734</v>
      </c>
      <c r="AO13" t="s">
        <v>4734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1633</v>
      </c>
      <c r="C14" t="s">
        <v>1633</v>
      </c>
      <c r="D14" t="s">
        <v>2165</v>
      </c>
      <c r="E14" t="s">
        <v>767</v>
      </c>
      <c r="F14" t="s">
        <v>768</v>
      </c>
      <c r="G14" t="s">
        <v>52</v>
      </c>
      <c r="H14" t="s">
        <v>359</v>
      </c>
      <c r="I14" t="s">
        <v>54</v>
      </c>
      <c r="J14" t="s">
        <v>55</v>
      </c>
      <c r="K14" t="s">
        <v>256</v>
      </c>
      <c r="L14" t="s">
        <v>57</v>
      </c>
      <c r="M14" t="s">
        <v>57</v>
      </c>
      <c r="N14" t="s">
        <v>58</v>
      </c>
      <c r="O14" t="s">
        <v>4735</v>
      </c>
      <c r="P14" t="s">
        <v>59</v>
      </c>
      <c r="Q14" t="s">
        <v>59</v>
      </c>
      <c r="R14" t="s">
        <v>59</v>
      </c>
      <c r="S14" t="s">
        <v>2088</v>
      </c>
      <c r="T14" t="s">
        <v>2091</v>
      </c>
      <c r="U14" t="s">
        <v>4736</v>
      </c>
      <c r="V14" t="s">
        <v>4737</v>
      </c>
      <c r="W14" t="s">
        <v>4738</v>
      </c>
      <c r="X14" t="s">
        <v>57</v>
      </c>
      <c r="Y14" t="s">
        <v>4739</v>
      </c>
      <c r="Z14" t="s">
        <v>2091</v>
      </c>
      <c r="AA14" t="s">
        <v>2091</v>
      </c>
      <c r="AB14" t="s">
        <v>4740</v>
      </c>
      <c r="AC14" t="s">
        <v>4741</v>
      </c>
      <c r="AD14" t="s">
        <v>2091</v>
      </c>
      <c r="AE14" t="s">
        <v>2091</v>
      </c>
      <c r="AF14" t="s">
        <v>4742</v>
      </c>
      <c r="AG14" t="s">
        <v>4743</v>
      </c>
      <c r="AH14" t="s">
        <v>4744</v>
      </c>
      <c r="AI14" t="s">
        <v>4744</v>
      </c>
      <c r="AJ14" t="s">
        <v>2091</v>
      </c>
      <c r="AK14" t="s">
        <v>2091</v>
      </c>
      <c r="AL14" t="s">
        <v>4745</v>
      </c>
      <c r="AM14" t="s">
        <v>4745</v>
      </c>
      <c r="AN14" t="s">
        <v>4746</v>
      </c>
      <c r="AO14" t="s">
        <v>4746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1616</v>
      </c>
      <c r="C15" t="s">
        <v>1616</v>
      </c>
      <c r="D15" t="s">
        <v>2175</v>
      </c>
      <c r="E15" t="s">
        <v>770</v>
      </c>
      <c r="F15" t="s">
        <v>771</v>
      </c>
      <c r="G15" t="s">
        <v>67</v>
      </c>
      <c r="H15" t="s">
        <v>68</v>
      </c>
      <c r="I15" t="s">
        <v>54</v>
      </c>
      <c r="J15" t="s">
        <v>55</v>
      </c>
      <c r="K15" t="s">
        <v>56</v>
      </c>
      <c r="L15" t="s">
        <v>57</v>
      </c>
      <c r="M15" t="s">
        <v>57</v>
      </c>
      <c r="N15" t="s">
        <v>111</v>
      </c>
      <c r="O15" t="s">
        <v>2105</v>
      </c>
      <c r="P15" t="s">
        <v>57</v>
      </c>
      <c r="Q15" t="s">
        <v>57</v>
      </c>
      <c r="R15" t="s">
        <v>57</v>
      </c>
      <c r="S15" t="s">
        <v>2088</v>
      </c>
      <c r="T15" t="s">
        <v>2091</v>
      </c>
      <c r="U15" t="s">
        <v>2091</v>
      </c>
      <c r="V15" t="s">
        <v>4747</v>
      </c>
      <c r="W15" t="s">
        <v>2091</v>
      </c>
      <c r="X15" t="s">
        <v>57</v>
      </c>
      <c r="Y15" t="s">
        <v>2091</v>
      </c>
      <c r="Z15" t="s">
        <v>2091</v>
      </c>
      <c r="AA15" t="s">
        <v>2091</v>
      </c>
      <c r="AB15" t="s">
        <v>4748</v>
      </c>
      <c r="AC15" t="s">
        <v>4749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4750</v>
      </c>
      <c r="AM15" t="s">
        <v>4750</v>
      </c>
      <c r="AN15" t="s">
        <v>4750</v>
      </c>
      <c r="AO15" t="s">
        <v>4750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1637</v>
      </c>
      <c r="C16" t="s">
        <v>1637</v>
      </c>
      <c r="D16" t="s">
        <v>2190</v>
      </c>
      <c r="E16" t="s">
        <v>773</v>
      </c>
      <c r="F16" t="s">
        <v>774</v>
      </c>
      <c r="G16" t="s">
        <v>52</v>
      </c>
      <c r="H16" t="s">
        <v>102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58</v>
      </c>
      <c r="O16" t="s">
        <v>4751</v>
      </c>
      <c r="P16" t="s">
        <v>59</v>
      </c>
      <c r="Q16" t="s">
        <v>59</v>
      </c>
      <c r="R16" t="s">
        <v>57</v>
      </c>
      <c r="S16" t="s">
        <v>4752</v>
      </c>
      <c r="T16" t="s">
        <v>4753</v>
      </c>
      <c r="U16" t="s">
        <v>4754</v>
      </c>
      <c r="V16" t="s">
        <v>4755</v>
      </c>
      <c r="W16" t="s">
        <v>4756</v>
      </c>
      <c r="X16" t="s">
        <v>57</v>
      </c>
      <c r="Y16" t="s">
        <v>4757</v>
      </c>
      <c r="Z16" t="s">
        <v>2091</v>
      </c>
      <c r="AA16" t="s">
        <v>2091</v>
      </c>
      <c r="AB16" t="s">
        <v>4758</v>
      </c>
      <c r="AC16" t="s">
        <v>4759</v>
      </c>
      <c r="AD16" t="s">
        <v>2091</v>
      </c>
      <c r="AE16" t="s">
        <v>2091</v>
      </c>
      <c r="AF16" t="s">
        <v>2091</v>
      </c>
      <c r="AG16" t="s">
        <v>2091</v>
      </c>
      <c r="AH16" t="s">
        <v>2091</v>
      </c>
      <c r="AI16" t="s">
        <v>2091</v>
      </c>
      <c r="AJ16" t="s">
        <v>2091</v>
      </c>
      <c r="AK16" t="s">
        <v>2091</v>
      </c>
      <c r="AL16" t="s">
        <v>2091</v>
      </c>
      <c r="AM16" t="s">
        <v>2091</v>
      </c>
      <c r="AN16" t="s">
        <v>4760</v>
      </c>
      <c r="AO16" t="s">
        <v>4760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1614</v>
      </c>
      <c r="C17" t="s">
        <v>1614</v>
      </c>
      <c r="D17" t="s">
        <v>2206</v>
      </c>
      <c r="E17" t="s">
        <v>776</v>
      </c>
      <c r="F17" t="s">
        <v>777</v>
      </c>
      <c r="G17" t="s">
        <v>52</v>
      </c>
      <c r="H17" t="s">
        <v>204</v>
      </c>
      <c r="I17" t="s">
        <v>73</v>
      </c>
      <c r="J17" t="s">
        <v>55</v>
      </c>
      <c r="K17" t="s">
        <v>56</v>
      </c>
      <c r="L17" t="s">
        <v>57</v>
      </c>
      <c r="M17" t="s">
        <v>57</v>
      </c>
      <c r="N17" t="s">
        <v>58</v>
      </c>
      <c r="O17" t="s">
        <v>4761</v>
      </c>
      <c r="P17" t="s">
        <v>59</v>
      </c>
      <c r="Q17" t="s">
        <v>59</v>
      </c>
      <c r="R17" t="s">
        <v>59</v>
      </c>
      <c r="S17" t="s">
        <v>2088</v>
      </c>
      <c r="T17" t="s">
        <v>4762</v>
      </c>
      <c r="U17" t="s">
        <v>4763</v>
      </c>
      <c r="V17" t="s">
        <v>4764</v>
      </c>
      <c r="W17" t="s">
        <v>2091</v>
      </c>
      <c r="X17" t="s">
        <v>57</v>
      </c>
      <c r="Y17" t="s">
        <v>4765</v>
      </c>
      <c r="Z17" t="s">
        <v>2091</v>
      </c>
      <c r="AA17" t="s">
        <v>2091</v>
      </c>
      <c r="AB17" t="s">
        <v>4766</v>
      </c>
      <c r="AC17" t="s">
        <v>4767</v>
      </c>
      <c r="AD17" t="s">
        <v>2091</v>
      </c>
      <c r="AE17" t="s">
        <v>2091</v>
      </c>
      <c r="AF17" t="s">
        <v>4768</v>
      </c>
      <c r="AG17" t="s">
        <v>4769</v>
      </c>
      <c r="AH17" t="s">
        <v>4770</v>
      </c>
      <c r="AI17" t="s">
        <v>4771</v>
      </c>
      <c r="AJ17" t="s">
        <v>2091</v>
      </c>
      <c r="AK17" t="s">
        <v>2091</v>
      </c>
      <c r="AL17" t="s">
        <v>4772</v>
      </c>
      <c r="AM17" t="s">
        <v>4772</v>
      </c>
      <c r="AN17" t="s">
        <v>4773</v>
      </c>
      <c r="AO17" t="s">
        <v>4773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1611</v>
      </c>
      <c r="C18" t="s">
        <v>1611</v>
      </c>
      <c r="D18" t="s">
        <v>2219</v>
      </c>
      <c r="E18" t="s">
        <v>1283</v>
      </c>
      <c r="F18" t="s">
        <v>780</v>
      </c>
      <c r="G18" t="s">
        <v>52</v>
      </c>
      <c r="H18" t="s">
        <v>91</v>
      </c>
      <c r="I18" t="s">
        <v>54</v>
      </c>
      <c r="J18" t="s">
        <v>55</v>
      </c>
      <c r="K18" t="s">
        <v>56</v>
      </c>
      <c r="L18" t="s">
        <v>57</v>
      </c>
      <c r="M18" t="s">
        <v>59</v>
      </c>
      <c r="N18" t="s">
        <v>58</v>
      </c>
      <c r="O18" t="s">
        <v>4774</v>
      </c>
      <c r="P18" t="s">
        <v>59</v>
      </c>
      <c r="Q18" t="s">
        <v>59</v>
      </c>
      <c r="R18" t="s">
        <v>57</v>
      </c>
      <c r="S18" t="s">
        <v>2088</v>
      </c>
      <c r="T18" t="s">
        <v>4775</v>
      </c>
      <c r="U18" t="s">
        <v>4776</v>
      </c>
      <c r="V18" t="s">
        <v>4777</v>
      </c>
      <c r="W18" t="s">
        <v>4778</v>
      </c>
      <c r="X18" t="s">
        <v>57</v>
      </c>
      <c r="Y18" t="s">
        <v>4779</v>
      </c>
      <c r="Z18" t="s">
        <v>2091</v>
      </c>
      <c r="AA18" t="s">
        <v>2091</v>
      </c>
      <c r="AB18" t="s">
        <v>4780</v>
      </c>
      <c r="AC18" t="s">
        <v>4781</v>
      </c>
      <c r="AD18" t="s">
        <v>2091</v>
      </c>
      <c r="AE18" t="s">
        <v>2091</v>
      </c>
      <c r="AF18" t="s">
        <v>4782</v>
      </c>
      <c r="AG18" t="s">
        <v>4783</v>
      </c>
      <c r="AH18" t="s">
        <v>4784</v>
      </c>
      <c r="AI18" t="s">
        <v>4785</v>
      </c>
      <c r="AJ18" t="s">
        <v>2091</v>
      </c>
      <c r="AK18" t="s">
        <v>2091</v>
      </c>
      <c r="AL18" t="s">
        <v>4786</v>
      </c>
      <c r="AM18" t="s">
        <v>4786</v>
      </c>
      <c r="AN18" t="s">
        <v>4787</v>
      </c>
      <c r="AO18" t="s">
        <v>4787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1631</v>
      </c>
      <c r="C19" t="s">
        <v>1631</v>
      </c>
      <c r="D19" t="s">
        <v>2629</v>
      </c>
      <c r="E19" t="s">
        <v>782</v>
      </c>
      <c r="F19" t="s">
        <v>783</v>
      </c>
      <c r="G19" t="s">
        <v>52</v>
      </c>
      <c r="H19" t="s">
        <v>53</v>
      </c>
      <c r="I19" t="s">
        <v>73</v>
      </c>
      <c r="J19" t="s">
        <v>74</v>
      </c>
      <c r="K19" t="s">
        <v>56</v>
      </c>
      <c r="L19" t="s">
        <v>57</v>
      </c>
      <c r="M19" t="s">
        <v>57</v>
      </c>
      <c r="N19" t="s">
        <v>111</v>
      </c>
      <c r="O19" t="s">
        <v>4788</v>
      </c>
      <c r="P19" t="s">
        <v>59</v>
      </c>
      <c r="Q19" t="s">
        <v>59</v>
      </c>
      <c r="R19" t="s">
        <v>59</v>
      </c>
      <c r="S19" t="s">
        <v>2088</v>
      </c>
      <c r="T19" t="s">
        <v>4789</v>
      </c>
      <c r="U19" t="s">
        <v>4790</v>
      </c>
      <c r="V19" t="s">
        <v>4791</v>
      </c>
      <c r="W19" t="s">
        <v>4792</v>
      </c>
      <c r="X19" t="s">
        <v>57</v>
      </c>
      <c r="Y19" t="s">
        <v>4793</v>
      </c>
      <c r="Z19" t="s">
        <v>2091</v>
      </c>
      <c r="AA19" t="s">
        <v>2091</v>
      </c>
      <c r="AB19" t="s">
        <v>4794</v>
      </c>
      <c r="AC19" t="s">
        <v>4795</v>
      </c>
      <c r="AD19" t="s">
        <v>2091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2091</v>
      </c>
      <c r="AM19" t="s">
        <v>2091</v>
      </c>
      <c r="AN19" t="s">
        <v>4796</v>
      </c>
      <c r="AO19" t="s">
        <v>4796</v>
      </c>
      <c r="AP19" t="s">
        <v>2091</v>
      </c>
      <c r="AQ19" t="s">
        <v>2091</v>
      </c>
    </row>
    <row r="20" spans="1:43" x14ac:dyDescent="0.25">
      <c r="A20" s="1">
        <v>15</v>
      </c>
      <c r="B20" t="s">
        <v>1605</v>
      </c>
      <c r="C20" t="s">
        <v>1605</v>
      </c>
      <c r="D20" t="s">
        <v>2948</v>
      </c>
      <c r="E20" t="s">
        <v>785</v>
      </c>
      <c r="F20" t="s">
        <v>786</v>
      </c>
      <c r="G20" t="s">
        <v>52</v>
      </c>
      <c r="H20" t="s">
        <v>53</v>
      </c>
      <c r="I20" t="s">
        <v>54</v>
      </c>
      <c r="J20" t="s">
        <v>74</v>
      </c>
      <c r="K20" t="s">
        <v>56</v>
      </c>
      <c r="L20" t="s">
        <v>57</v>
      </c>
      <c r="M20" t="s">
        <v>57</v>
      </c>
      <c r="N20" t="s">
        <v>58</v>
      </c>
      <c r="O20" t="s">
        <v>4797</v>
      </c>
      <c r="P20" t="s">
        <v>59</v>
      </c>
      <c r="Q20" t="s">
        <v>59</v>
      </c>
      <c r="R20" t="s">
        <v>57</v>
      </c>
      <c r="S20" t="s">
        <v>2088</v>
      </c>
      <c r="T20" t="s">
        <v>4798</v>
      </c>
      <c r="U20" t="s">
        <v>4799</v>
      </c>
      <c r="V20" t="s">
        <v>4800</v>
      </c>
      <c r="W20" t="s">
        <v>2091</v>
      </c>
      <c r="X20" t="s">
        <v>57</v>
      </c>
      <c r="Y20" t="s">
        <v>4801</v>
      </c>
      <c r="Z20" t="s">
        <v>2091</v>
      </c>
      <c r="AA20" t="s">
        <v>2091</v>
      </c>
      <c r="AB20" t="s">
        <v>4802</v>
      </c>
      <c r="AC20" t="s">
        <v>4803</v>
      </c>
      <c r="AD20" t="s">
        <v>2091</v>
      </c>
      <c r="AE20" t="s">
        <v>2091</v>
      </c>
      <c r="AF20" t="s">
        <v>4804</v>
      </c>
      <c r="AG20" t="s">
        <v>4805</v>
      </c>
      <c r="AH20" t="s">
        <v>2091</v>
      </c>
      <c r="AI20" t="s">
        <v>2091</v>
      </c>
      <c r="AJ20" t="s">
        <v>2091</v>
      </c>
      <c r="AK20" t="s">
        <v>2091</v>
      </c>
      <c r="AL20" t="s">
        <v>2091</v>
      </c>
      <c r="AM20" t="s">
        <v>2091</v>
      </c>
      <c r="AN20" t="s">
        <v>4806</v>
      </c>
      <c r="AO20" t="s">
        <v>4806</v>
      </c>
      <c r="AP20" t="s">
        <v>2091</v>
      </c>
      <c r="AQ20" t="s">
        <v>2091</v>
      </c>
    </row>
    <row r="21" spans="1:43" x14ac:dyDescent="0.25">
      <c r="A21" s="1">
        <v>16</v>
      </c>
      <c r="B21" t="s">
        <v>1607</v>
      </c>
      <c r="C21" t="s">
        <v>1607</v>
      </c>
      <c r="D21" t="s">
        <v>2960</v>
      </c>
      <c r="E21" t="s">
        <v>1277</v>
      </c>
      <c r="F21" t="s">
        <v>789</v>
      </c>
      <c r="G21" t="s">
        <v>52</v>
      </c>
      <c r="H21" t="s">
        <v>72</v>
      </c>
      <c r="I21" t="s">
        <v>54</v>
      </c>
      <c r="J21" t="s">
        <v>74</v>
      </c>
      <c r="K21" t="s">
        <v>56</v>
      </c>
      <c r="L21" t="s">
        <v>57</v>
      </c>
      <c r="M21" t="s">
        <v>57</v>
      </c>
      <c r="N21" t="s">
        <v>58</v>
      </c>
      <c r="O21" t="s">
        <v>4807</v>
      </c>
      <c r="P21" t="s">
        <v>59</v>
      </c>
      <c r="Q21" t="s">
        <v>59</v>
      </c>
      <c r="R21" t="s">
        <v>57</v>
      </c>
      <c r="S21" t="s">
        <v>2088</v>
      </c>
      <c r="T21" t="s">
        <v>4808</v>
      </c>
      <c r="U21" t="s">
        <v>4809</v>
      </c>
      <c r="V21" t="s">
        <v>4810</v>
      </c>
      <c r="W21" t="s">
        <v>4811</v>
      </c>
      <c r="X21" t="s">
        <v>57</v>
      </c>
      <c r="Y21" t="s">
        <v>4812</v>
      </c>
      <c r="Z21" t="s">
        <v>2091</v>
      </c>
      <c r="AA21" t="s">
        <v>2091</v>
      </c>
      <c r="AB21" t="s">
        <v>4813</v>
      </c>
      <c r="AC21" t="s">
        <v>4814</v>
      </c>
      <c r="AD21" t="s">
        <v>2091</v>
      </c>
      <c r="AE21" t="s">
        <v>2091</v>
      </c>
      <c r="AF21" t="s">
        <v>4815</v>
      </c>
      <c r="AG21" t="s">
        <v>4816</v>
      </c>
      <c r="AH21" t="s">
        <v>4817</v>
      </c>
      <c r="AI21" t="s">
        <v>4818</v>
      </c>
      <c r="AJ21" t="s">
        <v>2091</v>
      </c>
      <c r="AK21" t="s">
        <v>2091</v>
      </c>
      <c r="AL21" t="s">
        <v>2091</v>
      </c>
      <c r="AM21" t="s">
        <v>2091</v>
      </c>
      <c r="AN21" t="s">
        <v>4819</v>
      </c>
      <c r="AO21" t="s">
        <v>4819</v>
      </c>
      <c r="AP21" t="s">
        <v>2091</v>
      </c>
      <c r="AQ21" t="s">
        <v>2091</v>
      </c>
    </row>
    <row r="22" spans="1:43" x14ac:dyDescent="0.25">
      <c r="A22" s="1">
        <v>17</v>
      </c>
      <c r="B22" t="s">
        <v>1620</v>
      </c>
      <c r="C22" t="s">
        <v>1620</v>
      </c>
      <c r="D22" t="s">
        <v>2978</v>
      </c>
      <c r="E22" t="s">
        <v>791</v>
      </c>
      <c r="F22" t="s">
        <v>792</v>
      </c>
      <c r="G22" t="s">
        <v>52</v>
      </c>
      <c r="H22" t="s">
        <v>63</v>
      </c>
      <c r="I22" t="s">
        <v>54</v>
      </c>
      <c r="J22" t="s">
        <v>55</v>
      </c>
      <c r="K22" t="s">
        <v>56</v>
      </c>
      <c r="L22" t="s">
        <v>57</v>
      </c>
      <c r="M22" t="s">
        <v>57</v>
      </c>
      <c r="N22" t="s">
        <v>58</v>
      </c>
      <c r="O22" t="s">
        <v>2207</v>
      </c>
      <c r="P22" t="s">
        <v>59</v>
      </c>
      <c r="Q22" t="s">
        <v>59</v>
      </c>
      <c r="R22" t="s">
        <v>59</v>
      </c>
      <c r="S22" t="s">
        <v>4820</v>
      </c>
      <c r="T22" t="s">
        <v>4821</v>
      </c>
      <c r="U22" t="s">
        <v>4822</v>
      </c>
      <c r="V22" t="s">
        <v>4823</v>
      </c>
      <c r="W22" t="s">
        <v>2091</v>
      </c>
      <c r="X22" t="s">
        <v>57</v>
      </c>
      <c r="Y22" t="s">
        <v>4824</v>
      </c>
      <c r="Z22" t="s">
        <v>2091</v>
      </c>
      <c r="AA22" t="s">
        <v>4825</v>
      </c>
      <c r="AB22" t="s">
        <v>4826</v>
      </c>
      <c r="AC22" t="s">
        <v>4827</v>
      </c>
      <c r="AD22" t="s">
        <v>2091</v>
      </c>
      <c r="AE22" t="s">
        <v>2091</v>
      </c>
      <c r="AF22" t="s">
        <v>4828</v>
      </c>
      <c r="AG22" t="s">
        <v>4829</v>
      </c>
      <c r="AH22" t="s">
        <v>4830</v>
      </c>
      <c r="AI22" t="s">
        <v>4831</v>
      </c>
      <c r="AJ22" t="s">
        <v>2091</v>
      </c>
      <c r="AK22" t="s">
        <v>2091</v>
      </c>
      <c r="AL22" t="s">
        <v>4832</v>
      </c>
      <c r="AM22" t="s">
        <v>4832</v>
      </c>
      <c r="AN22" t="s">
        <v>4833</v>
      </c>
      <c r="AO22" t="s">
        <v>4833</v>
      </c>
      <c r="AP22" t="s">
        <v>2091</v>
      </c>
      <c r="AQ22" t="s">
        <v>2091</v>
      </c>
    </row>
    <row r="23" spans="1:43" x14ac:dyDescent="0.25">
      <c r="A23" s="1">
        <v>18</v>
      </c>
      <c r="B23" t="s">
        <v>1639</v>
      </c>
      <c r="C23" t="s">
        <v>1639</v>
      </c>
      <c r="D23" t="s">
        <v>2991</v>
      </c>
      <c r="E23" t="s">
        <v>794</v>
      </c>
      <c r="F23" t="s">
        <v>795</v>
      </c>
      <c r="G23" t="s">
        <v>52</v>
      </c>
      <c r="H23" t="s">
        <v>204</v>
      </c>
      <c r="I23" t="s">
        <v>54</v>
      </c>
      <c r="J23" t="s">
        <v>55</v>
      </c>
      <c r="K23" t="s">
        <v>56</v>
      </c>
      <c r="L23" t="s">
        <v>57</v>
      </c>
      <c r="M23" t="s">
        <v>59</v>
      </c>
      <c r="N23" t="s">
        <v>58</v>
      </c>
      <c r="O23" t="s">
        <v>4834</v>
      </c>
      <c r="P23" t="s">
        <v>59</v>
      </c>
      <c r="Q23" t="s">
        <v>59</v>
      </c>
      <c r="R23" t="s">
        <v>59</v>
      </c>
      <c r="S23" t="s">
        <v>4835</v>
      </c>
      <c r="T23" t="s">
        <v>4836</v>
      </c>
      <c r="U23" t="s">
        <v>4837</v>
      </c>
      <c r="V23" t="s">
        <v>4838</v>
      </c>
      <c r="W23" t="s">
        <v>2091</v>
      </c>
      <c r="X23" t="s">
        <v>57</v>
      </c>
      <c r="Y23" t="s">
        <v>4839</v>
      </c>
      <c r="Z23" t="s">
        <v>2091</v>
      </c>
      <c r="AA23" t="s">
        <v>2091</v>
      </c>
      <c r="AB23" t="s">
        <v>4840</v>
      </c>
      <c r="AC23" t="s">
        <v>4841</v>
      </c>
      <c r="AD23" t="s">
        <v>2091</v>
      </c>
      <c r="AE23" t="s">
        <v>2091</v>
      </c>
      <c r="AF23" t="s">
        <v>4842</v>
      </c>
      <c r="AG23" t="s">
        <v>4836</v>
      </c>
      <c r="AH23" t="s">
        <v>2091</v>
      </c>
      <c r="AI23" t="s">
        <v>2091</v>
      </c>
      <c r="AJ23" t="s">
        <v>2091</v>
      </c>
      <c r="AK23" t="s">
        <v>2091</v>
      </c>
      <c r="AL23" t="s">
        <v>4843</v>
      </c>
      <c r="AM23" t="s">
        <v>4843</v>
      </c>
      <c r="AN23" t="s">
        <v>4844</v>
      </c>
      <c r="AO23" t="s">
        <v>4844</v>
      </c>
      <c r="AP23" t="s">
        <v>2091</v>
      </c>
      <c r="AQ23" t="s">
        <v>2091</v>
      </c>
    </row>
    <row r="24" spans="1:43" x14ac:dyDescent="0.25">
      <c r="A24" s="1">
        <v>19</v>
      </c>
      <c r="B24" t="s">
        <v>1641</v>
      </c>
      <c r="C24" t="s">
        <v>1641</v>
      </c>
      <c r="D24" t="s">
        <v>3009</v>
      </c>
      <c r="E24" t="s">
        <v>797</v>
      </c>
      <c r="F24" t="s">
        <v>798</v>
      </c>
      <c r="G24" t="s">
        <v>52</v>
      </c>
      <c r="H24" t="s">
        <v>149</v>
      </c>
      <c r="I24" t="s">
        <v>73</v>
      </c>
      <c r="J24" t="s">
        <v>74</v>
      </c>
      <c r="K24" t="s">
        <v>56</v>
      </c>
      <c r="L24" t="s">
        <v>57</v>
      </c>
      <c r="M24" t="s">
        <v>57</v>
      </c>
      <c r="N24" t="s">
        <v>58</v>
      </c>
      <c r="O24" t="s">
        <v>4019</v>
      </c>
      <c r="P24" t="s">
        <v>59</v>
      </c>
      <c r="Q24" t="s">
        <v>59</v>
      </c>
      <c r="R24" t="s">
        <v>57</v>
      </c>
      <c r="S24" t="s">
        <v>2088</v>
      </c>
      <c r="T24" t="s">
        <v>4845</v>
      </c>
      <c r="U24" t="s">
        <v>4846</v>
      </c>
      <c r="V24" t="s">
        <v>4847</v>
      </c>
      <c r="W24" t="s">
        <v>2091</v>
      </c>
      <c r="X24" t="s">
        <v>57</v>
      </c>
      <c r="Y24" t="s">
        <v>4848</v>
      </c>
      <c r="Z24" t="s">
        <v>2091</v>
      </c>
      <c r="AA24" t="s">
        <v>4849</v>
      </c>
      <c r="AB24" t="s">
        <v>4850</v>
      </c>
      <c r="AC24" t="s">
        <v>4851</v>
      </c>
      <c r="AD24" t="s">
        <v>2091</v>
      </c>
      <c r="AE24" t="s">
        <v>2091</v>
      </c>
      <c r="AF24" t="s">
        <v>2091</v>
      </c>
      <c r="AG24" t="s">
        <v>2091</v>
      </c>
      <c r="AH24" t="s">
        <v>2091</v>
      </c>
      <c r="AI24" t="s">
        <v>2091</v>
      </c>
      <c r="AJ24" t="s">
        <v>2091</v>
      </c>
      <c r="AK24" t="s">
        <v>2091</v>
      </c>
      <c r="AL24" t="s">
        <v>4852</v>
      </c>
      <c r="AM24" t="s">
        <v>4852</v>
      </c>
      <c r="AN24" t="s">
        <v>4853</v>
      </c>
      <c r="AO24" t="s">
        <v>4853</v>
      </c>
      <c r="AP24" t="s">
        <v>2091</v>
      </c>
      <c r="AQ24" t="s">
        <v>2091</v>
      </c>
    </row>
    <row r="25" spans="1:43" x14ac:dyDescent="0.25">
      <c r="A25" s="1">
        <v>20</v>
      </c>
      <c r="B25" t="s">
        <v>1628</v>
      </c>
      <c r="C25" t="s">
        <v>1628</v>
      </c>
      <c r="D25" t="s">
        <v>3021</v>
      </c>
      <c r="E25" t="s">
        <v>800</v>
      </c>
      <c r="F25" t="s">
        <v>801</v>
      </c>
      <c r="G25" t="s">
        <v>52</v>
      </c>
      <c r="H25" t="s">
        <v>53</v>
      </c>
      <c r="I25" t="s">
        <v>73</v>
      </c>
      <c r="J25" t="s">
        <v>55</v>
      </c>
      <c r="K25" t="s">
        <v>56</v>
      </c>
      <c r="L25" t="s">
        <v>57</v>
      </c>
      <c r="M25" t="s">
        <v>57</v>
      </c>
      <c r="N25" t="s">
        <v>58</v>
      </c>
      <c r="O25" t="s">
        <v>4854</v>
      </c>
      <c r="P25" t="s">
        <v>59</v>
      </c>
      <c r="Q25" t="s">
        <v>59</v>
      </c>
      <c r="R25" t="s">
        <v>57</v>
      </c>
      <c r="S25" t="s">
        <v>2088</v>
      </c>
      <c r="T25" t="s">
        <v>4855</v>
      </c>
      <c r="U25" t="s">
        <v>4856</v>
      </c>
      <c r="V25" t="s">
        <v>4857</v>
      </c>
      <c r="W25" t="s">
        <v>4858</v>
      </c>
      <c r="X25" t="s">
        <v>57</v>
      </c>
      <c r="Y25" t="s">
        <v>4859</v>
      </c>
      <c r="Z25" t="s">
        <v>2091</v>
      </c>
      <c r="AA25" t="s">
        <v>4860</v>
      </c>
      <c r="AB25" t="s">
        <v>4861</v>
      </c>
      <c r="AC25" t="s">
        <v>4862</v>
      </c>
      <c r="AD25" t="s">
        <v>2091</v>
      </c>
      <c r="AE25" t="s">
        <v>2091</v>
      </c>
      <c r="AF25" t="s">
        <v>2091</v>
      </c>
      <c r="AG25" t="s">
        <v>2091</v>
      </c>
      <c r="AH25" t="s">
        <v>2091</v>
      </c>
      <c r="AI25" t="s">
        <v>2091</v>
      </c>
      <c r="AJ25" t="s">
        <v>2091</v>
      </c>
      <c r="AK25" t="s">
        <v>2091</v>
      </c>
      <c r="AL25" t="s">
        <v>2091</v>
      </c>
      <c r="AM25" t="s">
        <v>2091</v>
      </c>
      <c r="AN25" t="s">
        <v>4863</v>
      </c>
      <c r="AO25" t="s">
        <v>4863</v>
      </c>
      <c r="AP25" t="s">
        <v>2091</v>
      </c>
      <c r="AQ25" t="s">
        <v>2091</v>
      </c>
    </row>
    <row r="26" spans="1:43" x14ac:dyDescent="0.25">
      <c r="A26" s="1">
        <v>21</v>
      </c>
      <c r="B26" t="s">
        <v>1622</v>
      </c>
      <c r="C26" t="s">
        <v>1622</v>
      </c>
      <c r="D26" t="s">
        <v>3030</v>
      </c>
      <c r="E26" t="s">
        <v>803</v>
      </c>
      <c r="F26" t="s">
        <v>804</v>
      </c>
      <c r="G26" t="s">
        <v>67</v>
      </c>
      <c r="H26" t="s">
        <v>204</v>
      </c>
      <c r="I26" t="s">
        <v>54</v>
      </c>
      <c r="J26" t="s">
        <v>55</v>
      </c>
      <c r="K26" t="s">
        <v>56</v>
      </c>
      <c r="L26" t="s">
        <v>57</v>
      </c>
      <c r="M26" t="s">
        <v>57</v>
      </c>
      <c r="N26" t="s">
        <v>58</v>
      </c>
      <c r="O26" t="s">
        <v>4864</v>
      </c>
      <c r="P26" t="s">
        <v>57</v>
      </c>
      <c r="Q26" t="s">
        <v>57</v>
      </c>
      <c r="R26" t="s">
        <v>57</v>
      </c>
      <c r="S26" t="s">
        <v>2088</v>
      </c>
      <c r="T26" t="s">
        <v>4865</v>
      </c>
      <c r="U26" t="s">
        <v>4866</v>
      </c>
      <c r="V26" t="s">
        <v>4867</v>
      </c>
      <c r="W26" t="s">
        <v>2091</v>
      </c>
      <c r="X26" t="s">
        <v>57</v>
      </c>
      <c r="Y26" t="s">
        <v>4868</v>
      </c>
      <c r="Z26" t="s">
        <v>2091</v>
      </c>
      <c r="AA26" t="s">
        <v>2091</v>
      </c>
      <c r="AB26" t="s">
        <v>4869</v>
      </c>
      <c r="AC26" t="s">
        <v>4870</v>
      </c>
      <c r="AD26" t="s">
        <v>2091</v>
      </c>
      <c r="AE26" t="s">
        <v>2091</v>
      </c>
      <c r="AF26" t="s">
        <v>4871</v>
      </c>
      <c r="AG26" t="s">
        <v>4872</v>
      </c>
      <c r="AH26" t="s">
        <v>4873</v>
      </c>
      <c r="AI26" t="s">
        <v>4873</v>
      </c>
      <c r="AJ26" t="s">
        <v>2091</v>
      </c>
      <c r="AK26" t="s">
        <v>2091</v>
      </c>
      <c r="AL26" t="s">
        <v>4874</v>
      </c>
      <c r="AM26" t="s">
        <v>4874</v>
      </c>
      <c r="AN26" t="s">
        <v>4875</v>
      </c>
      <c r="AO26" t="s">
        <v>4875</v>
      </c>
      <c r="AP26" t="s">
        <v>2091</v>
      </c>
      <c r="AQ26" t="s">
        <v>2091</v>
      </c>
    </row>
    <row r="27" spans="1:43" x14ac:dyDescent="0.25">
      <c r="A27" s="1">
        <v>22</v>
      </c>
      <c r="B27" t="s">
        <v>1618</v>
      </c>
      <c r="C27" t="s">
        <v>1618</v>
      </c>
      <c r="D27" t="s">
        <v>3042</v>
      </c>
      <c r="E27" t="s">
        <v>806</v>
      </c>
      <c r="F27" t="s">
        <v>807</v>
      </c>
      <c r="G27" t="s">
        <v>52</v>
      </c>
      <c r="H27" t="s">
        <v>204</v>
      </c>
      <c r="I27" t="s">
        <v>54</v>
      </c>
      <c r="J27" t="s">
        <v>74</v>
      </c>
      <c r="K27" t="s">
        <v>56</v>
      </c>
      <c r="L27" t="s">
        <v>57</v>
      </c>
      <c r="M27" t="s">
        <v>57</v>
      </c>
      <c r="N27" t="s">
        <v>58</v>
      </c>
      <c r="O27" t="s">
        <v>4876</v>
      </c>
      <c r="P27" t="s">
        <v>59</v>
      </c>
      <c r="Q27" t="s">
        <v>59</v>
      </c>
      <c r="R27" t="s">
        <v>57</v>
      </c>
      <c r="S27" t="s">
        <v>2088</v>
      </c>
      <c r="T27" t="s">
        <v>4877</v>
      </c>
      <c r="U27" t="s">
        <v>4878</v>
      </c>
      <c r="V27" t="s">
        <v>4879</v>
      </c>
      <c r="W27" t="s">
        <v>2091</v>
      </c>
      <c r="X27" t="s">
        <v>57</v>
      </c>
      <c r="Y27" t="s">
        <v>4880</v>
      </c>
      <c r="Z27" t="s">
        <v>2091</v>
      </c>
      <c r="AA27" t="s">
        <v>4881</v>
      </c>
      <c r="AB27" t="s">
        <v>4882</v>
      </c>
      <c r="AC27" t="s">
        <v>4883</v>
      </c>
      <c r="AD27" t="s">
        <v>2091</v>
      </c>
      <c r="AE27" t="s">
        <v>2091</v>
      </c>
      <c r="AF27" t="s">
        <v>2091</v>
      </c>
      <c r="AG27" t="s">
        <v>2091</v>
      </c>
      <c r="AH27" t="s">
        <v>2091</v>
      </c>
      <c r="AI27" t="s">
        <v>2091</v>
      </c>
      <c r="AJ27" t="s">
        <v>2091</v>
      </c>
      <c r="AK27" t="s">
        <v>2091</v>
      </c>
      <c r="AL27" t="s">
        <v>4884</v>
      </c>
      <c r="AM27" t="s">
        <v>4884</v>
      </c>
      <c r="AN27" t="s">
        <v>4885</v>
      </c>
      <c r="AO27" t="s">
        <v>4885</v>
      </c>
      <c r="AP27" t="s">
        <v>2091</v>
      </c>
      <c r="AQ27" t="s">
        <v>2091</v>
      </c>
    </row>
    <row r="28" spans="1:43" x14ac:dyDescent="0.25">
      <c r="A28" s="1">
        <v>23</v>
      </c>
      <c r="B28" t="s">
        <v>1609</v>
      </c>
      <c r="C28" t="s">
        <v>1609</v>
      </c>
      <c r="D28" t="s">
        <v>3057</v>
      </c>
      <c r="E28" t="s">
        <v>809</v>
      </c>
      <c r="F28" t="s">
        <v>810</v>
      </c>
      <c r="G28" t="s">
        <v>52</v>
      </c>
      <c r="H28" t="s">
        <v>87</v>
      </c>
      <c r="I28" t="s">
        <v>54</v>
      </c>
      <c r="J28" t="s">
        <v>55</v>
      </c>
      <c r="K28" t="s">
        <v>256</v>
      </c>
      <c r="L28" t="s">
        <v>57</v>
      </c>
      <c r="M28" t="s">
        <v>57</v>
      </c>
      <c r="N28" t="s">
        <v>111</v>
      </c>
      <c r="O28" t="s">
        <v>4886</v>
      </c>
      <c r="P28" t="s">
        <v>59</v>
      </c>
      <c r="Q28" t="s">
        <v>59</v>
      </c>
      <c r="R28" t="s">
        <v>59</v>
      </c>
      <c r="S28" t="s">
        <v>4887</v>
      </c>
      <c r="T28" t="s">
        <v>4888</v>
      </c>
      <c r="U28" t="s">
        <v>4889</v>
      </c>
      <c r="V28" t="s">
        <v>4890</v>
      </c>
      <c r="W28" t="s">
        <v>4891</v>
      </c>
      <c r="X28" t="s">
        <v>59</v>
      </c>
      <c r="Y28" t="s">
        <v>4892</v>
      </c>
      <c r="Z28" t="s">
        <v>4893</v>
      </c>
      <c r="AA28" t="s">
        <v>2091</v>
      </c>
      <c r="AB28" t="s">
        <v>4894</v>
      </c>
      <c r="AC28" t="s">
        <v>4895</v>
      </c>
      <c r="AD28" t="s">
        <v>2091</v>
      </c>
      <c r="AE28" t="s">
        <v>4896</v>
      </c>
      <c r="AF28" t="s">
        <v>2091</v>
      </c>
      <c r="AG28" t="s">
        <v>2091</v>
      </c>
      <c r="AH28" t="s">
        <v>2091</v>
      </c>
      <c r="AI28" t="s">
        <v>2091</v>
      </c>
      <c r="AJ28" t="s">
        <v>2091</v>
      </c>
      <c r="AK28" t="s">
        <v>2091</v>
      </c>
      <c r="AL28" t="s">
        <v>4897</v>
      </c>
      <c r="AM28" t="s">
        <v>4898</v>
      </c>
      <c r="AN28" t="s">
        <v>4899</v>
      </c>
      <c r="AO28" t="s">
        <v>4900</v>
      </c>
      <c r="AP28" t="s">
        <v>2091</v>
      </c>
      <c r="AQ28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13"/>
  <sheetViews>
    <sheetView workbookViewId="0">
      <selection activeCell="A7" sqref="A7:XFD13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1661</v>
      </c>
      <c r="C7" t="s">
        <v>1661</v>
      </c>
      <c r="D7" t="s">
        <v>2089</v>
      </c>
      <c r="E7" t="s">
        <v>813</v>
      </c>
      <c r="F7" t="s">
        <v>814</v>
      </c>
      <c r="G7" t="s">
        <v>67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2105</v>
      </c>
      <c r="P7" t="s">
        <v>57</v>
      </c>
      <c r="Q7" t="s">
        <v>57</v>
      </c>
      <c r="R7" t="s">
        <v>57</v>
      </c>
      <c r="S7" t="s">
        <v>2088</v>
      </c>
      <c r="T7" t="s">
        <v>2091</v>
      </c>
      <c r="U7" t="s">
        <v>2091</v>
      </c>
      <c r="V7" t="s">
        <v>2091</v>
      </c>
      <c r="W7" t="s">
        <v>2091</v>
      </c>
      <c r="X7" t="s">
        <v>57</v>
      </c>
      <c r="Y7" t="s">
        <v>2091</v>
      </c>
      <c r="Z7" t="s">
        <v>2091</v>
      </c>
      <c r="AA7" t="s">
        <v>2091</v>
      </c>
      <c r="AB7" t="s">
        <v>2091</v>
      </c>
      <c r="AC7" t="s">
        <v>2091</v>
      </c>
      <c r="AD7" t="s">
        <v>2088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2091</v>
      </c>
      <c r="AM7" t="s">
        <v>2091</v>
      </c>
      <c r="AN7" t="s">
        <v>2091</v>
      </c>
      <c r="AO7" t="s">
        <v>2091</v>
      </c>
      <c r="AP7" t="s">
        <v>2091</v>
      </c>
      <c r="AQ7" t="s">
        <v>2091</v>
      </c>
    </row>
    <row r="8" spans="1:43" x14ac:dyDescent="0.25">
      <c r="A8" s="1">
        <v>3</v>
      </c>
      <c r="B8" t="s">
        <v>1665</v>
      </c>
      <c r="C8" t="s">
        <v>1665</v>
      </c>
      <c r="D8" t="s">
        <v>2104</v>
      </c>
      <c r="E8" t="s">
        <v>816</v>
      </c>
      <c r="F8" t="s">
        <v>817</v>
      </c>
      <c r="G8" t="s">
        <v>67</v>
      </c>
      <c r="H8" t="s">
        <v>91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2105</v>
      </c>
      <c r="P8" t="s">
        <v>57</v>
      </c>
      <c r="Q8" t="s">
        <v>57</v>
      </c>
      <c r="R8" t="s">
        <v>57</v>
      </c>
      <c r="S8" t="s">
        <v>2088</v>
      </c>
      <c r="T8" t="s">
        <v>2091</v>
      </c>
      <c r="U8" t="s">
        <v>2091</v>
      </c>
      <c r="V8" t="s">
        <v>2091</v>
      </c>
      <c r="W8" t="s">
        <v>2091</v>
      </c>
      <c r="X8" t="s">
        <v>57</v>
      </c>
      <c r="Y8" t="s">
        <v>2091</v>
      </c>
      <c r="Z8" t="s">
        <v>2091</v>
      </c>
      <c r="AA8" t="s">
        <v>2091</v>
      </c>
      <c r="AB8" t="s">
        <v>2091</v>
      </c>
      <c r="AC8" t="s">
        <v>2091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2091</v>
      </c>
      <c r="AM8" t="s">
        <v>2091</v>
      </c>
      <c r="AN8" t="s">
        <v>2091</v>
      </c>
      <c r="AO8" t="s">
        <v>2091</v>
      </c>
      <c r="AP8" t="s">
        <v>2091</v>
      </c>
      <c r="AQ8" t="s">
        <v>2091</v>
      </c>
    </row>
    <row r="9" spans="1:43" x14ac:dyDescent="0.25">
      <c r="A9" s="1">
        <v>4</v>
      </c>
      <c r="B9" t="s">
        <v>1667</v>
      </c>
      <c r="C9" t="s">
        <v>1667</v>
      </c>
      <c r="D9" t="s">
        <v>2106</v>
      </c>
      <c r="E9" t="s">
        <v>819</v>
      </c>
      <c r="F9" t="s">
        <v>820</v>
      </c>
      <c r="G9" t="s">
        <v>67</v>
      </c>
      <c r="H9" t="s">
        <v>98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2105</v>
      </c>
      <c r="P9" t="s">
        <v>57</v>
      </c>
      <c r="Q9" t="s">
        <v>57</v>
      </c>
      <c r="R9" t="s">
        <v>57</v>
      </c>
      <c r="S9" t="s">
        <v>2088</v>
      </c>
      <c r="T9" t="s">
        <v>2091</v>
      </c>
      <c r="U9" t="s">
        <v>2091</v>
      </c>
      <c r="V9" t="s">
        <v>2091</v>
      </c>
      <c r="W9" t="s">
        <v>2091</v>
      </c>
      <c r="X9" t="s">
        <v>57</v>
      </c>
      <c r="Y9" t="s">
        <v>2091</v>
      </c>
      <c r="Z9" t="s">
        <v>2091</v>
      </c>
      <c r="AA9" t="s">
        <v>2091</v>
      </c>
      <c r="AB9" t="s">
        <v>2091</v>
      </c>
      <c r="AC9" t="s">
        <v>2091</v>
      </c>
      <c r="AD9" t="s">
        <v>2088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2091</v>
      </c>
      <c r="AM9" t="s">
        <v>2091</v>
      </c>
      <c r="AN9" t="s">
        <v>2091</v>
      </c>
      <c r="AO9" t="s">
        <v>2091</v>
      </c>
      <c r="AP9" t="s">
        <v>2091</v>
      </c>
      <c r="AQ9" t="s">
        <v>2091</v>
      </c>
    </row>
    <row r="10" spans="1:43" x14ac:dyDescent="0.25">
      <c r="A10" s="1">
        <v>5</v>
      </c>
      <c r="B10" t="s">
        <v>1669</v>
      </c>
      <c r="C10" t="s">
        <v>1669</v>
      </c>
      <c r="D10" t="s">
        <v>2118</v>
      </c>
      <c r="E10" t="s">
        <v>822</v>
      </c>
      <c r="F10" t="s">
        <v>823</v>
      </c>
      <c r="G10" t="s">
        <v>52</v>
      </c>
      <c r="H10" t="s">
        <v>185</v>
      </c>
      <c r="I10" t="s">
        <v>73</v>
      </c>
      <c r="J10" t="s">
        <v>55</v>
      </c>
      <c r="K10" t="s">
        <v>56</v>
      </c>
      <c r="L10" t="s">
        <v>57</v>
      </c>
      <c r="M10" t="s">
        <v>57</v>
      </c>
      <c r="N10" t="s">
        <v>111</v>
      </c>
      <c r="O10" t="s">
        <v>4901</v>
      </c>
      <c r="P10" t="s">
        <v>59</v>
      </c>
      <c r="Q10" t="s">
        <v>59</v>
      </c>
      <c r="R10" t="s">
        <v>57</v>
      </c>
      <c r="S10" t="s">
        <v>4902</v>
      </c>
      <c r="T10" t="s">
        <v>4903</v>
      </c>
      <c r="U10" t="s">
        <v>4904</v>
      </c>
      <c r="V10" t="s">
        <v>4905</v>
      </c>
      <c r="W10" t="s">
        <v>2091</v>
      </c>
      <c r="X10" t="s">
        <v>57</v>
      </c>
      <c r="Y10" t="s">
        <v>4906</v>
      </c>
      <c r="Z10" t="s">
        <v>2091</v>
      </c>
      <c r="AA10" t="s">
        <v>2091</v>
      </c>
      <c r="AB10" t="s">
        <v>4907</v>
      </c>
      <c r="AC10" t="s">
        <v>4908</v>
      </c>
      <c r="AD10" t="s">
        <v>2088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4909</v>
      </c>
      <c r="AM10" t="s">
        <v>4910</v>
      </c>
      <c r="AN10" t="s">
        <v>4911</v>
      </c>
      <c r="AO10" t="s">
        <v>4909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1245</v>
      </c>
      <c r="C11" t="s">
        <v>1245</v>
      </c>
      <c r="D11" t="s">
        <v>2133</v>
      </c>
      <c r="E11" t="s">
        <v>825</v>
      </c>
      <c r="F11" t="s">
        <v>826</v>
      </c>
      <c r="G11" t="s">
        <v>52</v>
      </c>
      <c r="H11" t="s">
        <v>239</v>
      </c>
      <c r="I11" t="s">
        <v>73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4470</v>
      </c>
      <c r="P11" t="s">
        <v>59</v>
      </c>
      <c r="Q11" t="s">
        <v>59</v>
      </c>
      <c r="R11" t="s">
        <v>57</v>
      </c>
      <c r="S11" t="s">
        <v>4912</v>
      </c>
      <c r="T11" t="s">
        <v>4913</v>
      </c>
      <c r="U11" t="s">
        <v>4914</v>
      </c>
      <c r="V11" t="s">
        <v>4915</v>
      </c>
      <c r="W11" t="s">
        <v>4916</v>
      </c>
      <c r="X11" t="s">
        <v>57</v>
      </c>
      <c r="Y11" t="s">
        <v>4917</v>
      </c>
      <c r="Z11" t="s">
        <v>2091</v>
      </c>
      <c r="AA11" t="s">
        <v>2091</v>
      </c>
      <c r="AB11" t="s">
        <v>4918</v>
      </c>
      <c r="AC11" t="s">
        <v>4919</v>
      </c>
      <c r="AD11" t="s">
        <v>2088</v>
      </c>
      <c r="AE11" t="s">
        <v>2091</v>
      </c>
      <c r="AF11" t="s">
        <v>4106</v>
      </c>
      <c r="AG11" t="s">
        <v>4106</v>
      </c>
      <c r="AH11" t="s">
        <v>2091</v>
      </c>
      <c r="AI11" t="s">
        <v>2091</v>
      </c>
      <c r="AJ11" t="s">
        <v>4106</v>
      </c>
      <c r="AK11" t="s">
        <v>3398</v>
      </c>
      <c r="AL11" t="s">
        <v>2261</v>
      </c>
      <c r="AM11" t="s">
        <v>2261</v>
      </c>
      <c r="AN11" t="s">
        <v>4920</v>
      </c>
      <c r="AO11" t="s">
        <v>4921</v>
      </c>
      <c r="AP11" t="s">
        <v>4922</v>
      </c>
      <c r="AQ11" t="s">
        <v>3398</v>
      </c>
    </row>
    <row r="12" spans="1:43" x14ac:dyDescent="0.25">
      <c r="A12" s="1">
        <v>7</v>
      </c>
      <c r="B12" t="s">
        <v>1671</v>
      </c>
      <c r="C12" t="s">
        <v>1671</v>
      </c>
      <c r="D12" t="s">
        <v>2144</v>
      </c>
      <c r="E12" t="s">
        <v>828</v>
      </c>
      <c r="F12" t="s">
        <v>829</v>
      </c>
      <c r="G12" t="s">
        <v>52</v>
      </c>
      <c r="H12" t="s">
        <v>128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3193</v>
      </c>
      <c r="P12" t="s">
        <v>59</v>
      </c>
      <c r="Q12" t="s">
        <v>59</v>
      </c>
      <c r="R12" t="s">
        <v>57</v>
      </c>
      <c r="S12" t="s">
        <v>2088</v>
      </c>
      <c r="T12" t="s">
        <v>2091</v>
      </c>
      <c r="U12" t="s">
        <v>4923</v>
      </c>
      <c r="V12" t="s">
        <v>4924</v>
      </c>
      <c r="W12" t="s">
        <v>2091</v>
      </c>
      <c r="X12" t="s">
        <v>57</v>
      </c>
      <c r="Y12" t="s">
        <v>4925</v>
      </c>
      <c r="Z12" t="s">
        <v>2091</v>
      </c>
      <c r="AA12" t="s">
        <v>2091</v>
      </c>
      <c r="AB12" t="s">
        <v>4926</v>
      </c>
      <c r="AC12" t="s">
        <v>4927</v>
      </c>
      <c r="AD12" t="s">
        <v>2088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2091</v>
      </c>
      <c r="AK12" t="s">
        <v>2091</v>
      </c>
      <c r="AL12" t="s">
        <v>4928</v>
      </c>
      <c r="AM12" t="s">
        <v>4929</v>
      </c>
      <c r="AN12" t="s">
        <v>4930</v>
      </c>
      <c r="AO12" t="s">
        <v>4931</v>
      </c>
      <c r="AP12" t="s">
        <v>4932</v>
      </c>
      <c r="AQ12" t="s">
        <v>4933</v>
      </c>
    </row>
    <row r="13" spans="1:43" x14ac:dyDescent="0.25">
      <c r="A13" s="1">
        <v>8</v>
      </c>
      <c r="B13" t="s">
        <v>1663</v>
      </c>
      <c r="C13" t="s">
        <v>1663</v>
      </c>
      <c r="D13" t="s">
        <v>2155</v>
      </c>
      <c r="E13" t="s">
        <v>831</v>
      </c>
      <c r="F13" t="s">
        <v>832</v>
      </c>
      <c r="G13" t="s">
        <v>52</v>
      </c>
      <c r="H13" t="s">
        <v>87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111</v>
      </c>
      <c r="O13" t="s">
        <v>4934</v>
      </c>
      <c r="P13" t="s">
        <v>59</v>
      </c>
      <c r="Q13" t="s">
        <v>59</v>
      </c>
      <c r="R13" t="s">
        <v>57</v>
      </c>
      <c r="S13" t="s">
        <v>4935</v>
      </c>
      <c r="T13" t="s">
        <v>4936</v>
      </c>
      <c r="U13" t="s">
        <v>4937</v>
      </c>
      <c r="V13" t="s">
        <v>4938</v>
      </c>
      <c r="W13" t="s">
        <v>4939</v>
      </c>
      <c r="X13" t="s">
        <v>57</v>
      </c>
      <c r="Y13" t="s">
        <v>4940</v>
      </c>
      <c r="Z13" t="s">
        <v>2091</v>
      </c>
      <c r="AA13" t="s">
        <v>4941</v>
      </c>
      <c r="AB13" t="s">
        <v>4942</v>
      </c>
      <c r="AC13" t="s">
        <v>4943</v>
      </c>
      <c r="AD13" t="s">
        <v>2088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4944</v>
      </c>
      <c r="AM13" t="s">
        <v>4944</v>
      </c>
      <c r="AN13" t="s">
        <v>4945</v>
      </c>
      <c r="AO13" t="s">
        <v>4945</v>
      </c>
      <c r="AP13" t="s">
        <v>2091</v>
      </c>
      <c r="AQ13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11"/>
  <sheetViews>
    <sheetView workbookViewId="0">
      <selection activeCell="A7" sqref="A7:XFD11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1966</v>
      </c>
      <c r="C7" t="s">
        <v>1966</v>
      </c>
      <c r="D7" t="s">
        <v>2089</v>
      </c>
      <c r="E7" t="s">
        <v>835</v>
      </c>
      <c r="F7" t="s">
        <v>836</v>
      </c>
      <c r="G7" t="s">
        <v>52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2717</v>
      </c>
      <c r="P7" t="s">
        <v>59</v>
      </c>
      <c r="Q7" t="s">
        <v>59</v>
      </c>
      <c r="R7" t="s">
        <v>59</v>
      </c>
      <c r="S7" t="s">
        <v>2088</v>
      </c>
      <c r="T7" t="s">
        <v>4946</v>
      </c>
      <c r="U7" t="s">
        <v>4947</v>
      </c>
      <c r="V7" t="s">
        <v>4948</v>
      </c>
      <c r="W7" t="s">
        <v>4949</v>
      </c>
      <c r="X7" t="s">
        <v>57</v>
      </c>
      <c r="Y7" t="s">
        <v>4950</v>
      </c>
      <c r="Z7" t="s">
        <v>2091</v>
      </c>
      <c r="AA7" t="s">
        <v>2091</v>
      </c>
      <c r="AB7" t="s">
        <v>4951</v>
      </c>
      <c r="AC7" t="s">
        <v>4952</v>
      </c>
      <c r="AD7" t="s">
        <v>4952</v>
      </c>
      <c r="AE7" t="s">
        <v>2091</v>
      </c>
      <c r="AF7" t="s">
        <v>4953</v>
      </c>
      <c r="AG7" t="s">
        <v>4954</v>
      </c>
      <c r="AH7" t="s">
        <v>2091</v>
      </c>
      <c r="AI7" t="s">
        <v>2091</v>
      </c>
      <c r="AJ7" t="s">
        <v>2091</v>
      </c>
      <c r="AK7" t="s">
        <v>2091</v>
      </c>
      <c r="AL7" t="s">
        <v>4955</v>
      </c>
      <c r="AM7" t="s">
        <v>4955</v>
      </c>
      <c r="AN7" t="s">
        <v>4956</v>
      </c>
      <c r="AO7" t="s">
        <v>4956</v>
      </c>
      <c r="AP7" t="s">
        <v>2091</v>
      </c>
      <c r="AQ7" t="s">
        <v>2091</v>
      </c>
    </row>
    <row r="8" spans="1:43" x14ac:dyDescent="0.25">
      <c r="A8" s="1">
        <v>3</v>
      </c>
      <c r="B8" t="s">
        <v>1674</v>
      </c>
      <c r="C8" t="s">
        <v>1674</v>
      </c>
      <c r="D8" t="s">
        <v>2104</v>
      </c>
      <c r="E8" t="s">
        <v>838</v>
      </c>
      <c r="F8" t="s">
        <v>839</v>
      </c>
      <c r="G8" t="s">
        <v>52</v>
      </c>
      <c r="H8" t="s">
        <v>87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4957</v>
      </c>
      <c r="P8" t="s">
        <v>59</v>
      </c>
      <c r="Q8" t="s">
        <v>59</v>
      </c>
      <c r="R8" t="s">
        <v>57</v>
      </c>
      <c r="S8" t="s">
        <v>57</v>
      </c>
      <c r="T8" t="s">
        <v>4958</v>
      </c>
      <c r="U8" t="s">
        <v>4959</v>
      </c>
      <c r="V8" t="s">
        <v>4960</v>
      </c>
      <c r="W8" t="s">
        <v>4961</v>
      </c>
      <c r="X8" t="s">
        <v>57</v>
      </c>
      <c r="Y8" t="s">
        <v>4962</v>
      </c>
      <c r="Z8" t="s">
        <v>2091</v>
      </c>
      <c r="AA8" t="s">
        <v>2091</v>
      </c>
      <c r="AB8" t="s">
        <v>4963</v>
      </c>
      <c r="AC8" t="s">
        <v>4964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2253</v>
      </c>
      <c r="AK8" t="s">
        <v>4965</v>
      </c>
      <c r="AL8" t="s">
        <v>4966</v>
      </c>
      <c r="AM8" t="s">
        <v>4967</v>
      </c>
      <c r="AN8" t="s">
        <v>4968</v>
      </c>
      <c r="AO8" t="s">
        <v>4969</v>
      </c>
      <c r="AP8" t="s">
        <v>2091</v>
      </c>
      <c r="AQ8" t="s">
        <v>4965</v>
      </c>
    </row>
    <row r="9" spans="1:43" x14ac:dyDescent="0.25">
      <c r="A9" s="1">
        <v>4</v>
      </c>
      <c r="B9" t="s">
        <v>1676</v>
      </c>
      <c r="C9" t="s">
        <v>1676</v>
      </c>
      <c r="D9" t="s">
        <v>2106</v>
      </c>
      <c r="E9" t="s">
        <v>841</v>
      </c>
      <c r="F9" t="s">
        <v>842</v>
      </c>
      <c r="G9" t="s">
        <v>67</v>
      </c>
      <c r="H9" t="s">
        <v>280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4970</v>
      </c>
      <c r="P9" t="s">
        <v>59</v>
      </c>
      <c r="Q9" t="s">
        <v>59</v>
      </c>
      <c r="R9" t="s">
        <v>57</v>
      </c>
      <c r="S9" t="s">
        <v>4971</v>
      </c>
      <c r="T9" t="s">
        <v>4972</v>
      </c>
      <c r="U9" t="s">
        <v>4973</v>
      </c>
      <c r="V9" t="s">
        <v>4974</v>
      </c>
      <c r="W9" t="s">
        <v>2091</v>
      </c>
      <c r="X9" t="s">
        <v>57</v>
      </c>
      <c r="Y9" t="s">
        <v>4975</v>
      </c>
      <c r="Z9" t="s">
        <v>2091</v>
      </c>
      <c r="AA9" t="s">
        <v>2091</v>
      </c>
      <c r="AB9" t="s">
        <v>4976</v>
      </c>
      <c r="AC9" t="s">
        <v>4977</v>
      </c>
      <c r="AD9" t="s">
        <v>2091</v>
      </c>
      <c r="AE9" t="s">
        <v>2091</v>
      </c>
      <c r="AF9" t="s">
        <v>4978</v>
      </c>
      <c r="AG9" t="s">
        <v>4979</v>
      </c>
      <c r="AH9" t="s">
        <v>2091</v>
      </c>
      <c r="AI9" t="s">
        <v>2091</v>
      </c>
      <c r="AJ9" t="s">
        <v>2091</v>
      </c>
      <c r="AK9" t="s">
        <v>2091</v>
      </c>
      <c r="AL9" t="s">
        <v>4980</v>
      </c>
      <c r="AM9" t="s">
        <v>4980</v>
      </c>
      <c r="AN9" t="s">
        <v>4981</v>
      </c>
      <c r="AO9" t="s">
        <v>4981</v>
      </c>
      <c r="AP9" t="s">
        <v>2091</v>
      </c>
      <c r="AQ9" t="s">
        <v>2091</v>
      </c>
    </row>
    <row r="10" spans="1:43" x14ac:dyDescent="0.25">
      <c r="A10" s="1">
        <v>5</v>
      </c>
      <c r="B10" t="s">
        <v>1678</v>
      </c>
      <c r="C10" t="s">
        <v>1678</v>
      </c>
      <c r="D10" t="s">
        <v>2118</v>
      </c>
      <c r="E10" t="s">
        <v>844</v>
      </c>
      <c r="F10" t="s">
        <v>845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4982</v>
      </c>
      <c r="P10" t="s">
        <v>59</v>
      </c>
      <c r="Q10" t="s">
        <v>59</v>
      </c>
      <c r="R10" t="s">
        <v>57</v>
      </c>
      <c r="S10" t="s">
        <v>2088</v>
      </c>
      <c r="T10" t="s">
        <v>2091</v>
      </c>
      <c r="U10" t="s">
        <v>4983</v>
      </c>
      <c r="V10" t="s">
        <v>4984</v>
      </c>
      <c r="W10" t="s">
        <v>2091</v>
      </c>
      <c r="X10" t="s">
        <v>57</v>
      </c>
      <c r="Y10" t="s">
        <v>4985</v>
      </c>
      <c r="Z10" t="s">
        <v>2091</v>
      </c>
      <c r="AA10" t="s">
        <v>2091</v>
      </c>
      <c r="AB10" t="s">
        <v>4986</v>
      </c>
      <c r="AC10" t="s">
        <v>4987</v>
      </c>
      <c r="AD10" t="s">
        <v>4988</v>
      </c>
      <c r="AE10" t="s">
        <v>2091</v>
      </c>
      <c r="AF10" t="s">
        <v>4989</v>
      </c>
      <c r="AG10" t="s">
        <v>4990</v>
      </c>
      <c r="AH10" t="s">
        <v>2091</v>
      </c>
      <c r="AI10" t="s">
        <v>2091</v>
      </c>
      <c r="AJ10" t="s">
        <v>2091</v>
      </c>
      <c r="AK10" t="s">
        <v>2091</v>
      </c>
      <c r="AL10" t="s">
        <v>4991</v>
      </c>
      <c r="AM10" t="s">
        <v>4991</v>
      </c>
      <c r="AN10" t="s">
        <v>4988</v>
      </c>
      <c r="AO10" t="s">
        <v>4988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1682</v>
      </c>
      <c r="C11" t="s">
        <v>1682</v>
      </c>
      <c r="D11" t="s">
        <v>2133</v>
      </c>
      <c r="E11" t="s">
        <v>847</v>
      </c>
      <c r="F11" t="s">
        <v>848</v>
      </c>
      <c r="G11" t="s">
        <v>52</v>
      </c>
      <c r="H11" t="s">
        <v>121</v>
      </c>
      <c r="I11" t="s">
        <v>73</v>
      </c>
      <c r="J11" t="s">
        <v>74</v>
      </c>
      <c r="K11" t="s">
        <v>56</v>
      </c>
      <c r="L11" t="s">
        <v>57</v>
      </c>
      <c r="M11" t="s">
        <v>57</v>
      </c>
      <c r="N11" t="s">
        <v>58</v>
      </c>
      <c r="O11" t="s">
        <v>3440</v>
      </c>
      <c r="P11" t="s">
        <v>59</v>
      </c>
      <c r="Q11" t="s">
        <v>57</v>
      </c>
      <c r="R11" t="s">
        <v>59</v>
      </c>
      <c r="S11" t="s">
        <v>2088</v>
      </c>
      <c r="T11" t="s">
        <v>4992</v>
      </c>
      <c r="U11" t="s">
        <v>4993</v>
      </c>
      <c r="V11" t="s">
        <v>4994</v>
      </c>
      <c r="W11" t="s">
        <v>4995</v>
      </c>
      <c r="X11" t="s">
        <v>57</v>
      </c>
      <c r="Y11" t="s">
        <v>4996</v>
      </c>
      <c r="Z11" t="s">
        <v>2091</v>
      </c>
      <c r="AA11" t="s">
        <v>2091</v>
      </c>
      <c r="AB11" t="s">
        <v>4997</v>
      </c>
      <c r="AC11" t="s">
        <v>4998</v>
      </c>
      <c r="AD11" t="s">
        <v>2091</v>
      </c>
      <c r="AE11" t="s">
        <v>2091</v>
      </c>
      <c r="AF11" t="s">
        <v>4999</v>
      </c>
      <c r="AG11" t="s">
        <v>5000</v>
      </c>
      <c r="AH11" t="s">
        <v>2091</v>
      </c>
      <c r="AI11" t="s">
        <v>2091</v>
      </c>
      <c r="AJ11" t="s">
        <v>2091</v>
      </c>
      <c r="AK11" t="s">
        <v>2091</v>
      </c>
      <c r="AL11" t="s">
        <v>2091</v>
      </c>
      <c r="AM11" t="s">
        <v>2091</v>
      </c>
      <c r="AN11" t="s">
        <v>5001</v>
      </c>
      <c r="AO11" t="s">
        <v>5001</v>
      </c>
      <c r="AP11" t="s">
        <v>2091</v>
      </c>
      <c r="AQ11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ED02-B0B9-4AC4-950A-D46C9D993F37}">
  <dimension ref="A1:D21"/>
  <sheetViews>
    <sheetView workbookViewId="0">
      <selection activeCell="B5" sqref="B5"/>
    </sheetView>
  </sheetViews>
  <sheetFormatPr defaultRowHeight="15" x14ac:dyDescent="0.25"/>
  <cols>
    <col min="1" max="1" width="20.42578125" bestFit="1" customWidth="1"/>
    <col min="2" max="2" width="76.85546875" bestFit="1" customWidth="1"/>
    <col min="3" max="4" width="18.85546875" bestFit="1" customWidth="1"/>
  </cols>
  <sheetData>
    <row r="1" spans="1:4" x14ac:dyDescent="0.25">
      <c r="A1" s="83" t="s">
        <v>1232</v>
      </c>
      <c r="B1" s="83"/>
      <c r="C1" s="83"/>
      <c r="D1" s="83"/>
    </row>
    <row r="2" spans="1:4" ht="25.5" x14ac:dyDescent="0.25">
      <c r="A2" s="15" t="s">
        <v>0</v>
      </c>
      <c r="B2" s="15" t="s">
        <v>1</v>
      </c>
      <c r="C2" s="16" t="s">
        <v>1233</v>
      </c>
      <c r="D2" s="16" t="s">
        <v>1234</v>
      </c>
    </row>
    <row r="3" spans="1:4" x14ac:dyDescent="0.25">
      <c r="A3" s="1" t="s">
        <v>145</v>
      </c>
      <c r="B3" t="s">
        <v>1235</v>
      </c>
      <c r="C3" s="12">
        <f>'lista definitiva'!AG28</f>
        <v>29927040.760000002</v>
      </c>
      <c r="D3" s="12">
        <f>'lista definitiva'!AH28</f>
        <v>30817836.329999998</v>
      </c>
    </row>
    <row r="4" spans="1:4" x14ac:dyDescent="0.25">
      <c r="A4" s="1" t="s">
        <v>214</v>
      </c>
      <c r="B4" t="s">
        <v>1236</v>
      </c>
      <c r="C4" s="12">
        <f>'lista definitiva'!AG57</f>
        <v>196009565.72999999</v>
      </c>
      <c r="D4" s="12">
        <f>'lista definitiva'!AH57</f>
        <v>194001671.97999999</v>
      </c>
    </row>
    <row r="5" spans="1:4" x14ac:dyDescent="0.25">
      <c r="A5" s="1" t="s">
        <v>327</v>
      </c>
      <c r="B5" t="s">
        <v>1237</v>
      </c>
      <c r="C5" s="12">
        <f>'lista definitiva'!AG86</f>
        <v>1158208.4099999999</v>
      </c>
      <c r="D5" s="12">
        <f>'lista definitiva'!AH86</f>
        <v>214214.89</v>
      </c>
    </row>
    <row r="6" spans="1:4" x14ac:dyDescent="0.25">
      <c r="A6" s="1" t="s">
        <v>327</v>
      </c>
      <c r="B6" t="s">
        <v>1238</v>
      </c>
      <c r="C6" s="12">
        <f>'lista definitiva'!AG89</f>
        <v>11560853.08</v>
      </c>
      <c r="D6" s="12">
        <f>'lista definitiva'!AH89</f>
        <v>14353807.380000001</v>
      </c>
    </row>
    <row r="7" spans="1:4" x14ac:dyDescent="0.25">
      <c r="A7" s="1" t="s">
        <v>346</v>
      </c>
      <c r="B7" t="s">
        <v>1239</v>
      </c>
      <c r="C7" s="12">
        <f>'lista definitiva'!AG100</f>
        <v>3095445.01</v>
      </c>
      <c r="D7" s="12">
        <f>'lista definitiva'!AH100</f>
        <v>3673590.97</v>
      </c>
    </row>
    <row r="8" spans="1:4" x14ac:dyDescent="0.25">
      <c r="A8" s="1" t="s">
        <v>656</v>
      </c>
      <c r="B8" t="s">
        <v>1240</v>
      </c>
      <c r="C8" s="12">
        <f>'lista definitiva'!AG191</f>
        <v>107361110</v>
      </c>
      <c r="D8" s="12">
        <f>'lista definitiva'!AH191</f>
        <v>786512172</v>
      </c>
    </row>
    <row r="9" spans="1:4" x14ac:dyDescent="0.25">
      <c r="A9" s="1" t="s">
        <v>656</v>
      </c>
      <c r="B9" t="s">
        <v>1241</v>
      </c>
      <c r="C9" s="12">
        <f>'lista definitiva'!AG194</f>
        <v>1917289.87</v>
      </c>
      <c r="D9" s="12">
        <f>'lista definitiva'!AH194</f>
        <v>4411871.4000000004</v>
      </c>
    </row>
    <row r="10" spans="1:4" x14ac:dyDescent="0.25">
      <c r="A10" s="1" t="s">
        <v>656</v>
      </c>
      <c r="B10" t="s">
        <v>1242</v>
      </c>
      <c r="C10" s="12">
        <f>'lista definitiva'!AG198</f>
        <v>18547291.739999998</v>
      </c>
      <c r="D10" s="12">
        <f>'lista definitiva'!AH198</f>
        <v>100030895.66</v>
      </c>
    </row>
    <row r="11" spans="1:4" x14ac:dyDescent="0.25">
      <c r="A11" s="1" t="s">
        <v>713</v>
      </c>
      <c r="B11" t="s">
        <v>1243</v>
      </c>
      <c r="C11" s="12">
        <f>'lista definitiva'!AG215</f>
        <v>62517065.880000003</v>
      </c>
      <c r="D11" s="12">
        <f>'lista definitiva'!AH215</f>
        <v>19200000</v>
      </c>
    </row>
    <row r="12" spans="1:4" x14ac:dyDescent="0.25">
      <c r="A12" s="1" t="s">
        <v>744</v>
      </c>
      <c r="B12" t="s">
        <v>1244</v>
      </c>
      <c r="C12" s="12">
        <f>'lista definitiva'!AG221</f>
        <v>676</v>
      </c>
      <c r="D12" s="12">
        <f>'lista definitiva'!AH221</f>
        <v>720</v>
      </c>
    </row>
    <row r="13" spans="1:4" x14ac:dyDescent="0.25">
      <c r="A13" s="1" t="s">
        <v>811</v>
      </c>
      <c r="B13" t="s">
        <v>1245</v>
      </c>
      <c r="C13" s="12">
        <f>'lista definitiva'!AG244</f>
        <v>7000000</v>
      </c>
      <c r="D13" s="12">
        <f>'lista definitiva'!AH244</f>
        <v>7000000</v>
      </c>
    </row>
    <row r="14" spans="1:4" x14ac:dyDescent="0.25">
      <c r="A14" s="1" t="s">
        <v>935</v>
      </c>
      <c r="B14" t="s">
        <v>1246</v>
      </c>
      <c r="C14" s="12">
        <f>'lista definitiva'!AG287</f>
        <v>0</v>
      </c>
      <c r="D14" s="12">
        <f>'lista definitiva'!AH287</f>
        <v>317976248.06999999</v>
      </c>
    </row>
    <row r="15" spans="1:4" x14ac:dyDescent="0.25">
      <c r="C15" s="12"/>
      <c r="D15" s="12"/>
    </row>
    <row r="16" spans="1:4" x14ac:dyDescent="0.25">
      <c r="A16" s="84" t="s">
        <v>1247</v>
      </c>
      <c r="B16" s="84"/>
      <c r="C16" s="84"/>
      <c r="D16" s="84"/>
    </row>
    <row r="17" spans="1:4" ht="25.5" x14ac:dyDescent="0.25">
      <c r="A17" s="15" t="s">
        <v>0</v>
      </c>
      <c r="B17" s="15" t="s">
        <v>1</v>
      </c>
      <c r="C17" s="16" t="s">
        <v>1248</v>
      </c>
      <c r="D17" s="16" t="s">
        <v>1249</v>
      </c>
    </row>
    <row r="18" spans="1:4" x14ac:dyDescent="0.25">
      <c r="A18" t="str">
        <f>'lista definitiva'!A88</f>
        <v>ES</v>
      </c>
      <c r="B18" t="str">
        <f>'lista definitiva'!B88</f>
        <v>Companhia Espírito Santense de Saneamento</v>
      </c>
      <c r="C18" s="12">
        <f>'lista definitiva'!AQ88</f>
        <v>3057006000</v>
      </c>
      <c r="D18" s="12">
        <f>'lista definitiva'!AR88</f>
        <v>3015250810</v>
      </c>
    </row>
    <row r="19" spans="1:4" x14ac:dyDescent="0.25">
      <c r="A19" t="str">
        <f>'lista definitiva'!A191</f>
        <v>PI</v>
      </c>
      <c r="B19" s="82" t="str">
        <f>'lista definitiva'!B191</f>
        <v>Águas e Esgotos do Piauí S/A</v>
      </c>
      <c r="C19" s="12">
        <f>'lista definitiva'!AQ191</f>
        <v>152286319</v>
      </c>
      <c r="D19" s="12">
        <f>'lista definitiva'!AR191</f>
        <v>152286319</v>
      </c>
    </row>
    <row r="20" spans="1:4" x14ac:dyDescent="0.25">
      <c r="A20" t="str">
        <f>'lista definitiva'!A193</f>
        <v>PI</v>
      </c>
      <c r="B20" s="82" t="str">
        <f>'lista definitiva'!B193</f>
        <v>Companhia de Gás do Piauí</v>
      </c>
      <c r="C20" s="12">
        <f>'lista definitiva'!AQ193</f>
        <v>10002674</v>
      </c>
      <c r="D20" s="12">
        <f>'lista definitiva'!AR193</f>
        <v>10002674</v>
      </c>
    </row>
    <row r="21" spans="1:4" x14ac:dyDescent="0.25">
      <c r="A21" t="str">
        <f>'lista definitiva'!A214</f>
        <v>RS</v>
      </c>
      <c r="B21" t="str">
        <f>'lista definitiva'!B214</f>
        <v>Empresa Gaúcha de Rodovias</v>
      </c>
      <c r="C21" s="12">
        <f>'lista definitiva'!AQ214</f>
        <v>20000000</v>
      </c>
      <c r="D21" s="12">
        <f>'lista definitiva'!AR214</f>
        <v>20000000</v>
      </c>
    </row>
  </sheetData>
  <sheetProtection sheet="1" objects="1" scenarios="1"/>
  <mergeCells count="2">
    <mergeCell ref="A1:D1"/>
    <mergeCell ref="A16:D16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2"/>
  <sheetViews>
    <sheetView workbookViewId="0">
      <selection activeCell="A7" sqref="A7:XFD22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1718</v>
      </c>
      <c r="C7" t="s">
        <v>1718</v>
      </c>
      <c r="D7" t="s">
        <v>2089</v>
      </c>
      <c r="E7" t="s">
        <v>851</v>
      </c>
      <c r="F7" t="s">
        <v>852</v>
      </c>
      <c r="G7" t="s">
        <v>67</v>
      </c>
      <c r="H7" t="s">
        <v>91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3111</v>
      </c>
      <c r="P7" t="s">
        <v>57</v>
      </c>
      <c r="Q7" t="s">
        <v>59</v>
      </c>
      <c r="R7" t="s">
        <v>57</v>
      </c>
      <c r="S7" t="s">
        <v>2088</v>
      </c>
      <c r="T7" t="s">
        <v>5002</v>
      </c>
      <c r="U7" t="s">
        <v>5003</v>
      </c>
      <c r="V7" t="s">
        <v>5004</v>
      </c>
      <c r="W7" t="s">
        <v>2091</v>
      </c>
      <c r="X7" t="s">
        <v>57</v>
      </c>
      <c r="Y7" t="s">
        <v>5005</v>
      </c>
      <c r="Z7" t="s">
        <v>2091</v>
      </c>
      <c r="AA7" t="s">
        <v>5006</v>
      </c>
      <c r="AB7" t="s">
        <v>5007</v>
      </c>
      <c r="AC7" t="s">
        <v>5008</v>
      </c>
      <c r="AD7" t="s">
        <v>2091</v>
      </c>
      <c r="AE7" t="s">
        <v>2091</v>
      </c>
      <c r="AF7" t="s">
        <v>5009</v>
      </c>
      <c r="AG7" t="s">
        <v>5010</v>
      </c>
      <c r="AH7" t="s">
        <v>5011</v>
      </c>
      <c r="AI7" t="s">
        <v>5011</v>
      </c>
      <c r="AJ7" t="s">
        <v>2091</v>
      </c>
      <c r="AK7" t="s">
        <v>2091</v>
      </c>
      <c r="AL7" t="s">
        <v>5012</v>
      </c>
      <c r="AM7" t="s">
        <v>5012</v>
      </c>
      <c r="AN7" t="s">
        <v>5012</v>
      </c>
      <c r="AO7" t="s">
        <v>5012</v>
      </c>
      <c r="AP7" t="s">
        <v>2091</v>
      </c>
      <c r="AQ7" t="s">
        <v>2091</v>
      </c>
    </row>
    <row r="8" spans="1:43" x14ac:dyDescent="0.25">
      <c r="A8" s="1">
        <v>3</v>
      </c>
      <c r="B8" t="s">
        <v>1717</v>
      </c>
      <c r="C8" t="s">
        <v>1717</v>
      </c>
      <c r="D8" t="s">
        <v>2104</v>
      </c>
      <c r="E8" t="s">
        <v>854</v>
      </c>
      <c r="F8" t="s">
        <v>855</v>
      </c>
      <c r="G8" t="s">
        <v>52</v>
      </c>
      <c r="H8" t="s">
        <v>102</v>
      </c>
      <c r="I8" t="s">
        <v>73</v>
      </c>
      <c r="J8" t="s">
        <v>74</v>
      </c>
      <c r="K8" t="s">
        <v>56</v>
      </c>
      <c r="L8" t="s">
        <v>57</v>
      </c>
      <c r="M8" t="s">
        <v>57</v>
      </c>
      <c r="N8" t="s">
        <v>58</v>
      </c>
      <c r="O8" t="s">
        <v>5013</v>
      </c>
      <c r="P8" t="s">
        <v>59</v>
      </c>
      <c r="Q8" t="s">
        <v>59</v>
      </c>
      <c r="R8" t="s">
        <v>57</v>
      </c>
      <c r="S8" t="s">
        <v>5014</v>
      </c>
      <c r="T8" t="s">
        <v>5015</v>
      </c>
      <c r="U8" t="s">
        <v>5016</v>
      </c>
      <c r="V8" t="s">
        <v>5017</v>
      </c>
      <c r="W8" t="s">
        <v>5018</v>
      </c>
      <c r="X8" t="s">
        <v>57</v>
      </c>
      <c r="Y8" t="s">
        <v>5019</v>
      </c>
      <c r="Z8" t="s">
        <v>2091</v>
      </c>
      <c r="AA8" t="s">
        <v>5020</v>
      </c>
      <c r="AB8" t="s">
        <v>5021</v>
      </c>
      <c r="AC8" t="s">
        <v>5022</v>
      </c>
      <c r="AD8" t="s">
        <v>2091</v>
      </c>
      <c r="AE8" t="s">
        <v>2091</v>
      </c>
      <c r="AF8" t="s">
        <v>5023</v>
      </c>
      <c r="AG8" t="s">
        <v>5024</v>
      </c>
      <c r="AH8" t="s">
        <v>2091</v>
      </c>
      <c r="AI8" t="s">
        <v>2091</v>
      </c>
      <c r="AJ8" t="s">
        <v>2091</v>
      </c>
      <c r="AK8" t="s">
        <v>2091</v>
      </c>
      <c r="AL8" t="s">
        <v>5025</v>
      </c>
      <c r="AM8" t="s">
        <v>5025</v>
      </c>
      <c r="AN8" t="s">
        <v>5026</v>
      </c>
      <c r="AO8" t="s">
        <v>5026</v>
      </c>
      <c r="AP8" t="s">
        <v>5027</v>
      </c>
      <c r="AQ8" t="s">
        <v>5027</v>
      </c>
    </row>
    <row r="9" spans="1:43" x14ac:dyDescent="0.25">
      <c r="A9" s="1">
        <v>4</v>
      </c>
      <c r="B9" t="s">
        <v>1720</v>
      </c>
      <c r="C9" t="s">
        <v>1720</v>
      </c>
      <c r="D9" t="s">
        <v>2106</v>
      </c>
      <c r="E9" t="s">
        <v>857</v>
      </c>
      <c r="F9" t="s">
        <v>858</v>
      </c>
      <c r="G9" t="s">
        <v>52</v>
      </c>
      <c r="H9" t="s">
        <v>102</v>
      </c>
      <c r="I9" t="s">
        <v>73</v>
      </c>
      <c r="J9" t="s">
        <v>171</v>
      </c>
      <c r="K9" t="s">
        <v>56</v>
      </c>
      <c r="L9" t="s">
        <v>57</v>
      </c>
      <c r="M9" t="s">
        <v>57</v>
      </c>
      <c r="N9" t="s">
        <v>58</v>
      </c>
      <c r="O9" t="s">
        <v>5028</v>
      </c>
      <c r="P9" t="s">
        <v>59</v>
      </c>
      <c r="Q9" t="s">
        <v>59</v>
      </c>
      <c r="R9" t="s">
        <v>57</v>
      </c>
      <c r="S9" t="s">
        <v>5029</v>
      </c>
      <c r="T9" t="s">
        <v>5030</v>
      </c>
      <c r="U9" t="s">
        <v>5031</v>
      </c>
      <c r="V9" t="s">
        <v>5032</v>
      </c>
      <c r="W9" t="s">
        <v>5033</v>
      </c>
      <c r="X9" t="s">
        <v>57</v>
      </c>
      <c r="Y9" t="s">
        <v>5034</v>
      </c>
      <c r="Z9" t="s">
        <v>2091</v>
      </c>
      <c r="AA9" t="s">
        <v>2091</v>
      </c>
      <c r="AB9" t="s">
        <v>5035</v>
      </c>
      <c r="AC9" t="s">
        <v>5036</v>
      </c>
      <c r="AD9" t="s">
        <v>2091</v>
      </c>
      <c r="AE9" t="s">
        <v>2091</v>
      </c>
      <c r="AF9" t="s">
        <v>5037</v>
      </c>
      <c r="AG9" t="s">
        <v>5038</v>
      </c>
      <c r="AH9" t="s">
        <v>2091</v>
      </c>
      <c r="AI9" t="s">
        <v>2091</v>
      </c>
      <c r="AJ9" t="s">
        <v>2091</v>
      </c>
      <c r="AK9" t="s">
        <v>2091</v>
      </c>
      <c r="AL9" t="s">
        <v>5039</v>
      </c>
      <c r="AM9" t="s">
        <v>5039</v>
      </c>
      <c r="AN9" t="s">
        <v>5039</v>
      </c>
      <c r="AO9" t="s">
        <v>5039</v>
      </c>
      <c r="AP9" t="s">
        <v>2091</v>
      </c>
      <c r="AQ9" t="s">
        <v>2091</v>
      </c>
    </row>
    <row r="10" spans="1:43" x14ac:dyDescent="0.25">
      <c r="A10" s="1">
        <v>5</v>
      </c>
      <c r="B10" t="s">
        <v>1727</v>
      </c>
      <c r="C10" t="s">
        <v>1727</v>
      </c>
      <c r="D10" t="s">
        <v>2118</v>
      </c>
      <c r="E10" t="s">
        <v>860</v>
      </c>
      <c r="F10" t="s">
        <v>861</v>
      </c>
      <c r="G10" t="s">
        <v>67</v>
      </c>
      <c r="H10" t="s">
        <v>149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4339</v>
      </c>
      <c r="P10" t="s">
        <v>57</v>
      </c>
      <c r="Q10" t="s">
        <v>59</v>
      </c>
      <c r="R10" t="s">
        <v>57</v>
      </c>
      <c r="S10" t="s">
        <v>2088</v>
      </c>
      <c r="T10" t="s">
        <v>5040</v>
      </c>
      <c r="U10" t="s">
        <v>5041</v>
      </c>
      <c r="V10" t="s">
        <v>5042</v>
      </c>
      <c r="W10" t="s">
        <v>2091</v>
      </c>
      <c r="X10" t="s">
        <v>57</v>
      </c>
      <c r="Y10" t="s">
        <v>5043</v>
      </c>
      <c r="Z10" t="s">
        <v>2091</v>
      </c>
      <c r="AA10" t="s">
        <v>2091</v>
      </c>
      <c r="AB10" t="s">
        <v>5044</v>
      </c>
      <c r="AC10" t="s">
        <v>5045</v>
      </c>
      <c r="AD10" t="s">
        <v>2091</v>
      </c>
      <c r="AE10" t="s">
        <v>2091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5046</v>
      </c>
      <c r="AM10" t="s">
        <v>5046</v>
      </c>
      <c r="AN10" t="s">
        <v>5047</v>
      </c>
      <c r="AO10" t="s">
        <v>5047</v>
      </c>
      <c r="AP10" t="s">
        <v>5048</v>
      </c>
      <c r="AQ10" t="s">
        <v>5048</v>
      </c>
    </row>
    <row r="11" spans="1:43" x14ac:dyDescent="0.25">
      <c r="A11" s="1">
        <v>6</v>
      </c>
      <c r="B11" t="s">
        <v>1704</v>
      </c>
      <c r="C11" t="s">
        <v>1704</v>
      </c>
      <c r="D11" t="s">
        <v>2133</v>
      </c>
      <c r="E11" t="s">
        <v>863</v>
      </c>
      <c r="F11" t="s">
        <v>864</v>
      </c>
      <c r="G11" t="s">
        <v>52</v>
      </c>
      <c r="H11" t="s">
        <v>68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5049</v>
      </c>
      <c r="P11" t="s">
        <v>59</v>
      </c>
      <c r="Q11" t="s">
        <v>59</v>
      </c>
      <c r="R11" t="s">
        <v>59</v>
      </c>
      <c r="S11" t="s">
        <v>5050</v>
      </c>
      <c r="T11" t="s">
        <v>5051</v>
      </c>
      <c r="U11" t="s">
        <v>5052</v>
      </c>
      <c r="V11" t="s">
        <v>5053</v>
      </c>
      <c r="W11" t="s">
        <v>5054</v>
      </c>
      <c r="X11" t="s">
        <v>57</v>
      </c>
      <c r="Y11" t="s">
        <v>5055</v>
      </c>
      <c r="Z11" t="s">
        <v>2091</v>
      </c>
      <c r="AA11" t="s">
        <v>2091</v>
      </c>
      <c r="AB11" t="s">
        <v>5056</v>
      </c>
      <c r="AC11" t="s">
        <v>5057</v>
      </c>
      <c r="AD11" t="s">
        <v>2091</v>
      </c>
      <c r="AE11" t="s">
        <v>5058</v>
      </c>
      <c r="AF11" t="s">
        <v>2091</v>
      </c>
      <c r="AG11" t="s">
        <v>2091</v>
      </c>
      <c r="AH11" t="s">
        <v>2091</v>
      </c>
      <c r="AI11" t="s">
        <v>2091</v>
      </c>
      <c r="AJ11" t="s">
        <v>5059</v>
      </c>
      <c r="AK11" t="s">
        <v>2091</v>
      </c>
      <c r="AL11" t="s">
        <v>5060</v>
      </c>
      <c r="AM11" t="s">
        <v>5061</v>
      </c>
      <c r="AN11" t="s">
        <v>5062</v>
      </c>
      <c r="AO11" t="s">
        <v>5063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1706</v>
      </c>
      <c r="C12" t="s">
        <v>1706</v>
      </c>
      <c r="D12" t="s">
        <v>2144</v>
      </c>
      <c r="E12" t="s">
        <v>866</v>
      </c>
      <c r="F12" t="s">
        <v>867</v>
      </c>
      <c r="G12" t="s">
        <v>67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2254</v>
      </c>
      <c r="P12" t="s">
        <v>57</v>
      </c>
      <c r="Q12" t="s">
        <v>59</v>
      </c>
      <c r="R12" t="s">
        <v>57</v>
      </c>
      <c r="S12" t="s">
        <v>2088</v>
      </c>
      <c r="T12" t="s">
        <v>5064</v>
      </c>
      <c r="U12" t="s">
        <v>5065</v>
      </c>
      <c r="V12" t="s">
        <v>5066</v>
      </c>
      <c r="W12" t="s">
        <v>2091</v>
      </c>
      <c r="X12" t="s">
        <v>57</v>
      </c>
      <c r="Y12" t="s">
        <v>5067</v>
      </c>
      <c r="Z12" t="s">
        <v>2091</v>
      </c>
      <c r="AA12" t="s">
        <v>2091</v>
      </c>
      <c r="AB12" t="s">
        <v>5068</v>
      </c>
      <c r="AC12" t="s">
        <v>5069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5070</v>
      </c>
      <c r="AK12" t="s">
        <v>2091</v>
      </c>
      <c r="AL12" t="s">
        <v>5071</v>
      </c>
      <c r="AM12" t="s">
        <v>5071</v>
      </c>
      <c r="AN12" t="s">
        <v>5072</v>
      </c>
      <c r="AO12" t="s">
        <v>5072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1712</v>
      </c>
      <c r="C13" t="s">
        <v>1712</v>
      </c>
      <c r="D13" t="s">
        <v>2155</v>
      </c>
      <c r="E13" t="s">
        <v>1277</v>
      </c>
      <c r="F13" t="s">
        <v>870</v>
      </c>
      <c r="G13" t="s">
        <v>52</v>
      </c>
      <c r="H13" t="s">
        <v>72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111</v>
      </c>
      <c r="O13" t="s">
        <v>4251</v>
      </c>
      <c r="P13" t="s">
        <v>59</v>
      </c>
      <c r="Q13" t="s">
        <v>59</v>
      </c>
      <c r="R13" t="s">
        <v>57</v>
      </c>
      <c r="S13" t="s">
        <v>2088</v>
      </c>
      <c r="T13" t="s">
        <v>5073</v>
      </c>
      <c r="U13" t="s">
        <v>5074</v>
      </c>
      <c r="V13" t="s">
        <v>5075</v>
      </c>
      <c r="W13" t="s">
        <v>5076</v>
      </c>
      <c r="X13" t="s">
        <v>57</v>
      </c>
      <c r="Y13" t="s">
        <v>5077</v>
      </c>
      <c r="Z13" t="s">
        <v>2091</v>
      </c>
      <c r="AA13" t="s">
        <v>2091</v>
      </c>
      <c r="AB13" t="s">
        <v>5078</v>
      </c>
      <c r="AC13" t="s">
        <v>5079</v>
      </c>
      <c r="AD13" t="s">
        <v>2091</v>
      </c>
      <c r="AE13" t="s">
        <v>2091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5080</v>
      </c>
      <c r="AM13" t="s">
        <v>5080</v>
      </c>
      <c r="AN13" t="s">
        <v>5081</v>
      </c>
      <c r="AO13" t="s">
        <v>5081</v>
      </c>
      <c r="AP13" t="s">
        <v>5082</v>
      </c>
      <c r="AQ13" t="s">
        <v>5082</v>
      </c>
    </row>
    <row r="14" spans="1:43" x14ac:dyDescent="0.25">
      <c r="A14" s="1">
        <v>9</v>
      </c>
      <c r="B14" t="s">
        <v>1713</v>
      </c>
      <c r="C14" t="s">
        <v>1713</v>
      </c>
      <c r="D14" t="s">
        <v>2165</v>
      </c>
      <c r="E14" t="s">
        <v>872</v>
      </c>
      <c r="F14" t="s">
        <v>873</v>
      </c>
      <c r="G14" t="s">
        <v>52</v>
      </c>
      <c r="H14" t="s">
        <v>280</v>
      </c>
      <c r="I14" t="s">
        <v>54</v>
      </c>
      <c r="J14" t="s">
        <v>55</v>
      </c>
      <c r="K14" t="s">
        <v>256</v>
      </c>
      <c r="L14" t="s">
        <v>59</v>
      </c>
      <c r="M14" t="s">
        <v>57</v>
      </c>
      <c r="N14" t="s">
        <v>111</v>
      </c>
      <c r="O14" t="s">
        <v>5083</v>
      </c>
      <c r="P14" t="s">
        <v>59</v>
      </c>
      <c r="Q14" t="s">
        <v>59</v>
      </c>
      <c r="R14" t="s">
        <v>59</v>
      </c>
      <c r="S14" t="s">
        <v>5084</v>
      </c>
      <c r="T14" t="s">
        <v>5085</v>
      </c>
      <c r="U14" t="s">
        <v>5086</v>
      </c>
      <c r="V14" t="s">
        <v>5087</v>
      </c>
      <c r="W14" t="s">
        <v>5088</v>
      </c>
      <c r="X14" t="s">
        <v>59</v>
      </c>
      <c r="Y14" t="s">
        <v>5089</v>
      </c>
      <c r="Z14" t="s">
        <v>5090</v>
      </c>
      <c r="AA14" t="s">
        <v>2091</v>
      </c>
      <c r="AB14" t="s">
        <v>5091</v>
      </c>
      <c r="AC14" t="s">
        <v>5092</v>
      </c>
      <c r="AD14" t="s">
        <v>5093</v>
      </c>
      <c r="AE14" t="s">
        <v>5094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5095</v>
      </c>
      <c r="AM14" t="s">
        <v>5095</v>
      </c>
      <c r="AN14" t="s">
        <v>5096</v>
      </c>
      <c r="AO14" t="s">
        <v>5096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1715</v>
      </c>
      <c r="C15" t="s">
        <v>1715</v>
      </c>
      <c r="D15" t="s">
        <v>2175</v>
      </c>
      <c r="E15" t="s">
        <v>875</v>
      </c>
      <c r="F15" t="s">
        <v>876</v>
      </c>
      <c r="G15" t="s">
        <v>52</v>
      </c>
      <c r="H15" t="s">
        <v>98</v>
      </c>
      <c r="I15" t="s">
        <v>73</v>
      </c>
      <c r="J15" t="s">
        <v>55</v>
      </c>
      <c r="K15" t="s">
        <v>56</v>
      </c>
      <c r="L15" t="s">
        <v>57</v>
      </c>
      <c r="M15" t="s">
        <v>57</v>
      </c>
      <c r="N15" t="s">
        <v>111</v>
      </c>
      <c r="O15" t="s">
        <v>5097</v>
      </c>
      <c r="P15" t="s">
        <v>59</v>
      </c>
      <c r="Q15" t="s">
        <v>59</v>
      </c>
      <c r="R15" t="s">
        <v>57</v>
      </c>
      <c r="S15" t="s">
        <v>5098</v>
      </c>
      <c r="T15" t="s">
        <v>5099</v>
      </c>
      <c r="U15" t="s">
        <v>5100</v>
      </c>
      <c r="V15" t="s">
        <v>5101</v>
      </c>
      <c r="W15" t="s">
        <v>5102</v>
      </c>
      <c r="X15" t="s">
        <v>57</v>
      </c>
      <c r="Y15" t="s">
        <v>5103</v>
      </c>
      <c r="Z15" t="s">
        <v>2091</v>
      </c>
      <c r="AA15" t="s">
        <v>5104</v>
      </c>
      <c r="AB15" t="s">
        <v>5105</v>
      </c>
      <c r="AC15" t="s">
        <v>5106</v>
      </c>
      <c r="AD15" t="s">
        <v>2091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5107</v>
      </c>
      <c r="AM15" t="s">
        <v>5107</v>
      </c>
      <c r="AN15" t="s">
        <v>5107</v>
      </c>
      <c r="AO15" t="s">
        <v>5107</v>
      </c>
      <c r="AP15" t="s">
        <v>5108</v>
      </c>
      <c r="AQ15" t="s">
        <v>5108</v>
      </c>
    </row>
    <row r="16" spans="1:43" x14ac:dyDescent="0.25">
      <c r="A16" s="1">
        <v>11</v>
      </c>
      <c r="B16" t="s">
        <v>1711</v>
      </c>
      <c r="C16" t="s">
        <v>1711</v>
      </c>
      <c r="D16" t="s">
        <v>2190</v>
      </c>
      <c r="E16" t="s">
        <v>878</v>
      </c>
      <c r="F16" t="s">
        <v>879</v>
      </c>
      <c r="G16" t="s">
        <v>52</v>
      </c>
      <c r="H16" t="s">
        <v>87</v>
      </c>
      <c r="I16" t="s">
        <v>54</v>
      </c>
      <c r="J16" t="s">
        <v>55</v>
      </c>
      <c r="K16" t="s">
        <v>256</v>
      </c>
      <c r="L16" t="s">
        <v>59</v>
      </c>
      <c r="M16" t="s">
        <v>57</v>
      </c>
      <c r="N16" t="s">
        <v>111</v>
      </c>
      <c r="O16" t="s">
        <v>5109</v>
      </c>
      <c r="P16" t="s">
        <v>59</v>
      </c>
      <c r="Q16" t="s">
        <v>59</v>
      </c>
      <c r="R16" t="s">
        <v>59</v>
      </c>
      <c r="S16" t="s">
        <v>5110</v>
      </c>
      <c r="T16" t="s">
        <v>5111</v>
      </c>
      <c r="U16" t="s">
        <v>5112</v>
      </c>
      <c r="V16" t="s">
        <v>5113</v>
      </c>
      <c r="W16" t="s">
        <v>5114</v>
      </c>
      <c r="X16" t="s">
        <v>57</v>
      </c>
      <c r="Y16" t="s">
        <v>5115</v>
      </c>
      <c r="Z16" t="s">
        <v>2091</v>
      </c>
      <c r="AA16" t="s">
        <v>2091</v>
      </c>
      <c r="AB16" t="s">
        <v>5116</v>
      </c>
      <c r="AC16" t="s">
        <v>5117</v>
      </c>
      <c r="AD16" t="s">
        <v>2091</v>
      </c>
      <c r="AE16" t="s">
        <v>5118</v>
      </c>
      <c r="AF16" t="s">
        <v>2091</v>
      </c>
      <c r="AG16" t="s">
        <v>2091</v>
      </c>
      <c r="AH16" t="s">
        <v>2091</v>
      </c>
      <c r="AI16" t="s">
        <v>2091</v>
      </c>
      <c r="AJ16" t="s">
        <v>5119</v>
      </c>
      <c r="AK16" t="s">
        <v>5120</v>
      </c>
      <c r="AL16" t="s">
        <v>5121</v>
      </c>
      <c r="AM16" t="s">
        <v>5122</v>
      </c>
      <c r="AN16" t="s">
        <v>5123</v>
      </c>
      <c r="AO16" t="s">
        <v>5124</v>
      </c>
      <c r="AP16" t="s">
        <v>5125</v>
      </c>
      <c r="AQ16" t="s">
        <v>5126</v>
      </c>
    </row>
    <row r="17" spans="1:43" x14ac:dyDescent="0.25">
      <c r="A17" s="1">
        <v>12</v>
      </c>
      <c r="B17" t="s">
        <v>1722</v>
      </c>
      <c r="C17" t="s">
        <v>1722</v>
      </c>
      <c r="D17" t="s">
        <v>2206</v>
      </c>
      <c r="E17" t="s">
        <v>881</v>
      </c>
      <c r="F17" t="s">
        <v>882</v>
      </c>
      <c r="G17" t="s">
        <v>52</v>
      </c>
      <c r="H17" t="s">
        <v>53</v>
      </c>
      <c r="I17" t="s">
        <v>54</v>
      </c>
      <c r="J17" t="s">
        <v>55</v>
      </c>
      <c r="K17" t="s">
        <v>56</v>
      </c>
      <c r="L17" t="s">
        <v>57</v>
      </c>
      <c r="M17" t="s">
        <v>57</v>
      </c>
      <c r="N17" t="s">
        <v>111</v>
      </c>
      <c r="O17" t="s">
        <v>2233</v>
      </c>
      <c r="P17" t="s">
        <v>59</v>
      </c>
      <c r="Q17" t="s">
        <v>59</v>
      </c>
      <c r="R17" t="s">
        <v>57</v>
      </c>
      <c r="S17" t="s">
        <v>2088</v>
      </c>
      <c r="T17" t="s">
        <v>5127</v>
      </c>
      <c r="U17" t="s">
        <v>5128</v>
      </c>
      <c r="V17" t="s">
        <v>5129</v>
      </c>
      <c r="W17" t="s">
        <v>5130</v>
      </c>
      <c r="X17" t="s">
        <v>57</v>
      </c>
      <c r="Y17" t="s">
        <v>5131</v>
      </c>
      <c r="Z17" t="s">
        <v>2091</v>
      </c>
      <c r="AA17" t="s">
        <v>5132</v>
      </c>
      <c r="AB17" t="s">
        <v>5133</v>
      </c>
      <c r="AC17" t="s">
        <v>5134</v>
      </c>
      <c r="AD17" t="s">
        <v>2091</v>
      </c>
      <c r="AE17" t="s">
        <v>2091</v>
      </c>
      <c r="AF17" t="s">
        <v>2091</v>
      </c>
      <c r="AG17" t="s">
        <v>2091</v>
      </c>
      <c r="AH17" t="s">
        <v>5135</v>
      </c>
      <c r="AI17" t="s">
        <v>5136</v>
      </c>
      <c r="AJ17" t="s">
        <v>2091</v>
      </c>
      <c r="AK17" t="s">
        <v>2091</v>
      </c>
      <c r="AL17" t="s">
        <v>5137</v>
      </c>
      <c r="AM17" t="s">
        <v>5137</v>
      </c>
      <c r="AN17" t="s">
        <v>5138</v>
      </c>
      <c r="AO17" t="s">
        <v>5138</v>
      </c>
      <c r="AP17" t="s">
        <v>5139</v>
      </c>
      <c r="AQ17" t="s">
        <v>5140</v>
      </c>
    </row>
    <row r="18" spans="1:43" x14ac:dyDescent="0.25">
      <c r="A18" s="1">
        <v>13</v>
      </c>
      <c r="B18" t="s">
        <v>1724</v>
      </c>
      <c r="C18" t="s">
        <v>1724</v>
      </c>
      <c r="D18" t="s">
        <v>2219</v>
      </c>
      <c r="E18" t="s">
        <v>884</v>
      </c>
      <c r="F18" t="s">
        <v>885</v>
      </c>
      <c r="G18" t="s">
        <v>52</v>
      </c>
      <c r="H18" t="s">
        <v>63</v>
      </c>
      <c r="I18" t="s">
        <v>54</v>
      </c>
      <c r="J18" t="s">
        <v>55</v>
      </c>
      <c r="K18" t="s">
        <v>56</v>
      </c>
      <c r="L18" t="s">
        <v>57</v>
      </c>
      <c r="M18" t="s">
        <v>57</v>
      </c>
      <c r="N18" t="s">
        <v>111</v>
      </c>
      <c r="O18" t="s">
        <v>2346</v>
      </c>
      <c r="P18" t="s">
        <v>59</v>
      </c>
      <c r="Q18" t="s">
        <v>59</v>
      </c>
      <c r="R18" t="s">
        <v>57</v>
      </c>
      <c r="S18" t="s">
        <v>2088</v>
      </c>
      <c r="T18" t="s">
        <v>2091</v>
      </c>
      <c r="U18" t="s">
        <v>5141</v>
      </c>
      <c r="V18" t="s">
        <v>5142</v>
      </c>
      <c r="W18" t="s">
        <v>2091</v>
      </c>
      <c r="X18" t="s">
        <v>57</v>
      </c>
      <c r="Y18" t="s">
        <v>2091</v>
      </c>
      <c r="Z18" t="s">
        <v>2091</v>
      </c>
      <c r="AA18" t="s">
        <v>2091</v>
      </c>
      <c r="AB18" t="s">
        <v>5143</v>
      </c>
      <c r="AC18" t="s">
        <v>5144</v>
      </c>
      <c r="AD18" t="s">
        <v>2091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3968</v>
      </c>
      <c r="AK18" t="s">
        <v>2091</v>
      </c>
      <c r="AL18" t="s">
        <v>5145</v>
      </c>
      <c r="AM18" t="s">
        <v>5146</v>
      </c>
      <c r="AN18" t="s">
        <v>5147</v>
      </c>
      <c r="AO18" t="s">
        <v>5148</v>
      </c>
      <c r="AP18" t="s">
        <v>2091</v>
      </c>
      <c r="AQ18" t="s">
        <v>2091</v>
      </c>
    </row>
    <row r="19" spans="1:43" x14ac:dyDescent="0.25">
      <c r="A19" s="1">
        <v>14</v>
      </c>
      <c r="B19" t="s">
        <v>1726</v>
      </c>
      <c r="C19" t="s">
        <v>1726</v>
      </c>
      <c r="D19" t="s">
        <v>2629</v>
      </c>
      <c r="E19" t="s">
        <v>887</v>
      </c>
      <c r="F19" t="s">
        <v>888</v>
      </c>
      <c r="G19" t="s">
        <v>52</v>
      </c>
      <c r="H19" t="s">
        <v>68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111</v>
      </c>
      <c r="O19" t="s">
        <v>2105</v>
      </c>
      <c r="P19" t="s">
        <v>59</v>
      </c>
      <c r="Q19" t="s">
        <v>59</v>
      </c>
      <c r="R19" t="s">
        <v>59</v>
      </c>
      <c r="S19" t="s">
        <v>2088</v>
      </c>
      <c r="T19" t="s">
        <v>2091</v>
      </c>
      <c r="U19" t="s">
        <v>2091</v>
      </c>
      <c r="V19" t="s">
        <v>5149</v>
      </c>
      <c r="W19" t="s">
        <v>2091</v>
      </c>
      <c r="X19" t="s">
        <v>57</v>
      </c>
      <c r="Y19" t="s">
        <v>2091</v>
      </c>
      <c r="Z19" t="s">
        <v>2091</v>
      </c>
      <c r="AA19" t="s">
        <v>2091</v>
      </c>
      <c r="AB19" t="s">
        <v>5150</v>
      </c>
      <c r="AC19" t="s">
        <v>5151</v>
      </c>
      <c r="AD19" t="s">
        <v>2091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5152</v>
      </c>
      <c r="AM19" t="s">
        <v>5152</v>
      </c>
      <c r="AN19" t="s">
        <v>5153</v>
      </c>
      <c r="AO19" t="s">
        <v>5154</v>
      </c>
      <c r="AP19" t="s">
        <v>5155</v>
      </c>
      <c r="AQ19" t="s">
        <v>5156</v>
      </c>
    </row>
    <row r="20" spans="1:43" x14ac:dyDescent="0.25">
      <c r="A20" s="1">
        <v>15</v>
      </c>
      <c r="B20" t="s">
        <v>1729</v>
      </c>
      <c r="C20" t="s">
        <v>1729</v>
      </c>
      <c r="D20" t="s">
        <v>2948</v>
      </c>
      <c r="E20" t="s">
        <v>890</v>
      </c>
      <c r="F20" t="s">
        <v>891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57</v>
      </c>
      <c r="N20" t="s">
        <v>111</v>
      </c>
      <c r="O20" t="s">
        <v>4901</v>
      </c>
      <c r="P20" t="s">
        <v>59</v>
      </c>
      <c r="Q20" t="s">
        <v>59</v>
      </c>
      <c r="R20" t="s">
        <v>57</v>
      </c>
      <c r="S20" t="s">
        <v>2088</v>
      </c>
      <c r="T20" t="s">
        <v>5157</v>
      </c>
      <c r="U20" t="s">
        <v>5158</v>
      </c>
      <c r="V20" t="s">
        <v>5159</v>
      </c>
      <c r="W20" t="s">
        <v>2091</v>
      </c>
      <c r="X20" t="s">
        <v>57</v>
      </c>
      <c r="Y20" t="s">
        <v>5160</v>
      </c>
      <c r="Z20" t="s">
        <v>2091</v>
      </c>
      <c r="AA20" t="s">
        <v>2091</v>
      </c>
      <c r="AB20" t="s">
        <v>5161</v>
      </c>
      <c r="AC20" t="s">
        <v>5162</v>
      </c>
      <c r="AD20" t="s">
        <v>2091</v>
      </c>
      <c r="AE20" t="s">
        <v>2091</v>
      </c>
      <c r="AF20" t="s">
        <v>2091</v>
      </c>
      <c r="AG20" t="s">
        <v>2091</v>
      </c>
      <c r="AH20" t="s">
        <v>2091</v>
      </c>
      <c r="AI20" t="s">
        <v>2091</v>
      </c>
      <c r="AJ20" t="s">
        <v>5163</v>
      </c>
      <c r="AK20" t="s">
        <v>5164</v>
      </c>
      <c r="AL20" t="s">
        <v>5165</v>
      </c>
      <c r="AM20" t="s">
        <v>5166</v>
      </c>
      <c r="AN20" t="s">
        <v>5167</v>
      </c>
      <c r="AO20" t="s">
        <v>5166</v>
      </c>
      <c r="AP20" t="s">
        <v>5168</v>
      </c>
      <c r="AQ20" t="s">
        <v>5168</v>
      </c>
    </row>
    <row r="21" spans="1:43" x14ac:dyDescent="0.25">
      <c r="A21" s="1">
        <v>16</v>
      </c>
      <c r="B21" t="s">
        <v>1731</v>
      </c>
      <c r="C21" t="s">
        <v>1731</v>
      </c>
      <c r="D21" t="s">
        <v>2960</v>
      </c>
      <c r="E21" t="s">
        <v>893</v>
      </c>
      <c r="F21" t="s">
        <v>894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57</v>
      </c>
      <c r="N21" t="s">
        <v>111</v>
      </c>
      <c r="O21" t="s">
        <v>5169</v>
      </c>
      <c r="P21" t="s">
        <v>59</v>
      </c>
      <c r="Q21" t="s">
        <v>59</v>
      </c>
      <c r="R21" t="s">
        <v>59</v>
      </c>
      <c r="S21" t="s">
        <v>5170</v>
      </c>
      <c r="T21" t="s">
        <v>5171</v>
      </c>
      <c r="U21" t="s">
        <v>5172</v>
      </c>
      <c r="V21" t="s">
        <v>5173</v>
      </c>
      <c r="W21" t="s">
        <v>5174</v>
      </c>
      <c r="X21" t="s">
        <v>57</v>
      </c>
      <c r="Y21" t="s">
        <v>5175</v>
      </c>
      <c r="Z21" t="s">
        <v>2091</v>
      </c>
      <c r="AA21" t="s">
        <v>2091</v>
      </c>
      <c r="AB21" t="s">
        <v>5176</v>
      </c>
      <c r="AC21" t="s">
        <v>2091</v>
      </c>
      <c r="AD21" t="s">
        <v>2091</v>
      </c>
      <c r="AE21" t="s">
        <v>2091</v>
      </c>
      <c r="AF21" t="s">
        <v>2091</v>
      </c>
      <c r="AG21" t="s">
        <v>2091</v>
      </c>
      <c r="AH21" t="s">
        <v>2091</v>
      </c>
      <c r="AI21" t="s">
        <v>2091</v>
      </c>
      <c r="AJ21" t="s">
        <v>5177</v>
      </c>
      <c r="AK21" t="s">
        <v>5178</v>
      </c>
      <c r="AL21" t="s">
        <v>5179</v>
      </c>
      <c r="AM21" t="s">
        <v>5180</v>
      </c>
      <c r="AN21" t="s">
        <v>5177</v>
      </c>
      <c r="AO21" t="s">
        <v>5178</v>
      </c>
      <c r="AP21" t="s">
        <v>2091</v>
      </c>
      <c r="AQ21" t="s">
        <v>2091</v>
      </c>
    </row>
    <row r="22" spans="1:43" x14ac:dyDescent="0.25">
      <c r="A22" s="1">
        <v>17</v>
      </c>
      <c r="B22" t="s">
        <v>1708</v>
      </c>
      <c r="C22" t="s">
        <v>1708</v>
      </c>
      <c r="D22" t="s">
        <v>2978</v>
      </c>
      <c r="E22" t="s">
        <v>1289</v>
      </c>
      <c r="F22" t="s">
        <v>740</v>
      </c>
      <c r="G22" t="s">
        <v>52</v>
      </c>
      <c r="H22" t="s">
        <v>68</v>
      </c>
      <c r="I22" t="s">
        <v>73</v>
      </c>
      <c r="J22" t="s">
        <v>74</v>
      </c>
      <c r="K22" t="s">
        <v>56</v>
      </c>
      <c r="L22" t="s">
        <v>57</v>
      </c>
      <c r="M22" t="s">
        <v>57</v>
      </c>
      <c r="N22" t="s">
        <v>111</v>
      </c>
      <c r="O22" t="s">
        <v>5181</v>
      </c>
      <c r="P22" t="s">
        <v>59</v>
      </c>
      <c r="Q22" t="s">
        <v>59</v>
      </c>
      <c r="R22" t="s">
        <v>59</v>
      </c>
      <c r="S22" t="s">
        <v>2088</v>
      </c>
      <c r="T22" t="s">
        <v>4648</v>
      </c>
      <c r="U22" t="s">
        <v>4649</v>
      </c>
      <c r="V22" t="s">
        <v>4650</v>
      </c>
      <c r="W22" t="s">
        <v>4651</v>
      </c>
      <c r="X22" t="s">
        <v>59</v>
      </c>
      <c r="Y22" t="s">
        <v>4652</v>
      </c>
      <c r="Z22" t="s">
        <v>4653</v>
      </c>
      <c r="AA22" t="s">
        <v>4654</v>
      </c>
      <c r="AB22" t="s">
        <v>4655</v>
      </c>
      <c r="AC22" t="s">
        <v>4656</v>
      </c>
      <c r="AD22" t="s">
        <v>2091</v>
      </c>
      <c r="AE22" t="s">
        <v>2091</v>
      </c>
      <c r="AF22" t="s">
        <v>2091</v>
      </c>
      <c r="AG22" t="s">
        <v>2091</v>
      </c>
      <c r="AH22" t="s">
        <v>2091</v>
      </c>
      <c r="AI22" t="s">
        <v>2091</v>
      </c>
      <c r="AJ22" t="s">
        <v>2091</v>
      </c>
      <c r="AK22" t="s">
        <v>2091</v>
      </c>
      <c r="AL22" t="s">
        <v>4658</v>
      </c>
      <c r="AM22" t="s">
        <v>4659</v>
      </c>
      <c r="AN22" t="s">
        <v>4658</v>
      </c>
      <c r="AO22" t="s">
        <v>4659</v>
      </c>
      <c r="AP22" t="s">
        <v>2091</v>
      </c>
      <c r="AQ22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9"/>
  <sheetViews>
    <sheetView workbookViewId="0">
      <selection activeCell="A7" sqref="A7:XFD19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1746</v>
      </c>
      <c r="C7" t="s">
        <v>1746</v>
      </c>
      <c r="D7" t="s">
        <v>2089</v>
      </c>
      <c r="E7" t="s">
        <v>897</v>
      </c>
      <c r="F7" t="s">
        <v>898</v>
      </c>
      <c r="G7" t="s">
        <v>52</v>
      </c>
      <c r="H7" t="s">
        <v>128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5182</v>
      </c>
      <c r="P7" t="s">
        <v>59</v>
      </c>
      <c r="Q7" t="s">
        <v>59</v>
      </c>
      <c r="R7" t="s">
        <v>57</v>
      </c>
      <c r="S7" t="s">
        <v>5183</v>
      </c>
      <c r="T7" t="s">
        <v>5184</v>
      </c>
      <c r="U7" t="s">
        <v>5185</v>
      </c>
      <c r="V7" t="s">
        <v>5186</v>
      </c>
      <c r="W7" t="s">
        <v>5187</v>
      </c>
      <c r="X7" t="s">
        <v>57</v>
      </c>
      <c r="Y7" t="s">
        <v>5188</v>
      </c>
      <c r="Z7" t="s">
        <v>5189</v>
      </c>
      <c r="AA7" t="s">
        <v>2091</v>
      </c>
      <c r="AB7" t="s">
        <v>5190</v>
      </c>
      <c r="AC7" t="s">
        <v>5191</v>
      </c>
      <c r="AD7" t="s">
        <v>2088</v>
      </c>
      <c r="AE7" t="s">
        <v>5192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5193</v>
      </c>
      <c r="AM7" t="s">
        <v>5194</v>
      </c>
      <c r="AN7" t="s">
        <v>5195</v>
      </c>
      <c r="AO7" t="s">
        <v>5196</v>
      </c>
      <c r="AP7" t="s">
        <v>2091</v>
      </c>
      <c r="AQ7" t="s">
        <v>2091</v>
      </c>
    </row>
    <row r="8" spans="1:43" x14ac:dyDescent="0.25">
      <c r="A8" s="1">
        <v>3</v>
      </c>
      <c r="B8" t="s">
        <v>1735</v>
      </c>
      <c r="C8" t="s">
        <v>1735</v>
      </c>
      <c r="D8" t="s">
        <v>2104</v>
      </c>
      <c r="E8" t="s">
        <v>900</v>
      </c>
      <c r="F8" t="s">
        <v>901</v>
      </c>
      <c r="G8" t="s">
        <v>52</v>
      </c>
      <c r="H8" t="s">
        <v>91</v>
      </c>
      <c r="I8" t="s">
        <v>54</v>
      </c>
      <c r="J8" t="s">
        <v>55</v>
      </c>
      <c r="K8" t="s">
        <v>256</v>
      </c>
      <c r="L8" t="s">
        <v>57</v>
      </c>
      <c r="M8" t="s">
        <v>57</v>
      </c>
      <c r="N8" t="s">
        <v>58</v>
      </c>
      <c r="O8" t="s">
        <v>5197</v>
      </c>
      <c r="P8" t="s">
        <v>59</v>
      </c>
      <c r="Q8" t="s">
        <v>59</v>
      </c>
      <c r="R8" t="s">
        <v>57</v>
      </c>
      <c r="S8" t="s">
        <v>2088</v>
      </c>
      <c r="T8" t="s">
        <v>5198</v>
      </c>
      <c r="U8" t="s">
        <v>5199</v>
      </c>
      <c r="V8" t="s">
        <v>5200</v>
      </c>
      <c r="W8" t="s">
        <v>5201</v>
      </c>
      <c r="X8" t="s">
        <v>57</v>
      </c>
      <c r="Y8" t="s">
        <v>5202</v>
      </c>
      <c r="Z8" t="s">
        <v>2091</v>
      </c>
      <c r="AA8" t="s">
        <v>2091</v>
      </c>
      <c r="AB8" t="s">
        <v>5203</v>
      </c>
      <c r="AC8" t="s">
        <v>5204</v>
      </c>
      <c r="AD8" t="s">
        <v>2088</v>
      </c>
      <c r="AE8" t="s">
        <v>2091</v>
      </c>
      <c r="AF8" t="s">
        <v>5205</v>
      </c>
      <c r="AG8" t="s">
        <v>5206</v>
      </c>
      <c r="AH8" t="s">
        <v>2091</v>
      </c>
      <c r="AI8" t="s">
        <v>5207</v>
      </c>
      <c r="AJ8" t="s">
        <v>2091</v>
      </c>
      <c r="AK8" t="s">
        <v>2091</v>
      </c>
      <c r="AL8" t="s">
        <v>5208</v>
      </c>
      <c r="AM8" t="s">
        <v>5208</v>
      </c>
      <c r="AN8" t="s">
        <v>5209</v>
      </c>
      <c r="AO8" t="s">
        <v>5209</v>
      </c>
      <c r="AP8" t="s">
        <v>2091</v>
      </c>
      <c r="AQ8" t="s">
        <v>2091</v>
      </c>
    </row>
    <row r="9" spans="1:43" x14ac:dyDescent="0.25">
      <c r="A9" s="1">
        <v>4</v>
      </c>
      <c r="B9" t="s">
        <v>1984</v>
      </c>
      <c r="C9" t="s">
        <v>1984</v>
      </c>
      <c r="D9" t="s">
        <v>2106</v>
      </c>
      <c r="E9" t="s">
        <v>903</v>
      </c>
      <c r="F9" t="s">
        <v>904</v>
      </c>
      <c r="G9" t="s">
        <v>52</v>
      </c>
      <c r="H9" t="s">
        <v>63</v>
      </c>
      <c r="I9" t="s">
        <v>54</v>
      </c>
      <c r="J9" t="s">
        <v>55</v>
      </c>
      <c r="K9" t="s">
        <v>256</v>
      </c>
      <c r="L9" t="s">
        <v>57</v>
      </c>
      <c r="M9" t="s">
        <v>57</v>
      </c>
      <c r="N9" t="s">
        <v>58</v>
      </c>
      <c r="O9" t="s">
        <v>5210</v>
      </c>
      <c r="P9" t="s">
        <v>59</v>
      </c>
      <c r="Q9" t="s">
        <v>59</v>
      </c>
      <c r="R9" t="s">
        <v>57</v>
      </c>
      <c r="S9" t="s">
        <v>2088</v>
      </c>
      <c r="T9" t="s">
        <v>5211</v>
      </c>
      <c r="U9" t="s">
        <v>5212</v>
      </c>
      <c r="V9" t="s">
        <v>5213</v>
      </c>
      <c r="W9" t="s">
        <v>5214</v>
      </c>
      <c r="X9" t="s">
        <v>57</v>
      </c>
      <c r="Y9" t="s">
        <v>5215</v>
      </c>
      <c r="Z9" t="s">
        <v>2091</v>
      </c>
      <c r="AA9" t="s">
        <v>5216</v>
      </c>
      <c r="AB9" t="s">
        <v>5217</v>
      </c>
      <c r="AC9" t="s">
        <v>5218</v>
      </c>
      <c r="AD9" t="s">
        <v>2088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5219</v>
      </c>
      <c r="AM9" t="s">
        <v>5219</v>
      </c>
      <c r="AN9" t="s">
        <v>5220</v>
      </c>
      <c r="AO9" t="s">
        <v>5220</v>
      </c>
      <c r="AP9" t="s">
        <v>2091</v>
      </c>
      <c r="AQ9" t="s">
        <v>2091</v>
      </c>
    </row>
    <row r="10" spans="1:43" x14ac:dyDescent="0.25">
      <c r="A10" s="1">
        <v>5</v>
      </c>
      <c r="B10" t="s">
        <v>1736</v>
      </c>
      <c r="C10" t="s">
        <v>1736</v>
      </c>
      <c r="D10" t="s">
        <v>2118</v>
      </c>
      <c r="E10" t="s">
        <v>906</v>
      </c>
      <c r="F10" t="s">
        <v>907</v>
      </c>
      <c r="G10" t="s">
        <v>52</v>
      </c>
      <c r="H10" t="s">
        <v>72</v>
      </c>
      <c r="I10" t="s">
        <v>54</v>
      </c>
      <c r="J10" t="s">
        <v>55</v>
      </c>
      <c r="K10" t="s">
        <v>256</v>
      </c>
      <c r="L10" t="s">
        <v>57</v>
      </c>
      <c r="M10" t="s">
        <v>57</v>
      </c>
      <c r="N10" t="s">
        <v>58</v>
      </c>
      <c r="O10" t="s">
        <v>5221</v>
      </c>
      <c r="P10" t="s">
        <v>59</v>
      </c>
      <c r="Q10" t="s">
        <v>59</v>
      </c>
      <c r="R10" t="s">
        <v>57</v>
      </c>
      <c r="S10" t="s">
        <v>2088</v>
      </c>
      <c r="T10" t="s">
        <v>5222</v>
      </c>
      <c r="U10" t="s">
        <v>5223</v>
      </c>
      <c r="V10" t="s">
        <v>5224</v>
      </c>
      <c r="W10" t="s">
        <v>2091</v>
      </c>
      <c r="X10" t="s">
        <v>57</v>
      </c>
      <c r="Y10" t="s">
        <v>5225</v>
      </c>
      <c r="Z10" t="s">
        <v>2091</v>
      </c>
      <c r="AA10" t="s">
        <v>5226</v>
      </c>
      <c r="AB10" t="s">
        <v>5227</v>
      </c>
      <c r="AC10" t="s">
        <v>5228</v>
      </c>
      <c r="AD10" t="s">
        <v>2088</v>
      </c>
      <c r="AE10" t="s">
        <v>2091</v>
      </c>
      <c r="AF10" t="s">
        <v>5229</v>
      </c>
      <c r="AG10" t="s">
        <v>5230</v>
      </c>
      <c r="AH10" t="s">
        <v>2091</v>
      </c>
      <c r="AI10" t="s">
        <v>2091</v>
      </c>
      <c r="AJ10" t="s">
        <v>2091</v>
      </c>
      <c r="AK10" t="s">
        <v>2091</v>
      </c>
      <c r="AL10" t="s">
        <v>5231</v>
      </c>
      <c r="AM10" t="s">
        <v>5231</v>
      </c>
      <c r="AN10" t="s">
        <v>5232</v>
      </c>
      <c r="AO10" t="s">
        <v>5232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1739</v>
      </c>
      <c r="C11" t="s">
        <v>1739</v>
      </c>
      <c r="D11" t="s">
        <v>2133</v>
      </c>
      <c r="E11" t="s">
        <v>909</v>
      </c>
      <c r="F11" t="s">
        <v>910</v>
      </c>
      <c r="G11" t="s">
        <v>52</v>
      </c>
      <c r="H11" t="s">
        <v>87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5233</v>
      </c>
      <c r="P11" t="s">
        <v>59</v>
      </c>
      <c r="Q11" t="s">
        <v>59</v>
      </c>
      <c r="R11" t="s">
        <v>57</v>
      </c>
      <c r="S11" t="s">
        <v>5234</v>
      </c>
      <c r="T11" t="s">
        <v>5235</v>
      </c>
      <c r="U11" t="s">
        <v>5236</v>
      </c>
      <c r="V11" t="s">
        <v>5237</v>
      </c>
      <c r="W11" t="s">
        <v>5238</v>
      </c>
      <c r="X11" t="s">
        <v>57</v>
      </c>
      <c r="Y11" t="s">
        <v>5239</v>
      </c>
      <c r="Z11" t="s">
        <v>2091</v>
      </c>
      <c r="AA11" t="s">
        <v>5240</v>
      </c>
      <c r="AB11" t="s">
        <v>5241</v>
      </c>
      <c r="AC11" t="s">
        <v>5242</v>
      </c>
      <c r="AD11" t="s">
        <v>2088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5243</v>
      </c>
      <c r="AK11" t="s">
        <v>5244</v>
      </c>
      <c r="AL11" t="s">
        <v>5245</v>
      </c>
      <c r="AM11" t="s">
        <v>5245</v>
      </c>
      <c r="AN11" t="s">
        <v>5246</v>
      </c>
      <c r="AO11" t="s">
        <v>5246</v>
      </c>
      <c r="AP11" t="s">
        <v>5247</v>
      </c>
      <c r="AQ11" t="s">
        <v>5248</v>
      </c>
    </row>
    <row r="12" spans="1:43" x14ac:dyDescent="0.25">
      <c r="A12" s="1">
        <v>7</v>
      </c>
      <c r="B12" t="s">
        <v>1985</v>
      </c>
      <c r="C12" t="s">
        <v>1985</v>
      </c>
      <c r="D12" t="s">
        <v>2144</v>
      </c>
      <c r="E12" t="s">
        <v>912</v>
      </c>
      <c r="F12" t="s">
        <v>913</v>
      </c>
      <c r="G12" t="s">
        <v>52</v>
      </c>
      <c r="H12" t="s">
        <v>63</v>
      </c>
      <c r="I12" t="s">
        <v>73</v>
      </c>
      <c r="J12" t="s">
        <v>74</v>
      </c>
      <c r="K12" t="s">
        <v>56</v>
      </c>
      <c r="L12" t="s">
        <v>57</v>
      </c>
      <c r="M12" t="s">
        <v>57</v>
      </c>
      <c r="N12" t="s">
        <v>58</v>
      </c>
      <c r="O12" t="s">
        <v>3101</v>
      </c>
      <c r="P12" t="s">
        <v>59</v>
      </c>
      <c r="Q12" t="s">
        <v>59</v>
      </c>
      <c r="R12" t="s">
        <v>57</v>
      </c>
      <c r="S12" t="s">
        <v>5249</v>
      </c>
      <c r="T12" t="s">
        <v>5250</v>
      </c>
      <c r="U12" t="s">
        <v>5251</v>
      </c>
      <c r="V12" t="s">
        <v>5251</v>
      </c>
      <c r="W12" t="s">
        <v>2091</v>
      </c>
      <c r="X12" t="s">
        <v>57</v>
      </c>
      <c r="Y12" t="s">
        <v>5252</v>
      </c>
      <c r="Z12" t="s">
        <v>2091</v>
      </c>
      <c r="AA12" t="s">
        <v>5253</v>
      </c>
      <c r="AB12" t="s">
        <v>5254</v>
      </c>
      <c r="AC12" t="s">
        <v>5255</v>
      </c>
      <c r="AD12" t="s">
        <v>2088</v>
      </c>
      <c r="AE12" t="s">
        <v>2091</v>
      </c>
      <c r="AF12" t="s">
        <v>5256</v>
      </c>
      <c r="AG12" t="s">
        <v>5257</v>
      </c>
      <c r="AH12" t="s">
        <v>2091</v>
      </c>
      <c r="AI12" t="s">
        <v>2091</v>
      </c>
      <c r="AJ12" t="s">
        <v>2091</v>
      </c>
      <c r="AK12" t="s">
        <v>2091</v>
      </c>
      <c r="AL12" t="s">
        <v>2091</v>
      </c>
      <c r="AM12" t="s">
        <v>2091</v>
      </c>
      <c r="AN12" t="s">
        <v>5258</v>
      </c>
      <c r="AO12" t="s">
        <v>5258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1733</v>
      </c>
      <c r="C13" t="s">
        <v>1733</v>
      </c>
      <c r="D13" t="s">
        <v>2155</v>
      </c>
      <c r="E13" t="s">
        <v>915</v>
      </c>
      <c r="F13" t="s">
        <v>916</v>
      </c>
      <c r="G13" t="s">
        <v>52</v>
      </c>
      <c r="H13" t="s">
        <v>68</v>
      </c>
      <c r="I13" t="s">
        <v>54</v>
      </c>
      <c r="J13" t="s">
        <v>55</v>
      </c>
      <c r="K13" t="s">
        <v>256</v>
      </c>
      <c r="L13" t="s">
        <v>59</v>
      </c>
      <c r="M13" t="s">
        <v>57</v>
      </c>
      <c r="N13" t="s">
        <v>111</v>
      </c>
      <c r="O13" t="s">
        <v>5259</v>
      </c>
      <c r="P13" t="s">
        <v>59</v>
      </c>
      <c r="Q13" t="s">
        <v>59</v>
      </c>
      <c r="R13" t="s">
        <v>59</v>
      </c>
      <c r="S13" t="s">
        <v>5260</v>
      </c>
      <c r="T13" t="s">
        <v>5261</v>
      </c>
      <c r="U13" t="s">
        <v>5262</v>
      </c>
      <c r="V13" t="s">
        <v>5263</v>
      </c>
      <c r="W13" t="s">
        <v>5264</v>
      </c>
      <c r="X13" t="s">
        <v>59</v>
      </c>
      <c r="Y13" t="s">
        <v>5265</v>
      </c>
      <c r="Z13" t="s">
        <v>5266</v>
      </c>
      <c r="AA13" t="s">
        <v>5267</v>
      </c>
      <c r="AB13" t="s">
        <v>5268</v>
      </c>
      <c r="AC13" t="s">
        <v>5269</v>
      </c>
      <c r="AD13" t="s">
        <v>5270</v>
      </c>
      <c r="AE13" t="s">
        <v>5271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5272</v>
      </c>
      <c r="AL13" t="s">
        <v>5273</v>
      </c>
      <c r="AM13" t="s">
        <v>5274</v>
      </c>
      <c r="AN13" t="s">
        <v>5275</v>
      </c>
      <c r="AO13" t="s">
        <v>5276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1742</v>
      </c>
      <c r="C14" t="s">
        <v>1742</v>
      </c>
      <c r="D14" t="s">
        <v>2165</v>
      </c>
      <c r="E14" t="s">
        <v>918</v>
      </c>
      <c r="F14" t="s">
        <v>919</v>
      </c>
      <c r="G14" t="s">
        <v>52</v>
      </c>
      <c r="H14" t="s">
        <v>149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58</v>
      </c>
      <c r="O14" t="s">
        <v>2717</v>
      </c>
      <c r="P14" t="s">
        <v>59</v>
      </c>
      <c r="Q14" t="s">
        <v>59</v>
      </c>
      <c r="R14" t="s">
        <v>57</v>
      </c>
      <c r="S14" t="s">
        <v>5277</v>
      </c>
      <c r="T14" t="s">
        <v>5278</v>
      </c>
      <c r="U14" t="s">
        <v>5279</v>
      </c>
      <c r="V14" t="s">
        <v>5280</v>
      </c>
      <c r="W14" t="s">
        <v>2091</v>
      </c>
      <c r="X14" t="s">
        <v>57</v>
      </c>
      <c r="Y14" t="s">
        <v>5281</v>
      </c>
      <c r="Z14" t="s">
        <v>2091</v>
      </c>
      <c r="AA14" t="s">
        <v>2091</v>
      </c>
      <c r="AB14" t="s">
        <v>5282</v>
      </c>
      <c r="AC14" t="s">
        <v>5283</v>
      </c>
      <c r="AD14" t="s">
        <v>2088</v>
      </c>
      <c r="AE14" t="s">
        <v>2091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5284</v>
      </c>
      <c r="AM14" t="s">
        <v>5284</v>
      </c>
      <c r="AN14" t="s">
        <v>5285</v>
      </c>
      <c r="AO14" t="s">
        <v>5285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1741</v>
      </c>
      <c r="C15" t="s">
        <v>1741</v>
      </c>
      <c r="D15" t="s">
        <v>2175</v>
      </c>
      <c r="E15" t="s">
        <v>921</v>
      </c>
      <c r="F15" t="s">
        <v>922</v>
      </c>
      <c r="G15" t="s">
        <v>52</v>
      </c>
      <c r="H15" t="s">
        <v>98</v>
      </c>
      <c r="I15" t="s">
        <v>73</v>
      </c>
      <c r="J15" t="s">
        <v>74</v>
      </c>
      <c r="K15" t="s">
        <v>56</v>
      </c>
      <c r="L15" t="s">
        <v>57</v>
      </c>
      <c r="M15" t="s">
        <v>57</v>
      </c>
      <c r="N15" t="s">
        <v>58</v>
      </c>
      <c r="O15" t="s">
        <v>5286</v>
      </c>
      <c r="P15" t="s">
        <v>59</v>
      </c>
      <c r="Q15" t="s">
        <v>59</v>
      </c>
      <c r="R15" t="s">
        <v>57</v>
      </c>
      <c r="S15" t="s">
        <v>2088</v>
      </c>
      <c r="T15" t="s">
        <v>5287</v>
      </c>
      <c r="U15" t="s">
        <v>5288</v>
      </c>
      <c r="V15" t="s">
        <v>5289</v>
      </c>
      <c r="W15" t="s">
        <v>2091</v>
      </c>
      <c r="X15" t="s">
        <v>57</v>
      </c>
      <c r="Y15" t="s">
        <v>5290</v>
      </c>
      <c r="Z15" t="s">
        <v>2091</v>
      </c>
      <c r="AA15" t="s">
        <v>5291</v>
      </c>
      <c r="AB15" t="s">
        <v>5292</v>
      </c>
      <c r="AC15" t="s">
        <v>5293</v>
      </c>
      <c r="AD15" t="s">
        <v>2088</v>
      </c>
      <c r="AE15" t="s">
        <v>2091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2091</v>
      </c>
      <c r="AM15" t="s">
        <v>2091</v>
      </c>
      <c r="AN15" t="s">
        <v>5294</v>
      </c>
      <c r="AO15" t="s">
        <v>5294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1740</v>
      </c>
      <c r="C16" t="s">
        <v>1740</v>
      </c>
      <c r="D16" t="s">
        <v>2190</v>
      </c>
      <c r="E16" t="s">
        <v>924</v>
      </c>
      <c r="F16" t="s">
        <v>925</v>
      </c>
      <c r="G16" t="s">
        <v>52</v>
      </c>
      <c r="H16" t="s">
        <v>102</v>
      </c>
      <c r="I16" t="s">
        <v>73</v>
      </c>
      <c r="J16" t="s">
        <v>74</v>
      </c>
      <c r="K16" t="s">
        <v>56</v>
      </c>
      <c r="L16" t="s">
        <v>57</v>
      </c>
      <c r="M16" t="s">
        <v>57</v>
      </c>
      <c r="N16" t="s">
        <v>58</v>
      </c>
      <c r="O16" t="s">
        <v>5295</v>
      </c>
      <c r="P16" t="s">
        <v>59</v>
      </c>
      <c r="Q16" t="s">
        <v>59</v>
      </c>
      <c r="R16" t="s">
        <v>57</v>
      </c>
      <c r="S16" t="s">
        <v>5296</v>
      </c>
      <c r="T16" t="s">
        <v>5297</v>
      </c>
      <c r="U16" t="s">
        <v>5298</v>
      </c>
      <c r="V16" t="s">
        <v>5299</v>
      </c>
      <c r="W16" t="s">
        <v>5300</v>
      </c>
      <c r="X16" t="s">
        <v>57</v>
      </c>
      <c r="Y16" t="s">
        <v>5301</v>
      </c>
      <c r="Z16" t="s">
        <v>2091</v>
      </c>
      <c r="AA16" t="s">
        <v>5302</v>
      </c>
      <c r="AB16" t="s">
        <v>5303</v>
      </c>
      <c r="AC16" t="s">
        <v>5304</v>
      </c>
      <c r="AD16" t="s">
        <v>2088</v>
      </c>
      <c r="AE16" t="s">
        <v>2091</v>
      </c>
      <c r="AF16" t="s">
        <v>5305</v>
      </c>
      <c r="AG16" t="s">
        <v>5306</v>
      </c>
      <c r="AH16" t="s">
        <v>2091</v>
      </c>
      <c r="AI16" t="s">
        <v>2091</v>
      </c>
      <c r="AJ16" t="s">
        <v>2091</v>
      </c>
      <c r="AK16" t="s">
        <v>2091</v>
      </c>
      <c r="AL16" t="s">
        <v>2091</v>
      </c>
      <c r="AM16" t="s">
        <v>2091</v>
      </c>
      <c r="AN16" t="s">
        <v>5307</v>
      </c>
      <c r="AO16" t="s">
        <v>5307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1744</v>
      </c>
      <c r="C17" t="s">
        <v>1744</v>
      </c>
      <c r="D17" t="s">
        <v>2206</v>
      </c>
      <c r="E17" t="s">
        <v>927</v>
      </c>
      <c r="F17" t="s">
        <v>928</v>
      </c>
      <c r="G17" t="s">
        <v>52</v>
      </c>
      <c r="H17" t="s">
        <v>121</v>
      </c>
      <c r="I17" t="s">
        <v>73</v>
      </c>
      <c r="J17" t="s">
        <v>74</v>
      </c>
      <c r="K17" t="s">
        <v>56</v>
      </c>
      <c r="L17" t="s">
        <v>57</v>
      </c>
      <c r="M17" t="s">
        <v>57</v>
      </c>
      <c r="N17" t="s">
        <v>111</v>
      </c>
      <c r="O17" t="s">
        <v>5308</v>
      </c>
      <c r="P17" t="s">
        <v>59</v>
      </c>
      <c r="Q17" t="s">
        <v>59</v>
      </c>
      <c r="R17" t="s">
        <v>57</v>
      </c>
      <c r="S17" t="s">
        <v>2088</v>
      </c>
      <c r="T17" t="s">
        <v>5309</v>
      </c>
      <c r="U17" t="s">
        <v>5310</v>
      </c>
      <c r="V17" t="s">
        <v>5311</v>
      </c>
      <c r="W17" t="s">
        <v>2091</v>
      </c>
      <c r="X17" t="s">
        <v>57</v>
      </c>
      <c r="Y17" t="s">
        <v>5312</v>
      </c>
      <c r="Z17" t="s">
        <v>2091</v>
      </c>
      <c r="AA17" t="s">
        <v>2091</v>
      </c>
      <c r="AB17" t="s">
        <v>5313</v>
      </c>
      <c r="AC17" t="s">
        <v>5314</v>
      </c>
      <c r="AD17" t="s">
        <v>2088</v>
      </c>
      <c r="AE17" t="s">
        <v>2091</v>
      </c>
      <c r="AF17" t="s">
        <v>2091</v>
      </c>
      <c r="AG17" t="s">
        <v>2091</v>
      </c>
      <c r="AH17" t="s">
        <v>2091</v>
      </c>
      <c r="AI17" t="s">
        <v>5315</v>
      </c>
      <c r="AJ17" t="s">
        <v>2091</v>
      </c>
      <c r="AK17" t="s">
        <v>2091</v>
      </c>
      <c r="AL17" t="s">
        <v>2091</v>
      </c>
      <c r="AM17" t="s">
        <v>2091</v>
      </c>
      <c r="AN17" t="s">
        <v>2416</v>
      </c>
      <c r="AO17" t="s">
        <v>2416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1748</v>
      </c>
      <c r="C18" t="s">
        <v>1748</v>
      </c>
      <c r="D18" t="s">
        <v>2219</v>
      </c>
      <c r="E18" t="s">
        <v>1298</v>
      </c>
      <c r="F18" t="s">
        <v>931</v>
      </c>
      <c r="G18" t="s">
        <v>52</v>
      </c>
      <c r="H18" t="s">
        <v>53</v>
      </c>
      <c r="I18" t="s">
        <v>54</v>
      </c>
      <c r="J18" t="s">
        <v>55</v>
      </c>
      <c r="K18" t="s">
        <v>56</v>
      </c>
      <c r="L18" t="s">
        <v>57</v>
      </c>
      <c r="M18" t="s">
        <v>57</v>
      </c>
      <c r="N18" t="s">
        <v>58</v>
      </c>
      <c r="O18" t="s">
        <v>2105</v>
      </c>
      <c r="P18" t="s">
        <v>59</v>
      </c>
      <c r="Q18" t="s">
        <v>59</v>
      </c>
      <c r="R18" t="s">
        <v>57</v>
      </c>
      <c r="S18" t="s">
        <v>2088</v>
      </c>
      <c r="T18" t="s">
        <v>2091</v>
      </c>
      <c r="U18" t="s">
        <v>2091</v>
      </c>
      <c r="V18" t="s">
        <v>5316</v>
      </c>
      <c r="W18" t="s">
        <v>2091</v>
      </c>
      <c r="X18" t="s">
        <v>57</v>
      </c>
      <c r="Y18" t="s">
        <v>2091</v>
      </c>
      <c r="Z18" t="s">
        <v>2091</v>
      </c>
      <c r="AA18" t="s">
        <v>2091</v>
      </c>
      <c r="AB18" t="s">
        <v>5317</v>
      </c>
      <c r="AC18" t="s">
        <v>5318</v>
      </c>
      <c r="AD18" t="s">
        <v>2088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2091</v>
      </c>
      <c r="AK18" t="s">
        <v>2091</v>
      </c>
      <c r="AL18" t="s">
        <v>5319</v>
      </c>
      <c r="AM18" t="s">
        <v>5319</v>
      </c>
      <c r="AN18" t="s">
        <v>5320</v>
      </c>
      <c r="AO18" t="s">
        <v>5321</v>
      </c>
      <c r="AP18" t="s">
        <v>5322</v>
      </c>
      <c r="AQ18" t="s">
        <v>5323</v>
      </c>
    </row>
    <row r="19" spans="1:43" x14ac:dyDescent="0.25">
      <c r="A19" s="1">
        <v>14</v>
      </c>
      <c r="B19" t="s">
        <v>1738</v>
      </c>
      <c r="C19" t="s">
        <v>1738</v>
      </c>
      <c r="D19" t="s">
        <v>2629</v>
      </c>
      <c r="E19" t="s">
        <v>933</v>
      </c>
      <c r="F19" t="s">
        <v>934</v>
      </c>
      <c r="G19" t="s">
        <v>52</v>
      </c>
      <c r="H19" t="s">
        <v>63</v>
      </c>
      <c r="I19" t="s">
        <v>54</v>
      </c>
      <c r="J19" t="s">
        <v>55</v>
      </c>
      <c r="K19" t="s">
        <v>56</v>
      </c>
      <c r="L19" t="s">
        <v>57</v>
      </c>
      <c r="M19" t="s">
        <v>57</v>
      </c>
      <c r="N19" t="s">
        <v>111</v>
      </c>
      <c r="O19" t="s">
        <v>5324</v>
      </c>
      <c r="P19" t="s">
        <v>59</v>
      </c>
      <c r="Q19" t="s">
        <v>59</v>
      </c>
      <c r="R19" t="s">
        <v>57</v>
      </c>
      <c r="S19" t="s">
        <v>2088</v>
      </c>
      <c r="T19" t="s">
        <v>2091</v>
      </c>
      <c r="U19" t="s">
        <v>5325</v>
      </c>
      <c r="V19" t="s">
        <v>5326</v>
      </c>
      <c r="W19" t="s">
        <v>2091</v>
      </c>
      <c r="X19" t="s">
        <v>57</v>
      </c>
      <c r="Y19" t="s">
        <v>5327</v>
      </c>
      <c r="Z19" t="s">
        <v>2091</v>
      </c>
      <c r="AA19" t="s">
        <v>2091</v>
      </c>
      <c r="AB19" t="s">
        <v>5328</v>
      </c>
      <c r="AC19" t="s">
        <v>5329</v>
      </c>
      <c r="AD19" t="s">
        <v>2088</v>
      </c>
      <c r="AE19" t="s">
        <v>2091</v>
      </c>
      <c r="AF19" t="s">
        <v>2091</v>
      </c>
      <c r="AG19" t="s">
        <v>2091</v>
      </c>
      <c r="AH19" t="s">
        <v>2091</v>
      </c>
      <c r="AI19" t="s">
        <v>2091</v>
      </c>
      <c r="AJ19" t="s">
        <v>2091</v>
      </c>
      <c r="AK19" t="s">
        <v>2091</v>
      </c>
      <c r="AL19" t="s">
        <v>2091</v>
      </c>
      <c r="AM19" t="s">
        <v>3388</v>
      </c>
      <c r="AN19" t="s">
        <v>2091</v>
      </c>
      <c r="AO19" t="s">
        <v>5330</v>
      </c>
      <c r="AP19" t="s">
        <v>2091</v>
      </c>
      <c r="AQ19" t="s">
        <v>5331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Q19"/>
  <sheetViews>
    <sheetView workbookViewId="0">
      <selection activeCell="A7" sqref="A7:XFD19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1753</v>
      </c>
      <c r="C7" t="s">
        <v>1753</v>
      </c>
      <c r="D7" t="s">
        <v>2089</v>
      </c>
      <c r="E7" t="s">
        <v>937</v>
      </c>
      <c r="F7" t="s">
        <v>938</v>
      </c>
      <c r="G7" t="s">
        <v>52</v>
      </c>
      <c r="H7" t="s">
        <v>53</v>
      </c>
      <c r="I7" t="s">
        <v>73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5332</v>
      </c>
      <c r="P7" t="s">
        <v>59</v>
      </c>
      <c r="Q7" t="s">
        <v>59</v>
      </c>
      <c r="R7" t="s">
        <v>59</v>
      </c>
      <c r="S7" t="s">
        <v>5333</v>
      </c>
      <c r="T7" t="s">
        <v>5334</v>
      </c>
      <c r="U7" t="s">
        <v>5335</v>
      </c>
      <c r="V7" t="s">
        <v>5336</v>
      </c>
      <c r="W7" t="s">
        <v>5337</v>
      </c>
      <c r="X7" t="s">
        <v>59</v>
      </c>
      <c r="Y7" t="s">
        <v>5338</v>
      </c>
      <c r="Z7" t="s">
        <v>5339</v>
      </c>
      <c r="AA7" t="s">
        <v>5340</v>
      </c>
      <c r="AB7" t="s">
        <v>5341</v>
      </c>
      <c r="AC7" t="s">
        <v>5342</v>
      </c>
      <c r="AD7" t="s">
        <v>2091</v>
      </c>
      <c r="AE7" t="s">
        <v>2091</v>
      </c>
      <c r="AF7" t="s">
        <v>5343</v>
      </c>
      <c r="AG7" t="s">
        <v>5344</v>
      </c>
      <c r="AH7" t="s">
        <v>2091</v>
      </c>
      <c r="AI7" t="s">
        <v>2091</v>
      </c>
      <c r="AJ7" t="s">
        <v>2091</v>
      </c>
      <c r="AK7" t="s">
        <v>5001</v>
      </c>
      <c r="AL7" t="s">
        <v>5345</v>
      </c>
      <c r="AM7" t="s">
        <v>5346</v>
      </c>
      <c r="AN7" t="s">
        <v>5347</v>
      </c>
      <c r="AO7" t="s">
        <v>5348</v>
      </c>
      <c r="AP7" t="s">
        <v>2091</v>
      </c>
      <c r="AQ7" t="s">
        <v>2091</v>
      </c>
    </row>
    <row r="8" spans="1:43" x14ac:dyDescent="0.25">
      <c r="A8" s="1">
        <v>3</v>
      </c>
      <c r="B8" t="s">
        <v>1749</v>
      </c>
      <c r="C8" t="s">
        <v>1749</v>
      </c>
      <c r="D8" t="s">
        <v>2104</v>
      </c>
      <c r="E8" t="s">
        <v>940</v>
      </c>
      <c r="F8" t="s">
        <v>941</v>
      </c>
      <c r="G8" t="s">
        <v>52</v>
      </c>
      <c r="H8" t="s">
        <v>91</v>
      </c>
      <c r="I8" t="s">
        <v>73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5349</v>
      </c>
      <c r="P8" t="s">
        <v>59</v>
      </c>
      <c r="Q8" t="s">
        <v>59</v>
      </c>
      <c r="R8" t="s">
        <v>59</v>
      </c>
      <c r="S8" t="s">
        <v>5350</v>
      </c>
      <c r="T8" t="s">
        <v>5351</v>
      </c>
      <c r="U8" t="s">
        <v>5352</v>
      </c>
      <c r="V8" t="s">
        <v>5353</v>
      </c>
      <c r="W8" t="s">
        <v>5354</v>
      </c>
      <c r="X8" t="s">
        <v>57</v>
      </c>
      <c r="Y8" t="s">
        <v>5355</v>
      </c>
      <c r="Z8" t="s">
        <v>2091</v>
      </c>
      <c r="AA8" t="s">
        <v>2091</v>
      </c>
      <c r="AB8" t="s">
        <v>5356</v>
      </c>
      <c r="AC8" t="s">
        <v>5357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5358</v>
      </c>
      <c r="AK8" t="s">
        <v>5359</v>
      </c>
      <c r="AL8" t="s">
        <v>5360</v>
      </c>
      <c r="AM8" t="s">
        <v>5361</v>
      </c>
      <c r="AN8" t="s">
        <v>5362</v>
      </c>
      <c r="AO8" t="s">
        <v>5363</v>
      </c>
      <c r="AP8" t="s">
        <v>5358</v>
      </c>
      <c r="AQ8" t="s">
        <v>5359</v>
      </c>
    </row>
    <row r="9" spans="1:43" x14ac:dyDescent="0.25">
      <c r="A9" s="1">
        <v>4</v>
      </c>
      <c r="B9" t="s">
        <v>1755</v>
      </c>
      <c r="C9" t="s">
        <v>1755</v>
      </c>
      <c r="D9" t="s">
        <v>2106</v>
      </c>
      <c r="E9" t="s">
        <v>943</v>
      </c>
      <c r="F9" t="s">
        <v>944</v>
      </c>
      <c r="G9" t="s">
        <v>52</v>
      </c>
      <c r="H9" t="s">
        <v>53</v>
      </c>
      <c r="I9" t="s">
        <v>73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3414</v>
      </c>
      <c r="P9" t="s">
        <v>59</v>
      </c>
      <c r="Q9" t="s">
        <v>59</v>
      </c>
      <c r="R9" t="s">
        <v>57</v>
      </c>
      <c r="S9" t="s">
        <v>5364</v>
      </c>
      <c r="T9" t="s">
        <v>2091</v>
      </c>
      <c r="U9" t="s">
        <v>5365</v>
      </c>
      <c r="V9" t="s">
        <v>5366</v>
      </c>
      <c r="W9" t="s">
        <v>2091</v>
      </c>
      <c r="X9" t="s">
        <v>59</v>
      </c>
      <c r="Y9" t="s">
        <v>5367</v>
      </c>
      <c r="Z9" t="s">
        <v>5368</v>
      </c>
      <c r="AA9" t="s">
        <v>2091</v>
      </c>
      <c r="AB9" t="s">
        <v>5369</v>
      </c>
      <c r="AC9" t="s">
        <v>5370</v>
      </c>
      <c r="AD9" t="s">
        <v>2091</v>
      </c>
      <c r="AE9" t="s">
        <v>5371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5372</v>
      </c>
      <c r="AL9" t="s">
        <v>5373</v>
      </c>
      <c r="AM9" t="s">
        <v>5374</v>
      </c>
      <c r="AN9" t="s">
        <v>5375</v>
      </c>
      <c r="AO9" t="s">
        <v>5376</v>
      </c>
      <c r="AP9" t="s">
        <v>2091</v>
      </c>
      <c r="AQ9" t="s">
        <v>2091</v>
      </c>
    </row>
    <row r="10" spans="1:43" x14ac:dyDescent="0.25">
      <c r="A10" s="1">
        <v>5</v>
      </c>
      <c r="B10" t="s">
        <v>1757</v>
      </c>
      <c r="C10" t="s">
        <v>1757</v>
      </c>
      <c r="D10" t="s">
        <v>2118</v>
      </c>
      <c r="E10" t="s">
        <v>946</v>
      </c>
      <c r="F10" t="s">
        <v>947</v>
      </c>
      <c r="G10" t="s">
        <v>52</v>
      </c>
      <c r="H10" t="s">
        <v>53</v>
      </c>
      <c r="I10" t="s">
        <v>73</v>
      </c>
      <c r="J10" t="s">
        <v>55</v>
      </c>
      <c r="K10" t="s">
        <v>256</v>
      </c>
      <c r="L10" t="s">
        <v>57</v>
      </c>
      <c r="M10" t="s">
        <v>57</v>
      </c>
      <c r="N10" t="s">
        <v>111</v>
      </c>
      <c r="O10" t="s">
        <v>2254</v>
      </c>
      <c r="P10" t="s">
        <v>59</v>
      </c>
      <c r="Q10" t="s">
        <v>59</v>
      </c>
      <c r="R10" t="s">
        <v>57</v>
      </c>
      <c r="S10" t="s">
        <v>5377</v>
      </c>
      <c r="T10" t="s">
        <v>5378</v>
      </c>
      <c r="U10" t="s">
        <v>5379</v>
      </c>
      <c r="V10" t="s">
        <v>5380</v>
      </c>
      <c r="W10" t="s">
        <v>2091</v>
      </c>
      <c r="X10" t="s">
        <v>59</v>
      </c>
      <c r="Y10" t="s">
        <v>5381</v>
      </c>
      <c r="Z10" t="s">
        <v>2091</v>
      </c>
      <c r="AA10" t="s">
        <v>5382</v>
      </c>
      <c r="AB10" t="s">
        <v>5383</v>
      </c>
      <c r="AC10" t="s">
        <v>5384</v>
      </c>
      <c r="AD10" t="s">
        <v>2091</v>
      </c>
      <c r="AE10" t="s">
        <v>5385</v>
      </c>
      <c r="AF10" t="s">
        <v>2091</v>
      </c>
      <c r="AG10" t="s">
        <v>2091</v>
      </c>
      <c r="AH10" t="s">
        <v>2091</v>
      </c>
      <c r="AI10" t="s">
        <v>2091</v>
      </c>
      <c r="AJ10" t="s">
        <v>2091</v>
      </c>
      <c r="AK10" t="s">
        <v>2091</v>
      </c>
      <c r="AL10" t="s">
        <v>5386</v>
      </c>
      <c r="AM10" t="s">
        <v>5386</v>
      </c>
      <c r="AN10" t="s">
        <v>5387</v>
      </c>
      <c r="AO10" t="s">
        <v>5387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1759</v>
      </c>
      <c r="C11" t="s">
        <v>1759</v>
      </c>
      <c r="D11" t="s">
        <v>2133</v>
      </c>
      <c r="E11" t="s">
        <v>949</v>
      </c>
      <c r="F11" t="s">
        <v>950</v>
      </c>
      <c r="G11" t="s">
        <v>52</v>
      </c>
      <c r="H11" t="s">
        <v>204</v>
      </c>
      <c r="I11" t="s">
        <v>73</v>
      </c>
      <c r="J11" t="s">
        <v>55</v>
      </c>
      <c r="K11" t="s">
        <v>56</v>
      </c>
      <c r="L11" t="s">
        <v>57</v>
      </c>
      <c r="M11" t="s">
        <v>57</v>
      </c>
      <c r="N11" t="s">
        <v>58</v>
      </c>
      <c r="O11" t="s">
        <v>5388</v>
      </c>
      <c r="P11" t="s">
        <v>59</v>
      </c>
      <c r="Q11" t="s">
        <v>59</v>
      </c>
      <c r="R11" t="s">
        <v>59</v>
      </c>
      <c r="S11" t="s">
        <v>5389</v>
      </c>
      <c r="T11" t="s">
        <v>5390</v>
      </c>
      <c r="U11" t="s">
        <v>5391</v>
      </c>
      <c r="V11" t="s">
        <v>5392</v>
      </c>
      <c r="W11" t="s">
        <v>5393</v>
      </c>
      <c r="X11" t="s">
        <v>59</v>
      </c>
      <c r="Y11" t="s">
        <v>5394</v>
      </c>
      <c r="Z11" t="s">
        <v>5395</v>
      </c>
      <c r="AA11" t="s">
        <v>5396</v>
      </c>
      <c r="AB11" t="s">
        <v>5397</v>
      </c>
      <c r="AC11" t="s">
        <v>5398</v>
      </c>
      <c r="AD11" t="s">
        <v>2091</v>
      </c>
      <c r="AE11" t="s">
        <v>2091</v>
      </c>
      <c r="AF11" t="s">
        <v>5399</v>
      </c>
      <c r="AG11" t="s">
        <v>5400</v>
      </c>
      <c r="AH11" t="s">
        <v>2091</v>
      </c>
      <c r="AI11" t="s">
        <v>2091</v>
      </c>
      <c r="AJ11" t="s">
        <v>5401</v>
      </c>
      <c r="AK11" t="s">
        <v>5402</v>
      </c>
      <c r="AL11" t="s">
        <v>5403</v>
      </c>
      <c r="AM11" t="s">
        <v>5404</v>
      </c>
      <c r="AN11" t="s">
        <v>5405</v>
      </c>
      <c r="AO11" t="s">
        <v>5406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1751</v>
      </c>
      <c r="C12" t="s">
        <v>1751</v>
      </c>
      <c r="D12" t="s">
        <v>2144</v>
      </c>
      <c r="E12" t="s">
        <v>952</v>
      </c>
      <c r="F12" t="s">
        <v>953</v>
      </c>
      <c r="G12" t="s">
        <v>52</v>
      </c>
      <c r="H12" t="s">
        <v>239</v>
      </c>
      <c r="I12" t="s">
        <v>73</v>
      </c>
      <c r="J12" t="s">
        <v>55</v>
      </c>
      <c r="K12" t="s">
        <v>56</v>
      </c>
      <c r="L12" t="s">
        <v>57</v>
      </c>
      <c r="M12" t="s">
        <v>57</v>
      </c>
      <c r="N12" t="s">
        <v>58</v>
      </c>
      <c r="O12" t="s">
        <v>2460</v>
      </c>
      <c r="P12" t="s">
        <v>59</v>
      </c>
      <c r="Q12" t="s">
        <v>59</v>
      </c>
      <c r="R12" t="s">
        <v>57</v>
      </c>
      <c r="S12" t="s">
        <v>2088</v>
      </c>
      <c r="T12" t="s">
        <v>5407</v>
      </c>
      <c r="U12" t="s">
        <v>5408</v>
      </c>
      <c r="V12" t="s">
        <v>5409</v>
      </c>
      <c r="W12" t="s">
        <v>5410</v>
      </c>
      <c r="X12" t="s">
        <v>57</v>
      </c>
      <c r="Y12" t="s">
        <v>5411</v>
      </c>
      <c r="Z12" t="s">
        <v>2091</v>
      </c>
      <c r="AA12" t="s">
        <v>2091</v>
      </c>
      <c r="AB12" t="s">
        <v>5412</v>
      </c>
      <c r="AC12" t="s">
        <v>5413</v>
      </c>
      <c r="AD12" t="s">
        <v>2091</v>
      </c>
      <c r="AE12" t="s">
        <v>2091</v>
      </c>
      <c r="AF12" t="s">
        <v>5414</v>
      </c>
      <c r="AG12" t="s">
        <v>5415</v>
      </c>
      <c r="AH12" t="s">
        <v>2091</v>
      </c>
      <c r="AI12" t="s">
        <v>2091</v>
      </c>
      <c r="AJ12" t="s">
        <v>5416</v>
      </c>
      <c r="AK12" t="s">
        <v>5417</v>
      </c>
      <c r="AL12" t="s">
        <v>2833</v>
      </c>
      <c r="AM12" t="s">
        <v>2833</v>
      </c>
      <c r="AN12" t="s">
        <v>5418</v>
      </c>
      <c r="AO12" t="s">
        <v>5418</v>
      </c>
      <c r="AP12" t="s">
        <v>5419</v>
      </c>
      <c r="AQ12" t="s">
        <v>5420</v>
      </c>
    </row>
    <row r="13" spans="1:43" x14ac:dyDescent="0.25">
      <c r="A13" s="1">
        <v>8</v>
      </c>
      <c r="B13" t="s">
        <v>1246</v>
      </c>
      <c r="C13" t="s">
        <v>1246</v>
      </c>
      <c r="D13" t="s">
        <v>2155</v>
      </c>
      <c r="E13" t="s">
        <v>955</v>
      </c>
      <c r="F13" t="s">
        <v>956</v>
      </c>
      <c r="G13" t="s">
        <v>52</v>
      </c>
      <c r="H13" t="s">
        <v>204</v>
      </c>
      <c r="I13" t="s">
        <v>73</v>
      </c>
      <c r="J13" t="s">
        <v>55</v>
      </c>
      <c r="K13" t="s">
        <v>256</v>
      </c>
      <c r="L13" t="s">
        <v>57</v>
      </c>
      <c r="M13" t="s">
        <v>57</v>
      </c>
      <c r="N13" t="s">
        <v>111</v>
      </c>
      <c r="O13" t="s">
        <v>5421</v>
      </c>
      <c r="P13" t="s">
        <v>59</v>
      </c>
      <c r="Q13" t="s">
        <v>59</v>
      </c>
      <c r="R13" t="s">
        <v>59</v>
      </c>
      <c r="S13" t="s">
        <v>5422</v>
      </c>
      <c r="T13" t="s">
        <v>5423</v>
      </c>
      <c r="U13" t="s">
        <v>5424</v>
      </c>
      <c r="V13" t="s">
        <v>5425</v>
      </c>
      <c r="W13" t="s">
        <v>5426</v>
      </c>
      <c r="X13" t="s">
        <v>57</v>
      </c>
      <c r="Y13" t="s">
        <v>5427</v>
      </c>
      <c r="Z13" t="s">
        <v>2091</v>
      </c>
      <c r="AA13" t="s">
        <v>5428</v>
      </c>
      <c r="AB13" t="s">
        <v>5429</v>
      </c>
      <c r="AC13" t="s">
        <v>5430</v>
      </c>
      <c r="AD13" t="s">
        <v>2091</v>
      </c>
      <c r="AE13" t="s">
        <v>2091</v>
      </c>
      <c r="AF13" t="s">
        <v>2091</v>
      </c>
      <c r="AG13" t="s">
        <v>5431</v>
      </c>
      <c r="AH13" t="s">
        <v>2091</v>
      </c>
      <c r="AI13" t="s">
        <v>2091</v>
      </c>
      <c r="AJ13" t="s">
        <v>5432</v>
      </c>
      <c r="AK13" t="s">
        <v>5433</v>
      </c>
      <c r="AL13" t="s">
        <v>5434</v>
      </c>
      <c r="AM13" t="s">
        <v>5435</v>
      </c>
      <c r="AN13" t="s">
        <v>5436</v>
      </c>
      <c r="AO13" t="s">
        <v>5437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1770</v>
      </c>
      <c r="C14" t="s">
        <v>1770</v>
      </c>
      <c r="D14" t="s">
        <v>2165</v>
      </c>
      <c r="E14" t="s">
        <v>958</v>
      </c>
      <c r="F14" t="s">
        <v>959</v>
      </c>
      <c r="G14" t="s">
        <v>52</v>
      </c>
      <c r="H14" t="s">
        <v>98</v>
      </c>
      <c r="I14" t="s">
        <v>73</v>
      </c>
      <c r="J14" t="s">
        <v>55</v>
      </c>
      <c r="K14" t="s">
        <v>56</v>
      </c>
      <c r="L14" t="s">
        <v>57</v>
      </c>
      <c r="M14" t="s">
        <v>57</v>
      </c>
      <c r="N14" t="s">
        <v>111</v>
      </c>
      <c r="O14" t="s">
        <v>5438</v>
      </c>
      <c r="P14" t="s">
        <v>59</v>
      </c>
      <c r="Q14" t="s">
        <v>59</v>
      </c>
      <c r="R14" t="s">
        <v>59</v>
      </c>
      <c r="S14" t="s">
        <v>5439</v>
      </c>
      <c r="T14" t="s">
        <v>5440</v>
      </c>
      <c r="U14" t="s">
        <v>5441</v>
      </c>
      <c r="V14" t="s">
        <v>5442</v>
      </c>
      <c r="W14" t="s">
        <v>5443</v>
      </c>
      <c r="X14" t="s">
        <v>59</v>
      </c>
      <c r="Y14" t="s">
        <v>5444</v>
      </c>
      <c r="Z14" t="s">
        <v>5445</v>
      </c>
      <c r="AA14" t="s">
        <v>2091</v>
      </c>
      <c r="AB14" t="s">
        <v>5446</v>
      </c>
      <c r="AC14" t="s">
        <v>5447</v>
      </c>
      <c r="AD14" t="s">
        <v>2091</v>
      </c>
      <c r="AE14" t="s">
        <v>5448</v>
      </c>
      <c r="AF14" t="s">
        <v>2091</v>
      </c>
      <c r="AG14" t="s">
        <v>2091</v>
      </c>
      <c r="AH14" t="s">
        <v>2091</v>
      </c>
      <c r="AI14" t="s">
        <v>2091</v>
      </c>
      <c r="AJ14" t="s">
        <v>2091</v>
      </c>
      <c r="AK14" t="s">
        <v>2091</v>
      </c>
      <c r="AL14" t="s">
        <v>5449</v>
      </c>
      <c r="AM14" t="s">
        <v>5450</v>
      </c>
      <c r="AN14" t="s">
        <v>5451</v>
      </c>
      <c r="AO14" t="s">
        <v>5451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1772</v>
      </c>
      <c r="C15" t="s">
        <v>1772</v>
      </c>
      <c r="D15" t="s">
        <v>2175</v>
      </c>
      <c r="E15" t="s">
        <v>961</v>
      </c>
      <c r="F15" t="s">
        <v>962</v>
      </c>
      <c r="G15" t="s">
        <v>52</v>
      </c>
      <c r="H15" t="s">
        <v>87</v>
      </c>
      <c r="I15" t="s">
        <v>54</v>
      </c>
      <c r="J15" t="s">
        <v>55</v>
      </c>
      <c r="K15" t="s">
        <v>256</v>
      </c>
      <c r="L15" t="s">
        <v>59</v>
      </c>
      <c r="M15" t="s">
        <v>57</v>
      </c>
      <c r="N15" t="s">
        <v>111</v>
      </c>
      <c r="O15" t="s">
        <v>5452</v>
      </c>
      <c r="P15" t="s">
        <v>59</v>
      </c>
      <c r="Q15" t="s">
        <v>59</v>
      </c>
      <c r="R15" t="s">
        <v>59</v>
      </c>
      <c r="S15" t="s">
        <v>5453</v>
      </c>
      <c r="T15" t="s">
        <v>5454</v>
      </c>
      <c r="U15" t="s">
        <v>5455</v>
      </c>
      <c r="V15" t="s">
        <v>5456</v>
      </c>
      <c r="W15" t="s">
        <v>5457</v>
      </c>
      <c r="X15" t="s">
        <v>59</v>
      </c>
      <c r="Y15" t="s">
        <v>5458</v>
      </c>
      <c r="Z15" t="s">
        <v>5459</v>
      </c>
      <c r="AA15" t="s">
        <v>2091</v>
      </c>
      <c r="AB15" t="s">
        <v>5460</v>
      </c>
      <c r="AC15" t="s">
        <v>5461</v>
      </c>
      <c r="AD15" t="s">
        <v>5462</v>
      </c>
      <c r="AE15" t="s">
        <v>5463</v>
      </c>
      <c r="AF15" t="s">
        <v>2091</v>
      </c>
      <c r="AG15" t="s">
        <v>2091</v>
      </c>
      <c r="AH15" t="s">
        <v>2091</v>
      </c>
      <c r="AI15" t="s">
        <v>2091</v>
      </c>
      <c r="AJ15" t="s">
        <v>2091</v>
      </c>
      <c r="AK15" t="s">
        <v>2091</v>
      </c>
      <c r="AL15" t="s">
        <v>5464</v>
      </c>
      <c r="AM15" t="s">
        <v>5464</v>
      </c>
      <c r="AN15" t="s">
        <v>5465</v>
      </c>
      <c r="AO15" t="s">
        <v>5465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1761</v>
      </c>
      <c r="C16" t="s">
        <v>1761</v>
      </c>
      <c r="D16" t="s">
        <v>2190</v>
      </c>
      <c r="E16" t="s">
        <v>964</v>
      </c>
      <c r="F16" t="s">
        <v>965</v>
      </c>
      <c r="G16" t="s">
        <v>52</v>
      </c>
      <c r="H16" t="s">
        <v>68</v>
      </c>
      <c r="I16" t="s">
        <v>73</v>
      </c>
      <c r="J16" t="s">
        <v>55</v>
      </c>
      <c r="K16" t="s">
        <v>56</v>
      </c>
      <c r="L16" t="s">
        <v>57</v>
      </c>
      <c r="M16" t="s">
        <v>57</v>
      </c>
      <c r="N16" t="s">
        <v>111</v>
      </c>
      <c r="O16" t="s">
        <v>5466</v>
      </c>
      <c r="P16" t="s">
        <v>59</v>
      </c>
      <c r="Q16" t="s">
        <v>59</v>
      </c>
      <c r="R16" t="s">
        <v>59</v>
      </c>
      <c r="S16" t="s">
        <v>5467</v>
      </c>
      <c r="T16" t="s">
        <v>5468</v>
      </c>
      <c r="U16" t="s">
        <v>5469</v>
      </c>
      <c r="V16" t="s">
        <v>5470</v>
      </c>
      <c r="W16" t="s">
        <v>2091</v>
      </c>
      <c r="X16" t="s">
        <v>59</v>
      </c>
      <c r="Y16" t="s">
        <v>5471</v>
      </c>
      <c r="Z16" t="s">
        <v>5472</v>
      </c>
      <c r="AA16" t="s">
        <v>5473</v>
      </c>
      <c r="AB16" t="s">
        <v>5474</v>
      </c>
      <c r="AC16" t="s">
        <v>5475</v>
      </c>
      <c r="AD16" t="s">
        <v>2091</v>
      </c>
      <c r="AE16" t="s">
        <v>5476</v>
      </c>
      <c r="AF16" t="s">
        <v>2091</v>
      </c>
      <c r="AG16" t="s">
        <v>2091</v>
      </c>
      <c r="AH16" t="s">
        <v>2091</v>
      </c>
      <c r="AI16" t="s">
        <v>2091</v>
      </c>
      <c r="AJ16" t="s">
        <v>5477</v>
      </c>
      <c r="AK16" t="s">
        <v>2091</v>
      </c>
      <c r="AL16" t="s">
        <v>5478</v>
      </c>
      <c r="AM16" t="s">
        <v>5478</v>
      </c>
      <c r="AN16" t="s">
        <v>5479</v>
      </c>
      <c r="AO16" t="s">
        <v>5479</v>
      </c>
      <c r="AP16" t="s">
        <v>2091</v>
      </c>
      <c r="AQ16" t="s">
        <v>2091</v>
      </c>
    </row>
    <row r="17" spans="1:43" x14ac:dyDescent="0.25">
      <c r="A17" s="1">
        <v>12</v>
      </c>
      <c r="B17" t="s">
        <v>1763</v>
      </c>
      <c r="C17" t="s">
        <v>1763</v>
      </c>
      <c r="D17" t="s">
        <v>2206</v>
      </c>
      <c r="E17" t="s">
        <v>967</v>
      </c>
      <c r="F17" t="s">
        <v>968</v>
      </c>
      <c r="G17" t="s">
        <v>52</v>
      </c>
      <c r="H17" t="s">
        <v>280</v>
      </c>
      <c r="I17" t="s">
        <v>54</v>
      </c>
      <c r="J17" t="s">
        <v>55</v>
      </c>
      <c r="K17" t="s">
        <v>256</v>
      </c>
      <c r="L17" t="s">
        <v>59</v>
      </c>
      <c r="M17" t="s">
        <v>57</v>
      </c>
      <c r="N17" t="s">
        <v>111</v>
      </c>
      <c r="O17" t="s">
        <v>3423</v>
      </c>
      <c r="P17" t="s">
        <v>59</v>
      </c>
      <c r="Q17" t="s">
        <v>59</v>
      </c>
      <c r="R17" t="s">
        <v>59</v>
      </c>
      <c r="S17" t="s">
        <v>5480</v>
      </c>
      <c r="T17" t="s">
        <v>5481</v>
      </c>
      <c r="U17" t="s">
        <v>5482</v>
      </c>
      <c r="V17" t="s">
        <v>5483</v>
      </c>
      <c r="W17" t="s">
        <v>5484</v>
      </c>
      <c r="X17" t="s">
        <v>59</v>
      </c>
      <c r="Y17" t="s">
        <v>5485</v>
      </c>
      <c r="Z17" t="s">
        <v>5486</v>
      </c>
      <c r="AA17" t="s">
        <v>5487</v>
      </c>
      <c r="AB17" t="s">
        <v>5488</v>
      </c>
      <c r="AC17" t="s">
        <v>5489</v>
      </c>
      <c r="AD17" t="s">
        <v>5490</v>
      </c>
      <c r="AE17" t="s">
        <v>5491</v>
      </c>
      <c r="AF17" t="s">
        <v>2091</v>
      </c>
      <c r="AG17" t="s">
        <v>2091</v>
      </c>
      <c r="AH17" t="s">
        <v>2091</v>
      </c>
      <c r="AI17" t="s">
        <v>2091</v>
      </c>
      <c r="AJ17" t="s">
        <v>2091</v>
      </c>
      <c r="AK17" t="s">
        <v>2091</v>
      </c>
      <c r="AL17" t="s">
        <v>5492</v>
      </c>
      <c r="AM17" t="s">
        <v>5492</v>
      </c>
      <c r="AN17" t="s">
        <v>5493</v>
      </c>
      <c r="AO17" t="s">
        <v>5493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1765</v>
      </c>
      <c r="C18" t="s">
        <v>1765</v>
      </c>
      <c r="D18" t="s">
        <v>2219</v>
      </c>
      <c r="E18" t="s">
        <v>970</v>
      </c>
      <c r="F18" t="s">
        <v>971</v>
      </c>
      <c r="G18" t="s">
        <v>52</v>
      </c>
      <c r="H18" t="s">
        <v>204</v>
      </c>
      <c r="I18" t="s">
        <v>73</v>
      </c>
      <c r="J18" t="s">
        <v>55</v>
      </c>
      <c r="K18" t="s">
        <v>56</v>
      </c>
      <c r="L18" t="s">
        <v>57</v>
      </c>
      <c r="M18" t="s">
        <v>57</v>
      </c>
      <c r="N18" t="s">
        <v>111</v>
      </c>
      <c r="O18" t="s">
        <v>5494</v>
      </c>
      <c r="P18" t="s">
        <v>59</v>
      </c>
      <c r="Q18" t="s">
        <v>59</v>
      </c>
      <c r="R18" t="s">
        <v>59</v>
      </c>
      <c r="S18" t="s">
        <v>5495</v>
      </c>
      <c r="T18" t="s">
        <v>5496</v>
      </c>
      <c r="U18" t="s">
        <v>5497</v>
      </c>
      <c r="V18" t="s">
        <v>5498</v>
      </c>
      <c r="W18" t="s">
        <v>5499</v>
      </c>
      <c r="X18" t="s">
        <v>57</v>
      </c>
      <c r="Y18" t="s">
        <v>5500</v>
      </c>
      <c r="Z18" t="s">
        <v>2091</v>
      </c>
      <c r="AA18" t="s">
        <v>5501</v>
      </c>
      <c r="AB18" t="s">
        <v>5502</v>
      </c>
      <c r="AC18" t="s">
        <v>5503</v>
      </c>
      <c r="AD18" t="s">
        <v>2091</v>
      </c>
      <c r="AE18" t="s">
        <v>2091</v>
      </c>
      <c r="AF18" t="s">
        <v>2091</v>
      </c>
      <c r="AG18" t="s">
        <v>2091</v>
      </c>
      <c r="AH18" t="s">
        <v>2091</v>
      </c>
      <c r="AI18" t="s">
        <v>2091</v>
      </c>
      <c r="AJ18" t="s">
        <v>5504</v>
      </c>
      <c r="AK18" t="s">
        <v>5505</v>
      </c>
      <c r="AL18" t="s">
        <v>5506</v>
      </c>
      <c r="AM18" t="s">
        <v>5507</v>
      </c>
      <c r="AN18" t="s">
        <v>5508</v>
      </c>
      <c r="AO18" t="s">
        <v>5509</v>
      </c>
      <c r="AP18" t="s">
        <v>5510</v>
      </c>
      <c r="AQ18" t="s">
        <v>5511</v>
      </c>
    </row>
    <row r="19" spans="1:43" x14ac:dyDescent="0.25">
      <c r="A19" s="1">
        <v>14</v>
      </c>
      <c r="B19" t="s">
        <v>1767</v>
      </c>
      <c r="C19" t="s">
        <v>1767</v>
      </c>
      <c r="D19" t="s">
        <v>2629</v>
      </c>
      <c r="E19" t="s">
        <v>973</v>
      </c>
      <c r="F19" t="s">
        <v>974</v>
      </c>
      <c r="G19" t="s">
        <v>52</v>
      </c>
      <c r="H19" t="s">
        <v>53</v>
      </c>
      <c r="I19" t="s">
        <v>73</v>
      </c>
      <c r="J19" t="s">
        <v>55</v>
      </c>
      <c r="K19" t="s">
        <v>56</v>
      </c>
      <c r="L19" t="s">
        <v>57</v>
      </c>
      <c r="M19" t="s">
        <v>57</v>
      </c>
      <c r="N19" t="s">
        <v>58</v>
      </c>
      <c r="O19" t="s">
        <v>5512</v>
      </c>
      <c r="P19" t="s">
        <v>59</v>
      </c>
      <c r="Q19" t="s">
        <v>59</v>
      </c>
      <c r="R19" t="s">
        <v>59</v>
      </c>
      <c r="S19" t="s">
        <v>5513</v>
      </c>
      <c r="T19" t="s">
        <v>5514</v>
      </c>
      <c r="U19" t="s">
        <v>5515</v>
      </c>
      <c r="V19" t="s">
        <v>5516</v>
      </c>
      <c r="W19" t="s">
        <v>5517</v>
      </c>
      <c r="X19" t="s">
        <v>57</v>
      </c>
      <c r="Y19" t="s">
        <v>5518</v>
      </c>
      <c r="Z19" t="s">
        <v>2091</v>
      </c>
      <c r="AA19" t="s">
        <v>2091</v>
      </c>
      <c r="AB19" t="s">
        <v>5519</v>
      </c>
      <c r="AC19" t="s">
        <v>5520</v>
      </c>
      <c r="AD19" t="s">
        <v>2091</v>
      </c>
      <c r="AE19" t="s">
        <v>2091</v>
      </c>
      <c r="AF19" t="s">
        <v>5521</v>
      </c>
      <c r="AG19" t="s">
        <v>5522</v>
      </c>
      <c r="AH19" t="s">
        <v>2091</v>
      </c>
      <c r="AI19" t="s">
        <v>2091</v>
      </c>
      <c r="AJ19" t="s">
        <v>5523</v>
      </c>
      <c r="AK19" t="s">
        <v>5517</v>
      </c>
      <c r="AL19" t="s">
        <v>5524</v>
      </c>
      <c r="AM19" t="s">
        <v>5525</v>
      </c>
      <c r="AN19" t="s">
        <v>5526</v>
      </c>
      <c r="AO19" t="s">
        <v>5527</v>
      </c>
      <c r="AP19" t="s">
        <v>2091</v>
      </c>
      <c r="AQ19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Q9"/>
  <sheetViews>
    <sheetView workbookViewId="0">
      <selection activeCell="A7" sqref="A7:XFD9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1777</v>
      </c>
      <c r="C7" t="s">
        <v>1777</v>
      </c>
      <c r="D7" t="s">
        <v>2089</v>
      </c>
      <c r="E7" t="s">
        <v>977</v>
      </c>
      <c r="F7" t="s">
        <v>978</v>
      </c>
      <c r="G7" t="s">
        <v>52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111</v>
      </c>
      <c r="O7" t="s">
        <v>4630</v>
      </c>
      <c r="P7" t="s">
        <v>59</v>
      </c>
      <c r="Q7" t="s">
        <v>59</v>
      </c>
      <c r="R7" t="s">
        <v>59</v>
      </c>
      <c r="S7" t="s">
        <v>2088</v>
      </c>
      <c r="T7" t="s">
        <v>5528</v>
      </c>
      <c r="U7" t="s">
        <v>5529</v>
      </c>
      <c r="V7" t="s">
        <v>5530</v>
      </c>
      <c r="W7" t="s">
        <v>5531</v>
      </c>
      <c r="X7" t="s">
        <v>57</v>
      </c>
      <c r="Y7" t="s">
        <v>5532</v>
      </c>
      <c r="Z7" t="s">
        <v>2091</v>
      </c>
      <c r="AA7" t="s">
        <v>5533</v>
      </c>
      <c r="AB7" t="s">
        <v>5534</v>
      </c>
      <c r="AC7" t="s">
        <v>5535</v>
      </c>
      <c r="AD7" t="s">
        <v>2088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5536</v>
      </c>
      <c r="AK7" t="s">
        <v>5537</v>
      </c>
      <c r="AL7" t="s">
        <v>5538</v>
      </c>
      <c r="AM7" t="s">
        <v>5538</v>
      </c>
      <c r="AN7" t="s">
        <v>5539</v>
      </c>
      <c r="AO7" t="s">
        <v>5540</v>
      </c>
      <c r="AP7" t="s">
        <v>5541</v>
      </c>
      <c r="AQ7" t="s">
        <v>5542</v>
      </c>
    </row>
    <row r="8" spans="1:43" x14ac:dyDescent="0.25">
      <c r="A8" s="1">
        <v>3</v>
      </c>
      <c r="B8" t="s">
        <v>1779</v>
      </c>
      <c r="C8" t="s">
        <v>1779</v>
      </c>
      <c r="D8" t="s">
        <v>2104</v>
      </c>
      <c r="E8" t="s">
        <v>980</v>
      </c>
      <c r="F8" t="s">
        <v>981</v>
      </c>
      <c r="G8" t="s">
        <v>52</v>
      </c>
      <c r="H8" t="s">
        <v>91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3524</v>
      </c>
      <c r="P8" t="s">
        <v>59</v>
      </c>
      <c r="Q8" t="s">
        <v>59</v>
      </c>
      <c r="R8" t="s">
        <v>59</v>
      </c>
      <c r="S8" t="s">
        <v>2088</v>
      </c>
      <c r="T8" t="s">
        <v>5543</v>
      </c>
      <c r="U8" t="s">
        <v>5544</v>
      </c>
      <c r="V8" t="s">
        <v>5545</v>
      </c>
      <c r="W8" t="s">
        <v>5546</v>
      </c>
      <c r="X8" t="s">
        <v>59</v>
      </c>
      <c r="Y8" t="s">
        <v>5547</v>
      </c>
      <c r="Z8" t="s">
        <v>5548</v>
      </c>
      <c r="AA8" t="s">
        <v>2091</v>
      </c>
      <c r="AB8" t="s">
        <v>5549</v>
      </c>
      <c r="AC8" t="s">
        <v>5550</v>
      </c>
      <c r="AD8" t="s">
        <v>2088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5551</v>
      </c>
      <c r="AK8" t="s">
        <v>2091</v>
      </c>
      <c r="AL8" t="s">
        <v>5552</v>
      </c>
      <c r="AM8" t="s">
        <v>5553</v>
      </c>
      <c r="AN8" t="s">
        <v>5554</v>
      </c>
      <c r="AO8" t="s">
        <v>5554</v>
      </c>
      <c r="AP8" t="s">
        <v>5555</v>
      </c>
      <c r="AQ8" t="s">
        <v>5555</v>
      </c>
    </row>
    <row r="9" spans="1:43" x14ac:dyDescent="0.25">
      <c r="A9" s="1">
        <v>4</v>
      </c>
      <c r="B9" t="s">
        <v>1775</v>
      </c>
      <c r="C9" t="s">
        <v>1775</v>
      </c>
      <c r="D9" t="s">
        <v>2106</v>
      </c>
      <c r="E9" t="s">
        <v>1776</v>
      </c>
      <c r="F9" t="s">
        <v>984</v>
      </c>
      <c r="G9" t="s">
        <v>67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3295</v>
      </c>
      <c r="P9" t="s">
        <v>59</v>
      </c>
      <c r="Q9" t="s">
        <v>59</v>
      </c>
      <c r="R9" t="s">
        <v>59</v>
      </c>
      <c r="S9" t="s">
        <v>2088</v>
      </c>
      <c r="T9" t="s">
        <v>5556</v>
      </c>
      <c r="U9" t="s">
        <v>5557</v>
      </c>
      <c r="V9" t="s">
        <v>5558</v>
      </c>
      <c r="W9" t="s">
        <v>2091</v>
      </c>
      <c r="X9" t="s">
        <v>57</v>
      </c>
      <c r="Y9" t="s">
        <v>5559</v>
      </c>
      <c r="Z9" t="s">
        <v>2091</v>
      </c>
      <c r="AA9" t="s">
        <v>2091</v>
      </c>
      <c r="AB9" t="s">
        <v>5560</v>
      </c>
      <c r="AC9" t="s">
        <v>5561</v>
      </c>
      <c r="AD9" t="s">
        <v>2088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2091</v>
      </c>
      <c r="AK9" t="s">
        <v>2091</v>
      </c>
      <c r="AL9" t="s">
        <v>2091</v>
      </c>
      <c r="AM9" t="s">
        <v>2091</v>
      </c>
      <c r="AN9" t="s">
        <v>5562</v>
      </c>
      <c r="AO9" t="s">
        <v>5562</v>
      </c>
      <c r="AP9" t="s">
        <v>5563</v>
      </c>
      <c r="AQ9" t="s">
        <v>5563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FDD3-179A-4806-80F5-E875B21EDE6D}">
  <dimension ref="A1:D5"/>
  <sheetViews>
    <sheetView workbookViewId="0">
      <selection sqref="A1:B1"/>
    </sheetView>
  </sheetViews>
  <sheetFormatPr defaultRowHeight="15" x14ac:dyDescent="0.25"/>
  <cols>
    <col min="2" max="2" width="46.5703125" bestFit="1" customWidth="1"/>
    <col min="4" max="4" width="17.42578125" bestFit="1" customWidth="1"/>
  </cols>
  <sheetData>
    <row r="1" spans="1:4" ht="25.5" x14ac:dyDescent="0.25">
      <c r="A1" s="15" t="s">
        <v>0</v>
      </c>
      <c r="B1" s="15" t="s">
        <v>1</v>
      </c>
      <c r="C1" s="15" t="s">
        <v>5564</v>
      </c>
      <c r="D1" s="15" t="s">
        <v>5565</v>
      </c>
    </row>
    <row r="2" spans="1:4" x14ac:dyDescent="0.25">
      <c r="A2" t="str">
        <f>'lista definitiva'!A31</f>
        <v>AM</v>
      </c>
      <c r="B2" t="str">
        <f>'lista definitiva'!B31</f>
        <v>PRODAM Processamento de Dados Amazonas S/A</v>
      </c>
      <c r="D2" s="12">
        <f>'lista definitiva'!AB31</f>
        <v>-16612229</v>
      </c>
    </row>
    <row r="3" spans="1:4" x14ac:dyDescent="0.25">
      <c r="A3" t="str">
        <f>'lista definitiva'!A281</f>
        <v>SP</v>
      </c>
      <c r="B3" t="str">
        <f>'lista definitiva'!B281</f>
        <v>Companhia Ambiental do Estado de São Paulo</v>
      </c>
      <c r="D3" s="12">
        <f>'lista definitiva'!AB281</f>
        <v>-22938360.73</v>
      </c>
    </row>
    <row r="4" spans="1:4" x14ac:dyDescent="0.25">
      <c r="A4" t="str">
        <f>'lista definitiva'!A285</f>
        <v>SP</v>
      </c>
      <c r="B4" t="str">
        <f>'lista definitiva'!B285</f>
        <v>Companhia Paulista de Trens Metropolitanos</v>
      </c>
      <c r="D4" s="12">
        <f>'lista definitiva'!AB285</f>
        <v>-851709191.69000006</v>
      </c>
    </row>
    <row r="5" spans="1:4" x14ac:dyDescent="0.25">
      <c r="B5" t="s">
        <v>5566</v>
      </c>
      <c r="D5" s="12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08C-8616-4B3D-B245-602A4F4B54BA}">
  <dimension ref="A1:BO310"/>
  <sheetViews>
    <sheetView workbookViewId="0">
      <pane xSplit="5" ySplit="1" topLeftCell="BE256" activePane="bottomRight" state="frozen"/>
      <selection pane="topRight" activeCell="F1" sqref="F1"/>
      <selection pane="bottomLeft" activeCell="A2" sqref="A2"/>
      <selection pane="bottomRight" activeCell="BE257" sqref="BE257"/>
    </sheetView>
  </sheetViews>
  <sheetFormatPr defaultRowHeight="15" x14ac:dyDescent="0.25"/>
  <cols>
    <col min="1" max="1" width="10.5703125" bestFit="1" customWidth="1"/>
    <col min="2" max="2" width="6.28515625" bestFit="1" customWidth="1"/>
    <col min="3" max="3" width="47.7109375" customWidth="1"/>
    <col min="4" max="4" width="12.140625" customWidth="1"/>
    <col min="5" max="5" width="7.42578125" customWidth="1"/>
    <col min="6" max="6" width="14.7109375" bestFit="1" customWidth="1"/>
    <col min="7" max="7" width="36.5703125" style="52" bestFit="1" customWidth="1"/>
    <col min="8" max="12" width="9.28515625" customWidth="1"/>
    <col min="13" max="13" width="16.42578125" customWidth="1"/>
    <col min="14" max="14" width="12.140625" bestFit="1" customWidth="1"/>
    <col min="15" max="15" width="11.42578125" customWidth="1"/>
    <col min="16" max="18" width="11" customWidth="1"/>
    <col min="19" max="19" width="39.5703125" customWidth="1"/>
    <col min="20" max="21" width="14.28515625" customWidth="1"/>
    <col min="22" max="22" width="14.5703125" customWidth="1"/>
    <col min="23" max="29" width="13.7109375" customWidth="1"/>
    <col min="30" max="30" width="10.28515625" customWidth="1"/>
    <col min="31" max="35" width="13.140625" customWidth="1"/>
    <col min="36" max="36" width="11.7109375" customWidth="1"/>
    <col min="37" max="40" width="14.7109375" customWidth="1"/>
    <col min="41" max="42" width="16.5703125" customWidth="1"/>
    <col min="43" max="43" width="13.28515625" customWidth="1"/>
    <col min="44" max="44" width="16.28515625" customWidth="1"/>
    <col min="45" max="45" width="14.5703125" customWidth="1"/>
    <col min="46" max="46" width="16.28515625" customWidth="1"/>
    <col min="47" max="47" width="13.5703125" customWidth="1"/>
    <col min="48" max="51" width="15.85546875" customWidth="1"/>
    <col min="59" max="59" width="82.5703125" bestFit="1" customWidth="1"/>
  </cols>
  <sheetData>
    <row r="1" spans="1:67" s="43" customFormat="1" ht="68.25" thickBot="1" x14ac:dyDescent="0.3">
      <c r="A1" s="33" t="s">
        <v>1250</v>
      </c>
      <c r="B1" s="34" t="s">
        <v>1251</v>
      </c>
      <c r="C1" s="34" t="s">
        <v>1252</v>
      </c>
      <c r="D1" s="34" t="s">
        <v>1253</v>
      </c>
      <c r="E1" s="35" t="s">
        <v>3</v>
      </c>
      <c r="F1" s="36" t="s">
        <v>4</v>
      </c>
      <c r="G1" s="34" t="s">
        <v>1254</v>
      </c>
      <c r="H1" s="34" t="s">
        <v>6</v>
      </c>
      <c r="I1" s="34" t="s">
        <v>7</v>
      </c>
      <c r="J1" s="34" t="s">
        <v>8</v>
      </c>
      <c r="K1" s="34" t="s">
        <v>9</v>
      </c>
      <c r="L1" s="35" t="s">
        <v>10</v>
      </c>
      <c r="M1" s="36" t="s">
        <v>11</v>
      </c>
      <c r="N1" s="36" t="s">
        <v>12</v>
      </c>
      <c r="O1" s="37" t="s">
        <v>1255</v>
      </c>
      <c r="P1" s="38" t="s">
        <v>14</v>
      </c>
      <c r="Q1" s="38" t="s">
        <v>15</v>
      </c>
      <c r="R1" s="38" t="s">
        <v>16</v>
      </c>
      <c r="S1" s="38" t="s">
        <v>1256</v>
      </c>
      <c r="T1" s="38" t="s">
        <v>18</v>
      </c>
      <c r="U1" s="36" t="s">
        <v>19</v>
      </c>
      <c r="V1" s="37" t="s">
        <v>1257</v>
      </c>
      <c r="W1" s="38" t="s">
        <v>21</v>
      </c>
      <c r="X1" s="38" t="s">
        <v>22</v>
      </c>
      <c r="Y1" s="38" t="s">
        <v>23</v>
      </c>
      <c r="Z1" s="38" t="s">
        <v>1258</v>
      </c>
      <c r="AA1" s="38" t="s">
        <v>1259</v>
      </c>
      <c r="AB1" s="38" t="s">
        <v>1260</v>
      </c>
      <c r="AC1" s="38" t="s">
        <v>27</v>
      </c>
      <c r="AD1" s="39" t="s">
        <v>1261</v>
      </c>
      <c r="AE1" s="38" t="s">
        <v>29</v>
      </c>
      <c r="AF1" s="38" t="s">
        <v>30</v>
      </c>
      <c r="AG1" s="38" t="s">
        <v>31</v>
      </c>
      <c r="AH1" s="38" t="s">
        <v>1262</v>
      </c>
      <c r="AI1" s="40" t="s">
        <v>1263</v>
      </c>
      <c r="AJ1" s="41" t="s">
        <v>34</v>
      </c>
      <c r="AK1" s="38" t="s">
        <v>1264</v>
      </c>
      <c r="AL1" s="38" t="s">
        <v>1265</v>
      </c>
      <c r="AM1" s="38" t="s">
        <v>1266</v>
      </c>
      <c r="AN1" s="42" t="s">
        <v>1267</v>
      </c>
      <c r="AO1" s="38" t="s">
        <v>1268</v>
      </c>
      <c r="AP1" s="42" t="s">
        <v>1269</v>
      </c>
      <c r="AQ1" s="41" t="s">
        <v>41</v>
      </c>
      <c r="AR1" s="38" t="s">
        <v>1270</v>
      </c>
      <c r="AS1" s="42" t="s">
        <v>1271</v>
      </c>
      <c r="AT1" s="38" t="s">
        <v>1272</v>
      </c>
      <c r="AU1" s="42" t="s">
        <v>1273</v>
      </c>
      <c r="AV1" s="41" t="s">
        <v>46</v>
      </c>
      <c r="AW1" s="41" t="s">
        <v>47</v>
      </c>
      <c r="AX1" s="41" t="s">
        <v>48</v>
      </c>
      <c r="AY1" s="41" t="s">
        <v>49</v>
      </c>
      <c r="BC1" s="34" t="s">
        <v>1251</v>
      </c>
      <c r="BD1" s="34" t="s">
        <v>1252</v>
      </c>
      <c r="BE1" s="34" t="s">
        <v>1253</v>
      </c>
      <c r="BF1" s="35" t="s">
        <v>3</v>
      </c>
      <c r="BH1" t="str">
        <f t="shared" ref="BH1:BH64" si="0">IF(COUNTIF($BN$2:$BN$9,BE1)=0,BE1,BE1&amp;" "&amp;BC1)</f>
        <v>Sigla da Empresa</v>
      </c>
    </row>
    <row r="2" spans="1:67" ht="30" x14ac:dyDescent="0.25">
      <c r="A2" s="44" t="s">
        <v>1274</v>
      </c>
      <c r="B2" s="44" t="s">
        <v>50</v>
      </c>
      <c r="C2" t="s">
        <v>1275</v>
      </c>
      <c r="D2" s="44" t="s">
        <v>96</v>
      </c>
      <c r="E2" t="s">
        <v>97</v>
      </c>
      <c r="F2" t="s">
        <v>52</v>
      </c>
      <c r="G2" s="45" t="s">
        <v>98</v>
      </c>
      <c r="H2" t="s">
        <v>54</v>
      </c>
      <c r="I2" t="s">
        <v>55</v>
      </c>
      <c r="J2" t="s">
        <v>56</v>
      </c>
      <c r="K2" t="s">
        <v>57</v>
      </c>
      <c r="L2" t="s">
        <v>57</v>
      </c>
      <c r="M2" t="s">
        <v>58</v>
      </c>
      <c r="N2">
        <v>84</v>
      </c>
      <c r="O2" s="46" t="str">
        <f t="shared" ref="O2:O65" si="1">IF(AND(F2="ativa",N2=0),"VERIFICAR","OK")</f>
        <v>OK</v>
      </c>
      <c r="P2" t="s">
        <v>59</v>
      </c>
      <c r="Q2" t="s">
        <v>59</v>
      </c>
      <c r="R2" t="s">
        <v>57</v>
      </c>
      <c r="S2" s="47" t="s">
        <v>987</v>
      </c>
      <c r="T2">
        <v>0</v>
      </c>
      <c r="U2">
        <v>9821151.8699999992</v>
      </c>
      <c r="V2" s="48" t="str">
        <f t="shared" ref="V2:V65" si="2">IF(AND(U2=0,N2&gt;0),"VERIFICAR","OK")</f>
        <v>OK</v>
      </c>
      <c r="W2">
        <v>11684206.5</v>
      </c>
      <c r="X2">
        <v>0</v>
      </c>
      <c r="Y2" t="s">
        <v>57</v>
      </c>
      <c r="Z2">
        <v>135825.4</v>
      </c>
      <c r="AA2">
        <v>0</v>
      </c>
      <c r="AB2">
        <v>3850</v>
      </c>
      <c r="AC2">
        <v>10173506.720000001</v>
      </c>
      <c r="AD2" s="48" t="str">
        <f t="shared" ref="AD2:AD65" si="3">IF(AND(Y2="SIM",AC2&lt;0),"VERIFICAR","OK")</f>
        <v>OK</v>
      </c>
      <c r="AE2">
        <v>91943019.760000005</v>
      </c>
      <c r="AF2">
        <v>0</v>
      </c>
      <c r="AG2">
        <v>0</v>
      </c>
      <c r="AH2">
        <v>10032591.15</v>
      </c>
      <c r="AI2">
        <v>11668906.5</v>
      </c>
      <c r="AJ2" s="46" t="str">
        <f>IF(AND(M2="NÃO DEPENDENTE",AI2&gt;0),"INDÍCIO DE DEPENDÊNCIA POR SUBVENÇÃO","OK")</f>
        <v>OK</v>
      </c>
      <c r="AK2">
        <v>1757691.07</v>
      </c>
      <c r="AL2">
        <v>1863054.63</v>
      </c>
      <c r="AM2">
        <v>0</v>
      </c>
      <c r="AN2" s="49">
        <v>0</v>
      </c>
      <c r="AO2">
        <v>4396687.58</v>
      </c>
      <c r="AP2">
        <v>4396687.58</v>
      </c>
      <c r="AQ2" s="48">
        <f t="shared" ref="AQ2:AQ65" si="4">AP2-AO2</f>
        <v>0</v>
      </c>
      <c r="AR2">
        <v>4396687.58</v>
      </c>
      <c r="AS2">
        <v>4396687.58</v>
      </c>
      <c r="AT2">
        <v>0</v>
      </c>
      <c r="AU2">
        <v>0</v>
      </c>
      <c r="AV2" s="50">
        <f t="shared" ref="AV2:AV65" si="5">(AS2-AR2)+(AU2)</f>
        <v>0</v>
      </c>
      <c r="AW2" s="50" t="str">
        <f t="shared" ref="AW2:AW65" si="6">IF(OR(AQ2&gt;0,AV2&gt;0),"SIM","NÃO")</f>
        <v>NÃO</v>
      </c>
      <c r="AX2" s="5" t="str">
        <f t="shared" ref="AX2:AX65" si="7">IF(AND(M2="NÃO DEPENDENTE",AN2&gt;0),"VER CAPITAL","OK")</f>
        <v>OK</v>
      </c>
      <c r="AY2" s="5" t="str">
        <f t="shared" ref="AY2:AY65" si="8">IF(AND(AX2="VER CAPITAL",AW2="NÃO"),"INDÍCIO DE DEPENDÊNCIA POR CAPITAL","OK")</f>
        <v>OK</v>
      </c>
      <c r="BC2" s="44" t="s">
        <v>50</v>
      </c>
      <c r="BD2" t="s">
        <v>1276</v>
      </c>
      <c r="BE2" s="44" t="s">
        <v>96</v>
      </c>
      <c r="BF2" t="s">
        <v>97</v>
      </c>
      <c r="BG2" s="61" t="s">
        <v>95</v>
      </c>
      <c r="BH2" t="str">
        <f t="shared" si="0"/>
        <v>ACREDATA</v>
      </c>
      <c r="BM2">
        <v>0</v>
      </c>
      <c r="BN2" s="65" t="s">
        <v>1277</v>
      </c>
      <c r="BO2">
        <f t="shared" ref="BO2:BO9" si="9">COUNTIF($D$2:$D$296,BN2)</f>
        <v>9</v>
      </c>
    </row>
    <row r="3" spans="1:67" x14ac:dyDescent="0.25">
      <c r="A3" s="44" t="s">
        <v>1274</v>
      </c>
      <c r="B3" s="44" t="s">
        <v>50</v>
      </c>
      <c r="C3" t="s">
        <v>1278</v>
      </c>
      <c r="D3" s="44" t="s">
        <v>986</v>
      </c>
      <c r="E3" t="s">
        <v>51</v>
      </c>
      <c r="F3" t="s">
        <v>52</v>
      </c>
      <c r="G3" s="51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57</v>
      </c>
      <c r="M3" t="s">
        <v>58</v>
      </c>
      <c r="N3">
        <v>47</v>
      </c>
      <c r="O3" s="46" t="str">
        <f t="shared" si="1"/>
        <v>OK</v>
      </c>
      <c r="P3" t="s">
        <v>59</v>
      </c>
      <c r="Q3" t="s">
        <v>59</v>
      </c>
      <c r="R3" t="s">
        <v>57</v>
      </c>
      <c r="S3" s="47" t="s">
        <v>987</v>
      </c>
      <c r="T3">
        <v>0</v>
      </c>
      <c r="U3">
        <v>5601459.71</v>
      </c>
      <c r="V3" s="48" t="str">
        <f t="shared" si="2"/>
        <v>OK</v>
      </c>
      <c r="W3">
        <v>9529995.0600000005</v>
      </c>
      <c r="X3">
        <v>0</v>
      </c>
      <c r="Y3" t="s">
        <v>57</v>
      </c>
      <c r="Z3">
        <v>329849</v>
      </c>
      <c r="AA3">
        <v>0</v>
      </c>
      <c r="AB3">
        <v>128600.53</v>
      </c>
      <c r="AC3">
        <v>-9049391.3800000008</v>
      </c>
      <c r="AD3" s="48" t="str">
        <f t="shared" si="3"/>
        <v>OK</v>
      </c>
      <c r="AE3">
        <v>41232323.960000001</v>
      </c>
      <c r="AF3">
        <v>0</v>
      </c>
      <c r="AG3">
        <v>0</v>
      </c>
      <c r="AH3">
        <v>0</v>
      </c>
      <c r="AI3">
        <v>0</v>
      </c>
      <c r="AJ3" s="46" t="str">
        <f t="shared" ref="AJ3:AJ66" si="10">IF(AND(M3="NÃO DEPENDENTE",AI3&gt;0),"INDÍCIO DE DEPENDÊNCIA POR SUBVENÇÃO","OK")</f>
        <v>OK</v>
      </c>
      <c r="AK3">
        <v>0</v>
      </c>
      <c r="AL3">
        <v>0</v>
      </c>
      <c r="AM3">
        <v>2247519.62</v>
      </c>
      <c r="AN3" s="49">
        <v>5563422.3899999997</v>
      </c>
      <c r="AO3">
        <v>0</v>
      </c>
      <c r="AP3">
        <v>0</v>
      </c>
      <c r="AQ3" s="48">
        <f t="shared" si="4"/>
        <v>0</v>
      </c>
      <c r="AR3">
        <v>150642058.77000001</v>
      </c>
      <c r="AS3">
        <v>156205481.16</v>
      </c>
      <c r="AT3">
        <v>1357941.23</v>
      </c>
      <c r="AU3">
        <v>3794518.84</v>
      </c>
      <c r="AV3" s="50">
        <f t="shared" si="5"/>
        <v>9357941.2299999855</v>
      </c>
      <c r="AW3" s="50" t="str">
        <f t="shared" si="6"/>
        <v>SIM</v>
      </c>
      <c r="AX3" s="5" t="str">
        <f t="shared" si="7"/>
        <v>OK</v>
      </c>
      <c r="AY3" s="5" t="str">
        <f t="shared" si="8"/>
        <v>OK</v>
      </c>
      <c r="BC3" s="44" t="s">
        <v>50</v>
      </c>
      <c r="BD3" t="s">
        <v>1279</v>
      </c>
      <c r="BE3" s="44" t="s">
        <v>986</v>
      </c>
      <c r="BF3" t="s">
        <v>51</v>
      </c>
      <c r="BG3" s="61" t="s">
        <v>985</v>
      </c>
      <c r="BH3" t="str">
        <f t="shared" si="0"/>
        <v>ANAC</v>
      </c>
      <c r="BM3">
        <v>0</v>
      </c>
      <c r="BN3" s="44" t="s">
        <v>1280</v>
      </c>
      <c r="BO3">
        <f t="shared" si="9"/>
        <v>4</v>
      </c>
    </row>
    <row r="4" spans="1:67" x14ac:dyDescent="0.25">
      <c r="A4" s="44" t="s">
        <v>1274</v>
      </c>
      <c r="B4" s="44" t="s">
        <v>50</v>
      </c>
      <c r="C4" t="s">
        <v>1281</v>
      </c>
      <c r="D4" s="44" t="s">
        <v>61</v>
      </c>
      <c r="E4" t="s">
        <v>62</v>
      </c>
      <c r="F4" t="s">
        <v>52</v>
      </c>
      <c r="G4" s="52" t="s">
        <v>63</v>
      </c>
      <c r="H4" t="s">
        <v>54</v>
      </c>
      <c r="I4" t="s">
        <v>55</v>
      </c>
      <c r="J4" t="s">
        <v>56</v>
      </c>
      <c r="K4" t="s">
        <v>57</v>
      </c>
      <c r="L4" t="s">
        <v>57</v>
      </c>
      <c r="M4" t="s">
        <v>58</v>
      </c>
      <c r="N4">
        <v>0</v>
      </c>
      <c r="O4" s="46" t="str">
        <f t="shared" si="1"/>
        <v>VERIFICAR</v>
      </c>
      <c r="P4" t="s">
        <v>59</v>
      </c>
      <c r="Q4" t="s">
        <v>59</v>
      </c>
      <c r="R4" t="s">
        <v>57</v>
      </c>
      <c r="S4" s="47" t="s">
        <v>987</v>
      </c>
      <c r="T4">
        <v>0</v>
      </c>
      <c r="U4">
        <v>0</v>
      </c>
      <c r="V4" s="48" t="str">
        <f t="shared" si="2"/>
        <v>OK</v>
      </c>
      <c r="W4">
        <v>0</v>
      </c>
      <c r="X4">
        <v>0</v>
      </c>
      <c r="Y4" t="s">
        <v>57</v>
      </c>
      <c r="Z4">
        <v>0</v>
      </c>
      <c r="AA4">
        <v>0</v>
      </c>
      <c r="AB4">
        <v>0</v>
      </c>
      <c r="AC4">
        <v>0</v>
      </c>
      <c r="AD4" s="48" t="str">
        <f t="shared" si="3"/>
        <v>OK</v>
      </c>
      <c r="AE4">
        <v>0</v>
      </c>
      <c r="AF4">
        <v>0</v>
      </c>
      <c r="AG4">
        <v>0</v>
      </c>
      <c r="AH4">
        <v>0</v>
      </c>
      <c r="AI4">
        <v>0</v>
      </c>
      <c r="AJ4" s="46" t="str">
        <f t="shared" si="10"/>
        <v>OK</v>
      </c>
      <c r="AK4">
        <v>0</v>
      </c>
      <c r="AL4">
        <v>0</v>
      </c>
      <c r="AM4">
        <v>0</v>
      </c>
      <c r="AN4" s="49">
        <v>0</v>
      </c>
      <c r="AO4">
        <v>0</v>
      </c>
      <c r="AP4">
        <v>0</v>
      </c>
      <c r="AQ4" s="48">
        <f t="shared" si="4"/>
        <v>0</v>
      </c>
      <c r="AR4">
        <v>0</v>
      </c>
      <c r="AS4">
        <v>0</v>
      </c>
      <c r="AT4">
        <v>0</v>
      </c>
      <c r="AU4">
        <v>0</v>
      </c>
      <c r="AV4" s="50">
        <f t="shared" si="5"/>
        <v>0</v>
      </c>
      <c r="AW4" s="50" t="str">
        <f t="shared" si="6"/>
        <v>NÃO</v>
      </c>
      <c r="AX4" s="5" t="str">
        <f t="shared" si="7"/>
        <v>OK</v>
      </c>
      <c r="AY4" s="5" t="str">
        <f t="shared" si="8"/>
        <v>OK</v>
      </c>
      <c r="BC4" s="44" t="s">
        <v>50</v>
      </c>
      <c r="BD4" t="s">
        <v>1282</v>
      </c>
      <c r="BE4" s="44" t="s">
        <v>61</v>
      </c>
      <c r="BF4" t="s">
        <v>62</v>
      </c>
      <c r="BG4" s="61" t="s">
        <v>60</v>
      </c>
      <c r="BH4" t="str">
        <f t="shared" si="0"/>
        <v>AZPE</v>
      </c>
      <c r="BM4">
        <v>0</v>
      </c>
      <c r="BN4" s="65" t="s">
        <v>1283</v>
      </c>
      <c r="BO4">
        <f t="shared" si="9"/>
        <v>3</v>
      </c>
    </row>
    <row r="5" spans="1:67" x14ac:dyDescent="0.25">
      <c r="A5" s="44" t="s">
        <v>1274</v>
      </c>
      <c r="B5" s="44" t="s">
        <v>50</v>
      </c>
      <c r="C5" t="s">
        <v>1284</v>
      </c>
      <c r="D5" s="44" t="s">
        <v>65</v>
      </c>
      <c r="E5" t="s">
        <v>66</v>
      </c>
      <c r="F5" t="s">
        <v>67</v>
      </c>
      <c r="G5" s="20" t="s">
        <v>68</v>
      </c>
      <c r="H5" t="s">
        <v>54</v>
      </c>
      <c r="I5" t="s">
        <v>55</v>
      </c>
      <c r="J5" t="s">
        <v>56</v>
      </c>
      <c r="K5" t="s">
        <v>57</v>
      </c>
      <c r="L5" t="s">
        <v>57</v>
      </c>
      <c r="M5" t="s">
        <v>58</v>
      </c>
      <c r="N5">
        <v>12</v>
      </c>
      <c r="O5" s="46" t="str">
        <f t="shared" si="1"/>
        <v>OK</v>
      </c>
      <c r="P5" t="s">
        <v>59</v>
      </c>
      <c r="Q5" t="s">
        <v>59</v>
      </c>
      <c r="R5" t="s">
        <v>57</v>
      </c>
      <c r="S5" s="47" t="s">
        <v>987</v>
      </c>
      <c r="T5">
        <v>1780362.81</v>
      </c>
      <c r="U5">
        <v>1700206.74</v>
      </c>
      <c r="V5" s="48" t="str">
        <f t="shared" si="2"/>
        <v>OK</v>
      </c>
      <c r="W5">
        <v>4160216.34</v>
      </c>
      <c r="X5">
        <v>0</v>
      </c>
      <c r="Y5" t="s">
        <v>57</v>
      </c>
      <c r="Z5">
        <v>109410.01</v>
      </c>
      <c r="AA5">
        <v>0</v>
      </c>
      <c r="AB5">
        <v>3522.44</v>
      </c>
      <c r="AC5">
        <v>-2582761.7799999998</v>
      </c>
      <c r="AD5" s="48" t="str">
        <f t="shared" si="3"/>
        <v>OK</v>
      </c>
      <c r="AE5">
        <v>-196827352.06</v>
      </c>
      <c r="AF5">
        <v>0</v>
      </c>
      <c r="AG5">
        <v>0</v>
      </c>
      <c r="AH5">
        <v>1813690.95</v>
      </c>
      <c r="AI5">
        <v>1780362.81</v>
      </c>
      <c r="AJ5" s="46" t="str">
        <f t="shared" si="10"/>
        <v>OK</v>
      </c>
      <c r="AK5">
        <v>0</v>
      </c>
      <c r="AL5">
        <v>0</v>
      </c>
      <c r="AM5">
        <v>0</v>
      </c>
      <c r="AN5" s="49">
        <v>0</v>
      </c>
      <c r="AO5">
        <v>205677187</v>
      </c>
      <c r="AP5">
        <v>205677187</v>
      </c>
      <c r="AQ5" s="48">
        <f t="shared" si="4"/>
        <v>0</v>
      </c>
      <c r="AR5">
        <v>24365820.859999999</v>
      </c>
      <c r="AS5">
        <v>24365820.859999999</v>
      </c>
      <c r="AT5">
        <v>0</v>
      </c>
      <c r="AU5">
        <v>0</v>
      </c>
      <c r="AV5" s="50">
        <f t="shared" si="5"/>
        <v>0</v>
      </c>
      <c r="AW5" s="50" t="str">
        <f t="shared" si="6"/>
        <v>NÃO</v>
      </c>
      <c r="AX5" s="5" t="str">
        <f t="shared" si="7"/>
        <v>OK</v>
      </c>
      <c r="AY5" s="5" t="str">
        <f t="shared" si="8"/>
        <v>OK</v>
      </c>
      <c r="BC5" s="44" t="s">
        <v>50</v>
      </c>
      <c r="BD5" t="s">
        <v>1285</v>
      </c>
      <c r="BE5" s="44" t="s">
        <v>65</v>
      </c>
      <c r="BF5" t="s">
        <v>66</v>
      </c>
      <c r="BG5" s="61" t="s">
        <v>64</v>
      </c>
      <c r="BH5" t="str">
        <f t="shared" si="0"/>
        <v>BANACRE</v>
      </c>
      <c r="BM5">
        <v>0</v>
      </c>
      <c r="BN5" s="44" t="s">
        <v>1286</v>
      </c>
      <c r="BO5">
        <f t="shared" si="9"/>
        <v>3</v>
      </c>
    </row>
    <row r="6" spans="1:67" x14ac:dyDescent="0.25">
      <c r="A6" s="44" t="s">
        <v>1274</v>
      </c>
      <c r="B6" s="44" t="s">
        <v>50</v>
      </c>
      <c r="C6" t="s">
        <v>1287</v>
      </c>
      <c r="D6" s="44" t="s">
        <v>70</v>
      </c>
      <c r="E6" t="s">
        <v>71</v>
      </c>
      <c r="F6" t="s">
        <v>52</v>
      </c>
      <c r="G6" s="52" t="s">
        <v>72</v>
      </c>
      <c r="H6" t="s">
        <v>73</v>
      </c>
      <c r="I6" t="s">
        <v>74</v>
      </c>
      <c r="J6" t="s">
        <v>56</v>
      </c>
      <c r="K6" t="s">
        <v>57</v>
      </c>
      <c r="L6" t="s">
        <v>57</v>
      </c>
      <c r="M6" t="s">
        <v>58</v>
      </c>
      <c r="N6">
        <v>155</v>
      </c>
      <c r="O6" s="46" t="str">
        <f t="shared" si="1"/>
        <v>OK</v>
      </c>
      <c r="P6" t="s">
        <v>59</v>
      </c>
      <c r="Q6" t="s">
        <v>59</v>
      </c>
      <c r="R6" t="s">
        <v>57</v>
      </c>
      <c r="S6" s="47" t="s">
        <v>987</v>
      </c>
      <c r="T6">
        <v>234503.85</v>
      </c>
      <c r="U6">
        <v>11319407.789999999</v>
      </c>
      <c r="V6" s="48" t="str">
        <f t="shared" si="2"/>
        <v>OK</v>
      </c>
      <c r="W6">
        <v>11324967.789999999</v>
      </c>
      <c r="X6">
        <v>5560</v>
      </c>
      <c r="Y6" t="s">
        <v>57</v>
      </c>
      <c r="Z6">
        <v>314098.74</v>
      </c>
      <c r="AA6">
        <v>0</v>
      </c>
      <c r="AB6">
        <v>695450.3</v>
      </c>
      <c r="AC6">
        <v>678045.71</v>
      </c>
      <c r="AD6" s="48" t="str">
        <f t="shared" si="3"/>
        <v>OK</v>
      </c>
      <c r="AE6">
        <v>8219090.9900000002</v>
      </c>
      <c r="AF6">
        <v>0</v>
      </c>
      <c r="AG6">
        <v>0</v>
      </c>
      <c r="AH6">
        <v>19543507.280000001</v>
      </c>
      <c r="AI6">
        <v>12683055.27</v>
      </c>
      <c r="AJ6" s="46" t="str">
        <f t="shared" si="10"/>
        <v>OK</v>
      </c>
      <c r="AK6">
        <v>127199.43</v>
      </c>
      <c r="AL6">
        <v>165994.44</v>
      </c>
      <c r="AM6">
        <v>0</v>
      </c>
      <c r="AN6" s="49">
        <v>0</v>
      </c>
      <c r="AO6">
        <v>727.45</v>
      </c>
      <c r="AP6">
        <v>727.45</v>
      </c>
      <c r="AQ6" s="48">
        <f t="shared" si="4"/>
        <v>0</v>
      </c>
      <c r="AR6">
        <v>8219090.9900000002</v>
      </c>
      <c r="AS6">
        <v>8219090.9900000002</v>
      </c>
      <c r="AT6">
        <v>0</v>
      </c>
      <c r="AU6">
        <v>0</v>
      </c>
      <c r="AV6" s="50">
        <f t="shared" si="5"/>
        <v>0</v>
      </c>
      <c r="AW6" s="50" t="str">
        <f t="shared" si="6"/>
        <v>NÃO</v>
      </c>
      <c r="AX6" s="5" t="str">
        <f t="shared" si="7"/>
        <v>OK</v>
      </c>
      <c r="AY6" s="5" t="str">
        <f t="shared" si="8"/>
        <v>OK</v>
      </c>
      <c r="BC6" s="44" t="s">
        <v>50</v>
      </c>
      <c r="BD6" t="s">
        <v>1288</v>
      </c>
      <c r="BE6" s="44" t="s">
        <v>70</v>
      </c>
      <c r="BF6" t="s">
        <v>71</v>
      </c>
      <c r="BG6" s="61" t="s">
        <v>69</v>
      </c>
      <c r="BH6" t="str">
        <f t="shared" si="0"/>
        <v>CAGEACRE</v>
      </c>
      <c r="BM6">
        <v>0</v>
      </c>
      <c r="BN6" s="44" t="s">
        <v>1289</v>
      </c>
      <c r="BO6">
        <f t="shared" si="9"/>
        <v>2</v>
      </c>
    </row>
    <row r="7" spans="1:67" x14ac:dyDescent="0.25">
      <c r="A7" s="44" t="s">
        <v>1274</v>
      </c>
      <c r="B7" s="44" t="s">
        <v>50</v>
      </c>
      <c r="C7" t="s">
        <v>1290</v>
      </c>
      <c r="D7" s="44" t="s">
        <v>93</v>
      </c>
      <c r="E7" t="s">
        <v>94</v>
      </c>
      <c r="F7" t="s">
        <v>52</v>
      </c>
      <c r="G7" s="52" t="s">
        <v>63</v>
      </c>
      <c r="H7" t="s">
        <v>54</v>
      </c>
      <c r="I7" t="s">
        <v>55</v>
      </c>
      <c r="J7" t="s">
        <v>56</v>
      </c>
      <c r="K7" t="s">
        <v>57</v>
      </c>
      <c r="L7" t="s">
        <v>57</v>
      </c>
      <c r="M7" t="s">
        <v>58</v>
      </c>
      <c r="N7">
        <v>13</v>
      </c>
      <c r="O7" s="46" t="str">
        <f t="shared" si="1"/>
        <v>OK</v>
      </c>
      <c r="P7" t="s">
        <v>59</v>
      </c>
      <c r="Q7" t="s">
        <v>59</v>
      </c>
      <c r="R7" t="s">
        <v>57</v>
      </c>
      <c r="S7" s="53" t="s">
        <v>989</v>
      </c>
      <c r="T7">
        <v>0</v>
      </c>
      <c r="U7">
        <v>5040297.7</v>
      </c>
      <c r="V7" s="48" t="str">
        <f t="shared" si="2"/>
        <v>OK</v>
      </c>
      <c r="W7">
        <v>5635702.0800000001</v>
      </c>
      <c r="X7">
        <v>0</v>
      </c>
      <c r="Y7" t="s">
        <v>57</v>
      </c>
      <c r="Z7">
        <v>212535.83</v>
      </c>
      <c r="AA7">
        <v>0</v>
      </c>
      <c r="AB7">
        <v>0</v>
      </c>
      <c r="AC7">
        <v>4922.18</v>
      </c>
      <c r="AD7" s="48" t="str">
        <f t="shared" si="3"/>
        <v>OK</v>
      </c>
      <c r="AE7">
        <v>3003232750.5700002</v>
      </c>
      <c r="AF7">
        <v>0</v>
      </c>
      <c r="AG7">
        <v>0</v>
      </c>
      <c r="AH7">
        <v>575974.35</v>
      </c>
      <c r="AI7">
        <v>931581.94</v>
      </c>
      <c r="AJ7" s="46" t="str">
        <f t="shared" si="10"/>
        <v>OK</v>
      </c>
      <c r="AK7">
        <v>0</v>
      </c>
      <c r="AL7">
        <v>973545.94</v>
      </c>
      <c r="AM7">
        <v>1650000</v>
      </c>
      <c r="AN7" s="49">
        <v>2847100</v>
      </c>
      <c r="AO7">
        <v>3002509100</v>
      </c>
      <c r="AP7">
        <v>3005906200</v>
      </c>
      <c r="AQ7" s="48">
        <f t="shared" si="4"/>
        <v>3397100</v>
      </c>
      <c r="AR7">
        <v>3002509100</v>
      </c>
      <c r="AS7">
        <v>3005906200</v>
      </c>
      <c r="AT7">
        <v>2447100</v>
      </c>
      <c r="AU7">
        <v>3397100</v>
      </c>
      <c r="AV7" s="50">
        <f t="shared" si="5"/>
        <v>6794200</v>
      </c>
      <c r="AW7" s="50" t="str">
        <f t="shared" si="6"/>
        <v>SIM</v>
      </c>
      <c r="AX7" s="5" t="str">
        <f t="shared" si="7"/>
        <v>OK</v>
      </c>
      <c r="AY7" s="5" t="str">
        <f t="shared" si="8"/>
        <v>OK</v>
      </c>
      <c r="BC7" s="44" t="s">
        <v>50</v>
      </c>
      <c r="BD7" t="s">
        <v>1291</v>
      </c>
      <c r="BE7" s="44" t="s">
        <v>93</v>
      </c>
      <c r="BF7" t="s">
        <v>94</v>
      </c>
      <c r="BG7" s="61" t="s">
        <v>92</v>
      </c>
      <c r="BH7" t="str">
        <f t="shared" si="0"/>
        <v>CDSA</v>
      </c>
      <c r="BM7">
        <v>0</v>
      </c>
      <c r="BN7" s="44" t="s">
        <v>1292</v>
      </c>
      <c r="BO7">
        <f t="shared" si="9"/>
        <v>2</v>
      </c>
    </row>
    <row r="8" spans="1:67" x14ac:dyDescent="0.25">
      <c r="A8" s="44" t="s">
        <v>1274</v>
      </c>
      <c r="B8" s="44" t="s">
        <v>50</v>
      </c>
      <c r="C8" t="s">
        <v>1293</v>
      </c>
      <c r="D8" s="44" t="s">
        <v>76</v>
      </c>
      <c r="E8" t="s">
        <v>77</v>
      </c>
      <c r="F8" t="s">
        <v>52</v>
      </c>
      <c r="G8" s="20" t="s">
        <v>72</v>
      </c>
      <c r="H8" t="s">
        <v>73</v>
      </c>
      <c r="I8" t="s">
        <v>55</v>
      </c>
      <c r="J8" t="s">
        <v>56</v>
      </c>
      <c r="K8" t="s">
        <v>57</v>
      </c>
      <c r="L8" t="s">
        <v>59</v>
      </c>
      <c r="M8" t="s">
        <v>58</v>
      </c>
      <c r="N8">
        <v>26</v>
      </c>
      <c r="O8" s="46" t="str">
        <f t="shared" si="1"/>
        <v>OK</v>
      </c>
      <c r="P8" t="s">
        <v>59</v>
      </c>
      <c r="Q8" t="s">
        <v>59</v>
      </c>
      <c r="R8" t="s">
        <v>57</v>
      </c>
      <c r="S8" s="47" t="s">
        <v>987</v>
      </c>
      <c r="T8">
        <v>2317412.3199999998</v>
      </c>
      <c r="U8">
        <v>1509614.66</v>
      </c>
      <c r="V8" s="48" t="str">
        <f t="shared" si="2"/>
        <v>OK</v>
      </c>
      <c r="W8">
        <v>2306816.3199999998</v>
      </c>
      <c r="X8">
        <v>0</v>
      </c>
      <c r="Y8" t="s">
        <v>57</v>
      </c>
      <c r="Z8">
        <v>177989.82</v>
      </c>
      <c r="AA8">
        <v>0</v>
      </c>
      <c r="AB8">
        <v>0</v>
      </c>
      <c r="AC8">
        <v>0</v>
      </c>
      <c r="AD8" s="48" t="str">
        <f t="shared" si="3"/>
        <v>OK</v>
      </c>
      <c r="AE8">
        <v>0</v>
      </c>
      <c r="AF8">
        <v>0</v>
      </c>
      <c r="AG8">
        <v>0</v>
      </c>
      <c r="AH8">
        <v>217780543</v>
      </c>
      <c r="AI8">
        <v>2177805.4300000002</v>
      </c>
      <c r="AJ8" s="46" t="str">
        <f t="shared" si="10"/>
        <v>OK</v>
      </c>
      <c r="AK8">
        <v>180961.09</v>
      </c>
      <c r="AL8">
        <v>191808.68</v>
      </c>
      <c r="AM8">
        <v>0</v>
      </c>
      <c r="AN8" s="49">
        <v>0</v>
      </c>
      <c r="AO8">
        <v>0</v>
      </c>
      <c r="AP8">
        <v>0</v>
      </c>
      <c r="AQ8" s="48">
        <f t="shared" si="4"/>
        <v>0</v>
      </c>
      <c r="AR8">
        <v>416.44</v>
      </c>
      <c r="AS8">
        <v>416.44</v>
      </c>
      <c r="AT8">
        <v>0</v>
      </c>
      <c r="AU8">
        <v>0</v>
      </c>
      <c r="AV8" s="50">
        <f t="shared" si="5"/>
        <v>0</v>
      </c>
      <c r="AW8" s="50" t="str">
        <f t="shared" si="6"/>
        <v>NÃO</v>
      </c>
      <c r="AX8" s="5" t="str">
        <f t="shared" si="7"/>
        <v>OK</v>
      </c>
      <c r="AY8" s="5" t="str">
        <f t="shared" si="8"/>
        <v>OK</v>
      </c>
      <c r="BC8" s="44" t="s">
        <v>50</v>
      </c>
      <c r="BD8" t="s">
        <v>1294</v>
      </c>
      <c r="BE8" s="44" t="s">
        <v>76</v>
      </c>
      <c r="BF8" t="s">
        <v>77</v>
      </c>
      <c r="BG8" s="61" t="s">
        <v>75</v>
      </c>
      <c r="BH8" t="str">
        <f t="shared" si="0"/>
        <v>CILA</v>
      </c>
      <c r="BM8">
        <v>0</v>
      </c>
      <c r="BN8" s="44" t="s">
        <v>1295</v>
      </c>
      <c r="BO8">
        <f t="shared" si="9"/>
        <v>2</v>
      </c>
    </row>
    <row r="9" spans="1:67" x14ac:dyDescent="0.25">
      <c r="A9" s="44" t="s">
        <v>1274</v>
      </c>
      <c r="B9" s="44" t="s">
        <v>50</v>
      </c>
      <c r="C9" t="s">
        <v>1296</v>
      </c>
      <c r="D9" s="44" t="s">
        <v>79</v>
      </c>
      <c r="E9" t="s">
        <v>80</v>
      </c>
      <c r="F9" t="s">
        <v>52</v>
      </c>
      <c r="G9" s="20" t="s">
        <v>63</v>
      </c>
      <c r="H9" t="s">
        <v>73</v>
      </c>
      <c r="I9" t="s">
        <v>74</v>
      </c>
      <c r="J9" t="s">
        <v>56</v>
      </c>
      <c r="K9" t="s">
        <v>57</v>
      </c>
      <c r="L9" t="s">
        <v>59</v>
      </c>
      <c r="M9" t="s">
        <v>58</v>
      </c>
      <c r="N9">
        <v>50</v>
      </c>
      <c r="O9" s="46" t="str">
        <f t="shared" si="1"/>
        <v>OK</v>
      </c>
      <c r="P9" t="s">
        <v>59</v>
      </c>
      <c r="Q9" t="s">
        <v>59</v>
      </c>
      <c r="R9" t="s">
        <v>57</v>
      </c>
      <c r="S9" s="47" t="s">
        <v>987</v>
      </c>
      <c r="T9">
        <v>4619185.93</v>
      </c>
      <c r="U9">
        <v>3751670.76</v>
      </c>
      <c r="V9" s="48" t="str">
        <f t="shared" si="2"/>
        <v>OK</v>
      </c>
      <c r="W9">
        <v>4587139.1500000004</v>
      </c>
      <c r="X9">
        <v>0</v>
      </c>
      <c r="Y9" t="s">
        <v>57</v>
      </c>
      <c r="Z9">
        <v>192198.26</v>
      </c>
      <c r="AA9">
        <v>0</v>
      </c>
      <c r="AB9">
        <v>5058.8599999999997</v>
      </c>
      <c r="AC9">
        <v>0</v>
      </c>
      <c r="AD9" s="48" t="str">
        <f t="shared" si="3"/>
        <v>OK</v>
      </c>
      <c r="AE9">
        <v>0</v>
      </c>
      <c r="AF9">
        <v>0</v>
      </c>
      <c r="AG9">
        <v>0</v>
      </c>
      <c r="AH9">
        <v>4473123.83</v>
      </c>
      <c r="AI9">
        <v>4619185.93</v>
      </c>
      <c r="AJ9" s="46" t="str">
        <f t="shared" si="10"/>
        <v>OK</v>
      </c>
      <c r="AK9">
        <v>788077.75</v>
      </c>
      <c r="AL9">
        <v>835468.39</v>
      </c>
      <c r="AM9">
        <v>0</v>
      </c>
      <c r="AN9" s="49">
        <v>0</v>
      </c>
      <c r="AO9">
        <v>0</v>
      </c>
      <c r="AP9">
        <v>0</v>
      </c>
      <c r="AQ9" s="48">
        <f t="shared" si="4"/>
        <v>0</v>
      </c>
      <c r="AR9">
        <v>3791691</v>
      </c>
      <c r="AS9">
        <v>3791691</v>
      </c>
      <c r="AT9">
        <v>0</v>
      </c>
      <c r="AU9">
        <v>0</v>
      </c>
      <c r="AV9" s="50">
        <f t="shared" si="5"/>
        <v>0</v>
      </c>
      <c r="AW9" s="50" t="str">
        <f t="shared" si="6"/>
        <v>NÃO</v>
      </c>
      <c r="AX9" s="5" t="str">
        <f t="shared" si="7"/>
        <v>OK</v>
      </c>
      <c r="AY9" s="5" t="str">
        <f t="shared" si="8"/>
        <v>OK</v>
      </c>
      <c r="BC9" s="44" t="s">
        <v>50</v>
      </c>
      <c r="BD9" t="s">
        <v>1297</v>
      </c>
      <c r="BE9" s="44" t="s">
        <v>79</v>
      </c>
      <c r="BF9" t="s">
        <v>80</v>
      </c>
      <c r="BG9" s="61" t="s">
        <v>78</v>
      </c>
      <c r="BH9" t="str">
        <f t="shared" si="0"/>
        <v>CODISACRE</v>
      </c>
      <c r="BM9">
        <v>0</v>
      </c>
      <c r="BN9" s="65" t="s">
        <v>1298</v>
      </c>
      <c r="BO9">
        <f t="shared" si="9"/>
        <v>2</v>
      </c>
    </row>
    <row r="10" spans="1:67" x14ac:dyDescent="0.25">
      <c r="A10" s="44" t="s">
        <v>1274</v>
      </c>
      <c r="B10" s="44" t="s">
        <v>50</v>
      </c>
      <c r="C10" t="s">
        <v>1299</v>
      </c>
      <c r="D10" s="44" t="s">
        <v>1280</v>
      </c>
      <c r="E10" t="s">
        <v>90</v>
      </c>
      <c r="F10" t="s">
        <v>52</v>
      </c>
      <c r="G10" s="52" t="s">
        <v>91</v>
      </c>
      <c r="H10" t="s">
        <v>54</v>
      </c>
      <c r="I10" t="s">
        <v>74</v>
      </c>
      <c r="J10" t="s">
        <v>56</v>
      </c>
      <c r="K10" t="s">
        <v>57</v>
      </c>
      <c r="L10" t="s">
        <v>57</v>
      </c>
      <c r="M10" t="s">
        <v>58</v>
      </c>
      <c r="N10">
        <v>61</v>
      </c>
      <c r="O10" s="46" t="str">
        <f t="shared" si="1"/>
        <v>OK</v>
      </c>
      <c r="P10" t="s">
        <v>59</v>
      </c>
      <c r="Q10" t="s">
        <v>59</v>
      </c>
      <c r="R10" t="s">
        <v>57</v>
      </c>
      <c r="S10" s="47" t="s">
        <v>987</v>
      </c>
      <c r="T10">
        <v>7431327.0999999996</v>
      </c>
      <c r="U10">
        <v>8151816.8799999999</v>
      </c>
      <c r="V10" s="48" t="str">
        <f t="shared" si="2"/>
        <v>OK</v>
      </c>
      <c r="W10">
        <v>8445385.8800000008</v>
      </c>
      <c r="X10">
        <v>293569</v>
      </c>
      <c r="Y10" t="s">
        <v>57</v>
      </c>
      <c r="Z10">
        <v>270124.92</v>
      </c>
      <c r="AA10">
        <v>0</v>
      </c>
      <c r="AB10">
        <v>0</v>
      </c>
      <c r="AC10">
        <v>3953141.14</v>
      </c>
      <c r="AD10" s="48" t="str">
        <f t="shared" si="3"/>
        <v>OK</v>
      </c>
      <c r="AE10">
        <v>79307669.340000004</v>
      </c>
      <c r="AF10">
        <v>0</v>
      </c>
      <c r="AG10">
        <v>0</v>
      </c>
      <c r="AH10">
        <v>6949505.2199999997</v>
      </c>
      <c r="AI10">
        <v>6625065.4100000001</v>
      </c>
      <c r="AJ10" s="46" t="str">
        <f t="shared" si="10"/>
        <v>OK</v>
      </c>
      <c r="AK10">
        <v>904786.18</v>
      </c>
      <c r="AL10">
        <v>1463565.16</v>
      </c>
      <c r="AM10">
        <v>0</v>
      </c>
      <c r="AN10" s="49">
        <v>0</v>
      </c>
      <c r="AO10">
        <v>0.99</v>
      </c>
      <c r="AP10">
        <v>0.99</v>
      </c>
      <c r="AQ10" s="48">
        <f t="shared" si="4"/>
        <v>0</v>
      </c>
      <c r="AR10">
        <v>62840607.310000002</v>
      </c>
      <c r="AS10">
        <v>62840607.310000002</v>
      </c>
      <c r="AT10">
        <v>0</v>
      </c>
      <c r="AU10">
        <v>0</v>
      </c>
      <c r="AV10" s="50">
        <f t="shared" si="5"/>
        <v>0</v>
      </c>
      <c r="AW10" s="50" t="str">
        <f t="shared" si="6"/>
        <v>NÃO</v>
      </c>
      <c r="AX10" s="5" t="str">
        <f t="shared" si="7"/>
        <v>OK</v>
      </c>
      <c r="AY10" s="5" t="str">
        <f t="shared" si="8"/>
        <v>OK</v>
      </c>
      <c r="BC10" s="44" t="s">
        <v>50</v>
      </c>
      <c r="BD10" t="s">
        <v>1300</v>
      </c>
      <c r="BE10" s="44" t="s">
        <v>1280</v>
      </c>
      <c r="BF10" t="s">
        <v>90</v>
      </c>
      <c r="BG10" s="61" t="s">
        <v>88</v>
      </c>
      <c r="BH10" t="str">
        <f t="shared" si="0"/>
        <v>COHAB AC</v>
      </c>
    </row>
    <row r="11" spans="1:67" x14ac:dyDescent="0.25">
      <c r="A11" s="44" t="s">
        <v>1274</v>
      </c>
      <c r="B11" s="44" t="s">
        <v>50</v>
      </c>
      <c r="C11" t="s">
        <v>1301</v>
      </c>
      <c r="D11" s="44" t="s">
        <v>82</v>
      </c>
      <c r="E11" t="s">
        <v>83</v>
      </c>
      <c r="F11" t="s">
        <v>67</v>
      </c>
      <c r="G11" s="51" t="s">
        <v>53</v>
      </c>
      <c r="H11" t="s">
        <v>73</v>
      </c>
      <c r="I11" t="s">
        <v>74</v>
      </c>
      <c r="J11" t="s">
        <v>56</v>
      </c>
      <c r="K11" t="s">
        <v>57</v>
      </c>
      <c r="L11" t="s">
        <v>59</v>
      </c>
      <c r="M11" t="s">
        <v>58</v>
      </c>
      <c r="N11">
        <v>17</v>
      </c>
      <c r="O11" s="46" t="str">
        <f t="shared" si="1"/>
        <v>OK</v>
      </c>
      <c r="P11" t="s">
        <v>59</v>
      </c>
      <c r="Q11" t="s">
        <v>59</v>
      </c>
      <c r="R11" t="s">
        <v>57</v>
      </c>
      <c r="S11" s="47" t="s">
        <v>987</v>
      </c>
      <c r="T11">
        <v>1397964.12</v>
      </c>
      <c r="U11">
        <v>9277.75</v>
      </c>
      <c r="V11" s="48" t="str">
        <f t="shared" si="2"/>
        <v>OK</v>
      </c>
      <c r="W11">
        <v>9277.75</v>
      </c>
      <c r="X11">
        <v>0</v>
      </c>
      <c r="Y11" t="s">
        <v>57</v>
      </c>
      <c r="Z11">
        <v>2850</v>
      </c>
      <c r="AA11">
        <v>0</v>
      </c>
      <c r="AB11">
        <v>0</v>
      </c>
      <c r="AC11">
        <v>14432.11</v>
      </c>
      <c r="AD11" s="48" t="str">
        <f t="shared" si="3"/>
        <v>OK</v>
      </c>
      <c r="AE11">
        <v>5822221</v>
      </c>
      <c r="AF11">
        <v>0</v>
      </c>
      <c r="AG11">
        <v>0</v>
      </c>
      <c r="AH11">
        <v>1415412.28</v>
      </c>
      <c r="AI11">
        <v>1397964.12</v>
      </c>
      <c r="AJ11" s="46" t="str">
        <f t="shared" si="10"/>
        <v>OK</v>
      </c>
      <c r="AK11">
        <v>0</v>
      </c>
      <c r="AL11">
        <v>0</v>
      </c>
      <c r="AM11">
        <v>0</v>
      </c>
      <c r="AN11" s="49">
        <v>0</v>
      </c>
      <c r="AO11">
        <v>3958917.22</v>
      </c>
      <c r="AP11">
        <v>3958917.22</v>
      </c>
      <c r="AQ11" s="48">
        <f t="shared" si="4"/>
        <v>0</v>
      </c>
      <c r="AR11">
        <v>3598917.22</v>
      </c>
      <c r="AS11">
        <v>3598917.22</v>
      </c>
      <c r="AT11">
        <v>0</v>
      </c>
      <c r="AU11">
        <v>0</v>
      </c>
      <c r="AV11" s="50">
        <f t="shared" si="5"/>
        <v>0</v>
      </c>
      <c r="AW11" s="50" t="str">
        <f t="shared" si="6"/>
        <v>NÃO</v>
      </c>
      <c r="AX11" s="5" t="str">
        <f t="shared" si="7"/>
        <v>OK</v>
      </c>
      <c r="AY11" s="5" t="str">
        <f t="shared" si="8"/>
        <v>OK</v>
      </c>
      <c r="BC11" s="44" t="s">
        <v>50</v>
      </c>
      <c r="BD11" t="s">
        <v>1302</v>
      </c>
      <c r="BE11" s="44" t="s">
        <v>82</v>
      </c>
      <c r="BF11" t="s">
        <v>83</v>
      </c>
      <c r="BG11" s="61" t="s">
        <v>81</v>
      </c>
      <c r="BH11" t="str">
        <f t="shared" si="0"/>
        <v>COLONACRE</v>
      </c>
    </row>
    <row r="12" spans="1:67" x14ac:dyDescent="0.25">
      <c r="A12" s="44" t="s">
        <v>1274</v>
      </c>
      <c r="B12" s="44" t="s">
        <v>50</v>
      </c>
      <c r="C12" t="s">
        <v>1303</v>
      </c>
      <c r="D12" s="44" t="s">
        <v>1286</v>
      </c>
      <c r="E12" t="s">
        <v>101</v>
      </c>
      <c r="F12" t="s">
        <v>52</v>
      </c>
      <c r="G12" s="20" t="s">
        <v>102</v>
      </c>
      <c r="H12" t="s">
        <v>73</v>
      </c>
      <c r="I12" t="s">
        <v>74</v>
      </c>
      <c r="J12" t="s">
        <v>56</v>
      </c>
      <c r="K12" t="s">
        <v>57</v>
      </c>
      <c r="L12" t="s">
        <v>57</v>
      </c>
      <c r="M12" t="s">
        <v>58</v>
      </c>
      <c r="N12">
        <v>154</v>
      </c>
      <c r="O12" s="46" t="str">
        <f t="shared" si="1"/>
        <v>OK</v>
      </c>
      <c r="P12" t="s">
        <v>59</v>
      </c>
      <c r="Q12" t="s">
        <v>59</v>
      </c>
      <c r="R12" t="s">
        <v>57</v>
      </c>
      <c r="S12" s="47" t="s">
        <v>987</v>
      </c>
      <c r="T12">
        <v>35530.129999999997</v>
      </c>
      <c r="U12">
        <v>17785540.09</v>
      </c>
      <c r="V12" s="48" t="str">
        <f t="shared" si="2"/>
        <v>OK</v>
      </c>
      <c r="W12">
        <v>22233477.93</v>
      </c>
      <c r="X12">
        <v>115200</v>
      </c>
      <c r="Y12" t="s">
        <v>57</v>
      </c>
      <c r="Z12">
        <v>196416.99</v>
      </c>
      <c r="AA12">
        <v>0</v>
      </c>
      <c r="AB12">
        <v>2520</v>
      </c>
      <c r="AC12">
        <v>167735.67999999999</v>
      </c>
      <c r="AD12" s="48" t="str">
        <f t="shared" si="3"/>
        <v>OK</v>
      </c>
      <c r="AE12">
        <v>-8249.7900000000009</v>
      </c>
      <c r="AF12">
        <v>0</v>
      </c>
      <c r="AG12">
        <v>0</v>
      </c>
      <c r="AH12">
        <v>21980155.84</v>
      </c>
      <c r="AI12">
        <v>21588474.27</v>
      </c>
      <c r="AJ12" s="46" t="str">
        <f t="shared" si="10"/>
        <v>OK</v>
      </c>
      <c r="AK12">
        <v>2413293.17</v>
      </c>
      <c r="AL12">
        <v>2557739.2000000002</v>
      </c>
      <c r="AM12">
        <v>0</v>
      </c>
      <c r="AN12" s="49">
        <v>0</v>
      </c>
      <c r="AO12">
        <v>0</v>
      </c>
      <c r="AP12">
        <v>0</v>
      </c>
      <c r="AQ12" s="48">
        <f t="shared" si="4"/>
        <v>0</v>
      </c>
      <c r="AR12">
        <v>0</v>
      </c>
      <c r="AS12">
        <v>0</v>
      </c>
      <c r="AT12">
        <v>0</v>
      </c>
      <c r="AU12">
        <v>0</v>
      </c>
      <c r="AV12" s="50">
        <f t="shared" si="5"/>
        <v>0</v>
      </c>
      <c r="AW12" s="50" t="str">
        <f t="shared" si="6"/>
        <v>NÃO</v>
      </c>
      <c r="AX12" s="5" t="str">
        <f t="shared" si="7"/>
        <v>OK</v>
      </c>
      <c r="AY12" s="5" t="str">
        <f t="shared" si="8"/>
        <v>OK</v>
      </c>
      <c r="BC12" s="44" t="s">
        <v>50</v>
      </c>
      <c r="BD12" t="s">
        <v>1304</v>
      </c>
      <c r="BE12" s="44" t="s">
        <v>1286</v>
      </c>
      <c r="BF12" t="s">
        <v>101</v>
      </c>
      <c r="BG12" s="61" t="s">
        <v>99</v>
      </c>
      <c r="BH12" t="str">
        <f t="shared" si="0"/>
        <v>EMATER AC</v>
      </c>
    </row>
    <row r="13" spans="1:67" x14ac:dyDescent="0.25">
      <c r="A13" s="44" t="s">
        <v>1274</v>
      </c>
      <c r="B13" s="44" t="s">
        <v>50</v>
      </c>
      <c r="C13" t="s">
        <v>1305</v>
      </c>
      <c r="D13" s="44" t="s">
        <v>85</v>
      </c>
      <c r="E13" t="s">
        <v>86</v>
      </c>
      <c r="F13" t="s">
        <v>52</v>
      </c>
      <c r="G13" s="52" t="s">
        <v>87</v>
      </c>
      <c r="H13" t="s">
        <v>54</v>
      </c>
      <c r="I13" t="s">
        <v>74</v>
      </c>
      <c r="J13" t="s">
        <v>56</v>
      </c>
      <c r="K13" t="s">
        <v>57</v>
      </c>
      <c r="L13" t="s">
        <v>57</v>
      </c>
      <c r="M13" t="s">
        <v>58</v>
      </c>
      <c r="N13">
        <v>168</v>
      </c>
      <c r="O13" s="46" t="str">
        <f t="shared" si="1"/>
        <v>OK</v>
      </c>
      <c r="P13" t="s">
        <v>59</v>
      </c>
      <c r="Q13" t="s">
        <v>59</v>
      </c>
      <c r="R13" t="s">
        <v>57</v>
      </c>
      <c r="S13" s="54" t="s">
        <v>988</v>
      </c>
      <c r="T13">
        <v>0</v>
      </c>
      <c r="U13">
        <v>22413904.379999999</v>
      </c>
      <c r="V13" s="48" t="str">
        <f t="shared" si="2"/>
        <v>OK</v>
      </c>
      <c r="W13">
        <v>22413904.379999999</v>
      </c>
      <c r="X13">
        <v>0</v>
      </c>
      <c r="Y13" t="s">
        <v>57</v>
      </c>
      <c r="Z13">
        <v>333859.34000000003</v>
      </c>
      <c r="AA13">
        <v>0</v>
      </c>
      <c r="AB13">
        <v>0</v>
      </c>
      <c r="AC13">
        <v>580880.03</v>
      </c>
      <c r="AD13" s="48" t="str">
        <f t="shared" si="3"/>
        <v>OK</v>
      </c>
      <c r="AE13">
        <v>19922996.469999999</v>
      </c>
      <c r="AF13">
        <v>0</v>
      </c>
      <c r="AG13">
        <v>0</v>
      </c>
      <c r="AH13">
        <v>3135294.83</v>
      </c>
      <c r="AI13">
        <v>3364776.23</v>
      </c>
      <c r="AJ13" s="46" t="str">
        <f t="shared" si="10"/>
        <v>OK</v>
      </c>
      <c r="AK13">
        <v>3119782.74</v>
      </c>
      <c r="AL13">
        <v>3348853.77</v>
      </c>
      <c r="AM13">
        <v>0</v>
      </c>
      <c r="AN13" s="49">
        <v>0</v>
      </c>
      <c r="AO13">
        <v>0</v>
      </c>
      <c r="AP13">
        <v>0</v>
      </c>
      <c r="AQ13" s="48">
        <f t="shared" si="4"/>
        <v>0</v>
      </c>
      <c r="AR13">
        <v>0</v>
      </c>
      <c r="AS13">
        <v>0</v>
      </c>
      <c r="AT13">
        <v>0</v>
      </c>
      <c r="AU13">
        <v>0</v>
      </c>
      <c r="AV13" s="50">
        <f t="shared" si="5"/>
        <v>0</v>
      </c>
      <c r="AW13" s="50" t="str">
        <f t="shared" si="6"/>
        <v>NÃO</v>
      </c>
      <c r="AX13" s="5" t="str">
        <f t="shared" si="7"/>
        <v>OK</v>
      </c>
      <c r="AY13" s="5" t="str">
        <f t="shared" si="8"/>
        <v>OK</v>
      </c>
      <c r="BC13" s="44" t="s">
        <v>50</v>
      </c>
      <c r="BD13" t="s">
        <v>1306</v>
      </c>
      <c r="BE13" s="44" t="s">
        <v>85</v>
      </c>
      <c r="BF13" t="s">
        <v>86</v>
      </c>
      <c r="BG13" s="61" t="s">
        <v>84</v>
      </c>
      <c r="BH13" t="str">
        <f t="shared" si="0"/>
        <v>SANACRE</v>
      </c>
    </row>
    <row r="14" spans="1:67" x14ac:dyDescent="0.25">
      <c r="A14" s="55" t="s">
        <v>1307</v>
      </c>
      <c r="B14" s="55" t="s">
        <v>103</v>
      </c>
      <c r="C14" t="s">
        <v>1308</v>
      </c>
      <c r="D14" s="55" t="s">
        <v>105</v>
      </c>
      <c r="E14" t="s">
        <v>106</v>
      </c>
      <c r="F14" t="s">
        <v>52</v>
      </c>
      <c r="G14" s="56" t="s">
        <v>68</v>
      </c>
      <c r="H14" t="s">
        <v>54</v>
      </c>
      <c r="I14" t="s">
        <v>55</v>
      </c>
      <c r="J14" t="s">
        <v>56</v>
      </c>
      <c r="K14" t="s">
        <v>57</v>
      </c>
      <c r="L14" t="s">
        <v>57</v>
      </c>
      <c r="M14" t="s">
        <v>58</v>
      </c>
      <c r="N14">
        <v>57</v>
      </c>
      <c r="O14" s="46" t="str">
        <f t="shared" si="1"/>
        <v>OK</v>
      </c>
      <c r="P14" t="s">
        <v>59</v>
      </c>
      <c r="Q14" t="s">
        <v>59</v>
      </c>
      <c r="R14" t="s">
        <v>57</v>
      </c>
      <c r="S14" s="57" t="s">
        <v>990</v>
      </c>
      <c r="T14">
        <v>-294672.5</v>
      </c>
      <c r="U14">
        <v>7086000</v>
      </c>
      <c r="V14" s="48" t="str">
        <f t="shared" si="2"/>
        <v>OK</v>
      </c>
      <c r="W14">
        <v>21326000</v>
      </c>
      <c r="X14">
        <v>0</v>
      </c>
      <c r="Y14" t="s">
        <v>57</v>
      </c>
      <c r="Z14">
        <v>113893.13</v>
      </c>
      <c r="AA14">
        <v>0</v>
      </c>
      <c r="AB14">
        <v>180000</v>
      </c>
      <c r="AC14">
        <v>-6442000</v>
      </c>
      <c r="AD14" s="48" t="str">
        <f t="shared" si="3"/>
        <v>OK</v>
      </c>
      <c r="AE14">
        <v>52522631.07</v>
      </c>
      <c r="AF14">
        <v>0</v>
      </c>
      <c r="AG14">
        <v>0</v>
      </c>
      <c r="AH14">
        <v>1022875.58</v>
      </c>
      <c r="AI14">
        <v>821561.3</v>
      </c>
      <c r="AJ14" s="46" t="str">
        <f t="shared" si="10"/>
        <v>OK</v>
      </c>
      <c r="AK14">
        <v>0</v>
      </c>
      <c r="AL14">
        <v>0</v>
      </c>
      <c r="AM14">
        <v>0</v>
      </c>
      <c r="AN14" s="49">
        <v>0</v>
      </c>
      <c r="AO14">
        <v>0</v>
      </c>
      <c r="AP14">
        <v>0</v>
      </c>
      <c r="AQ14" s="48">
        <f t="shared" si="4"/>
        <v>0</v>
      </c>
      <c r="AR14">
        <v>80413900</v>
      </c>
      <c r="AS14">
        <v>80413900</v>
      </c>
      <c r="AT14">
        <v>0</v>
      </c>
      <c r="AU14">
        <v>0</v>
      </c>
      <c r="AV14" s="50">
        <f t="shared" si="5"/>
        <v>0</v>
      </c>
      <c r="AW14" s="50" t="str">
        <f t="shared" si="6"/>
        <v>NÃO</v>
      </c>
      <c r="AX14" s="5" t="str">
        <f t="shared" si="7"/>
        <v>OK</v>
      </c>
      <c r="AY14" s="5" t="str">
        <f t="shared" si="8"/>
        <v>OK</v>
      </c>
      <c r="BC14" s="55" t="s">
        <v>103</v>
      </c>
      <c r="BD14" t="s">
        <v>104</v>
      </c>
      <c r="BE14" s="55" t="s">
        <v>105</v>
      </c>
      <c r="BF14" t="s">
        <v>106</v>
      </c>
      <c r="BG14" s="61" t="s">
        <v>104</v>
      </c>
      <c r="BH14" t="str">
        <f t="shared" si="0"/>
        <v>AFAL</v>
      </c>
    </row>
    <row r="15" spans="1:67" x14ac:dyDescent="0.25">
      <c r="A15" s="55" t="s">
        <v>1307</v>
      </c>
      <c r="B15" s="55" t="s">
        <v>103</v>
      </c>
      <c r="C15" t="s">
        <v>1309</v>
      </c>
      <c r="D15" s="55" t="s">
        <v>108</v>
      </c>
      <c r="E15" t="s">
        <v>109</v>
      </c>
      <c r="F15" t="s">
        <v>52</v>
      </c>
      <c r="G15" s="52" t="s">
        <v>110</v>
      </c>
      <c r="H15" t="s">
        <v>73</v>
      </c>
      <c r="I15" t="s">
        <v>55</v>
      </c>
      <c r="J15" t="s">
        <v>56</v>
      </c>
      <c r="K15" t="s">
        <v>57</v>
      </c>
      <c r="L15" t="s">
        <v>57</v>
      </c>
      <c r="M15" t="s">
        <v>111</v>
      </c>
      <c r="N15">
        <v>16</v>
      </c>
      <c r="O15" s="46" t="str">
        <f t="shared" si="1"/>
        <v>OK</v>
      </c>
      <c r="P15" t="s">
        <v>59</v>
      </c>
      <c r="Q15" t="s">
        <v>59</v>
      </c>
      <c r="R15" t="s">
        <v>57</v>
      </c>
      <c r="S15" s="54" t="s">
        <v>991</v>
      </c>
      <c r="T15">
        <v>4761617.04</v>
      </c>
      <c r="U15">
        <v>2103280</v>
      </c>
      <c r="V15" s="48" t="str">
        <f t="shared" si="2"/>
        <v>OK</v>
      </c>
      <c r="W15">
        <v>7304186.1100000003</v>
      </c>
      <c r="X15">
        <v>0</v>
      </c>
      <c r="Y15" t="s">
        <v>57</v>
      </c>
      <c r="Z15">
        <v>355778.52</v>
      </c>
      <c r="AA15">
        <v>0</v>
      </c>
      <c r="AB15">
        <v>9408</v>
      </c>
      <c r="AC15">
        <v>-97606.31</v>
      </c>
      <c r="AD15" s="48" t="str">
        <f t="shared" si="3"/>
        <v>OK</v>
      </c>
      <c r="AE15">
        <v>706636</v>
      </c>
      <c r="AF15">
        <v>0</v>
      </c>
      <c r="AG15">
        <v>0</v>
      </c>
      <c r="AH15">
        <v>0</v>
      </c>
      <c r="AI15">
        <v>0</v>
      </c>
      <c r="AJ15" s="46" t="str">
        <f t="shared" si="10"/>
        <v>OK</v>
      </c>
      <c r="AK15">
        <v>0</v>
      </c>
      <c r="AL15">
        <v>0</v>
      </c>
      <c r="AM15">
        <v>0</v>
      </c>
      <c r="AN15" s="49">
        <v>0</v>
      </c>
      <c r="AO15">
        <v>0</v>
      </c>
      <c r="AP15">
        <v>10000000</v>
      </c>
      <c r="AQ15" s="48">
        <f t="shared" si="4"/>
        <v>10000000</v>
      </c>
      <c r="AR15">
        <v>0</v>
      </c>
      <c r="AS15">
        <v>0</v>
      </c>
      <c r="AT15">
        <v>0</v>
      </c>
      <c r="AU15">
        <v>0</v>
      </c>
      <c r="AV15" s="50">
        <f t="shared" si="5"/>
        <v>0</v>
      </c>
      <c r="AW15" s="50" t="str">
        <f t="shared" si="6"/>
        <v>SIM</v>
      </c>
      <c r="AX15" s="5" t="str">
        <f t="shared" si="7"/>
        <v>OK</v>
      </c>
      <c r="AY15" s="5" t="str">
        <f t="shared" si="8"/>
        <v>OK</v>
      </c>
      <c r="BC15" s="55" t="s">
        <v>103</v>
      </c>
      <c r="BD15" t="s">
        <v>1310</v>
      </c>
      <c r="BE15" s="55" t="s">
        <v>108</v>
      </c>
      <c r="BF15" t="s">
        <v>109</v>
      </c>
      <c r="BG15" s="61" t="s">
        <v>107</v>
      </c>
      <c r="BH15" t="str">
        <f t="shared" si="0"/>
        <v>AL ATIVOS</v>
      </c>
    </row>
    <row r="16" spans="1:67" x14ac:dyDescent="0.25">
      <c r="A16" s="55" t="s">
        <v>1307</v>
      </c>
      <c r="B16" s="55" t="s">
        <v>103</v>
      </c>
      <c r="C16" t="s">
        <v>1311</v>
      </c>
      <c r="D16" s="55" t="s">
        <v>126</v>
      </c>
      <c r="E16" t="s">
        <v>127</v>
      </c>
      <c r="F16" t="s">
        <v>52</v>
      </c>
      <c r="G16" s="52" t="s">
        <v>128</v>
      </c>
      <c r="H16" t="s">
        <v>54</v>
      </c>
      <c r="I16" t="s">
        <v>55</v>
      </c>
      <c r="J16" t="s">
        <v>56</v>
      </c>
      <c r="K16" t="s">
        <v>57</v>
      </c>
      <c r="L16" t="s">
        <v>57</v>
      </c>
      <c r="M16" t="s">
        <v>111</v>
      </c>
      <c r="N16">
        <v>142</v>
      </c>
      <c r="O16" s="46" t="str">
        <f t="shared" si="1"/>
        <v>OK</v>
      </c>
      <c r="P16" t="s">
        <v>59</v>
      </c>
      <c r="Q16" t="s">
        <v>59</v>
      </c>
      <c r="R16" t="s">
        <v>59</v>
      </c>
      <c r="S16" s="57" t="s">
        <v>994</v>
      </c>
      <c r="T16">
        <v>517670573.58999997</v>
      </c>
      <c r="U16">
        <v>27451630.030000001</v>
      </c>
      <c r="V16" s="48" t="str">
        <f t="shared" si="2"/>
        <v>OK</v>
      </c>
      <c r="W16">
        <v>4747415976.5100002</v>
      </c>
      <c r="X16">
        <v>30295852.309999999</v>
      </c>
      <c r="Y16" t="s">
        <v>59</v>
      </c>
      <c r="Z16">
        <v>384882.28</v>
      </c>
      <c r="AA16">
        <v>43526.02</v>
      </c>
      <c r="AB16">
        <v>0</v>
      </c>
      <c r="AC16">
        <v>47641826.43</v>
      </c>
      <c r="AD16" s="48" t="str">
        <f t="shared" si="3"/>
        <v>OK</v>
      </c>
      <c r="AE16">
        <v>135101145.22999999</v>
      </c>
      <c r="AF16">
        <v>0</v>
      </c>
      <c r="AG16">
        <v>11328802.35</v>
      </c>
      <c r="AH16">
        <v>0</v>
      </c>
      <c r="AI16">
        <v>0</v>
      </c>
      <c r="AJ16" s="46" t="str">
        <f t="shared" si="10"/>
        <v>OK</v>
      </c>
      <c r="AK16">
        <v>0</v>
      </c>
      <c r="AL16">
        <v>0</v>
      </c>
      <c r="AM16">
        <v>0</v>
      </c>
      <c r="AN16" s="49">
        <v>0</v>
      </c>
      <c r="AO16">
        <v>2356458.44</v>
      </c>
      <c r="AP16">
        <v>2873892.97</v>
      </c>
      <c r="AQ16" s="48">
        <f t="shared" si="4"/>
        <v>517434.53000000026</v>
      </c>
      <c r="AR16">
        <v>19455893.149999999</v>
      </c>
      <c r="AS16">
        <v>23729600.300000001</v>
      </c>
      <c r="AT16">
        <v>0</v>
      </c>
      <c r="AU16">
        <v>0</v>
      </c>
      <c r="AV16" s="50">
        <f t="shared" si="5"/>
        <v>4273707.1500000022</v>
      </c>
      <c r="AW16" s="50" t="str">
        <f t="shared" si="6"/>
        <v>SIM</v>
      </c>
      <c r="AX16" s="5" t="str">
        <f t="shared" si="7"/>
        <v>OK</v>
      </c>
      <c r="AY16" s="5" t="str">
        <f t="shared" si="8"/>
        <v>OK</v>
      </c>
      <c r="BC16" s="55" t="s">
        <v>103</v>
      </c>
      <c r="BD16" t="s">
        <v>1312</v>
      </c>
      <c r="BE16" s="55" t="s">
        <v>126</v>
      </c>
      <c r="BF16" t="s">
        <v>127</v>
      </c>
      <c r="BG16" s="61" t="s">
        <v>125</v>
      </c>
      <c r="BH16" t="str">
        <f t="shared" si="0"/>
        <v>ALGÁS</v>
      </c>
    </row>
    <row r="17" spans="1:60" x14ac:dyDescent="0.25">
      <c r="A17" s="55" t="s">
        <v>1307</v>
      </c>
      <c r="B17" s="55" t="s">
        <v>103</v>
      </c>
      <c r="C17" t="s">
        <v>1313</v>
      </c>
      <c r="D17" s="55" t="s">
        <v>116</v>
      </c>
      <c r="E17" t="s">
        <v>117</v>
      </c>
      <c r="F17" t="s">
        <v>67</v>
      </c>
      <c r="G17" s="58" t="s">
        <v>110</v>
      </c>
      <c r="H17" t="s">
        <v>54</v>
      </c>
      <c r="I17" t="s">
        <v>55</v>
      </c>
      <c r="J17" t="s">
        <v>56</v>
      </c>
      <c r="K17" t="s">
        <v>57</v>
      </c>
      <c r="L17" t="s">
        <v>57</v>
      </c>
      <c r="M17" t="s">
        <v>58</v>
      </c>
      <c r="N17">
        <v>1</v>
      </c>
      <c r="O17" s="46" t="str">
        <f t="shared" si="1"/>
        <v>OK</v>
      </c>
      <c r="P17" t="s">
        <v>57</v>
      </c>
      <c r="Q17" t="s">
        <v>59</v>
      </c>
      <c r="R17" t="s">
        <v>57</v>
      </c>
      <c r="S17" s="47" t="s">
        <v>987</v>
      </c>
      <c r="T17">
        <v>586131.81999999995</v>
      </c>
      <c r="U17">
        <v>28072.81</v>
      </c>
      <c r="V17" s="48" t="str">
        <f t="shared" si="2"/>
        <v>OK</v>
      </c>
      <c r="W17">
        <v>28072.81</v>
      </c>
      <c r="X17">
        <v>0</v>
      </c>
      <c r="Y17" t="s">
        <v>57</v>
      </c>
      <c r="Z17">
        <v>112291.23</v>
      </c>
      <c r="AA17">
        <v>0</v>
      </c>
      <c r="AB17">
        <v>0</v>
      </c>
      <c r="AC17">
        <v>0</v>
      </c>
      <c r="AD17" s="48" t="str">
        <f t="shared" si="3"/>
        <v>OK</v>
      </c>
      <c r="AE17">
        <v>11038528.880000001</v>
      </c>
      <c r="AF17">
        <v>0</v>
      </c>
      <c r="AG17">
        <v>0</v>
      </c>
      <c r="AH17">
        <v>2748823.08</v>
      </c>
      <c r="AI17">
        <v>455504.67</v>
      </c>
      <c r="AJ17" s="46" t="str">
        <f t="shared" si="10"/>
        <v>OK</v>
      </c>
      <c r="AK17">
        <v>116743523.12</v>
      </c>
      <c r="AL17">
        <v>116960931.40000001</v>
      </c>
      <c r="AM17">
        <v>0</v>
      </c>
      <c r="AN17" s="49">
        <v>0</v>
      </c>
      <c r="AO17">
        <v>0</v>
      </c>
      <c r="AP17">
        <v>0</v>
      </c>
      <c r="AQ17" s="48">
        <f t="shared" si="4"/>
        <v>0</v>
      </c>
      <c r="AR17">
        <v>2094421.53</v>
      </c>
      <c r="AS17">
        <v>2094421.53</v>
      </c>
      <c r="AT17">
        <v>16928865.239999998</v>
      </c>
      <c r="AU17">
        <v>16928865.239999998</v>
      </c>
      <c r="AV17" s="50">
        <f t="shared" si="5"/>
        <v>16928865.239999998</v>
      </c>
      <c r="AW17" s="50" t="str">
        <f t="shared" si="6"/>
        <v>SIM</v>
      </c>
      <c r="AX17" s="5" t="str">
        <f t="shared" si="7"/>
        <v>OK</v>
      </c>
      <c r="AY17" s="5" t="str">
        <f t="shared" si="8"/>
        <v>OK</v>
      </c>
      <c r="BC17" s="55" t="s">
        <v>103</v>
      </c>
      <c r="BD17" t="s">
        <v>115</v>
      </c>
      <c r="BE17" s="55" t="s">
        <v>116</v>
      </c>
      <c r="BF17" t="s">
        <v>117</v>
      </c>
      <c r="BG17" s="61" t="s">
        <v>115</v>
      </c>
      <c r="BH17" t="str">
        <f t="shared" si="0"/>
        <v>CARHP</v>
      </c>
    </row>
    <row r="18" spans="1:60" x14ac:dyDescent="0.25">
      <c r="A18" s="55" t="s">
        <v>1307</v>
      </c>
      <c r="B18" s="55" t="s">
        <v>103</v>
      </c>
      <c r="C18" t="s">
        <v>1314</v>
      </c>
      <c r="D18" s="55" t="s">
        <v>123</v>
      </c>
      <c r="E18" t="s">
        <v>124</v>
      </c>
      <c r="F18" t="s">
        <v>52</v>
      </c>
      <c r="G18" s="52" t="s">
        <v>87</v>
      </c>
      <c r="H18" t="s">
        <v>54</v>
      </c>
      <c r="I18" t="s">
        <v>55</v>
      </c>
      <c r="J18" t="s">
        <v>56</v>
      </c>
      <c r="K18" t="s">
        <v>57</v>
      </c>
      <c r="L18" t="s">
        <v>57</v>
      </c>
      <c r="M18" t="s">
        <v>111</v>
      </c>
      <c r="N18">
        <v>816</v>
      </c>
      <c r="O18" s="46" t="str">
        <f t="shared" si="1"/>
        <v>OK</v>
      </c>
      <c r="P18" t="s">
        <v>59</v>
      </c>
      <c r="Q18" t="s">
        <v>59</v>
      </c>
      <c r="R18" t="s">
        <v>59</v>
      </c>
      <c r="S18" s="57" t="s">
        <v>993</v>
      </c>
      <c r="T18">
        <v>453757616.51999998</v>
      </c>
      <c r="U18">
        <v>109391022.81</v>
      </c>
      <c r="V18" s="48" t="str">
        <f t="shared" si="2"/>
        <v>OK</v>
      </c>
      <c r="W18">
        <v>565965419.27999997</v>
      </c>
      <c r="X18">
        <v>47592842.829999998</v>
      </c>
      <c r="Y18" t="s">
        <v>57</v>
      </c>
      <c r="Z18">
        <v>446113.96</v>
      </c>
      <c r="AA18">
        <v>0</v>
      </c>
      <c r="AB18">
        <v>47553.4</v>
      </c>
      <c r="AC18">
        <v>-61231260.369999997</v>
      </c>
      <c r="AD18" s="48" t="str">
        <f t="shared" si="3"/>
        <v>OK</v>
      </c>
      <c r="AE18">
        <v>6439278784.3199997</v>
      </c>
      <c r="AF18">
        <v>0</v>
      </c>
      <c r="AG18">
        <v>0</v>
      </c>
      <c r="AH18">
        <v>0</v>
      </c>
      <c r="AI18">
        <v>0</v>
      </c>
      <c r="AJ18" s="46" t="str">
        <f t="shared" si="10"/>
        <v>OK</v>
      </c>
      <c r="AK18">
        <v>0</v>
      </c>
      <c r="AL18">
        <v>0</v>
      </c>
      <c r="AM18">
        <v>77500000</v>
      </c>
      <c r="AN18" s="49">
        <v>44800272.469999999</v>
      </c>
      <c r="AO18">
        <v>1364435968.8099999</v>
      </c>
      <c r="AP18">
        <v>1364435968.8099999</v>
      </c>
      <c r="AQ18" s="48">
        <f t="shared" si="4"/>
        <v>0</v>
      </c>
      <c r="AR18">
        <v>424881666.33999997</v>
      </c>
      <c r="AS18">
        <v>469681938.81</v>
      </c>
      <c r="AT18">
        <v>332500000</v>
      </c>
      <c r="AU18">
        <v>287699727.52999997</v>
      </c>
      <c r="AV18" s="50">
        <f t="shared" si="5"/>
        <v>332500000</v>
      </c>
      <c r="AW18" s="50" t="str">
        <f t="shared" si="6"/>
        <v>SIM</v>
      </c>
      <c r="AX18" s="5" t="str">
        <f t="shared" si="7"/>
        <v>VER CAPITAL</v>
      </c>
      <c r="AY18" s="5" t="str">
        <f t="shared" si="8"/>
        <v>OK</v>
      </c>
      <c r="BC18" s="55" t="s">
        <v>103</v>
      </c>
      <c r="BD18" t="s">
        <v>122</v>
      </c>
      <c r="BE18" s="55" t="s">
        <v>123</v>
      </c>
      <c r="BF18" t="s">
        <v>124</v>
      </c>
      <c r="BG18" s="61" t="s">
        <v>122</v>
      </c>
      <c r="BH18" t="str">
        <f t="shared" si="0"/>
        <v>CASAL</v>
      </c>
    </row>
    <row r="19" spans="1:60" x14ac:dyDescent="0.25">
      <c r="A19" s="55" t="s">
        <v>1307</v>
      </c>
      <c r="B19" s="55" t="s">
        <v>103</v>
      </c>
      <c r="C19" t="s">
        <v>1315</v>
      </c>
      <c r="D19" s="55" t="s">
        <v>119</v>
      </c>
      <c r="E19" t="s">
        <v>120</v>
      </c>
      <c r="F19" t="s">
        <v>52</v>
      </c>
      <c r="G19" s="20" t="s">
        <v>121</v>
      </c>
      <c r="H19" t="s">
        <v>54</v>
      </c>
      <c r="I19" t="s">
        <v>55</v>
      </c>
      <c r="J19" t="s">
        <v>56</v>
      </c>
      <c r="K19" t="s">
        <v>57</v>
      </c>
      <c r="L19" t="s">
        <v>57</v>
      </c>
      <c r="M19" t="s">
        <v>111</v>
      </c>
      <c r="N19">
        <v>126</v>
      </c>
      <c r="O19" s="46" t="str">
        <f t="shared" si="1"/>
        <v>OK</v>
      </c>
      <c r="P19" t="s">
        <v>59</v>
      </c>
      <c r="Q19" t="s">
        <v>59</v>
      </c>
      <c r="R19" t="s">
        <v>57</v>
      </c>
      <c r="S19" s="59" t="s">
        <v>992</v>
      </c>
      <c r="T19">
        <v>26093726.420000002</v>
      </c>
      <c r="U19">
        <v>9573118.4800000004</v>
      </c>
      <c r="V19" s="48" t="str">
        <f t="shared" si="2"/>
        <v>OK</v>
      </c>
      <c r="W19">
        <v>27929215.52</v>
      </c>
      <c r="X19">
        <v>0</v>
      </c>
      <c r="Y19" t="s">
        <v>57</v>
      </c>
      <c r="Z19">
        <v>223929.29</v>
      </c>
      <c r="AA19">
        <v>0</v>
      </c>
      <c r="AB19">
        <v>0</v>
      </c>
      <c r="AC19">
        <v>-261187.32</v>
      </c>
      <c r="AD19" s="48" t="str">
        <f t="shared" si="3"/>
        <v>OK</v>
      </c>
      <c r="AE19">
        <v>6116610.96</v>
      </c>
      <c r="AF19">
        <v>0</v>
      </c>
      <c r="AG19">
        <v>0</v>
      </c>
      <c r="AH19">
        <v>0</v>
      </c>
      <c r="AI19">
        <v>0</v>
      </c>
      <c r="AJ19" s="46" t="str">
        <f t="shared" si="10"/>
        <v>OK</v>
      </c>
      <c r="AK19">
        <v>0</v>
      </c>
      <c r="AL19">
        <v>0</v>
      </c>
      <c r="AM19">
        <v>0</v>
      </c>
      <c r="AN19" s="49">
        <v>0</v>
      </c>
      <c r="AO19">
        <v>10083000</v>
      </c>
      <c r="AP19">
        <v>10083000</v>
      </c>
      <c r="AQ19" s="48">
        <f t="shared" si="4"/>
        <v>0</v>
      </c>
      <c r="AR19">
        <v>10083000</v>
      </c>
      <c r="AS19">
        <v>10083000</v>
      </c>
      <c r="AT19">
        <v>0</v>
      </c>
      <c r="AU19">
        <v>0</v>
      </c>
      <c r="AV19" s="50">
        <f t="shared" si="5"/>
        <v>0</v>
      </c>
      <c r="AW19" s="50" t="str">
        <f t="shared" si="6"/>
        <v>NÃO</v>
      </c>
      <c r="AX19" s="5" t="str">
        <f t="shared" si="7"/>
        <v>OK</v>
      </c>
      <c r="AY19" s="5" t="str">
        <f t="shared" si="8"/>
        <v>OK</v>
      </c>
      <c r="BC19" s="55" t="s">
        <v>103</v>
      </c>
      <c r="BD19" t="s">
        <v>118</v>
      </c>
      <c r="BE19" s="55" t="s">
        <v>119</v>
      </c>
      <c r="BF19" t="s">
        <v>120</v>
      </c>
      <c r="BG19" s="61" t="s">
        <v>118</v>
      </c>
      <c r="BH19" t="str">
        <f t="shared" si="0"/>
        <v>CEPAL</v>
      </c>
    </row>
    <row r="20" spans="1:60" x14ac:dyDescent="0.25">
      <c r="A20" s="55" t="s">
        <v>1307</v>
      </c>
      <c r="B20" s="55" t="s">
        <v>103</v>
      </c>
      <c r="C20" t="s">
        <v>1316</v>
      </c>
      <c r="D20" s="55" t="s">
        <v>130</v>
      </c>
      <c r="E20" t="s">
        <v>131</v>
      </c>
      <c r="F20" t="s">
        <v>67</v>
      </c>
      <c r="G20" s="58" t="s">
        <v>110</v>
      </c>
      <c r="H20" t="s">
        <v>54</v>
      </c>
      <c r="I20" t="s">
        <v>55</v>
      </c>
      <c r="J20" t="s">
        <v>56</v>
      </c>
      <c r="K20" t="s">
        <v>57</v>
      </c>
      <c r="L20" t="s">
        <v>57</v>
      </c>
      <c r="M20" t="s">
        <v>58</v>
      </c>
      <c r="N20">
        <v>0</v>
      </c>
      <c r="O20" s="46" t="str">
        <f t="shared" si="1"/>
        <v>OK</v>
      </c>
      <c r="P20" t="s">
        <v>57</v>
      </c>
      <c r="Q20" t="s">
        <v>59</v>
      </c>
      <c r="R20" t="s">
        <v>57</v>
      </c>
      <c r="S20" s="47" t="s">
        <v>987</v>
      </c>
      <c r="T20">
        <v>172880.97</v>
      </c>
      <c r="U20">
        <v>5140.17</v>
      </c>
      <c r="V20" s="60" t="str">
        <f t="shared" si="2"/>
        <v>OK</v>
      </c>
      <c r="W20">
        <v>5140.17</v>
      </c>
      <c r="X20">
        <v>0</v>
      </c>
      <c r="Y20" t="s">
        <v>57</v>
      </c>
      <c r="Z20">
        <v>61682.04</v>
      </c>
      <c r="AA20">
        <v>0</v>
      </c>
      <c r="AB20">
        <v>152320.29</v>
      </c>
      <c r="AC20">
        <v>0</v>
      </c>
      <c r="AD20" s="48" t="str">
        <f t="shared" si="3"/>
        <v>OK</v>
      </c>
      <c r="AE20">
        <v>68792.539999999994</v>
      </c>
      <c r="AF20">
        <v>0</v>
      </c>
      <c r="AG20">
        <v>0</v>
      </c>
      <c r="AH20">
        <v>354932.54</v>
      </c>
      <c r="AI20">
        <v>211232.68</v>
      </c>
      <c r="AJ20" s="46" t="str">
        <f t="shared" si="10"/>
        <v>OK</v>
      </c>
      <c r="AK20">
        <v>7548.44</v>
      </c>
      <c r="AL20">
        <v>7548.44</v>
      </c>
      <c r="AM20">
        <v>0</v>
      </c>
      <c r="AN20" s="49">
        <v>0</v>
      </c>
      <c r="AO20">
        <v>0</v>
      </c>
      <c r="AP20">
        <v>0</v>
      </c>
      <c r="AQ20" s="48">
        <f t="shared" si="4"/>
        <v>0</v>
      </c>
      <c r="AR20">
        <v>-47486.06</v>
      </c>
      <c r="AS20">
        <v>-21306.48</v>
      </c>
      <c r="AT20">
        <v>-47486.06</v>
      </c>
      <c r="AU20">
        <v>-21306.48</v>
      </c>
      <c r="AV20" s="50">
        <f t="shared" si="5"/>
        <v>4873.0999999999985</v>
      </c>
      <c r="AW20" s="50" t="str">
        <f t="shared" si="6"/>
        <v>SIM</v>
      </c>
      <c r="AX20" s="5" t="str">
        <f t="shared" si="7"/>
        <v>OK</v>
      </c>
      <c r="AY20" s="5" t="str">
        <f t="shared" si="8"/>
        <v>OK</v>
      </c>
      <c r="BC20" s="55" t="s">
        <v>103</v>
      </c>
      <c r="BD20" t="s">
        <v>1317</v>
      </c>
      <c r="BE20" s="55" t="s">
        <v>130</v>
      </c>
      <c r="BF20" t="s">
        <v>131</v>
      </c>
      <c r="BG20" s="61" t="s">
        <v>129</v>
      </c>
      <c r="BH20" t="str">
        <f t="shared" si="0"/>
        <v>LIFAL</v>
      </c>
    </row>
    <row r="21" spans="1:60" x14ac:dyDescent="0.25">
      <c r="A21" s="55" t="s">
        <v>1307</v>
      </c>
      <c r="B21" s="55" t="s">
        <v>103</v>
      </c>
      <c r="C21" t="s">
        <v>1318</v>
      </c>
      <c r="D21" s="55" t="s">
        <v>113</v>
      </c>
      <c r="E21" t="s">
        <v>114</v>
      </c>
      <c r="F21" t="s">
        <v>67</v>
      </c>
      <c r="G21" s="52" t="s">
        <v>68</v>
      </c>
      <c r="H21" t="s">
        <v>54</v>
      </c>
      <c r="I21" t="s">
        <v>55</v>
      </c>
      <c r="J21" t="s">
        <v>56</v>
      </c>
      <c r="K21" t="s">
        <v>57</v>
      </c>
      <c r="L21" t="s">
        <v>57</v>
      </c>
      <c r="M21" t="s">
        <v>58</v>
      </c>
      <c r="N21">
        <v>3</v>
      </c>
      <c r="O21" s="46" t="str">
        <f t="shared" si="1"/>
        <v>OK</v>
      </c>
      <c r="P21" t="s">
        <v>57</v>
      </c>
      <c r="Q21" t="s">
        <v>59</v>
      </c>
      <c r="R21" t="s">
        <v>57</v>
      </c>
      <c r="S21" s="47" t="s">
        <v>987</v>
      </c>
      <c r="T21">
        <v>100350</v>
      </c>
      <c r="U21">
        <v>501264.57</v>
      </c>
      <c r="V21" s="48" t="str">
        <f t="shared" si="2"/>
        <v>OK</v>
      </c>
      <c r="W21">
        <v>4235281.2699999996</v>
      </c>
      <c r="X21">
        <v>0</v>
      </c>
      <c r="Y21" t="s">
        <v>57</v>
      </c>
      <c r="Z21">
        <v>301616.09000000003</v>
      </c>
      <c r="AA21">
        <v>0</v>
      </c>
      <c r="AB21">
        <v>0</v>
      </c>
      <c r="AC21">
        <v>-4134931.27</v>
      </c>
      <c r="AD21" s="48" t="str">
        <f t="shared" si="3"/>
        <v>OK</v>
      </c>
      <c r="AE21">
        <v>140543701.72999999</v>
      </c>
      <c r="AF21">
        <v>0</v>
      </c>
      <c r="AG21">
        <v>0</v>
      </c>
      <c r="AH21">
        <v>100000</v>
      </c>
      <c r="AI21">
        <v>100000</v>
      </c>
      <c r="AJ21" s="46" t="str">
        <f t="shared" si="10"/>
        <v>OK</v>
      </c>
      <c r="AK21">
        <v>0</v>
      </c>
      <c r="AL21">
        <v>0</v>
      </c>
      <c r="AM21">
        <v>0</v>
      </c>
      <c r="AN21" s="49">
        <v>0</v>
      </c>
      <c r="AO21">
        <v>0</v>
      </c>
      <c r="AP21">
        <v>0</v>
      </c>
      <c r="AQ21" s="48">
        <f t="shared" si="4"/>
        <v>0</v>
      </c>
      <c r="AR21">
        <v>499811100</v>
      </c>
      <c r="AS21">
        <v>499811100</v>
      </c>
      <c r="AT21">
        <v>0</v>
      </c>
      <c r="AU21">
        <v>0</v>
      </c>
      <c r="AV21" s="50">
        <f t="shared" si="5"/>
        <v>0</v>
      </c>
      <c r="AW21" s="50" t="str">
        <f t="shared" si="6"/>
        <v>NÃO</v>
      </c>
      <c r="AX21" s="5" t="str">
        <f t="shared" si="7"/>
        <v>OK</v>
      </c>
      <c r="AY21" s="5" t="str">
        <f t="shared" si="8"/>
        <v>OK</v>
      </c>
      <c r="BC21" s="55" t="s">
        <v>103</v>
      </c>
      <c r="BD21" t="s">
        <v>1319</v>
      </c>
      <c r="BE21" s="55" t="s">
        <v>113</v>
      </c>
      <c r="BF21" t="s">
        <v>114</v>
      </c>
      <c r="BG21" s="61" t="s">
        <v>112</v>
      </c>
      <c r="BH21" t="str">
        <f t="shared" si="0"/>
        <v>PRODUBAN</v>
      </c>
    </row>
    <row r="22" spans="1:60" x14ac:dyDescent="0.25">
      <c r="A22" s="55" t="s">
        <v>1307</v>
      </c>
      <c r="B22" s="55" t="s">
        <v>103</v>
      </c>
      <c r="C22" t="s">
        <v>1320</v>
      </c>
      <c r="D22" s="55" t="s">
        <v>133</v>
      </c>
      <c r="E22" t="s">
        <v>134</v>
      </c>
      <c r="F22" t="s">
        <v>67</v>
      </c>
      <c r="G22" s="58" t="s">
        <v>110</v>
      </c>
      <c r="H22" t="s">
        <v>54</v>
      </c>
      <c r="I22" t="s">
        <v>55</v>
      </c>
      <c r="J22" t="s">
        <v>56</v>
      </c>
      <c r="K22" t="s">
        <v>57</v>
      </c>
      <c r="L22" t="s">
        <v>57</v>
      </c>
      <c r="M22" t="s">
        <v>58</v>
      </c>
      <c r="N22">
        <v>1</v>
      </c>
      <c r="O22" s="46" t="str">
        <f t="shared" si="1"/>
        <v>OK</v>
      </c>
      <c r="P22" t="s">
        <v>57</v>
      </c>
      <c r="Q22" t="s">
        <v>59</v>
      </c>
      <c r="R22" t="s">
        <v>57</v>
      </c>
      <c r="S22" s="47" t="s">
        <v>987</v>
      </c>
      <c r="T22">
        <v>364271.26</v>
      </c>
      <c r="U22">
        <v>41228.43</v>
      </c>
      <c r="V22" s="48" t="str">
        <f t="shared" si="2"/>
        <v>OK</v>
      </c>
      <c r="W22">
        <v>41228.43</v>
      </c>
      <c r="X22">
        <v>0</v>
      </c>
      <c r="Y22" t="s">
        <v>57</v>
      </c>
      <c r="Z22">
        <v>206142.15</v>
      </c>
      <c r="AA22">
        <v>0</v>
      </c>
      <c r="AB22">
        <v>0</v>
      </c>
      <c r="AC22">
        <v>0</v>
      </c>
      <c r="AD22" s="48" t="str">
        <f t="shared" si="3"/>
        <v>OK</v>
      </c>
      <c r="AE22">
        <v>1686959.01</v>
      </c>
      <c r="AF22">
        <v>0</v>
      </c>
      <c r="AG22">
        <v>0</v>
      </c>
      <c r="AH22">
        <v>1018063.95</v>
      </c>
      <c r="AI22">
        <v>204636.81</v>
      </c>
      <c r="AJ22" s="46" t="str">
        <f t="shared" si="10"/>
        <v>OK</v>
      </c>
      <c r="AK22">
        <v>3889423.1</v>
      </c>
      <c r="AL22">
        <v>3904903.75</v>
      </c>
      <c r="AM22">
        <v>0</v>
      </c>
      <c r="AN22" s="49">
        <v>0</v>
      </c>
      <c r="AO22">
        <v>0</v>
      </c>
      <c r="AP22">
        <v>0</v>
      </c>
      <c r="AQ22" s="48">
        <f t="shared" si="4"/>
        <v>0</v>
      </c>
      <c r="AR22">
        <v>505486.95</v>
      </c>
      <c r="AS22">
        <v>505486.95</v>
      </c>
      <c r="AT22">
        <v>0</v>
      </c>
      <c r="AU22">
        <v>0</v>
      </c>
      <c r="AV22" s="50">
        <f t="shared" si="5"/>
        <v>0</v>
      </c>
      <c r="AW22" s="50" t="str">
        <f t="shared" si="6"/>
        <v>NÃO</v>
      </c>
      <c r="AX22" s="5" t="str">
        <f t="shared" si="7"/>
        <v>OK</v>
      </c>
      <c r="AY22" s="5" t="str">
        <f t="shared" si="8"/>
        <v>OK</v>
      </c>
      <c r="BC22" s="55" t="s">
        <v>103</v>
      </c>
      <c r="BD22" t="s">
        <v>1321</v>
      </c>
      <c r="BE22" s="55" t="s">
        <v>133</v>
      </c>
      <c r="BF22" t="s">
        <v>134</v>
      </c>
      <c r="BG22" s="61" t="s">
        <v>132</v>
      </c>
      <c r="BH22" t="str">
        <f t="shared" si="0"/>
        <v>SERVEAL</v>
      </c>
    </row>
    <row r="23" spans="1:60" x14ac:dyDescent="0.25">
      <c r="A23" s="44" t="s">
        <v>1322</v>
      </c>
      <c r="B23" s="44" t="s">
        <v>145</v>
      </c>
      <c r="C23" t="s">
        <v>1323</v>
      </c>
      <c r="D23" s="44" t="s">
        <v>169</v>
      </c>
      <c r="E23" t="s">
        <v>170</v>
      </c>
      <c r="F23" t="s">
        <v>52</v>
      </c>
      <c r="G23" s="20" t="s">
        <v>63</v>
      </c>
      <c r="H23" t="s">
        <v>73</v>
      </c>
      <c r="I23" t="s">
        <v>171</v>
      </c>
      <c r="J23" t="s">
        <v>56</v>
      </c>
      <c r="K23" t="s">
        <v>57</v>
      </c>
      <c r="L23" t="s">
        <v>57</v>
      </c>
      <c r="M23" t="s">
        <v>58</v>
      </c>
      <c r="N23">
        <v>82</v>
      </c>
      <c r="O23" s="46" t="str">
        <f t="shared" si="1"/>
        <v>OK</v>
      </c>
      <c r="P23" t="s">
        <v>59</v>
      </c>
      <c r="Q23" t="s">
        <v>59</v>
      </c>
      <c r="R23" t="s">
        <v>57</v>
      </c>
      <c r="S23" s="54" t="s">
        <v>1006</v>
      </c>
      <c r="T23">
        <v>2377168.2000000002</v>
      </c>
      <c r="U23">
        <v>3540083.33</v>
      </c>
      <c r="V23" s="48" t="str">
        <f t="shared" si="2"/>
        <v>OK</v>
      </c>
      <c r="W23">
        <v>104010753.45999999</v>
      </c>
      <c r="X23">
        <v>0</v>
      </c>
      <c r="Y23" t="s">
        <v>57</v>
      </c>
      <c r="Z23">
        <v>152747.89000000001</v>
      </c>
      <c r="AA23">
        <v>0</v>
      </c>
      <c r="AB23">
        <v>6000</v>
      </c>
      <c r="AC23">
        <v>514430.93</v>
      </c>
      <c r="AD23" s="48" t="str">
        <f t="shared" si="3"/>
        <v>OK</v>
      </c>
      <c r="AE23">
        <v>5809432.2599999998</v>
      </c>
      <c r="AF23">
        <v>0</v>
      </c>
      <c r="AG23">
        <v>0</v>
      </c>
      <c r="AH23">
        <v>134194729.39</v>
      </c>
      <c r="AI23">
        <v>102148016.19</v>
      </c>
      <c r="AJ23" s="46" t="str">
        <f t="shared" si="10"/>
        <v>OK</v>
      </c>
      <c r="AK23">
        <v>0</v>
      </c>
      <c r="AL23">
        <v>0</v>
      </c>
      <c r="AM23">
        <v>0</v>
      </c>
      <c r="AN23" s="49">
        <v>0</v>
      </c>
      <c r="AO23">
        <v>1</v>
      </c>
      <c r="AP23">
        <v>0</v>
      </c>
      <c r="AQ23" s="48">
        <f t="shared" si="4"/>
        <v>-1</v>
      </c>
      <c r="AR23">
        <v>10000000</v>
      </c>
      <c r="AS23">
        <v>10000000</v>
      </c>
      <c r="AT23">
        <v>0</v>
      </c>
      <c r="AU23">
        <v>0</v>
      </c>
      <c r="AV23" s="50">
        <f t="shared" si="5"/>
        <v>0</v>
      </c>
      <c r="AW23" s="50" t="str">
        <f t="shared" si="6"/>
        <v>NÃO</v>
      </c>
      <c r="AX23" s="5" t="str">
        <f t="shared" si="7"/>
        <v>OK</v>
      </c>
      <c r="AY23" s="5" t="str">
        <f t="shared" si="8"/>
        <v>OK</v>
      </c>
      <c r="BC23" s="44" t="s">
        <v>145</v>
      </c>
      <c r="BD23" t="s">
        <v>1324</v>
      </c>
      <c r="BE23" s="44" t="s">
        <v>169</v>
      </c>
      <c r="BF23" t="s">
        <v>170</v>
      </c>
      <c r="BG23" s="61" t="s">
        <v>168</v>
      </c>
      <c r="BH23" t="str">
        <f t="shared" si="0"/>
        <v>ADS</v>
      </c>
    </row>
    <row r="24" spans="1:60" x14ac:dyDescent="0.25">
      <c r="A24" s="44" t="s">
        <v>1322</v>
      </c>
      <c r="B24" s="44" t="s">
        <v>145</v>
      </c>
      <c r="C24" t="s">
        <v>1325</v>
      </c>
      <c r="D24" s="44" t="s">
        <v>151</v>
      </c>
      <c r="E24" t="s">
        <v>152</v>
      </c>
      <c r="F24" t="s">
        <v>52</v>
      </c>
      <c r="G24" s="56" t="s">
        <v>68</v>
      </c>
      <c r="H24" t="s">
        <v>73</v>
      </c>
      <c r="I24" t="s">
        <v>55</v>
      </c>
      <c r="J24" t="s">
        <v>56</v>
      </c>
      <c r="K24" t="s">
        <v>57</v>
      </c>
      <c r="L24" t="s">
        <v>57</v>
      </c>
      <c r="M24" t="s">
        <v>111</v>
      </c>
      <c r="N24">
        <v>268</v>
      </c>
      <c r="O24" s="46" t="str">
        <f t="shared" si="1"/>
        <v>OK</v>
      </c>
      <c r="P24" t="s">
        <v>59</v>
      </c>
      <c r="Q24" t="s">
        <v>59</v>
      </c>
      <c r="R24" t="s">
        <v>59</v>
      </c>
      <c r="S24" s="57" t="s">
        <v>999</v>
      </c>
      <c r="T24">
        <v>19246173</v>
      </c>
      <c r="U24">
        <v>47094628.700000003</v>
      </c>
      <c r="V24" s="48" t="str">
        <f t="shared" si="2"/>
        <v>OK</v>
      </c>
      <c r="W24">
        <v>319042132.06</v>
      </c>
      <c r="X24">
        <v>271947503.36000001</v>
      </c>
      <c r="Y24" t="s">
        <v>59</v>
      </c>
      <c r="Z24">
        <v>528124.13</v>
      </c>
      <c r="AA24">
        <v>9310.2199999999993</v>
      </c>
      <c r="AB24">
        <v>32425.11</v>
      </c>
      <c r="AC24">
        <v>2545582.48</v>
      </c>
      <c r="AD24" s="48" t="str">
        <f t="shared" si="3"/>
        <v>OK</v>
      </c>
      <c r="AE24">
        <v>111312592.40000001</v>
      </c>
      <c r="AF24">
        <v>0</v>
      </c>
      <c r="AG24">
        <v>0</v>
      </c>
      <c r="AH24">
        <v>0</v>
      </c>
      <c r="AI24">
        <v>0</v>
      </c>
      <c r="AJ24" s="46" t="str">
        <f t="shared" si="10"/>
        <v>OK</v>
      </c>
      <c r="AK24">
        <v>0</v>
      </c>
      <c r="AL24">
        <v>0</v>
      </c>
      <c r="AM24">
        <v>0</v>
      </c>
      <c r="AN24" s="49">
        <v>0</v>
      </c>
      <c r="AO24">
        <v>98047947</v>
      </c>
      <c r="AP24">
        <v>103963256</v>
      </c>
      <c r="AQ24" s="48">
        <f t="shared" si="4"/>
        <v>5915309</v>
      </c>
      <c r="AR24">
        <v>98047947</v>
      </c>
      <c r="AS24">
        <v>103963256</v>
      </c>
      <c r="AT24">
        <v>1112295</v>
      </c>
      <c r="AU24">
        <v>0</v>
      </c>
      <c r="AV24" s="50">
        <f t="shared" si="5"/>
        <v>5915309</v>
      </c>
      <c r="AW24" s="50" t="str">
        <f t="shared" si="6"/>
        <v>SIM</v>
      </c>
      <c r="AX24" s="5" t="str">
        <f t="shared" si="7"/>
        <v>OK</v>
      </c>
      <c r="AY24" s="5" t="str">
        <f t="shared" si="8"/>
        <v>OK</v>
      </c>
      <c r="BC24" s="44" t="s">
        <v>145</v>
      </c>
      <c r="BD24" t="s">
        <v>1326</v>
      </c>
      <c r="BE24" s="44" t="s">
        <v>151</v>
      </c>
      <c r="BF24" t="s">
        <v>152</v>
      </c>
      <c r="BG24" s="61" t="s">
        <v>150</v>
      </c>
      <c r="BH24" t="str">
        <f t="shared" si="0"/>
        <v>Afeam</v>
      </c>
    </row>
    <row r="25" spans="1:60" x14ac:dyDescent="0.25">
      <c r="A25" s="44" t="s">
        <v>1322</v>
      </c>
      <c r="B25" s="44" t="s">
        <v>145</v>
      </c>
      <c r="C25" t="s">
        <v>1327</v>
      </c>
      <c r="D25" s="44" t="s">
        <v>147</v>
      </c>
      <c r="E25" t="s">
        <v>148</v>
      </c>
      <c r="F25" t="s">
        <v>52</v>
      </c>
      <c r="G25" s="52" t="s">
        <v>149</v>
      </c>
      <c r="H25" t="s">
        <v>73</v>
      </c>
      <c r="I25" t="s">
        <v>74</v>
      </c>
      <c r="J25" t="s">
        <v>56</v>
      </c>
      <c r="K25" t="s">
        <v>57</v>
      </c>
      <c r="L25" t="s">
        <v>57</v>
      </c>
      <c r="M25" t="s">
        <v>58</v>
      </c>
      <c r="N25">
        <v>147</v>
      </c>
      <c r="O25" s="46" t="str">
        <f t="shared" si="1"/>
        <v>OK</v>
      </c>
      <c r="P25" t="s">
        <v>59</v>
      </c>
      <c r="Q25" t="s">
        <v>59</v>
      </c>
      <c r="R25" t="s">
        <v>59</v>
      </c>
      <c r="S25" s="57" t="s">
        <v>998</v>
      </c>
      <c r="T25">
        <v>721313.27</v>
      </c>
      <c r="U25">
        <v>13824225.08</v>
      </c>
      <c r="V25" s="48" t="str">
        <f t="shared" si="2"/>
        <v>OK</v>
      </c>
      <c r="W25">
        <v>73349245.780000001</v>
      </c>
      <c r="X25">
        <v>0</v>
      </c>
      <c r="Y25" t="s">
        <v>57</v>
      </c>
      <c r="Z25">
        <v>310596.78999999998</v>
      </c>
      <c r="AA25">
        <v>0</v>
      </c>
      <c r="AB25">
        <v>6762.5</v>
      </c>
      <c r="AC25">
        <v>-613957.52</v>
      </c>
      <c r="AD25" s="48" t="str">
        <f t="shared" si="3"/>
        <v>OK</v>
      </c>
      <c r="AE25">
        <v>4922783.92</v>
      </c>
      <c r="AF25">
        <v>0</v>
      </c>
      <c r="AG25">
        <v>0</v>
      </c>
      <c r="AH25">
        <v>89476491.549999997</v>
      </c>
      <c r="AI25">
        <v>71978545.769999996</v>
      </c>
      <c r="AJ25" s="46" t="str">
        <f t="shared" si="10"/>
        <v>OK</v>
      </c>
      <c r="AK25">
        <v>25085615.710000001</v>
      </c>
      <c r="AL25">
        <v>2807045.37</v>
      </c>
      <c r="AM25">
        <v>0</v>
      </c>
      <c r="AN25" s="49">
        <v>0</v>
      </c>
      <c r="AO25">
        <v>1</v>
      </c>
      <c r="AP25">
        <v>1</v>
      </c>
      <c r="AQ25" s="48">
        <f t="shared" si="4"/>
        <v>0</v>
      </c>
      <c r="AR25">
        <v>27123375.379999999</v>
      </c>
      <c r="AS25">
        <v>27123375.379999999</v>
      </c>
      <c r="AT25">
        <v>0</v>
      </c>
      <c r="AU25">
        <v>0</v>
      </c>
      <c r="AV25" s="50">
        <f t="shared" si="5"/>
        <v>0</v>
      </c>
      <c r="AW25" s="50" t="str">
        <f t="shared" si="6"/>
        <v>NÃO</v>
      </c>
      <c r="AX25" s="5" t="str">
        <f t="shared" si="7"/>
        <v>OK</v>
      </c>
      <c r="AY25" s="5" t="str">
        <f t="shared" si="8"/>
        <v>OK</v>
      </c>
      <c r="BC25" s="44" t="s">
        <v>145</v>
      </c>
      <c r="BD25" t="s">
        <v>1328</v>
      </c>
      <c r="BE25" s="44" t="s">
        <v>147</v>
      </c>
      <c r="BF25" t="s">
        <v>148</v>
      </c>
      <c r="BG25" s="61" t="s">
        <v>146</v>
      </c>
      <c r="BH25" t="str">
        <f t="shared" si="0"/>
        <v>Amazonastur</v>
      </c>
    </row>
    <row r="26" spans="1:60" x14ac:dyDescent="0.25">
      <c r="A26" s="44" t="s">
        <v>1322</v>
      </c>
      <c r="B26" s="44" t="s">
        <v>145</v>
      </c>
      <c r="C26" t="s">
        <v>1329</v>
      </c>
      <c r="D26" s="44" t="s">
        <v>157</v>
      </c>
      <c r="E26" t="s">
        <v>158</v>
      </c>
      <c r="F26" t="s">
        <v>52</v>
      </c>
      <c r="G26" s="52" t="s">
        <v>110</v>
      </c>
      <c r="H26" t="s">
        <v>73</v>
      </c>
      <c r="I26" t="s">
        <v>55</v>
      </c>
      <c r="J26" t="s">
        <v>56</v>
      </c>
      <c r="K26" t="s">
        <v>57</v>
      </c>
      <c r="L26" t="s">
        <v>57</v>
      </c>
      <c r="M26" t="s">
        <v>111</v>
      </c>
      <c r="N26">
        <v>26</v>
      </c>
      <c r="O26" s="46" t="str">
        <f t="shared" si="1"/>
        <v>OK</v>
      </c>
      <c r="P26" t="s">
        <v>59</v>
      </c>
      <c r="Q26" t="s">
        <v>59</v>
      </c>
      <c r="R26" t="s">
        <v>59</v>
      </c>
      <c r="S26" s="57" t="s">
        <v>1002</v>
      </c>
      <c r="T26">
        <v>0</v>
      </c>
      <c r="U26">
        <v>4495550</v>
      </c>
      <c r="V26" s="48" t="str">
        <f t="shared" si="2"/>
        <v>OK</v>
      </c>
      <c r="W26">
        <v>4974652</v>
      </c>
      <c r="X26">
        <v>22907</v>
      </c>
      <c r="Y26" t="s">
        <v>57</v>
      </c>
      <c r="Z26">
        <v>439200</v>
      </c>
      <c r="AA26">
        <v>0</v>
      </c>
      <c r="AB26">
        <v>6500</v>
      </c>
      <c r="AC26">
        <v>-4389277.1399999997</v>
      </c>
      <c r="AD26" s="48" t="str">
        <f t="shared" si="3"/>
        <v>OK</v>
      </c>
      <c r="AE26">
        <v>2965149.42</v>
      </c>
      <c r="AF26">
        <v>0</v>
      </c>
      <c r="AG26">
        <v>0</v>
      </c>
      <c r="AH26">
        <v>0</v>
      </c>
      <c r="AI26">
        <v>0</v>
      </c>
      <c r="AJ26" s="46" t="str">
        <f t="shared" si="10"/>
        <v>OK</v>
      </c>
      <c r="AK26">
        <v>0</v>
      </c>
      <c r="AL26">
        <v>0</v>
      </c>
      <c r="AM26">
        <v>5500000</v>
      </c>
      <c r="AN26" s="49">
        <v>6000000</v>
      </c>
      <c r="AO26">
        <v>9000000</v>
      </c>
      <c r="AP26">
        <v>15000000</v>
      </c>
      <c r="AQ26" s="48">
        <f t="shared" si="4"/>
        <v>6000000</v>
      </c>
      <c r="AR26">
        <v>9000000</v>
      </c>
      <c r="AS26">
        <v>15000000</v>
      </c>
      <c r="AT26">
        <v>0</v>
      </c>
      <c r="AU26">
        <v>0</v>
      </c>
      <c r="AV26" s="50">
        <f t="shared" si="5"/>
        <v>6000000</v>
      </c>
      <c r="AW26" s="50" t="str">
        <f t="shared" si="6"/>
        <v>SIM</v>
      </c>
      <c r="AX26" s="5" t="str">
        <f t="shared" si="7"/>
        <v>VER CAPITAL</v>
      </c>
      <c r="AY26" s="5" t="str">
        <f t="shared" si="8"/>
        <v>OK</v>
      </c>
      <c r="BC26" s="44" t="s">
        <v>145</v>
      </c>
      <c r="BD26" t="s">
        <v>1330</v>
      </c>
      <c r="BE26" s="44" t="s">
        <v>157</v>
      </c>
      <c r="BF26" t="s">
        <v>158</v>
      </c>
      <c r="BG26" s="61" t="s">
        <v>156</v>
      </c>
      <c r="BH26" t="str">
        <f t="shared" si="0"/>
        <v>CADA</v>
      </c>
    </row>
    <row r="27" spans="1:60" x14ac:dyDescent="0.25">
      <c r="A27" s="44" t="s">
        <v>1322</v>
      </c>
      <c r="B27" s="44" t="s">
        <v>145</v>
      </c>
      <c r="C27" t="s">
        <v>1235</v>
      </c>
      <c r="D27" s="44" t="s">
        <v>154</v>
      </c>
      <c r="E27" t="s">
        <v>155</v>
      </c>
      <c r="F27" t="s">
        <v>52</v>
      </c>
      <c r="G27" s="52" t="s">
        <v>63</v>
      </c>
      <c r="H27" t="s">
        <v>54</v>
      </c>
      <c r="I27" t="s">
        <v>55</v>
      </c>
      <c r="J27" t="s">
        <v>56</v>
      </c>
      <c r="K27" t="s">
        <v>57</v>
      </c>
      <c r="L27" t="s">
        <v>57</v>
      </c>
      <c r="M27" t="s">
        <v>111</v>
      </c>
      <c r="N27">
        <v>199</v>
      </c>
      <c r="O27" s="46" t="str">
        <f t="shared" si="1"/>
        <v>OK</v>
      </c>
      <c r="P27" t="s">
        <v>59</v>
      </c>
      <c r="Q27" t="s">
        <v>59</v>
      </c>
      <c r="R27" t="s">
        <v>57</v>
      </c>
      <c r="S27" s="57" t="s">
        <v>1001</v>
      </c>
      <c r="T27">
        <v>0</v>
      </c>
      <c r="U27">
        <v>29668566.739999998</v>
      </c>
      <c r="V27" s="48" t="str">
        <f t="shared" si="2"/>
        <v>OK</v>
      </c>
      <c r="W27">
        <v>32501097.940000001</v>
      </c>
      <c r="X27">
        <v>0</v>
      </c>
      <c r="Y27" t="s">
        <v>57</v>
      </c>
      <c r="Z27">
        <v>724160</v>
      </c>
      <c r="AA27">
        <v>0</v>
      </c>
      <c r="AB27">
        <v>6500</v>
      </c>
      <c r="AC27">
        <v>-1508507.96</v>
      </c>
      <c r="AD27" s="48" t="str">
        <f t="shared" si="3"/>
        <v>OK</v>
      </c>
      <c r="AE27">
        <v>55731601.840000004</v>
      </c>
      <c r="AF27">
        <v>0</v>
      </c>
      <c r="AG27">
        <v>0</v>
      </c>
      <c r="AH27">
        <v>29927040.760000002</v>
      </c>
      <c r="AI27">
        <v>30817836.329999998</v>
      </c>
      <c r="AJ27" s="46" t="str">
        <f>IF(AND(M27="NÃO DEPENDENTE",AI27&gt;0),"INDÍCIO DE DEPENDÊNCIA POR SUBVENÇÃO","OK")</f>
        <v>INDÍCIO DE DEPENDÊNCIA POR SUBVENÇÃO</v>
      </c>
      <c r="AK27">
        <v>0</v>
      </c>
      <c r="AL27">
        <v>0</v>
      </c>
      <c r="AM27">
        <v>0</v>
      </c>
      <c r="AN27" s="49">
        <v>0</v>
      </c>
      <c r="AO27">
        <v>62880631</v>
      </c>
      <c r="AP27">
        <v>62880631</v>
      </c>
      <c r="AQ27" s="48">
        <f t="shared" si="4"/>
        <v>0</v>
      </c>
      <c r="AR27">
        <v>326979280.27999997</v>
      </c>
      <c r="AS27">
        <v>326979280.27999997</v>
      </c>
      <c r="AT27">
        <v>49020719.719999999</v>
      </c>
      <c r="AU27">
        <v>49020719.219999999</v>
      </c>
      <c r="AV27" s="50">
        <f t="shared" si="5"/>
        <v>49020719.219999999</v>
      </c>
      <c r="AW27" s="50" t="str">
        <f t="shared" si="6"/>
        <v>SIM</v>
      </c>
      <c r="AX27" s="5" t="str">
        <f t="shared" si="7"/>
        <v>OK</v>
      </c>
      <c r="AY27" s="5" t="str">
        <f t="shared" si="8"/>
        <v>OK</v>
      </c>
      <c r="BC27" s="44" t="s">
        <v>145</v>
      </c>
      <c r="BD27" t="s">
        <v>1331</v>
      </c>
      <c r="BE27" s="44" t="s">
        <v>154</v>
      </c>
      <c r="BF27" t="s">
        <v>155</v>
      </c>
      <c r="BG27" s="61" t="s">
        <v>153</v>
      </c>
      <c r="BH27" t="str">
        <f t="shared" si="0"/>
        <v>CIAMA</v>
      </c>
    </row>
    <row r="28" spans="1:60" x14ac:dyDescent="0.25">
      <c r="A28" s="44" t="s">
        <v>1322</v>
      </c>
      <c r="B28" s="44" t="s">
        <v>145</v>
      </c>
      <c r="C28" t="s">
        <v>1332</v>
      </c>
      <c r="D28" s="44" t="s">
        <v>160</v>
      </c>
      <c r="E28" t="s">
        <v>161</v>
      </c>
      <c r="F28" t="s">
        <v>52</v>
      </c>
      <c r="G28" s="52" t="s">
        <v>128</v>
      </c>
      <c r="H28" t="s">
        <v>54</v>
      </c>
      <c r="I28" t="s">
        <v>55</v>
      </c>
      <c r="J28" t="s">
        <v>56</v>
      </c>
      <c r="K28" t="s">
        <v>57</v>
      </c>
      <c r="L28" t="s">
        <v>57</v>
      </c>
      <c r="M28" t="s">
        <v>111</v>
      </c>
      <c r="N28">
        <v>210</v>
      </c>
      <c r="O28" s="46" t="str">
        <f t="shared" si="1"/>
        <v>OK</v>
      </c>
      <c r="P28" t="s">
        <v>59</v>
      </c>
      <c r="Q28" t="s">
        <v>59</v>
      </c>
      <c r="R28" t="s">
        <v>57</v>
      </c>
      <c r="S28" s="57" t="s">
        <v>1003</v>
      </c>
      <c r="T28">
        <v>3402474185.4299998</v>
      </c>
      <c r="U28">
        <v>1780705.42</v>
      </c>
      <c r="V28" s="48" t="str">
        <f t="shared" si="2"/>
        <v>OK</v>
      </c>
      <c r="W28">
        <v>3260498395.2600002</v>
      </c>
      <c r="X28">
        <v>55352633.590000004</v>
      </c>
      <c r="Y28" t="s">
        <v>59</v>
      </c>
      <c r="Z28">
        <v>786598.33</v>
      </c>
      <c r="AA28">
        <v>171600</v>
      </c>
      <c r="AB28">
        <v>8937</v>
      </c>
      <c r="AC28">
        <v>168444871.53</v>
      </c>
      <c r="AD28" s="48" t="str">
        <f t="shared" si="3"/>
        <v>OK</v>
      </c>
      <c r="AE28">
        <v>398402502.17000002</v>
      </c>
      <c r="AF28">
        <v>0</v>
      </c>
      <c r="AG28">
        <v>13989342.26</v>
      </c>
      <c r="AH28">
        <v>0</v>
      </c>
      <c r="AI28">
        <v>0</v>
      </c>
      <c r="AJ28" s="46" t="str">
        <f t="shared" si="10"/>
        <v>OK</v>
      </c>
      <c r="AK28">
        <v>0</v>
      </c>
      <c r="AL28">
        <v>0</v>
      </c>
      <c r="AM28">
        <v>0</v>
      </c>
      <c r="AN28" s="49">
        <v>0</v>
      </c>
      <c r="AO28">
        <v>12059543</v>
      </c>
      <c r="AP28">
        <v>12059543</v>
      </c>
      <c r="AQ28" s="48">
        <f t="shared" si="4"/>
        <v>0</v>
      </c>
      <c r="AR28">
        <v>39266906.630000003</v>
      </c>
      <c r="AS28">
        <v>45042129.149999999</v>
      </c>
      <c r="AT28">
        <v>0</v>
      </c>
      <c r="AU28">
        <v>0</v>
      </c>
      <c r="AV28" s="50">
        <f t="shared" si="5"/>
        <v>5775222.5199999958</v>
      </c>
      <c r="AW28" s="50" t="str">
        <f t="shared" si="6"/>
        <v>SIM</v>
      </c>
      <c r="AX28" s="5" t="str">
        <f t="shared" si="7"/>
        <v>OK</v>
      </c>
      <c r="AY28" s="5" t="str">
        <f t="shared" si="8"/>
        <v>OK</v>
      </c>
      <c r="BC28" s="44" t="s">
        <v>145</v>
      </c>
      <c r="BD28" t="s">
        <v>159</v>
      </c>
      <c r="BE28" s="44" t="s">
        <v>160</v>
      </c>
      <c r="BF28" t="s">
        <v>161</v>
      </c>
      <c r="BG28" s="61" t="s">
        <v>159</v>
      </c>
      <c r="BH28" t="str">
        <f t="shared" si="0"/>
        <v>CIGÁS</v>
      </c>
    </row>
    <row r="29" spans="1:60" x14ac:dyDescent="0.25">
      <c r="A29" s="44" t="s">
        <v>1322</v>
      </c>
      <c r="B29" s="44" t="s">
        <v>145</v>
      </c>
      <c r="C29" t="s">
        <v>1333</v>
      </c>
      <c r="D29" s="44" t="s">
        <v>166</v>
      </c>
      <c r="E29" t="s">
        <v>167</v>
      </c>
      <c r="F29" t="s">
        <v>52</v>
      </c>
      <c r="G29" s="52" t="s">
        <v>87</v>
      </c>
      <c r="H29" t="s">
        <v>54</v>
      </c>
      <c r="I29" t="s">
        <v>55</v>
      </c>
      <c r="J29" t="s">
        <v>56</v>
      </c>
      <c r="K29" t="s">
        <v>57</v>
      </c>
      <c r="L29" t="s">
        <v>57</v>
      </c>
      <c r="M29" t="s">
        <v>58</v>
      </c>
      <c r="N29">
        <v>475</v>
      </c>
      <c r="O29" s="46" t="str">
        <f t="shared" si="1"/>
        <v>OK</v>
      </c>
      <c r="P29" t="s">
        <v>59</v>
      </c>
      <c r="Q29" t="s">
        <v>59</v>
      </c>
      <c r="R29" t="s">
        <v>57</v>
      </c>
      <c r="S29" s="54" t="s">
        <v>1005</v>
      </c>
      <c r="T29">
        <v>61311480.82</v>
      </c>
      <c r="U29">
        <v>41385833.109999999</v>
      </c>
      <c r="V29" s="48" t="str">
        <f t="shared" si="2"/>
        <v>OK</v>
      </c>
      <c r="W29">
        <v>75762165.180000007</v>
      </c>
      <c r="X29">
        <v>4962151.34</v>
      </c>
      <c r="Y29" t="s">
        <v>57</v>
      </c>
      <c r="Z29">
        <v>421513.82</v>
      </c>
      <c r="AA29">
        <v>0</v>
      </c>
      <c r="AB29">
        <v>0</v>
      </c>
      <c r="AC29">
        <v>-16353424.529999999</v>
      </c>
      <c r="AD29" s="48" t="str">
        <f t="shared" si="3"/>
        <v>OK</v>
      </c>
      <c r="AE29">
        <v>-16036867.060000001</v>
      </c>
      <c r="AF29">
        <v>0</v>
      </c>
      <c r="AG29">
        <v>0</v>
      </c>
      <c r="AH29">
        <v>44240949.770000003</v>
      </c>
      <c r="AI29">
        <v>47283701.479999997</v>
      </c>
      <c r="AJ29" s="46" t="str">
        <f t="shared" si="10"/>
        <v>OK</v>
      </c>
      <c r="AK29">
        <v>0</v>
      </c>
      <c r="AL29">
        <v>0</v>
      </c>
      <c r="AM29">
        <v>14500000</v>
      </c>
      <c r="AN29" s="49">
        <v>4042877.04</v>
      </c>
      <c r="AO29">
        <v>22094870827</v>
      </c>
      <c r="AP29">
        <v>22094870827</v>
      </c>
      <c r="AQ29" s="48">
        <f t="shared" si="4"/>
        <v>0</v>
      </c>
      <c r="AR29">
        <v>533862739.94999999</v>
      </c>
      <c r="AS29">
        <v>533862739.94999999</v>
      </c>
      <c r="AT29">
        <v>0</v>
      </c>
      <c r="AU29">
        <v>0</v>
      </c>
      <c r="AV29" s="50">
        <f t="shared" si="5"/>
        <v>0</v>
      </c>
      <c r="AW29" s="50" t="str">
        <f t="shared" si="6"/>
        <v>NÃO</v>
      </c>
      <c r="AX29" s="5" t="str">
        <f t="shared" si="7"/>
        <v>OK</v>
      </c>
      <c r="AY29" s="5" t="str">
        <f t="shared" si="8"/>
        <v>OK</v>
      </c>
      <c r="BC29" s="44" t="s">
        <v>145</v>
      </c>
      <c r="BD29" t="s">
        <v>1334</v>
      </c>
      <c r="BE29" s="44" t="s">
        <v>166</v>
      </c>
      <c r="BF29" t="s">
        <v>167</v>
      </c>
      <c r="BG29" s="61" t="s">
        <v>165</v>
      </c>
      <c r="BH29" t="str">
        <f t="shared" si="0"/>
        <v>COSAMA</v>
      </c>
    </row>
    <row r="30" spans="1:60" x14ac:dyDescent="0.25">
      <c r="A30" s="44" t="s">
        <v>1322</v>
      </c>
      <c r="B30" s="44" t="s">
        <v>145</v>
      </c>
      <c r="C30" t="s">
        <v>1335</v>
      </c>
      <c r="D30" s="44" t="s">
        <v>163</v>
      </c>
      <c r="E30" t="s">
        <v>164</v>
      </c>
      <c r="F30" t="s">
        <v>52</v>
      </c>
      <c r="G30" s="52" t="s">
        <v>98</v>
      </c>
      <c r="H30" t="s">
        <v>54</v>
      </c>
      <c r="I30" t="s">
        <v>55</v>
      </c>
      <c r="J30" t="s">
        <v>56</v>
      </c>
      <c r="K30" t="s">
        <v>57</v>
      </c>
      <c r="L30" t="s">
        <v>57</v>
      </c>
      <c r="M30" t="s">
        <v>111</v>
      </c>
      <c r="N30">
        <v>447</v>
      </c>
      <c r="O30" s="46" t="str">
        <f t="shared" si="1"/>
        <v>OK</v>
      </c>
      <c r="P30" t="s">
        <v>59</v>
      </c>
      <c r="Q30" t="s">
        <v>59</v>
      </c>
      <c r="R30" t="s">
        <v>59</v>
      </c>
      <c r="S30" s="61" t="s">
        <v>1004</v>
      </c>
      <c r="T30">
        <v>144807306</v>
      </c>
      <c r="U30">
        <v>87174230</v>
      </c>
      <c r="V30" s="48" t="str">
        <f t="shared" si="2"/>
        <v>OK</v>
      </c>
      <c r="W30">
        <v>161419536</v>
      </c>
      <c r="X30">
        <v>1465262</v>
      </c>
      <c r="Y30" t="s">
        <v>59</v>
      </c>
      <c r="Z30">
        <v>739666.67</v>
      </c>
      <c r="AA30">
        <v>1637.75</v>
      </c>
      <c r="AB30">
        <v>12480</v>
      </c>
      <c r="AC30">
        <v>-16612229</v>
      </c>
      <c r="AD30" s="48" t="str">
        <f t="shared" si="3"/>
        <v>VERIFICAR</v>
      </c>
      <c r="AE30">
        <v>34966644</v>
      </c>
      <c r="AF30">
        <v>0</v>
      </c>
      <c r="AG30">
        <v>0</v>
      </c>
      <c r="AH30">
        <v>0</v>
      </c>
      <c r="AI30">
        <v>0</v>
      </c>
      <c r="AJ30" s="46" t="str">
        <f t="shared" si="10"/>
        <v>OK</v>
      </c>
      <c r="AK30">
        <v>0</v>
      </c>
      <c r="AL30">
        <v>0</v>
      </c>
      <c r="AM30">
        <v>0</v>
      </c>
      <c r="AN30" s="49">
        <v>0</v>
      </c>
      <c r="AO30">
        <v>122013186</v>
      </c>
      <c r="AP30">
        <v>122013186</v>
      </c>
      <c r="AQ30" s="48">
        <f t="shared" si="4"/>
        <v>0</v>
      </c>
      <c r="AR30">
        <v>45144417</v>
      </c>
      <c r="AS30">
        <v>45144417</v>
      </c>
      <c r="AT30">
        <v>0</v>
      </c>
      <c r="AU30">
        <v>0</v>
      </c>
      <c r="AV30" s="50">
        <f t="shared" si="5"/>
        <v>0</v>
      </c>
      <c r="AW30" s="50" t="str">
        <f t="shared" si="6"/>
        <v>NÃO</v>
      </c>
      <c r="AX30" s="5" t="str">
        <f t="shared" si="7"/>
        <v>OK</v>
      </c>
      <c r="AY30" s="5" t="str">
        <f t="shared" si="8"/>
        <v>OK</v>
      </c>
      <c r="BC30" s="44" t="s">
        <v>145</v>
      </c>
      <c r="BD30" t="s">
        <v>1336</v>
      </c>
      <c r="BE30" s="44" t="s">
        <v>163</v>
      </c>
      <c r="BF30" t="s">
        <v>164</v>
      </c>
      <c r="BG30" s="61" t="s">
        <v>162</v>
      </c>
      <c r="BH30" t="str">
        <f t="shared" si="0"/>
        <v>PRODAM</v>
      </c>
    </row>
    <row r="31" spans="1:60" x14ac:dyDescent="0.25">
      <c r="A31" s="55" t="s">
        <v>1337</v>
      </c>
      <c r="B31" s="55" t="s">
        <v>135</v>
      </c>
      <c r="C31" t="s">
        <v>1338</v>
      </c>
      <c r="D31" s="55" t="s">
        <v>143</v>
      </c>
      <c r="E31" t="s">
        <v>144</v>
      </c>
      <c r="F31" t="s">
        <v>52</v>
      </c>
      <c r="G31" s="56" t="s">
        <v>68</v>
      </c>
      <c r="H31" t="s">
        <v>73</v>
      </c>
      <c r="I31" t="s">
        <v>55</v>
      </c>
      <c r="J31" t="s">
        <v>56</v>
      </c>
      <c r="K31" t="s">
        <v>57</v>
      </c>
      <c r="L31" t="s">
        <v>57</v>
      </c>
      <c r="M31" t="s">
        <v>111</v>
      </c>
      <c r="N31">
        <v>93</v>
      </c>
      <c r="O31" s="46" t="str">
        <f t="shared" si="1"/>
        <v>OK</v>
      </c>
      <c r="P31" t="s">
        <v>59</v>
      </c>
      <c r="Q31" t="s">
        <v>59</v>
      </c>
      <c r="R31" t="s">
        <v>57</v>
      </c>
      <c r="S31" s="59" t="s">
        <v>997</v>
      </c>
      <c r="T31">
        <v>2254000</v>
      </c>
      <c r="U31">
        <v>7959879.1200000001</v>
      </c>
      <c r="V31" s="48" t="str">
        <f t="shared" si="2"/>
        <v>OK</v>
      </c>
      <c r="W31">
        <v>13852808.390000001</v>
      </c>
      <c r="X31">
        <v>0</v>
      </c>
      <c r="Y31" t="s">
        <v>57</v>
      </c>
      <c r="Z31">
        <v>277852.44</v>
      </c>
      <c r="AA31">
        <v>0</v>
      </c>
      <c r="AB31">
        <v>0</v>
      </c>
      <c r="AC31">
        <v>-2253804.96</v>
      </c>
      <c r="AD31" s="48" t="str">
        <f t="shared" si="3"/>
        <v>OK</v>
      </c>
      <c r="AE31">
        <v>15237488.18</v>
      </c>
      <c r="AF31">
        <v>0</v>
      </c>
      <c r="AG31">
        <v>0</v>
      </c>
      <c r="AH31">
        <v>0</v>
      </c>
      <c r="AI31">
        <v>0</v>
      </c>
      <c r="AJ31" s="46" t="str">
        <f t="shared" si="10"/>
        <v>OK</v>
      </c>
      <c r="AK31">
        <v>0</v>
      </c>
      <c r="AL31">
        <v>0</v>
      </c>
      <c r="AM31">
        <v>15600000</v>
      </c>
      <c r="AN31" s="49">
        <v>0</v>
      </c>
      <c r="AO31">
        <v>28655740.379999999</v>
      </c>
      <c r="AP31">
        <v>0</v>
      </c>
      <c r="AQ31" s="48">
        <f t="shared" si="4"/>
        <v>-28655740.379999999</v>
      </c>
      <c r="AR31">
        <v>0</v>
      </c>
      <c r="AS31">
        <v>0</v>
      </c>
      <c r="AT31">
        <v>5800000</v>
      </c>
      <c r="AU31">
        <v>0</v>
      </c>
      <c r="AV31" s="50">
        <f t="shared" si="5"/>
        <v>0</v>
      </c>
      <c r="AW31" s="50" t="str">
        <f t="shared" si="6"/>
        <v>NÃO</v>
      </c>
      <c r="AX31" s="5" t="str">
        <f t="shared" si="7"/>
        <v>OK</v>
      </c>
      <c r="AY31" s="5" t="str">
        <f t="shared" si="8"/>
        <v>OK</v>
      </c>
      <c r="BC31" s="55" t="s">
        <v>135</v>
      </c>
      <c r="BD31" t="s">
        <v>1339</v>
      </c>
      <c r="BE31" s="55" t="s">
        <v>143</v>
      </c>
      <c r="BF31" t="s">
        <v>144</v>
      </c>
      <c r="BG31" s="61" t="s">
        <v>142</v>
      </c>
      <c r="BH31" t="str">
        <f t="shared" si="0"/>
        <v>AFAP</v>
      </c>
    </row>
    <row r="32" spans="1:60" x14ac:dyDescent="0.25">
      <c r="A32" s="55" t="s">
        <v>1337</v>
      </c>
      <c r="B32" s="55" t="s">
        <v>135</v>
      </c>
      <c r="C32" t="s">
        <v>1340</v>
      </c>
      <c r="D32" s="55" t="s">
        <v>137</v>
      </c>
      <c r="E32" t="s">
        <v>138</v>
      </c>
      <c r="F32" t="s">
        <v>52</v>
      </c>
      <c r="G32" s="52" t="s">
        <v>87</v>
      </c>
      <c r="H32" t="s">
        <v>54</v>
      </c>
      <c r="I32" t="s">
        <v>55</v>
      </c>
      <c r="J32" t="s">
        <v>56</v>
      </c>
      <c r="K32" t="s">
        <v>57</v>
      </c>
      <c r="L32" t="s">
        <v>57</v>
      </c>
      <c r="M32" t="s">
        <v>58</v>
      </c>
      <c r="N32">
        <v>414</v>
      </c>
      <c r="O32" s="46" t="str">
        <f t="shared" si="1"/>
        <v>OK</v>
      </c>
      <c r="P32" t="s">
        <v>59</v>
      </c>
      <c r="Q32" t="s">
        <v>59</v>
      </c>
      <c r="R32" t="s">
        <v>57</v>
      </c>
      <c r="S32" s="59" t="s">
        <v>995</v>
      </c>
      <c r="T32">
        <v>51513275.270000003</v>
      </c>
      <c r="U32">
        <v>46365631.409999996</v>
      </c>
      <c r="V32" s="48" t="str">
        <f t="shared" si="2"/>
        <v>OK</v>
      </c>
      <c r="W32">
        <v>49662479.189999998</v>
      </c>
      <c r="X32">
        <v>0</v>
      </c>
      <c r="Y32" t="s">
        <v>57</v>
      </c>
      <c r="Z32">
        <v>0</v>
      </c>
      <c r="AA32">
        <v>0</v>
      </c>
      <c r="AB32">
        <v>0</v>
      </c>
      <c r="AC32">
        <v>1850796.08</v>
      </c>
      <c r="AD32" s="48" t="str">
        <f t="shared" si="3"/>
        <v>OK</v>
      </c>
      <c r="AE32">
        <v>954159.93</v>
      </c>
      <c r="AF32">
        <v>0</v>
      </c>
      <c r="AG32">
        <v>0</v>
      </c>
      <c r="AH32">
        <v>0</v>
      </c>
      <c r="AI32">
        <v>0</v>
      </c>
      <c r="AJ32" s="46" t="str">
        <f t="shared" si="10"/>
        <v>OK</v>
      </c>
      <c r="AK32">
        <v>0</v>
      </c>
      <c r="AL32">
        <v>0</v>
      </c>
      <c r="AM32">
        <v>0</v>
      </c>
      <c r="AN32" s="49">
        <v>0</v>
      </c>
      <c r="AO32">
        <v>5245225458</v>
      </c>
      <c r="AP32">
        <v>0</v>
      </c>
      <c r="AQ32" s="48">
        <f t="shared" si="4"/>
        <v>-5245225458</v>
      </c>
      <c r="AR32">
        <v>458045958.5</v>
      </c>
      <c r="AS32">
        <v>5800000</v>
      </c>
      <c r="AT32">
        <v>50913213.359999999</v>
      </c>
      <c r="AU32">
        <v>0</v>
      </c>
      <c r="AV32" s="50">
        <f t="shared" si="5"/>
        <v>-452245958.5</v>
      </c>
      <c r="AW32" s="50" t="str">
        <f t="shared" si="6"/>
        <v>NÃO</v>
      </c>
      <c r="AX32" s="5" t="str">
        <f t="shared" si="7"/>
        <v>OK</v>
      </c>
      <c r="AY32" s="5" t="str">
        <f t="shared" si="8"/>
        <v>OK</v>
      </c>
      <c r="BC32" s="55" t="s">
        <v>135</v>
      </c>
      <c r="BD32" t="s">
        <v>1341</v>
      </c>
      <c r="BE32" s="55" t="s">
        <v>137</v>
      </c>
      <c r="BF32" t="s">
        <v>138</v>
      </c>
      <c r="BG32" s="61" t="s">
        <v>136</v>
      </c>
      <c r="BH32" t="str">
        <f t="shared" si="0"/>
        <v>CAESA</v>
      </c>
    </row>
    <row r="33" spans="1:60" x14ac:dyDescent="0.25">
      <c r="A33" s="55" t="s">
        <v>1337</v>
      </c>
      <c r="B33" s="55" t="s">
        <v>135</v>
      </c>
      <c r="C33" t="s">
        <v>1342</v>
      </c>
      <c r="D33" s="55" t="s">
        <v>140</v>
      </c>
      <c r="E33" t="s">
        <v>141</v>
      </c>
      <c r="F33" t="s">
        <v>52</v>
      </c>
      <c r="G33" s="52" t="s">
        <v>128</v>
      </c>
      <c r="H33" t="s">
        <v>54</v>
      </c>
      <c r="I33" t="s">
        <v>55</v>
      </c>
      <c r="J33" t="s">
        <v>56</v>
      </c>
      <c r="K33" t="s">
        <v>57</v>
      </c>
      <c r="L33" t="s">
        <v>57</v>
      </c>
      <c r="M33" t="s">
        <v>111</v>
      </c>
      <c r="N33">
        <v>2</v>
      </c>
      <c r="O33" s="46" t="str">
        <f t="shared" si="1"/>
        <v>OK</v>
      </c>
      <c r="P33" t="s">
        <v>59</v>
      </c>
      <c r="Q33" t="s">
        <v>59</v>
      </c>
      <c r="R33" t="s">
        <v>57</v>
      </c>
      <c r="S33" t="s">
        <v>996</v>
      </c>
      <c r="T33">
        <v>52000</v>
      </c>
      <c r="U33">
        <v>69750</v>
      </c>
      <c r="V33" s="48" t="str">
        <f t="shared" si="2"/>
        <v>OK</v>
      </c>
      <c r="W33">
        <v>273000</v>
      </c>
      <c r="X33">
        <v>0</v>
      </c>
      <c r="Y33" t="s">
        <v>57</v>
      </c>
      <c r="Z33">
        <v>69750</v>
      </c>
      <c r="AA33">
        <v>0</v>
      </c>
      <c r="AB33">
        <v>0</v>
      </c>
      <c r="AC33">
        <v>-221000</v>
      </c>
      <c r="AD33" s="48" t="str">
        <f t="shared" si="3"/>
        <v>OK</v>
      </c>
      <c r="AE33">
        <v>-2738000</v>
      </c>
      <c r="AF33">
        <v>0</v>
      </c>
      <c r="AG33">
        <v>0</v>
      </c>
      <c r="AH33">
        <v>0</v>
      </c>
      <c r="AI33">
        <v>0</v>
      </c>
      <c r="AJ33" s="46" t="str">
        <f t="shared" si="10"/>
        <v>OK</v>
      </c>
      <c r="AK33">
        <v>0</v>
      </c>
      <c r="AL33">
        <v>0</v>
      </c>
      <c r="AM33">
        <v>0</v>
      </c>
      <c r="AN33" s="49">
        <v>0</v>
      </c>
      <c r="AO33">
        <v>663000</v>
      </c>
      <c r="AP33">
        <v>0</v>
      </c>
      <c r="AQ33" s="48">
        <f t="shared" si="4"/>
        <v>-663000</v>
      </c>
      <c r="AR33">
        <v>2999000</v>
      </c>
      <c r="AS33">
        <v>2999000</v>
      </c>
      <c r="AT33">
        <v>0</v>
      </c>
      <c r="AU33">
        <v>101000</v>
      </c>
      <c r="AV33" s="50">
        <f t="shared" si="5"/>
        <v>101000</v>
      </c>
      <c r="AW33" s="50" t="str">
        <f t="shared" si="6"/>
        <v>SIM</v>
      </c>
      <c r="AX33" s="5" t="str">
        <f t="shared" si="7"/>
        <v>OK</v>
      </c>
      <c r="AY33" s="5" t="str">
        <f t="shared" si="8"/>
        <v>OK</v>
      </c>
      <c r="BC33" s="55" t="s">
        <v>135</v>
      </c>
      <c r="BD33" t="s">
        <v>1343</v>
      </c>
      <c r="BE33" s="55" t="s">
        <v>140</v>
      </c>
      <c r="BF33" t="s">
        <v>141</v>
      </c>
      <c r="BG33" s="61" t="s">
        <v>139</v>
      </c>
      <c r="BH33" t="str">
        <f t="shared" si="0"/>
        <v>GASAP</v>
      </c>
    </row>
    <row r="34" spans="1:60" x14ac:dyDescent="0.25">
      <c r="A34" s="44" t="s">
        <v>1344</v>
      </c>
      <c r="B34" s="44" t="s">
        <v>172</v>
      </c>
      <c r="C34" t="s">
        <v>1345</v>
      </c>
      <c r="D34" s="44" t="s">
        <v>180</v>
      </c>
      <c r="E34" t="s">
        <v>181</v>
      </c>
      <c r="F34" t="s">
        <v>52</v>
      </c>
      <c r="G34" s="20" t="s">
        <v>102</v>
      </c>
      <c r="H34" t="s">
        <v>54</v>
      </c>
      <c r="I34" t="s">
        <v>55</v>
      </c>
      <c r="J34" t="s">
        <v>56</v>
      </c>
      <c r="K34" t="s">
        <v>57</v>
      </c>
      <c r="L34" t="s">
        <v>57</v>
      </c>
      <c r="M34" t="s">
        <v>58</v>
      </c>
      <c r="N34">
        <v>110</v>
      </c>
      <c r="O34" s="46" t="str">
        <f t="shared" si="1"/>
        <v>OK</v>
      </c>
      <c r="P34" t="s">
        <v>59</v>
      </c>
      <c r="Q34" t="s">
        <v>59</v>
      </c>
      <c r="R34" t="s">
        <v>57</v>
      </c>
      <c r="S34" s="57" t="s">
        <v>1009</v>
      </c>
      <c r="T34">
        <v>41002</v>
      </c>
      <c r="U34">
        <v>12857926</v>
      </c>
      <c r="V34" s="48" t="str">
        <f t="shared" si="2"/>
        <v>OK</v>
      </c>
      <c r="W34">
        <v>28276332</v>
      </c>
      <c r="X34">
        <v>861350</v>
      </c>
      <c r="Y34" t="s">
        <v>57</v>
      </c>
      <c r="Z34">
        <v>343628.88</v>
      </c>
      <c r="AA34">
        <v>0</v>
      </c>
      <c r="AB34">
        <v>0</v>
      </c>
      <c r="AC34">
        <v>1711832</v>
      </c>
      <c r="AD34" s="48" t="str">
        <f t="shared" si="3"/>
        <v>OK</v>
      </c>
      <c r="AE34">
        <v>-6739905</v>
      </c>
      <c r="AG34">
        <v>0</v>
      </c>
      <c r="AH34">
        <v>4506880</v>
      </c>
      <c r="AI34">
        <v>5400883</v>
      </c>
      <c r="AJ34" s="46" t="str">
        <f t="shared" si="10"/>
        <v>OK</v>
      </c>
      <c r="AK34">
        <v>0</v>
      </c>
      <c r="AL34">
        <v>0</v>
      </c>
      <c r="AM34">
        <v>5175404</v>
      </c>
      <c r="AN34" s="49">
        <v>2558600</v>
      </c>
      <c r="AO34">
        <v>16079007</v>
      </c>
      <c r="AP34">
        <v>16079007</v>
      </c>
      <c r="AQ34" s="48">
        <f t="shared" si="4"/>
        <v>0</v>
      </c>
      <c r="AR34">
        <v>4824688.6399999997</v>
      </c>
      <c r="AS34">
        <v>4824688.6399999997</v>
      </c>
      <c r="AT34">
        <v>0</v>
      </c>
      <c r="AU34">
        <v>0</v>
      </c>
      <c r="AV34" s="50">
        <f t="shared" si="5"/>
        <v>0</v>
      </c>
      <c r="AW34" s="50" t="str">
        <f t="shared" si="6"/>
        <v>NÃO</v>
      </c>
      <c r="AX34" s="5" t="str">
        <f t="shared" si="7"/>
        <v>OK</v>
      </c>
      <c r="AY34" s="5" t="str">
        <f t="shared" si="8"/>
        <v>OK</v>
      </c>
      <c r="BC34" s="44" t="s">
        <v>172</v>
      </c>
      <c r="BD34" t="s">
        <v>1346</v>
      </c>
      <c r="BE34" s="44" t="s">
        <v>180</v>
      </c>
      <c r="BF34" t="s">
        <v>181</v>
      </c>
      <c r="BG34" s="61" t="s">
        <v>179</v>
      </c>
      <c r="BH34" t="str">
        <f t="shared" si="0"/>
        <v>BAHIA PESCA</v>
      </c>
    </row>
    <row r="35" spans="1:60" x14ac:dyDescent="0.25">
      <c r="A35" s="44" t="s">
        <v>1344</v>
      </c>
      <c r="B35" s="44" t="s">
        <v>172</v>
      </c>
      <c r="C35" t="s">
        <v>1347</v>
      </c>
      <c r="D35" s="44" t="s">
        <v>174</v>
      </c>
      <c r="E35" t="s">
        <v>175</v>
      </c>
      <c r="F35" t="s">
        <v>52</v>
      </c>
      <c r="G35" s="52" t="s">
        <v>128</v>
      </c>
      <c r="H35" t="s">
        <v>54</v>
      </c>
      <c r="I35" t="s">
        <v>55</v>
      </c>
      <c r="J35" t="s">
        <v>56</v>
      </c>
      <c r="K35" t="s">
        <v>57</v>
      </c>
      <c r="L35" t="s">
        <v>57</v>
      </c>
      <c r="M35" t="s">
        <v>111</v>
      </c>
      <c r="N35">
        <v>604</v>
      </c>
      <c r="O35" s="46" t="str">
        <f t="shared" si="1"/>
        <v>OK</v>
      </c>
      <c r="P35" t="s">
        <v>59</v>
      </c>
      <c r="Q35" t="s">
        <v>59</v>
      </c>
      <c r="R35" t="s">
        <v>59</v>
      </c>
      <c r="S35" s="57" t="s">
        <v>1007</v>
      </c>
      <c r="T35">
        <v>3450234551.7600002</v>
      </c>
      <c r="U35">
        <v>103016220.5</v>
      </c>
      <c r="V35" s="48" t="str">
        <f t="shared" si="2"/>
        <v>OK</v>
      </c>
      <c r="W35">
        <v>307557539.55000001</v>
      </c>
      <c r="X35">
        <v>204541319.05000001</v>
      </c>
      <c r="Y35" t="s">
        <v>59</v>
      </c>
      <c r="Z35">
        <v>504717.4</v>
      </c>
      <c r="AA35">
        <v>33531.839999999997</v>
      </c>
      <c r="AB35">
        <v>31202.11</v>
      </c>
      <c r="AC35">
        <v>439676112.87</v>
      </c>
      <c r="AD35" s="48" t="str">
        <f t="shared" si="3"/>
        <v>OK</v>
      </c>
      <c r="AE35">
        <v>1010277928.15</v>
      </c>
      <c r="AG35">
        <v>71076345.700000003</v>
      </c>
      <c r="AH35">
        <v>0</v>
      </c>
      <c r="AI35">
        <v>0</v>
      </c>
      <c r="AJ35" s="46" t="str">
        <f t="shared" si="10"/>
        <v>OK</v>
      </c>
      <c r="AK35">
        <v>0</v>
      </c>
      <c r="AL35">
        <v>0</v>
      </c>
      <c r="AM35">
        <v>0</v>
      </c>
      <c r="AN35" s="49">
        <v>0</v>
      </c>
      <c r="AO35">
        <v>12590530</v>
      </c>
      <c r="AP35">
        <v>13490874</v>
      </c>
      <c r="AQ35" s="48">
        <f t="shared" si="4"/>
        <v>900344</v>
      </c>
      <c r="AR35">
        <v>295589280.05000001</v>
      </c>
      <c r="AS35">
        <v>316726740.44999999</v>
      </c>
      <c r="AT35">
        <v>0</v>
      </c>
      <c r="AU35">
        <v>0</v>
      </c>
      <c r="AV35" s="50">
        <f t="shared" si="5"/>
        <v>21137460.399999976</v>
      </c>
      <c r="AW35" s="50" t="str">
        <f t="shared" si="6"/>
        <v>SIM</v>
      </c>
      <c r="AX35" s="5" t="str">
        <f t="shared" si="7"/>
        <v>OK</v>
      </c>
      <c r="AY35" s="5" t="str">
        <f t="shared" si="8"/>
        <v>OK</v>
      </c>
      <c r="BC35" s="44" t="s">
        <v>172</v>
      </c>
      <c r="BD35" t="s">
        <v>1348</v>
      </c>
      <c r="BE35" s="44" t="s">
        <v>174</v>
      </c>
      <c r="BF35" t="s">
        <v>175</v>
      </c>
      <c r="BG35" s="61" t="s">
        <v>173</v>
      </c>
      <c r="BH35" t="str">
        <f t="shared" si="0"/>
        <v>Bahiagás</v>
      </c>
    </row>
    <row r="36" spans="1:60" x14ac:dyDescent="0.25">
      <c r="A36" s="44" t="s">
        <v>1344</v>
      </c>
      <c r="B36" s="44" t="s">
        <v>172</v>
      </c>
      <c r="C36" t="s">
        <v>1349</v>
      </c>
      <c r="D36" s="44" t="s">
        <v>177</v>
      </c>
      <c r="E36" t="s">
        <v>178</v>
      </c>
      <c r="F36" t="s">
        <v>52</v>
      </c>
      <c r="G36" s="20" t="s">
        <v>110</v>
      </c>
      <c r="H36" t="s">
        <v>54</v>
      </c>
      <c r="I36" t="s">
        <v>55</v>
      </c>
      <c r="J36" t="s">
        <v>56</v>
      </c>
      <c r="K36" t="s">
        <v>57</v>
      </c>
      <c r="L36" t="s">
        <v>57</v>
      </c>
      <c r="M36" t="s">
        <v>111</v>
      </c>
      <c r="N36">
        <v>15</v>
      </c>
      <c r="O36" s="46" t="str">
        <f t="shared" si="1"/>
        <v>OK</v>
      </c>
      <c r="P36" t="s">
        <v>59</v>
      </c>
      <c r="Q36" t="s">
        <v>59</v>
      </c>
      <c r="R36" t="s">
        <v>59</v>
      </c>
      <c r="S36" s="54" t="s">
        <v>1008</v>
      </c>
      <c r="T36">
        <v>3350383</v>
      </c>
      <c r="U36">
        <v>4234823</v>
      </c>
      <c r="V36" s="48" t="str">
        <f t="shared" si="2"/>
        <v>OK</v>
      </c>
      <c r="W36">
        <v>5621739</v>
      </c>
      <c r="X36">
        <v>897</v>
      </c>
      <c r="Y36" t="s">
        <v>57</v>
      </c>
      <c r="Z36">
        <v>525550.22</v>
      </c>
      <c r="AA36">
        <v>0</v>
      </c>
      <c r="AB36">
        <v>0</v>
      </c>
      <c r="AC36">
        <v>-2909421</v>
      </c>
      <c r="AD36" s="48" t="str">
        <f t="shared" si="3"/>
        <v>OK</v>
      </c>
      <c r="AE36">
        <v>63524946</v>
      </c>
      <c r="AG36">
        <v>0</v>
      </c>
      <c r="AH36">
        <v>0</v>
      </c>
      <c r="AI36">
        <v>0</v>
      </c>
      <c r="AJ36" s="46" t="str">
        <f t="shared" si="10"/>
        <v>OK</v>
      </c>
      <c r="AK36">
        <v>0</v>
      </c>
      <c r="AL36">
        <v>0</v>
      </c>
      <c r="AM36">
        <v>0</v>
      </c>
      <c r="AN36" s="49">
        <v>0</v>
      </c>
      <c r="AO36">
        <v>99.96</v>
      </c>
      <c r="AP36">
        <v>99.96</v>
      </c>
      <c r="AQ36" s="48">
        <f t="shared" si="4"/>
        <v>0</v>
      </c>
      <c r="AR36">
        <v>80735673.400000006</v>
      </c>
      <c r="AS36">
        <v>80735673</v>
      </c>
      <c r="AT36">
        <v>0</v>
      </c>
      <c r="AU36">
        <v>0</v>
      </c>
      <c r="AV36" s="50">
        <f t="shared" si="5"/>
        <v>-0.40000000596046448</v>
      </c>
      <c r="AW36" s="50" t="str">
        <f t="shared" si="6"/>
        <v>NÃO</v>
      </c>
      <c r="AX36" s="5" t="str">
        <f t="shared" si="7"/>
        <v>OK</v>
      </c>
      <c r="AY36" s="5" t="str">
        <f t="shared" si="8"/>
        <v>OK</v>
      </c>
      <c r="BC36" s="44" t="s">
        <v>172</v>
      </c>
      <c r="BD36" t="s">
        <v>1350</v>
      </c>
      <c r="BE36" s="44" t="s">
        <v>177</v>
      </c>
      <c r="BF36" t="s">
        <v>178</v>
      </c>
      <c r="BG36" s="61" t="s">
        <v>176</v>
      </c>
      <c r="BH36" t="str">
        <f t="shared" si="0"/>
        <v>BAHIAINVESTE</v>
      </c>
    </row>
    <row r="37" spans="1:60" x14ac:dyDescent="0.25">
      <c r="A37" s="44" t="s">
        <v>1344</v>
      </c>
      <c r="B37" s="44" t="s">
        <v>172</v>
      </c>
      <c r="C37" t="s">
        <v>1351</v>
      </c>
      <c r="D37" s="44" t="s">
        <v>199</v>
      </c>
      <c r="E37" t="s">
        <v>200</v>
      </c>
      <c r="F37" t="s">
        <v>52</v>
      </c>
      <c r="G37" s="52" t="s">
        <v>63</v>
      </c>
      <c r="H37" t="s">
        <v>73</v>
      </c>
      <c r="I37" t="s">
        <v>55</v>
      </c>
      <c r="J37" t="s">
        <v>56</v>
      </c>
      <c r="K37" t="s">
        <v>57</v>
      </c>
      <c r="L37" t="s">
        <v>57</v>
      </c>
      <c r="M37" t="s">
        <v>58</v>
      </c>
      <c r="N37">
        <v>368</v>
      </c>
      <c r="O37" s="46" t="str">
        <f t="shared" si="1"/>
        <v>OK</v>
      </c>
      <c r="P37" t="s">
        <v>59</v>
      </c>
      <c r="Q37" t="s">
        <v>59</v>
      </c>
      <c r="R37" t="s">
        <v>57</v>
      </c>
      <c r="S37" s="53" t="s">
        <v>1015</v>
      </c>
      <c r="T37">
        <v>51418142.520000003</v>
      </c>
      <c r="U37">
        <v>40105465.369999997</v>
      </c>
      <c r="V37" s="48" t="str">
        <f t="shared" si="2"/>
        <v>OK</v>
      </c>
      <c r="W37">
        <v>53038774.299999997</v>
      </c>
      <c r="X37">
        <v>0</v>
      </c>
      <c r="Y37" t="s">
        <v>57</v>
      </c>
      <c r="Z37">
        <v>467124.04</v>
      </c>
      <c r="AA37">
        <v>0</v>
      </c>
      <c r="AB37">
        <v>0</v>
      </c>
      <c r="AC37">
        <v>-1184296</v>
      </c>
      <c r="AD37" s="48" t="str">
        <f t="shared" si="3"/>
        <v>OK</v>
      </c>
      <c r="AE37">
        <v>-39270884</v>
      </c>
      <c r="AG37">
        <v>0</v>
      </c>
      <c r="AH37">
        <v>44309929.009999998</v>
      </c>
      <c r="AI37">
        <v>53410345.450000003</v>
      </c>
      <c r="AJ37" s="46" t="str">
        <f t="shared" si="10"/>
        <v>OK</v>
      </c>
      <c r="AK37">
        <v>0</v>
      </c>
      <c r="AL37">
        <v>0</v>
      </c>
      <c r="AM37">
        <v>0</v>
      </c>
      <c r="AN37" s="49">
        <v>0</v>
      </c>
      <c r="AO37">
        <v>13542532</v>
      </c>
      <c r="AP37">
        <v>13542532</v>
      </c>
      <c r="AQ37" s="48">
        <f t="shared" si="4"/>
        <v>0</v>
      </c>
      <c r="AR37">
        <v>13542532.35</v>
      </c>
      <c r="AS37">
        <v>13542532.35</v>
      </c>
      <c r="AT37">
        <v>12594334.43</v>
      </c>
      <c r="AU37">
        <v>12549845.65</v>
      </c>
      <c r="AV37" s="50">
        <f t="shared" si="5"/>
        <v>12549845.65</v>
      </c>
      <c r="AW37" s="50" t="str">
        <f t="shared" si="6"/>
        <v>SIM</v>
      </c>
      <c r="AX37" s="5" t="str">
        <f t="shared" si="7"/>
        <v>OK</v>
      </c>
      <c r="AY37" s="5" t="str">
        <f t="shared" si="8"/>
        <v>OK</v>
      </c>
      <c r="BC37" s="44" t="s">
        <v>172</v>
      </c>
      <c r="BD37" t="s">
        <v>1352</v>
      </c>
      <c r="BE37" s="44" t="s">
        <v>199</v>
      </c>
      <c r="BF37" t="s">
        <v>200</v>
      </c>
      <c r="BG37" s="61" t="s">
        <v>198</v>
      </c>
      <c r="BH37" t="str">
        <f t="shared" si="0"/>
        <v>CAR</v>
      </c>
    </row>
    <row r="38" spans="1:60" x14ac:dyDescent="0.25">
      <c r="A38" s="44" t="s">
        <v>1344</v>
      </c>
      <c r="B38" s="44" t="s">
        <v>172</v>
      </c>
      <c r="C38" t="s">
        <v>1353</v>
      </c>
      <c r="D38" s="44" t="s">
        <v>183</v>
      </c>
      <c r="E38" t="s">
        <v>184</v>
      </c>
      <c r="F38" t="s">
        <v>52</v>
      </c>
      <c r="G38" s="52" t="s">
        <v>185</v>
      </c>
      <c r="H38" t="s">
        <v>54</v>
      </c>
      <c r="I38" t="s">
        <v>55</v>
      </c>
      <c r="J38" t="s">
        <v>56</v>
      </c>
      <c r="K38" t="s">
        <v>57</v>
      </c>
      <c r="L38" t="s">
        <v>57</v>
      </c>
      <c r="M38" t="s">
        <v>58</v>
      </c>
      <c r="N38">
        <v>151</v>
      </c>
      <c r="O38" s="46" t="str">
        <f t="shared" si="1"/>
        <v>OK</v>
      </c>
      <c r="P38" t="s">
        <v>59</v>
      </c>
      <c r="Q38" t="s">
        <v>59</v>
      </c>
      <c r="R38" t="s">
        <v>57</v>
      </c>
      <c r="S38" s="46" t="s">
        <v>1010</v>
      </c>
      <c r="T38">
        <v>63350117.609999999</v>
      </c>
      <c r="U38">
        <v>41664008.609999999</v>
      </c>
      <c r="V38" s="48" t="str">
        <f t="shared" si="2"/>
        <v>OK</v>
      </c>
      <c r="W38">
        <v>122980428.59</v>
      </c>
      <c r="X38">
        <v>1668458.7</v>
      </c>
      <c r="Y38" t="s">
        <v>57</v>
      </c>
      <c r="Z38">
        <v>438011.16</v>
      </c>
      <c r="AA38">
        <v>0</v>
      </c>
      <c r="AB38">
        <v>11085.1</v>
      </c>
      <c r="AC38">
        <v>1803988.99</v>
      </c>
      <c r="AD38" s="48" t="str">
        <f t="shared" si="3"/>
        <v>OK</v>
      </c>
      <c r="AE38">
        <v>93670670.040000007</v>
      </c>
      <c r="AG38">
        <v>0</v>
      </c>
      <c r="AH38">
        <v>7080708.6799999997</v>
      </c>
      <c r="AI38">
        <v>6087023.9100000001</v>
      </c>
      <c r="AJ38" s="46" t="str">
        <f t="shared" si="10"/>
        <v>OK</v>
      </c>
      <c r="AK38">
        <v>0</v>
      </c>
      <c r="AL38">
        <v>0</v>
      </c>
      <c r="AM38">
        <v>0</v>
      </c>
      <c r="AN38" s="49">
        <v>0</v>
      </c>
      <c r="AO38">
        <v>99991387</v>
      </c>
      <c r="AP38">
        <v>99991387</v>
      </c>
      <c r="AQ38" s="48">
        <f t="shared" si="4"/>
        <v>0</v>
      </c>
      <c r="AR38">
        <v>100000000</v>
      </c>
      <c r="AS38">
        <v>100000000</v>
      </c>
      <c r="AT38">
        <v>0</v>
      </c>
      <c r="AU38">
        <v>0</v>
      </c>
      <c r="AV38" s="50">
        <f t="shared" si="5"/>
        <v>0</v>
      </c>
      <c r="AW38" s="50" t="str">
        <f t="shared" si="6"/>
        <v>NÃO</v>
      </c>
      <c r="AX38" s="5" t="str">
        <f t="shared" si="7"/>
        <v>OK</v>
      </c>
      <c r="AY38" s="5" t="str">
        <f t="shared" si="8"/>
        <v>OK</v>
      </c>
      <c r="BC38" s="44" t="s">
        <v>172</v>
      </c>
      <c r="BD38" t="s">
        <v>182</v>
      </c>
      <c r="BE38" s="44" t="s">
        <v>183</v>
      </c>
      <c r="BF38" t="s">
        <v>184</v>
      </c>
      <c r="BG38" s="61" t="s">
        <v>182</v>
      </c>
      <c r="BH38" t="str">
        <f t="shared" si="0"/>
        <v>CBPM</v>
      </c>
    </row>
    <row r="39" spans="1:60" x14ac:dyDescent="0.25">
      <c r="A39" s="44" t="s">
        <v>1344</v>
      </c>
      <c r="B39" s="44" t="s">
        <v>172</v>
      </c>
      <c r="C39" t="s">
        <v>1354</v>
      </c>
      <c r="D39" s="44" t="s">
        <v>187</v>
      </c>
      <c r="E39" t="s">
        <v>188</v>
      </c>
      <c r="F39" t="s">
        <v>52</v>
      </c>
      <c r="G39" s="52" t="s">
        <v>87</v>
      </c>
      <c r="H39" t="s">
        <v>54</v>
      </c>
      <c r="I39" t="s">
        <v>55</v>
      </c>
      <c r="J39" t="s">
        <v>56</v>
      </c>
      <c r="K39" t="s">
        <v>57</v>
      </c>
      <c r="L39" t="s">
        <v>57</v>
      </c>
      <c r="M39" t="s">
        <v>58</v>
      </c>
      <c r="N39">
        <v>1055</v>
      </c>
      <c r="O39" s="46" t="str">
        <f t="shared" si="1"/>
        <v>OK</v>
      </c>
      <c r="P39" t="s">
        <v>59</v>
      </c>
      <c r="Q39" t="s">
        <v>59</v>
      </c>
      <c r="R39" t="s">
        <v>59</v>
      </c>
      <c r="S39" s="62" t="s">
        <v>1011</v>
      </c>
      <c r="T39">
        <v>13775872.310000001</v>
      </c>
      <c r="U39">
        <v>98152082.879999995</v>
      </c>
      <c r="V39" s="48" t="str">
        <f t="shared" si="2"/>
        <v>OK</v>
      </c>
      <c r="W39">
        <v>166785986.68000001</v>
      </c>
      <c r="X39">
        <v>68633903.799999997</v>
      </c>
      <c r="Y39" t="s">
        <v>57</v>
      </c>
      <c r="Z39">
        <v>397800.12</v>
      </c>
      <c r="AA39">
        <v>16073.65</v>
      </c>
      <c r="AB39">
        <v>4804.8</v>
      </c>
      <c r="AC39">
        <v>-396080.78</v>
      </c>
      <c r="AD39" s="48" t="str">
        <f t="shared" si="3"/>
        <v>OK</v>
      </c>
      <c r="AE39">
        <v>-8698883.2699999996</v>
      </c>
      <c r="AG39">
        <v>0</v>
      </c>
      <c r="AH39">
        <v>110774769.16</v>
      </c>
      <c r="AI39">
        <v>122801246.42</v>
      </c>
      <c r="AJ39" s="46" t="str">
        <f t="shared" si="10"/>
        <v>OK</v>
      </c>
      <c r="AK39">
        <v>0</v>
      </c>
      <c r="AL39">
        <v>0</v>
      </c>
      <c r="AM39">
        <v>0</v>
      </c>
      <c r="AN39" s="49">
        <v>0</v>
      </c>
      <c r="AO39">
        <v>99.65</v>
      </c>
      <c r="AP39">
        <v>99.65</v>
      </c>
      <c r="AQ39" s="48">
        <f t="shared" si="4"/>
        <v>0</v>
      </c>
      <c r="AR39">
        <v>131206906</v>
      </c>
      <c r="AS39">
        <v>131206906</v>
      </c>
      <c r="AT39">
        <v>0</v>
      </c>
      <c r="AU39">
        <v>0</v>
      </c>
      <c r="AV39" s="50">
        <f t="shared" si="5"/>
        <v>0</v>
      </c>
      <c r="AW39" s="50" t="str">
        <f t="shared" si="6"/>
        <v>NÃO</v>
      </c>
      <c r="AX39" s="5" t="str">
        <f t="shared" si="7"/>
        <v>OK</v>
      </c>
      <c r="AY39" s="5" t="str">
        <f t="shared" si="8"/>
        <v>OK</v>
      </c>
      <c r="BC39" s="44" t="s">
        <v>172</v>
      </c>
      <c r="BD39" t="s">
        <v>1355</v>
      </c>
      <c r="BE39" s="44" t="s">
        <v>187</v>
      </c>
      <c r="BF39" t="s">
        <v>188</v>
      </c>
      <c r="BG39" s="61" t="s">
        <v>186</v>
      </c>
      <c r="BH39" t="str">
        <f t="shared" si="0"/>
        <v>CERB</v>
      </c>
    </row>
    <row r="40" spans="1:60" x14ac:dyDescent="0.25">
      <c r="A40" s="44" t="s">
        <v>1344</v>
      </c>
      <c r="B40" s="44" t="s">
        <v>172</v>
      </c>
      <c r="C40" t="s">
        <v>1356</v>
      </c>
      <c r="D40" s="44" t="s">
        <v>190</v>
      </c>
      <c r="E40" t="s">
        <v>191</v>
      </c>
      <c r="F40" t="s">
        <v>52</v>
      </c>
      <c r="G40" s="52" t="s">
        <v>91</v>
      </c>
      <c r="H40" t="s">
        <v>73</v>
      </c>
      <c r="I40" t="s">
        <v>74</v>
      </c>
      <c r="J40" t="s">
        <v>56</v>
      </c>
      <c r="K40" t="s">
        <v>57</v>
      </c>
      <c r="L40" t="s">
        <v>57</v>
      </c>
      <c r="M40" t="s">
        <v>58</v>
      </c>
      <c r="N40">
        <v>382</v>
      </c>
      <c r="O40" s="46" t="str">
        <f t="shared" si="1"/>
        <v>OK</v>
      </c>
      <c r="P40" t="s">
        <v>59</v>
      </c>
      <c r="Q40" t="s">
        <v>59</v>
      </c>
      <c r="R40" t="s">
        <v>57</v>
      </c>
      <c r="S40" s="57" t="s">
        <v>1012</v>
      </c>
      <c r="T40">
        <v>316939384</v>
      </c>
      <c r="U40">
        <v>34605509.109999999</v>
      </c>
      <c r="V40" s="48" t="str">
        <f t="shared" si="2"/>
        <v>OK</v>
      </c>
      <c r="W40">
        <v>387934547.36000001</v>
      </c>
      <c r="X40">
        <v>0</v>
      </c>
      <c r="Y40" t="s">
        <v>57</v>
      </c>
      <c r="Z40">
        <v>358884.88</v>
      </c>
      <c r="AA40">
        <v>0</v>
      </c>
      <c r="AB40">
        <v>10577.78</v>
      </c>
      <c r="AC40">
        <v>-7704420.9900000002</v>
      </c>
      <c r="AD40" s="48" t="str">
        <f t="shared" si="3"/>
        <v>OK</v>
      </c>
      <c r="AE40">
        <v>193934070.56999999</v>
      </c>
      <c r="AG40">
        <v>0</v>
      </c>
      <c r="AH40">
        <v>852393362.38999999</v>
      </c>
      <c r="AI40">
        <v>1316954725.4100001</v>
      </c>
      <c r="AJ40" s="46" t="str">
        <f t="shared" si="10"/>
        <v>OK</v>
      </c>
      <c r="AK40">
        <v>0</v>
      </c>
      <c r="AL40">
        <v>0</v>
      </c>
      <c r="AM40">
        <v>0</v>
      </c>
      <c r="AN40" s="49">
        <v>0</v>
      </c>
      <c r="AO40">
        <v>16803753</v>
      </c>
      <c r="AP40">
        <v>16803753</v>
      </c>
      <c r="AQ40" s="48">
        <f t="shared" si="4"/>
        <v>0</v>
      </c>
      <c r="AR40">
        <v>16803753</v>
      </c>
      <c r="AS40">
        <v>16803753</v>
      </c>
      <c r="AT40">
        <v>0</v>
      </c>
      <c r="AU40">
        <v>0</v>
      </c>
      <c r="AV40" s="50">
        <f t="shared" si="5"/>
        <v>0</v>
      </c>
      <c r="AW40" s="50" t="str">
        <f t="shared" si="6"/>
        <v>NÃO</v>
      </c>
      <c r="AX40" s="5" t="str">
        <f t="shared" si="7"/>
        <v>OK</v>
      </c>
      <c r="AY40" s="5" t="str">
        <f t="shared" si="8"/>
        <v>OK</v>
      </c>
      <c r="BC40" s="44" t="s">
        <v>172</v>
      </c>
      <c r="BD40" t="s">
        <v>1357</v>
      </c>
      <c r="BE40" s="44" t="s">
        <v>190</v>
      </c>
      <c r="BF40" t="s">
        <v>191</v>
      </c>
      <c r="BG40" s="61" t="s">
        <v>189</v>
      </c>
      <c r="BH40" t="str">
        <f t="shared" si="0"/>
        <v>CONDER</v>
      </c>
    </row>
    <row r="41" spans="1:60" x14ac:dyDescent="0.25">
      <c r="A41" s="44" t="s">
        <v>1344</v>
      </c>
      <c r="B41" s="44" t="s">
        <v>172</v>
      </c>
      <c r="C41" t="s">
        <v>1358</v>
      </c>
      <c r="D41" s="44" t="s">
        <v>202</v>
      </c>
      <c r="E41" t="s">
        <v>203</v>
      </c>
      <c r="F41" t="s">
        <v>52</v>
      </c>
      <c r="G41" s="52" t="s">
        <v>204</v>
      </c>
      <c r="H41" t="s">
        <v>73</v>
      </c>
      <c r="I41" t="s">
        <v>55</v>
      </c>
      <c r="J41" t="s">
        <v>56</v>
      </c>
      <c r="K41" t="s">
        <v>57</v>
      </c>
      <c r="L41" t="s">
        <v>57</v>
      </c>
      <c r="M41" t="s">
        <v>58</v>
      </c>
      <c r="N41">
        <v>115</v>
      </c>
      <c r="O41" s="46" t="str">
        <f t="shared" si="1"/>
        <v>OK</v>
      </c>
      <c r="P41" t="s">
        <v>59</v>
      </c>
      <c r="Q41" t="s">
        <v>59</v>
      </c>
      <c r="R41" t="s">
        <v>57</v>
      </c>
      <c r="S41" s="53" t="s">
        <v>1016</v>
      </c>
      <c r="T41">
        <v>6224973.8200000003</v>
      </c>
      <c r="U41">
        <v>18582311.940000001</v>
      </c>
      <c r="V41" s="48" t="str">
        <f t="shared" si="2"/>
        <v>OK</v>
      </c>
      <c r="W41">
        <v>37624844.299999997</v>
      </c>
      <c r="X41">
        <v>19042532.359999999</v>
      </c>
      <c r="Y41" t="s">
        <v>57</v>
      </c>
      <c r="Z41">
        <v>446027.18</v>
      </c>
      <c r="AA41">
        <v>0</v>
      </c>
      <c r="AB41">
        <v>0</v>
      </c>
      <c r="AC41">
        <v>-4215422.03</v>
      </c>
      <c r="AD41" s="48" t="str">
        <f t="shared" si="3"/>
        <v>OK</v>
      </c>
      <c r="AE41">
        <v>56843121.939999998</v>
      </c>
      <c r="AG41">
        <v>0</v>
      </c>
      <c r="AH41">
        <v>652734763.63</v>
      </c>
      <c r="AI41">
        <v>59945660.219999999</v>
      </c>
      <c r="AJ41" s="46" t="str">
        <f t="shared" si="10"/>
        <v>OK</v>
      </c>
      <c r="AK41">
        <v>0</v>
      </c>
      <c r="AL41">
        <v>0</v>
      </c>
      <c r="AM41">
        <v>0</v>
      </c>
      <c r="AN41" s="49">
        <v>0</v>
      </c>
      <c r="AO41">
        <v>159700077</v>
      </c>
      <c r="AP41">
        <v>159700077</v>
      </c>
      <c r="AQ41" s="48">
        <f t="shared" si="4"/>
        <v>0</v>
      </c>
      <c r="AR41">
        <v>139654487.18000001</v>
      </c>
      <c r="AS41">
        <v>139654487.18000001</v>
      </c>
      <c r="AT41">
        <v>22737270.41</v>
      </c>
      <c r="AU41">
        <v>22737270.41</v>
      </c>
      <c r="AV41" s="50">
        <f t="shared" si="5"/>
        <v>22737270.41</v>
      </c>
      <c r="AW41" s="50" t="str">
        <f t="shared" si="6"/>
        <v>SIM</v>
      </c>
      <c r="AX41" s="5" t="str">
        <f t="shared" si="7"/>
        <v>OK</v>
      </c>
      <c r="AY41" s="5" t="str">
        <f t="shared" si="8"/>
        <v>OK</v>
      </c>
      <c r="BC41" s="44" t="s">
        <v>172</v>
      </c>
      <c r="BD41" t="s">
        <v>1359</v>
      </c>
      <c r="BE41" s="44" t="s">
        <v>202</v>
      </c>
      <c r="BF41" t="s">
        <v>203</v>
      </c>
      <c r="BG41" s="61" t="s">
        <v>201</v>
      </c>
      <c r="BH41" t="str">
        <f t="shared" si="0"/>
        <v>CTB</v>
      </c>
    </row>
    <row r="42" spans="1:60" x14ac:dyDescent="0.25">
      <c r="A42" s="44" t="s">
        <v>1344</v>
      </c>
      <c r="B42" s="44" t="s">
        <v>172</v>
      </c>
      <c r="C42" t="s">
        <v>1360</v>
      </c>
      <c r="D42" s="44" t="s">
        <v>196</v>
      </c>
      <c r="E42" t="s">
        <v>197</v>
      </c>
      <c r="F42" t="s">
        <v>52</v>
      </c>
      <c r="G42" s="56" t="s">
        <v>68</v>
      </c>
      <c r="H42" t="s">
        <v>54</v>
      </c>
      <c r="I42" t="s">
        <v>55</v>
      </c>
      <c r="J42" t="s">
        <v>56</v>
      </c>
      <c r="K42" t="s">
        <v>57</v>
      </c>
      <c r="L42" t="s">
        <v>57</v>
      </c>
      <c r="M42" t="s">
        <v>111</v>
      </c>
      <c r="N42">
        <v>251</v>
      </c>
      <c r="O42" s="46" t="str">
        <f t="shared" si="1"/>
        <v>OK</v>
      </c>
      <c r="P42" t="s">
        <v>59</v>
      </c>
      <c r="Q42" t="s">
        <v>59</v>
      </c>
      <c r="R42" t="s">
        <v>59</v>
      </c>
      <c r="S42" s="63" t="s">
        <v>1014</v>
      </c>
      <c r="T42">
        <v>231294126.61000001</v>
      </c>
      <c r="U42">
        <v>61481489</v>
      </c>
      <c r="V42" s="48" t="str">
        <f t="shared" si="2"/>
        <v>OK</v>
      </c>
      <c r="W42">
        <v>279668537.07999998</v>
      </c>
      <c r="X42">
        <v>0</v>
      </c>
      <c r="Y42" t="s">
        <v>59</v>
      </c>
      <c r="Z42">
        <v>394079.3</v>
      </c>
      <c r="AA42">
        <v>66930.2</v>
      </c>
      <c r="AB42">
        <v>0</v>
      </c>
      <c r="AC42">
        <v>67422565</v>
      </c>
      <c r="AD42" s="48" t="str">
        <f t="shared" si="3"/>
        <v>OK</v>
      </c>
      <c r="AE42">
        <v>789918322.5</v>
      </c>
      <c r="AG42">
        <v>18293260.399999999</v>
      </c>
      <c r="AH42">
        <v>0</v>
      </c>
      <c r="AI42">
        <v>0</v>
      </c>
      <c r="AJ42" s="46" t="str">
        <f t="shared" si="10"/>
        <v>OK</v>
      </c>
      <c r="AK42">
        <v>0</v>
      </c>
      <c r="AL42">
        <v>0</v>
      </c>
      <c r="AM42">
        <v>0</v>
      </c>
      <c r="AN42" s="49">
        <v>0</v>
      </c>
      <c r="AO42">
        <v>134165540199</v>
      </c>
      <c r="AP42">
        <v>142301765100</v>
      </c>
      <c r="AQ42" s="48">
        <f t="shared" si="4"/>
        <v>8136224901</v>
      </c>
      <c r="AR42">
        <v>588225390.44000006</v>
      </c>
      <c r="AS42">
        <v>623897248.22000003</v>
      </c>
      <c r="AT42">
        <v>0</v>
      </c>
      <c r="AU42">
        <v>0</v>
      </c>
      <c r="AV42" s="50">
        <f t="shared" si="5"/>
        <v>35671857.779999971</v>
      </c>
      <c r="AW42" s="50" t="str">
        <f t="shared" si="6"/>
        <v>SIM</v>
      </c>
      <c r="AX42" s="5" t="str">
        <f t="shared" si="7"/>
        <v>OK</v>
      </c>
      <c r="AY42" s="5" t="str">
        <f t="shared" si="8"/>
        <v>OK</v>
      </c>
      <c r="BC42" s="44" t="s">
        <v>172</v>
      </c>
      <c r="BD42" t="s">
        <v>195</v>
      </c>
      <c r="BE42" s="44" t="s">
        <v>196</v>
      </c>
      <c r="BF42" t="s">
        <v>197</v>
      </c>
      <c r="BG42" s="61" t="s">
        <v>195</v>
      </c>
      <c r="BH42" t="str">
        <f t="shared" si="0"/>
        <v>DESENBAHIA</v>
      </c>
    </row>
    <row r="43" spans="1:60" x14ac:dyDescent="0.25">
      <c r="A43" s="44" t="s">
        <v>1344</v>
      </c>
      <c r="B43" s="44" t="s">
        <v>172</v>
      </c>
      <c r="C43" t="s">
        <v>1361</v>
      </c>
      <c r="D43" s="44" t="s">
        <v>206</v>
      </c>
      <c r="E43" t="s">
        <v>207</v>
      </c>
      <c r="F43" t="s">
        <v>52</v>
      </c>
      <c r="G43" s="20" t="s">
        <v>121</v>
      </c>
      <c r="H43" t="s">
        <v>73</v>
      </c>
      <c r="I43" t="s">
        <v>74</v>
      </c>
      <c r="J43" t="s">
        <v>56</v>
      </c>
      <c r="K43" t="s">
        <v>57</v>
      </c>
      <c r="L43" t="s">
        <v>57</v>
      </c>
      <c r="M43" t="s">
        <v>111</v>
      </c>
      <c r="N43">
        <v>170</v>
      </c>
      <c r="O43" s="46" t="str">
        <f t="shared" si="1"/>
        <v>OK</v>
      </c>
      <c r="P43" t="s">
        <v>59</v>
      </c>
      <c r="Q43" t="s">
        <v>59</v>
      </c>
      <c r="R43" t="s">
        <v>59</v>
      </c>
      <c r="S43" s="64" t="s">
        <v>1017</v>
      </c>
      <c r="T43">
        <v>110433504</v>
      </c>
      <c r="U43">
        <v>20450951.140000001</v>
      </c>
      <c r="V43" s="48" t="str">
        <f t="shared" si="2"/>
        <v>OK</v>
      </c>
      <c r="W43">
        <v>126994640.08</v>
      </c>
      <c r="X43">
        <v>0</v>
      </c>
      <c r="Y43" t="s">
        <v>57</v>
      </c>
      <c r="Z43">
        <v>501171.12</v>
      </c>
      <c r="AA43">
        <v>0</v>
      </c>
      <c r="AB43">
        <v>0</v>
      </c>
      <c r="AC43">
        <v>-329184</v>
      </c>
      <c r="AD43" s="48" t="str">
        <f t="shared" si="3"/>
        <v>OK</v>
      </c>
      <c r="AE43">
        <v>62264486</v>
      </c>
      <c r="AG43">
        <v>0</v>
      </c>
      <c r="AH43">
        <v>0</v>
      </c>
      <c r="AI43">
        <v>0</v>
      </c>
      <c r="AJ43" s="46" t="str">
        <f t="shared" si="10"/>
        <v>OK</v>
      </c>
      <c r="AK43">
        <v>0</v>
      </c>
      <c r="AL43">
        <v>0</v>
      </c>
      <c r="AM43">
        <v>0</v>
      </c>
      <c r="AN43" s="49">
        <v>0</v>
      </c>
      <c r="AO43">
        <v>0</v>
      </c>
      <c r="AP43">
        <v>0</v>
      </c>
      <c r="AQ43" s="48">
        <f t="shared" si="4"/>
        <v>0</v>
      </c>
      <c r="AR43">
        <v>44726598</v>
      </c>
      <c r="AS43">
        <v>44726598</v>
      </c>
      <c r="AT43">
        <v>0</v>
      </c>
      <c r="AU43">
        <v>0</v>
      </c>
      <c r="AV43" s="50">
        <f t="shared" si="5"/>
        <v>0</v>
      </c>
      <c r="AW43" s="50" t="str">
        <f t="shared" si="6"/>
        <v>NÃO</v>
      </c>
      <c r="AX43" s="5" t="str">
        <f t="shared" si="7"/>
        <v>OK</v>
      </c>
      <c r="AY43" s="5" t="str">
        <f t="shared" si="8"/>
        <v>OK</v>
      </c>
      <c r="BC43" s="44" t="s">
        <v>172</v>
      </c>
      <c r="BD43" t="s">
        <v>205</v>
      </c>
      <c r="BE43" s="44" t="s">
        <v>206</v>
      </c>
      <c r="BF43" t="s">
        <v>207</v>
      </c>
      <c r="BG43" s="61" t="s">
        <v>205</v>
      </c>
      <c r="BH43" t="str">
        <f t="shared" si="0"/>
        <v>EGBA</v>
      </c>
    </row>
    <row r="44" spans="1:60" x14ac:dyDescent="0.25">
      <c r="A44" s="44" t="s">
        <v>1344</v>
      </c>
      <c r="B44" s="44" t="s">
        <v>172</v>
      </c>
      <c r="C44" t="s">
        <v>1362</v>
      </c>
      <c r="D44" s="44" t="s">
        <v>193</v>
      </c>
      <c r="E44" t="s">
        <v>194</v>
      </c>
      <c r="F44" t="s">
        <v>52</v>
      </c>
      <c r="G44" s="52" t="s">
        <v>87</v>
      </c>
      <c r="H44" t="s">
        <v>54</v>
      </c>
      <c r="I44" t="s">
        <v>55</v>
      </c>
      <c r="J44" t="s">
        <v>56</v>
      </c>
      <c r="K44" t="s">
        <v>57</v>
      </c>
      <c r="L44" t="s">
        <v>57</v>
      </c>
      <c r="M44" t="s">
        <v>111</v>
      </c>
      <c r="N44">
        <v>4638</v>
      </c>
      <c r="O44" s="46" t="str">
        <f t="shared" si="1"/>
        <v>OK</v>
      </c>
      <c r="P44" t="s">
        <v>59</v>
      </c>
      <c r="Q44" t="s">
        <v>59</v>
      </c>
      <c r="R44" t="s">
        <v>59</v>
      </c>
      <c r="S44" s="57" t="s">
        <v>1013</v>
      </c>
      <c r="T44">
        <v>5033452057.6700001</v>
      </c>
      <c r="U44">
        <v>983574047.25</v>
      </c>
      <c r="V44" s="48" t="str">
        <f t="shared" si="2"/>
        <v>OK</v>
      </c>
      <c r="W44">
        <v>5321026777.9200001</v>
      </c>
      <c r="X44">
        <v>923481585.74000001</v>
      </c>
      <c r="Y44" t="s">
        <v>59</v>
      </c>
      <c r="Z44">
        <v>813700.04</v>
      </c>
      <c r="AA44">
        <v>51497.919999999998</v>
      </c>
      <c r="AB44">
        <v>13925.21</v>
      </c>
      <c r="AC44">
        <v>868107052.24000001</v>
      </c>
      <c r="AD44" s="48" t="str">
        <f t="shared" si="3"/>
        <v>OK</v>
      </c>
      <c r="AE44">
        <v>7035274725.96</v>
      </c>
      <c r="AG44">
        <v>0</v>
      </c>
      <c r="AH44">
        <v>0</v>
      </c>
      <c r="AI44">
        <v>0</v>
      </c>
      <c r="AJ44" s="46" t="str">
        <f t="shared" si="10"/>
        <v>OK</v>
      </c>
      <c r="AK44">
        <v>0</v>
      </c>
      <c r="AL44">
        <v>0</v>
      </c>
      <c r="AM44">
        <v>0</v>
      </c>
      <c r="AN44" s="49">
        <v>0</v>
      </c>
      <c r="AO44">
        <v>698044720</v>
      </c>
      <c r="AP44">
        <v>698044720</v>
      </c>
      <c r="AQ44" s="48">
        <f t="shared" si="4"/>
        <v>0</v>
      </c>
      <c r="AR44">
        <v>4942156618</v>
      </c>
      <c r="AS44">
        <v>4942156618</v>
      </c>
      <c r="AT44">
        <v>40277906.219999999</v>
      </c>
      <c r="AU44">
        <v>106916330.43000001</v>
      </c>
      <c r="AV44" s="50">
        <f t="shared" si="5"/>
        <v>106916330.43000001</v>
      </c>
      <c r="AW44" s="50" t="str">
        <f t="shared" si="6"/>
        <v>SIM</v>
      </c>
      <c r="AX44" s="5" t="str">
        <f t="shared" si="7"/>
        <v>OK</v>
      </c>
      <c r="AY44" s="5" t="str">
        <f t="shared" si="8"/>
        <v>OK</v>
      </c>
      <c r="BC44" s="44" t="s">
        <v>172</v>
      </c>
      <c r="BD44" t="s">
        <v>1363</v>
      </c>
      <c r="BE44" s="44" t="s">
        <v>193</v>
      </c>
      <c r="BF44" t="s">
        <v>194</v>
      </c>
      <c r="BG44" s="61" t="s">
        <v>192</v>
      </c>
      <c r="BH44" t="str">
        <f t="shared" si="0"/>
        <v>EMBASA</v>
      </c>
    </row>
    <row r="45" spans="1:60" x14ac:dyDescent="0.25">
      <c r="A45" s="44" t="s">
        <v>1344</v>
      </c>
      <c r="B45" s="44" t="s">
        <v>172</v>
      </c>
      <c r="C45" t="s">
        <v>1364</v>
      </c>
      <c r="D45" s="44" t="s">
        <v>209</v>
      </c>
      <c r="E45" t="s">
        <v>210</v>
      </c>
      <c r="F45" t="s">
        <v>52</v>
      </c>
      <c r="G45" s="52" t="s">
        <v>98</v>
      </c>
      <c r="H45" t="s">
        <v>54</v>
      </c>
      <c r="I45" t="s">
        <v>55</v>
      </c>
      <c r="J45" t="s">
        <v>56</v>
      </c>
      <c r="K45" t="s">
        <v>57</v>
      </c>
      <c r="L45" t="s">
        <v>57</v>
      </c>
      <c r="M45" t="s">
        <v>111</v>
      </c>
      <c r="N45">
        <v>637</v>
      </c>
      <c r="O45" s="46" t="str">
        <f t="shared" si="1"/>
        <v>OK</v>
      </c>
      <c r="P45" t="s">
        <v>59</v>
      </c>
      <c r="Q45" t="s">
        <v>59</v>
      </c>
      <c r="R45" t="s">
        <v>59</v>
      </c>
      <c r="S45" s="63" t="s">
        <v>1018</v>
      </c>
      <c r="T45">
        <v>149473633.83000001</v>
      </c>
      <c r="U45">
        <v>92586434.269999996</v>
      </c>
      <c r="V45" s="48" t="str">
        <f t="shared" si="2"/>
        <v>OK</v>
      </c>
      <c r="W45">
        <v>132236975</v>
      </c>
      <c r="X45">
        <v>31729773</v>
      </c>
      <c r="Y45" t="s">
        <v>57</v>
      </c>
      <c r="Z45">
        <v>446021.8</v>
      </c>
      <c r="AA45">
        <v>0</v>
      </c>
      <c r="AB45">
        <v>0</v>
      </c>
      <c r="AC45">
        <v>17236658.579999998</v>
      </c>
      <c r="AD45" s="48" t="str">
        <f t="shared" si="3"/>
        <v>OK</v>
      </c>
      <c r="AE45">
        <v>100877908.05</v>
      </c>
      <c r="AG45">
        <v>0</v>
      </c>
      <c r="AH45">
        <v>0</v>
      </c>
      <c r="AI45">
        <v>0</v>
      </c>
      <c r="AJ45" s="46" t="str">
        <f t="shared" si="10"/>
        <v>OK</v>
      </c>
      <c r="AK45">
        <v>0</v>
      </c>
      <c r="AL45">
        <v>0</v>
      </c>
      <c r="AM45">
        <v>0</v>
      </c>
      <c r="AN45" s="49">
        <v>0</v>
      </c>
      <c r="AO45">
        <v>21180689150.799999</v>
      </c>
      <c r="AP45">
        <v>21180689150.799999</v>
      </c>
      <c r="AQ45" s="48">
        <f t="shared" si="4"/>
        <v>0</v>
      </c>
      <c r="AR45">
        <v>111887147</v>
      </c>
      <c r="AS45">
        <v>111887147</v>
      </c>
      <c r="AT45">
        <v>8829991</v>
      </c>
      <c r="AU45">
        <v>8829991</v>
      </c>
      <c r="AV45" s="50">
        <f t="shared" si="5"/>
        <v>8829991</v>
      </c>
      <c r="AW45" s="50" t="str">
        <f t="shared" si="6"/>
        <v>SIM</v>
      </c>
      <c r="AX45" s="5" t="str">
        <f t="shared" si="7"/>
        <v>OK</v>
      </c>
      <c r="AY45" s="5" t="str">
        <f t="shared" si="8"/>
        <v>OK</v>
      </c>
      <c r="BC45" s="44" t="s">
        <v>172</v>
      </c>
      <c r="BD45" t="s">
        <v>1365</v>
      </c>
      <c r="BE45" s="44" t="s">
        <v>209</v>
      </c>
      <c r="BF45" t="s">
        <v>210</v>
      </c>
      <c r="BG45" s="61" t="s">
        <v>208</v>
      </c>
      <c r="BH45" t="str">
        <f t="shared" si="0"/>
        <v>PRODEB</v>
      </c>
    </row>
    <row r="46" spans="1:60" x14ac:dyDescent="0.25">
      <c r="A46" s="44" t="s">
        <v>1344</v>
      </c>
      <c r="B46" s="44" t="s">
        <v>172</v>
      </c>
      <c r="C46" t="s">
        <v>1366</v>
      </c>
      <c r="D46" s="44" t="s">
        <v>212</v>
      </c>
      <c r="E46" t="s">
        <v>213</v>
      </c>
      <c r="F46" t="s">
        <v>67</v>
      </c>
      <c r="G46" s="52" t="s">
        <v>91</v>
      </c>
      <c r="H46" t="s">
        <v>54</v>
      </c>
      <c r="I46" t="s">
        <v>55</v>
      </c>
      <c r="J46" t="s">
        <v>56</v>
      </c>
      <c r="K46" t="s">
        <v>57</v>
      </c>
      <c r="L46" t="s">
        <v>57</v>
      </c>
      <c r="M46" t="s">
        <v>111</v>
      </c>
      <c r="N46">
        <v>51</v>
      </c>
      <c r="O46" s="46" t="str">
        <f t="shared" si="1"/>
        <v>OK</v>
      </c>
      <c r="P46" t="s">
        <v>59</v>
      </c>
      <c r="Q46" t="s">
        <v>59</v>
      </c>
      <c r="R46" t="s">
        <v>57</v>
      </c>
      <c r="S46" s="47" t="s">
        <v>987</v>
      </c>
      <c r="T46">
        <v>43753429.600000001</v>
      </c>
      <c r="U46">
        <v>8318156.9400000004</v>
      </c>
      <c r="V46" s="48" t="str">
        <f t="shared" si="2"/>
        <v>OK</v>
      </c>
      <c r="W46">
        <v>23668306.98</v>
      </c>
      <c r="X46">
        <v>0</v>
      </c>
      <c r="Y46" t="s">
        <v>57</v>
      </c>
      <c r="Z46">
        <v>334133.71000000002</v>
      </c>
      <c r="AA46">
        <v>0</v>
      </c>
      <c r="AB46">
        <v>0</v>
      </c>
      <c r="AC46">
        <v>11981603.15</v>
      </c>
      <c r="AD46" s="48" t="str">
        <f t="shared" si="3"/>
        <v>OK</v>
      </c>
      <c r="AE46">
        <v>-37920629.840000004</v>
      </c>
      <c r="AG46">
        <v>0</v>
      </c>
      <c r="AH46">
        <v>0</v>
      </c>
      <c r="AI46">
        <v>0</v>
      </c>
      <c r="AJ46" s="46" t="str">
        <f t="shared" si="10"/>
        <v>OK</v>
      </c>
      <c r="AK46">
        <v>0</v>
      </c>
      <c r="AL46">
        <v>0</v>
      </c>
      <c r="AM46">
        <v>6000000</v>
      </c>
      <c r="AN46" s="49">
        <v>0</v>
      </c>
      <c r="AO46">
        <v>1704492195</v>
      </c>
      <c r="AP46">
        <v>1764492195</v>
      </c>
      <c r="AQ46" s="48">
        <f t="shared" si="4"/>
        <v>60000000</v>
      </c>
      <c r="AR46">
        <v>341078042</v>
      </c>
      <c r="AS46">
        <v>353078042</v>
      </c>
      <c r="AT46">
        <v>0</v>
      </c>
      <c r="AU46">
        <v>0</v>
      </c>
      <c r="AV46" s="50">
        <f t="shared" si="5"/>
        <v>12000000</v>
      </c>
      <c r="AW46" s="50" t="str">
        <f t="shared" si="6"/>
        <v>SIM</v>
      </c>
      <c r="AX46" s="5" t="str">
        <f t="shared" si="7"/>
        <v>OK</v>
      </c>
      <c r="AY46" s="5" t="str">
        <f t="shared" si="8"/>
        <v>OK</v>
      </c>
      <c r="BC46" s="44" t="s">
        <v>172</v>
      </c>
      <c r="BD46" t="s">
        <v>211</v>
      </c>
      <c r="BE46" s="44" t="s">
        <v>212</v>
      </c>
      <c r="BF46" t="s">
        <v>213</v>
      </c>
      <c r="BG46" s="61" t="s">
        <v>211</v>
      </c>
      <c r="BH46" t="str">
        <f t="shared" si="0"/>
        <v>URBIS</v>
      </c>
    </row>
    <row r="47" spans="1:60" x14ac:dyDescent="0.25">
      <c r="A47" s="65" t="s">
        <v>1367</v>
      </c>
      <c r="B47" s="65" t="s">
        <v>214</v>
      </c>
      <c r="C47" t="s">
        <v>1368</v>
      </c>
      <c r="D47" s="65" t="s">
        <v>216</v>
      </c>
      <c r="E47" t="s">
        <v>217</v>
      </c>
      <c r="F47" t="s">
        <v>52</v>
      </c>
      <c r="G47" s="52" t="s">
        <v>63</v>
      </c>
      <c r="H47" t="s">
        <v>54</v>
      </c>
      <c r="I47" t="s">
        <v>55</v>
      </c>
      <c r="J47" t="s">
        <v>56</v>
      </c>
      <c r="K47" t="s">
        <v>57</v>
      </c>
      <c r="L47" t="s">
        <v>57</v>
      </c>
      <c r="M47" t="s">
        <v>111</v>
      </c>
      <c r="N47">
        <v>127</v>
      </c>
      <c r="O47" s="46" t="str">
        <f t="shared" si="1"/>
        <v>OK</v>
      </c>
      <c r="P47" t="s">
        <v>59</v>
      </c>
      <c r="Q47" t="s">
        <v>59</v>
      </c>
      <c r="R47" t="s">
        <v>57</v>
      </c>
      <c r="S47" s="53" t="s">
        <v>1019</v>
      </c>
      <c r="T47">
        <v>44037017</v>
      </c>
      <c r="U47">
        <v>19704788</v>
      </c>
      <c r="V47" s="48" t="str">
        <f t="shared" si="2"/>
        <v>OK</v>
      </c>
      <c r="W47">
        <v>41946622</v>
      </c>
      <c r="X47">
        <v>14522328</v>
      </c>
      <c r="Y47" t="s">
        <v>57</v>
      </c>
      <c r="Z47">
        <v>268397</v>
      </c>
      <c r="AA47">
        <v>0</v>
      </c>
      <c r="AB47">
        <v>0</v>
      </c>
      <c r="AC47">
        <v>12418460</v>
      </c>
      <c r="AD47" s="48" t="str">
        <f t="shared" si="3"/>
        <v>OK</v>
      </c>
      <c r="AE47">
        <v>195686299</v>
      </c>
      <c r="AF47">
        <v>0</v>
      </c>
      <c r="AG47">
        <v>1758353</v>
      </c>
      <c r="AH47">
        <v>0</v>
      </c>
      <c r="AI47">
        <v>0</v>
      </c>
      <c r="AJ47" s="46" t="str">
        <f t="shared" si="10"/>
        <v>OK</v>
      </c>
      <c r="AK47">
        <v>0</v>
      </c>
      <c r="AL47">
        <v>0</v>
      </c>
      <c r="AM47">
        <v>0</v>
      </c>
      <c r="AN47" s="49">
        <v>0</v>
      </c>
      <c r="AO47">
        <v>124633269</v>
      </c>
      <c r="AP47">
        <v>124633269</v>
      </c>
      <c r="AQ47" s="48">
        <f t="shared" si="4"/>
        <v>0</v>
      </c>
      <c r="AR47">
        <v>151568606</v>
      </c>
      <c r="AS47">
        <v>151568606</v>
      </c>
      <c r="AT47">
        <v>0</v>
      </c>
      <c r="AU47">
        <v>0</v>
      </c>
      <c r="AV47" s="50">
        <f t="shared" si="5"/>
        <v>0</v>
      </c>
      <c r="AW47" s="50" t="str">
        <f t="shared" si="6"/>
        <v>NÃO</v>
      </c>
      <c r="AX47" s="5" t="str">
        <f t="shared" si="7"/>
        <v>OK</v>
      </c>
      <c r="AY47" s="5" t="str">
        <f t="shared" si="8"/>
        <v>OK</v>
      </c>
      <c r="BC47" s="65" t="s">
        <v>214</v>
      </c>
      <c r="BD47" t="s">
        <v>215</v>
      </c>
      <c r="BE47" s="65" t="s">
        <v>216</v>
      </c>
      <c r="BF47" t="s">
        <v>217</v>
      </c>
      <c r="BG47" s="61" t="s">
        <v>215</v>
      </c>
      <c r="BH47" t="str">
        <f t="shared" si="0"/>
        <v>ADECE</v>
      </c>
    </row>
    <row r="48" spans="1:60" x14ac:dyDescent="0.25">
      <c r="A48" s="65" t="s">
        <v>1367</v>
      </c>
      <c r="B48" s="65" t="s">
        <v>214</v>
      </c>
      <c r="C48" t="s">
        <v>1369</v>
      </c>
      <c r="D48" s="65" t="s">
        <v>219</v>
      </c>
      <c r="E48" t="s">
        <v>220</v>
      </c>
      <c r="F48" t="s">
        <v>52</v>
      </c>
      <c r="G48" s="52" t="s">
        <v>87</v>
      </c>
      <c r="H48" t="s">
        <v>54</v>
      </c>
      <c r="I48" t="s">
        <v>55</v>
      </c>
      <c r="J48" t="s">
        <v>56</v>
      </c>
      <c r="K48" t="s">
        <v>57</v>
      </c>
      <c r="L48" t="s">
        <v>57</v>
      </c>
      <c r="M48" t="s">
        <v>111</v>
      </c>
      <c r="N48">
        <v>5802</v>
      </c>
      <c r="O48" s="46" t="str">
        <f t="shared" si="1"/>
        <v>OK</v>
      </c>
      <c r="P48" t="s">
        <v>59</v>
      </c>
      <c r="Q48" t="s">
        <v>59</v>
      </c>
      <c r="R48" t="s">
        <v>59</v>
      </c>
      <c r="S48" s="54" t="s">
        <v>1020</v>
      </c>
      <c r="T48">
        <v>2043358209.49</v>
      </c>
      <c r="U48">
        <v>697157270.17999995</v>
      </c>
      <c r="V48" s="48" t="str">
        <f t="shared" si="2"/>
        <v>OK</v>
      </c>
      <c r="W48">
        <v>1923137633.98</v>
      </c>
      <c r="X48">
        <v>1153191499.04</v>
      </c>
      <c r="Y48" t="s">
        <v>59</v>
      </c>
      <c r="Z48">
        <v>749163.25</v>
      </c>
      <c r="AA48">
        <v>49777.24</v>
      </c>
      <c r="AB48">
        <v>0</v>
      </c>
      <c r="AC48">
        <v>120220575.51000001</v>
      </c>
      <c r="AD48" s="48" t="str">
        <f t="shared" si="3"/>
        <v>OK</v>
      </c>
      <c r="AE48">
        <v>2919837272.3600001</v>
      </c>
      <c r="AF48">
        <v>0</v>
      </c>
      <c r="AG48">
        <v>39995894.310000002</v>
      </c>
      <c r="AH48">
        <v>0</v>
      </c>
      <c r="AI48">
        <v>0</v>
      </c>
      <c r="AJ48" s="46" t="str">
        <f t="shared" si="10"/>
        <v>OK</v>
      </c>
      <c r="AK48">
        <v>0</v>
      </c>
      <c r="AL48">
        <v>0</v>
      </c>
      <c r="AM48">
        <v>0</v>
      </c>
      <c r="AN48" s="49">
        <v>38334495.700000003</v>
      </c>
      <c r="AO48">
        <v>162197007</v>
      </c>
      <c r="AP48">
        <v>164603035</v>
      </c>
      <c r="AQ48" s="48">
        <f t="shared" si="4"/>
        <v>2406028</v>
      </c>
      <c r="AR48">
        <v>1988966601.95</v>
      </c>
      <c r="AS48">
        <v>2169101698.3000002</v>
      </c>
      <c r="AT48">
        <v>0</v>
      </c>
      <c r="AU48">
        <v>0</v>
      </c>
      <c r="AV48" s="50">
        <f t="shared" si="5"/>
        <v>180135096.35000014</v>
      </c>
      <c r="AW48" s="50" t="str">
        <f t="shared" si="6"/>
        <v>SIM</v>
      </c>
      <c r="AX48" s="5" t="str">
        <f t="shared" si="7"/>
        <v>VER CAPITAL</v>
      </c>
      <c r="AY48" s="5" t="str">
        <f t="shared" si="8"/>
        <v>OK</v>
      </c>
      <c r="BC48" s="65" t="s">
        <v>214</v>
      </c>
      <c r="BD48" t="s">
        <v>218</v>
      </c>
      <c r="BE48" s="65" t="s">
        <v>219</v>
      </c>
      <c r="BF48" t="s">
        <v>220</v>
      </c>
      <c r="BG48" s="61" t="s">
        <v>218</v>
      </c>
      <c r="BH48" t="str">
        <f t="shared" si="0"/>
        <v>CAGECE</v>
      </c>
    </row>
    <row r="49" spans="1:60" x14ac:dyDescent="0.25">
      <c r="A49" s="65" t="s">
        <v>1367</v>
      </c>
      <c r="B49" s="65" t="s">
        <v>214</v>
      </c>
      <c r="C49" t="s">
        <v>1370</v>
      </c>
      <c r="D49" s="65" t="s">
        <v>222</v>
      </c>
      <c r="E49" t="s">
        <v>223</v>
      </c>
      <c r="F49" t="s">
        <v>52</v>
      </c>
      <c r="G49" s="52" t="s">
        <v>110</v>
      </c>
      <c r="H49" t="s">
        <v>54</v>
      </c>
      <c r="I49" t="s">
        <v>55</v>
      </c>
      <c r="J49" t="s">
        <v>56</v>
      </c>
      <c r="K49" t="s">
        <v>57</v>
      </c>
      <c r="L49" t="s">
        <v>57</v>
      </c>
      <c r="M49" t="s">
        <v>111</v>
      </c>
      <c r="N49">
        <v>17</v>
      </c>
      <c r="O49" s="46" t="str">
        <f t="shared" si="1"/>
        <v>OK</v>
      </c>
      <c r="P49" t="s">
        <v>59</v>
      </c>
      <c r="Q49" t="s">
        <v>59</v>
      </c>
      <c r="R49" t="s">
        <v>57</v>
      </c>
      <c r="S49" s="57" t="s">
        <v>1021</v>
      </c>
      <c r="T49">
        <v>2060023.16</v>
      </c>
      <c r="U49">
        <v>3146473.54</v>
      </c>
      <c r="V49" s="48" t="str">
        <f t="shared" si="2"/>
        <v>OK</v>
      </c>
      <c r="W49">
        <v>3839393.97</v>
      </c>
      <c r="X49">
        <v>169390.51</v>
      </c>
      <c r="Y49" t="s">
        <v>57</v>
      </c>
      <c r="Z49">
        <v>192181.83</v>
      </c>
      <c r="AA49">
        <v>0</v>
      </c>
      <c r="AB49">
        <v>0</v>
      </c>
      <c r="AC49">
        <v>-1573967.56</v>
      </c>
      <c r="AD49" s="48" t="str">
        <f t="shared" si="3"/>
        <v>OK</v>
      </c>
      <c r="AE49">
        <v>1288591.3999999999</v>
      </c>
      <c r="AF49">
        <v>0</v>
      </c>
      <c r="AG49">
        <v>0</v>
      </c>
      <c r="AH49">
        <v>0</v>
      </c>
      <c r="AI49">
        <v>0</v>
      </c>
      <c r="AJ49" s="46" t="str">
        <f t="shared" si="10"/>
        <v>OK</v>
      </c>
      <c r="AK49">
        <v>0</v>
      </c>
      <c r="AL49">
        <v>0</v>
      </c>
      <c r="AM49">
        <v>0</v>
      </c>
      <c r="AN49" s="49">
        <v>0</v>
      </c>
      <c r="AO49">
        <v>4999999</v>
      </c>
      <c r="AP49">
        <v>4999999</v>
      </c>
      <c r="AQ49" s="48">
        <f t="shared" si="4"/>
        <v>0</v>
      </c>
      <c r="AR49">
        <v>5000000</v>
      </c>
      <c r="AS49">
        <v>5000000</v>
      </c>
      <c r="AT49">
        <v>0</v>
      </c>
      <c r="AU49">
        <v>0</v>
      </c>
      <c r="AV49" s="50">
        <f t="shared" si="5"/>
        <v>0</v>
      </c>
      <c r="AW49" s="50" t="str">
        <f t="shared" si="6"/>
        <v>NÃO</v>
      </c>
      <c r="AX49" s="5" t="str">
        <f t="shared" si="7"/>
        <v>OK</v>
      </c>
      <c r="AY49" s="5" t="str">
        <f t="shared" si="8"/>
        <v>OK</v>
      </c>
      <c r="BC49" s="65" t="s">
        <v>214</v>
      </c>
      <c r="BD49" t="s">
        <v>221</v>
      </c>
      <c r="BE49" s="65" t="s">
        <v>222</v>
      </c>
      <c r="BF49" t="s">
        <v>223</v>
      </c>
      <c r="BG49" s="61" t="s">
        <v>221</v>
      </c>
      <c r="BH49" t="str">
        <f t="shared" si="0"/>
        <v>CEARAPAR</v>
      </c>
    </row>
    <row r="50" spans="1:60" x14ac:dyDescent="0.25">
      <c r="A50" s="65" t="s">
        <v>1367</v>
      </c>
      <c r="B50" s="65" t="s">
        <v>214</v>
      </c>
      <c r="C50" t="s">
        <v>1371</v>
      </c>
      <c r="D50" s="65" t="s">
        <v>1277</v>
      </c>
      <c r="E50" t="s">
        <v>226</v>
      </c>
      <c r="F50" t="s">
        <v>52</v>
      </c>
      <c r="G50" s="52" t="s">
        <v>72</v>
      </c>
      <c r="H50" t="s">
        <v>54</v>
      </c>
      <c r="I50" t="s">
        <v>55</v>
      </c>
      <c r="J50" t="s">
        <v>56</v>
      </c>
      <c r="K50" t="s">
        <v>57</v>
      </c>
      <c r="L50" t="s">
        <v>57</v>
      </c>
      <c r="M50" t="s">
        <v>111</v>
      </c>
      <c r="N50">
        <v>255</v>
      </c>
      <c r="O50" s="46" t="str">
        <f t="shared" si="1"/>
        <v>OK</v>
      </c>
      <c r="P50" t="s">
        <v>59</v>
      </c>
      <c r="Q50" t="s">
        <v>59</v>
      </c>
      <c r="R50" t="s">
        <v>57</v>
      </c>
      <c r="S50" s="54" t="s">
        <v>1022</v>
      </c>
      <c r="T50">
        <v>29311357.609999999</v>
      </c>
      <c r="U50">
        <v>20534315.59</v>
      </c>
      <c r="V50" s="48" t="str">
        <f t="shared" si="2"/>
        <v>OK</v>
      </c>
      <c r="W50">
        <v>31795897.010000002</v>
      </c>
      <c r="X50">
        <v>0</v>
      </c>
      <c r="Y50" t="s">
        <v>57</v>
      </c>
      <c r="Z50">
        <v>197788.16</v>
      </c>
      <c r="AA50">
        <v>0</v>
      </c>
      <c r="AB50">
        <v>0</v>
      </c>
      <c r="AC50">
        <v>-228466.05</v>
      </c>
      <c r="AD50" s="48" t="str">
        <f t="shared" si="3"/>
        <v>OK</v>
      </c>
      <c r="AE50">
        <v>6713358.1900000004</v>
      </c>
      <c r="AF50">
        <v>0</v>
      </c>
      <c r="AG50">
        <v>0</v>
      </c>
      <c r="AH50">
        <v>0</v>
      </c>
      <c r="AI50">
        <v>0</v>
      </c>
      <c r="AJ50" s="46" t="str">
        <f t="shared" si="10"/>
        <v>OK</v>
      </c>
      <c r="AK50">
        <v>0</v>
      </c>
      <c r="AL50">
        <v>0</v>
      </c>
      <c r="AM50">
        <v>0</v>
      </c>
      <c r="AN50" s="49">
        <v>0</v>
      </c>
      <c r="AO50">
        <v>818302</v>
      </c>
      <c r="AP50">
        <v>3734530</v>
      </c>
      <c r="AQ50" s="48">
        <f t="shared" si="4"/>
        <v>2916228</v>
      </c>
      <c r="AR50">
        <v>818302</v>
      </c>
      <c r="AS50">
        <v>3734530</v>
      </c>
      <c r="AT50">
        <v>0</v>
      </c>
      <c r="AU50">
        <v>0</v>
      </c>
      <c r="AV50" s="50">
        <f t="shared" si="5"/>
        <v>2916228</v>
      </c>
      <c r="AW50" s="50" t="str">
        <f t="shared" si="6"/>
        <v>SIM</v>
      </c>
      <c r="AX50" s="5" t="str">
        <f t="shared" si="7"/>
        <v>OK</v>
      </c>
      <c r="AY50" s="5" t="str">
        <f t="shared" si="8"/>
        <v>OK</v>
      </c>
      <c r="BC50" s="65" t="s">
        <v>214</v>
      </c>
      <c r="BD50" t="s">
        <v>224</v>
      </c>
      <c r="BE50" s="65" t="s">
        <v>1277</v>
      </c>
      <c r="BF50" t="s">
        <v>226</v>
      </c>
      <c r="BG50" s="61" t="s">
        <v>224</v>
      </c>
      <c r="BH50" t="str">
        <f t="shared" si="0"/>
        <v>CEASA CE</v>
      </c>
    </row>
    <row r="51" spans="1:60" x14ac:dyDescent="0.25">
      <c r="A51" s="65" t="s">
        <v>1367</v>
      </c>
      <c r="B51" s="65" t="s">
        <v>214</v>
      </c>
      <c r="C51" t="s">
        <v>1372</v>
      </c>
      <c r="D51" s="65" t="s">
        <v>228</v>
      </c>
      <c r="E51" t="s">
        <v>229</v>
      </c>
      <c r="F51" t="s">
        <v>52</v>
      </c>
      <c r="G51" s="52" t="s">
        <v>128</v>
      </c>
      <c r="H51" t="s">
        <v>54</v>
      </c>
      <c r="I51" t="s">
        <v>55</v>
      </c>
      <c r="J51" t="s">
        <v>56</v>
      </c>
      <c r="K51" t="s">
        <v>57</v>
      </c>
      <c r="L51" t="s">
        <v>57</v>
      </c>
      <c r="M51" t="s">
        <v>111</v>
      </c>
      <c r="N51">
        <v>150</v>
      </c>
      <c r="O51" s="46" t="str">
        <f t="shared" si="1"/>
        <v>OK</v>
      </c>
      <c r="P51" t="s">
        <v>59</v>
      </c>
      <c r="Q51" t="s">
        <v>59</v>
      </c>
      <c r="R51" t="s">
        <v>59</v>
      </c>
      <c r="S51" s="57" t="s">
        <v>1023</v>
      </c>
      <c r="T51">
        <v>615121458.11000001</v>
      </c>
      <c r="U51">
        <v>13722218.98</v>
      </c>
      <c r="V51" s="48" t="str">
        <f t="shared" si="2"/>
        <v>OK</v>
      </c>
      <c r="W51">
        <v>646860259.63</v>
      </c>
      <c r="X51">
        <v>38532500.880000003</v>
      </c>
      <c r="Y51" t="s">
        <v>59</v>
      </c>
      <c r="Z51">
        <v>320244.71000000002</v>
      </c>
      <c r="AA51">
        <v>33925</v>
      </c>
      <c r="AB51">
        <v>0</v>
      </c>
      <c r="AC51">
        <v>90125076.530000001</v>
      </c>
      <c r="AD51" s="48" t="str">
        <f t="shared" si="3"/>
        <v>OK</v>
      </c>
      <c r="AE51">
        <v>289668625.58999997</v>
      </c>
      <c r="AF51">
        <v>0</v>
      </c>
      <c r="AG51">
        <v>77762013.689999998</v>
      </c>
      <c r="AH51">
        <v>0</v>
      </c>
      <c r="AI51">
        <v>0</v>
      </c>
      <c r="AJ51" s="46" t="str">
        <f t="shared" si="10"/>
        <v>OK</v>
      </c>
      <c r="AK51">
        <v>0</v>
      </c>
      <c r="AL51">
        <v>0</v>
      </c>
      <c r="AM51">
        <v>0</v>
      </c>
      <c r="AN51" s="49">
        <v>0</v>
      </c>
      <c r="AO51">
        <v>11449572</v>
      </c>
      <c r="AP51">
        <v>11449572</v>
      </c>
      <c r="AQ51" s="48">
        <f t="shared" si="4"/>
        <v>0</v>
      </c>
      <c r="AR51">
        <v>176876675.30000001</v>
      </c>
      <c r="AS51">
        <v>187176921.25</v>
      </c>
      <c r="AT51">
        <v>0</v>
      </c>
      <c r="AU51">
        <v>0</v>
      </c>
      <c r="AV51" s="50">
        <f t="shared" si="5"/>
        <v>10300245.949999988</v>
      </c>
      <c r="AW51" s="50" t="str">
        <f t="shared" si="6"/>
        <v>SIM</v>
      </c>
      <c r="AX51" s="5" t="str">
        <f t="shared" si="7"/>
        <v>OK</v>
      </c>
      <c r="AY51" s="5" t="str">
        <f t="shared" si="8"/>
        <v>OK</v>
      </c>
      <c r="BC51" s="65" t="s">
        <v>214</v>
      </c>
      <c r="BD51" t="s">
        <v>227</v>
      </c>
      <c r="BE51" s="65" t="s">
        <v>228</v>
      </c>
      <c r="BF51" t="s">
        <v>229</v>
      </c>
      <c r="BG51" s="61" t="s">
        <v>227</v>
      </c>
      <c r="BH51" t="str">
        <f t="shared" si="0"/>
        <v>CEGAS</v>
      </c>
    </row>
    <row r="52" spans="1:60" x14ac:dyDescent="0.25">
      <c r="A52" s="65" t="s">
        <v>1367</v>
      </c>
      <c r="B52" s="65" t="s">
        <v>214</v>
      </c>
      <c r="C52" t="s">
        <v>1373</v>
      </c>
      <c r="D52" s="65" t="s">
        <v>237</v>
      </c>
      <c r="E52" t="s">
        <v>238</v>
      </c>
      <c r="F52" t="s">
        <v>52</v>
      </c>
      <c r="G52" s="58" t="s">
        <v>239</v>
      </c>
      <c r="H52" t="s">
        <v>54</v>
      </c>
      <c r="I52" t="s">
        <v>55</v>
      </c>
      <c r="J52" t="s">
        <v>56</v>
      </c>
      <c r="K52" t="s">
        <v>57</v>
      </c>
      <c r="L52" t="s">
        <v>57</v>
      </c>
      <c r="M52" t="s">
        <v>111</v>
      </c>
      <c r="N52">
        <v>332</v>
      </c>
      <c r="O52" s="46" t="str">
        <f t="shared" si="1"/>
        <v>OK</v>
      </c>
      <c r="P52" t="s">
        <v>59</v>
      </c>
      <c r="Q52" t="s">
        <v>59</v>
      </c>
      <c r="R52" t="s">
        <v>59</v>
      </c>
      <c r="S52" s="61" t="s">
        <v>1026</v>
      </c>
      <c r="T52">
        <v>267803788.13999999</v>
      </c>
      <c r="U52">
        <v>68496315.209999993</v>
      </c>
      <c r="V52" s="48" t="str">
        <f t="shared" si="2"/>
        <v>OK</v>
      </c>
      <c r="W52">
        <v>169750425.33000001</v>
      </c>
      <c r="X52">
        <v>57571499.210000001</v>
      </c>
      <c r="Y52" t="s">
        <v>59</v>
      </c>
      <c r="Z52">
        <v>632374.78</v>
      </c>
      <c r="AA52">
        <v>80175.759999999995</v>
      </c>
      <c r="AB52">
        <v>0</v>
      </c>
      <c r="AC52">
        <v>98053362.810000002</v>
      </c>
      <c r="AD52" s="48" t="str">
        <f t="shared" si="3"/>
        <v>OK</v>
      </c>
      <c r="AE52">
        <v>1271966706.6199999</v>
      </c>
      <c r="AF52">
        <v>0</v>
      </c>
      <c r="AG52">
        <v>22545893.449999999</v>
      </c>
      <c r="AH52">
        <v>0</v>
      </c>
      <c r="AI52">
        <v>0</v>
      </c>
      <c r="AJ52" s="46" t="str">
        <f t="shared" si="10"/>
        <v>OK</v>
      </c>
      <c r="AK52">
        <v>0</v>
      </c>
      <c r="AL52">
        <v>0</v>
      </c>
      <c r="AM52">
        <v>0</v>
      </c>
      <c r="AN52" s="49">
        <v>0</v>
      </c>
      <c r="AO52">
        <v>123848859</v>
      </c>
      <c r="AP52">
        <v>123848859</v>
      </c>
      <c r="AQ52" s="48">
        <f t="shared" si="4"/>
        <v>0</v>
      </c>
      <c r="AR52">
        <v>748760646.33000004</v>
      </c>
      <c r="AS52">
        <v>748760646.33000004</v>
      </c>
      <c r="AT52">
        <v>0</v>
      </c>
      <c r="AU52">
        <v>0</v>
      </c>
      <c r="AV52" s="50">
        <f t="shared" si="5"/>
        <v>0</v>
      </c>
      <c r="AW52" s="50" t="str">
        <f t="shared" si="6"/>
        <v>NÃO</v>
      </c>
      <c r="AX52" s="5" t="str">
        <f t="shared" si="7"/>
        <v>OK</v>
      </c>
      <c r="AY52" s="5" t="str">
        <f t="shared" si="8"/>
        <v>OK</v>
      </c>
      <c r="BC52" s="65" t="s">
        <v>214</v>
      </c>
      <c r="BD52" t="s">
        <v>1374</v>
      </c>
      <c r="BE52" s="65" t="s">
        <v>237</v>
      </c>
      <c r="BF52" t="s">
        <v>238</v>
      </c>
      <c r="BG52" s="61" t="s">
        <v>236</v>
      </c>
      <c r="BH52" t="str">
        <f t="shared" si="0"/>
        <v>CIPP</v>
      </c>
    </row>
    <row r="53" spans="1:60" x14ac:dyDescent="0.25">
      <c r="A53" s="65" t="s">
        <v>1367</v>
      </c>
      <c r="B53" s="65" t="s">
        <v>214</v>
      </c>
      <c r="C53" t="s">
        <v>1375</v>
      </c>
      <c r="D53" s="65" t="s">
        <v>231</v>
      </c>
      <c r="E53" t="s">
        <v>232</v>
      </c>
      <c r="F53" t="s">
        <v>52</v>
      </c>
      <c r="G53" s="20" t="s">
        <v>87</v>
      </c>
      <c r="H53" t="s">
        <v>54</v>
      </c>
      <c r="I53" t="s">
        <v>55</v>
      </c>
      <c r="J53" t="s">
        <v>56</v>
      </c>
      <c r="K53" t="s">
        <v>57</v>
      </c>
      <c r="L53" t="s">
        <v>57</v>
      </c>
      <c r="M53" t="s">
        <v>111</v>
      </c>
      <c r="N53">
        <v>923</v>
      </c>
      <c r="O53" s="46" t="str">
        <f t="shared" si="1"/>
        <v>OK</v>
      </c>
      <c r="P53" t="s">
        <v>59</v>
      </c>
      <c r="Q53" t="s">
        <v>59</v>
      </c>
      <c r="R53" t="s">
        <v>59</v>
      </c>
      <c r="S53" s="61" t="s">
        <v>1024</v>
      </c>
      <c r="T53">
        <v>199452360</v>
      </c>
      <c r="U53">
        <v>98137036</v>
      </c>
      <c r="V53" s="48" t="str">
        <f t="shared" si="2"/>
        <v>OK</v>
      </c>
      <c r="W53">
        <v>200628939</v>
      </c>
      <c r="X53">
        <v>18427894</v>
      </c>
      <c r="Y53" t="s">
        <v>57</v>
      </c>
      <c r="Z53">
        <v>561260.97</v>
      </c>
      <c r="AA53">
        <v>0</v>
      </c>
      <c r="AB53">
        <v>0</v>
      </c>
      <c r="AC53">
        <v>5029827</v>
      </c>
      <c r="AD53" s="48" t="str">
        <f t="shared" si="3"/>
        <v>OK</v>
      </c>
      <c r="AE53">
        <v>242818015</v>
      </c>
      <c r="AF53">
        <v>0</v>
      </c>
      <c r="AG53">
        <v>0</v>
      </c>
      <c r="AH53">
        <v>0</v>
      </c>
      <c r="AI53">
        <v>0</v>
      </c>
      <c r="AJ53" s="46" t="str">
        <f t="shared" si="10"/>
        <v>OK</v>
      </c>
      <c r="AK53">
        <v>0</v>
      </c>
      <c r="AL53">
        <v>0</v>
      </c>
      <c r="AM53">
        <v>1946234</v>
      </c>
      <c r="AN53" s="49">
        <v>3350355</v>
      </c>
      <c r="AO53">
        <v>151380031</v>
      </c>
      <c r="AP53">
        <v>161410751</v>
      </c>
      <c r="AQ53" s="48">
        <f t="shared" si="4"/>
        <v>10030720</v>
      </c>
      <c r="AR53">
        <v>149561737</v>
      </c>
      <c r="AS53">
        <v>152912091</v>
      </c>
      <c r="AT53">
        <v>1818301.48</v>
      </c>
      <c r="AU53">
        <v>8498667</v>
      </c>
      <c r="AV53" s="50">
        <f t="shared" si="5"/>
        <v>11849021</v>
      </c>
      <c r="AW53" s="50" t="str">
        <f t="shared" si="6"/>
        <v>SIM</v>
      </c>
      <c r="AX53" s="5" t="str">
        <f t="shared" si="7"/>
        <v>VER CAPITAL</v>
      </c>
      <c r="AY53" s="5" t="str">
        <f t="shared" si="8"/>
        <v>OK</v>
      </c>
      <c r="BC53" s="65" t="s">
        <v>214</v>
      </c>
      <c r="BD53" t="s">
        <v>230</v>
      </c>
      <c r="BE53" s="65" t="s">
        <v>231</v>
      </c>
      <c r="BF53" t="s">
        <v>232</v>
      </c>
      <c r="BG53" s="61" t="s">
        <v>230</v>
      </c>
      <c r="BH53" t="str">
        <f t="shared" si="0"/>
        <v>COGERH</v>
      </c>
    </row>
    <row r="54" spans="1:60" x14ac:dyDescent="0.25">
      <c r="A54" s="65" t="s">
        <v>1367</v>
      </c>
      <c r="B54" s="65" t="s">
        <v>214</v>
      </c>
      <c r="C54" t="s">
        <v>1376</v>
      </c>
      <c r="D54" s="65" t="s">
        <v>1280</v>
      </c>
      <c r="E54" t="s">
        <v>235</v>
      </c>
      <c r="F54" t="s">
        <v>67</v>
      </c>
      <c r="G54" s="52" t="s">
        <v>91</v>
      </c>
      <c r="H54" t="s">
        <v>54</v>
      </c>
      <c r="I54" t="s">
        <v>55</v>
      </c>
      <c r="J54" t="s">
        <v>56</v>
      </c>
      <c r="K54" t="s">
        <v>57</v>
      </c>
      <c r="L54" t="s">
        <v>57</v>
      </c>
      <c r="M54" t="s">
        <v>58</v>
      </c>
      <c r="N54">
        <v>41</v>
      </c>
      <c r="O54" s="46" t="str">
        <f t="shared" si="1"/>
        <v>OK</v>
      </c>
      <c r="P54" t="s">
        <v>57</v>
      </c>
      <c r="Q54" t="s">
        <v>59</v>
      </c>
      <c r="R54" t="s">
        <v>57</v>
      </c>
      <c r="S54" s="54" t="s">
        <v>1025</v>
      </c>
      <c r="T54">
        <v>1114600.04</v>
      </c>
      <c r="U54">
        <v>3206463.14</v>
      </c>
      <c r="V54" s="48" t="str">
        <f t="shared" si="2"/>
        <v>OK</v>
      </c>
      <c r="W54">
        <v>24246559.780000001</v>
      </c>
      <c r="X54">
        <v>48895.08</v>
      </c>
      <c r="Y54" t="s">
        <v>57</v>
      </c>
      <c r="Z54">
        <v>115062.98</v>
      </c>
      <c r="AA54">
        <v>0</v>
      </c>
      <c r="AB54">
        <v>0</v>
      </c>
      <c r="AC54">
        <v>-13663803.85</v>
      </c>
      <c r="AD54" s="48" t="str">
        <f t="shared" si="3"/>
        <v>OK</v>
      </c>
      <c r="AE54">
        <v>29404405</v>
      </c>
      <c r="AF54">
        <v>0</v>
      </c>
      <c r="AG54">
        <v>0</v>
      </c>
      <c r="AH54">
        <v>3394757.81</v>
      </c>
      <c r="AI54">
        <v>9400117.8300000001</v>
      </c>
      <c r="AJ54" s="46" t="str">
        <f t="shared" si="10"/>
        <v>OK</v>
      </c>
      <c r="AK54">
        <v>717382725.88</v>
      </c>
      <c r="AL54">
        <v>724948576.66999996</v>
      </c>
      <c r="AM54">
        <v>0</v>
      </c>
      <c r="AN54" s="49">
        <v>0</v>
      </c>
      <c r="AO54">
        <v>29404405</v>
      </c>
      <c r="AP54">
        <v>29404405</v>
      </c>
      <c r="AQ54" s="48">
        <f t="shared" si="4"/>
        <v>0</v>
      </c>
      <c r="AR54">
        <v>29404405</v>
      </c>
      <c r="AS54">
        <v>29404405</v>
      </c>
      <c r="AT54">
        <v>0</v>
      </c>
      <c r="AU54">
        <v>0</v>
      </c>
      <c r="AV54" s="50">
        <f t="shared" si="5"/>
        <v>0</v>
      </c>
      <c r="AW54" s="50" t="str">
        <f t="shared" si="6"/>
        <v>NÃO</v>
      </c>
      <c r="AX54" s="5" t="str">
        <f t="shared" si="7"/>
        <v>OK</v>
      </c>
      <c r="AY54" s="5" t="str">
        <f t="shared" si="8"/>
        <v>OK</v>
      </c>
      <c r="BC54" s="65" t="s">
        <v>214</v>
      </c>
      <c r="BD54" t="s">
        <v>233</v>
      </c>
      <c r="BE54" s="65" t="s">
        <v>1280</v>
      </c>
      <c r="BF54" t="s">
        <v>235</v>
      </c>
      <c r="BG54" s="61" t="s">
        <v>233</v>
      </c>
      <c r="BH54" t="str">
        <f t="shared" si="0"/>
        <v>COHAB CE</v>
      </c>
    </row>
    <row r="55" spans="1:60" x14ac:dyDescent="0.25">
      <c r="A55" s="65" t="s">
        <v>1367</v>
      </c>
      <c r="B55" s="65" t="s">
        <v>214</v>
      </c>
      <c r="C55" t="s">
        <v>1377</v>
      </c>
      <c r="D55" s="65" t="s">
        <v>241</v>
      </c>
      <c r="E55" t="s">
        <v>242</v>
      </c>
      <c r="F55" t="s">
        <v>52</v>
      </c>
      <c r="G55" s="52" t="s">
        <v>102</v>
      </c>
      <c r="H55" t="s">
        <v>73</v>
      </c>
      <c r="I55" t="s">
        <v>74</v>
      </c>
      <c r="J55" t="s">
        <v>56</v>
      </c>
      <c r="K55" t="s">
        <v>57</v>
      </c>
      <c r="L55" t="s">
        <v>57</v>
      </c>
      <c r="M55" t="s">
        <v>58</v>
      </c>
      <c r="N55">
        <v>797</v>
      </c>
      <c r="O55" s="46" t="str">
        <f t="shared" si="1"/>
        <v>OK</v>
      </c>
      <c r="P55" t="s">
        <v>59</v>
      </c>
      <c r="Q55" t="s">
        <v>59</v>
      </c>
      <c r="R55" t="s">
        <v>57</v>
      </c>
      <c r="S55" s="54" t="s">
        <v>1027</v>
      </c>
      <c r="T55">
        <v>126071048.72</v>
      </c>
      <c r="U55">
        <v>117679198.29000001</v>
      </c>
      <c r="V55" s="48" t="str">
        <f t="shared" si="2"/>
        <v>OK</v>
      </c>
      <c r="W55">
        <v>131112395.65000001</v>
      </c>
      <c r="X55">
        <v>28068.92</v>
      </c>
      <c r="Y55" t="s">
        <v>57</v>
      </c>
      <c r="Z55">
        <v>451079.52</v>
      </c>
      <c r="AA55">
        <v>0</v>
      </c>
      <c r="AB55">
        <v>0</v>
      </c>
      <c r="AC55">
        <v>-5041346.93</v>
      </c>
      <c r="AD55" s="48" t="str">
        <f t="shared" si="3"/>
        <v>OK</v>
      </c>
      <c r="AE55">
        <v>-93541281.390000001</v>
      </c>
      <c r="AF55">
        <v>0</v>
      </c>
      <c r="AG55">
        <v>0</v>
      </c>
      <c r="AH55">
        <v>118328110.45999999</v>
      </c>
      <c r="AI55">
        <v>125847483.44</v>
      </c>
      <c r="AJ55" s="46" t="str">
        <f t="shared" si="10"/>
        <v>OK</v>
      </c>
      <c r="AK55">
        <v>1571895.4</v>
      </c>
      <c r="AL55">
        <v>0</v>
      </c>
      <c r="AM55">
        <v>0</v>
      </c>
      <c r="AN55" s="49">
        <v>0</v>
      </c>
      <c r="AO55">
        <v>0</v>
      </c>
      <c r="AP55">
        <v>0</v>
      </c>
      <c r="AQ55" s="48">
        <f t="shared" si="4"/>
        <v>0</v>
      </c>
      <c r="AR55">
        <v>2511583.84</v>
      </c>
      <c r="AS55">
        <v>2511583.84</v>
      </c>
      <c r="AT55">
        <v>0</v>
      </c>
      <c r="AU55">
        <v>0</v>
      </c>
      <c r="AV55" s="50">
        <f t="shared" si="5"/>
        <v>0</v>
      </c>
      <c r="AW55" s="50" t="str">
        <f t="shared" si="6"/>
        <v>NÃO</v>
      </c>
      <c r="AX55" s="5" t="str">
        <f t="shared" si="7"/>
        <v>OK</v>
      </c>
      <c r="AY55" s="5" t="str">
        <f t="shared" si="8"/>
        <v>OK</v>
      </c>
      <c r="BC55" s="65" t="s">
        <v>214</v>
      </c>
      <c r="BD55" t="s">
        <v>240</v>
      </c>
      <c r="BE55" s="65" t="s">
        <v>241</v>
      </c>
      <c r="BF55" t="s">
        <v>242</v>
      </c>
      <c r="BG55" s="61" t="s">
        <v>240</v>
      </c>
      <c r="BH55" t="str">
        <f t="shared" si="0"/>
        <v>EMATERCE</v>
      </c>
    </row>
    <row r="56" spans="1:60" x14ac:dyDescent="0.25">
      <c r="A56" s="65" t="s">
        <v>1367</v>
      </c>
      <c r="B56" s="65" t="s">
        <v>214</v>
      </c>
      <c r="C56" t="s">
        <v>1378</v>
      </c>
      <c r="D56" s="65" t="s">
        <v>244</v>
      </c>
      <c r="E56" t="s">
        <v>245</v>
      </c>
      <c r="F56" t="s">
        <v>52</v>
      </c>
      <c r="G56" s="52" t="s">
        <v>98</v>
      </c>
      <c r="H56" t="s">
        <v>73</v>
      </c>
      <c r="I56" t="s">
        <v>55</v>
      </c>
      <c r="J56" t="s">
        <v>56</v>
      </c>
      <c r="K56" t="s">
        <v>57</v>
      </c>
      <c r="L56" t="s">
        <v>57</v>
      </c>
      <c r="M56" t="s">
        <v>58</v>
      </c>
      <c r="N56">
        <v>205</v>
      </c>
      <c r="O56" s="46" t="str">
        <f t="shared" si="1"/>
        <v>OK</v>
      </c>
      <c r="P56" t="s">
        <v>59</v>
      </c>
      <c r="Q56" t="s">
        <v>59</v>
      </c>
      <c r="R56" t="s">
        <v>57</v>
      </c>
      <c r="S56" s="57" t="s">
        <v>1028</v>
      </c>
      <c r="T56">
        <v>234191493</v>
      </c>
      <c r="U56">
        <v>52621921</v>
      </c>
      <c r="V56" s="48" t="str">
        <f t="shared" si="2"/>
        <v>OK</v>
      </c>
      <c r="W56">
        <v>276002832</v>
      </c>
      <c r="X56">
        <v>0</v>
      </c>
      <c r="Y56" t="s">
        <v>57</v>
      </c>
      <c r="Z56">
        <v>569244.49</v>
      </c>
      <c r="AA56">
        <v>0</v>
      </c>
      <c r="AB56">
        <v>0</v>
      </c>
      <c r="AC56">
        <v>7808729</v>
      </c>
      <c r="AD56" s="48" t="str">
        <f t="shared" si="3"/>
        <v>OK</v>
      </c>
      <c r="AE56">
        <v>13983537</v>
      </c>
      <c r="AF56">
        <v>0</v>
      </c>
      <c r="AG56">
        <v>0</v>
      </c>
      <c r="AH56">
        <v>71723922.010000005</v>
      </c>
      <c r="AI56">
        <v>50337610</v>
      </c>
      <c r="AJ56" s="46" t="str">
        <f t="shared" si="10"/>
        <v>OK</v>
      </c>
      <c r="AK56">
        <v>0</v>
      </c>
      <c r="AL56">
        <v>0</v>
      </c>
      <c r="AM56">
        <v>0</v>
      </c>
      <c r="AN56" s="49">
        <v>0</v>
      </c>
      <c r="AO56">
        <v>100</v>
      </c>
      <c r="AP56">
        <v>100</v>
      </c>
      <c r="AQ56" s="48">
        <f t="shared" si="4"/>
        <v>0</v>
      </c>
      <c r="AR56">
        <v>50000</v>
      </c>
      <c r="AS56">
        <v>50000</v>
      </c>
      <c r="AT56">
        <v>0</v>
      </c>
      <c r="AU56">
        <v>0</v>
      </c>
      <c r="AV56" s="50">
        <f t="shared" si="5"/>
        <v>0</v>
      </c>
      <c r="AW56" s="50" t="str">
        <f t="shared" si="6"/>
        <v>NÃO</v>
      </c>
      <c r="AX56" s="5" t="str">
        <f t="shared" si="7"/>
        <v>OK</v>
      </c>
      <c r="AY56" s="5" t="str">
        <f t="shared" si="8"/>
        <v>OK</v>
      </c>
      <c r="BC56" s="65" t="s">
        <v>214</v>
      </c>
      <c r="BD56" t="s">
        <v>243</v>
      </c>
      <c r="BE56" s="65" t="s">
        <v>244</v>
      </c>
      <c r="BF56" t="s">
        <v>245</v>
      </c>
      <c r="BG56" s="61" t="s">
        <v>243</v>
      </c>
      <c r="BH56" t="str">
        <f t="shared" si="0"/>
        <v>ETICE</v>
      </c>
    </row>
    <row r="57" spans="1:60" x14ac:dyDescent="0.25">
      <c r="A57" s="65" t="s">
        <v>1367</v>
      </c>
      <c r="B57" s="65" t="s">
        <v>214</v>
      </c>
      <c r="C57" t="s">
        <v>1236</v>
      </c>
      <c r="D57" s="65" t="s">
        <v>247</v>
      </c>
      <c r="E57" t="s">
        <v>248</v>
      </c>
      <c r="F57" t="s">
        <v>52</v>
      </c>
      <c r="G57" s="52" t="s">
        <v>204</v>
      </c>
      <c r="H57" t="s">
        <v>54</v>
      </c>
      <c r="I57" t="s">
        <v>55</v>
      </c>
      <c r="J57" t="s">
        <v>56</v>
      </c>
      <c r="K57" t="s">
        <v>57</v>
      </c>
      <c r="L57" t="s">
        <v>57</v>
      </c>
      <c r="M57" t="s">
        <v>111</v>
      </c>
      <c r="N57">
        <v>1164</v>
      </c>
      <c r="O57" s="46" t="str">
        <f t="shared" si="1"/>
        <v>OK</v>
      </c>
      <c r="P57" t="s">
        <v>59</v>
      </c>
      <c r="Q57" t="s">
        <v>59</v>
      </c>
      <c r="R57" t="s">
        <v>59</v>
      </c>
      <c r="S57" s="57" t="s">
        <v>1029</v>
      </c>
      <c r="T57">
        <v>224210387.22</v>
      </c>
      <c r="U57">
        <v>110323291.22</v>
      </c>
      <c r="V57" s="48" t="str">
        <f t="shared" si="2"/>
        <v>OK</v>
      </c>
      <c r="W57">
        <v>309777714.22000003</v>
      </c>
      <c r="X57">
        <v>16803507.489999998</v>
      </c>
      <c r="Y57" t="s">
        <v>57</v>
      </c>
      <c r="Z57">
        <v>301237.5</v>
      </c>
      <c r="AA57">
        <v>0</v>
      </c>
      <c r="AB57">
        <v>0</v>
      </c>
      <c r="AC57">
        <v>-47808470.32</v>
      </c>
      <c r="AD57" s="48" t="str">
        <f t="shared" si="3"/>
        <v>OK</v>
      </c>
      <c r="AE57">
        <v>979292458.58000004</v>
      </c>
      <c r="AF57">
        <v>0</v>
      </c>
      <c r="AG57">
        <v>0</v>
      </c>
      <c r="AH57">
        <v>196009565.72999999</v>
      </c>
      <c r="AI57">
        <v>194001671.97999999</v>
      </c>
      <c r="AJ57" s="46" t="str">
        <f t="shared" si="10"/>
        <v>INDÍCIO DE DEPENDÊNCIA POR SUBVENÇÃO</v>
      </c>
      <c r="AK57">
        <v>0</v>
      </c>
      <c r="AL57">
        <v>0</v>
      </c>
      <c r="AM57">
        <v>8359764</v>
      </c>
      <c r="AN57" s="49">
        <v>4400000</v>
      </c>
      <c r="AO57">
        <v>2984943600</v>
      </c>
      <c r="AP57">
        <v>2995022400</v>
      </c>
      <c r="AQ57" s="48">
        <f t="shared" si="4"/>
        <v>10078800</v>
      </c>
      <c r="AR57">
        <v>2487453000</v>
      </c>
      <c r="AS57">
        <v>2495852000</v>
      </c>
      <c r="AT57">
        <v>0</v>
      </c>
      <c r="AU57">
        <v>0</v>
      </c>
      <c r="AV57" s="50">
        <f t="shared" si="5"/>
        <v>8399000</v>
      </c>
      <c r="AW57" s="50" t="str">
        <f t="shared" si="6"/>
        <v>SIM</v>
      </c>
      <c r="AX57" s="5" t="str">
        <f t="shared" si="7"/>
        <v>VER CAPITAL</v>
      </c>
      <c r="AY57" s="5" t="str">
        <f t="shared" si="8"/>
        <v>OK</v>
      </c>
      <c r="BC57" s="65" t="s">
        <v>214</v>
      </c>
      <c r="BD57" t="s">
        <v>246</v>
      </c>
      <c r="BE57" s="65" t="s">
        <v>247</v>
      </c>
      <c r="BF57" t="s">
        <v>248</v>
      </c>
      <c r="BG57" s="61" t="s">
        <v>246</v>
      </c>
      <c r="BH57" t="str">
        <f t="shared" si="0"/>
        <v>METROFOR</v>
      </c>
    </row>
    <row r="58" spans="1:60" x14ac:dyDescent="0.25">
      <c r="A58" s="65" t="s">
        <v>1367</v>
      </c>
      <c r="B58" s="65" t="s">
        <v>214</v>
      </c>
      <c r="C58" t="s">
        <v>1379</v>
      </c>
      <c r="D58" s="65" t="s">
        <v>1298</v>
      </c>
      <c r="E58" t="s">
        <v>251</v>
      </c>
      <c r="F58" t="s">
        <v>52</v>
      </c>
      <c r="G58" s="20" t="s">
        <v>239</v>
      </c>
      <c r="H58" t="s">
        <v>54</v>
      </c>
      <c r="I58" t="s">
        <v>55</v>
      </c>
      <c r="J58" t="s">
        <v>56</v>
      </c>
      <c r="K58" t="s">
        <v>57</v>
      </c>
      <c r="L58" t="s">
        <v>59</v>
      </c>
      <c r="M58" t="s">
        <v>111</v>
      </c>
      <c r="N58">
        <v>116</v>
      </c>
      <c r="O58" s="46" t="str">
        <f t="shared" si="1"/>
        <v>OK</v>
      </c>
      <c r="P58" t="s">
        <v>59</v>
      </c>
      <c r="Q58" t="s">
        <v>59</v>
      </c>
      <c r="R58" t="s">
        <v>57</v>
      </c>
      <c r="S58" s="61" t="s">
        <v>1030</v>
      </c>
      <c r="T58">
        <v>38507669.240000002</v>
      </c>
      <c r="U58">
        <v>17507202.41</v>
      </c>
      <c r="V58" s="48" t="str">
        <f t="shared" si="2"/>
        <v>OK</v>
      </c>
      <c r="W58">
        <v>24943510.460000001</v>
      </c>
      <c r="X58">
        <v>2513276.4300000002</v>
      </c>
      <c r="Y58" t="s">
        <v>57</v>
      </c>
      <c r="Z58">
        <v>323914.5</v>
      </c>
      <c r="AA58">
        <v>0</v>
      </c>
      <c r="AB58">
        <v>0</v>
      </c>
      <c r="AC58">
        <v>9359281.3399999999</v>
      </c>
      <c r="AD58" s="48" t="str">
        <f t="shared" si="3"/>
        <v>OK</v>
      </c>
      <c r="AE58">
        <v>25644437.100000001</v>
      </c>
      <c r="AF58">
        <v>0</v>
      </c>
      <c r="AG58">
        <v>0</v>
      </c>
      <c r="AH58">
        <v>0</v>
      </c>
      <c r="AI58">
        <v>0</v>
      </c>
      <c r="AJ58" s="46" t="str">
        <f t="shared" si="10"/>
        <v>OK</v>
      </c>
      <c r="AK58">
        <v>0</v>
      </c>
      <c r="AL58">
        <v>0</v>
      </c>
      <c r="AM58">
        <v>0</v>
      </c>
      <c r="AN58" s="49">
        <v>0</v>
      </c>
      <c r="AO58">
        <v>0</v>
      </c>
      <c r="AP58">
        <v>0</v>
      </c>
      <c r="AQ58" s="48">
        <f t="shared" si="4"/>
        <v>0</v>
      </c>
      <c r="AR58">
        <v>0</v>
      </c>
      <c r="AS58">
        <v>0</v>
      </c>
      <c r="AT58">
        <v>0</v>
      </c>
      <c r="AU58">
        <v>0</v>
      </c>
      <c r="AV58" s="50">
        <f t="shared" si="5"/>
        <v>0</v>
      </c>
      <c r="AW58" s="50" t="str">
        <f t="shared" si="6"/>
        <v>NÃO</v>
      </c>
      <c r="AX58" s="5" t="str">
        <f t="shared" si="7"/>
        <v>OK</v>
      </c>
      <c r="AY58" s="5" t="str">
        <f t="shared" si="8"/>
        <v>OK</v>
      </c>
      <c r="BC58" s="65" t="s">
        <v>214</v>
      </c>
      <c r="BD58" t="s">
        <v>249</v>
      </c>
      <c r="BE58" s="65" t="s">
        <v>1298</v>
      </c>
      <c r="BF58" t="s">
        <v>251</v>
      </c>
      <c r="BG58" s="61" t="s">
        <v>249</v>
      </c>
      <c r="BH58" t="str">
        <f t="shared" si="0"/>
        <v>ZPE CE</v>
      </c>
    </row>
    <row r="59" spans="1:60" x14ac:dyDescent="0.25">
      <c r="A59" s="44" t="s">
        <v>1344</v>
      </c>
      <c r="B59" s="44" t="s">
        <v>252</v>
      </c>
      <c r="C59" t="s">
        <v>1380</v>
      </c>
      <c r="D59" s="44" t="s">
        <v>322</v>
      </c>
      <c r="E59" t="s">
        <v>323</v>
      </c>
      <c r="F59" t="s">
        <v>52</v>
      </c>
      <c r="G59" s="51" t="s">
        <v>53</v>
      </c>
      <c r="H59" t="s">
        <v>73</v>
      </c>
      <c r="I59" t="s">
        <v>55</v>
      </c>
      <c r="J59" t="s">
        <v>256</v>
      </c>
      <c r="K59" t="s">
        <v>57</v>
      </c>
      <c r="L59" t="s">
        <v>59</v>
      </c>
      <c r="M59" t="s">
        <v>111</v>
      </c>
      <c r="N59">
        <v>69</v>
      </c>
      <c r="O59" s="46" t="str">
        <f t="shared" si="1"/>
        <v>OK</v>
      </c>
      <c r="P59" t="s">
        <v>59</v>
      </c>
      <c r="Q59" t="s">
        <v>59</v>
      </c>
      <c r="R59" t="s">
        <v>57</v>
      </c>
      <c r="S59" s="59" t="s">
        <v>1049</v>
      </c>
      <c r="T59">
        <v>0</v>
      </c>
      <c r="U59">
        <v>7042542.5499999998</v>
      </c>
      <c r="V59" s="48" t="str">
        <f t="shared" si="2"/>
        <v>OK</v>
      </c>
      <c r="W59">
        <v>9912378.5500000007</v>
      </c>
      <c r="X59">
        <v>401917.62</v>
      </c>
      <c r="Y59" t="s">
        <v>57</v>
      </c>
      <c r="Z59">
        <v>248031.28</v>
      </c>
      <c r="AA59">
        <v>0</v>
      </c>
      <c r="AB59">
        <v>0</v>
      </c>
      <c r="AC59">
        <v>653133</v>
      </c>
      <c r="AD59" s="48" t="str">
        <f t="shared" si="3"/>
        <v>OK</v>
      </c>
      <c r="AE59">
        <v>1011998375</v>
      </c>
      <c r="AG59">
        <v>0</v>
      </c>
      <c r="AH59">
        <v>0</v>
      </c>
      <c r="AI59">
        <v>0</v>
      </c>
      <c r="AJ59" s="46" t="str">
        <f t="shared" si="10"/>
        <v>OK</v>
      </c>
      <c r="AK59">
        <v>0</v>
      </c>
      <c r="AL59">
        <v>0</v>
      </c>
      <c r="AM59">
        <v>22952228</v>
      </c>
      <c r="AN59" s="49">
        <v>28411732</v>
      </c>
      <c r="AO59">
        <v>9958047</v>
      </c>
      <c r="AP59">
        <v>9958047</v>
      </c>
      <c r="AQ59" s="48">
        <f t="shared" si="4"/>
        <v>0</v>
      </c>
      <c r="AR59">
        <v>995804700</v>
      </c>
      <c r="AS59">
        <v>995804700</v>
      </c>
      <c r="AT59">
        <v>5794655</v>
      </c>
      <c r="AU59">
        <v>5794655</v>
      </c>
      <c r="AV59" s="50">
        <f t="shared" si="5"/>
        <v>5794655</v>
      </c>
      <c r="AW59" s="50" t="str">
        <f t="shared" si="6"/>
        <v>SIM</v>
      </c>
      <c r="AX59" s="5" t="str">
        <f t="shared" si="7"/>
        <v>VER CAPITAL</v>
      </c>
      <c r="AY59" s="5" t="str">
        <f t="shared" si="8"/>
        <v>OK</v>
      </c>
      <c r="BC59" s="44" t="s">
        <v>252</v>
      </c>
      <c r="BD59" t="s">
        <v>1381</v>
      </c>
      <c r="BE59" s="44" t="s">
        <v>322</v>
      </c>
      <c r="BF59" t="s">
        <v>323</v>
      </c>
      <c r="BG59" s="61" t="s">
        <v>321</v>
      </c>
      <c r="BH59" t="str">
        <f t="shared" si="0"/>
        <v>BIOTIC</v>
      </c>
    </row>
    <row r="60" spans="1:60" x14ac:dyDescent="0.25">
      <c r="A60" s="44" t="s">
        <v>1344</v>
      </c>
      <c r="B60" s="44" t="s">
        <v>252</v>
      </c>
      <c r="C60" t="s">
        <v>1382</v>
      </c>
      <c r="D60" s="44" t="s">
        <v>254</v>
      </c>
      <c r="E60" t="s">
        <v>255</v>
      </c>
      <c r="F60" t="s">
        <v>52</v>
      </c>
      <c r="G60" s="52" t="s">
        <v>68</v>
      </c>
      <c r="H60" t="s">
        <v>54</v>
      </c>
      <c r="I60" t="s">
        <v>55</v>
      </c>
      <c r="J60" t="s">
        <v>256</v>
      </c>
      <c r="K60" t="s">
        <v>59</v>
      </c>
      <c r="L60" t="s">
        <v>57</v>
      </c>
      <c r="M60" t="s">
        <v>111</v>
      </c>
      <c r="N60">
        <v>3376</v>
      </c>
      <c r="O60" s="46" t="str">
        <f t="shared" si="1"/>
        <v>OK</v>
      </c>
      <c r="P60" t="s">
        <v>59</v>
      </c>
      <c r="Q60" t="s">
        <v>59</v>
      </c>
      <c r="R60" t="s">
        <v>59</v>
      </c>
      <c r="S60" s="66" t="s">
        <v>1031</v>
      </c>
      <c r="T60">
        <v>162182533.15000001</v>
      </c>
      <c r="U60">
        <v>1193597471.01</v>
      </c>
      <c r="V60" s="48" t="str">
        <f t="shared" si="2"/>
        <v>OK</v>
      </c>
      <c r="W60">
        <v>7587194609.6999998</v>
      </c>
      <c r="X60">
        <v>104997122.52</v>
      </c>
      <c r="Y60" t="s">
        <v>59</v>
      </c>
      <c r="Z60">
        <v>804338.54</v>
      </c>
      <c r="AA60">
        <v>418887.66</v>
      </c>
      <c r="AB60">
        <v>0</v>
      </c>
      <c r="AC60">
        <v>204880334.37</v>
      </c>
      <c r="AD60" s="48" t="str">
        <f t="shared" si="3"/>
        <v>OK</v>
      </c>
      <c r="AE60">
        <v>2607437071.79</v>
      </c>
      <c r="AG60">
        <v>37687950.109999999</v>
      </c>
      <c r="AH60">
        <v>0</v>
      </c>
      <c r="AI60">
        <v>0</v>
      </c>
      <c r="AJ60" s="46" t="str">
        <f t="shared" si="10"/>
        <v>OK</v>
      </c>
      <c r="AK60">
        <v>0</v>
      </c>
      <c r="AL60">
        <v>0</v>
      </c>
      <c r="AM60">
        <v>0</v>
      </c>
      <c r="AN60" s="49">
        <v>0</v>
      </c>
      <c r="AO60">
        <v>261103974</v>
      </c>
      <c r="AP60">
        <v>261103974</v>
      </c>
      <c r="AQ60" s="48">
        <f t="shared" si="4"/>
        <v>0</v>
      </c>
      <c r="AR60">
        <v>1300000000</v>
      </c>
      <c r="AS60">
        <v>1300000000</v>
      </c>
      <c r="AT60">
        <v>0</v>
      </c>
      <c r="AU60">
        <v>0</v>
      </c>
      <c r="AV60" s="50">
        <f t="shared" si="5"/>
        <v>0</v>
      </c>
      <c r="AW60" s="50" t="str">
        <f t="shared" si="6"/>
        <v>NÃO</v>
      </c>
      <c r="AX60" s="5" t="str">
        <f t="shared" si="7"/>
        <v>OK</v>
      </c>
      <c r="AY60" s="5" t="str">
        <f t="shared" si="8"/>
        <v>OK</v>
      </c>
      <c r="BC60" s="44" t="s">
        <v>252</v>
      </c>
      <c r="BD60" t="s">
        <v>253</v>
      </c>
      <c r="BE60" s="44" t="s">
        <v>254</v>
      </c>
      <c r="BF60" t="s">
        <v>255</v>
      </c>
      <c r="BG60" s="61" t="s">
        <v>253</v>
      </c>
      <c r="BH60" t="str">
        <f t="shared" si="0"/>
        <v>BRB</v>
      </c>
    </row>
    <row r="61" spans="1:60" x14ac:dyDescent="0.25">
      <c r="A61" s="44" t="s">
        <v>1344</v>
      </c>
      <c r="B61" s="44" t="s">
        <v>252</v>
      </c>
      <c r="C61" t="s">
        <v>1383</v>
      </c>
      <c r="D61" s="44" t="s">
        <v>264</v>
      </c>
      <c r="E61" t="s">
        <v>265</v>
      </c>
      <c r="F61" t="s">
        <v>52</v>
      </c>
      <c r="G61" s="52" t="s">
        <v>68</v>
      </c>
      <c r="H61" t="s">
        <v>54</v>
      </c>
      <c r="I61" t="s">
        <v>55</v>
      </c>
      <c r="J61" t="s">
        <v>56</v>
      </c>
      <c r="K61" t="s">
        <v>57</v>
      </c>
      <c r="L61" t="s">
        <v>59</v>
      </c>
      <c r="M61" t="s">
        <v>111</v>
      </c>
      <c r="N61">
        <v>6</v>
      </c>
      <c r="O61" s="46" t="str">
        <f t="shared" si="1"/>
        <v>OK</v>
      </c>
      <c r="P61" t="s">
        <v>59</v>
      </c>
      <c r="Q61" t="s">
        <v>59</v>
      </c>
      <c r="R61" t="s">
        <v>59</v>
      </c>
      <c r="S61" s="64" t="s">
        <v>1031</v>
      </c>
      <c r="T61">
        <v>2583844.87</v>
      </c>
      <c r="U61">
        <v>2594734.37</v>
      </c>
      <c r="V61" s="48" t="str">
        <f t="shared" si="2"/>
        <v>OK</v>
      </c>
      <c r="W61">
        <v>25414657.5</v>
      </c>
      <c r="X61">
        <v>0</v>
      </c>
      <c r="Y61" t="s">
        <v>59</v>
      </c>
      <c r="Z61">
        <v>607889.29</v>
      </c>
      <c r="AA61">
        <v>222164.01</v>
      </c>
      <c r="AB61">
        <v>0</v>
      </c>
      <c r="AC61">
        <v>1555863.09</v>
      </c>
      <c r="AD61" s="48" t="str">
        <f t="shared" si="3"/>
        <v>OK</v>
      </c>
      <c r="AE61">
        <v>58550290.640000001</v>
      </c>
      <c r="AG61">
        <v>0</v>
      </c>
      <c r="AH61">
        <v>0</v>
      </c>
      <c r="AI61">
        <v>0</v>
      </c>
      <c r="AJ61" s="46" t="str">
        <f t="shared" si="10"/>
        <v>OK</v>
      </c>
      <c r="AK61">
        <v>0</v>
      </c>
      <c r="AL61">
        <v>0</v>
      </c>
      <c r="AM61">
        <v>0</v>
      </c>
      <c r="AN61" s="49">
        <v>0</v>
      </c>
      <c r="AO61">
        <v>990000</v>
      </c>
      <c r="AP61">
        <v>990000</v>
      </c>
      <c r="AQ61" s="48">
        <f t="shared" si="4"/>
        <v>0</v>
      </c>
      <c r="AR61">
        <v>40000000</v>
      </c>
      <c r="AS61">
        <v>40000000</v>
      </c>
      <c r="AT61">
        <v>0</v>
      </c>
      <c r="AU61">
        <v>0</v>
      </c>
      <c r="AV61" s="50">
        <f t="shared" si="5"/>
        <v>0</v>
      </c>
      <c r="AW61" s="50" t="str">
        <f t="shared" si="6"/>
        <v>NÃO</v>
      </c>
      <c r="AX61" s="5" t="str">
        <f t="shared" si="7"/>
        <v>OK</v>
      </c>
      <c r="AY61" s="5" t="str">
        <f t="shared" si="8"/>
        <v>OK</v>
      </c>
      <c r="BC61" s="44" t="s">
        <v>252</v>
      </c>
      <c r="BD61" t="s">
        <v>263</v>
      </c>
      <c r="BE61" s="44" t="s">
        <v>264</v>
      </c>
      <c r="BF61" t="s">
        <v>265</v>
      </c>
      <c r="BG61" s="61" t="s">
        <v>263</v>
      </c>
      <c r="BH61" t="str">
        <f t="shared" si="0"/>
        <v>BRB DVTM</v>
      </c>
    </row>
    <row r="62" spans="1:60" x14ac:dyDescent="0.25">
      <c r="A62" s="44" t="s">
        <v>1344</v>
      </c>
      <c r="B62" s="44" t="s">
        <v>252</v>
      </c>
      <c r="C62" t="s">
        <v>1384</v>
      </c>
      <c r="D62" s="44" t="s">
        <v>261</v>
      </c>
      <c r="E62" t="s">
        <v>262</v>
      </c>
      <c r="F62" t="s">
        <v>52</v>
      </c>
      <c r="G62" s="56" t="s">
        <v>68</v>
      </c>
      <c r="H62" t="s">
        <v>54</v>
      </c>
      <c r="I62" t="s">
        <v>55</v>
      </c>
      <c r="J62" t="s">
        <v>56</v>
      </c>
      <c r="K62" t="s">
        <v>57</v>
      </c>
      <c r="L62" t="s">
        <v>59</v>
      </c>
      <c r="M62" t="s">
        <v>111</v>
      </c>
      <c r="N62">
        <v>3</v>
      </c>
      <c r="O62" s="46" t="str">
        <f t="shared" si="1"/>
        <v>OK</v>
      </c>
      <c r="P62" t="s">
        <v>59</v>
      </c>
      <c r="Q62" t="s">
        <v>59</v>
      </c>
      <c r="R62" t="s">
        <v>59</v>
      </c>
      <c r="S62" s="66" t="s">
        <v>1031</v>
      </c>
      <c r="T62">
        <v>129136429.25</v>
      </c>
      <c r="U62">
        <v>1076903.9099999999</v>
      </c>
      <c r="V62" s="48" t="str">
        <f t="shared" si="2"/>
        <v>OK</v>
      </c>
      <c r="W62">
        <v>656964235.92999995</v>
      </c>
      <c r="X62">
        <v>0</v>
      </c>
      <c r="Y62" t="s">
        <v>59</v>
      </c>
      <c r="Z62">
        <v>628529.89</v>
      </c>
      <c r="AA62">
        <v>9132.64</v>
      </c>
      <c r="AB62">
        <v>0</v>
      </c>
      <c r="AC62">
        <v>77594764.150000006</v>
      </c>
      <c r="AD62" s="48" t="str">
        <f t="shared" si="3"/>
        <v>OK</v>
      </c>
      <c r="AE62">
        <v>326177093.52999997</v>
      </c>
      <c r="AG62">
        <v>0</v>
      </c>
      <c r="AH62">
        <v>0</v>
      </c>
      <c r="AI62">
        <v>0</v>
      </c>
      <c r="AJ62" s="46" t="str">
        <f t="shared" si="10"/>
        <v>OK</v>
      </c>
      <c r="AK62">
        <v>0</v>
      </c>
      <c r="AL62">
        <v>0</v>
      </c>
      <c r="AM62">
        <v>0</v>
      </c>
      <c r="AN62" s="49">
        <v>0</v>
      </c>
      <c r="AO62">
        <v>0</v>
      </c>
      <c r="AP62">
        <v>0</v>
      </c>
      <c r="AQ62" s="48">
        <f t="shared" si="4"/>
        <v>0</v>
      </c>
      <c r="AR62">
        <v>150000000</v>
      </c>
      <c r="AS62">
        <v>150000000</v>
      </c>
      <c r="AT62">
        <v>0</v>
      </c>
      <c r="AU62">
        <v>0</v>
      </c>
      <c r="AV62" s="50">
        <f t="shared" si="5"/>
        <v>0</v>
      </c>
      <c r="AW62" s="50" t="str">
        <f t="shared" si="6"/>
        <v>NÃO</v>
      </c>
      <c r="AX62" s="5" t="str">
        <f t="shared" si="7"/>
        <v>OK</v>
      </c>
      <c r="AY62" s="5" t="str">
        <f t="shared" si="8"/>
        <v>OK</v>
      </c>
      <c r="BC62" s="44" t="s">
        <v>252</v>
      </c>
      <c r="BD62" t="s">
        <v>260</v>
      </c>
      <c r="BE62" s="44" t="s">
        <v>261</v>
      </c>
      <c r="BF62" t="s">
        <v>262</v>
      </c>
      <c r="BG62" s="61" t="s">
        <v>260</v>
      </c>
      <c r="BH62" t="str">
        <f t="shared" si="0"/>
        <v>BRB Investimento</v>
      </c>
    </row>
    <row r="63" spans="1:60" x14ac:dyDescent="0.25">
      <c r="A63" s="44" t="s">
        <v>1344</v>
      </c>
      <c r="B63" s="44" t="s">
        <v>252</v>
      </c>
      <c r="C63" t="s">
        <v>1385</v>
      </c>
      <c r="D63" s="44" t="s">
        <v>319</v>
      </c>
      <c r="E63" t="s">
        <v>320</v>
      </c>
      <c r="F63" t="s">
        <v>52</v>
      </c>
      <c r="G63" s="58" t="s">
        <v>68</v>
      </c>
      <c r="H63" t="s">
        <v>54</v>
      </c>
      <c r="I63" t="s">
        <v>55</v>
      </c>
      <c r="J63" t="s">
        <v>56</v>
      </c>
      <c r="K63" t="s">
        <v>57</v>
      </c>
      <c r="L63" t="s">
        <v>59</v>
      </c>
      <c r="M63" t="s">
        <v>111</v>
      </c>
      <c r="N63">
        <v>1</v>
      </c>
      <c r="O63" s="46" t="str">
        <f t="shared" si="1"/>
        <v>OK</v>
      </c>
      <c r="P63" t="s">
        <v>57</v>
      </c>
      <c r="Q63" t="s">
        <v>59</v>
      </c>
      <c r="R63" t="s">
        <v>57</v>
      </c>
      <c r="S63" s="66" t="s">
        <v>1031</v>
      </c>
      <c r="T63">
        <v>565607</v>
      </c>
      <c r="U63">
        <v>2278829</v>
      </c>
      <c r="V63" s="48" t="str">
        <f t="shared" si="2"/>
        <v>OK</v>
      </c>
      <c r="W63">
        <v>16995616</v>
      </c>
      <c r="X63">
        <v>0</v>
      </c>
      <c r="Y63" t="s">
        <v>57</v>
      </c>
      <c r="Z63">
        <v>0</v>
      </c>
      <c r="AA63">
        <v>0</v>
      </c>
      <c r="AB63">
        <v>0</v>
      </c>
      <c r="AC63">
        <v>64636859</v>
      </c>
      <c r="AD63" s="48" t="str">
        <f t="shared" si="3"/>
        <v>OK</v>
      </c>
      <c r="AE63">
        <v>484126654.83999997</v>
      </c>
      <c r="AG63">
        <v>0</v>
      </c>
      <c r="AH63">
        <v>0</v>
      </c>
      <c r="AI63">
        <v>0</v>
      </c>
      <c r="AJ63" s="46" t="str">
        <f t="shared" si="10"/>
        <v>OK</v>
      </c>
      <c r="AK63">
        <v>0</v>
      </c>
      <c r="AL63">
        <v>0</v>
      </c>
      <c r="AM63">
        <v>0</v>
      </c>
      <c r="AN63" s="49">
        <v>0</v>
      </c>
      <c r="AO63">
        <v>0</v>
      </c>
      <c r="AP63">
        <v>0</v>
      </c>
      <c r="AQ63" s="48">
        <f t="shared" si="4"/>
        <v>0</v>
      </c>
      <c r="AR63">
        <v>0</v>
      </c>
      <c r="AS63">
        <v>0</v>
      </c>
      <c r="AT63">
        <v>0</v>
      </c>
      <c r="AU63">
        <v>0</v>
      </c>
      <c r="AV63" s="50">
        <f t="shared" si="5"/>
        <v>0</v>
      </c>
      <c r="AW63" s="50" t="str">
        <f t="shared" si="6"/>
        <v>NÃO</v>
      </c>
      <c r="AX63" s="5" t="str">
        <f t="shared" si="7"/>
        <v>OK</v>
      </c>
      <c r="AY63" s="5" t="str">
        <f t="shared" si="8"/>
        <v>OK</v>
      </c>
      <c r="BC63" s="44" t="s">
        <v>252</v>
      </c>
      <c r="BD63" t="s">
        <v>318</v>
      </c>
      <c r="BE63" s="44" t="s">
        <v>319</v>
      </c>
      <c r="BF63" t="s">
        <v>320</v>
      </c>
      <c r="BG63" s="61" t="s">
        <v>318</v>
      </c>
      <c r="BH63" t="str">
        <f t="shared" si="0"/>
        <v>BRB Seguros</v>
      </c>
    </row>
    <row r="64" spans="1:60" x14ac:dyDescent="0.25">
      <c r="A64" s="44" t="s">
        <v>1344</v>
      </c>
      <c r="B64" s="44" t="s">
        <v>252</v>
      </c>
      <c r="C64" t="s">
        <v>1386</v>
      </c>
      <c r="D64" s="44" t="s">
        <v>266</v>
      </c>
      <c r="E64" t="s">
        <v>267</v>
      </c>
      <c r="F64" t="s">
        <v>52</v>
      </c>
      <c r="G64" s="67" t="s">
        <v>68</v>
      </c>
      <c r="H64" t="s">
        <v>54</v>
      </c>
      <c r="I64" t="s">
        <v>55</v>
      </c>
      <c r="J64" t="s">
        <v>56</v>
      </c>
      <c r="K64" t="s">
        <v>57</v>
      </c>
      <c r="L64" t="s">
        <v>59</v>
      </c>
      <c r="M64" t="s">
        <v>111</v>
      </c>
      <c r="N64">
        <v>1280</v>
      </c>
      <c r="O64" s="46" t="str">
        <f t="shared" si="1"/>
        <v>OK</v>
      </c>
      <c r="P64" t="s">
        <v>59</v>
      </c>
      <c r="Q64" t="s">
        <v>59</v>
      </c>
      <c r="R64" t="s">
        <v>57</v>
      </c>
      <c r="S64" s="57" t="s">
        <v>1033</v>
      </c>
      <c r="T64">
        <v>101022486</v>
      </c>
      <c r="U64">
        <v>73328290</v>
      </c>
      <c r="V64" s="48" t="str">
        <f t="shared" si="2"/>
        <v>OK</v>
      </c>
      <c r="W64">
        <v>99775139</v>
      </c>
      <c r="X64">
        <v>2679677</v>
      </c>
      <c r="Y64" t="s">
        <v>59</v>
      </c>
      <c r="Z64">
        <v>724403</v>
      </c>
      <c r="AA64">
        <v>76131</v>
      </c>
      <c r="AB64">
        <v>0</v>
      </c>
      <c r="AC64">
        <v>1247346</v>
      </c>
      <c r="AD64" s="48" t="str">
        <f t="shared" si="3"/>
        <v>OK</v>
      </c>
      <c r="AE64">
        <v>31260067</v>
      </c>
      <c r="AG64">
        <v>0</v>
      </c>
      <c r="AH64">
        <v>0</v>
      </c>
      <c r="AI64">
        <v>0</v>
      </c>
      <c r="AJ64" s="46" t="str">
        <f t="shared" si="10"/>
        <v>OK</v>
      </c>
      <c r="AK64">
        <v>0</v>
      </c>
      <c r="AL64">
        <v>0</v>
      </c>
      <c r="AM64">
        <v>0</v>
      </c>
      <c r="AN64" s="49">
        <v>0</v>
      </c>
      <c r="AO64">
        <v>248000</v>
      </c>
      <c r="AP64">
        <v>248000</v>
      </c>
      <c r="AQ64" s="48">
        <f t="shared" si="4"/>
        <v>0</v>
      </c>
      <c r="AR64">
        <v>24024947</v>
      </c>
      <c r="AS64">
        <v>29744203</v>
      </c>
      <c r="AT64">
        <v>5719255.9800000004</v>
      </c>
      <c r="AU64">
        <v>0</v>
      </c>
      <c r="AV64" s="50">
        <f t="shared" si="5"/>
        <v>5719256</v>
      </c>
      <c r="AW64" s="50" t="str">
        <f t="shared" si="6"/>
        <v>SIM</v>
      </c>
      <c r="AX64" s="5" t="str">
        <f t="shared" si="7"/>
        <v>OK</v>
      </c>
      <c r="AY64" s="5" t="str">
        <f t="shared" si="8"/>
        <v>OK</v>
      </c>
      <c r="BC64" s="44" t="s">
        <v>252</v>
      </c>
      <c r="BD64" t="s">
        <v>266</v>
      </c>
      <c r="BE64" s="44" t="s">
        <v>266</v>
      </c>
      <c r="BF64" t="s">
        <v>267</v>
      </c>
      <c r="BG64" s="61" t="s">
        <v>266</v>
      </c>
      <c r="BH64" t="str">
        <f t="shared" si="0"/>
        <v>BRB Serviços</v>
      </c>
    </row>
    <row r="65" spans="1:60" x14ac:dyDescent="0.25">
      <c r="A65" s="44" t="s">
        <v>1344</v>
      </c>
      <c r="B65" s="44" t="s">
        <v>252</v>
      </c>
      <c r="C65" t="s">
        <v>1387</v>
      </c>
      <c r="D65" s="44" t="s">
        <v>258</v>
      </c>
      <c r="E65" t="s">
        <v>259</v>
      </c>
      <c r="F65" t="s">
        <v>52</v>
      </c>
      <c r="G65" s="52" t="s">
        <v>68</v>
      </c>
      <c r="H65" t="s">
        <v>54</v>
      </c>
      <c r="I65" t="s">
        <v>55</v>
      </c>
      <c r="J65" t="s">
        <v>56</v>
      </c>
      <c r="K65" t="s">
        <v>57</v>
      </c>
      <c r="L65" t="s">
        <v>59</v>
      </c>
      <c r="M65" t="s">
        <v>111</v>
      </c>
      <c r="N65">
        <v>280</v>
      </c>
      <c r="O65" s="46" t="str">
        <f t="shared" si="1"/>
        <v>OK</v>
      </c>
      <c r="P65" t="s">
        <v>59</v>
      </c>
      <c r="Q65" t="s">
        <v>59</v>
      </c>
      <c r="R65" t="s">
        <v>59</v>
      </c>
      <c r="S65" s="57" t="s">
        <v>1032</v>
      </c>
      <c r="T65">
        <v>268566938.67000002</v>
      </c>
      <c r="U65">
        <v>54757468.380000003</v>
      </c>
      <c r="V65" s="48" t="str">
        <f t="shared" si="2"/>
        <v>OK</v>
      </c>
      <c r="W65">
        <v>547667107.36000001</v>
      </c>
      <c r="X65">
        <v>135309342.88</v>
      </c>
      <c r="Y65" t="s">
        <v>59</v>
      </c>
      <c r="Z65">
        <v>648271.91</v>
      </c>
      <c r="AA65">
        <v>163267.34</v>
      </c>
      <c r="AB65">
        <v>0</v>
      </c>
      <c r="AC65">
        <v>84667614.180000007</v>
      </c>
      <c r="AD65" s="48" t="str">
        <f t="shared" si="3"/>
        <v>OK</v>
      </c>
      <c r="AE65">
        <v>1224354289.5799999</v>
      </c>
      <c r="AG65">
        <v>0</v>
      </c>
      <c r="AH65">
        <v>0</v>
      </c>
      <c r="AI65">
        <v>0</v>
      </c>
      <c r="AJ65" s="46" t="str">
        <f t="shared" si="10"/>
        <v>OK</v>
      </c>
      <c r="AK65">
        <v>0</v>
      </c>
      <c r="AL65">
        <v>0</v>
      </c>
      <c r="AM65">
        <v>0</v>
      </c>
      <c r="AN65" s="49">
        <v>0</v>
      </c>
      <c r="AO65">
        <v>3941551</v>
      </c>
      <c r="AP65">
        <v>3941551</v>
      </c>
      <c r="AQ65" s="48">
        <f t="shared" si="4"/>
        <v>0</v>
      </c>
      <c r="AR65">
        <v>506560151.72000003</v>
      </c>
      <c r="AS65">
        <v>574791209.91999996</v>
      </c>
      <c r="AT65">
        <v>0</v>
      </c>
      <c r="AU65">
        <v>0</v>
      </c>
      <c r="AV65" s="50">
        <f t="shared" si="5"/>
        <v>68231058.199999928</v>
      </c>
      <c r="AW65" s="50" t="str">
        <f t="shared" si="6"/>
        <v>SIM</v>
      </c>
      <c r="AX65" s="5" t="str">
        <f t="shared" si="7"/>
        <v>OK</v>
      </c>
      <c r="AY65" s="5" t="str">
        <f t="shared" si="8"/>
        <v>OK</v>
      </c>
      <c r="BC65" s="44" t="s">
        <v>252</v>
      </c>
      <c r="BD65" t="s">
        <v>257</v>
      </c>
      <c r="BE65" s="44" t="s">
        <v>258</v>
      </c>
      <c r="BF65" t="s">
        <v>259</v>
      </c>
      <c r="BG65" s="61" t="s">
        <v>257</v>
      </c>
      <c r="BH65" t="str">
        <f t="shared" ref="BH65:BH128" si="11">IF(COUNTIF($BN$2:$BN$9,BE65)=0,BE65,BE65&amp;" "&amp;BC65)</f>
        <v>BRBCARD</v>
      </c>
    </row>
    <row r="66" spans="1:60" x14ac:dyDescent="0.25">
      <c r="A66" s="44" t="s">
        <v>1344</v>
      </c>
      <c r="B66" s="44" t="s">
        <v>252</v>
      </c>
      <c r="C66" t="s">
        <v>1388</v>
      </c>
      <c r="D66" s="44" t="s">
        <v>275</v>
      </c>
      <c r="E66" t="s">
        <v>276</v>
      </c>
      <c r="F66" t="s">
        <v>52</v>
      </c>
      <c r="G66" s="52" t="s">
        <v>87</v>
      </c>
      <c r="H66" t="s">
        <v>54</v>
      </c>
      <c r="I66" t="s">
        <v>55</v>
      </c>
      <c r="J66" t="s">
        <v>56</v>
      </c>
      <c r="K66" t="s">
        <v>57</v>
      </c>
      <c r="L66" t="s">
        <v>57</v>
      </c>
      <c r="M66" t="s">
        <v>111</v>
      </c>
      <c r="N66">
        <v>2020</v>
      </c>
      <c r="O66" s="46" t="str">
        <f t="shared" ref="O66:O129" si="12">IF(AND(F66="ativa",N66=0),"VERIFICAR","OK")</f>
        <v>OK</v>
      </c>
      <c r="P66" t="s">
        <v>59</v>
      </c>
      <c r="Q66" t="s">
        <v>59</v>
      </c>
      <c r="R66" t="s">
        <v>59</v>
      </c>
      <c r="S66" s="57" t="s">
        <v>1036</v>
      </c>
      <c r="T66">
        <v>2305671995.77</v>
      </c>
      <c r="U66">
        <v>946667751.27999997</v>
      </c>
      <c r="V66" s="48" t="str">
        <f t="shared" ref="V66:V129" si="13">IF(AND(U66=0,N66&gt;0),"VERIFICAR","OK")</f>
        <v>OK</v>
      </c>
      <c r="W66">
        <v>2282596342.4299998</v>
      </c>
      <c r="X66">
        <v>303403483.33999997</v>
      </c>
      <c r="Y66" t="s">
        <v>59</v>
      </c>
      <c r="Z66">
        <v>722900.88</v>
      </c>
      <c r="AA66">
        <v>15667.52</v>
      </c>
      <c r="AB66">
        <v>23386.95</v>
      </c>
      <c r="AC66">
        <v>157249950</v>
      </c>
      <c r="AD66" s="48" t="str">
        <f t="shared" ref="AD66:AD129" si="14">IF(AND(Y66="SIM",AC66&lt;0),"VERIFICAR","OK")</f>
        <v>OK</v>
      </c>
      <c r="AE66">
        <v>2127332920</v>
      </c>
      <c r="AG66">
        <v>263249386.16999999</v>
      </c>
      <c r="AH66">
        <v>0</v>
      </c>
      <c r="AI66">
        <v>0</v>
      </c>
      <c r="AJ66" s="46" t="str">
        <f t="shared" si="10"/>
        <v>OK</v>
      </c>
      <c r="AK66">
        <v>2209460.59</v>
      </c>
      <c r="AL66">
        <v>64529800.390000001</v>
      </c>
      <c r="AM66">
        <v>0</v>
      </c>
      <c r="AN66" s="49">
        <v>0</v>
      </c>
      <c r="AO66">
        <v>687836198</v>
      </c>
      <c r="AP66">
        <v>929456430</v>
      </c>
      <c r="AQ66" s="48">
        <f t="shared" ref="AQ66:AQ129" si="15">AP66-AO66</f>
        <v>241620232</v>
      </c>
      <c r="AR66">
        <v>1537314981</v>
      </c>
      <c r="AS66">
        <v>2074068686</v>
      </c>
      <c r="AT66">
        <v>0</v>
      </c>
      <c r="AU66">
        <v>0</v>
      </c>
      <c r="AV66" s="50">
        <f t="shared" ref="AV66:AV129" si="16">(AS66-AR66)+(AU66)</f>
        <v>536753705</v>
      </c>
      <c r="AW66" s="50" t="str">
        <f t="shared" ref="AW66:AW129" si="17">IF(OR(AQ66&gt;0,AV66&gt;0),"SIM","NÃO")</f>
        <v>SIM</v>
      </c>
      <c r="AX66" s="5" t="str">
        <f t="shared" ref="AX66:AX129" si="18">IF(AND(M66="NÃO DEPENDENTE",AN66&gt;0),"VER CAPITAL","OK")</f>
        <v>OK</v>
      </c>
      <c r="AY66" s="5" t="str">
        <f t="shared" ref="AY66:AY129" si="19">IF(AND(AX66="VER CAPITAL",AW66="NÃO"),"INDÍCIO DE DEPENDÊNCIA POR CAPITAL","OK")</f>
        <v>OK</v>
      </c>
      <c r="BC66" s="44" t="s">
        <v>252</v>
      </c>
      <c r="BD66" t="s">
        <v>274</v>
      </c>
      <c r="BE66" s="44" t="s">
        <v>275</v>
      </c>
      <c r="BF66" t="s">
        <v>276</v>
      </c>
      <c r="BG66" s="61" t="s">
        <v>274</v>
      </c>
      <c r="BH66" t="str">
        <f t="shared" si="11"/>
        <v>CAESB</v>
      </c>
    </row>
    <row r="67" spans="1:60" x14ac:dyDescent="0.25">
      <c r="A67" s="44" t="s">
        <v>1344</v>
      </c>
      <c r="B67" s="44" t="s">
        <v>252</v>
      </c>
      <c r="C67" t="s">
        <v>1389</v>
      </c>
      <c r="D67" s="44" t="s">
        <v>269</v>
      </c>
      <c r="E67" t="s">
        <v>270</v>
      </c>
      <c r="F67" t="s">
        <v>52</v>
      </c>
      <c r="G67" s="52" t="s">
        <v>72</v>
      </c>
      <c r="H67" t="s">
        <v>54</v>
      </c>
      <c r="I67" t="s">
        <v>55</v>
      </c>
      <c r="J67" t="s">
        <v>56</v>
      </c>
      <c r="K67" t="s">
        <v>57</v>
      </c>
      <c r="L67" t="s">
        <v>57</v>
      </c>
      <c r="M67" t="s">
        <v>111</v>
      </c>
      <c r="N67">
        <v>109</v>
      </c>
      <c r="O67" s="46" t="str">
        <f t="shared" si="12"/>
        <v>OK</v>
      </c>
      <c r="P67" t="s">
        <v>59</v>
      </c>
      <c r="Q67" t="s">
        <v>59</v>
      </c>
      <c r="R67" t="s">
        <v>57</v>
      </c>
      <c r="S67" s="68" t="s">
        <v>1034</v>
      </c>
      <c r="T67">
        <v>15507909.970000001</v>
      </c>
      <c r="U67">
        <v>15432128.630000001</v>
      </c>
      <c r="V67" s="48" t="str">
        <f t="shared" si="13"/>
        <v>OK</v>
      </c>
      <c r="W67">
        <v>21256646.219999999</v>
      </c>
      <c r="X67">
        <v>615522.97</v>
      </c>
      <c r="Y67" t="s">
        <v>57</v>
      </c>
      <c r="Z67">
        <v>308266.28999999998</v>
      </c>
      <c r="AA67">
        <v>0</v>
      </c>
      <c r="AB67">
        <v>0</v>
      </c>
      <c r="AC67">
        <v>-2338321.41</v>
      </c>
      <c r="AD67" s="48" t="str">
        <f t="shared" si="14"/>
        <v>OK</v>
      </c>
      <c r="AE67">
        <v>40367686</v>
      </c>
      <c r="AG67">
        <v>0</v>
      </c>
      <c r="AH67">
        <v>0</v>
      </c>
      <c r="AI67">
        <v>0</v>
      </c>
      <c r="AJ67" s="46" t="str">
        <f t="shared" ref="AJ67:AJ130" si="20">IF(AND(M67="NÃO DEPENDENTE",AI67&gt;0),"INDÍCIO DE DEPENDÊNCIA POR SUBVENÇÃO","OK")</f>
        <v>OK</v>
      </c>
      <c r="AK67">
        <v>0</v>
      </c>
      <c r="AL67">
        <v>0</v>
      </c>
      <c r="AM67">
        <v>0</v>
      </c>
      <c r="AN67" s="49">
        <v>0</v>
      </c>
      <c r="AO67">
        <v>32197937.120000001</v>
      </c>
      <c r="AP67">
        <v>2023</v>
      </c>
      <c r="AQ67" s="48">
        <f t="shared" si="15"/>
        <v>-32195914.120000001</v>
      </c>
      <c r="AR67">
        <v>32197985</v>
      </c>
      <c r="AS67">
        <v>32197985</v>
      </c>
      <c r="AT67">
        <v>0</v>
      </c>
      <c r="AU67">
        <v>0</v>
      </c>
      <c r="AV67" s="50">
        <f t="shared" si="16"/>
        <v>0</v>
      </c>
      <c r="AW67" s="50" t="str">
        <f t="shared" si="17"/>
        <v>NÃO</v>
      </c>
      <c r="AX67" s="5" t="str">
        <f t="shared" si="18"/>
        <v>OK</v>
      </c>
      <c r="AY67" s="5" t="str">
        <f t="shared" si="19"/>
        <v>OK</v>
      </c>
      <c r="BC67" s="44" t="s">
        <v>252</v>
      </c>
      <c r="BD67" t="s">
        <v>268</v>
      </c>
      <c r="BE67" s="44" t="s">
        <v>269</v>
      </c>
      <c r="BF67" t="s">
        <v>270</v>
      </c>
      <c r="BG67" s="61" t="s">
        <v>268</v>
      </c>
      <c r="BH67" t="str">
        <f t="shared" si="11"/>
        <v>CEASA DF</v>
      </c>
    </row>
    <row r="68" spans="1:60" x14ac:dyDescent="0.25">
      <c r="A68" s="44" t="s">
        <v>1344</v>
      </c>
      <c r="B68" s="44" t="s">
        <v>252</v>
      </c>
      <c r="C68" t="s">
        <v>1390</v>
      </c>
      <c r="D68" s="44" t="s">
        <v>278</v>
      </c>
      <c r="E68" t="s">
        <v>279</v>
      </c>
      <c r="F68" t="s">
        <v>52</v>
      </c>
      <c r="G68" s="52" t="s">
        <v>280</v>
      </c>
      <c r="H68" t="s">
        <v>54</v>
      </c>
      <c r="I68" t="s">
        <v>55</v>
      </c>
      <c r="J68" t="s">
        <v>256</v>
      </c>
      <c r="K68" t="s">
        <v>59</v>
      </c>
      <c r="L68" t="s">
        <v>57</v>
      </c>
      <c r="M68" t="s">
        <v>111</v>
      </c>
      <c r="N68">
        <v>122</v>
      </c>
      <c r="O68" s="46" t="str">
        <f t="shared" si="12"/>
        <v>OK</v>
      </c>
      <c r="P68" t="s">
        <v>59</v>
      </c>
      <c r="Q68" t="s">
        <v>59</v>
      </c>
      <c r="R68" t="s">
        <v>59</v>
      </c>
      <c r="S68" s="59" t="s">
        <v>1037</v>
      </c>
      <c r="T68">
        <v>84869329.280000001</v>
      </c>
      <c r="U68">
        <v>26331738.25</v>
      </c>
      <c r="V68" s="48" t="str">
        <f t="shared" si="13"/>
        <v>OK</v>
      </c>
      <c r="W68">
        <v>179769253.34</v>
      </c>
      <c r="X68">
        <v>34661913.07</v>
      </c>
      <c r="Y68" t="s">
        <v>59</v>
      </c>
      <c r="Z68">
        <v>666046.51</v>
      </c>
      <c r="AA68">
        <v>0</v>
      </c>
      <c r="AB68">
        <v>20549.259999999998</v>
      </c>
      <c r="AC68">
        <v>183510404.56</v>
      </c>
      <c r="AD68" s="48" t="str">
        <f t="shared" si="14"/>
        <v>OK</v>
      </c>
      <c r="AE68">
        <v>1008340094.86</v>
      </c>
      <c r="AG68">
        <v>159637171</v>
      </c>
      <c r="AH68">
        <v>0</v>
      </c>
      <c r="AI68">
        <v>0</v>
      </c>
      <c r="AJ68" s="46" t="str">
        <f t="shared" si="20"/>
        <v>OK</v>
      </c>
      <c r="AK68">
        <v>0</v>
      </c>
      <c r="AL68">
        <v>0</v>
      </c>
      <c r="AM68">
        <v>0</v>
      </c>
      <c r="AN68" s="49">
        <v>0</v>
      </c>
      <c r="AO68">
        <v>57773215</v>
      </c>
      <c r="AP68">
        <v>57773215</v>
      </c>
      <c r="AQ68" s="48">
        <f t="shared" si="15"/>
        <v>0</v>
      </c>
      <c r="AR68">
        <v>566025355.62</v>
      </c>
      <c r="AS68">
        <v>566025355.62</v>
      </c>
      <c r="AT68">
        <v>0</v>
      </c>
      <c r="AU68">
        <v>0</v>
      </c>
      <c r="AV68" s="50">
        <f t="shared" si="16"/>
        <v>0</v>
      </c>
      <c r="AW68" s="50" t="str">
        <f t="shared" si="17"/>
        <v>NÃO</v>
      </c>
      <c r="AX68" s="5" t="str">
        <f t="shared" si="18"/>
        <v>OK</v>
      </c>
      <c r="AY68" s="5" t="str">
        <f t="shared" si="19"/>
        <v>OK</v>
      </c>
      <c r="BC68" s="44" t="s">
        <v>252</v>
      </c>
      <c r="BD68" t="s">
        <v>277</v>
      </c>
      <c r="BE68" s="44" t="s">
        <v>278</v>
      </c>
      <c r="BF68" t="s">
        <v>279</v>
      </c>
      <c r="BG68" s="61" t="s">
        <v>277</v>
      </c>
      <c r="BH68" t="str">
        <f t="shared" si="11"/>
        <v>CEB</v>
      </c>
    </row>
    <row r="69" spans="1:60" x14ac:dyDescent="0.25">
      <c r="A69" s="44" t="s">
        <v>1344</v>
      </c>
      <c r="B69" s="44" t="s">
        <v>252</v>
      </c>
      <c r="C69" t="s">
        <v>1391</v>
      </c>
      <c r="D69" s="44" t="s">
        <v>284</v>
      </c>
      <c r="E69" t="s">
        <v>285</v>
      </c>
      <c r="F69" t="s">
        <v>52</v>
      </c>
      <c r="G69" s="52" t="s">
        <v>280</v>
      </c>
      <c r="H69" t="s">
        <v>73</v>
      </c>
      <c r="I69" t="s">
        <v>55</v>
      </c>
      <c r="J69" t="s">
        <v>56</v>
      </c>
      <c r="K69" t="s">
        <v>57</v>
      </c>
      <c r="L69" t="s">
        <v>59</v>
      </c>
      <c r="M69" t="s">
        <v>111</v>
      </c>
      <c r="N69">
        <v>18</v>
      </c>
      <c r="O69" s="46" t="str">
        <f t="shared" si="12"/>
        <v>OK</v>
      </c>
      <c r="P69" t="s">
        <v>57</v>
      </c>
      <c r="Q69" t="s">
        <v>59</v>
      </c>
      <c r="R69" t="s">
        <v>59</v>
      </c>
      <c r="S69" s="57" t="s">
        <v>1039</v>
      </c>
      <c r="T69">
        <v>12367896.279999999</v>
      </c>
      <c r="U69">
        <v>5526627.2699999996</v>
      </c>
      <c r="V69" s="48" t="str">
        <f t="shared" si="13"/>
        <v>OK</v>
      </c>
      <c r="W69">
        <v>12984970.01</v>
      </c>
      <c r="X69">
        <v>2457257.5499999998</v>
      </c>
      <c r="Y69" t="s">
        <v>59</v>
      </c>
      <c r="Z69">
        <v>492598</v>
      </c>
      <c r="AA69">
        <v>0</v>
      </c>
      <c r="AB69">
        <v>17184.740000000002</v>
      </c>
      <c r="AC69">
        <v>2351616.7400000002</v>
      </c>
      <c r="AD69" s="48" t="str">
        <f t="shared" si="14"/>
        <v>OK</v>
      </c>
      <c r="AE69">
        <v>35701072.289999999</v>
      </c>
      <c r="AG69">
        <v>0</v>
      </c>
      <c r="AH69">
        <v>0</v>
      </c>
      <c r="AI69">
        <v>0</v>
      </c>
      <c r="AJ69" s="46" t="str">
        <f t="shared" si="20"/>
        <v>OK</v>
      </c>
      <c r="AK69">
        <v>0</v>
      </c>
      <c r="AL69">
        <v>0</v>
      </c>
      <c r="AM69">
        <v>0</v>
      </c>
      <c r="AN69" s="49">
        <v>0</v>
      </c>
      <c r="AO69">
        <v>7575212</v>
      </c>
      <c r="AP69">
        <v>7575212</v>
      </c>
      <c r="AQ69" s="48">
        <f t="shared" si="15"/>
        <v>0</v>
      </c>
      <c r="AR69">
        <v>7575212.6100000003</v>
      </c>
      <c r="AS69">
        <v>7575212.6100000003</v>
      </c>
      <c r="AT69">
        <v>0</v>
      </c>
      <c r="AU69">
        <v>0</v>
      </c>
      <c r="AV69" s="50">
        <f t="shared" si="16"/>
        <v>0</v>
      </c>
      <c r="AW69" s="50" t="str">
        <f t="shared" si="17"/>
        <v>NÃO</v>
      </c>
      <c r="AX69" s="5" t="str">
        <f t="shared" si="18"/>
        <v>OK</v>
      </c>
      <c r="AY69" s="5" t="str">
        <f t="shared" si="19"/>
        <v>OK</v>
      </c>
      <c r="BC69" s="44" t="s">
        <v>252</v>
      </c>
      <c r="BD69" t="s">
        <v>284</v>
      </c>
      <c r="BE69" s="44" t="s">
        <v>284</v>
      </c>
      <c r="BF69" t="s">
        <v>285</v>
      </c>
      <c r="BG69" s="61" t="s">
        <v>284</v>
      </c>
      <c r="BH69" t="str">
        <f t="shared" si="11"/>
        <v>CEB Geração</v>
      </c>
    </row>
    <row r="70" spans="1:60" x14ac:dyDescent="0.25">
      <c r="A70" s="44" t="s">
        <v>1344</v>
      </c>
      <c r="B70" s="44" t="s">
        <v>252</v>
      </c>
      <c r="C70" t="s">
        <v>1392</v>
      </c>
      <c r="D70" s="44" t="s">
        <v>287</v>
      </c>
      <c r="E70" t="s">
        <v>288</v>
      </c>
      <c r="F70" t="s">
        <v>52</v>
      </c>
      <c r="G70" s="52" t="s">
        <v>280</v>
      </c>
      <c r="H70" t="s">
        <v>54</v>
      </c>
      <c r="I70" t="s">
        <v>55</v>
      </c>
      <c r="J70" t="s">
        <v>56</v>
      </c>
      <c r="K70" t="s">
        <v>57</v>
      </c>
      <c r="L70" t="s">
        <v>59</v>
      </c>
      <c r="M70" t="s">
        <v>111</v>
      </c>
      <c r="N70">
        <v>51</v>
      </c>
      <c r="O70" s="46" t="str">
        <f t="shared" si="12"/>
        <v>OK</v>
      </c>
      <c r="P70" t="s">
        <v>57</v>
      </c>
      <c r="Q70" t="s">
        <v>59</v>
      </c>
      <c r="R70" t="s">
        <v>57</v>
      </c>
      <c r="S70" s="68" t="s">
        <v>1040</v>
      </c>
      <c r="T70">
        <v>0</v>
      </c>
      <c r="U70">
        <v>6725642</v>
      </c>
      <c r="V70" s="48" t="str">
        <f t="shared" si="13"/>
        <v>OK</v>
      </c>
      <c r="W70">
        <v>13371089.41</v>
      </c>
      <c r="X70">
        <v>87878.74</v>
      </c>
      <c r="Y70" t="s">
        <v>59</v>
      </c>
      <c r="Z70">
        <v>479553.41</v>
      </c>
      <c r="AA70">
        <v>0</v>
      </c>
      <c r="AB70">
        <v>113376.05</v>
      </c>
      <c r="AC70">
        <v>11429000.119999999</v>
      </c>
      <c r="AD70" s="48" t="str">
        <f t="shared" si="14"/>
        <v>OK</v>
      </c>
      <c r="AE70">
        <v>186823437.03</v>
      </c>
      <c r="AG70">
        <v>0</v>
      </c>
      <c r="AH70">
        <v>0</v>
      </c>
      <c r="AI70">
        <v>0</v>
      </c>
      <c r="AJ70" s="46" t="str">
        <f t="shared" si="20"/>
        <v>OK</v>
      </c>
      <c r="AK70">
        <v>0</v>
      </c>
      <c r="AL70">
        <v>0</v>
      </c>
      <c r="AM70">
        <v>0</v>
      </c>
      <c r="AN70" s="49">
        <v>0</v>
      </c>
      <c r="AO70">
        <v>175649740</v>
      </c>
      <c r="AP70">
        <v>174080579</v>
      </c>
      <c r="AQ70" s="48">
        <f t="shared" si="15"/>
        <v>-1569161</v>
      </c>
      <c r="AR70">
        <v>175649739.61000001</v>
      </c>
      <c r="AS70">
        <v>174080579.47</v>
      </c>
      <c r="AT70">
        <v>0</v>
      </c>
      <c r="AU70">
        <v>0</v>
      </c>
      <c r="AV70" s="50">
        <f t="shared" si="16"/>
        <v>-1569160.1400000155</v>
      </c>
      <c r="AW70" s="50" t="str">
        <f t="shared" si="17"/>
        <v>NÃO</v>
      </c>
      <c r="AX70" s="5" t="str">
        <f t="shared" si="18"/>
        <v>OK</v>
      </c>
      <c r="AY70" s="5" t="str">
        <f t="shared" si="19"/>
        <v>OK</v>
      </c>
      <c r="BC70" s="44" t="s">
        <v>252</v>
      </c>
      <c r="BD70" t="s">
        <v>286</v>
      </c>
      <c r="BE70" s="44" t="s">
        <v>287</v>
      </c>
      <c r="BF70" t="s">
        <v>288</v>
      </c>
      <c r="BG70" s="61" t="s">
        <v>286</v>
      </c>
      <c r="BH70" t="str">
        <f t="shared" si="11"/>
        <v>CEB IPES</v>
      </c>
    </row>
    <row r="71" spans="1:60" x14ac:dyDescent="0.25">
      <c r="A71" s="44" t="s">
        <v>1344</v>
      </c>
      <c r="B71" s="44" t="s">
        <v>252</v>
      </c>
      <c r="C71" t="s">
        <v>1393</v>
      </c>
      <c r="D71" s="44" t="s">
        <v>290</v>
      </c>
      <c r="E71" t="s">
        <v>291</v>
      </c>
      <c r="F71" t="s">
        <v>52</v>
      </c>
      <c r="G71" s="52" t="s">
        <v>280</v>
      </c>
      <c r="H71" t="s">
        <v>54</v>
      </c>
      <c r="I71" t="s">
        <v>55</v>
      </c>
      <c r="J71" t="s">
        <v>56</v>
      </c>
      <c r="K71" t="s">
        <v>57</v>
      </c>
      <c r="L71" t="s">
        <v>59</v>
      </c>
      <c r="M71" t="s">
        <v>111</v>
      </c>
      <c r="N71">
        <v>16</v>
      </c>
      <c r="O71" s="46" t="str">
        <f t="shared" si="12"/>
        <v>OK</v>
      </c>
      <c r="P71" t="s">
        <v>59</v>
      </c>
      <c r="Q71" t="s">
        <v>59</v>
      </c>
      <c r="R71" t="s">
        <v>59</v>
      </c>
      <c r="S71" s="66" t="s">
        <v>1041</v>
      </c>
      <c r="T71">
        <v>230801143.27000001</v>
      </c>
      <c r="U71">
        <v>6405016</v>
      </c>
      <c r="V71" s="48" t="str">
        <f t="shared" si="13"/>
        <v>OK</v>
      </c>
      <c r="W71">
        <v>87429419.310000002</v>
      </c>
      <c r="X71">
        <v>26552</v>
      </c>
      <c r="Y71" t="s">
        <v>59</v>
      </c>
      <c r="Z71">
        <v>578364.84</v>
      </c>
      <c r="AA71">
        <v>135142.14000000001</v>
      </c>
      <c r="AB71">
        <v>11229.12</v>
      </c>
      <c r="AC71">
        <v>118233995.16</v>
      </c>
      <c r="AD71" s="48" t="str">
        <f t="shared" si="14"/>
        <v>OK</v>
      </c>
      <c r="AE71">
        <v>400066360.91000003</v>
      </c>
      <c r="AG71">
        <v>0</v>
      </c>
      <c r="AH71">
        <v>0</v>
      </c>
      <c r="AI71">
        <v>0</v>
      </c>
      <c r="AJ71" s="46" t="str">
        <f t="shared" si="20"/>
        <v>OK</v>
      </c>
      <c r="AK71">
        <v>0</v>
      </c>
      <c r="AL71">
        <v>0</v>
      </c>
      <c r="AM71">
        <v>0</v>
      </c>
      <c r="AN71" s="49">
        <v>0</v>
      </c>
      <c r="AO71">
        <v>136850013</v>
      </c>
      <c r="AP71">
        <v>136850013</v>
      </c>
      <c r="AQ71" s="48">
        <f t="shared" si="15"/>
        <v>0</v>
      </c>
      <c r="AR71">
        <v>112283997.86</v>
      </c>
      <c r="AS71">
        <v>112283997.86</v>
      </c>
      <c r="AT71">
        <v>0</v>
      </c>
      <c r="AU71">
        <v>0</v>
      </c>
      <c r="AV71" s="50">
        <f t="shared" si="16"/>
        <v>0</v>
      </c>
      <c r="AW71" s="50" t="str">
        <f t="shared" si="17"/>
        <v>NÃO</v>
      </c>
      <c r="AX71" s="5" t="str">
        <f t="shared" si="18"/>
        <v>OK</v>
      </c>
      <c r="AY71" s="5" t="str">
        <f t="shared" si="19"/>
        <v>OK</v>
      </c>
      <c r="BC71" s="44" t="s">
        <v>252</v>
      </c>
      <c r="BD71" t="s">
        <v>289</v>
      </c>
      <c r="BE71" s="44" t="s">
        <v>290</v>
      </c>
      <c r="BF71" t="s">
        <v>291</v>
      </c>
      <c r="BG71" s="61" t="s">
        <v>289</v>
      </c>
      <c r="BH71" t="str">
        <f t="shared" si="11"/>
        <v>CEB L</v>
      </c>
    </row>
    <row r="72" spans="1:60" x14ac:dyDescent="0.25">
      <c r="A72" s="44" t="s">
        <v>1344</v>
      </c>
      <c r="B72" s="44" t="s">
        <v>252</v>
      </c>
      <c r="C72" t="s">
        <v>1394</v>
      </c>
      <c r="D72" s="44" t="s">
        <v>282</v>
      </c>
      <c r="E72" t="s">
        <v>283</v>
      </c>
      <c r="F72" t="s">
        <v>52</v>
      </c>
      <c r="G72" s="52" t="s">
        <v>128</v>
      </c>
      <c r="H72" t="s">
        <v>54</v>
      </c>
      <c r="I72" t="s">
        <v>55</v>
      </c>
      <c r="J72" t="s">
        <v>56</v>
      </c>
      <c r="K72" t="s">
        <v>57</v>
      </c>
      <c r="L72" t="s">
        <v>57</v>
      </c>
      <c r="M72" t="s">
        <v>111</v>
      </c>
      <c r="N72">
        <v>3</v>
      </c>
      <c r="O72" s="46" t="str">
        <f t="shared" si="12"/>
        <v>OK</v>
      </c>
      <c r="P72" t="s">
        <v>59</v>
      </c>
      <c r="Q72" t="s">
        <v>59</v>
      </c>
      <c r="R72" t="s">
        <v>57</v>
      </c>
      <c r="S72" t="s">
        <v>1038</v>
      </c>
      <c r="T72">
        <v>4231021.9400000004</v>
      </c>
      <c r="U72">
        <v>586916.69999999995</v>
      </c>
      <c r="V72" s="48" t="str">
        <f t="shared" si="13"/>
        <v>OK</v>
      </c>
      <c r="W72">
        <v>1759702.26</v>
      </c>
      <c r="X72">
        <v>0</v>
      </c>
      <c r="Y72" t="s">
        <v>57</v>
      </c>
      <c r="Z72">
        <v>188329.43</v>
      </c>
      <c r="AA72">
        <v>0</v>
      </c>
      <c r="AB72">
        <v>0</v>
      </c>
      <c r="AC72">
        <v>-1620755.68</v>
      </c>
      <c r="AD72" s="48" t="str">
        <f t="shared" si="14"/>
        <v>OK</v>
      </c>
      <c r="AE72">
        <v>-1114248</v>
      </c>
      <c r="AG72">
        <v>0</v>
      </c>
      <c r="AH72">
        <v>0</v>
      </c>
      <c r="AI72">
        <v>0</v>
      </c>
      <c r="AJ72" s="46" t="str">
        <f t="shared" si="20"/>
        <v>OK</v>
      </c>
      <c r="AK72">
        <v>0</v>
      </c>
      <c r="AL72">
        <v>0</v>
      </c>
      <c r="AM72">
        <v>257000</v>
      </c>
      <c r="AN72" s="49">
        <v>0</v>
      </c>
      <c r="AO72">
        <v>1930250</v>
      </c>
      <c r="AP72">
        <v>1930250</v>
      </c>
      <c r="AQ72" s="48">
        <f t="shared" si="15"/>
        <v>0</v>
      </c>
      <c r="AR72">
        <v>1930250</v>
      </c>
      <c r="AS72">
        <v>1930250</v>
      </c>
      <c r="AT72">
        <v>0</v>
      </c>
      <c r="AU72">
        <v>0</v>
      </c>
      <c r="AV72" s="50">
        <f t="shared" si="16"/>
        <v>0</v>
      </c>
      <c r="AW72" s="50" t="str">
        <f t="shared" si="17"/>
        <v>NÃO</v>
      </c>
      <c r="AX72" s="5" t="str">
        <f t="shared" si="18"/>
        <v>OK</v>
      </c>
      <c r="AY72" s="5" t="str">
        <f t="shared" si="19"/>
        <v>OK</v>
      </c>
      <c r="BC72" s="44" t="s">
        <v>252</v>
      </c>
      <c r="BD72" t="s">
        <v>281</v>
      </c>
      <c r="BE72" s="44" t="s">
        <v>282</v>
      </c>
      <c r="BF72" t="s">
        <v>283</v>
      </c>
      <c r="BG72" s="61" t="s">
        <v>281</v>
      </c>
      <c r="BH72" t="str">
        <f t="shared" si="11"/>
        <v>CEBGAS</v>
      </c>
    </row>
    <row r="73" spans="1:60" x14ac:dyDescent="0.25">
      <c r="A73" s="44" t="s">
        <v>1344</v>
      </c>
      <c r="B73" s="44" t="s">
        <v>252</v>
      </c>
      <c r="C73" t="s">
        <v>1395</v>
      </c>
      <c r="D73" s="44" t="s">
        <v>293</v>
      </c>
      <c r="E73" t="s">
        <v>294</v>
      </c>
      <c r="F73" t="s">
        <v>52</v>
      </c>
      <c r="G73" s="56" t="s">
        <v>280</v>
      </c>
      <c r="H73" t="s">
        <v>73</v>
      </c>
      <c r="I73" t="s">
        <v>55</v>
      </c>
      <c r="J73" t="s">
        <v>56</v>
      </c>
      <c r="K73" t="s">
        <v>57</v>
      </c>
      <c r="L73" t="s">
        <v>59</v>
      </c>
      <c r="M73" t="s">
        <v>111</v>
      </c>
      <c r="N73">
        <v>16</v>
      </c>
      <c r="O73" s="46" t="str">
        <f t="shared" si="12"/>
        <v>OK</v>
      </c>
      <c r="P73" t="s">
        <v>57</v>
      </c>
      <c r="Q73" t="s">
        <v>59</v>
      </c>
      <c r="R73" t="s">
        <v>57</v>
      </c>
      <c r="S73" s="59" t="s">
        <v>1042</v>
      </c>
      <c r="T73">
        <v>23396040.920000002</v>
      </c>
      <c r="U73">
        <v>3502611.03</v>
      </c>
      <c r="V73" s="48" t="str">
        <f t="shared" si="13"/>
        <v>OK</v>
      </c>
      <c r="W73">
        <v>12027576.439999999</v>
      </c>
      <c r="X73">
        <v>21080.33</v>
      </c>
      <c r="Y73" t="s">
        <v>59</v>
      </c>
      <c r="Z73">
        <v>498173.76</v>
      </c>
      <c r="AA73">
        <v>63667.48</v>
      </c>
      <c r="AB73">
        <v>0</v>
      </c>
      <c r="AC73">
        <v>16372619.220000001</v>
      </c>
      <c r="AD73" s="48" t="str">
        <f t="shared" si="14"/>
        <v>OK</v>
      </c>
      <c r="AE73">
        <v>39867031.600000001</v>
      </c>
      <c r="AG73">
        <v>0</v>
      </c>
      <c r="AH73">
        <v>0</v>
      </c>
      <c r="AI73">
        <v>0</v>
      </c>
      <c r="AJ73" s="46" t="str">
        <f t="shared" si="20"/>
        <v>OK</v>
      </c>
      <c r="AK73">
        <v>0</v>
      </c>
      <c r="AL73">
        <v>0</v>
      </c>
      <c r="AM73">
        <v>0</v>
      </c>
      <c r="AN73" s="49">
        <v>0</v>
      </c>
      <c r="AO73">
        <v>21270415</v>
      </c>
      <c r="AP73">
        <v>21270415</v>
      </c>
      <c r="AQ73" s="48">
        <f t="shared" si="15"/>
        <v>0</v>
      </c>
      <c r="AR73">
        <v>21270414.68</v>
      </c>
      <c r="AS73">
        <v>21270414.68</v>
      </c>
      <c r="AT73">
        <v>0</v>
      </c>
      <c r="AU73">
        <v>0</v>
      </c>
      <c r="AV73" s="50">
        <f t="shared" si="16"/>
        <v>0</v>
      </c>
      <c r="AW73" s="50" t="str">
        <f t="shared" si="17"/>
        <v>NÃO</v>
      </c>
      <c r="AX73" s="5" t="str">
        <f t="shared" si="18"/>
        <v>OK</v>
      </c>
      <c r="AY73" s="5" t="str">
        <f t="shared" si="19"/>
        <v>OK</v>
      </c>
      <c r="BC73" s="44" t="s">
        <v>252</v>
      </c>
      <c r="BD73" t="s">
        <v>292</v>
      </c>
      <c r="BE73" s="44" t="s">
        <v>293</v>
      </c>
      <c r="BF73" t="s">
        <v>294</v>
      </c>
      <c r="BG73" s="61" t="s">
        <v>292</v>
      </c>
      <c r="BH73" t="str">
        <f t="shared" si="11"/>
        <v>CEBPAR</v>
      </c>
    </row>
    <row r="74" spans="1:60" x14ac:dyDescent="0.25">
      <c r="A74" s="44" t="s">
        <v>1344</v>
      </c>
      <c r="B74" s="44" t="s">
        <v>252</v>
      </c>
      <c r="C74" t="s">
        <v>1396</v>
      </c>
      <c r="D74" s="44" t="s">
        <v>272</v>
      </c>
      <c r="E74" t="s">
        <v>273</v>
      </c>
      <c r="F74" t="s">
        <v>67</v>
      </c>
      <c r="G74" s="51" t="s">
        <v>53</v>
      </c>
      <c r="H74" t="s">
        <v>73</v>
      </c>
      <c r="I74" t="s">
        <v>74</v>
      </c>
      <c r="J74" t="s">
        <v>56</v>
      </c>
      <c r="K74" t="s">
        <v>57</v>
      </c>
      <c r="L74" t="s">
        <v>57</v>
      </c>
      <c r="M74" t="s">
        <v>58</v>
      </c>
      <c r="N74">
        <v>5</v>
      </c>
      <c r="O74" s="46" t="str">
        <f t="shared" si="12"/>
        <v>OK</v>
      </c>
      <c r="P74" t="s">
        <v>59</v>
      </c>
      <c r="Q74" t="s">
        <v>59</v>
      </c>
      <c r="R74" t="s">
        <v>57</v>
      </c>
      <c r="S74" s="66" t="s">
        <v>1035</v>
      </c>
      <c r="T74">
        <v>0</v>
      </c>
      <c r="U74">
        <v>148947.60999999999</v>
      </c>
      <c r="V74" s="48" t="str">
        <f t="shared" si="13"/>
        <v>OK</v>
      </c>
      <c r="W74">
        <v>220908.49</v>
      </c>
      <c r="X74">
        <v>0</v>
      </c>
      <c r="Y74" t="s">
        <v>57</v>
      </c>
      <c r="Z74">
        <v>120480.9</v>
      </c>
      <c r="AA74">
        <v>0</v>
      </c>
      <c r="AB74">
        <v>112014.66</v>
      </c>
      <c r="AC74">
        <v>-11812145.619999999</v>
      </c>
      <c r="AD74" s="48" t="str">
        <f t="shared" si="14"/>
        <v>OK</v>
      </c>
      <c r="AE74">
        <v>454524.01</v>
      </c>
      <c r="AG74">
        <v>0</v>
      </c>
      <c r="AH74">
        <v>237726.7</v>
      </c>
      <c r="AI74">
        <v>220908.5</v>
      </c>
      <c r="AJ74" s="46" t="str">
        <f t="shared" si="20"/>
        <v>OK</v>
      </c>
      <c r="AK74">
        <v>11099713.6</v>
      </c>
      <c r="AL74">
        <v>69761.27</v>
      </c>
      <c r="AM74">
        <v>32942.11</v>
      </c>
      <c r="AN74" s="49">
        <v>0</v>
      </c>
      <c r="AO74">
        <v>98826.55</v>
      </c>
      <c r="AP74">
        <v>99.65</v>
      </c>
      <c r="AQ74" s="48">
        <f t="shared" si="15"/>
        <v>-98726.900000000009</v>
      </c>
      <c r="AR74">
        <v>12233727.6</v>
      </c>
      <c r="AS74">
        <v>12266669.710000001</v>
      </c>
      <c r="AT74">
        <v>32942.11</v>
      </c>
      <c r="AU74">
        <v>0</v>
      </c>
      <c r="AV74" s="50">
        <f t="shared" si="16"/>
        <v>32942.110000001267</v>
      </c>
      <c r="AW74" s="50" t="str">
        <f t="shared" si="17"/>
        <v>SIM</v>
      </c>
      <c r="AX74" s="5" t="str">
        <f t="shared" si="18"/>
        <v>OK</v>
      </c>
      <c r="AY74" s="5" t="str">
        <f t="shared" si="19"/>
        <v>OK</v>
      </c>
      <c r="BC74" s="44" t="s">
        <v>252</v>
      </c>
      <c r="BD74" t="s">
        <v>271</v>
      </c>
      <c r="BE74" s="44" t="s">
        <v>272</v>
      </c>
      <c r="BF74" t="s">
        <v>273</v>
      </c>
      <c r="BG74" s="61" t="s">
        <v>271</v>
      </c>
      <c r="BH74" t="str">
        <f t="shared" si="11"/>
        <v>CODEPLAN</v>
      </c>
    </row>
    <row r="75" spans="1:60" x14ac:dyDescent="0.25">
      <c r="A75" s="44" t="s">
        <v>1344</v>
      </c>
      <c r="B75" s="44" t="s">
        <v>252</v>
      </c>
      <c r="C75" t="s">
        <v>1397</v>
      </c>
      <c r="D75" s="44" t="s">
        <v>296</v>
      </c>
      <c r="E75" t="s">
        <v>297</v>
      </c>
      <c r="F75" t="s">
        <v>52</v>
      </c>
      <c r="G75" s="52" t="s">
        <v>91</v>
      </c>
      <c r="H75" t="s">
        <v>73</v>
      </c>
      <c r="I75" t="s">
        <v>171</v>
      </c>
      <c r="J75" t="s">
        <v>56</v>
      </c>
      <c r="K75" t="s">
        <v>57</v>
      </c>
      <c r="L75" t="s">
        <v>57</v>
      </c>
      <c r="M75" t="s">
        <v>58</v>
      </c>
      <c r="N75">
        <v>410</v>
      </c>
      <c r="O75" s="46" t="str">
        <f t="shared" si="12"/>
        <v>OK</v>
      </c>
      <c r="P75" t="s">
        <v>59</v>
      </c>
      <c r="Q75" t="s">
        <v>59</v>
      </c>
      <c r="R75" t="s">
        <v>59</v>
      </c>
      <c r="S75" s="59" t="s">
        <v>1043</v>
      </c>
      <c r="T75">
        <v>11443214.810000001</v>
      </c>
      <c r="U75">
        <v>20730865.670000002</v>
      </c>
      <c r="V75" s="48" t="str">
        <f t="shared" si="13"/>
        <v>OK</v>
      </c>
      <c r="W75">
        <v>89688230.989999995</v>
      </c>
      <c r="X75">
        <v>43555936.210000001</v>
      </c>
      <c r="Y75" t="s">
        <v>57</v>
      </c>
      <c r="Z75">
        <v>217417.95</v>
      </c>
      <c r="AA75">
        <v>0</v>
      </c>
      <c r="AB75">
        <v>12175.45</v>
      </c>
      <c r="AC75">
        <v>-1082217.6599999999</v>
      </c>
      <c r="AD75" s="48" t="str">
        <f t="shared" si="14"/>
        <v>OK</v>
      </c>
      <c r="AE75">
        <v>-210563322.94999999</v>
      </c>
      <c r="AG75">
        <v>0</v>
      </c>
      <c r="AH75">
        <v>55978270.090000004</v>
      </c>
      <c r="AI75">
        <v>85130645.370000005</v>
      </c>
      <c r="AJ75" s="46" t="str">
        <f t="shared" si="20"/>
        <v>OK</v>
      </c>
      <c r="AK75">
        <v>112758668.76000001</v>
      </c>
      <c r="AL75">
        <v>85130645.370000005</v>
      </c>
      <c r="AM75">
        <v>0</v>
      </c>
      <c r="AN75" s="49">
        <v>0</v>
      </c>
      <c r="AO75">
        <v>100078.46</v>
      </c>
      <c r="AP75">
        <v>100</v>
      </c>
      <c r="AQ75" s="48">
        <f t="shared" si="15"/>
        <v>-99978.46</v>
      </c>
      <c r="AR75">
        <v>37029931.619999997</v>
      </c>
      <c r="AS75">
        <v>75000000</v>
      </c>
      <c r="AT75">
        <v>37970068.380000003</v>
      </c>
      <c r="AU75">
        <v>37970068.380000003</v>
      </c>
      <c r="AV75" s="50">
        <f t="shared" si="16"/>
        <v>75940136.760000005</v>
      </c>
      <c r="AW75" s="50" t="str">
        <f t="shared" si="17"/>
        <v>SIM</v>
      </c>
      <c r="AX75" s="5" t="str">
        <f t="shared" si="18"/>
        <v>OK</v>
      </c>
      <c r="AY75" s="5" t="str">
        <f t="shared" si="19"/>
        <v>OK</v>
      </c>
      <c r="BC75" s="44" t="s">
        <v>252</v>
      </c>
      <c r="BD75" t="s">
        <v>295</v>
      </c>
      <c r="BE75" s="44" t="s">
        <v>296</v>
      </c>
      <c r="BF75" t="s">
        <v>297</v>
      </c>
      <c r="BG75" s="61" t="s">
        <v>295</v>
      </c>
      <c r="BH75" t="str">
        <f t="shared" si="11"/>
        <v>CODHAB/DF</v>
      </c>
    </row>
    <row r="76" spans="1:60" x14ac:dyDescent="0.25">
      <c r="A76" s="44" t="s">
        <v>1344</v>
      </c>
      <c r="B76" s="44" t="s">
        <v>252</v>
      </c>
      <c r="C76" t="s">
        <v>1398</v>
      </c>
      <c r="D76" s="44" t="s">
        <v>299</v>
      </c>
      <c r="E76" t="s">
        <v>300</v>
      </c>
      <c r="F76" t="s">
        <v>52</v>
      </c>
      <c r="G76" s="52" t="s">
        <v>102</v>
      </c>
      <c r="H76" t="s">
        <v>73</v>
      </c>
      <c r="I76" t="s">
        <v>74</v>
      </c>
      <c r="J76" t="s">
        <v>256</v>
      </c>
      <c r="K76" t="s">
        <v>57</v>
      </c>
      <c r="L76" t="s">
        <v>57</v>
      </c>
      <c r="M76" t="s">
        <v>58</v>
      </c>
      <c r="N76">
        <v>343</v>
      </c>
      <c r="O76" s="46" t="str">
        <f t="shared" si="12"/>
        <v>OK</v>
      </c>
      <c r="P76" t="s">
        <v>59</v>
      </c>
      <c r="Q76" t="s">
        <v>59</v>
      </c>
      <c r="R76" t="s">
        <v>59</v>
      </c>
      <c r="S76" s="69" t="s">
        <v>1044</v>
      </c>
      <c r="T76">
        <v>169535.12</v>
      </c>
      <c r="U76">
        <v>145003186.09</v>
      </c>
      <c r="V76" s="48" t="str">
        <f t="shared" si="13"/>
        <v>OK</v>
      </c>
      <c r="W76">
        <v>172823326.43000001</v>
      </c>
      <c r="X76">
        <v>1040816.14</v>
      </c>
      <c r="Y76" t="s">
        <v>57</v>
      </c>
      <c r="Z76">
        <v>946413.84</v>
      </c>
      <c r="AA76">
        <v>0</v>
      </c>
      <c r="AB76">
        <v>0</v>
      </c>
      <c r="AC76">
        <v>-21394028.530000001</v>
      </c>
      <c r="AD76" s="48" t="str">
        <f t="shared" si="14"/>
        <v>OK</v>
      </c>
      <c r="AE76">
        <v>-53793107.369999997</v>
      </c>
      <c r="AG76">
        <v>0</v>
      </c>
      <c r="AH76">
        <v>131050245.36</v>
      </c>
      <c r="AI76">
        <v>133796149.77</v>
      </c>
      <c r="AJ76" s="46" t="str">
        <f t="shared" si="20"/>
        <v>OK</v>
      </c>
      <c r="AK76">
        <v>0</v>
      </c>
      <c r="AL76">
        <v>0</v>
      </c>
      <c r="AM76">
        <v>0</v>
      </c>
      <c r="AN76" s="49">
        <v>0</v>
      </c>
      <c r="AO76">
        <v>1</v>
      </c>
      <c r="AP76">
        <v>0</v>
      </c>
      <c r="AQ76" s="48">
        <f t="shared" si="15"/>
        <v>-1</v>
      </c>
      <c r="AR76">
        <v>677760.52</v>
      </c>
      <c r="AS76">
        <v>677760.52</v>
      </c>
      <c r="AT76">
        <v>0</v>
      </c>
      <c r="AU76">
        <v>0</v>
      </c>
      <c r="AV76" s="50">
        <f t="shared" si="16"/>
        <v>0</v>
      </c>
      <c r="AW76" s="50" t="str">
        <f t="shared" si="17"/>
        <v>NÃO</v>
      </c>
      <c r="AX76" s="5" t="str">
        <f t="shared" si="18"/>
        <v>OK</v>
      </c>
      <c r="AY76" s="5" t="str">
        <f t="shared" si="19"/>
        <v>OK</v>
      </c>
      <c r="BC76" s="44" t="s">
        <v>252</v>
      </c>
      <c r="BD76" t="s">
        <v>298</v>
      </c>
      <c r="BE76" s="44" t="s">
        <v>299</v>
      </c>
      <c r="BF76" t="s">
        <v>300</v>
      </c>
      <c r="BG76" s="61" t="s">
        <v>298</v>
      </c>
      <c r="BH76" t="str">
        <f t="shared" si="11"/>
        <v>EMATER-DF</v>
      </c>
    </row>
    <row r="77" spans="1:60" x14ac:dyDescent="0.25">
      <c r="A77" s="44" t="s">
        <v>1344</v>
      </c>
      <c r="B77" s="44" t="s">
        <v>252</v>
      </c>
      <c r="C77" t="s">
        <v>1399</v>
      </c>
      <c r="D77" s="44" t="s">
        <v>325</v>
      </c>
      <c r="E77" t="s">
        <v>326</v>
      </c>
      <c r="F77" t="s">
        <v>52</v>
      </c>
      <c r="G77" s="52" t="s">
        <v>110</v>
      </c>
      <c r="H77" t="s">
        <v>73</v>
      </c>
      <c r="I77" t="s">
        <v>55</v>
      </c>
      <c r="J77" t="s">
        <v>56</v>
      </c>
      <c r="K77" t="s">
        <v>57</v>
      </c>
      <c r="L77" t="s">
        <v>59</v>
      </c>
      <c r="M77" t="s">
        <v>58</v>
      </c>
      <c r="N77">
        <v>48</v>
      </c>
      <c r="O77" s="46" t="str">
        <f t="shared" si="12"/>
        <v>OK</v>
      </c>
      <c r="P77" t="s">
        <v>59</v>
      </c>
      <c r="Q77" t="s">
        <v>59</v>
      </c>
      <c r="R77" t="s">
        <v>57</v>
      </c>
      <c r="S77" s="66" t="s">
        <v>1050</v>
      </c>
      <c r="T77">
        <v>5840466.29</v>
      </c>
      <c r="U77">
        <v>4864954.72</v>
      </c>
      <c r="V77" s="48" t="str">
        <f t="shared" si="13"/>
        <v>OK</v>
      </c>
      <c r="W77">
        <v>5817913</v>
      </c>
      <c r="X77">
        <v>0</v>
      </c>
      <c r="Y77" t="s">
        <v>57</v>
      </c>
      <c r="Z77">
        <v>234343.62</v>
      </c>
      <c r="AA77">
        <v>0</v>
      </c>
      <c r="AB77">
        <v>0</v>
      </c>
      <c r="AC77">
        <v>27553</v>
      </c>
      <c r="AD77" s="48" t="str">
        <f t="shared" si="14"/>
        <v>OK</v>
      </c>
      <c r="AE77">
        <v>0</v>
      </c>
      <c r="AG77">
        <v>0</v>
      </c>
      <c r="AH77">
        <v>0</v>
      </c>
      <c r="AI77">
        <v>0</v>
      </c>
      <c r="AJ77" s="46" t="str">
        <f t="shared" si="20"/>
        <v>OK</v>
      </c>
      <c r="AK77">
        <v>0</v>
      </c>
      <c r="AL77">
        <v>0</v>
      </c>
      <c r="AM77">
        <v>0</v>
      </c>
      <c r="AN77" s="49">
        <v>5840466.29</v>
      </c>
      <c r="AO77">
        <v>0</v>
      </c>
      <c r="AP77">
        <v>10</v>
      </c>
      <c r="AQ77" s="48">
        <f t="shared" si="15"/>
        <v>10</v>
      </c>
      <c r="AR77">
        <v>0</v>
      </c>
      <c r="AS77">
        <v>5000</v>
      </c>
      <c r="AT77">
        <v>0</v>
      </c>
      <c r="AU77">
        <v>45000</v>
      </c>
      <c r="AV77" s="50">
        <f t="shared" si="16"/>
        <v>50000</v>
      </c>
      <c r="AW77" s="50" t="str">
        <f t="shared" si="17"/>
        <v>SIM</v>
      </c>
      <c r="AX77" s="5" t="str">
        <f t="shared" si="18"/>
        <v>OK</v>
      </c>
      <c r="AY77" s="5" t="str">
        <f t="shared" si="19"/>
        <v>OK</v>
      </c>
      <c r="BC77" s="44" t="s">
        <v>252</v>
      </c>
      <c r="BD77" t="s">
        <v>324</v>
      </c>
      <c r="BE77" s="44" t="s">
        <v>325</v>
      </c>
      <c r="BF77" t="s">
        <v>326</v>
      </c>
      <c r="BG77" s="61" t="s">
        <v>324</v>
      </c>
      <c r="BH77" t="str">
        <f t="shared" si="11"/>
        <v>ETR S.A.</v>
      </c>
    </row>
    <row r="78" spans="1:60" x14ac:dyDescent="0.25">
      <c r="A78" s="44" t="s">
        <v>1344</v>
      </c>
      <c r="B78" s="44" t="s">
        <v>252</v>
      </c>
      <c r="C78" t="s">
        <v>1400</v>
      </c>
      <c r="D78" s="44" t="s">
        <v>302</v>
      </c>
      <c r="E78" t="s">
        <v>303</v>
      </c>
      <c r="F78" t="s">
        <v>52</v>
      </c>
      <c r="G78" s="52" t="s">
        <v>204</v>
      </c>
      <c r="H78" t="s">
        <v>73</v>
      </c>
      <c r="I78" t="s">
        <v>74</v>
      </c>
      <c r="J78" t="s">
        <v>56</v>
      </c>
      <c r="K78" t="s">
        <v>57</v>
      </c>
      <c r="L78" t="s">
        <v>57</v>
      </c>
      <c r="M78" t="s">
        <v>58</v>
      </c>
      <c r="N78">
        <v>1233</v>
      </c>
      <c r="O78" s="46" t="str">
        <f t="shared" si="12"/>
        <v>OK</v>
      </c>
      <c r="P78" t="s">
        <v>59</v>
      </c>
      <c r="Q78" t="s">
        <v>59</v>
      </c>
      <c r="R78" t="s">
        <v>57</v>
      </c>
      <c r="S78" s="66" t="s">
        <v>1045</v>
      </c>
      <c r="T78">
        <v>200542558.61000001</v>
      </c>
      <c r="U78">
        <v>282403350</v>
      </c>
      <c r="V78" s="48" t="str">
        <f t="shared" si="13"/>
        <v>OK</v>
      </c>
      <c r="W78">
        <v>553641888.00999999</v>
      </c>
      <c r="X78">
        <v>13475701.060000001</v>
      </c>
      <c r="Y78" t="s">
        <v>57</v>
      </c>
      <c r="Z78">
        <v>714411.22</v>
      </c>
      <c r="AA78">
        <v>0</v>
      </c>
      <c r="AB78">
        <v>37163.279999999999</v>
      </c>
      <c r="AC78">
        <v>87374621.189999998</v>
      </c>
      <c r="AD78" s="48" t="str">
        <f t="shared" si="14"/>
        <v>OK</v>
      </c>
      <c r="AE78">
        <v>1836600786.1700001</v>
      </c>
      <c r="AG78">
        <v>0</v>
      </c>
      <c r="AH78">
        <v>320131388.44</v>
      </c>
      <c r="AI78">
        <v>369615946.13</v>
      </c>
      <c r="AJ78" s="46" t="str">
        <f t="shared" si="20"/>
        <v>OK</v>
      </c>
      <c r="AK78">
        <v>0</v>
      </c>
      <c r="AL78">
        <v>0</v>
      </c>
      <c r="AM78">
        <v>21495086.09</v>
      </c>
      <c r="AN78" s="49">
        <v>2233538.6</v>
      </c>
      <c r="AO78">
        <v>30461700</v>
      </c>
      <c r="AP78">
        <v>30689692</v>
      </c>
      <c r="AQ78" s="48">
        <f t="shared" si="15"/>
        <v>227992</v>
      </c>
      <c r="AR78">
        <v>2871929076</v>
      </c>
      <c r="AS78">
        <v>2893424161.7600002</v>
      </c>
      <c r="AT78">
        <v>21495086.09</v>
      </c>
      <c r="AU78">
        <v>2233538.6</v>
      </c>
      <c r="AV78" s="50">
        <f t="shared" si="16"/>
        <v>23728624.36000023</v>
      </c>
      <c r="AW78" s="50" t="str">
        <f t="shared" si="17"/>
        <v>SIM</v>
      </c>
      <c r="AX78" s="5" t="str">
        <f t="shared" si="18"/>
        <v>OK</v>
      </c>
      <c r="AY78" s="5" t="str">
        <f t="shared" si="19"/>
        <v>OK</v>
      </c>
      <c r="BC78" s="44" t="s">
        <v>252</v>
      </c>
      <c r="BD78" t="s">
        <v>301</v>
      </c>
      <c r="BE78" s="44" t="s">
        <v>302</v>
      </c>
      <c r="BF78" t="s">
        <v>303</v>
      </c>
      <c r="BG78" s="61" t="s">
        <v>301</v>
      </c>
      <c r="BH78" t="str">
        <f t="shared" si="11"/>
        <v>METRÔ-DF</v>
      </c>
    </row>
    <row r="79" spans="1:60" x14ac:dyDescent="0.25">
      <c r="A79" s="44" t="s">
        <v>1344</v>
      </c>
      <c r="B79" s="44" t="s">
        <v>252</v>
      </c>
      <c r="C79" t="s">
        <v>1401</v>
      </c>
      <c r="D79" s="44" t="s">
        <v>305</v>
      </c>
      <c r="E79" t="s">
        <v>306</v>
      </c>
      <c r="F79" t="s">
        <v>52</v>
      </c>
      <c r="G79" s="52" t="s">
        <v>91</v>
      </c>
      <c r="H79" t="s">
        <v>73</v>
      </c>
      <c r="I79" t="s">
        <v>55</v>
      </c>
      <c r="J79" t="s">
        <v>56</v>
      </c>
      <c r="K79" t="s">
        <v>57</v>
      </c>
      <c r="L79" t="s">
        <v>57</v>
      </c>
      <c r="M79" t="s">
        <v>58</v>
      </c>
      <c r="N79">
        <v>1736</v>
      </c>
      <c r="O79" s="46" t="str">
        <f t="shared" si="12"/>
        <v>OK</v>
      </c>
      <c r="P79" t="s">
        <v>59</v>
      </c>
      <c r="Q79" t="s">
        <v>59</v>
      </c>
      <c r="R79" t="s">
        <v>59</v>
      </c>
      <c r="S79" t="s">
        <v>1046</v>
      </c>
      <c r="T79">
        <v>0</v>
      </c>
      <c r="U79">
        <v>340941411.88999999</v>
      </c>
      <c r="V79" s="48" t="str">
        <f t="shared" si="13"/>
        <v>OK</v>
      </c>
      <c r="W79">
        <v>1510513199.5599999</v>
      </c>
      <c r="X79">
        <v>0</v>
      </c>
      <c r="Y79" t="s">
        <v>57</v>
      </c>
      <c r="Z79">
        <v>442568.56</v>
      </c>
      <c r="AA79">
        <v>0</v>
      </c>
      <c r="AB79">
        <v>14149.6</v>
      </c>
      <c r="AC79">
        <v>14201543.51</v>
      </c>
      <c r="AD79" s="48" t="str">
        <f t="shared" si="14"/>
        <v>OK</v>
      </c>
      <c r="AE79">
        <v>637285737.40999997</v>
      </c>
      <c r="AG79">
        <v>0</v>
      </c>
      <c r="AH79">
        <v>1039034444.78</v>
      </c>
      <c r="AI79">
        <v>1404573152.3399999</v>
      </c>
      <c r="AJ79" s="46" t="str">
        <f t="shared" si="20"/>
        <v>OK</v>
      </c>
      <c r="AK79">
        <v>0</v>
      </c>
      <c r="AL79">
        <v>0</v>
      </c>
      <c r="AM79">
        <v>0</v>
      </c>
      <c r="AN79" s="49">
        <v>0</v>
      </c>
      <c r="AO79">
        <v>280600</v>
      </c>
      <c r="AP79">
        <v>280600</v>
      </c>
      <c r="AQ79" s="48">
        <f t="shared" si="15"/>
        <v>0</v>
      </c>
      <c r="AR79">
        <v>26713076.280000001</v>
      </c>
      <c r="AS79">
        <v>26713076.280000001</v>
      </c>
      <c r="AT79">
        <v>0</v>
      </c>
      <c r="AU79">
        <v>0</v>
      </c>
      <c r="AV79" s="50">
        <f t="shared" si="16"/>
        <v>0</v>
      </c>
      <c r="AW79" s="50" t="str">
        <f t="shared" si="17"/>
        <v>NÃO</v>
      </c>
      <c r="AX79" s="5" t="str">
        <f t="shared" si="18"/>
        <v>OK</v>
      </c>
      <c r="AY79" s="5" t="str">
        <f t="shared" si="19"/>
        <v>OK</v>
      </c>
      <c r="BC79" s="44" t="s">
        <v>252</v>
      </c>
      <c r="BD79" t="s">
        <v>304</v>
      </c>
      <c r="BE79" s="44" t="s">
        <v>305</v>
      </c>
      <c r="BF79" t="s">
        <v>306</v>
      </c>
      <c r="BG79" s="61" t="s">
        <v>304</v>
      </c>
      <c r="BH79" t="str">
        <f t="shared" si="11"/>
        <v>NOVACAP</v>
      </c>
    </row>
    <row r="80" spans="1:60" x14ac:dyDescent="0.25">
      <c r="A80" s="44" t="s">
        <v>1344</v>
      </c>
      <c r="B80" s="44" t="s">
        <v>252</v>
      </c>
      <c r="C80" t="s">
        <v>1402</v>
      </c>
      <c r="D80" s="44" t="s">
        <v>307</v>
      </c>
      <c r="E80" t="s">
        <v>308</v>
      </c>
      <c r="F80" t="s">
        <v>67</v>
      </c>
      <c r="G80" s="51" t="s">
        <v>53</v>
      </c>
      <c r="H80" t="s">
        <v>54</v>
      </c>
      <c r="I80" t="s">
        <v>55</v>
      </c>
      <c r="J80" t="s">
        <v>56</v>
      </c>
      <c r="K80" t="s">
        <v>57</v>
      </c>
      <c r="L80" t="s">
        <v>57</v>
      </c>
      <c r="M80" t="s">
        <v>111</v>
      </c>
      <c r="N80">
        <v>7</v>
      </c>
      <c r="O80" s="46" t="str">
        <f t="shared" si="12"/>
        <v>OK</v>
      </c>
      <c r="P80" t="s">
        <v>59</v>
      </c>
      <c r="Q80" t="s">
        <v>59</v>
      </c>
      <c r="R80" t="s">
        <v>57</v>
      </c>
      <c r="S80" s="47" t="s">
        <v>987</v>
      </c>
      <c r="T80">
        <v>2688357.05</v>
      </c>
      <c r="U80">
        <v>1277415.42</v>
      </c>
      <c r="V80" s="48" t="str">
        <f t="shared" si="13"/>
        <v>OK</v>
      </c>
      <c r="W80">
        <v>3254746.43</v>
      </c>
      <c r="X80">
        <v>0</v>
      </c>
      <c r="Y80" t="s">
        <v>57</v>
      </c>
      <c r="Z80">
        <v>165657.31</v>
      </c>
      <c r="AA80">
        <v>0</v>
      </c>
      <c r="AB80">
        <v>0</v>
      </c>
      <c r="AC80">
        <v>-516928.28</v>
      </c>
      <c r="AD80" s="48" t="str">
        <f t="shared" si="14"/>
        <v>OK</v>
      </c>
      <c r="AE80">
        <v>8296258.2400000002</v>
      </c>
      <c r="AG80">
        <v>0</v>
      </c>
      <c r="AH80">
        <v>0</v>
      </c>
      <c r="AI80">
        <v>0</v>
      </c>
      <c r="AJ80" s="46" t="str">
        <f t="shared" si="20"/>
        <v>OK</v>
      </c>
      <c r="AK80">
        <v>0</v>
      </c>
      <c r="AL80">
        <v>0</v>
      </c>
      <c r="AM80">
        <v>0</v>
      </c>
      <c r="AN80" s="49">
        <v>0</v>
      </c>
      <c r="AO80">
        <v>4024.42</v>
      </c>
      <c r="AP80">
        <v>4024.42</v>
      </c>
      <c r="AQ80" s="48">
        <f t="shared" si="15"/>
        <v>0</v>
      </c>
      <c r="AR80">
        <v>4024.42</v>
      </c>
      <c r="AS80">
        <v>4024.42</v>
      </c>
      <c r="AT80">
        <v>0</v>
      </c>
      <c r="AU80">
        <v>0</v>
      </c>
      <c r="AV80" s="50">
        <f t="shared" si="16"/>
        <v>0</v>
      </c>
      <c r="AW80" s="50" t="str">
        <f t="shared" si="17"/>
        <v>NÃO</v>
      </c>
      <c r="AX80" s="5" t="str">
        <f t="shared" si="18"/>
        <v>OK</v>
      </c>
      <c r="AY80" s="5" t="str">
        <f t="shared" si="19"/>
        <v>OK</v>
      </c>
      <c r="BC80" s="44" t="s">
        <v>252</v>
      </c>
      <c r="BD80" t="s">
        <v>307</v>
      </c>
      <c r="BE80" s="44" t="s">
        <v>307</v>
      </c>
      <c r="BF80" t="s">
        <v>308</v>
      </c>
      <c r="BG80" s="61" t="s">
        <v>307</v>
      </c>
      <c r="BH80" t="str">
        <f t="shared" si="11"/>
        <v>PROFLORA</v>
      </c>
    </row>
    <row r="81" spans="1:60" x14ac:dyDescent="0.25">
      <c r="A81" s="44" t="s">
        <v>1344</v>
      </c>
      <c r="B81" s="44" t="s">
        <v>252</v>
      </c>
      <c r="C81" t="s">
        <v>1403</v>
      </c>
      <c r="D81" s="44" t="s">
        <v>310</v>
      </c>
      <c r="E81" t="s">
        <v>311</v>
      </c>
      <c r="F81" t="s">
        <v>67</v>
      </c>
      <c r="G81" s="20" t="s">
        <v>72</v>
      </c>
      <c r="H81" t="s">
        <v>73</v>
      </c>
      <c r="I81" t="s">
        <v>55</v>
      </c>
      <c r="J81" t="s">
        <v>56</v>
      </c>
      <c r="K81" t="s">
        <v>57</v>
      </c>
      <c r="L81" t="s">
        <v>57</v>
      </c>
      <c r="M81" t="s">
        <v>58</v>
      </c>
      <c r="N81">
        <v>111</v>
      </c>
      <c r="O81" s="46" t="str">
        <f t="shared" si="12"/>
        <v>OK</v>
      </c>
      <c r="P81" t="s">
        <v>59</v>
      </c>
      <c r="Q81" t="s">
        <v>59</v>
      </c>
      <c r="R81" t="s">
        <v>57</v>
      </c>
      <c r="S81" s="47" t="s">
        <v>987</v>
      </c>
      <c r="T81">
        <v>17847508.870000001</v>
      </c>
      <c r="U81">
        <v>21006545.370000001</v>
      </c>
      <c r="V81" s="48" t="str">
        <f t="shared" si="13"/>
        <v>OK</v>
      </c>
      <c r="W81">
        <v>21113987.66</v>
      </c>
      <c r="X81">
        <v>0</v>
      </c>
      <c r="Y81" t="s">
        <v>57</v>
      </c>
      <c r="Z81">
        <v>272023.83</v>
      </c>
      <c r="AA81">
        <v>0</v>
      </c>
      <c r="AB81">
        <v>0</v>
      </c>
      <c r="AC81">
        <v>-27521.87</v>
      </c>
      <c r="AD81" s="48" t="str">
        <f t="shared" si="14"/>
        <v>OK</v>
      </c>
      <c r="AE81">
        <v>220883.76</v>
      </c>
      <c r="AG81">
        <v>0</v>
      </c>
      <c r="AH81">
        <v>20609264</v>
      </c>
      <c r="AI81">
        <v>17847508.870000001</v>
      </c>
      <c r="AJ81" s="46" t="str">
        <f t="shared" si="20"/>
        <v>OK</v>
      </c>
      <c r="AK81">
        <v>0</v>
      </c>
      <c r="AL81">
        <v>0</v>
      </c>
      <c r="AM81">
        <v>0</v>
      </c>
      <c r="AN81" s="49">
        <v>22.3</v>
      </c>
      <c r="AO81">
        <v>1636885749</v>
      </c>
      <c r="AP81">
        <v>1636885749</v>
      </c>
      <c r="AQ81" s="48">
        <f t="shared" si="15"/>
        <v>0</v>
      </c>
      <c r="AR81">
        <v>16368857.49</v>
      </c>
      <c r="AS81">
        <v>16368857.49</v>
      </c>
      <c r="AT81">
        <v>0</v>
      </c>
      <c r="AU81">
        <v>0</v>
      </c>
      <c r="AV81" s="50">
        <f t="shared" si="16"/>
        <v>0</v>
      </c>
      <c r="AW81" s="50" t="str">
        <f t="shared" si="17"/>
        <v>NÃO</v>
      </c>
      <c r="AX81" s="5" t="str">
        <f t="shared" si="18"/>
        <v>OK</v>
      </c>
      <c r="AY81" s="5" t="str">
        <f t="shared" si="19"/>
        <v>OK</v>
      </c>
      <c r="BC81" s="44" t="s">
        <v>252</v>
      </c>
      <c r="BD81" t="s">
        <v>309</v>
      </c>
      <c r="BE81" s="44" t="s">
        <v>310</v>
      </c>
      <c r="BF81" t="s">
        <v>311</v>
      </c>
      <c r="BG81" s="61" t="s">
        <v>309</v>
      </c>
      <c r="BH81" t="str">
        <f t="shared" si="11"/>
        <v>SAB</v>
      </c>
    </row>
    <row r="82" spans="1:60" x14ac:dyDescent="0.25">
      <c r="A82" s="44" t="s">
        <v>1344</v>
      </c>
      <c r="B82" s="44" t="s">
        <v>252</v>
      </c>
      <c r="C82" t="s">
        <v>1404</v>
      </c>
      <c r="D82" s="44" t="s">
        <v>313</v>
      </c>
      <c r="E82" t="s">
        <v>314</v>
      </c>
      <c r="F82" t="s">
        <v>52</v>
      </c>
      <c r="G82" s="52" t="s">
        <v>204</v>
      </c>
      <c r="H82" t="s">
        <v>73</v>
      </c>
      <c r="I82" t="s">
        <v>171</v>
      </c>
      <c r="J82" t="s">
        <v>56</v>
      </c>
      <c r="K82" t="s">
        <v>57</v>
      </c>
      <c r="L82" t="s">
        <v>57</v>
      </c>
      <c r="M82" t="s">
        <v>58</v>
      </c>
      <c r="N82">
        <v>588</v>
      </c>
      <c r="O82" s="46" t="str">
        <f t="shared" si="12"/>
        <v>OK</v>
      </c>
      <c r="P82" t="s">
        <v>59</v>
      </c>
      <c r="Q82" t="s">
        <v>59</v>
      </c>
      <c r="R82" t="s">
        <v>57</v>
      </c>
      <c r="S82" s="66" t="s">
        <v>1047</v>
      </c>
      <c r="T82">
        <v>6469053.9900000002</v>
      </c>
      <c r="U82">
        <v>10230743.41</v>
      </c>
      <c r="V82" s="48" t="str">
        <f t="shared" si="13"/>
        <v>OK</v>
      </c>
      <c r="W82">
        <v>25749121.899999999</v>
      </c>
      <c r="X82">
        <v>0</v>
      </c>
      <c r="Y82" t="s">
        <v>57</v>
      </c>
      <c r="Z82">
        <v>331624.15000000002</v>
      </c>
      <c r="AA82">
        <v>0</v>
      </c>
      <c r="AB82">
        <v>0</v>
      </c>
      <c r="AC82">
        <v>-1052684.46</v>
      </c>
      <c r="AD82" s="48" t="str">
        <f t="shared" si="14"/>
        <v>OK</v>
      </c>
      <c r="AE82">
        <v>64880522.649999999</v>
      </c>
      <c r="AG82">
        <v>0</v>
      </c>
      <c r="AH82">
        <v>125385384</v>
      </c>
      <c r="AI82">
        <v>215123905.25999999</v>
      </c>
      <c r="AJ82" s="46" t="str">
        <f t="shared" si="20"/>
        <v>OK</v>
      </c>
      <c r="AK82">
        <v>72059182.709999993</v>
      </c>
      <c r="AL82">
        <v>75022398.670000002</v>
      </c>
      <c r="AM82">
        <v>0</v>
      </c>
      <c r="AN82" s="49">
        <v>0</v>
      </c>
      <c r="AO82">
        <v>37722.75</v>
      </c>
      <c r="AP82">
        <v>43886200</v>
      </c>
      <c r="AQ82" s="48">
        <f t="shared" si="15"/>
        <v>43848477.25</v>
      </c>
      <c r="AR82">
        <v>38386200</v>
      </c>
      <c r="AS82">
        <v>43886200</v>
      </c>
      <c r="AT82">
        <v>0</v>
      </c>
      <c r="AU82">
        <v>0</v>
      </c>
      <c r="AV82" s="50">
        <f t="shared" si="16"/>
        <v>5500000</v>
      </c>
      <c r="AW82" s="50" t="str">
        <f t="shared" si="17"/>
        <v>SIM</v>
      </c>
      <c r="AX82" s="5" t="str">
        <f t="shared" si="18"/>
        <v>OK</v>
      </c>
      <c r="AY82" s="5" t="str">
        <f t="shared" si="19"/>
        <v>OK</v>
      </c>
      <c r="BC82" s="44" t="s">
        <v>252</v>
      </c>
      <c r="BD82" t="s">
        <v>312</v>
      </c>
      <c r="BE82" s="44" t="s">
        <v>313</v>
      </c>
      <c r="BF82" t="s">
        <v>314</v>
      </c>
      <c r="BG82" s="61" t="s">
        <v>312</v>
      </c>
      <c r="BH82" t="str">
        <f t="shared" si="11"/>
        <v>TCB</v>
      </c>
    </row>
    <row r="83" spans="1:60" x14ac:dyDescent="0.25">
      <c r="A83" s="44" t="s">
        <v>1344</v>
      </c>
      <c r="B83" s="44" t="s">
        <v>252</v>
      </c>
      <c r="C83" t="s">
        <v>1405</v>
      </c>
      <c r="D83" s="44" t="s">
        <v>316</v>
      </c>
      <c r="E83" t="s">
        <v>317</v>
      </c>
      <c r="F83" t="s">
        <v>52</v>
      </c>
      <c r="G83" s="52" t="s">
        <v>91</v>
      </c>
      <c r="H83" t="s">
        <v>73</v>
      </c>
      <c r="I83" t="s">
        <v>55</v>
      </c>
      <c r="J83" t="s">
        <v>56</v>
      </c>
      <c r="K83" t="s">
        <v>57</v>
      </c>
      <c r="L83" t="s">
        <v>57</v>
      </c>
      <c r="M83" t="s">
        <v>111</v>
      </c>
      <c r="N83">
        <v>1049</v>
      </c>
      <c r="O83" s="46" t="str">
        <f t="shared" si="12"/>
        <v>OK</v>
      </c>
      <c r="P83" t="s">
        <v>59</v>
      </c>
      <c r="Q83" t="s">
        <v>59</v>
      </c>
      <c r="R83" t="s">
        <v>59</v>
      </c>
      <c r="S83" s="59" t="s">
        <v>1048</v>
      </c>
      <c r="T83">
        <v>620803664.61000001</v>
      </c>
      <c r="U83">
        <v>288886729.49000001</v>
      </c>
      <c r="V83" s="48" t="str">
        <f t="shared" si="13"/>
        <v>OK</v>
      </c>
      <c r="W83">
        <v>870021756.79999995</v>
      </c>
      <c r="X83">
        <v>0</v>
      </c>
      <c r="Y83" t="s">
        <v>59</v>
      </c>
      <c r="Z83">
        <v>898760.53</v>
      </c>
      <c r="AA83">
        <v>24585.279999999999</v>
      </c>
      <c r="AB83">
        <v>21460.560000000001</v>
      </c>
      <c r="AC83">
        <v>362990597.68000001</v>
      </c>
      <c r="AD83" s="48" t="str">
        <f t="shared" si="14"/>
        <v>OK</v>
      </c>
      <c r="AE83">
        <v>5452260367.6400003</v>
      </c>
      <c r="AG83">
        <v>0</v>
      </c>
      <c r="AH83">
        <v>0</v>
      </c>
      <c r="AI83">
        <v>0</v>
      </c>
      <c r="AJ83" s="46" t="str">
        <f t="shared" si="20"/>
        <v>OK</v>
      </c>
      <c r="AK83">
        <v>0</v>
      </c>
      <c r="AL83">
        <v>0</v>
      </c>
      <c r="AM83">
        <v>0</v>
      </c>
      <c r="AN83" s="49">
        <v>0</v>
      </c>
      <c r="AO83">
        <v>251000</v>
      </c>
      <c r="AP83">
        <v>255000000</v>
      </c>
      <c r="AQ83" s="48">
        <f t="shared" si="15"/>
        <v>254749000</v>
      </c>
      <c r="AR83">
        <v>1851078531</v>
      </c>
      <c r="AS83">
        <v>1851078531</v>
      </c>
      <c r="AT83">
        <v>0</v>
      </c>
      <c r="AU83">
        <v>0</v>
      </c>
      <c r="AV83" s="50">
        <f t="shared" si="16"/>
        <v>0</v>
      </c>
      <c r="AW83" s="50" t="str">
        <f t="shared" si="17"/>
        <v>SIM</v>
      </c>
      <c r="AX83" s="5" t="str">
        <f t="shared" si="18"/>
        <v>OK</v>
      </c>
      <c r="AY83" s="5" t="str">
        <f t="shared" si="19"/>
        <v>OK</v>
      </c>
      <c r="BC83" s="44" t="s">
        <v>252</v>
      </c>
      <c r="BD83" t="s">
        <v>315</v>
      </c>
      <c r="BE83" s="44" t="s">
        <v>316</v>
      </c>
      <c r="BF83" t="s">
        <v>317</v>
      </c>
      <c r="BG83" s="61" t="s">
        <v>315</v>
      </c>
      <c r="BH83" t="str">
        <f t="shared" si="11"/>
        <v>Terracap</v>
      </c>
    </row>
    <row r="84" spans="1:60" x14ac:dyDescent="0.25">
      <c r="A84" s="55" t="s">
        <v>1406</v>
      </c>
      <c r="B84" s="55" t="s">
        <v>327</v>
      </c>
      <c r="C84" t="s">
        <v>1407</v>
      </c>
      <c r="D84" s="55" t="s">
        <v>338</v>
      </c>
      <c r="E84" t="s">
        <v>339</v>
      </c>
      <c r="F84" t="s">
        <v>52</v>
      </c>
      <c r="G84" s="56" t="s">
        <v>68</v>
      </c>
      <c r="H84" t="s">
        <v>54</v>
      </c>
      <c r="I84" t="s">
        <v>55</v>
      </c>
      <c r="J84" t="s">
        <v>56</v>
      </c>
      <c r="K84" t="s">
        <v>57</v>
      </c>
      <c r="L84" t="s">
        <v>57</v>
      </c>
      <c r="M84" t="s">
        <v>111</v>
      </c>
      <c r="N84">
        <v>161</v>
      </c>
      <c r="O84" s="46" t="str">
        <f t="shared" si="12"/>
        <v>OK</v>
      </c>
      <c r="P84" t="s">
        <v>59</v>
      </c>
      <c r="Q84" t="s">
        <v>59</v>
      </c>
      <c r="R84" t="s">
        <v>59</v>
      </c>
      <c r="S84" s="61" t="s">
        <v>1054</v>
      </c>
      <c r="T84">
        <v>278354000</v>
      </c>
      <c r="U84">
        <v>46608858.840000004</v>
      </c>
      <c r="V84" s="48" t="str">
        <f t="shared" si="13"/>
        <v>OK</v>
      </c>
      <c r="W84">
        <v>183184012</v>
      </c>
      <c r="X84">
        <v>6186937.3399999999</v>
      </c>
      <c r="Y84" t="s">
        <v>59</v>
      </c>
      <c r="Z84">
        <v>252762.34</v>
      </c>
      <c r="AA84">
        <v>44339.23</v>
      </c>
      <c r="AB84">
        <v>0</v>
      </c>
      <c r="AC84">
        <v>75969518.140000001</v>
      </c>
      <c r="AD84" s="48" t="str">
        <f t="shared" si="14"/>
        <v>OK</v>
      </c>
      <c r="AE84">
        <v>435218407.47000003</v>
      </c>
      <c r="AF84">
        <v>435218407.47000003</v>
      </c>
      <c r="AG84">
        <v>0</v>
      </c>
      <c r="AH84">
        <v>0</v>
      </c>
      <c r="AI84">
        <v>0</v>
      </c>
      <c r="AJ84" s="46" t="str">
        <f t="shared" si="20"/>
        <v>OK</v>
      </c>
      <c r="AK84">
        <v>0</v>
      </c>
      <c r="AL84">
        <v>0</v>
      </c>
      <c r="AM84">
        <v>0</v>
      </c>
      <c r="AN84" s="49">
        <v>0</v>
      </c>
      <c r="AO84">
        <v>25246979553</v>
      </c>
      <c r="AP84">
        <v>25246979553</v>
      </c>
      <c r="AQ84" s="48">
        <f t="shared" si="15"/>
        <v>0</v>
      </c>
      <c r="AR84">
        <v>439371000</v>
      </c>
      <c r="AS84">
        <v>439371000</v>
      </c>
      <c r="AT84">
        <v>0</v>
      </c>
      <c r="AU84">
        <v>0</v>
      </c>
      <c r="AV84" s="50">
        <f t="shared" si="16"/>
        <v>0</v>
      </c>
      <c r="AW84" s="50" t="str">
        <f t="shared" si="17"/>
        <v>NÃO</v>
      </c>
      <c r="AX84" s="5" t="str">
        <f t="shared" si="18"/>
        <v>OK</v>
      </c>
      <c r="AY84" s="5" t="str">
        <f t="shared" si="19"/>
        <v>OK</v>
      </c>
      <c r="BC84" s="55" t="s">
        <v>327</v>
      </c>
      <c r="BD84" t="s">
        <v>337</v>
      </c>
      <c r="BE84" s="55" t="s">
        <v>338</v>
      </c>
      <c r="BF84" t="s">
        <v>339</v>
      </c>
      <c r="BG84" s="61" t="s">
        <v>337</v>
      </c>
      <c r="BH84" t="str">
        <f t="shared" si="11"/>
        <v>BANDES</v>
      </c>
    </row>
    <row r="85" spans="1:60" x14ac:dyDescent="0.25">
      <c r="A85" s="55" t="s">
        <v>1406</v>
      </c>
      <c r="B85" s="55" t="s">
        <v>327</v>
      </c>
      <c r="C85" t="s">
        <v>1237</v>
      </c>
      <c r="D85" s="55" t="s">
        <v>335</v>
      </c>
      <c r="E85" t="s">
        <v>336</v>
      </c>
      <c r="F85" t="s">
        <v>52</v>
      </c>
      <c r="G85" s="52" t="s">
        <v>68</v>
      </c>
      <c r="H85" t="s">
        <v>54</v>
      </c>
      <c r="I85" t="s">
        <v>55</v>
      </c>
      <c r="J85" t="s">
        <v>256</v>
      </c>
      <c r="K85" t="s">
        <v>59</v>
      </c>
      <c r="L85" t="s">
        <v>57</v>
      </c>
      <c r="M85" t="s">
        <v>111</v>
      </c>
      <c r="N85">
        <v>2049</v>
      </c>
      <c r="O85" s="46" t="str">
        <f t="shared" si="12"/>
        <v>OK</v>
      </c>
      <c r="P85" t="s">
        <v>59</v>
      </c>
      <c r="Q85" t="s">
        <v>59</v>
      </c>
      <c r="R85" t="s">
        <v>59</v>
      </c>
      <c r="S85" s="61" t="s">
        <v>1053</v>
      </c>
      <c r="T85">
        <v>5871312116.21</v>
      </c>
      <c r="U85">
        <v>450600322.39999998</v>
      </c>
      <c r="V85" s="48" t="str">
        <f t="shared" si="13"/>
        <v>OK</v>
      </c>
      <c r="W85">
        <v>5500692170.3199997</v>
      </c>
      <c r="X85">
        <v>110647839.56999999</v>
      </c>
      <c r="Y85" t="s">
        <v>59</v>
      </c>
      <c r="Z85">
        <v>719633.64</v>
      </c>
      <c r="AA85">
        <v>155142.6</v>
      </c>
      <c r="AB85">
        <v>0</v>
      </c>
      <c r="AC85">
        <v>370619945.88999999</v>
      </c>
      <c r="AD85" s="48" t="str">
        <f t="shared" si="14"/>
        <v>OK</v>
      </c>
      <c r="AE85">
        <v>2216351284.6500001</v>
      </c>
      <c r="AF85">
        <v>3058197397.4000001</v>
      </c>
      <c r="AG85">
        <v>185951623.80000001</v>
      </c>
      <c r="AH85">
        <v>1158208.4099999999</v>
      </c>
      <c r="AI85">
        <v>214214.89</v>
      </c>
      <c r="AJ85" s="46" t="str">
        <f t="shared" si="20"/>
        <v>INDÍCIO DE DEPENDÊNCIA POR SUBVENÇÃO</v>
      </c>
      <c r="AK85">
        <v>0</v>
      </c>
      <c r="AL85">
        <v>0</v>
      </c>
      <c r="AM85">
        <v>0</v>
      </c>
      <c r="AN85" s="49">
        <v>0</v>
      </c>
      <c r="AO85">
        <v>291793529</v>
      </c>
      <c r="AP85">
        <v>291793529</v>
      </c>
      <c r="AQ85" s="48">
        <f t="shared" si="15"/>
        <v>0</v>
      </c>
      <c r="AR85">
        <v>1477920000</v>
      </c>
      <c r="AS85">
        <v>1477920000</v>
      </c>
      <c r="AT85">
        <v>0</v>
      </c>
      <c r="AU85">
        <v>0</v>
      </c>
      <c r="AV85" s="50">
        <f t="shared" si="16"/>
        <v>0</v>
      </c>
      <c r="AW85" s="50" t="str">
        <f t="shared" si="17"/>
        <v>NÃO</v>
      </c>
      <c r="AX85" s="5" t="str">
        <f t="shared" si="18"/>
        <v>OK</v>
      </c>
      <c r="AY85" s="5" t="str">
        <f t="shared" si="19"/>
        <v>OK</v>
      </c>
      <c r="BC85" s="55" t="s">
        <v>327</v>
      </c>
      <c r="BD85" t="s">
        <v>334</v>
      </c>
      <c r="BE85" s="55" t="s">
        <v>335</v>
      </c>
      <c r="BF85" t="s">
        <v>336</v>
      </c>
      <c r="BG85" s="61" t="s">
        <v>334</v>
      </c>
      <c r="BH85" t="str">
        <f t="shared" si="11"/>
        <v>BANESTES</v>
      </c>
    </row>
    <row r="86" spans="1:60" x14ac:dyDescent="0.25">
      <c r="A86" s="55" t="s">
        <v>1406</v>
      </c>
      <c r="B86" s="55" t="s">
        <v>327</v>
      </c>
      <c r="C86" t="s">
        <v>1408</v>
      </c>
      <c r="D86" s="55" t="s">
        <v>1277</v>
      </c>
      <c r="E86" t="s">
        <v>330</v>
      </c>
      <c r="F86" t="s">
        <v>52</v>
      </c>
      <c r="G86" s="52" t="s">
        <v>72</v>
      </c>
      <c r="H86" t="s">
        <v>54</v>
      </c>
      <c r="I86" t="s">
        <v>55</v>
      </c>
      <c r="J86" t="s">
        <v>256</v>
      </c>
      <c r="K86" t="s">
        <v>57</v>
      </c>
      <c r="L86" t="s">
        <v>57</v>
      </c>
      <c r="M86" t="s">
        <v>58</v>
      </c>
      <c r="N86">
        <v>56</v>
      </c>
      <c r="O86" s="46" t="str">
        <f t="shared" si="12"/>
        <v>OK</v>
      </c>
      <c r="P86" t="s">
        <v>59</v>
      </c>
      <c r="Q86" t="s">
        <v>59</v>
      </c>
      <c r="R86" t="s">
        <v>57</v>
      </c>
      <c r="S86" s="59" t="s">
        <v>1051</v>
      </c>
      <c r="T86">
        <v>15147312.93</v>
      </c>
      <c r="U86">
        <v>4693072.1900000004</v>
      </c>
      <c r="V86" s="48" t="str">
        <f t="shared" si="13"/>
        <v>OK</v>
      </c>
      <c r="W86">
        <v>19468514.460000001</v>
      </c>
      <c r="X86">
        <v>17198</v>
      </c>
      <c r="Y86" t="s">
        <v>57</v>
      </c>
      <c r="Z86">
        <v>261960.86</v>
      </c>
      <c r="AA86">
        <v>0</v>
      </c>
      <c r="AB86">
        <v>0</v>
      </c>
      <c r="AC86">
        <v>0</v>
      </c>
      <c r="AD86" s="48" t="str">
        <f t="shared" si="14"/>
        <v>OK</v>
      </c>
      <c r="AE86">
        <v>13797743.41</v>
      </c>
      <c r="AF86">
        <v>0</v>
      </c>
      <c r="AG86">
        <v>0</v>
      </c>
      <c r="AH86">
        <v>0</v>
      </c>
      <c r="AI86">
        <v>0</v>
      </c>
      <c r="AJ86" s="46" t="str">
        <f t="shared" si="20"/>
        <v>OK</v>
      </c>
      <c r="AK86">
        <v>0</v>
      </c>
      <c r="AL86">
        <v>0</v>
      </c>
      <c r="AM86">
        <v>0</v>
      </c>
      <c r="AN86" s="49">
        <v>0</v>
      </c>
      <c r="AO86">
        <v>3159556</v>
      </c>
      <c r="AP86">
        <v>3159556</v>
      </c>
      <c r="AQ86" s="48">
        <f t="shared" si="15"/>
        <v>0</v>
      </c>
      <c r="AR86">
        <v>3159556.67</v>
      </c>
      <c r="AS86">
        <v>3159556</v>
      </c>
      <c r="AT86">
        <v>0</v>
      </c>
      <c r="AU86">
        <v>0</v>
      </c>
      <c r="AV86" s="50">
        <f t="shared" si="16"/>
        <v>-0.66999999992549419</v>
      </c>
      <c r="AW86" s="50" t="str">
        <f t="shared" si="17"/>
        <v>NÃO</v>
      </c>
      <c r="AX86" s="5" t="str">
        <f t="shared" si="18"/>
        <v>OK</v>
      </c>
      <c r="AY86" s="5" t="str">
        <f t="shared" si="19"/>
        <v>OK</v>
      </c>
      <c r="BC86" s="55" t="s">
        <v>327</v>
      </c>
      <c r="BD86" s="61" t="s">
        <v>1409</v>
      </c>
      <c r="BE86" s="55" t="s">
        <v>1277</v>
      </c>
      <c r="BF86" t="s">
        <v>330</v>
      </c>
      <c r="BG86" s="61" t="s">
        <v>328</v>
      </c>
      <c r="BH86" t="str">
        <f t="shared" si="11"/>
        <v>CEASA ES</v>
      </c>
    </row>
    <row r="87" spans="1:60" x14ac:dyDescent="0.25">
      <c r="A87" s="55" t="s">
        <v>1406</v>
      </c>
      <c r="B87" s="55" t="s">
        <v>327</v>
      </c>
      <c r="C87" t="s">
        <v>1410</v>
      </c>
      <c r="D87" s="55" t="s">
        <v>341</v>
      </c>
      <c r="E87" t="s">
        <v>342</v>
      </c>
      <c r="F87" t="s">
        <v>52</v>
      </c>
      <c r="G87" s="52" t="s">
        <v>87</v>
      </c>
      <c r="H87" t="s">
        <v>54</v>
      </c>
      <c r="I87" t="s">
        <v>55</v>
      </c>
      <c r="J87" t="s">
        <v>56</v>
      </c>
      <c r="K87" t="s">
        <v>57</v>
      </c>
      <c r="L87" t="s">
        <v>57</v>
      </c>
      <c r="M87" t="s">
        <v>111</v>
      </c>
      <c r="N87">
        <v>1291</v>
      </c>
      <c r="O87" s="46" t="str">
        <f>IF(AND(F87="ativa",N87=0),"VERIFICAR","OK")</f>
        <v>OK</v>
      </c>
      <c r="P87" t="s">
        <v>59</v>
      </c>
      <c r="Q87" t="s">
        <v>59</v>
      </c>
      <c r="R87" t="s">
        <v>59</v>
      </c>
      <c r="S87" s="59" t="s">
        <v>1055</v>
      </c>
      <c r="T87">
        <v>1172245478</v>
      </c>
      <c r="U87">
        <v>276894151.52999997</v>
      </c>
      <c r="V87" s="48" t="str">
        <f>IF(AND(U87=0,N87&gt;0),"VERIFICAR","OK")</f>
        <v>OK</v>
      </c>
      <c r="W87">
        <v>1668649829.49</v>
      </c>
      <c r="X87">
        <v>841819749</v>
      </c>
      <c r="Y87" t="s">
        <v>59</v>
      </c>
      <c r="Z87">
        <v>455441.59</v>
      </c>
      <c r="AA87">
        <v>37556.44</v>
      </c>
      <c r="AB87">
        <v>18594.939999999999</v>
      </c>
      <c r="AC87">
        <v>173544718</v>
      </c>
      <c r="AD87" s="48" t="str">
        <f>IF(AND(Y87="SIM",AC87&lt;0),"VERIFICAR","OK")</f>
        <v>OK</v>
      </c>
      <c r="AE87">
        <v>3756600682</v>
      </c>
      <c r="AF87">
        <v>0</v>
      </c>
      <c r="AG87">
        <v>0</v>
      </c>
      <c r="AH87">
        <v>0</v>
      </c>
      <c r="AI87">
        <v>0</v>
      </c>
      <c r="AJ87" s="46" t="str">
        <f>IF(AND(M87="NÃO DEPENDENTE",AI87&gt;0),"INDÍCIO DE DEPENDÊNCIA POR SUBVENÇÃO","OK")</f>
        <v>OK</v>
      </c>
      <c r="AK87">
        <v>0</v>
      </c>
      <c r="AL87">
        <v>0</v>
      </c>
      <c r="AM87">
        <v>82234466.739999995</v>
      </c>
      <c r="AN87" s="49">
        <v>249281000</v>
      </c>
      <c r="AO87">
        <v>3051099567</v>
      </c>
      <c r="AP87">
        <v>3015250810</v>
      </c>
      <c r="AQ87" s="48">
        <f>AP87-AO87</f>
        <v>-35848757</v>
      </c>
      <c r="AR87">
        <v>3057006000</v>
      </c>
      <c r="AS87">
        <v>3015250810</v>
      </c>
      <c r="AT87">
        <v>0</v>
      </c>
      <c r="AU87">
        <v>0</v>
      </c>
      <c r="AV87" s="50">
        <f>(AS87-AR87)+(AU87)</f>
        <v>-41755190</v>
      </c>
      <c r="AW87" s="50" t="str">
        <f>IF(OR(AQ87&gt;0,AV87&gt;0),"SIM","NÃO")</f>
        <v>NÃO</v>
      </c>
      <c r="AX87" s="5" t="str">
        <f>IF(AND(M87="NÃO DEPENDENTE",AN87&gt;0),"VER CAPITAL","OK")</f>
        <v>VER CAPITAL</v>
      </c>
      <c r="AY87" s="5" t="str">
        <f>IF(AND(AX87="VER CAPITAL",AW87="NÃO"),"INDÍCIO DE DEPENDÊNCIA POR CAPITAL","OK")</f>
        <v>INDÍCIO DE DEPENDÊNCIA POR CAPITAL</v>
      </c>
      <c r="BC87" s="55" t="s">
        <v>327</v>
      </c>
      <c r="BD87" t="s">
        <v>1411</v>
      </c>
      <c r="BE87" s="55" t="s">
        <v>341</v>
      </c>
      <c r="BF87" t="s">
        <v>342</v>
      </c>
      <c r="BG87" s="61" t="s">
        <v>340</v>
      </c>
      <c r="BH87" t="str">
        <f t="shared" si="11"/>
        <v>CESAN</v>
      </c>
    </row>
    <row r="88" spans="1:60" x14ac:dyDescent="0.25">
      <c r="A88" s="55" t="s">
        <v>1406</v>
      </c>
      <c r="B88" s="55" t="s">
        <v>327</v>
      </c>
      <c r="C88" t="s">
        <v>1412</v>
      </c>
      <c r="D88" s="55" t="s">
        <v>344</v>
      </c>
      <c r="E88" t="s">
        <v>345</v>
      </c>
      <c r="F88" t="s">
        <v>52</v>
      </c>
      <c r="G88" s="52" t="s">
        <v>204</v>
      </c>
      <c r="H88" t="s">
        <v>73</v>
      </c>
      <c r="I88" t="s">
        <v>55</v>
      </c>
      <c r="J88" t="s">
        <v>56</v>
      </c>
      <c r="K88" t="s">
        <v>57</v>
      </c>
      <c r="L88" t="s">
        <v>57</v>
      </c>
      <c r="M88" t="s">
        <v>111</v>
      </c>
      <c r="N88">
        <v>210</v>
      </c>
      <c r="O88" s="46" t="str">
        <f t="shared" si="12"/>
        <v>OK</v>
      </c>
      <c r="P88" t="s">
        <v>59</v>
      </c>
      <c r="Q88" t="s">
        <v>59</v>
      </c>
      <c r="R88" t="s">
        <v>57</v>
      </c>
      <c r="S88" s="59" t="s">
        <v>1056</v>
      </c>
      <c r="T88">
        <v>72800697.409999996</v>
      </c>
      <c r="U88">
        <v>46074763.990000002</v>
      </c>
      <c r="V88" s="48" t="str">
        <f t="shared" si="13"/>
        <v>OK</v>
      </c>
      <c r="W88">
        <v>68739182.549999997</v>
      </c>
      <c r="X88">
        <v>250459.42</v>
      </c>
      <c r="Y88" t="s">
        <v>57</v>
      </c>
      <c r="Z88">
        <v>415970.78</v>
      </c>
      <c r="AA88">
        <v>0</v>
      </c>
      <c r="AB88">
        <v>0</v>
      </c>
      <c r="AC88">
        <v>6911299.5700000003</v>
      </c>
      <c r="AD88" s="48" t="str">
        <f t="shared" si="14"/>
        <v>OK</v>
      </c>
      <c r="AE88">
        <v>18312337.600000001</v>
      </c>
      <c r="AF88">
        <v>0</v>
      </c>
      <c r="AG88">
        <v>0</v>
      </c>
      <c r="AH88">
        <v>11560853.08</v>
      </c>
      <c r="AI88">
        <v>14353807.380000001</v>
      </c>
      <c r="AJ88" s="46" t="str">
        <f t="shared" si="20"/>
        <v>INDÍCIO DE DEPENDÊNCIA POR SUBVENÇÃO</v>
      </c>
      <c r="AK88">
        <v>0</v>
      </c>
      <c r="AL88">
        <v>0</v>
      </c>
      <c r="AM88">
        <v>0</v>
      </c>
      <c r="AN88" s="49">
        <v>0</v>
      </c>
      <c r="AO88">
        <v>93473015</v>
      </c>
      <c r="AP88">
        <v>93473015</v>
      </c>
      <c r="AQ88" s="48">
        <f t="shared" si="15"/>
        <v>0</v>
      </c>
      <c r="AR88">
        <v>93473015.359999999</v>
      </c>
      <c r="AS88">
        <v>93473015.359999999</v>
      </c>
      <c r="AT88">
        <v>106526984.64</v>
      </c>
      <c r="AU88">
        <v>106526984.64</v>
      </c>
      <c r="AV88" s="50">
        <f t="shared" si="16"/>
        <v>106526984.64</v>
      </c>
      <c r="AW88" s="50" t="str">
        <f t="shared" si="17"/>
        <v>SIM</v>
      </c>
      <c r="AX88" s="5" t="str">
        <f t="shared" si="18"/>
        <v>OK</v>
      </c>
      <c r="AY88" s="5" t="str">
        <f t="shared" si="19"/>
        <v>OK</v>
      </c>
      <c r="BC88" s="55" t="s">
        <v>327</v>
      </c>
      <c r="BD88" t="s">
        <v>1413</v>
      </c>
      <c r="BE88" s="55" t="s">
        <v>344</v>
      </c>
      <c r="BF88" t="s">
        <v>345</v>
      </c>
      <c r="BG88" s="61" t="s">
        <v>343</v>
      </c>
      <c r="BH88" t="str">
        <f t="shared" si="11"/>
        <v>CETURB</v>
      </c>
    </row>
    <row r="89" spans="1:60" x14ac:dyDescent="0.25">
      <c r="A89" s="55" t="s">
        <v>1406</v>
      </c>
      <c r="B89" s="55" t="s">
        <v>327</v>
      </c>
      <c r="C89" t="s">
        <v>1414</v>
      </c>
      <c r="D89" s="55" t="s">
        <v>1280</v>
      </c>
      <c r="E89" t="s">
        <v>333</v>
      </c>
      <c r="F89" t="s">
        <v>67</v>
      </c>
      <c r="G89" s="52" t="s">
        <v>91</v>
      </c>
      <c r="H89" t="s">
        <v>54</v>
      </c>
      <c r="I89" t="s">
        <v>55</v>
      </c>
      <c r="J89" t="s">
        <v>56</v>
      </c>
      <c r="K89" t="s">
        <v>57</v>
      </c>
      <c r="L89" t="s">
        <v>57</v>
      </c>
      <c r="M89" t="s">
        <v>111</v>
      </c>
      <c r="N89">
        <v>20</v>
      </c>
      <c r="O89" s="46" t="str">
        <f t="shared" si="12"/>
        <v>OK</v>
      </c>
      <c r="P89" t="s">
        <v>57</v>
      </c>
      <c r="Q89" t="s">
        <v>59</v>
      </c>
      <c r="R89" t="s">
        <v>59</v>
      </c>
      <c r="S89" s="59" t="s">
        <v>1052</v>
      </c>
      <c r="T89">
        <v>3413560.3</v>
      </c>
      <c r="U89">
        <v>1312304</v>
      </c>
      <c r="V89" s="48" t="str">
        <f t="shared" si="13"/>
        <v>OK</v>
      </c>
      <c r="W89">
        <v>3458170.6</v>
      </c>
      <c r="X89">
        <v>0</v>
      </c>
      <c r="Y89" t="s">
        <v>57</v>
      </c>
      <c r="Z89">
        <v>85661.67</v>
      </c>
      <c r="AA89">
        <v>0</v>
      </c>
      <c r="AB89">
        <v>0</v>
      </c>
      <c r="AC89">
        <v>44610.3</v>
      </c>
      <c r="AD89" s="48" t="str">
        <f t="shared" si="14"/>
        <v>OK</v>
      </c>
      <c r="AE89">
        <v>14909258.26</v>
      </c>
      <c r="AF89">
        <v>0</v>
      </c>
      <c r="AG89">
        <v>0</v>
      </c>
      <c r="AH89">
        <v>0</v>
      </c>
      <c r="AI89">
        <v>0</v>
      </c>
      <c r="AJ89" s="46" t="str">
        <f t="shared" si="20"/>
        <v>OK</v>
      </c>
      <c r="AK89">
        <v>0</v>
      </c>
      <c r="AL89">
        <v>0</v>
      </c>
      <c r="AM89">
        <v>0</v>
      </c>
      <c r="AN89" s="49">
        <v>0</v>
      </c>
      <c r="AO89">
        <v>68602271495</v>
      </c>
      <c r="AP89">
        <v>68602271495</v>
      </c>
      <c r="AQ89" s="48">
        <f t="shared" si="15"/>
        <v>0</v>
      </c>
      <c r="AR89">
        <v>4525000</v>
      </c>
      <c r="AS89">
        <v>4525000</v>
      </c>
      <c r="AT89">
        <v>0</v>
      </c>
      <c r="AU89">
        <v>0</v>
      </c>
      <c r="AV89" s="50">
        <f t="shared" si="16"/>
        <v>0</v>
      </c>
      <c r="AW89" s="50" t="str">
        <f t="shared" si="17"/>
        <v>NÃO</v>
      </c>
      <c r="AX89" s="5" t="str">
        <f t="shared" si="18"/>
        <v>OK</v>
      </c>
      <c r="AY89" s="5" t="str">
        <f t="shared" si="19"/>
        <v>OK</v>
      </c>
      <c r="BC89" s="55" t="s">
        <v>327</v>
      </c>
      <c r="BD89" s="61" t="s">
        <v>1415</v>
      </c>
      <c r="BE89" s="55" t="s">
        <v>1280</v>
      </c>
      <c r="BF89" t="s">
        <v>333</v>
      </c>
      <c r="BG89" s="61" t="s">
        <v>331</v>
      </c>
      <c r="BH89" t="str">
        <f t="shared" si="11"/>
        <v>COHAB ES</v>
      </c>
    </row>
    <row r="90" spans="1:60" x14ac:dyDescent="0.25">
      <c r="A90" s="44" t="s">
        <v>1344</v>
      </c>
      <c r="B90" s="44" t="s">
        <v>346</v>
      </c>
      <c r="C90" t="s">
        <v>1416</v>
      </c>
      <c r="D90" s="44" t="s">
        <v>348</v>
      </c>
      <c r="E90" t="s">
        <v>349</v>
      </c>
      <c r="F90" t="s">
        <v>52</v>
      </c>
      <c r="G90" s="52" t="s">
        <v>91</v>
      </c>
      <c r="H90" t="s">
        <v>54</v>
      </c>
      <c r="I90" t="s">
        <v>55</v>
      </c>
      <c r="J90" t="s">
        <v>56</v>
      </c>
      <c r="K90" t="s">
        <v>57</v>
      </c>
      <c r="L90" t="s">
        <v>57</v>
      </c>
      <c r="M90" t="s">
        <v>58</v>
      </c>
      <c r="N90">
        <v>406</v>
      </c>
      <c r="O90" s="46" t="str">
        <f t="shared" si="12"/>
        <v>OK</v>
      </c>
      <c r="P90" t="s">
        <v>59</v>
      </c>
      <c r="Q90" t="s">
        <v>59</v>
      </c>
      <c r="R90" t="s">
        <v>59</v>
      </c>
      <c r="S90" s="59" t="s">
        <v>1057</v>
      </c>
      <c r="T90">
        <v>488399211.5</v>
      </c>
      <c r="U90">
        <v>61538915.359999999</v>
      </c>
      <c r="V90" s="48" t="str">
        <f t="shared" si="13"/>
        <v>OK</v>
      </c>
      <c r="W90">
        <v>492858576.45999998</v>
      </c>
      <c r="X90">
        <v>251617168.5</v>
      </c>
      <c r="Y90" t="s">
        <v>57</v>
      </c>
      <c r="Z90">
        <v>419636.49</v>
      </c>
      <c r="AA90">
        <v>0</v>
      </c>
      <c r="AB90">
        <v>55520.639999999999</v>
      </c>
      <c r="AC90">
        <v>244352232.86000001</v>
      </c>
      <c r="AD90" s="48" t="str">
        <f t="shared" si="14"/>
        <v>OK</v>
      </c>
      <c r="AE90">
        <v>375255264.16000003</v>
      </c>
      <c r="AF90">
        <v>0</v>
      </c>
      <c r="AG90">
        <v>0</v>
      </c>
      <c r="AH90">
        <v>54322312.039999999</v>
      </c>
      <c r="AI90">
        <v>351858350.23000002</v>
      </c>
      <c r="AJ90" s="46" t="str">
        <f t="shared" si="20"/>
        <v>OK</v>
      </c>
      <c r="AK90">
        <v>0</v>
      </c>
      <c r="AL90">
        <v>0</v>
      </c>
      <c r="AM90">
        <v>0</v>
      </c>
      <c r="AN90" s="49">
        <v>0</v>
      </c>
      <c r="AO90">
        <v>196040923.41999999</v>
      </c>
      <c r="AP90">
        <v>196040923.41999999</v>
      </c>
      <c r="AQ90" s="48">
        <f t="shared" si="15"/>
        <v>0</v>
      </c>
      <c r="AR90">
        <v>187163774.28999999</v>
      </c>
      <c r="AS90">
        <v>187163774.28999999</v>
      </c>
      <c r="AT90">
        <v>8877149.1300000008</v>
      </c>
      <c r="AU90">
        <v>8877149.1300000008</v>
      </c>
      <c r="AV90" s="50">
        <f t="shared" si="16"/>
        <v>8877149.1300000008</v>
      </c>
      <c r="AW90" s="50" t="str">
        <f t="shared" si="17"/>
        <v>SIM</v>
      </c>
      <c r="AX90" s="5" t="str">
        <f t="shared" si="18"/>
        <v>OK</v>
      </c>
      <c r="AY90" s="5" t="str">
        <f t="shared" si="19"/>
        <v>OK</v>
      </c>
      <c r="BC90" s="44" t="s">
        <v>346</v>
      </c>
      <c r="BD90" t="s">
        <v>347</v>
      </c>
      <c r="BE90" s="44" t="s">
        <v>348</v>
      </c>
      <c r="BF90" t="s">
        <v>349</v>
      </c>
      <c r="BG90" s="61" t="s">
        <v>347</v>
      </c>
      <c r="BH90" t="str">
        <f t="shared" si="11"/>
        <v>AGEHAB</v>
      </c>
    </row>
    <row r="91" spans="1:60" x14ac:dyDescent="0.25">
      <c r="A91" s="44" t="s">
        <v>1344</v>
      </c>
      <c r="B91" s="44" t="s">
        <v>346</v>
      </c>
      <c r="C91" t="s">
        <v>1417</v>
      </c>
      <c r="D91" s="44" t="s">
        <v>364</v>
      </c>
      <c r="E91" t="s">
        <v>365</v>
      </c>
      <c r="F91" t="s">
        <v>67</v>
      </c>
      <c r="G91" s="52" t="s">
        <v>68</v>
      </c>
      <c r="H91" t="s">
        <v>73</v>
      </c>
      <c r="I91" t="s">
        <v>74</v>
      </c>
      <c r="J91" t="s">
        <v>56</v>
      </c>
      <c r="K91" t="s">
        <v>57</v>
      </c>
      <c r="L91" t="s">
        <v>57</v>
      </c>
      <c r="M91" t="s">
        <v>111</v>
      </c>
      <c r="N91">
        <v>0</v>
      </c>
      <c r="O91" s="46" t="str">
        <f t="shared" si="12"/>
        <v>OK</v>
      </c>
      <c r="P91" t="s">
        <v>57</v>
      </c>
      <c r="Q91" t="s">
        <v>57</v>
      </c>
      <c r="R91" t="s">
        <v>57</v>
      </c>
      <c r="S91" s="59" t="s">
        <v>1062</v>
      </c>
      <c r="T91">
        <v>0</v>
      </c>
      <c r="U91">
        <v>0</v>
      </c>
      <c r="V91" s="48" t="str">
        <f t="shared" si="13"/>
        <v>OK</v>
      </c>
      <c r="W91">
        <v>0</v>
      </c>
      <c r="X91">
        <v>0</v>
      </c>
      <c r="Y91" t="s">
        <v>57</v>
      </c>
      <c r="Z91">
        <v>0</v>
      </c>
      <c r="AA91">
        <v>0</v>
      </c>
      <c r="AB91">
        <v>0</v>
      </c>
      <c r="AC91">
        <v>0</v>
      </c>
      <c r="AD91" s="48" t="str">
        <f t="shared" si="14"/>
        <v>OK</v>
      </c>
      <c r="AE91">
        <v>-425197217.69999999</v>
      </c>
      <c r="AF91">
        <v>0</v>
      </c>
      <c r="AG91">
        <v>0</v>
      </c>
      <c r="AH91">
        <v>0</v>
      </c>
      <c r="AI91">
        <v>0</v>
      </c>
      <c r="AJ91" s="46" t="str">
        <f t="shared" si="20"/>
        <v>OK</v>
      </c>
      <c r="AK91">
        <v>0</v>
      </c>
      <c r="AL91">
        <v>0</v>
      </c>
      <c r="AM91">
        <v>0</v>
      </c>
      <c r="AN91" s="49">
        <v>0</v>
      </c>
      <c r="AO91">
        <v>1</v>
      </c>
      <c r="AP91">
        <v>1</v>
      </c>
      <c r="AQ91" s="48">
        <f t="shared" si="15"/>
        <v>0</v>
      </c>
      <c r="AR91">
        <v>1.24</v>
      </c>
      <c r="AS91">
        <v>1.24</v>
      </c>
      <c r="AT91">
        <v>0</v>
      </c>
      <c r="AU91">
        <v>0</v>
      </c>
      <c r="AV91" s="50">
        <f t="shared" si="16"/>
        <v>0</v>
      </c>
      <c r="AW91" s="50" t="str">
        <f t="shared" si="17"/>
        <v>NÃO</v>
      </c>
      <c r="AX91" s="5" t="str">
        <f t="shared" si="18"/>
        <v>OK</v>
      </c>
      <c r="AY91" s="5" t="str">
        <f t="shared" si="19"/>
        <v>OK</v>
      </c>
      <c r="BC91" s="44" t="s">
        <v>346</v>
      </c>
      <c r="BD91" t="s">
        <v>363</v>
      </c>
      <c r="BE91" s="44" t="s">
        <v>364</v>
      </c>
      <c r="BF91" t="s">
        <v>365</v>
      </c>
      <c r="BG91" s="61" t="s">
        <v>363</v>
      </c>
      <c r="BH91" t="str">
        <f t="shared" si="11"/>
        <v>CAIXEGO</v>
      </c>
    </row>
    <row r="92" spans="1:60" x14ac:dyDescent="0.25">
      <c r="A92" s="44" t="s">
        <v>1344</v>
      </c>
      <c r="B92" s="44" t="s">
        <v>346</v>
      </c>
      <c r="C92" t="s">
        <v>1418</v>
      </c>
      <c r="D92" s="44" t="s">
        <v>373</v>
      </c>
      <c r="E92" t="s">
        <v>374</v>
      </c>
      <c r="F92" t="s">
        <v>52</v>
      </c>
      <c r="G92" s="52" t="s">
        <v>72</v>
      </c>
      <c r="H92" t="s">
        <v>54</v>
      </c>
      <c r="I92" t="s">
        <v>55</v>
      </c>
      <c r="J92" t="s">
        <v>56</v>
      </c>
      <c r="K92" t="s">
        <v>57</v>
      </c>
      <c r="L92" t="s">
        <v>57</v>
      </c>
      <c r="M92" t="s">
        <v>111</v>
      </c>
      <c r="N92">
        <v>105</v>
      </c>
      <c r="O92" s="46" t="str">
        <f t="shared" si="12"/>
        <v>OK</v>
      </c>
      <c r="P92" t="s">
        <v>59</v>
      </c>
      <c r="Q92" t="s">
        <v>59</v>
      </c>
      <c r="R92" t="s">
        <v>57</v>
      </c>
      <c r="S92" s="59" t="s">
        <v>1065</v>
      </c>
      <c r="T92">
        <v>31292230.32</v>
      </c>
      <c r="U92">
        <v>14721150.84</v>
      </c>
      <c r="V92" s="48" t="str">
        <f t="shared" si="13"/>
        <v>OK</v>
      </c>
      <c r="W92">
        <v>31192921.940000001</v>
      </c>
      <c r="X92">
        <v>3290524.05</v>
      </c>
      <c r="Y92" t="s">
        <v>57</v>
      </c>
      <c r="Z92">
        <v>409585.77</v>
      </c>
      <c r="AA92">
        <v>0</v>
      </c>
      <c r="AB92">
        <v>66509.490000000005</v>
      </c>
      <c r="AC92">
        <v>99308.38</v>
      </c>
      <c r="AD92" s="48" t="str">
        <f t="shared" si="14"/>
        <v>OK</v>
      </c>
      <c r="AE92">
        <v>257378483.63</v>
      </c>
      <c r="AF92">
        <v>0</v>
      </c>
      <c r="AG92">
        <v>0</v>
      </c>
      <c r="AH92">
        <v>0</v>
      </c>
      <c r="AI92">
        <v>0</v>
      </c>
      <c r="AJ92" s="46" t="str">
        <f t="shared" si="20"/>
        <v>OK</v>
      </c>
      <c r="AK92">
        <v>0</v>
      </c>
      <c r="AL92">
        <v>0</v>
      </c>
      <c r="AM92">
        <v>0</v>
      </c>
      <c r="AN92" s="49">
        <v>0</v>
      </c>
      <c r="AO92">
        <v>23435689.940000001</v>
      </c>
      <c r="AP92">
        <v>23435689.940000001</v>
      </c>
      <c r="AQ92" s="48">
        <f t="shared" si="15"/>
        <v>0</v>
      </c>
      <c r="AR92">
        <v>23435689.940000001</v>
      </c>
      <c r="AS92">
        <v>23435689.940000001</v>
      </c>
      <c r="AT92">
        <v>0</v>
      </c>
      <c r="AU92">
        <v>0</v>
      </c>
      <c r="AV92" s="50">
        <f t="shared" si="16"/>
        <v>0</v>
      </c>
      <c r="AW92" s="50" t="str">
        <f t="shared" si="17"/>
        <v>NÃO</v>
      </c>
      <c r="AX92" s="5" t="str">
        <f t="shared" si="18"/>
        <v>OK</v>
      </c>
      <c r="AY92" s="5" t="str">
        <f t="shared" si="19"/>
        <v>OK</v>
      </c>
      <c r="BC92" s="44" t="s">
        <v>346</v>
      </c>
      <c r="BD92" t="s">
        <v>372</v>
      </c>
      <c r="BE92" s="44" t="s">
        <v>373</v>
      </c>
      <c r="BF92" t="s">
        <v>374</v>
      </c>
      <c r="BG92" s="61" t="s">
        <v>372</v>
      </c>
      <c r="BH92" t="str">
        <f t="shared" si="11"/>
        <v>CEASA-GO</v>
      </c>
    </row>
    <row r="93" spans="1:60" x14ac:dyDescent="0.25">
      <c r="A93" s="44" t="s">
        <v>1344</v>
      </c>
      <c r="B93" s="44" t="s">
        <v>346</v>
      </c>
      <c r="C93" t="s">
        <v>1419</v>
      </c>
      <c r="D93" s="44" t="s">
        <v>354</v>
      </c>
      <c r="E93" t="s">
        <v>355</v>
      </c>
      <c r="F93" t="s">
        <v>52</v>
      </c>
      <c r="G93" s="52" t="s">
        <v>280</v>
      </c>
      <c r="H93" t="s">
        <v>54</v>
      </c>
      <c r="I93" t="s">
        <v>55</v>
      </c>
      <c r="J93" t="s">
        <v>256</v>
      </c>
      <c r="K93" t="s">
        <v>59</v>
      </c>
      <c r="L93" t="s">
        <v>57</v>
      </c>
      <c r="M93" t="s">
        <v>111</v>
      </c>
      <c r="N93">
        <v>112</v>
      </c>
      <c r="O93" s="46" t="str">
        <f t="shared" si="12"/>
        <v>OK</v>
      </c>
      <c r="P93" t="s">
        <v>59</v>
      </c>
      <c r="Q93" t="s">
        <v>59</v>
      </c>
      <c r="R93" t="s">
        <v>59</v>
      </c>
      <c r="S93" s="59" t="s">
        <v>1059</v>
      </c>
      <c r="T93">
        <v>14179676.77</v>
      </c>
      <c r="U93">
        <v>24329776.93</v>
      </c>
      <c r="V93" s="48" t="str">
        <f t="shared" si="13"/>
        <v>OK</v>
      </c>
      <c r="W93">
        <v>71595875.489999995</v>
      </c>
      <c r="X93">
        <v>39303354.719999999</v>
      </c>
      <c r="Y93" t="s">
        <v>57</v>
      </c>
      <c r="Z93">
        <v>537630.73</v>
      </c>
      <c r="AA93">
        <v>0</v>
      </c>
      <c r="AB93">
        <v>0</v>
      </c>
      <c r="AC93">
        <v>48730589.049999997</v>
      </c>
      <c r="AD93" s="48" t="str">
        <f t="shared" si="14"/>
        <v>OK</v>
      </c>
      <c r="AE93">
        <v>746070958.35000002</v>
      </c>
      <c r="AF93">
        <v>0</v>
      </c>
      <c r="AG93">
        <v>0</v>
      </c>
      <c r="AH93">
        <v>0</v>
      </c>
      <c r="AI93">
        <v>0</v>
      </c>
      <c r="AJ93" s="46" t="str">
        <f t="shared" si="20"/>
        <v>OK</v>
      </c>
      <c r="AK93">
        <v>0</v>
      </c>
      <c r="AL93">
        <v>0</v>
      </c>
      <c r="AM93">
        <v>0</v>
      </c>
      <c r="AN93" s="49">
        <v>0</v>
      </c>
      <c r="AO93">
        <v>77850603</v>
      </c>
      <c r="AP93">
        <v>79676502</v>
      </c>
      <c r="AQ93" s="48">
        <f t="shared" si="15"/>
        <v>1825899</v>
      </c>
      <c r="AR93">
        <v>522568747.06999999</v>
      </c>
      <c r="AS93">
        <v>602350701.85000002</v>
      </c>
      <c r="AT93">
        <v>0</v>
      </c>
      <c r="AU93">
        <v>0</v>
      </c>
      <c r="AV93" s="50">
        <f t="shared" si="16"/>
        <v>79781954.780000031</v>
      </c>
      <c r="AW93" s="50" t="str">
        <f t="shared" si="17"/>
        <v>SIM</v>
      </c>
      <c r="AX93" s="5" t="str">
        <f t="shared" si="18"/>
        <v>OK</v>
      </c>
      <c r="AY93" s="5" t="str">
        <f t="shared" si="19"/>
        <v>OK</v>
      </c>
      <c r="BC93" s="44" t="s">
        <v>346</v>
      </c>
      <c r="BD93" t="s">
        <v>353</v>
      </c>
      <c r="BE93" s="44" t="s">
        <v>354</v>
      </c>
      <c r="BF93" t="s">
        <v>355</v>
      </c>
      <c r="BG93" s="61" t="s">
        <v>353</v>
      </c>
      <c r="BH93" t="str">
        <f t="shared" si="11"/>
        <v>CELGPAR</v>
      </c>
    </row>
    <row r="94" spans="1:60" x14ac:dyDescent="0.25">
      <c r="A94" s="44" t="s">
        <v>1344</v>
      </c>
      <c r="B94" s="44" t="s">
        <v>346</v>
      </c>
      <c r="C94" t="s">
        <v>1420</v>
      </c>
      <c r="D94" s="44" t="s">
        <v>376</v>
      </c>
      <c r="E94" t="s">
        <v>377</v>
      </c>
      <c r="F94" t="s">
        <v>52</v>
      </c>
      <c r="G94" s="52" t="s">
        <v>63</v>
      </c>
      <c r="H94" t="s">
        <v>54</v>
      </c>
      <c r="I94" t="s">
        <v>55</v>
      </c>
      <c r="J94" t="s">
        <v>56</v>
      </c>
      <c r="K94" t="s">
        <v>57</v>
      </c>
      <c r="L94" t="s">
        <v>59</v>
      </c>
      <c r="M94" t="s">
        <v>111</v>
      </c>
      <c r="N94">
        <v>386</v>
      </c>
      <c r="O94" s="46" t="str">
        <f t="shared" si="12"/>
        <v>OK</v>
      </c>
      <c r="P94" t="s">
        <v>59</v>
      </c>
      <c r="Q94" t="s">
        <v>59</v>
      </c>
      <c r="R94" t="s">
        <v>59</v>
      </c>
      <c r="S94" s="59" t="s">
        <v>1066</v>
      </c>
      <c r="T94">
        <v>59441812</v>
      </c>
      <c r="U94">
        <v>44521854</v>
      </c>
      <c r="V94" s="48" t="str">
        <f t="shared" si="13"/>
        <v>OK</v>
      </c>
      <c r="W94">
        <v>65331485</v>
      </c>
      <c r="X94">
        <v>0</v>
      </c>
      <c r="Y94" t="s">
        <v>57</v>
      </c>
      <c r="Z94">
        <v>256419.57</v>
      </c>
      <c r="AA94">
        <v>0</v>
      </c>
      <c r="AB94">
        <v>17290</v>
      </c>
      <c r="AC94">
        <v>4153718</v>
      </c>
      <c r="AD94" s="48" t="str">
        <f t="shared" si="14"/>
        <v>OK</v>
      </c>
      <c r="AE94">
        <v>335095483</v>
      </c>
      <c r="AF94">
        <v>0</v>
      </c>
      <c r="AG94">
        <v>0</v>
      </c>
      <c r="AH94">
        <v>0</v>
      </c>
      <c r="AI94">
        <v>0</v>
      </c>
      <c r="AJ94" s="46" t="str">
        <f t="shared" si="20"/>
        <v>OK</v>
      </c>
      <c r="AK94">
        <v>0</v>
      </c>
      <c r="AL94">
        <v>0</v>
      </c>
      <c r="AM94">
        <v>0</v>
      </c>
      <c r="AN94" s="49">
        <v>0</v>
      </c>
      <c r="AO94">
        <v>291333390</v>
      </c>
      <c r="AP94">
        <v>285854692</v>
      </c>
      <c r="AQ94" s="48">
        <f t="shared" si="15"/>
        <v>-5478698</v>
      </c>
      <c r="AR94">
        <v>420447038.10000002</v>
      </c>
      <c r="AS94">
        <v>420447038.10000002</v>
      </c>
      <c r="AT94">
        <v>0</v>
      </c>
      <c r="AU94">
        <v>0</v>
      </c>
      <c r="AV94" s="50">
        <f t="shared" si="16"/>
        <v>0</v>
      </c>
      <c r="AW94" s="50" t="str">
        <f t="shared" si="17"/>
        <v>NÃO</v>
      </c>
      <c r="AX94" s="5" t="str">
        <f t="shared" si="18"/>
        <v>OK</v>
      </c>
      <c r="AY94" s="5" t="str">
        <f t="shared" si="19"/>
        <v>OK</v>
      </c>
      <c r="BC94" s="44" t="s">
        <v>346</v>
      </c>
      <c r="BD94" t="s">
        <v>375</v>
      </c>
      <c r="BE94" s="44" t="s">
        <v>376</v>
      </c>
      <c r="BF94" t="s">
        <v>377</v>
      </c>
      <c r="BG94" s="61" t="s">
        <v>375</v>
      </c>
      <c r="BH94" t="str">
        <f t="shared" si="11"/>
        <v>CODEGO</v>
      </c>
    </row>
    <row r="95" spans="1:60" x14ac:dyDescent="0.25">
      <c r="A95" s="44" t="s">
        <v>1344</v>
      </c>
      <c r="B95" s="44" t="s">
        <v>346</v>
      </c>
      <c r="C95" t="s">
        <v>1421</v>
      </c>
      <c r="D95" s="44" t="s">
        <v>391</v>
      </c>
      <c r="E95" t="s">
        <v>392</v>
      </c>
      <c r="F95" t="s">
        <v>52</v>
      </c>
      <c r="G95" s="52" t="s">
        <v>280</v>
      </c>
      <c r="H95" t="s">
        <v>54</v>
      </c>
      <c r="I95" t="s">
        <v>55</v>
      </c>
      <c r="J95" t="s">
        <v>56</v>
      </c>
      <c r="K95" t="s">
        <v>57</v>
      </c>
      <c r="L95" t="s">
        <v>59</v>
      </c>
      <c r="M95" t="s">
        <v>111</v>
      </c>
      <c r="N95">
        <v>7</v>
      </c>
      <c r="O95" s="46" t="str">
        <f t="shared" si="12"/>
        <v>OK</v>
      </c>
      <c r="P95" t="s">
        <v>57</v>
      </c>
      <c r="Q95" t="s">
        <v>59</v>
      </c>
      <c r="R95" t="s">
        <v>57</v>
      </c>
      <c r="S95" s="59" t="s">
        <v>1070</v>
      </c>
      <c r="T95">
        <v>10767731.300000001</v>
      </c>
      <c r="U95">
        <v>162508.10999999999</v>
      </c>
      <c r="V95" s="48" t="str">
        <f t="shared" si="13"/>
        <v>OK</v>
      </c>
      <c r="W95">
        <v>3030337.75</v>
      </c>
      <c r="X95">
        <v>30000</v>
      </c>
      <c r="Y95" t="s">
        <v>57</v>
      </c>
      <c r="Z95">
        <v>11960.09</v>
      </c>
      <c r="AA95">
        <v>0</v>
      </c>
      <c r="AB95">
        <v>0</v>
      </c>
      <c r="AC95">
        <v>6339054.4000000004</v>
      </c>
      <c r="AD95" s="48" t="str">
        <f t="shared" si="14"/>
        <v>OK</v>
      </c>
      <c r="AE95">
        <v>72701166.420000002</v>
      </c>
      <c r="AF95">
        <v>0</v>
      </c>
      <c r="AG95">
        <v>0</v>
      </c>
      <c r="AH95">
        <v>0</v>
      </c>
      <c r="AI95">
        <v>0</v>
      </c>
      <c r="AJ95" s="46" t="str">
        <f t="shared" si="20"/>
        <v>OK</v>
      </c>
      <c r="AK95">
        <v>0</v>
      </c>
      <c r="AL95">
        <v>0</v>
      </c>
      <c r="AM95">
        <v>0</v>
      </c>
      <c r="AN95" s="49">
        <v>0</v>
      </c>
      <c r="AO95">
        <v>34696000</v>
      </c>
      <c r="AP95">
        <v>34696000</v>
      </c>
      <c r="AQ95" s="48">
        <f t="shared" si="15"/>
        <v>0</v>
      </c>
      <c r="AR95">
        <v>34696000</v>
      </c>
      <c r="AS95">
        <v>34696000</v>
      </c>
      <c r="AT95">
        <v>0</v>
      </c>
      <c r="AU95">
        <v>0</v>
      </c>
      <c r="AV95" s="50">
        <f t="shared" si="16"/>
        <v>0</v>
      </c>
      <c r="AW95" s="50" t="str">
        <f t="shared" si="17"/>
        <v>NÃO</v>
      </c>
      <c r="AX95" s="5" t="str">
        <f t="shared" si="18"/>
        <v>OK</v>
      </c>
      <c r="AY95" s="5" t="str">
        <f t="shared" si="19"/>
        <v>OK</v>
      </c>
      <c r="BC95" s="44" t="s">
        <v>346</v>
      </c>
      <c r="BD95" t="s">
        <v>1422</v>
      </c>
      <c r="BE95" s="44" t="s">
        <v>391</v>
      </c>
      <c r="BF95" t="s">
        <v>392</v>
      </c>
      <c r="BG95" s="61" t="s">
        <v>390</v>
      </c>
      <c r="BH95" t="str">
        <f t="shared" si="11"/>
        <v>FTSA</v>
      </c>
    </row>
    <row r="96" spans="1:60" x14ac:dyDescent="0.25">
      <c r="A96" s="44" t="s">
        <v>1344</v>
      </c>
      <c r="B96" s="44" t="s">
        <v>346</v>
      </c>
      <c r="C96" t="s">
        <v>1423</v>
      </c>
      <c r="D96" s="44" t="s">
        <v>367</v>
      </c>
      <c r="E96" t="s">
        <v>368</v>
      </c>
      <c r="F96" t="s">
        <v>52</v>
      </c>
      <c r="G96" s="52" t="s">
        <v>98</v>
      </c>
      <c r="H96" t="s">
        <v>54</v>
      </c>
      <c r="I96" t="s">
        <v>55</v>
      </c>
      <c r="J96" t="s">
        <v>56</v>
      </c>
      <c r="K96" t="s">
        <v>57</v>
      </c>
      <c r="L96" t="s">
        <v>57</v>
      </c>
      <c r="M96" t="s">
        <v>58</v>
      </c>
      <c r="N96">
        <v>30</v>
      </c>
      <c r="O96" s="46" t="str">
        <f t="shared" si="12"/>
        <v>OK</v>
      </c>
      <c r="P96" t="s">
        <v>59</v>
      </c>
      <c r="Q96" t="s">
        <v>59</v>
      </c>
      <c r="R96" t="s">
        <v>59</v>
      </c>
      <c r="S96" s="57" t="s">
        <v>1063</v>
      </c>
      <c r="T96">
        <v>765987.17</v>
      </c>
      <c r="U96">
        <v>4038675.44</v>
      </c>
      <c r="V96" s="48" t="str">
        <f t="shared" si="13"/>
        <v>OK</v>
      </c>
      <c r="W96">
        <v>4916417.2699999996</v>
      </c>
      <c r="X96">
        <v>37531.82</v>
      </c>
      <c r="Y96" t="s">
        <v>57</v>
      </c>
      <c r="Z96">
        <v>528928.59</v>
      </c>
      <c r="AA96">
        <v>0</v>
      </c>
      <c r="AB96">
        <v>4000</v>
      </c>
      <c r="AC96">
        <v>413333.92</v>
      </c>
      <c r="AD96" s="48" t="str">
        <f t="shared" si="14"/>
        <v>OK</v>
      </c>
      <c r="AE96">
        <v>648911.43000000005</v>
      </c>
      <c r="AF96">
        <v>1</v>
      </c>
      <c r="AG96">
        <v>0</v>
      </c>
      <c r="AH96">
        <v>3564133.34</v>
      </c>
      <c r="AI96">
        <v>4558969.2</v>
      </c>
      <c r="AJ96" s="46" t="str">
        <f t="shared" si="20"/>
        <v>OK</v>
      </c>
      <c r="AK96">
        <v>0</v>
      </c>
      <c r="AL96">
        <v>0</v>
      </c>
      <c r="AM96">
        <v>0</v>
      </c>
      <c r="AN96" s="49">
        <v>0</v>
      </c>
      <c r="AO96">
        <v>9000000</v>
      </c>
      <c r="AP96">
        <v>9000000</v>
      </c>
      <c r="AQ96" s="48">
        <f t="shared" si="15"/>
        <v>0</v>
      </c>
      <c r="AR96">
        <v>8999950</v>
      </c>
      <c r="AS96">
        <v>9000000</v>
      </c>
      <c r="AT96">
        <v>50</v>
      </c>
      <c r="AU96">
        <v>0</v>
      </c>
      <c r="AV96" s="50">
        <f t="shared" si="16"/>
        <v>50</v>
      </c>
      <c r="AW96" s="50" t="str">
        <f t="shared" si="17"/>
        <v>SIM</v>
      </c>
      <c r="AX96" s="5" t="str">
        <f t="shared" si="18"/>
        <v>OK</v>
      </c>
      <c r="AY96" s="5" t="str">
        <f t="shared" si="19"/>
        <v>OK</v>
      </c>
      <c r="BC96" s="44" t="s">
        <v>346</v>
      </c>
      <c r="BD96" t="s">
        <v>366</v>
      </c>
      <c r="BE96" s="44" t="s">
        <v>367</v>
      </c>
      <c r="BF96" t="s">
        <v>368</v>
      </c>
      <c r="BG96" s="61" t="s">
        <v>366</v>
      </c>
      <c r="BH96" t="str">
        <f t="shared" si="11"/>
        <v>GOIAS TELECOM</v>
      </c>
    </row>
    <row r="97" spans="1:60" x14ac:dyDescent="0.25">
      <c r="A97" s="44" t="s">
        <v>1344</v>
      </c>
      <c r="B97" s="44" t="s">
        <v>346</v>
      </c>
      <c r="C97" t="s">
        <v>1424</v>
      </c>
      <c r="D97" s="44" t="s">
        <v>361</v>
      </c>
      <c r="E97" t="s">
        <v>362</v>
      </c>
      <c r="F97" t="s">
        <v>52</v>
      </c>
      <c r="G97" s="52" t="s">
        <v>68</v>
      </c>
      <c r="H97" t="s">
        <v>54</v>
      </c>
      <c r="I97" t="s">
        <v>55</v>
      </c>
      <c r="J97" t="s">
        <v>56</v>
      </c>
      <c r="K97" t="s">
        <v>57</v>
      </c>
      <c r="L97" t="s">
        <v>57</v>
      </c>
      <c r="M97" t="s">
        <v>111</v>
      </c>
      <c r="N97">
        <v>127</v>
      </c>
      <c r="O97" s="46" t="str">
        <f t="shared" si="12"/>
        <v>OK</v>
      </c>
      <c r="P97" t="s">
        <v>59</v>
      </c>
      <c r="Q97" t="s">
        <v>59</v>
      </c>
      <c r="R97" t="s">
        <v>57</v>
      </c>
      <c r="S97" s="57" t="s">
        <v>1061</v>
      </c>
      <c r="T97">
        <v>75204371.150000006</v>
      </c>
      <c r="U97">
        <v>31914271.359999999</v>
      </c>
      <c r="V97" s="48" t="str">
        <f t="shared" si="13"/>
        <v>OK</v>
      </c>
      <c r="W97">
        <v>71119074.75</v>
      </c>
      <c r="X97">
        <v>0</v>
      </c>
      <c r="Y97" t="s">
        <v>59</v>
      </c>
      <c r="Z97">
        <v>386609.94</v>
      </c>
      <c r="AA97">
        <v>6031.67</v>
      </c>
      <c r="AB97">
        <v>0</v>
      </c>
      <c r="AC97">
        <v>4085296.4</v>
      </c>
      <c r="AD97" s="48" t="str">
        <f t="shared" si="14"/>
        <v>OK</v>
      </c>
      <c r="AE97">
        <v>197979414.77000001</v>
      </c>
      <c r="AF97">
        <v>197979414.77000001</v>
      </c>
      <c r="AG97">
        <v>0</v>
      </c>
      <c r="AH97">
        <v>0</v>
      </c>
      <c r="AI97">
        <v>0</v>
      </c>
      <c r="AJ97" s="46" t="str">
        <f t="shared" si="20"/>
        <v>OK</v>
      </c>
      <c r="AK97">
        <v>0</v>
      </c>
      <c r="AL97">
        <v>0</v>
      </c>
      <c r="AM97">
        <v>0</v>
      </c>
      <c r="AN97" s="49">
        <v>0</v>
      </c>
      <c r="AO97">
        <v>186394380</v>
      </c>
      <c r="AP97">
        <v>186394380</v>
      </c>
      <c r="AQ97" s="48">
        <f t="shared" si="15"/>
        <v>0</v>
      </c>
      <c r="AR97">
        <v>186394379.58000001</v>
      </c>
      <c r="AS97">
        <v>186394379.58000001</v>
      </c>
      <c r="AT97">
        <v>0</v>
      </c>
      <c r="AU97">
        <v>3199176.39</v>
      </c>
      <c r="AV97" s="50">
        <f t="shared" si="16"/>
        <v>3199176.39</v>
      </c>
      <c r="AW97" s="50" t="str">
        <f t="shared" si="17"/>
        <v>SIM</v>
      </c>
      <c r="AX97" s="5" t="str">
        <f t="shared" si="18"/>
        <v>OK</v>
      </c>
      <c r="AY97" s="5" t="str">
        <f t="shared" si="19"/>
        <v>OK</v>
      </c>
      <c r="BC97" s="44" t="s">
        <v>346</v>
      </c>
      <c r="BD97" t="s">
        <v>360</v>
      </c>
      <c r="BE97" s="44" t="s">
        <v>361</v>
      </c>
      <c r="BF97" t="s">
        <v>362</v>
      </c>
      <c r="BG97" s="61" t="s">
        <v>360</v>
      </c>
      <c r="BH97" t="str">
        <f t="shared" si="11"/>
        <v>GOIASFOMENTO</v>
      </c>
    </row>
    <row r="98" spans="1:60" x14ac:dyDescent="0.25">
      <c r="A98" s="44" t="s">
        <v>1344</v>
      </c>
      <c r="B98" s="44" t="s">
        <v>346</v>
      </c>
      <c r="C98" t="s">
        <v>1425</v>
      </c>
      <c r="D98" s="44" t="s">
        <v>351</v>
      </c>
      <c r="E98" t="s">
        <v>352</v>
      </c>
      <c r="F98" t="s">
        <v>52</v>
      </c>
      <c r="G98" s="52" t="s">
        <v>128</v>
      </c>
      <c r="H98" t="s">
        <v>54</v>
      </c>
      <c r="I98" t="s">
        <v>55</v>
      </c>
      <c r="J98" t="s">
        <v>56</v>
      </c>
      <c r="K98" t="s">
        <v>57</v>
      </c>
      <c r="L98" t="s">
        <v>57</v>
      </c>
      <c r="M98" t="s">
        <v>111</v>
      </c>
      <c r="N98">
        <v>10</v>
      </c>
      <c r="O98" s="46" t="str">
        <f t="shared" si="12"/>
        <v>OK</v>
      </c>
      <c r="P98" t="s">
        <v>59</v>
      </c>
      <c r="Q98" t="s">
        <v>59</v>
      </c>
      <c r="R98" t="s">
        <v>57</v>
      </c>
      <c r="S98" s="59" t="s">
        <v>1058</v>
      </c>
      <c r="T98">
        <v>0</v>
      </c>
      <c r="U98">
        <v>511941.8</v>
      </c>
      <c r="V98" s="48" t="str">
        <f t="shared" si="13"/>
        <v>OK</v>
      </c>
      <c r="W98">
        <v>882531.03</v>
      </c>
      <c r="X98">
        <v>1876.1</v>
      </c>
      <c r="Y98" t="s">
        <v>57</v>
      </c>
      <c r="Z98">
        <v>201435.68</v>
      </c>
      <c r="AA98">
        <v>0</v>
      </c>
      <c r="AB98">
        <v>21120</v>
      </c>
      <c r="AC98">
        <v>-880774.49</v>
      </c>
      <c r="AD98" s="48" t="str">
        <f t="shared" si="14"/>
        <v>OK</v>
      </c>
      <c r="AE98">
        <v>380206.17</v>
      </c>
      <c r="AF98">
        <v>0</v>
      </c>
      <c r="AG98">
        <v>0</v>
      </c>
      <c r="AH98">
        <v>0</v>
      </c>
      <c r="AI98">
        <v>0</v>
      </c>
      <c r="AJ98" s="46" t="str">
        <f t="shared" si="20"/>
        <v>OK</v>
      </c>
      <c r="AK98">
        <v>0</v>
      </c>
      <c r="AL98">
        <v>0</v>
      </c>
      <c r="AM98">
        <v>0</v>
      </c>
      <c r="AN98" s="49">
        <v>0</v>
      </c>
      <c r="AO98">
        <v>1511301</v>
      </c>
      <c r="AP98">
        <v>1511301</v>
      </c>
      <c r="AQ98" s="48">
        <f t="shared" si="15"/>
        <v>0</v>
      </c>
      <c r="AR98">
        <v>1256301</v>
      </c>
      <c r="AS98">
        <v>8870000</v>
      </c>
      <c r="AT98">
        <v>0</v>
      </c>
      <c r="AU98">
        <v>0</v>
      </c>
      <c r="AV98" s="50">
        <f t="shared" si="16"/>
        <v>7613699</v>
      </c>
      <c r="AW98" s="50" t="str">
        <f t="shared" si="17"/>
        <v>SIM</v>
      </c>
      <c r="AX98" s="5" t="str">
        <f t="shared" si="18"/>
        <v>OK</v>
      </c>
      <c r="AY98" s="5" t="str">
        <f t="shared" si="19"/>
        <v>OK</v>
      </c>
      <c r="BC98" s="44" t="s">
        <v>346</v>
      </c>
      <c r="BD98" t="s">
        <v>350</v>
      </c>
      <c r="BE98" s="44" t="s">
        <v>351</v>
      </c>
      <c r="BF98" t="s">
        <v>352</v>
      </c>
      <c r="BG98" s="61" t="s">
        <v>350</v>
      </c>
      <c r="BH98" t="str">
        <f t="shared" si="11"/>
        <v>GOIASGÁS</v>
      </c>
    </row>
    <row r="99" spans="1:60" x14ac:dyDescent="0.25">
      <c r="A99" s="44" t="s">
        <v>1344</v>
      </c>
      <c r="B99" s="44" t="s">
        <v>346</v>
      </c>
      <c r="C99" t="s">
        <v>1426</v>
      </c>
      <c r="D99" s="44" t="s">
        <v>385</v>
      </c>
      <c r="E99" t="s">
        <v>386</v>
      </c>
      <c r="F99" t="s">
        <v>52</v>
      </c>
      <c r="G99" s="52" t="s">
        <v>110</v>
      </c>
      <c r="H99" t="s">
        <v>54</v>
      </c>
      <c r="I99" t="s">
        <v>55</v>
      </c>
      <c r="J99" t="s">
        <v>56</v>
      </c>
      <c r="K99" t="s">
        <v>57</v>
      </c>
      <c r="L99" t="s">
        <v>57</v>
      </c>
      <c r="M99" t="s">
        <v>111</v>
      </c>
      <c r="N99">
        <v>53</v>
      </c>
      <c r="O99" s="46" t="str">
        <f t="shared" si="12"/>
        <v>OK</v>
      </c>
      <c r="P99" t="s">
        <v>59</v>
      </c>
      <c r="Q99" t="s">
        <v>59</v>
      </c>
      <c r="R99" t="s">
        <v>59</v>
      </c>
      <c r="S99" s="57" t="s">
        <v>1068</v>
      </c>
      <c r="T99">
        <v>7775799.1600000001</v>
      </c>
      <c r="U99">
        <v>9650526.3900000006</v>
      </c>
      <c r="V99" s="48" t="str">
        <f t="shared" si="13"/>
        <v>OK</v>
      </c>
      <c r="W99">
        <v>10322904.32</v>
      </c>
      <c r="X99">
        <v>0</v>
      </c>
      <c r="Y99" t="s">
        <v>57</v>
      </c>
      <c r="Z99">
        <v>348667</v>
      </c>
      <c r="AA99">
        <v>117648</v>
      </c>
      <c r="AB99">
        <v>0</v>
      </c>
      <c r="AC99">
        <v>-2547105.16</v>
      </c>
      <c r="AD99" s="48" t="str">
        <f t="shared" si="14"/>
        <v>OK</v>
      </c>
      <c r="AE99">
        <v>225098317.00999999</v>
      </c>
      <c r="AF99">
        <v>0</v>
      </c>
      <c r="AG99">
        <v>0</v>
      </c>
      <c r="AH99">
        <v>0</v>
      </c>
      <c r="AI99">
        <v>0</v>
      </c>
      <c r="AJ99" s="46" t="str">
        <f t="shared" si="20"/>
        <v>OK</v>
      </c>
      <c r="AK99">
        <v>0</v>
      </c>
      <c r="AL99">
        <v>0</v>
      </c>
      <c r="AM99">
        <v>0</v>
      </c>
      <c r="AN99" s="49">
        <v>0</v>
      </c>
      <c r="AO99">
        <v>388343079.02999997</v>
      </c>
      <c r="AP99">
        <v>388343079.02999997</v>
      </c>
      <c r="AQ99" s="48">
        <f t="shared" si="15"/>
        <v>0</v>
      </c>
      <c r="AR99">
        <v>347607531.64999998</v>
      </c>
      <c r="AS99">
        <v>347607531.64999998</v>
      </c>
      <c r="AT99">
        <v>40735547.380000003</v>
      </c>
      <c r="AU99">
        <v>40735547.380000003</v>
      </c>
      <c r="AV99" s="50">
        <f t="shared" si="16"/>
        <v>40735547.380000003</v>
      </c>
      <c r="AW99" s="50" t="str">
        <f t="shared" si="17"/>
        <v>SIM</v>
      </c>
      <c r="AX99" s="5" t="str">
        <f t="shared" si="18"/>
        <v>OK</v>
      </c>
      <c r="AY99" s="5" t="str">
        <f t="shared" si="19"/>
        <v>OK</v>
      </c>
      <c r="BC99" s="44" t="s">
        <v>346</v>
      </c>
      <c r="BD99" t="s">
        <v>384</v>
      </c>
      <c r="BE99" s="44" t="s">
        <v>385</v>
      </c>
      <c r="BF99" t="s">
        <v>386</v>
      </c>
      <c r="BG99" s="61" t="s">
        <v>384</v>
      </c>
      <c r="BH99" t="str">
        <f t="shared" si="11"/>
        <v>GOIASPARCERIAS</v>
      </c>
    </row>
    <row r="100" spans="1:60" x14ac:dyDescent="0.25">
      <c r="A100" s="44" t="s">
        <v>1344</v>
      </c>
      <c r="B100" s="44" t="s">
        <v>346</v>
      </c>
      <c r="C100" t="s">
        <v>1427</v>
      </c>
      <c r="D100" s="44" t="s">
        <v>357</v>
      </c>
      <c r="E100" t="s">
        <v>358</v>
      </c>
      <c r="F100" t="s">
        <v>52</v>
      </c>
      <c r="G100" s="52" t="s">
        <v>359</v>
      </c>
      <c r="H100" t="s">
        <v>54</v>
      </c>
      <c r="I100" t="s">
        <v>55</v>
      </c>
      <c r="J100" t="s">
        <v>56</v>
      </c>
      <c r="K100" t="s">
        <v>57</v>
      </c>
      <c r="L100" t="s">
        <v>57</v>
      </c>
      <c r="M100" t="s">
        <v>58</v>
      </c>
      <c r="N100">
        <v>244</v>
      </c>
      <c r="O100" s="46" t="str">
        <f t="shared" si="12"/>
        <v>OK</v>
      </c>
      <c r="P100" t="s">
        <v>59</v>
      </c>
      <c r="Q100" t="s">
        <v>59</v>
      </c>
      <c r="R100" t="s">
        <v>59</v>
      </c>
      <c r="S100" s="59" t="s">
        <v>1060</v>
      </c>
      <c r="T100">
        <v>5888264.9000000004</v>
      </c>
      <c r="U100">
        <v>17912425.129999999</v>
      </c>
      <c r="V100" s="48" t="str">
        <f t="shared" si="13"/>
        <v>OK</v>
      </c>
      <c r="W100">
        <v>65618678.039999999</v>
      </c>
      <c r="X100">
        <v>689095.62</v>
      </c>
      <c r="Y100" t="s">
        <v>57</v>
      </c>
      <c r="Z100">
        <v>376847.48</v>
      </c>
      <c r="AA100">
        <v>0</v>
      </c>
      <c r="AB100">
        <v>4890234.09</v>
      </c>
      <c r="AC100">
        <v>-9891446.1899999995</v>
      </c>
      <c r="AD100" s="48" t="str">
        <f t="shared" si="14"/>
        <v>OK</v>
      </c>
      <c r="AE100">
        <v>-32098452.780000001</v>
      </c>
      <c r="AF100">
        <v>0</v>
      </c>
      <c r="AG100">
        <v>0</v>
      </c>
      <c r="AH100">
        <v>14493490.050000001</v>
      </c>
      <c r="AI100">
        <v>27650145.390000001</v>
      </c>
      <c r="AJ100" s="46" t="str">
        <f t="shared" si="20"/>
        <v>OK</v>
      </c>
      <c r="AK100">
        <v>0</v>
      </c>
      <c r="AL100">
        <v>0</v>
      </c>
      <c r="AM100">
        <v>0</v>
      </c>
      <c r="AN100" s="49">
        <v>0</v>
      </c>
      <c r="AO100">
        <v>239994409</v>
      </c>
      <c r="AP100">
        <v>239994409</v>
      </c>
      <c r="AQ100" s="48">
        <f t="shared" si="15"/>
        <v>0</v>
      </c>
      <c r="AR100">
        <v>240000000</v>
      </c>
      <c r="AS100">
        <v>240000000</v>
      </c>
      <c r="AT100">
        <v>16516253.32</v>
      </c>
      <c r="AU100">
        <v>16516253.32</v>
      </c>
      <c r="AV100" s="50">
        <f t="shared" si="16"/>
        <v>16516253.32</v>
      </c>
      <c r="AW100" s="50" t="str">
        <f t="shared" si="17"/>
        <v>SIM</v>
      </c>
      <c r="AX100" s="5" t="str">
        <f t="shared" si="18"/>
        <v>OK</v>
      </c>
      <c r="AY100" s="5" t="str">
        <f t="shared" si="19"/>
        <v>OK</v>
      </c>
      <c r="BC100" s="44" t="s">
        <v>346</v>
      </c>
      <c r="BD100" t="s">
        <v>356</v>
      </c>
      <c r="BE100" s="44" t="s">
        <v>357</v>
      </c>
      <c r="BF100" t="s">
        <v>358</v>
      </c>
      <c r="BG100" s="61" t="s">
        <v>356</v>
      </c>
      <c r="BH100" t="str">
        <f t="shared" si="11"/>
        <v>IQUEGO</v>
      </c>
    </row>
    <row r="101" spans="1:60" x14ac:dyDescent="0.25">
      <c r="A101" s="44" t="s">
        <v>1344</v>
      </c>
      <c r="B101" s="44" t="s">
        <v>346</v>
      </c>
      <c r="C101" t="s">
        <v>1428</v>
      </c>
      <c r="D101" s="44" t="s">
        <v>388</v>
      </c>
      <c r="E101" t="s">
        <v>389</v>
      </c>
      <c r="F101" t="s">
        <v>52</v>
      </c>
      <c r="G101" s="52" t="s">
        <v>280</v>
      </c>
      <c r="H101" t="s">
        <v>54</v>
      </c>
      <c r="I101" t="s">
        <v>55</v>
      </c>
      <c r="J101" t="s">
        <v>56</v>
      </c>
      <c r="K101" t="s">
        <v>57</v>
      </c>
      <c r="L101" t="s">
        <v>57</v>
      </c>
      <c r="M101" t="s">
        <v>111</v>
      </c>
      <c r="N101">
        <v>6</v>
      </c>
      <c r="O101" s="46" t="str">
        <f t="shared" si="12"/>
        <v>OK</v>
      </c>
      <c r="P101" t="s">
        <v>59</v>
      </c>
      <c r="Q101" t="s">
        <v>59</v>
      </c>
      <c r="R101" t="s">
        <v>57</v>
      </c>
      <c r="S101" s="57" t="s">
        <v>1069</v>
      </c>
      <c r="T101">
        <v>5488652.1699999999</v>
      </c>
      <c r="U101">
        <v>989824.32</v>
      </c>
      <c r="V101" s="48" t="str">
        <f t="shared" si="13"/>
        <v>OK</v>
      </c>
      <c r="W101">
        <v>3534851.84</v>
      </c>
      <c r="X101">
        <v>936460</v>
      </c>
      <c r="Y101" t="s">
        <v>57</v>
      </c>
      <c r="Z101">
        <v>237486.86</v>
      </c>
      <c r="AA101">
        <v>0</v>
      </c>
      <c r="AB101">
        <v>0</v>
      </c>
      <c r="AC101">
        <v>1893100.41</v>
      </c>
      <c r="AD101" s="48" t="str">
        <f t="shared" si="14"/>
        <v>OK</v>
      </c>
      <c r="AE101">
        <v>50056381.759999998</v>
      </c>
      <c r="AF101">
        <v>0</v>
      </c>
      <c r="AG101">
        <v>0</v>
      </c>
      <c r="AH101">
        <v>0</v>
      </c>
      <c r="AI101">
        <v>0</v>
      </c>
      <c r="AJ101" s="46" t="str">
        <f t="shared" si="20"/>
        <v>OK</v>
      </c>
      <c r="AK101">
        <v>0</v>
      </c>
      <c r="AL101">
        <v>0</v>
      </c>
      <c r="AM101">
        <v>0</v>
      </c>
      <c r="AN101" s="49">
        <v>0</v>
      </c>
      <c r="AO101">
        <v>35156000</v>
      </c>
      <c r="AP101">
        <v>35156000</v>
      </c>
      <c r="AQ101" s="48">
        <f t="shared" si="15"/>
        <v>0</v>
      </c>
      <c r="AR101">
        <v>35156000</v>
      </c>
      <c r="AS101">
        <v>35156000</v>
      </c>
      <c r="AT101">
        <v>0</v>
      </c>
      <c r="AU101">
        <v>0</v>
      </c>
      <c r="AV101" s="50">
        <f t="shared" si="16"/>
        <v>0</v>
      </c>
      <c r="AW101" s="50" t="str">
        <f t="shared" si="17"/>
        <v>NÃO</v>
      </c>
      <c r="AX101" s="5" t="str">
        <f t="shared" si="18"/>
        <v>OK</v>
      </c>
      <c r="AY101" s="5" t="str">
        <f t="shared" si="19"/>
        <v>OK</v>
      </c>
      <c r="BC101" s="44" t="s">
        <v>346</v>
      </c>
      <c r="BD101" t="s">
        <v>1429</v>
      </c>
      <c r="BE101" s="44" t="s">
        <v>388</v>
      </c>
      <c r="BF101" t="s">
        <v>389</v>
      </c>
      <c r="BG101" s="61" t="s">
        <v>387</v>
      </c>
      <c r="BH101" t="str">
        <f t="shared" si="11"/>
        <v>LAZ</v>
      </c>
    </row>
    <row r="102" spans="1:60" x14ac:dyDescent="0.25">
      <c r="A102" s="44" t="s">
        <v>1344</v>
      </c>
      <c r="B102" s="44" t="s">
        <v>346</v>
      </c>
      <c r="C102" t="s">
        <v>1430</v>
      </c>
      <c r="D102" s="44" t="s">
        <v>370</v>
      </c>
      <c r="E102" t="s">
        <v>371</v>
      </c>
      <c r="F102" t="s">
        <v>52</v>
      </c>
      <c r="G102" s="52" t="s">
        <v>204</v>
      </c>
      <c r="H102" t="s">
        <v>54</v>
      </c>
      <c r="I102" t="s">
        <v>55</v>
      </c>
      <c r="J102" t="s">
        <v>56</v>
      </c>
      <c r="K102" t="s">
        <v>57</v>
      </c>
      <c r="L102" t="s">
        <v>57</v>
      </c>
      <c r="M102" t="s">
        <v>58</v>
      </c>
      <c r="N102">
        <v>682</v>
      </c>
      <c r="O102" s="46" t="str">
        <f t="shared" si="12"/>
        <v>OK</v>
      </c>
      <c r="P102" t="s">
        <v>59</v>
      </c>
      <c r="Q102" t="s">
        <v>59</v>
      </c>
      <c r="R102" t="s">
        <v>57</v>
      </c>
      <c r="S102" s="57" t="s">
        <v>1064</v>
      </c>
      <c r="T102">
        <v>58968001.469999999</v>
      </c>
      <c r="U102">
        <v>44644562.909999996</v>
      </c>
      <c r="V102" s="48" t="str">
        <f t="shared" si="13"/>
        <v>OK</v>
      </c>
      <c r="W102">
        <v>69273887.969999999</v>
      </c>
      <c r="X102">
        <v>0</v>
      </c>
      <c r="Y102" t="s">
        <v>57</v>
      </c>
      <c r="Z102">
        <v>419455.36</v>
      </c>
      <c r="AA102">
        <v>0</v>
      </c>
      <c r="AB102">
        <v>0</v>
      </c>
      <c r="AC102">
        <v>7755375.9000000004</v>
      </c>
      <c r="AD102" s="48" t="str">
        <f t="shared" si="14"/>
        <v>OK</v>
      </c>
      <c r="AE102">
        <v>10722252.59</v>
      </c>
      <c r="AF102">
        <v>10722252.59</v>
      </c>
      <c r="AG102">
        <v>0</v>
      </c>
      <c r="AH102">
        <v>38064605.32</v>
      </c>
      <c r="AI102">
        <v>23951018.329999998</v>
      </c>
      <c r="AJ102" s="46" t="str">
        <f t="shared" si="20"/>
        <v>OK</v>
      </c>
      <c r="AK102">
        <v>0</v>
      </c>
      <c r="AL102">
        <v>0</v>
      </c>
      <c r="AM102">
        <v>0</v>
      </c>
      <c r="AN102" s="49">
        <v>0</v>
      </c>
      <c r="AO102">
        <v>221702474.55000001</v>
      </c>
      <c r="AP102">
        <v>221702474.55000001</v>
      </c>
      <c r="AQ102" s="48">
        <f t="shared" si="15"/>
        <v>0</v>
      </c>
      <c r="AR102">
        <v>221702474.55000001</v>
      </c>
      <c r="AS102">
        <v>221702474.55000001</v>
      </c>
      <c r="AT102">
        <v>0</v>
      </c>
      <c r="AU102">
        <v>0</v>
      </c>
      <c r="AV102" s="50">
        <f t="shared" si="16"/>
        <v>0</v>
      </c>
      <c r="AW102" s="50" t="str">
        <f t="shared" si="17"/>
        <v>NÃO</v>
      </c>
      <c r="AX102" s="5" t="str">
        <f t="shared" si="18"/>
        <v>OK</v>
      </c>
      <c r="AY102" s="5" t="str">
        <f t="shared" si="19"/>
        <v>OK</v>
      </c>
      <c r="BC102" s="44" t="s">
        <v>346</v>
      </c>
      <c r="BD102" t="s">
        <v>369</v>
      </c>
      <c r="BE102" s="44" t="s">
        <v>370</v>
      </c>
      <c r="BF102" t="s">
        <v>371</v>
      </c>
      <c r="BG102" s="61" t="s">
        <v>369</v>
      </c>
      <c r="BH102" t="str">
        <f t="shared" si="11"/>
        <v>METROBUS</v>
      </c>
    </row>
    <row r="103" spans="1:60" x14ac:dyDescent="0.25">
      <c r="A103" s="44" t="s">
        <v>1344</v>
      </c>
      <c r="B103" s="44" t="s">
        <v>346</v>
      </c>
      <c r="C103" t="s">
        <v>1239</v>
      </c>
      <c r="D103" s="44" t="s">
        <v>379</v>
      </c>
      <c r="E103" t="s">
        <v>380</v>
      </c>
      <c r="F103" t="s">
        <v>67</v>
      </c>
      <c r="G103" s="20" t="s">
        <v>98</v>
      </c>
      <c r="H103" t="s">
        <v>73</v>
      </c>
      <c r="I103" t="s">
        <v>74</v>
      </c>
      <c r="J103" t="s">
        <v>56</v>
      </c>
      <c r="K103" t="s">
        <v>57</v>
      </c>
      <c r="L103" t="s">
        <v>57</v>
      </c>
      <c r="M103" t="s">
        <v>111</v>
      </c>
      <c r="N103">
        <v>14</v>
      </c>
      <c r="O103" s="46" t="str">
        <f t="shared" si="12"/>
        <v>OK</v>
      </c>
      <c r="P103" t="s">
        <v>57</v>
      </c>
      <c r="Q103" t="s">
        <v>59</v>
      </c>
      <c r="R103" t="s">
        <v>57</v>
      </c>
      <c r="S103" s="57" t="s">
        <v>1062</v>
      </c>
      <c r="T103">
        <v>30437538.940000001</v>
      </c>
      <c r="U103">
        <v>2228899.5699999998</v>
      </c>
      <c r="V103" s="48" t="str">
        <f t="shared" si="13"/>
        <v>OK</v>
      </c>
      <c r="W103">
        <v>60921145.100000001</v>
      </c>
      <c r="X103">
        <v>0</v>
      </c>
      <c r="Y103" t="s">
        <v>57</v>
      </c>
      <c r="Z103">
        <v>275017.44</v>
      </c>
      <c r="AA103">
        <v>0</v>
      </c>
      <c r="AB103">
        <v>0</v>
      </c>
      <c r="AC103">
        <v>7012876.7199999997</v>
      </c>
      <c r="AD103" s="48" t="str">
        <f t="shared" si="14"/>
        <v>OK</v>
      </c>
      <c r="AE103">
        <v>-228817891.25999999</v>
      </c>
      <c r="AF103">
        <v>0</v>
      </c>
      <c r="AG103">
        <v>0</v>
      </c>
      <c r="AH103">
        <v>3095445.01</v>
      </c>
      <c r="AI103">
        <v>3673590.97</v>
      </c>
      <c r="AJ103" s="46" t="str">
        <f t="shared" si="20"/>
        <v>INDÍCIO DE DEPENDÊNCIA POR SUBVENÇÃO</v>
      </c>
      <c r="AK103">
        <v>0</v>
      </c>
      <c r="AL103">
        <v>0</v>
      </c>
      <c r="AM103">
        <v>18000000</v>
      </c>
      <c r="AN103" s="49">
        <v>50000000</v>
      </c>
      <c r="AO103">
        <v>50000000</v>
      </c>
      <c r="AP103">
        <v>100000000</v>
      </c>
      <c r="AQ103" s="48">
        <f t="shared" si="15"/>
        <v>50000000</v>
      </c>
      <c r="AR103">
        <v>41238721.380000003</v>
      </c>
      <c r="AS103">
        <v>25782441.329999998</v>
      </c>
      <c r="AT103">
        <v>8761278.6199999992</v>
      </c>
      <c r="AU103">
        <v>32978837.289999999</v>
      </c>
      <c r="AV103" s="50">
        <f t="shared" si="16"/>
        <v>17522557.239999995</v>
      </c>
      <c r="AW103" s="50" t="str">
        <f t="shared" si="17"/>
        <v>SIM</v>
      </c>
      <c r="AX103" s="5" t="str">
        <f t="shared" si="18"/>
        <v>VER CAPITAL</v>
      </c>
      <c r="AY103" s="5" t="str">
        <f t="shared" si="19"/>
        <v>OK</v>
      </c>
      <c r="BC103" s="44" t="s">
        <v>346</v>
      </c>
      <c r="BD103" t="s">
        <v>378</v>
      </c>
      <c r="BE103" s="44" t="s">
        <v>379</v>
      </c>
      <c r="BF103" t="s">
        <v>380</v>
      </c>
      <c r="BG103" s="61" t="s">
        <v>378</v>
      </c>
      <c r="BH103" t="str">
        <f t="shared" si="11"/>
        <v>PRODAGO</v>
      </c>
    </row>
    <row r="104" spans="1:60" x14ac:dyDescent="0.25">
      <c r="A104" s="44" t="s">
        <v>1344</v>
      </c>
      <c r="B104" s="44" t="s">
        <v>346</v>
      </c>
      <c r="C104" t="s">
        <v>1431</v>
      </c>
      <c r="D104" s="44" t="s">
        <v>382</v>
      </c>
      <c r="E104" t="s">
        <v>383</v>
      </c>
      <c r="F104" t="s">
        <v>52</v>
      </c>
      <c r="G104" s="52" t="s">
        <v>87</v>
      </c>
      <c r="H104" t="s">
        <v>54</v>
      </c>
      <c r="I104" t="s">
        <v>55</v>
      </c>
      <c r="J104" t="s">
        <v>256</v>
      </c>
      <c r="K104" t="s">
        <v>57</v>
      </c>
      <c r="L104" t="s">
        <v>57</v>
      </c>
      <c r="M104" t="s">
        <v>111</v>
      </c>
      <c r="N104">
        <v>6374</v>
      </c>
      <c r="O104" s="46" t="str">
        <f t="shared" si="12"/>
        <v>OK</v>
      </c>
      <c r="P104" t="s">
        <v>59</v>
      </c>
      <c r="Q104" t="s">
        <v>59</v>
      </c>
      <c r="R104" t="s">
        <v>59</v>
      </c>
      <c r="S104" s="59" t="s">
        <v>1067</v>
      </c>
      <c r="T104">
        <v>3067873629.52</v>
      </c>
      <c r="U104">
        <v>1310818163.51</v>
      </c>
      <c r="V104" s="48" t="str">
        <f t="shared" si="13"/>
        <v>OK</v>
      </c>
      <c r="W104">
        <v>2484017331.8000002</v>
      </c>
      <c r="X104">
        <v>836375317.96000004</v>
      </c>
      <c r="Y104" t="s">
        <v>59</v>
      </c>
      <c r="Z104">
        <v>1129613.8400000001</v>
      </c>
      <c r="AA104">
        <v>18508.830000000002</v>
      </c>
      <c r="AB104">
        <v>20169.939999999999</v>
      </c>
      <c r="AC104">
        <v>583856297.72000003</v>
      </c>
      <c r="AD104" s="48" t="str">
        <f t="shared" si="14"/>
        <v>OK</v>
      </c>
      <c r="AE104">
        <v>4084944768.4499998</v>
      </c>
      <c r="AF104">
        <v>0</v>
      </c>
      <c r="AG104">
        <v>63827447.369999997</v>
      </c>
      <c r="AH104">
        <v>0</v>
      </c>
      <c r="AI104">
        <v>0</v>
      </c>
      <c r="AJ104" s="46" t="str">
        <f t="shared" si="20"/>
        <v>OK</v>
      </c>
      <c r="AK104">
        <v>0</v>
      </c>
      <c r="AL104">
        <v>0</v>
      </c>
      <c r="AM104">
        <v>0</v>
      </c>
      <c r="AN104" s="49">
        <v>0</v>
      </c>
      <c r="AO104">
        <v>1691128.17</v>
      </c>
      <c r="AP104">
        <v>1691128.17</v>
      </c>
      <c r="AQ104" s="48">
        <f t="shared" si="15"/>
        <v>0</v>
      </c>
      <c r="AR104">
        <v>2515546367.7600002</v>
      </c>
      <c r="AS104">
        <v>2515546367.7600002</v>
      </c>
      <c r="AT104">
        <v>0</v>
      </c>
      <c r="AU104">
        <v>0</v>
      </c>
      <c r="AV104" s="50">
        <f t="shared" si="16"/>
        <v>0</v>
      </c>
      <c r="AW104" s="50" t="str">
        <f t="shared" si="17"/>
        <v>NÃO</v>
      </c>
      <c r="AX104" s="5" t="str">
        <f t="shared" si="18"/>
        <v>OK</v>
      </c>
      <c r="AY104" s="5" t="str">
        <f t="shared" si="19"/>
        <v>OK</v>
      </c>
      <c r="BC104" s="44" t="s">
        <v>346</v>
      </c>
      <c r="BD104" t="s">
        <v>381</v>
      </c>
      <c r="BE104" s="44" t="s">
        <v>382</v>
      </c>
      <c r="BF104" t="s">
        <v>383</v>
      </c>
      <c r="BG104" s="61" t="s">
        <v>381</v>
      </c>
      <c r="BH104" t="str">
        <f t="shared" si="11"/>
        <v>SANEAGO</v>
      </c>
    </row>
    <row r="105" spans="1:60" x14ac:dyDescent="0.25">
      <c r="A105" s="55" t="s">
        <v>1432</v>
      </c>
      <c r="B105" s="55" t="s">
        <v>393</v>
      </c>
      <c r="C105" t="s">
        <v>1433</v>
      </c>
      <c r="D105" s="55" t="s">
        <v>395</v>
      </c>
      <c r="E105" t="s">
        <v>396</v>
      </c>
      <c r="F105" t="s">
        <v>52</v>
      </c>
      <c r="G105" s="52" t="s">
        <v>87</v>
      </c>
      <c r="H105" t="s">
        <v>54</v>
      </c>
      <c r="I105" t="s">
        <v>74</v>
      </c>
      <c r="J105" t="s">
        <v>56</v>
      </c>
      <c r="K105" t="s">
        <v>57</v>
      </c>
      <c r="L105" t="s">
        <v>57</v>
      </c>
      <c r="M105" t="s">
        <v>111</v>
      </c>
      <c r="N105">
        <v>2098</v>
      </c>
      <c r="O105" s="46" t="str">
        <f t="shared" si="12"/>
        <v>OK</v>
      </c>
      <c r="P105" t="s">
        <v>59</v>
      </c>
      <c r="Q105" t="s">
        <v>59</v>
      </c>
      <c r="R105" t="s">
        <v>59</v>
      </c>
      <c r="S105" s="59" t="s">
        <v>1071</v>
      </c>
      <c r="T105">
        <v>502084836.10000002</v>
      </c>
      <c r="U105">
        <v>302134813.18000001</v>
      </c>
      <c r="V105" s="48" t="str">
        <f t="shared" si="13"/>
        <v>OK</v>
      </c>
      <c r="W105">
        <v>1107239425.1600001</v>
      </c>
      <c r="X105">
        <v>41113135.270000003</v>
      </c>
      <c r="Y105" t="s">
        <v>57</v>
      </c>
      <c r="Z105">
        <v>47350.720000000001</v>
      </c>
      <c r="AA105">
        <v>0</v>
      </c>
      <c r="AB105">
        <v>0</v>
      </c>
      <c r="AC105">
        <v>-197742000</v>
      </c>
      <c r="AD105" s="48" t="str">
        <f t="shared" si="14"/>
        <v>OK</v>
      </c>
      <c r="AE105">
        <v>862716485.75</v>
      </c>
      <c r="AF105">
        <v>0</v>
      </c>
      <c r="AG105">
        <v>0</v>
      </c>
      <c r="AH105">
        <v>0</v>
      </c>
      <c r="AI105">
        <v>0</v>
      </c>
      <c r="AJ105" s="46" t="str">
        <f t="shared" si="20"/>
        <v>OK</v>
      </c>
      <c r="AK105">
        <v>0</v>
      </c>
      <c r="AL105">
        <v>0</v>
      </c>
      <c r="AM105">
        <v>146572663.61000001</v>
      </c>
      <c r="AN105" s="49">
        <v>137950485.71000001</v>
      </c>
      <c r="AO105">
        <v>2249482402</v>
      </c>
      <c r="AP105">
        <v>2249482402</v>
      </c>
      <c r="AQ105" s="48">
        <f t="shared" si="15"/>
        <v>0</v>
      </c>
      <c r="AR105">
        <v>2249482402</v>
      </c>
      <c r="AS105">
        <v>2249482402</v>
      </c>
      <c r="AT105">
        <v>158168524.52000001</v>
      </c>
      <c r="AU105">
        <v>296119010.23000002</v>
      </c>
      <c r="AV105" s="50">
        <f t="shared" si="16"/>
        <v>296119010.23000002</v>
      </c>
      <c r="AW105" s="50" t="str">
        <f t="shared" si="17"/>
        <v>SIM</v>
      </c>
      <c r="AX105" s="5" t="str">
        <f t="shared" si="18"/>
        <v>VER CAPITAL</v>
      </c>
      <c r="AY105" s="5" t="str">
        <f t="shared" si="19"/>
        <v>OK</v>
      </c>
      <c r="BC105" s="55" t="s">
        <v>393</v>
      </c>
      <c r="BD105" t="s">
        <v>394</v>
      </c>
      <c r="BE105" s="55" t="s">
        <v>395</v>
      </c>
      <c r="BF105" t="s">
        <v>396</v>
      </c>
      <c r="BG105" s="61" t="s">
        <v>394</v>
      </c>
      <c r="BH105" t="str">
        <f t="shared" si="11"/>
        <v>CAEMA</v>
      </c>
    </row>
    <row r="106" spans="1:60" x14ac:dyDescent="0.25">
      <c r="A106" s="55" t="s">
        <v>1432</v>
      </c>
      <c r="B106" s="55" t="s">
        <v>393</v>
      </c>
      <c r="C106" t="s">
        <v>1434</v>
      </c>
      <c r="D106" s="55" t="s">
        <v>398</v>
      </c>
      <c r="E106" t="s">
        <v>399</v>
      </c>
      <c r="F106" t="s">
        <v>52</v>
      </c>
      <c r="G106" s="52" t="s">
        <v>239</v>
      </c>
      <c r="H106" t="s">
        <v>73</v>
      </c>
      <c r="I106" t="s">
        <v>74</v>
      </c>
      <c r="J106" t="s">
        <v>56</v>
      </c>
      <c r="K106" t="s">
        <v>57</v>
      </c>
      <c r="L106" t="s">
        <v>57</v>
      </c>
      <c r="M106" t="s">
        <v>111</v>
      </c>
      <c r="N106">
        <v>308</v>
      </c>
      <c r="O106" s="46" t="str">
        <f t="shared" si="12"/>
        <v>OK</v>
      </c>
      <c r="P106" t="s">
        <v>59</v>
      </c>
      <c r="Q106" t="s">
        <v>59</v>
      </c>
      <c r="R106" t="s">
        <v>59</v>
      </c>
      <c r="S106" s="57" t="s">
        <v>1072</v>
      </c>
      <c r="T106">
        <v>440642988.62</v>
      </c>
      <c r="U106">
        <v>73563974.239999995</v>
      </c>
      <c r="V106" s="48" t="str">
        <f t="shared" si="13"/>
        <v>OK</v>
      </c>
      <c r="W106">
        <v>256439979.05000001</v>
      </c>
      <c r="X106">
        <v>46124740.460000001</v>
      </c>
      <c r="Y106" t="s">
        <v>59</v>
      </c>
      <c r="Z106">
        <v>982409.09</v>
      </c>
      <c r="AA106">
        <v>169170.8</v>
      </c>
      <c r="AB106">
        <v>0</v>
      </c>
      <c r="AC106">
        <v>126169834.95</v>
      </c>
      <c r="AD106" s="48" t="str">
        <f t="shared" si="14"/>
        <v>OK</v>
      </c>
      <c r="AE106">
        <v>875356656.13999999</v>
      </c>
      <c r="AF106">
        <v>0</v>
      </c>
      <c r="AG106">
        <v>0</v>
      </c>
      <c r="AH106">
        <v>0</v>
      </c>
      <c r="AI106">
        <v>0</v>
      </c>
      <c r="AJ106" s="46" t="str">
        <f t="shared" si="20"/>
        <v>OK</v>
      </c>
      <c r="AK106">
        <v>0</v>
      </c>
      <c r="AL106">
        <v>0</v>
      </c>
      <c r="AM106">
        <v>0</v>
      </c>
      <c r="AN106" s="49">
        <v>0</v>
      </c>
      <c r="AO106">
        <v>375668391</v>
      </c>
      <c r="AP106">
        <v>375668391</v>
      </c>
      <c r="AQ106" s="48">
        <f t="shared" si="15"/>
        <v>0</v>
      </c>
      <c r="AR106">
        <v>370668392</v>
      </c>
      <c r="AS106">
        <v>370668392</v>
      </c>
      <c r="AT106">
        <v>5000000</v>
      </c>
      <c r="AU106">
        <v>5000000</v>
      </c>
      <c r="AV106" s="50">
        <f t="shared" si="16"/>
        <v>5000000</v>
      </c>
      <c r="AW106" s="50" t="str">
        <f t="shared" si="17"/>
        <v>SIM</v>
      </c>
      <c r="AX106" s="5" t="str">
        <f t="shared" si="18"/>
        <v>OK</v>
      </c>
      <c r="AY106" s="5" t="str">
        <f t="shared" si="19"/>
        <v>OK</v>
      </c>
      <c r="BC106" s="55" t="s">
        <v>393</v>
      </c>
      <c r="BD106" t="s">
        <v>397</v>
      </c>
      <c r="BE106" s="55" t="s">
        <v>398</v>
      </c>
      <c r="BF106" t="s">
        <v>399</v>
      </c>
      <c r="BG106" s="61" t="s">
        <v>397</v>
      </c>
      <c r="BH106" t="str">
        <f t="shared" si="11"/>
        <v>EMAP</v>
      </c>
    </row>
    <row r="107" spans="1:60" x14ac:dyDescent="0.25">
      <c r="A107" s="55" t="s">
        <v>1432</v>
      </c>
      <c r="B107" s="55" t="s">
        <v>393</v>
      </c>
      <c r="C107" t="s">
        <v>1435</v>
      </c>
      <c r="D107" s="55" t="s">
        <v>404</v>
      </c>
      <c r="E107" t="s">
        <v>405</v>
      </c>
      <c r="F107" t="s">
        <v>52</v>
      </c>
      <c r="G107" s="52" t="s">
        <v>359</v>
      </c>
      <c r="H107" t="s">
        <v>73</v>
      </c>
      <c r="I107" t="s">
        <v>74</v>
      </c>
      <c r="J107" t="s">
        <v>56</v>
      </c>
      <c r="K107" t="s">
        <v>57</v>
      </c>
      <c r="L107" t="s">
        <v>57</v>
      </c>
      <c r="M107" t="s">
        <v>111</v>
      </c>
      <c r="N107">
        <v>17336</v>
      </c>
      <c r="O107" s="46" t="str">
        <f t="shared" si="12"/>
        <v>OK</v>
      </c>
      <c r="P107" t="s">
        <v>59</v>
      </c>
      <c r="Q107" t="s">
        <v>59</v>
      </c>
      <c r="R107" t="s">
        <v>59</v>
      </c>
      <c r="S107" s="59" t="s">
        <v>1074</v>
      </c>
      <c r="T107">
        <v>2192749263.9400001</v>
      </c>
      <c r="U107">
        <v>763400570.21000004</v>
      </c>
      <c r="V107" s="48" t="str">
        <f t="shared" si="13"/>
        <v>OK</v>
      </c>
      <c r="W107">
        <v>2018346089.74</v>
      </c>
      <c r="X107">
        <v>2201141.15</v>
      </c>
      <c r="Y107" t="s">
        <v>57</v>
      </c>
      <c r="Z107">
        <v>299828.64</v>
      </c>
      <c r="AA107">
        <v>0</v>
      </c>
      <c r="AB107">
        <v>0</v>
      </c>
      <c r="AC107">
        <v>163288235.47</v>
      </c>
      <c r="AD107" s="48" t="str">
        <f t="shared" si="14"/>
        <v>OK</v>
      </c>
      <c r="AE107">
        <v>772786896.99000001</v>
      </c>
      <c r="AF107">
        <v>0</v>
      </c>
      <c r="AG107">
        <v>0</v>
      </c>
      <c r="AH107">
        <v>0</v>
      </c>
      <c r="AI107">
        <v>0</v>
      </c>
      <c r="AJ107" s="46" t="str">
        <f t="shared" si="20"/>
        <v>OK</v>
      </c>
      <c r="AK107">
        <v>0</v>
      </c>
      <c r="AL107">
        <v>0</v>
      </c>
      <c r="AM107">
        <v>0</v>
      </c>
      <c r="AN107" s="49">
        <v>0</v>
      </c>
      <c r="AO107">
        <v>1000000</v>
      </c>
      <c r="AP107">
        <v>1000000</v>
      </c>
      <c r="AQ107" s="48">
        <f t="shared" si="15"/>
        <v>0</v>
      </c>
      <c r="AR107">
        <v>1000000</v>
      </c>
      <c r="AS107">
        <v>1000000</v>
      </c>
      <c r="AT107">
        <v>0</v>
      </c>
      <c r="AU107">
        <v>0</v>
      </c>
      <c r="AV107" s="50">
        <f t="shared" si="16"/>
        <v>0</v>
      </c>
      <c r="AW107" s="50" t="str">
        <f t="shared" si="17"/>
        <v>NÃO</v>
      </c>
      <c r="AX107" s="5" t="str">
        <f t="shared" si="18"/>
        <v>OK</v>
      </c>
      <c r="AY107" s="5" t="str">
        <f t="shared" si="19"/>
        <v>OK</v>
      </c>
      <c r="BC107" s="55" t="s">
        <v>393</v>
      </c>
      <c r="BD107" t="s">
        <v>403</v>
      </c>
      <c r="BE107" s="55" t="s">
        <v>404</v>
      </c>
      <c r="BF107" t="s">
        <v>405</v>
      </c>
      <c r="BG107" s="61" t="s">
        <v>403</v>
      </c>
      <c r="BH107" t="str">
        <f t="shared" si="11"/>
        <v>EMSERH</v>
      </c>
    </row>
    <row r="108" spans="1:60" x14ac:dyDescent="0.25">
      <c r="A108" s="55" t="s">
        <v>1432</v>
      </c>
      <c r="B108" s="55" t="s">
        <v>393</v>
      </c>
      <c r="C108" t="s">
        <v>1436</v>
      </c>
      <c r="D108" s="55" t="s">
        <v>401</v>
      </c>
      <c r="E108" t="s">
        <v>402</v>
      </c>
      <c r="F108" t="s">
        <v>52</v>
      </c>
      <c r="G108" s="52" t="s">
        <v>128</v>
      </c>
      <c r="H108" t="s">
        <v>54</v>
      </c>
      <c r="I108" t="s">
        <v>55</v>
      </c>
      <c r="J108" t="s">
        <v>56</v>
      </c>
      <c r="K108" t="s">
        <v>57</v>
      </c>
      <c r="L108" t="s">
        <v>57</v>
      </c>
      <c r="M108" t="s">
        <v>111</v>
      </c>
      <c r="N108">
        <v>61</v>
      </c>
      <c r="O108" s="46" t="str">
        <f t="shared" si="12"/>
        <v>OK</v>
      </c>
      <c r="P108" t="s">
        <v>59</v>
      </c>
      <c r="Q108" t="s">
        <v>59</v>
      </c>
      <c r="R108" t="s">
        <v>57</v>
      </c>
      <c r="S108" s="59" t="s">
        <v>1073</v>
      </c>
      <c r="T108">
        <v>23600000</v>
      </c>
      <c r="U108">
        <v>7075429.9199999999</v>
      </c>
      <c r="V108" s="48" t="str">
        <f t="shared" si="13"/>
        <v>OK</v>
      </c>
      <c r="W108">
        <v>36241780.640000001</v>
      </c>
      <c r="X108">
        <v>0</v>
      </c>
      <c r="Y108" t="s">
        <v>59</v>
      </c>
      <c r="Z108">
        <v>253501.44</v>
      </c>
      <c r="AA108">
        <v>33682.949999999997</v>
      </c>
      <c r="AB108">
        <v>0</v>
      </c>
      <c r="AC108">
        <v>5293000</v>
      </c>
      <c r="AD108" s="48" t="str">
        <f t="shared" si="14"/>
        <v>OK</v>
      </c>
      <c r="AE108">
        <v>10827000</v>
      </c>
      <c r="AF108">
        <v>10827000</v>
      </c>
      <c r="AG108">
        <v>1722691.25</v>
      </c>
      <c r="AH108">
        <v>0</v>
      </c>
      <c r="AI108">
        <v>0</v>
      </c>
      <c r="AJ108" s="46" t="str">
        <f t="shared" si="20"/>
        <v>OK</v>
      </c>
      <c r="AK108">
        <v>0</v>
      </c>
      <c r="AL108">
        <v>0</v>
      </c>
      <c r="AM108">
        <v>0</v>
      </c>
      <c r="AN108" s="49">
        <v>0</v>
      </c>
      <c r="AO108">
        <v>0</v>
      </c>
      <c r="AP108">
        <v>0</v>
      </c>
      <c r="AQ108" s="48">
        <f t="shared" si="15"/>
        <v>0</v>
      </c>
      <c r="AR108">
        <v>7920000</v>
      </c>
      <c r="AS108">
        <v>7920000</v>
      </c>
      <c r="AT108">
        <v>0</v>
      </c>
      <c r="AU108">
        <v>0</v>
      </c>
      <c r="AV108" s="50">
        <f t="shared" si="16"/>
        <v>0</v>
      </c>
      <c r="AW108" s="50" t="str">
        <f t="shared" si="17"/>
        <v>NÃO</v>
      </c>
      <c r="AX108" s="5" t="str">
        <f t="shared" si="18"/>
        <v>OK</v>
      </c>
      <c r="AY108" s="5" t="str">
        <f t="shared" si="19"/>
        <v>OK</v>
      </c>
      <c r="BC108" s="55" t="s">
        <v>393</v>
      </c>
      <c r="BD108" t="s">
        <v>400</v>
      </c>
      <c r="BE108" s="55" t="s">
        <v>401</v>
      </c>
      <c r="BF108" t="s">
        <v>402</v>
      </c>
      <c r="BG108" s="61" t="s">
        <v>400</v>
      </c>
      <c r="BH108" t="str">
        <f t="shared" si="11"/>
        <v>GASMAR</v>
      </c>
    </row>
    <row r="109" spans="1:60" x14ac:dyDescent="0.25">
      <c r="A109" s="55" t="s">
        <v>1432</v>
      </c>
      <c r="B109" s="55" t="s">
        <v>393</v>
      </c>
      <c r="C109" t="s">
        <v>1437</v>
      </c>
      <c r="D109" s="55" t="s">
        <v>407</v>
      </c>
      <c r="E109" t="s">
        <v>408</v>
      </c>
      <c r="F109" t="s">
        <v>52</v>
      </c>
      <c r="G109" s="52" t="s">
        <v>110</v>
      </c>
      <c r="H109" t="s">
        <v>54</v>
      </c>
      <c r="I109" t="s">
        <v>55</v>
      </c>
      <c r="J109" t="s">
        <v>56</v>
      </c>
      <c r="K109" t="s">
        <v>57</v>
      </c>
      <c r="L109" t="s">
        <v>57</v>
      </c>
      <c r="M109" t="s">
        <v>111</v>
      </c>
      <c r="N109">
        <v>458</v>
      </c>
      <c r="O109" s="46" t="str">
        <f t="shared" si="12"/>
        <v>OK</v>
      </c>
      <c r="P109" t="s">
        <v>59</v>
      </c>
      <c r="Q109" t="s">
        <v>59</v>
      </c>
      <c r="R109" t="s">
        <v>57</v>
      </c>
      <c r="S109" s="59" t="s">
        <v>1075</v>
      </c>
      <c r="T109">
        <v>728474</v>
      </c>
      <c r="U109">
        <v>41302137</v>
      </c>
      <c r="V109" s="48" t="str">
        <f t="shared" si="13"/>
        <v>OK</v>
      </c>
      <c r="W109">
        <v>61135602</v>
      </c>
      <c r="X109">
        <v>0</v>
      </c>
      <c r="Y109" t="s">
        <v>57</v>
      </c>
      <c r="Z109">
        <v>520298.69</v>
      </c>
      <c r="AA109">
        <v>0</v>
      </c>
      <c r="AB109">
        <v>0</v>
      </c>
      <c r="AC109">
        <v>56605674</v>
      </c>
      <c r="AD109" s="48" t="str">
        <f t="shared" si="14"/>
        <v>OK</v>
      </c>
      <c r="AE109">
        <v>60378259</v>
      </c>
      <c r="AF109">
        <v>0</v>
      </c>
      <c r="AG109">
        <v>0</v>
      </c>
      <c r="AH109">
        <v>0</v>
      </c>
      <c r="AI109">
        <v>0</v>
      </c>
      <c r="AJ109" s="46" t="str">
        <f t="shared" si="20"/>
        <v>OK</v>
      </c>
      <c r="AK109">
        <v>13380711.210000001</v>
      </c>
      <c r="AL109">
        <v>2535510.14</v>
      </c>
      <c r="AM109">
        <v>0</v>
      </c>
      <c r="AN109" s="49">
        <v>0</v>
      </c>
      <c r="AO109">
        <v>2532640561</v>
      </c>
      <c r="AP109">
        <v>2532640561</v>
      </c>
      <c r="AQ109" s="48">
        <f t="shared" si="15"/>
        <v>0</v>
      </c>
      <c r="AR109">
        <v>305846455</v>
      </c>
      <c r="AS109">
        <v>373652549</v>
      </c>
      <c r="AT109">
        <v>58282519</v>
      </c>
      <c r="AU109">
        <v>31378356.920000002</v>
      </c>
      <c r="AV109" s="50">
        <f t="shared" si="16"/>
        <v>99184450.920000002</v>
      </c>
      <c r="AW109" s="50" t="str">
        <f t="shared" si="17"/>
        <v>SIM</v>
      </c>
      <c r="AX109" s="5" t="str">
        <f t="shared" si="18"/>
        <v>OK</v>
      </c>
      <c r="AY109" s="5" t="str">
        <f t="shared" si="19"/>
        <v>OK</v>
      </c>
      <c r="BC109" s="55" t="s">
        <v>393</v>
      </c>
      <c r="BD109" t="s">
        <v>406</v>
      </c>
      <c r="BE109" s="55" t="s">
        <v>407</v>
      </c>
      <c r="BF109" t="s">
        <v>408</v>
      </c>
      <c r="BG109" s="61" t="s">
        <v>406</v>
      </c>
      <c r="BH109" t="str">
        <f t="shared" si="11"/>
        <v>MAPA</v>
      </c>
    </row>
    <row r="110" spans="1:60" x14ac:dyDescent="0.25">
      <c r="A110" s="44" t="s">
        <v>1438</v>
      </c>
      <c r="B110" s="44" t="s">
        <v>462</v>
      </c>
      <c r="C110" t="s">
        <v>1439</v>
      </c>
      <c r="D110" s="44" t="s">
        <v>464</v>
      </c>
      <c r="E110" t="s">
        <v>465</v>
      </c>
      <c r="F110" t="s">
        <v>52</v>
      </c>
      <c r="G110" s="52" t="s">
        <v>68</v>
      </c>
      <c r="H110" t="s">
        <v>73</v>
      </c>
      <c r="I110" t="s">
        <v>55</v>
      </c>
      <c r="J110" t="s">
        <v>56</v>
      </c>
      <c r="K110" t="s">
        <v>57</v>
      </c>
      <c r="L110" t="s">
        <v>57</v>
      </c>
      <c r="M110" t="s">
        <v>111</v>
      </c>
      <c r="N110">
        <v>544</v>
      </c>
      <c r="O110" s="46" t="str">
        <f t="shared" si="12"/>
        <v>OK</v>
      </c>
      <c r="P110" t="s">
        <v>59</v>
      </c>
      <c r="Q110" t="s">
        <v>59</v>
      </c>
      <c r="R110" t="s">
        <v>59</v>
      </c>
      <c r="S110" s="59" t="s">
        <v>1087</v>
      </c>
      <c r="T110">
        <v>1304616040.47</v>
      </c>
      <c r="U110">
        <v>145127688.22</v>
      </c>
      <c r="V110" s="48" t="str">
        <f t="shared" si="13"/>
        <v>OK</v>
      </c>
      <c r="W110">
        <v>2034199409.96</v>
      </c>
      <c r="X110">
        <v>16824035.539999999</v>
      </c>
      <c r="Y110" t="s">
        <v>59</v>
      </c>
      <c r="Z110">
        <v>719294.16</v>
      </c>
      <c r="AA110">
        <v>72978.75</v>
      </c>
      <c r="AB110">
        <v>24382.91</v>
      </c>
      <c r="AC110">
        <v>97485812.540000007</v>
      </c>
      <c r="AD110" s="48" t="str">
        <f t="shared" si="14"/>
        <v>OK</v>
      </c>
      <c r="AE110">
        <v>2128792228.8199999</v>
      </c>
      <c r="AF110">
        <v>0</v>
      </c>
      <c r="AG110">
        <v>133636534.17</v>
      </c>
      <c r="AH110">
        <v>0</v>
      </c>
      <c r="AI110">
        <v>0</v>
      </c>
      <c r="AJ110" s="46" t="str">
        <f t="shared" si="20"/>
        <v>OK</v>
      </c>
      <c r="AK110">
        <v>0</v>
      </c>
      <c r="AL110">
        <v>0</v>
      </c>
      <c r="AM110">
        <v>0</v>
      </c>
      <c r="AN110" s="49">
        <v>0</v>
      </c>
      <c r="AO110">
        <v>74173276182</v>
      </c>
      <c r="AP110">
        <v>74173276182</v>
      </c>
      <c r="AQ110" s="48">
        <f t="shared" si="15"/>
        <v>0</v>
      </c>
      <c r="AR110">
        <v>2199586881.8299999</v>
      </c>
      <c r="AS110">
        <v>2199586881.8299999</v>
      </c>
      <c r="AT110">
        <v>0</v>
      </c>
      <c r="AU110">
        <v>0</v>
      </c>
      <c r="AV110" s="50">
        <f t="shared" si="16"/>
        <v>0</v>
      </c>
      <c r="AW110" s="50" t="str">
        <f t="shared" si="17"/>
        <v>NÃO</v>
      </c>
      <c r="AX110" s="5" t="str">
        <f t="shared" si="18"/>
        <v>OK</v>
      </c>
      <c r="AY110" s="5" t="str">
        <f t="shared" si="19"/>
        <v>OK</v>
      </c>
      <c r="BC110" s="44" t="s">
        <v>462</v>
      </c>
      <c r="BD110" t="s">
        <v>1440</v>
      </c>
      <c r="BE110" s="44" t="s">
        <v>464</v>
      </c>
      <c r="BF110" t="s">
        <v>465</v>
      </c>
      <c r="BG110" s="61" t="s">
        <v>463</v>
      </c>
      <c r="BH110" t="str">
        <f t="shared" si="11"/>
        <v>BDMG</v>
      </c>
    </row>
    <row r="111" spans="1:60" x14ac:dyDescent="0.25">
      <c r="A111" s="44" t="s">
        <v>1438</v>
      </c>
      <c r="B111" s="44" t="s">
        <v>462</v>
      </c>
      <c r="C111" t="s">
        <v>1441</v>
      </c>
      <c r="D111" s="44" t="s">
        <v>467</v>
      </c>
      <c r="E111" t="s">
        <v>468</v>
      </c>
      <c r="F111" t="s">
        <v>52</v>
      </c>
      <c r="G111" s="52" t="s">
        <v>280</v>
      </c>
      <c r="H111" t="s">
        <v>54</v>
      </c>
      <c r="I111" t="s">
        <v>55</v>
      </c>
      <c r="J111" t="s">
        <v>256</v>
      </c>
      <c r="K111" t="s">
        <v>59</v>
      </c>
      <c r="L111" t="s">
        <v>57</v>
      </c>
      <c r="M111" t="s">
        <v>111</v>
      </c>
      <c r="N111">
        <v>28128</v>
      </c>
      <c r="O111" s="46" t="str">
        <f t="shared" si="12"/>
        <v>OK</v>
      </c>
      <c r="P111" t="s">
        <v>59</v>
      </c>
      <c r="Q111" t="s">
        <v>59</v>
      </c>
      <c r="R111" t="s">
        <v>59</v>
      </c>
      <c r="S111" s="63" t="s">
        <v>1088</v>
      </c>
      <c r="T111">
        <v>36849769000</v>
      </c>
      <c r="U111">
        <v>4824028000</v>
      </c>
      <c r="V111" s="48" t="str">
        <f t="shared" si="13"/>
        <v>OK</v>
      </c>
      <c r="W111">
        <v>35228407000</v>
      </c>
      <c r="X111">
        <v>5167633000</v>
      </c>
      <c r="Y111" t="s">
        <v>59</v>
      </c>
      <c r="Z111">
        <v>1513647.04</v>
      </c>
      <c r="AA111">
        <v>986500</v>
      </c>
      <c r="AB111">
        <v>0</v>
      </c>
      <c r="AC111">
        <v>5766835000</v>
      </c>
      <c r="AD111" s="48" t="str">
        <f t="shared" si="14"/>
        <v>OK</v>
      </c>
      <c r="AE111">
        <v>24655193000</v>
      </c>
      <c r="AF111">
        <v>27949872000</v>
      </c>
      <c r="AG111">
        <v>338735053.42000002</v>
      </c>
      <c r="AH111">
        <v>0</v>
      </c>
      <c r="AI111">
        <v>0</v>
      </c>
      <c r="AJ111" s="46" t="str">
        <f t="shared" si="20"/>
        <v>OK</v>
      </c>
      <c r="AK111">
        <v>0</v>
      </c>
      <c r="AL111">
        <v>0</v>
      </c>
      <c r="AM111">
        <v>0</v>
      </c>
      <c r="AN111" s="49">
        <v>0</v>
      </c>
      <c r="AO111">
        <v>375048387</v>
      </c>
      <c r="AP111">
        <v>375048387</v>
      </c>
      <c r="AQ111" s="48">
        <f t="shared" si="15"/>
        <v>0</v>
      </c>
      <c r="AR111">
        <v>11006853000</v>
      </c>
      <c r="AS111">
        <v>11006853000</v>
      </c>
      <c r="AT111">
        <v>0</v>
      </c>
      <c r="AU111">
        <v>0</v>
      </c>
      <c r="AV111" s="50">
        <f t="shared" si="16"/>
        <v>0</v>
      </c>
      <c r="AW111" s="50" t="str">
        <f t="shared" si="17"/>
        <v>NÃO</v>
      </c>
      <c r="AX111" s="5" t="str">
        <f t="shared" si="18"/>
        <v>OK</v>
      </c>
      <c r="AY111" s="5" t="str">
        <f t="shared" si="19"/>
        <v>OK</v>
      </c>
      <c r="BC111" s="44" t="s">
        <v>462</v>
      </c>
      <c r="BD111" t="s">
        <v>1442</v>
      </c>
      <c r="BE111" s="44" t="s">
        <v>467</v>
      </c>
      <c r="BF111" t="s">
        <v>468</v>
      </c>
      <c r="BG111" s="61" t="s">
        <v>466</v>
      </c>
      <c r="BH111" t="str">
        <f t="shared" si="11"/>
        <v>CEMIG</v>
      </c>
    </row>
    <row r="112" spans="1:60" x14ac:dyDescent="0.25">
      <c r="A112" s="44" t="s">
        <v>1438</v>
      </c>
      <c r="B112" s="44" t="s">
        <v>462</v>
      </c>
      <c r="C112" t="s">
        <v>1443</v>
      </c>
      <c r="D112" s="44" t="s">
        <v>470</v>
      </c>
      <c r="E112" t="s">
        <v>471</v>
      </c>
      <c r="F112" t="s">
        <v>52</v>
      </c>
      <c r="G112" s="52" t="s">
        <v>63</v>
      </c>
      <c r="H112" t="s">
        <v>73</v>
      </c>
      <c r="I112" t="s">
        <v>55</v>
      </c>
      <c r="J112" t="s">
        <v>56</v>
      </c>
      <c r="K112" t="s">
        <v>57</v>
      </c>
      <c r="L112" t="s">
        <v>57</v>
      </c>
      <c r="M112" t="s">
        <v>111</v>
      </c>
      <c r="N112">
        <v>434</v>
      </c>
      <c r="O112" s="46" t="str">
        <f t="shared" si="12"/>
        <v>OK</v>
      </c>
      <c r="P112" t="s">
        <v>59</v>
      </c>
      <c r="Q112" t="s">
        <v>59</v>
      </c>
      <c r="R112" t="s">
        <v>59</v>
      </c>
      <c r="S112" s="70" t="s">
        <v>1089</v>
      </c>
      <c r="T112">
        <v>63592983.140000001</v>
      </c>
      <c r="U112">
        <v>99773171.840000004</v>
      </c>
      <c r="V112" s="48" t="str">
        <f t="shared" si="13"/>
        <v>OK</v>
      </c>
      <c r="W112">
        <v>207961827.78</v>
      </c>
      <c r="X112">
        <v>10111596.15</v>
      </c>
      <c r="Y112" t="s">
        <v>59</v>
      </c>
      <c r="Z112">
        <v>963179.61</v>
      </c>
      <c r="AA112">
        <v>137953.59</v>
      </c>
      <c r="AB112">
        <v>25972.17</v>
      </c>
      <c r="AC112">
        <v>888440846.53999996</v>
      </c>
      <c r="AD112" s="48" t="str">
        <f t="shared" si="14"/>
        <v>OK</v>
      </c>
      <c r="AE112">
        <v>1905121248.53</v>
      </c>
      <c r="AF112">
        <v>0</v>
      </c>
      <c r="AG112">
        <v>584706433.19000006</v>
      </c>
      <c r="AH112">
        <v>0</v>
      </c>
      <c r="AI112">
        <v>0</v>
      </c>
      <c r="AJ112" s="46" t="str">
        <f t="shared" si="20"/>
        <v>OK</v>
      </c>
      <c r="AK112">
        <v>0</v>
      </c>
      <c r="AL112">
        <v>0</v>
      </c>
      <c r="AM112">
        <v>0</v>
      </c>
      <c r="AN112" s="49">
        <v>0</v>
      </c>
      <c r="AO112">
        <v>205219</v>
      </c>
      <c r="AP112">
        <v>205219</v>
      </c>
      <c r="AQ112" s="48">
        <f t="shared" si="15"/>
        <v>0</v>
      </c>
      <c r="AR112">
        <v>574392847.02999997</v>
      </c>
      <c r="AS112">
        <v>574392847.02999997</v>
      </c>
      <c r="AT112">
        <v>0</v>
      </c>
      <c r="AU112">
        <v>0</v>
      </c>
      <c r="AV112" s="50">
        <f t="shared" si="16"/>
        <v>0</v>
      </c>
      <c r="AW112" s="50" t="str">
        <f t="shared" si="17"/>
        <v>NÃO</v>
      </c>
      <c r="AX112" s="5" t="str">
        <f t="shared" si="18"/>
        <v>OK</v>
      </c>
      <c r="AY112" s="5" t="str">
        <f t="shared" si="19"/>
        <v>OK</v>
      </c>
      <c r="BC112" s="44" t="s">
        <v>462</v>
      </c>
      <c r="BD112" t="s">
        <v>1444</v>
      </c>
      <c r="BE112" s="44" t="s">
        <v>470</v>
      </c>
      <c r="BF112" t="s">
        <v>471</v>
      </c>
      <c r="BG112" s="61" t="s">
        <v>469</v>
      </c>
      <c r="BH112" t="str">
        <f t="shared" si="11"/>
        <v>CODEMGE</v>
      </c>
    </row>
    <row r="113" spans="1:60" x14ac:dyDescent="0.25">
      <c r="A113" s="44" t="s">
        <v>1438</v>
      </c>
      <c r="B113" s="44" t="s">
        <v>462</v>
      </c>
      <c r="C113" t="s">
        <v>1445</v>
      </c>
      <c r="D113" s="44" t="s">
        <v>473</v>
      </c>
      <c r="E113" t="s">
        <v>474</v>
      </c>
      <c r="F113" t="s">
        <v>52</v>
      </c>
      <c r="G113" s="52" t="s">
        <v>63</v>
      </c>
      <c r="H113" t="s">
        <v>54</v>
      </c>
      <c r="I113" t="s">
        <v>55</v>
      </c>
      <c r="J113" t="s">
        <v>56</v>
      </c>
      <c r="K113" t="s">
        <v>57</v>
      </c>
      <c r="L113" t="s">
        <v>59</v>
      </c>
      <c r="M113" t="s">
        <v>111</v>
      </c>
      <c r="N113">
        <v>0</v>
      </c>
      <c r="O113" s="46" t="str">
        <f t="shared" si="12"/>
        <v>VERIFICAR</v>
      </c>
      <c r="P113" t="s">
        <v>59</v>
      </c>
      <c r="Q113" t="s">
        <v>59</v>
      </c>
      <c r="R113" t="s">
        <v>59</v>
      </c>
      <c r="S113" s="57" t="s">
        <v>1090</v>
      </c>
      <c r="T113">
        <v>1438922226.22</v>
      </c>
      <c r="U113">
        <v>7270515.5</v>
      </c>
      <c r="V113" s="60" t="str">
        <f t="shared" si="13"/>
        <v>OK</v>
      </c>
      <c r="W113">
        <v>49863582.890000001</v>
      </c>
      <c r="X113">
        <v>0</v>
      </c>
      <c r="Y113" t="s">
        <v>57</v>
      </c>
      <c r="Z113">
        <v>0</v>
      </c>
      <c r="AA113">
        <v>0</v>
      </c>
      <c r="AB113">
        <v>0</v>
      </c>
      <c r="AC113">
        <v>1586358191.05</v>
      </c>
      <c r="AD113" s="48" t="str">
        <f t="shared" si="14"/>
        <v>OK</v>
      </c>
      <c r="AE113">
        <v>648679691.38</v>
      </c>
      <c r="AF113">
        <v>0</v>
      </c>
      <c r="AG113">
        <v>0</v>
      </c>
      <c r="AH113">
        <v>0</v>
      </c>
      <c r="AI113">
        <v>0</v>
      </c>
      <c r="AJ113" s="46" t="str">
        <f t="shared" si="20"/>
        <v>OK</v>
      </c>
      <c r="AK113">
        <v>0</v>
      </c>
      <c r="AL113">
        <v>0</v>
      </c>
      <c r="AM113">
        <v>0</v>
      </c>
      <c r="AN113" s="49">
        <v>0</v>
      </c>
      <c r="AO113">
        <v>176825</v>
      </c>
      <c r="AP113">
        <v>176825</v>
      </c>
      <c r="AQ113" s="48">
        <f t="shared" si="15"/>
        <v>0</v>
      </c>
      <c r="AR113">
        <v>5028066.57</v>
      </c>
      <c r="AS113">
        <v>5028066.57</v>
      </c>
      <c r="AT113">
        <v>0</v>
      </c>
      <c r="AU113">
        <v>0</v>
      </c>
      <c r="AV113" s="50">
        <f t="shared" si="16"/>
        <v>0</v>
      </c>
      <c r="AW113" s="50" t="str">
        <f t="shared" si="17"/>
        <v>NÃO</v>
      </c>
      <c r="AX113" s="5" t="str">
        <f t="shared" si="18"/>
        <v>OK</v>
      </c>
      <c r="AY113" s="5" t="str">
        <f t="shared" si="19"/>
        <v>OK</v>
      </c>
      <c r="BC113" s="44" t="s">
        <v>462</v>
      </c>
      <c r="BD113" t="s">
        <v>1446</v>
      </c>
      <c r="BE113" s="44" t="s">
        <v>473</v>
      </c>
      <c r="BF113" t="s">
        <v>474</v>
      </c>
      <c r="BG113" s="61" t="s">
        <v>472</v>
      </c>
      <c r="BH113" t="str">
        <f t="shared" si="11"/>
        <v>CODEMIG</v>
      </c>
    </row>
    <row r="114" spans="1:60" x14ac:dyDescent="0.25">
      <c r="A114" s="44" t="s">
        <v>1438</v>
      </c>
      <c r="B114" s="44" t="s">
        <v>462</v>
      </c>
      <c r="C114" t="s">
        <v>1447</v>
      </c>
      <c r="D114" s="44" t="s">
        <v>476</v>
      </c>
      <c r="E114" t="s">
        <v>477</v>
      </c>
      <c r="F114" t="s">
        <v>52</v>
      </c>
      <c r="G114" s="52" t="s">
        <v>91</v>
      </c>
      <c r="H114" t="s">
        <v>54</v>
      </c>
      <c r="I114" t="s">
        <v>55</v>
      </c>
      <c r="J114" t="s">
        <v>56</v>
      </c>
      <c r="K114" t="s">
        <v>57</v>
      </c>
      <c r="L114" t="s">
        <v>57</v>
      </c>
      <c r="M114" t="s">
        <v>111</v>
      </c>
      <c r="N114">
        <v>199</v>
      </c>
      <c r="O114" s="46" t="str">
        <f t="shared" si="12"/>
        <v>OK</v>
      </c>
      <c r="P114" t="s">
        <v>59</v>
      </c>
      <c r="Q114" t="s">
        <v>59</v>
      </c>
      <c r="R114" t="s">
        <v>57</v>
      </c>
      <c r="S114" s="57" t="s">
        <v>1091</v>
      </c>
      <c r="T114">
        <v>27938000</v>
      </c>
      <c r="U114">
        <v>45447000</v>
      </c>
      <c r="V114" s="48" t="str">
        <f t="shared" si="13"/>
        <v>OK</v>
      </c>
      <c r="W114">
        <v>181324000</v>
      </c>
      <c r="X114">
        <v>0</v>
      </c>
      <c r="Y114" t="s">
        <v>57</v>
      </c>
      <c r="Z114">
        <v>416002.7</v>
      </c>
      <c r="AA114">
        <v>0</v>
      </c>
      <c r="AB114">
        <v>11746.16</v>
      </c>
      <c r="AC114">
        <v>-153388000</v>
      </c>
      <c r="AD114" s="48" t="str">
        <f t="shared" si="14"/>
        <v>OK</v>
      </c>
      <c r="AE114">
        <v>-358006366.66000003</v>
      </c>
      <c r="AF114">
        <v>0</v>
      </c>
      <c r="AG114">
        <v>0</v>
      </c>
      <c r="AH114">
        <v>0</v>
      </c>
      <c r="AI114">
        <v>0</v>
      </c>
      <c r="AJ114" s="46" t="str">
        <f t="shared" si="20"/>
        <v>OK</v>
      </c>
      <c r="AK114">
        <v>0</v>
      </c>
      <c r="AL114">
        <v>0</v>
      </c>
      <c r="AM114">
        <v>7767493.7699999996</v>
      </c>
      <c r="AN114" s="49">
        <v>16673866.23</v>
      </c>
      <c r="AO114">
        <v>85752918</v>
      </c>
      <c r="AP114">
        <v>102426784</v>
      </c>
      <c r="AQ114" s="48">
        <f t="shared" si="15"/>
        <v>16673866</v>
      </c>
      <c r="AR114">
        <v>85753383.120000005</v>
      </c>
      <c r="AS114">
        <v>102427249.34999999</v>
      </c>
      <c r="AT114">
        <v>144246616.88</v>
      </c>
      <c r="AU114">
        <v>127572750.65000001</v>
      </c>
      <c r="AV114" s="50">
        <f t="shared" si="16"/>
        <v>144246616.88</v>
      </c>
      <c r="AW114" s="50" t="str">
        <f t="shared" si="17"/>
        <v>SIM</v>
      </c>
      <c r="AX114" s="5" t="str">
        <f t="shared" si="18"/>
        <v>VER CAPITAL</v>
      </c>
      <c r="AY114" s="5" t="str">
        <f t="shared" si="19"/>
        <v>OK</v>
      </c>
      <c r="BC114" s="44" t="s">
        <v>462</v>
      </c>
      <c r="BD114" t="s">
        <v>1448</v>
      </c>
      <c r="BE114" s="44" t="s">
        <v>476</v>
      </c>
      <c r="BF114" t="s">
        <v>477</v>
      </c>
      <c r="BG114" s="61" t="s">
        <v>475</v>
      </c>
      <c r="BH114" t="str">
        <f t="shared" si="11"/>
        <v>COHAB MINAS</v>
      </c>
    </row>
    <row r="115" spans="1:60" x14ac:dyDescent="0.25">
      <c r="A115" s="44" t="s">
        <v>1438</v>
      </c>
      <c r="B115" s="44" t="s">
        <v>462</v>
      </c>
      <c r="C115" t="s">
        <v>1449</v>
      </c>
      <c r="D115" s="44" t="s">
        <v>482</v>
      </c>
      <c r="E115" t="s">
        <v>483</v>
      </c>
      <c r="F115" t="s">
        <v>52</v>
      </c>
      <c r="G115" s="52" t="s">
        <v>87</v>
      </c>
      <c r="H115" t="s">
        <v>54</v>
      </c>
      <c r="I115" t="s">
        <v>55</v>
      </c>
      <c r="J115" t="s">
        <v>56</v>
      </c>
      <c r="K115" t="s">
        <v>57</v>
      </c>
      <c r="L115" t="s">
        <v>59</v>
      </c>
      <c r="M115" t="s">
        <v>111</v>
      </c>
      <c r="N115">
        <v>460</v>
      </c>
      <c r="O115" s="46" t="str">
        <f t="shared" si="12"/>
        <v>OK</v>
      </c>
      <c r="P115" t="s">
        <v>57</v>
      </c>
      <c r="Q115" t="s">
        <v>59</v>
      </c>
      <c r="R115" t="s">
        <v>57</v>
      </c>
      <c r="S115" s="57" t="s">
        <v>1092</v>
      </c>
      <c r="T115">
        <v>78664049.010000005</v>
      </c>
      <c r="U115">
        <v>25443585.309999999</v>
      </c>
      <c r="V115" s="48" t="str">
        <f t="shared" si="13"/>
        <v>OK</v>
      </c>
      <c r="W115">
        <v>96821920.430000007</v>
      </c>
      <c r="X115">
        <v>27462391.780000001</v>
      </c>
      <c r="Y115" t="s">
        <v>57</v>
      </c>
      <c r="Z115">
        <v>103317.72</v>
      </c>
      <c r="AA115">
        <v>0</v>
      </c>
      <c r="AB115">
        <v>10730.2</v>
      </c>
      <c r="AC115">
        <v>-18348301.420000002</v>
      </c>
      <c r="AD115" s="48" t="str">
        <f t="shared" si="14"/>
        <v>OK</v>
      </c>
      <c r="AE115">
        <v>274439471.92000002</v>
      </c>
      <c r="AF115">
        <v>0</v>
      </c>
      <c r="AG115">
        <v>0</v>
      </c>
      <c r="AH115">
        <v>0</v>
      </c>
      <c r="AI115">
        <v>0</v>
      </c>
      <c r="AJ115" s="46" t="str">
        <f t="shared" si="20"/>
        <v>OK</v>
      </c>
      <c r="AK115">
        <v>0</v>
      </c>
      <c r="AL115">
        <v>0</v>
      </c>
      <c r="AM115">
        <v>0</v>
      </c>
      <c r="AN115" s="49">
        <v>0</v>
      </c>
      <c r="AO115">
        <v>0</v>
      </c>
      <c r="AP115">
        <v>0</v>
      </c>
      <c r="AQ115" s="48">
        <f t="shared" si="15"/>
        <v>0</v>
      </c>
      <c r="AR115">
        <v>0</v>
      </c>
      <c r="AS115">
        <v>0</v>
      </c>
      <c r="AT115">
        <v>0</v>
      </c>
      <c r="AU115">
        <v>0</v>
      </c>
      <c r="AV115" s="50">
        <f t="shared" si="16"/>
        <v>0</v>
      </c>
      <c r="AW115" s="50" t="str">
        <f t="shared" si="17"/>
        <v>NÃO</v>
      </c>
      <c r="AX115" s="5" t="str">
        <f t="shared" si="18"/>
        <v>OK</v>
      </c>
      <c r="AY115" s="5" t="str">
        <f t="shared" si="19"/>
        <v>OK</v>
      </c>
      <c r="BC115" s="44" t="s">
        <v>462</v>
      </c>
      <c r="BD115" t="s">
        <v>1450</v>
      </c>
      <c r="BE115" s="44" t="s">
        <v>482</v>
      </c>
      <c r="BF115" t="s">
        <v>483</v>
      </c>
      <c r="BG115" s="61" t="s">
        <v>481</v>
      </c>
      <c r="BH115" t="str">
        <f t="shared" si="11"/>
        <v>COPANOR</v>
      </c>
    </row>
    <row r="116" spans="1:60" x14ac:dyDescent="0.25">
      <c r="A116" s="44" t="s">
        <v>1438</v>
      </c>
      <c r="B116" s="44" t="s">
        <v>462</v>
      </c>
      <c r="C116" t="s">
        <v>1451</v>
      </c>
      <c r="D116" s="44" t="s">
        <v>479</v>
      </c>
      <c r="E116" t="s">
        <v>480</v>
      </c>
      <c r="F116" t="s">
        <v>52</v>
      </c>
      <c r="G116" s="52" t="s">
        <v>87</v>
      </c>
      <c r="H116" t="s">
        <v>54</v>
      </c>
      <c r="I116" t="s">
        <v>55</v>
      </c>
      <c r="J116" t="s">
        <v>256</v>
      </c>
      <c r="K116" t="s">
        <v>59</v>
      </c>
      <c r="L116" t="s">
        <v>57</v>
      </c>
      <c r="M116" t="s">
        <v>111</v>
      </c>
      <c r="N116">
        <v>9542</v>
      </c>
      <c r="O116" s="46" t="str">
        <f t="shared" si="12"/>
        <v>OK</v>
      </c>
      <c r="P116" t="s">
        <v>59</v>
      </c>
      <c r="Q116" t="s">
        <v>59</v>
      </c>
      <c r="R116" t="s">
        <v>59</v>
      </c>
      <c r="S116" s="59" t="s">
        <v>1092</v>
      </c>
      <c r="T116">
        <v>7325715875.1999998</v>
      </c>
      <c r="U116">
        <v>1747036688.03</v>
      </c>
      <c r="V116" s="48" t="str">
        <f t="shared" si="13"/>
        <v>OK</v>
      </c>
      <c r="W116">
        <v>5604415629.04</v>
      </c>
      <c r="X116">
        <v>1456047379.23</v>
      </c>
      <c r="Y116" t="s">
        <v>59</v>
      </c>
      <c r="Z116">
        <v>1163153.3899999999</v>
      </c>
      <c r="AA116">
        <v>253652.61</v>
      </c>
      <c r="AB116">
        <v>129050.09</v>
      </c>
      <c r="AC116">
        <v>1379345576.1400001</v>
      </c>
      <c r="AD116" s="48" t="str">
        <f t="shared" si="14"/>
        <v>OK</v>
      </c>
      <c r="AE116">
        <v>7573824338.5200005</v>
      </c>
      <c r="AF116">
        <v>7787582853.1199999</v>
      </c>
      <c r="AG116">
        <v>317549386.30000001</v>
      </c>
      <c r="AH116">
        <v>0</v>
      </c>
      <c r="AI116">
        <v>0</v>
      </c>
      <c r="AJ116" s="46" t="str">
        <f t="shared" si="20"/>
        <v>OK</v>
      </c>
      <c r="AK116">
        <v>0</v>
      </c>
      <c r="AL116">
        <v>0</v>
      </c>
      <c r="AM116">
        <v>0</v>
      </c>
      <c r="AN116" s="49">
        <v>0</v>
      </c>
      <c r="AO116">
        <v>190248304</v>
      </c>
      <c r="AP116">
        <v>190249612</v>
      </c>
      <c r="AQ116" s="48">
        <f t="shared" si="15"/>
        <v>1308</v>
      </c>
      <c r="AR116">
        <v>1702282360.1600001</v>
      </c>
      <c r="AS116">
        <v>1702294063.74</v>
      </c>
      <c r="AT116">
        <v>0</v>
      </c>
      <c r="AU116">
        <v>0</v>
      </c>
      <c r="AV116" s="50">
        <f t="shared" si="16"/>
        <v>11703.579999923706</v>
      </c>
      <c r="AW116" s="50" t="str">
        <f t="shared" si="17"/>
        <v>SIM</v>
      </c>
      <c r="AX116" s="5" t="str">
        <f t="shared" si="18"/>
        <v>OK</v>
      </c>
      <c r="AY116" s="5" t="str">
        <f t="shared" si="19"/>
        <v>OK</v>
      </c>
      <c r="BC116" s="44" t="s">
        <v>462</v>
      </c>
      <c r="BD116" t="s">
        <v>1452</v>
      </c>
      <c r="BE116" s="44" t="s">
        <v>479</v>
      </c>
      <c r="BF116" t="s">
        <v>480</v>
      </c>
      <c r="BG116" s="61" t="s">
        <v>478</v>
      </c>
      <c r="BH116" t="str">
        <f t="shared" si="11"/>
        <v>COPASA MG</v>
      </c>
    </row>
    <row r="117" spans="1:60" x14ac:dyDescent="0.25">
      <c r="A117" s="44" t="s">
        <v>1438</v>
      </c>
      <c r="B117" s="44" t="s">
        <v>462</v>
      </c>
      <c r="C117" t="s">
        <v>1453</v>
      </c>
      <c r="D117" s="44" t="s">
        <v>485</v>
      </c>
      <c r="E117" t="s">
        <v>486</v>
      </c>
      <c r="F117" t="s">
        <v>52</v>
      </c>
      <c r="G117" s="52" t="s">
        <v>102</v>
      </c>
      <c r="H117" t="s">
        <v>73</v>
      </c>
      <c r="I117" t="s">
        <v>171</v>
      </c>
      <c r="J117" t="s">
        <v>56</v>
      </c>
      <c r="K117" t="s">
        <v>57</v>
      </c>
      <c r="L117" t="s">
        <v>57</v>
      </c>
      <c r="M117" t="s">
        <v>58</v>
      </c>
      <c r="N117">
        <v>1850</v>
      </c>
      <c r="O117" s="46" t="str">
        <f t="shared" si="12"/>
        <v>OK</v>
      </c>
      <c r="P117" t="s">
        <v>59</v>
      </c>
      <c r="Q117" t="s">
        <v>59</v>
      </c>
      <c r="R117" t="s">
        <v>57</v>
      </c>
      <c r="S117" s="59" t="s">
        <v>1093</v>
      </c>
      <c r="T117">
        <v>16993025.91</v>
      </c>
      <c r="U117">
        <v>301232455.13</v>
      </c>
      <c r="V117" s="48" t="str">
        <f t="shared" si="13"/>
        <v>OK</v>
      </c>
      <c r="W117">
        <v>369535126.26999998</v>
      </c>
      <c r="X117">
        <v>25379778.120000001</v>
      </c>
      <c r="Y117" t="s">
        <v>57</v>
      </c>
      <c r="Z117">
        <v>412026.34</v>
      </c>
      <c r="AA117">
        <v>0</v>
      </c>
      <c r="AB117">
        <v>11006.3</v>
      </c>
      <c r="AC117">
        <v>291997.57</v>
      </c>
      <c r="AD117" s="48" t="str">
        <f t="shared" si="14"/>
        <v>OK</v>
      </c>
      <c r="AE117">
        <v>87601889.599999994</v>
      </c>
      <c r="AF117">
        <v>0</v>
      </c>
      <c r="AG117">
        <v>0</v>
      </c>
      <c r="AH117">
        <v>211265546.31</v>
      </c>
      <c r="AI117">
        <v>219808184.53999999</v>
      </c>
      <c r="AJ117" s="46" t="str">
        <f t="shared" si="20"/>
        <v>OK</v>
      </c>
      <c r="AK117">
        <v>0</v>
      </c>
      <c r="AL117">
        <v>0</v>
      </c>
      <c r="AM117">
        <v>0</v>
      </c>
      <c r="AN117" s="49">
        <v>0</v>
      </c>
      <c r="AO117">
        <v>74990</v>
      </c>
      <c r="AP117">
        <v>74990</v>
      </c>
      <c r="AQ117" s="48">
        <f t="shared" si="15"/>
        <v>0</v>
      </c>
      <c r="AR117">
        <v>48597738.68</v>
      </c>
      <c r="AS117">
        <v>48597738.68</v>
      </c>
      <c r="AT117">
        <v>0</v>
      </c>
      <c r="AU117">
        <v>0</v>
      </c>
      <c r="AV117" s="50">
        <f t="shared" si="16"/>
        <v>0</v>
      </c>
      <c r="AW117" s="50" t="str">
        <f t="shared" si="17"/>
        <v>NÃO</v>
      </c>
      <c r="AX117" s="5" t="str">
        <f t="shared" si="18"/>
        <v>OK</v>
      </c>
      <c r="AY117" s="5" t="str">
        <f t="shared" si="19"/>
        <v>OK</v>
      </c>
      <c r="BC117" s="44" t="s">
        <v>462</v>
      </c>
      <c r="BD117" t="s">
        <v>1454</v>
      </c>
      <c r="BE117" s="44" t="s">
        <v>485</v>
      </c>
      <c r="BF117" t="s">
        <v>486</v>
      </c>
      <c r="BG117" s="61" t="s">
        <v>484</v>
      </c>
      <c r="BH117" t="str">
        <f t="shared" si="11"/>
        <v>EMATER MG</v>
      </c>
    </row>
    <row r="118" spans="1:60" x14ac:dyDescent="0.25">
      <c r="A118" s="44" t="s">
        <v>1438</v>
      </c>
      <c r="B118" s="44" t="s">
        <v>462</v>
      </c>
      <c r="C118" t="s">
        <v>1455</v>
      </c>
      <c r="D118" s="44" t="s">
        <v>488</v>
      </c>
      <c r="E118" t="s">
        <v>489</v>
      </c>
      <c r="F118" t="s">
        <v>52</v>
      </c>
      <c r="G118" s="52" t="s">
        <v>121</v>
      </c>
      <c r="H118" t="s">
        <v>73</v>
      </c>
      <c r="I118" t="s">
        <v>171</v>
      </c>
      <c r="J118" t="s">
        <v>56</v>
      </c>
      <c r="K118" t="s">
        <v>57</v>
      </c>
      <c r="L118" t="s">
        <v>57</v>
      </c>
      <c r="M118" t="s">
        <v>58</v>
      </c>
      <c r="N118">
        <v>151</v>
      </c>
      <c r="O118" s="46" t="str">
        <f t="shared" si="12"/>
        <v>OK</v>
      </c>
      <c r="P118" t="s">
        <v>59</v>
      </c>
      <c r="Q118" t="s">
        <v>59</v>
      </c>
      <c r="R118" t="s">
        <v>57</v>
      </c>
      <c r="S118" s="61" t="s">
        <v>1094</v>
      </c>
      <c r="T118">
        <v>20433966.100000001</v>
      </c>
      <c r="U118">
        <v>17670781.370000001</v>
      </c>
      <c r="V118" s="48" t="str">
        <f t="shared" si="13"/>
        <v>OK</v>
      </c>
      <c r="W118">
        <v>21248884.350000001</v>
      </c>
      <c r="X118">
        <v>0</v>
      </c>
      <c r="Y118" t="s">
        <v>57</v>
      </c>
      <c r="Z118">
        <v>207777.81</v>
      </c>
      <c r="AA118">
        <v>0</v>
      </c>
      <c r="AB118">
        <v>0</v>
      </c>
      <c r="AC118">
        <v>-947277.85</v>
      </c>
      <c r="AD118" s="48" t="str">
        <f t="shared" si="14"/>
        <v>OK</v>
      </c>
      <c r="AE118">
        <v>32426003.52</v>
      </c>
      <c r="AF118">
        <v>0</v>
      </c>
      <c r="AG118">
        <v>0</v>
      </c>
      <c r="AH118">
        <v>15904608.84</v>
      </c>
      <c r="AI118">
        <v>18586987.039999999</v>
      </c>
      <c r="AJ118" s="46" t="str">
        <f t="shared" si="20"/>
        <v>OK</v>
      </c>
      <c r="AK118">
        <v>0</v>
      </c>
      <c r="AL118">
        <v>0</v>
      </c>
      <c r="AM118">
        <v>0</v>
      </c>
      <c r="AN118" s="49">
        <v>0</v>
      </c>
      <c r="AO118">
        <v>9990</v>
      </c>
      <c r="AP118">
        <v>9990</v>
      </c>
      <c r="AQ118" s="48">
        <f t="shared" si="15"/>
        <v>0</v>
      </c>
      <c r="AR118">
        <v>9124916.25</v>
      </c>
      <c r="AS118">
        <v>9124916.25</v>
      </c>
      <c r="AT118">
        <v>0</v>
      </c>
      <c r="AU118">
        <v>0</v>
      </c>
      <c r="AV118" s="50">
        <f t="shared" si="16"/>
        <v>0</v>
      </c>
      <c r="AW118" s="50" t="str">
        <f t="shared" si="17"/>
        <v>NÃO</v>
      </c>
      <c r="AX118" s="5" t="str">
        <f t="shared" si="18"/>
        <v>OK</v>
      </c>
      <c r="AY118" s="5" t="str">
        <f t="shared" si="19"/>
        <v>OK</v>
      </c>
      <c r="BC118" s="44" t="s">
        <v>462</v>
      </c>
      <c r="BD118" t="s">
        <v>1456</v>
      </c>
      <c r="BE118" s="44" t="s">
        <v>488</v>
      </c>
      <c r="BF118" t="s">
        <v>489</v>
      </c>
      <c r="BG118" s="61" t="s">
        <v>487</v>
      </c>
      <c r="BH118" t="str">
        <f t="shared" si="11"/>
        <v>EMC</v>
      </c>
    </row>
    <row r="119" spans="1:60" x14ac:dyDescent="0.25">
      <c r="A119" s="44" t="s">
        <v>1438</v>
      </c>
      <c r="B119" s="44" t="s">
        <v>462</v>
      </c>
      <c r="C119" t="s">
        <v>1457</v>
      </c>
      <c r="D119" s="44" t="s">
        <v>491</v>
      </c>
      <c r="E119" t="s">
        <v>492</v>
      </c>
      <c r="F119" t="s">
        <v>52</v>
      </c>
      <c r="G119" s="52" t="s">
        <v>102</v>
      </c>
      <c r="H119" t="s">
        <v>73</v>
      </c>
      <c r="I119" t="s">
        <v>171</v>
      </c>
      <c r="J119" t="s">
        <v>56</v>
      </c>
      <c r="K119" t="s">
        <v>57</v>
      </c>
      <c r="L119" t="s">
        <v>57</v>
      </c>
      <c r="M119" t="s">
        <v>58</v>
      </c>
      <c r="N119">
        <v>754</v>
      </c>
      <c r="O119" s="46" t="str">
        <f t="shared" si="12"/>
        <v>OK</v>
      </c>
      <c r="P119" t="s">
        <v>59</v>
      </c>
      <c r="Q119" t="s">
        <v>59</v>
      </c>
      <c r="R119" t="s">
        <v>57</v>
      </c>
      <c r="S119" s="59" t="s">
        <v>1095</v>
      </c>
      <c r="T119">
        <v>13165156.609999999</v>
      </c>
      <c r="U119">
        <v>88833265.519999996</v>
      </c>
      <c r="V119" s="48" t="str">
        <f t="shared" si="13"/>
        <v>OK</v>
      </c>
      <c r="W119">
        <v>129507075.06</v>
      </c>
      <c r="X119">
        <v>14341693.789999999</v>
      </c>
      <c r="Y119" t="s">
        <v>57</v>
      </c>
      <c r="Z119">
        <v>324946.56</v>
      </c>
      <c r="AA119">
        <v>0</v>
      </c>
      <c r="AB119">
        <v>0</v>
      </c>
      <c r="AC119">
        <v>9243105.4399999995</v>
      </c>
      <c r="AD119" s="48" t="str">
        <f t="shared" si="14"/>
        <v>OK</v>
      </c>
      <c r="AE119">
        <v>66337667.140000001</v>
      </c>
      <c r="AF119">
        <v>0</v>
      </c>
      <c r="AG119">
        <v>0</v>
      </c>
      <c r="AH119">
        <v>106802438.3</v>
      </c>
      <c r="AI119">
        <v>113599676.16</v>
      </c>
      <c r="AJ119" s="46" t="str">
        <f t="shared" si="20"/>
        <v>OK</v>
      </c>
      <c r="AK119">
        <v>8823598.9199999999</v>
      </c>
      <c r="AL119">
        <v>266643.34000000003</v>
      </c>
      <c r="AM119">
        <v>0</v>
      </c>
      <c r="AN119" s="49">
        <v>0</v>
      </c>
      <c r="AO119">
        <v>100</v>
      </c>
      <c r="AP119">
        <v>100</v>
      </c>
      <c r="AQ119" s="48">
        <f t="shared" si="15"/>
        <v>0</v>
      </c>
      <c r="AR119">
        <v>31600000</v>
      </c>
      <c r="AS119">
        <v>31600000</v>
      </c>
      <c r="AT119">
        <v>0</v>
      </c>
      <c r="AU119">
        <v>0</v>
      </c>
      <c r="AV119" s="50">
        <f t="shared" si="16"/>
        <v>0</v>
      </c>
      <c r="AW119" s="50" t="str">
        <f t="shared" si="17"/>
        <v>NÃO</v>
      </c>
      <c r="AX119" s="5" t="str">
        <f t="shared" si="18"/>
        <v>OK</v>
      </c>
      <c r="AY119" s="5" t="str">
        <f t="shared" si="19"/>
        <v>OK</v>
      </c>
      <c r="BC119" s="44" t="s">
        <v>462</v>
      </c>
      <c r="BD119" t="s">
        <v>1458</v>
      </c>
      <c r="BE119" s="44" t="s">
        <v>491</v>
      </c>
      <c r="BF119" t="s">
        <v>492</v>
      </c>
      <c r="BG119" s="61" t="s">
        <v>490</v>
      </c>
      <c r="BH119" t="str">
        <f t="shared" si="11"/>
        <v>EPAMIG</v>
      </c>
    </row>
    <row r="120" spans="1:60" x14ac:dyDescent="0.25">
      <c r="A120" s="44" t="s">
        <v>1438</v>
      </c>
      <c r="B120" s="44" t="s">
        <v>462</v>
      </c>
      <c r="C120" t="s">
        <v>1459</v>
      </c>
      <c r="D120" s="44" t="s">
        <v>494</v>
      </c>
      <c r="E120" t="s">
        <v>495</v>
      </c>
      <c r="F120" t="s">
        <v>52</v>
      </c>
      <c r="G120" s="52" t="s">
        <v>128</v>
      </c>
      <c r="H120" t="s">
        <v>54</v>
      </c>
      <c r="I120" t="s">
        <v>55</v>
      </c>
      <c r="J120" t="s">
        <v>256</v>
      </c>
      <c r="K120" t="s">
        <v>57</v>
      </c>
      <c r="L120" t="s">
        <v>59</v>
      </c>
      <c r="M120" t="s">
        <v>111</v>
      </c>
      <c r="N120">
        <v>323</v>
      </c>
      <c r="O120" s="46" t="str">
        <f t="shared" si="12"/>
        <v>OK</v>
      </c>
      <c r="P120" t="s">
        <v>59</v>
      </c>
      <c r="Q120" t="s">
        <v>59</v>
      </c>
      <c r="R120" t="s">
        <v>59</v>
      </c>
      <c r="S120" s="59" t="s">
        <v>1096</v>
      </c>
      <c r="T120">
        <v>3600723172.46</v>
      </c>
      <c r="U120">
        <v>88363372.659999996</v>
      </c>
      <c r="V120" s="48" t="str">
        <f t="shared" si="13"/>
        <v>OK</v>
      </c>
      <c r="W120">
        <v>2657849000</v>
      </c>
      <c r="X120">
        <v>301856528.33999997</v>
      </c>
      <c r="Y120" t="s">
        <v>59</v>
      </c>
      <c r="Z120">
        <v>987774.33</v>
      </c>
      <c r="AA120">
        <v>477065.97</v>
      </c>
      <c r="AB120">
        <v>19551</v>
      </c>
      <c r="AC120">
        <v>596088897.60000002</v>
      </c>
      <c r="AD120" s="48" t="str">
        <f t="shared" si="14"/>
        <v>OK</v>
      </c>
      <c r="AE120">
        <v>1305819594.3299999</v>
      </c>
      <c r="AF120">
        <v>0</v>
      </c>
      <c r="AG120">
        <v>0</v>
      </c>
      <c r="AH120">
        <v>0</v>
      </c>
      <c r="AI120">
        <v>0</v>
      </c>
      <c r="AJ120" s="46" t="str">
        <f t="shared" si="20"/>
        <v>OK</v>
      </c>
      <c r="AK120">
        <v>0</v>
      </c>
      <c r="AL120">
        <v>0</v>
      </c>
      <c r="AM120">
        <v>0</v>
      </c>
      <c r="AN120" s="49">
        <v>0</v>
      </c>
      <c r="AO120">
        <v>305621639</v>
      </c>
      <c r="AP120">
        <v>305621639</v>
      </c>
      <c r="AQ120" s="48">
        <f t="shared" si="15"/>
        <v>0</v>
      </c>
      <c r="AR120">
        <v>662567679.27999997</v>
      </c>
      <c r="AS120">
        <v>662567679.27999997</v>
      </c>
      <c r="AT120">
        <v>0</v>
      </c>
      <c r="AU120">
        <v>0</v>
      </c>
      <c r="AV120" s="50">
        <f t="shared" si="16"/>
        <v>0</v>
      </c>
      <c r="AW120" s="50" t="str">
        <f t="shared" si="17"/>
        <v>NÃO</v>
      </c>
      <c r="AX120" s="5" t="str">
        <f t="shared" si="18"/>
        <v>OK</v>
      </c>
      <c r="AY120" s="5" t="str">
        <f t="shared" si="19"/>
        <v>OK</v>
      </c>
      <c r="BC120" s="44" t="s">
        <v>462</v>
      </c>
      <c r="BD120" t="s">
        <v>1460</v>
      </c>
      <c r="BE120" s="44" t="s">
        <v>494</v>
      </c>
      <c r="BF120" t="s">
        <v>495</v>
      </c>
      <c r="BG120" s="61" t="s">
        <v>493</v>
      </c>
      <c r="BH120" t="str">
        <f t="shared" si="11"/>
        <v>GASMIG</v>
      </c>
    </row>
    <row r="121" spans="1:60" x14ac:dyDescent="0.25">
      <c r="A121" s="44" t="s">
        <v>1438</v>
      </c>
      <c r="B121" s="44" t="s">
        <v>462</v>
      </c>
      <c r="C121" t="s">
        <v>1461</v>
      </c>
      <c r="D121" s="44" t="s">
        <v>497</v>
      </c>
      <c r="E121" t="s">
        <v>498</v>
      </c>
      <c r="F121" t="s">
        <v>52</v>
      </c>
      <c r="G121" s="52" t="s">
        <v>204</v>
      </c>
      <c r="H121" t="s">
        <v>73</v>
      </c>
      <c r="I121" t="s">
        <v>55</v>
      </c>
      <c r="J121" t="s">
        <v>56</v>
      </c>
      <c r="K121" t="s">
        <v>57</v>
      </c>
      <c r="L121" t="s">
        <v>57</v>
      </c>
      <c r="M121" t="s">
        <v>111</v>
      </c>
      <c r="N121">
        <v>0</v>
      </c>
      <c r="O121" s="46" t="str">
        <f t="shared" si="12"/>
        <v>VERIFICAR</v>
      </c>
      <c r="P121" t="s">
        <v>59</v>
      </c>
      <c r="Q121" t="s">
        <v>59</v>
      </c>
      <c r="R121" t="s">
        <v>57</v>
      </c>
      <c r="S121" s="59" t="s">
        <v>1097</v>
      </c>
      <c r="T121">
        <v>2714</v>
      </c>
      <c r="U121">
        <v>0</v>
      </c>
      <c r="V121" s="48" t="str">
        <f t="shared" si="13"/>
        <v>OK</v>
      </c>
      <c r="W121">
        <v>20677</v>
      </c>
      <c r="X121">
        <v>0</v>
      </c>
      <c r="Y121" t="s">
        <v>57</v>
      </c>
      <c r="Z121">
        <v>0</v>
      </c>
      <c r="AA121">
        <v>0</v>
      </c>
      <c r="AB121">
        <v>0</v>
      </c>
      <c r="AC121">
        <v>-17963</v>
      </c>
      <c r="AD121" s="48" t="str">
        <f t="shared" si="14"/>
        <v>OK</v>
      </c>
      <c r="AE121">
        <v>23708</v>
      </c>
      <c r="AF121">
        <v>0</v>
      </c>
      <c r="AG121">
        <v>0</v>
      </c>
      <c r="AH121">
        <v>0</v>
      </c>
      <c r="AI121">
        <v>0</v>
      </c>
      <c r="AJ121" s="46" t="str">
        <f t="shared" si="20"/>
        <v>OK</v>
      </c>
      <c r="AK121">
        <v>0</v>
      </c>
      <c r="AL121">
        <v>0</v>
      </c>
      <c r="AM121">
        <v>0</v>
      </c>
      <c r="AN121" s="49">
        <v>0</v>
      </c>
      <c r="AO121">
        <v>2365310</v>
      </c>
      <c r="AP121">
        <v>2365310</v>
      </c>
      <c r="AQ121" s="48">
        <f t="shared" si="15"/>
        <v>0</v>
      </c>
      <c r="AR121">
        <v>0</v>
      </c>
      <c r="AS121">
        <v>0</v>
      </c>
      <c r="AT121">
        <v>0</v>
      </c>
      <c r="AU121">
        <v>0</v>
      </c>
      <c r="AV121" s="50">
        <f t="shared" si="16"/>
        <v>0</v>
      </c>
      <c r="AW121" s="50" t="str">
        <f t="shared" si="17"/>
        <v>NÃO</v>
      </c>
      <c r="AX121" s="5" t="str">
        <f t="shared" si="18"/>
        <v>OK</v>
      </c>
      <c r="AY121" s="5" t="str">
        <f t="shared" si="19"/>
        <v>OK</v>
      </c>
      <c r="BC121" s="44" t="s">
        <v>462</v>
      </c>
      <c r="BD121" t="s">
        <v>1462</v>
      </c>
      <c r="BE121" s="44" t="s">
        <v>497</v>
      </c>
      <c r="BF121" t="s">
        <v>498</v>
      </c>
      <c r="BG121" s="61" t="s">
        <v>496</v>
      </c>
      <c r="BH121" t="str">
        <f t="shared" si="11"/>
        <v>METROMINAS</v>
      </c>
    </row>
    <row r="122" spans="1:60" x14ac:dyDescent="0.25">
      <c r="A122" s="44" t="s">
        <v>1438</v>
      </c>
      <c r="B122" s="44" t="s">
        <v>462</v>
      </c>
      <c r="C122" t="s">
        <v>1463</v>
      </c>
      <c r="D122" s="44" t="s">
        <v>500</v>
      </c>
      <c r="E122" t="s">
        <v>501</v>
      </c>
      <c r="F122" t="s">
        <v>52</v>
      </c>
      <c r="G122" s="52" t="s">
        <v>110</v>
      </c>
      <c r="H122" t="s">
        <v>54</v>
      </c>
      <c r="I122" t="s">
        <v>55</v>
      </c>
      <c r="J122" t="s">
        <v>56</v>
      </c>
      <c r="K122" t="s">
        <v>57</v>
      </c>
      <c r="L122" t="s">
        <v>57</v>
      </c>
      <c r="M122" t="s">
        <v>111</v>
      </c>
      <c r="N122">
        <v>84</v>
      </c>
      <c r="O122" s="46" t="str">
        <f t="shared" si="12"/>
        <v>OK</v>
      </c>
      <c r="P122" t="s">
        <v>59</v>
      </c>
      <c r="Q122" t="s">
        <v>59</v>
      </c>
      <c r="R122" t="s">
        <v>59</v>
      </c>
      <c r="S122" s="59" t="s">
        <v>1098</v>
      </c>
      <c r="T122">
        <v>242600940.91</v>
      </c>
      <c r="U122">
        <v>13339197.470000001</v>
      </c>
      <c r="V122" s="48" t="str">
        <f t="shared" si="13"/>
        <v>OK</v>
      </c>
      <c r="W122">
        <v>1010210658.33</v>
      </c>
      <c r="X122">
        <v>0</v>
      </c>
      <c r="Y122" t="s">
        <v>57</v>
      </c>
      <c r="Z122">
        <v>413332.94</v>
      </c>
      <c r="AA122">
        <v>0</v>
      </c>
      <c r="AB122">
        <v>0</v>
      </c>
      <c r="AC122">
        <v>-65852806.140000001</v>
      </c>
      <c r="AD122" s="48" t="str">
        <f t="shared" si="14"/>
        <v>OK</v>
      </c>
      <c r="AE122">
        <v>955893077.5</v>
      </c>
      <c r="AF122">
        <v>0</v>
      </c>
      <c r="AG122">
        <v>0</v>
      </c>
      <c r="AH122">
        <v>0</v>
      </c>
      <c r="AI122">
        <v>0</v>
      </c>
      <c r="AJ122" s="46" t="str">
        <f t="shared" si="20"/>
        <v>OK</v>
      </c>
      <c r="AK122">
        <v>0</v>
      </c>
      <c r="AL122">
        <v>0</v>
      </c>
      <c r="AM122">
        <v>107462018.78</v>
      </c>
      <c r="AN122" s="49">
        <v>75200578.469999999</v>
      </c>
      <c r="AO122">
        <v>574184398</v>
      </c>
      <c r="AP122">
        <v>574184398</v>
      </c>
      <c r="AQ122" s="48">
        <f t="shared" si="15"/>
        <v>0</v>
      </c>
      <c r="AR122">
        <v>1332828906.05</v>
      </c>
      <c r="AS122">
        <v>1404828906.05</v>
      </c>
      <c r="AT122">
        <v>191106758.22</v>
      </c>
      <c r="AU122">
        <v>115906179.75</v>
      </c>
      <c r="AV122" s="50">
        <f t="shared" si="16"/>
        <v>187906179.75</v>
      </c>
      <c r="AW122" s="50" t="str">
        <f t="shared" si="17"/>
        <v>SIM</v>
      </c>
      <c r="AX122" s="5" t="str">
        <f t="shared" si="18"/>
        <v>VER CAPITAL</v>
      </c>
      <c r="AY122" s="5" t="str">
        <f t="shared" si="19"/>
        <v>OK</v>
      </c>
      <c r="BC122" s="44" t="s">
        <v>462</v>
      </c>
      <c r="BD122" t="s">
        <v>1464</v>
      </c>
      <c r="BE122" s="44" t="s">
        <v>500</v>
      </c>
      <c r="BF122" t="s">
        <v>501</v>
      </c>
      <c r="BG122" s="61" t="s">
        <v>499</v>
      </c>
      <c r="BH122" t="str">
        <f t="shared" si="11"/>
        <v>MGI</v>
      </c>
    </row>
    <row r="123" spans="1:60" x14ac:dyDescent="0.25">
      <c r="A123" s="44" t="s">
        <v>1438</v>
      </c>
      <c r="B123" s="44" t="s">
        <v>462</v>
      </c>
      <c r="C123" t="s">
        <v>1465</v>
      </c>
      <c r="D123" s="44" t="s">
        <v>503</v>
      </c>
      <c r="E123" t="s">
        <v>504</v>
      </c>
      <c r="F123" t="s">
        <v>52</v>
      </c>
      <c r="G123" s="51" t="s">
        <v>53</v>
      </c>
      <c r="H123" t="s">
        <v>73</v>
      </c>
      <c r="I123" t="s">
        <v>55</v>
      </c>
      <c r="J123" t="s">
        <v>56</v>
      </c>
      <c r="K123" t="s">
        <v>57</v>
      </c>
      <c r="L123" t="s">
        <v>57</v>
      </c>
      <c r="M123" t="s">
        <v>111</v>
      </c>
      <c r="N123">
        <v>29528</v>
      </c>
      <c r="O123" s="46" t="str">
        <f t="shared" si="12"/>
        <v>OK</v>
      </c>
      <c r="P123" t="s">
        <v>59</v>
      </c>
      <c r="Q123" t="s">
        <v>59</v>
      </c>
      <c r="R123" t="s">
        <v>59</v>
      </c>
      <c r="S123" s="59" t="s">
        <v>1099</v>
      </c>
      <c r="T123">
        <v>1425900456.6300001</v>
      </c>
      <c r="U123">
        <v>63085682.109999999</v>
      </c>
      <c r="V123" s="48" t="str">
        <f t="shared" si="13"/>
        <v>OK</v>
      </c>
      <c r="W123">
        <v>98916638.439999998</v>
      </c>
      <c r="X123">
        <v>2735480.09</v>
      </c>
      <c r="Y123" t="s">
        <v>59</v>
      </c>
      <c r="Z123">
        <v>512529.81</v>
      </c>
      <c r="AA123">
        <v>81788.56</v>
      </c>
      <c r="AB123">
        <v>6247.46</v>
      </c>
      <c r="AC123">
        <v>70534415.549999997</v>
      </c>
      <c r="AD123" s="48" t="str">
        <f t="shared" si="14"/>
        <v>OK</v>
      </c>
      <c r="AE123">
        <v>183863028.53999999</v>
      </c>
      <c r="AF123">
        <v>0</v>
      </c>
      <c r="AG123">
        <v>20152294.719999999</v>
      </c>
      <c r="AH123">
        <v>0</v>
      </c>
      <c r="AI123">
        <v>0</v>
      </c>
      <c r="AJ123" s="46" t="str">
        <f t="shared" si="20"/>
        <v>OK</v>
      </c>
      <c r="AK123">
        <v>0</v>
      </c>
      <c r="AL123">
        <v>0</v>
      </c>
      <c r="AM123">
        <v>0</v>
      </c>
      <c r="AN123" s="49">
        <v>0</v>
      </c>
      <c r="AO123">
        <v>9965000</v>
      </c>
      <c r="AP123">
        <v>9965000</v>
      </c>
      <c r="AQ123" s="48">
        <f t="shared" si="15"/>
        <v>0</v>
      </c>
      <c r="AR123">
        <v>91717114.019999996</v>
      </c>
      <c r="AS123">
        <v>91717114.019999996</v>
      </c>
      <c r="AT123">
        <v>0</v>
      </c>
      <c r="AU123">
        <v>0</v>
      </c>
      <c r="AV123" s="50">
        <f t="shared" si="16"/>
        <v>0</v>
      </c>
      <c r="AW123" s="50" t="str">
        <f t="shared" si="17"/>
        <v>NÃO</v>
      </c>
      <c r="AX123" s="5" t="str">
        <f t="shared" si="18"/>
        <v>OK</v>
      </c>
      <c r="AY123" s="5" t="str">
        <f t="shared" si="19"/>
        <v>OK</v>
      </c>
      <c r="BC123" s="44" t="s">
        <v>462</v>
      </c>
      <c r="BD123" t="s">
        <v>1466</v>
      </c>
      <c r="BE123" s="44" t="s">
        <v>503</v>
      </c>
      <c r="BF123" t="s">
        <v>504</v>
      </c>
      <c r="BG123" s="61" t="s">
        <v>502</v>
      </c>
      <c r="BH123" t="str">
        <f t="shared" si="11"/>
        <v>MGS</v>
      </c>
    </row>
    <row r="124" spans="1:60" x14ac:dyDescent="0.25">
      <c r="A124" s="44" t="s">
        <v>1438</v>
      </c>
      <c r="B124" s="44" t="s">
        <v>462</v>
      </c>
      <c r="C124" t="s">
        <v>1467</v>
      </c>
      <c r="D124" s="44" t="s">
        <v>506</v>
      </c>
      <c r="E124" t="s">
        <v>507</v>
      </c>
      <c r="F124" t="s">
        <v>52</v>
      </c>
      <c r="G124" s="52" t="s">
        <v>98</v>
      </c>
      <c r="H124" t="s">
        <v>54</v>
      </c>
      <c r="I124" t="s">
        <v>55</v>
      </c>
      <c r="J124" t="s">
        <v>56</v>
      </c>
      <c r="K124" t="s">
        <v>57</v>
      </c>
      <c r="L124" t="s">
        <v>57</v>
      </c>
      <c r="M124" t="s">
        <v>111</v>
      </c>
      <c r="N124">
        <v>1071</v>
      </c>
      <c r="O124" s="46" t="str">
        <f t="shared" si="12"/>
        <v>OK</v>
      </c>
      <c r="P124" t="s">
        <v>59</v>
      </c>
      <c r="Q124" t="s">
        <v>59</v>
      </c>
      <c r="R124" t="s">
        <v>59</v>
      </c>
      <c r="S124" s="59" t="s">
        <v>1100</v>
      </c>
      <c r="T124">
        <v>323664322.30000001</v>
      </c>
      <c r="U124">
        <v>195716387.41</v>
      </c>
      <c r="V124" s="48" t="str">
        <f t="shared" si="13"/>
        <v>OK</v>
      </c>
      <c r="W124">
        <v>278880278.23000002</v>
      </c>
      <c r="X124">
        <v>4337448.6500000004</v>
      </c>
      <c r="Y124" t="s">
        <v>59</v>
      </c>
      <c r="Z124">
        <v>468035.61</v>
      </c>
      <c r="AA124">
        <v>1655.14</v>
      </c>
      <c r="AB124">
        <v>11925.36</v>
      </c>
      <c r="AC124">
        <v>54894000</v>
      </c>
      <c r="AD124" s="48" t="str">
        <f t="shared" si="14"/>
        <v>OK</v>
      </c>
      <c r="AE124">
        <v>160421000</v>
      </c>
      <c r="AF124">
        <v>0</v>
      </c>
      <c r="AG124">
        <v>19471897.48</v>
      </c>
      <c r="AH124">
        <v>0</v>
      </c>
      <c r="AI124">
        <v>0</v>
      </c>
      <c r="AJ124" s="46" t="str">
        <f t="shared" si="20"/>
        <v>OK</v>
      </c>
      <c r="AK124">
        <v>0</v>
      </c>
      <c r="AL124">
        <v>0</v>
      </c>
      <c r="AM124">
        <v>0</v>
      </c>
      <c r="AN124" s="49">
        <v>0</v>
      </c>
      <c r="AO124">
        <v>96481395</v>
      </c>
      <c r="AP124">
        <v>96481395</v>
      </c>
      <c r="AQ124" s="48">
        <f t="shared" si="15"/>
        <v>0</v>
      </c>
      <c r="AR124">
        <v>96481395</v>
      </c>
      <c r="AS124">
        <v>96481395</v>
      </c>
      <c r="AT124">
        <v>0</v>
      </c>
      <c r="AU124">
        <v>0</v>
      </c>
      <c r="AV124" s="50">
        <f t="shared" si="16"/>
        <v>0</v>
      </c>
      <c r="AW124" s="50" t="str">
        <f t="shared" si="17"/>
        <v>NÃO</v>
      </c>
      <c r="AX124" s="5" t="str">
        <f t="shared" si="18"/>
        <v>OK</v>
      </c>
      <c r="AY124" s="5" t="str">
        <f t="shared" si="19"/>
        <v>OK</v>
      </c>
      <c r="BC124" s="44" t="s">
        <v>462</v>
      </c>
      <c r="BD124" t="s">
        <v>1468</v>
      </c>
      <c r="BE124" s="44" t="s">
        <v>506</v>
      </c>
      <c r="BF124" t="s">
        <v>507</v>
      </c>
      <c r="BG124" s="61" t="s">
        <v>505</v>
      </c>
      <c r="BH124" t="str">
        <f t="shared" si="11"/>
        <v>PRODEMGE</v>
      </c>
    </row>
    <row r="125" spans="1:60" x14ac:dyDescent="0.25">
      <c r="A125" s="55" t="s">
        <v>1469</v>
      </c>
      <c r="B125" s="55" t="s">
        <v>443</v>
      </c>
      <c r="C125" t="s">
        <v>1470</v>
      </c>
      <c r="D125" s="55" t="s">
        <v>445</v>
      </c>
      <c r="E125" t="s">
        <v>446</v>
      </c>
      <c r="F125" t="s">
        <v>67</v>
      </c>
      <c r="G125" s="20" t="s">
        <v>102</v>
      </c>
      <c r="H125" t="s">
        <v>73</v>
      </c>
      <c r="I125" t="s">
        <v>74</v>
      </c>
      <c r="J125" t="s">
        <v>56</v>
      </c>
      <c r="K125" t="s">
        <v>57</v>
      </c>
      <c r="L125" t="s">
        <v>57</v>
      </c>
      <c r="M125" t="s">
        <v>58</v>
      </c>
      <c r="N125">
        <v>0</v>
      </c>
      <c r="O125" s="46" t="str">
        <f t="shared" si="12"/>
        <v>OK</v>
      </c>
      <c r="P125" t="s">
        <v>57</v>
      </c>
      <c r="Q125" t="s">
        <v>59</v>
      </c>
      <c r="R125" t="s">
        <v>57</v>
      </c>
      <c r="S125" s="71" t="s">
        <v>1082</v>
      </c>
      <c r="T125">
        <v>0</v>
      </c>
      <c r="U125">
        <v>0</v>
      </c>
      <c r="V125" s="48" t="str">
        <f t="shared" si="13"/>
        <v>OK</v>
      </c>
      <c r="W125">
        <v>0</v>
      </c>
      <c r="X125">
        <v>0</v>
      </c>
      <c r="Y125" t="s">
        <v>57</v>
      </c>
      <c r="Z125">
        <v>0</v>
      </c>
      <c r="AA125">
        <v>0</v>
      </c>
      <c r="AB125">
        <v>0</v>
      </c>
      <c r="AC125">
        <v>-88620147.239999995</v>
      </c>
      <c r="AD125" s="48" t="str">
        <f t="shared" si="14"/>
        <v>OK</v>
      </c>
      <c r="AE125">
        <v>-1099426087.6400001</v>
      </c>
      <c r="AG125">
        <v>0</v>
      </c>
      <c r="AH125">
        <v>0</v>
      </c>
      <c r="AI125">
        <v>0</v>
      </c>
      <c r="AJ125" s="46" t="str">
        <f t="shared" si="20"/>
        <v>OK</v>
      </c>
      <c r="AK125">
        <v>0</v>
      </c>
      <c r="AL125">
        <v>0</v>
      </c>
      <c r="AM125">
        <v>0</v>
      </c>
      <c r="AN125" s="49">
        <v>0</v>
      </c>
      <c r="AO125">
        <v>100</v>
      </c>
      <c r="AP125">
        <v>100</v>
      </c>
      <c r="AQ125" s="48">
        <f t="shared" si="15"/>
        <v>0</v>
      </c>
      <c r="AR125">
        <v>13803453.68</v>
      </c>
      <c r="AS125">
        <v>13803453.68</v>
      </c>
      <c r="AT125">
        <v>0</v>
      </c>
      <c r="AU125">
        <v>0</v>
      </c>
      <c r="AV125" s="50">
        <f t="shared" si="16"/>
        <v>0</v>
      </c>
      <c r="AW125" s="50" t="str">
        <f t="shared" si="17"/>
        <v>NÃO</v>
      </c>
      <c r="AX125" s="5" t="str">
        <f t="shared" si="18"/>
        <v>OK</v>
      </c>
      <c r="AY125" s="5" t="str">
        <f t="shared" si="19"/>
        <v>OK</v>
      </c>
      <c r="BC125" s="55" t="s">
        <v>443</v>
      </c>
      <c r="BD125" t="s">
        <v>1471</v>
      </c>
      <c r="BE125" s="55" t="s">
        <v>445</v>
      </c>
      <c r="BF125" t="s">
        <v>446</v>
      </c>
      <c r="BG125" s="61" t="s">
        <v>444</v>
      </c>
      <c r="BH125" t="str">
        <f t="shared" si="11"/>
        <v>AGROSUL</v>
      </c>
    </row>
    <row r="126" spans="1:60" x14ac:dyDescent="0.25">
      <c r="A126" s="55" t="s">
        <v>1469</v>
      </c>
      <c r="B126" s="55" t="s">
        <v>443</v>
      </c>
      <c r="C126" t="s">
        <v>1472</v>
      </c>
      <c r="D126" s="55" t="s">
        <v>1277</v>
      </c>
      <c r="E126" t="s">
        <v>455</v>
      </c>
      <c r="F126" t="s">
        <v>52</v>
      </c>
      <c r="G126" s="52" t="s">
        <v>72</v>
      </c>
      <c r="H126" t="s">
        <v>54</v>
      </c>
      <c r="I126" t="s">
        <v>55</v>
      </c>
      <c r="J126" t="s">
        <v>56</v>
      </c>
      <c r="K126" t="s">
        <v>57</v>
      </c>
      <c r="L126" t="s">
        <v>57</v>
      </c>
      <c r="M126" t="s">
        <v>111</v>
      </c>
      <c r="N126">
        <v>48</v>
      </c>
      <c r="O126" s="46" t="str">
        <f t="shared" si="12"/>
        <v>OK</v>
      </c>
      <c r="P126" t="s">
        <v>59</v>
      </c>
      <c r="Q126" t="s">
        <v>59</v>
      </c>
      <c r="R126" t="s">
        <v>57</v>
      </c>
      <c r="S126" s="68" t="s">
        <v>1085</v>
      </c>
      <c r="T126">
        <v>3561040.38</v>
      </c>
      <c r="U126">
        <v>2065206.33</v>
      </c>
      <c r="V126" s="48" t="str">
        <f t="shared" si="13"/>
        <v>OK</v>
      </c>
      <c r="W126">
        <v>3975207.84</v>
      </c>
      <c r="X126">
        <v>7166.06</v>
      </c>
      <c r="Y126" t="s">
        <v>57</v>
      </c>
      <c r="Z126">
        <v>73292.289999999994</v>
      </c>
      <c r="AA126">
        <v>0</v>
      </c>
      <c r="AB126">
        <v>0</v>
      </c>
      <c r="AC126">
        <v>642777.96</v>
      </c>
      <c r="AD126" s="48" t="str">
        <f t="shared" si="14"/>
        <v>OK</v>
      </c>
      <c r="AE126">
        <v>1503780.18</v>
      </c>
      <c r="AG126">
        <v>0</v>
      </c>
      <c r="AH126">
        <v>0</v>
      </c>
      <c r="AI126">
        <v>0</v>
      </c>
      <c r="AJ126" s="46" t="str">
        <f t="shared" si="20"/>
        <v>OK</v>
      </c>
      <c r="AK126">
        <v>0</v>
      </c>
      <c r="AL126">
        <v>0</v>
      </c>
      <c r="AM126">
        <v>0</v>
      </c>
      <c r="AN126" s="49">
        <v>0</v>
      </c>
      <c r="AO126">
        <v>0</v>
      </c>
      <c r="AP126">
        <v>0</v>
      </c>
      <c r="AQ126" s="48">
        <f t="shared" si="15"/>
        <v>0</v>
      </c>
      <c r="AR126">
        <v>520437</v>
      </c>
      <c r="AS126">
        <v>520437</v>
      </c>
      <c r="AT126">
        <v>0</v>
      </c>
      <c r="AU126">
        <v>0</v>
      </c>
      <c r="AV126" s="50">
        <f t="shared" si="16"/>
        <v>0</v>
      </c>
      <c r="AW126" s="50" t="str">
        <f t="shared" si="17"/>
        <v>NÃO</v>
      </c>
      <c r="AX126" s="5" t="str">
        <f t="shared" si="18"/>
        <v>OK</v>
      </c>
      <c r="AY126" s="5" t="str">
        <f t="shared" si="19"/>
        <v>OK</v>
      </c>
      <c r="BC126" s="55" t="s">
        <v>443</v>
      </c>
      <c r="BD126" t="s">
        <v>1473</v>
      </c>
      <c r="BE126" s="55" t="s">
        <v>1277</v>
      </c>
      <c r="BF126" t="s">
        <v>455</v>
      </c>
      <c r="BG126" s="61" t="s">
        <v>453</v>
      </c>
      <c r="BH126" t="str">
        <f t="shared" si="11"/>
        <v>CEASA MS</v>
      </c>
    </row>
    <row r="127" spans="1:60" x14ac:dyDescent="0.25">
      <c r="A127" s="55" t="s">
        <v>1469</v>
      </c>
      <c r="B127" s="55" t="s">
        <v>443</v>
      </c>
      <c r="C127" t="s">
        <v>1474</v>
      </c>
      <c r="D127" s="55" t="s">
        <v>457</v>
      </c>
      <c r="E127" t="s">
        <v>458</v>
      </c>
      <c r="F127" t="s">
        <v>52</v>
      </c>
      <c r="G127" s="51" t="s">
        <v>53</v>
      </c>
      <c r="H127" t="s">
        <v>73</v>
      </c>
      <c r="I127" t="s">
        <v>74</v>
      </c>
      <c r="J127" t="s">
        <v>56</v>
      </c>
      <c r="K127" t="s">
        <v>57</v>
      </c>
      <c r="L127" t="s">
        <v>57</v>
      </c>
      <c r="M127" t="s">
        <v>111</v>
      </c>
      <c r="N127">
        <v>0</v>
      </c>
      <c r="O127" s="46" t="str">
        <f t="shared" si="12"/>
        <v>VERIFICAR</v>
      </c>
      <c r="P127" t="s">
        <v>57</v>
      </c>
      <c r="Q127" t="s">
        <v>57</v>
      </c>
      <c r="R127" t="s">
        <v>57</v>
      </c>
      <c r="S127" s="72" t="s">
        <v>1082</v>
      </c>
      <c r="T127">
        <v>0</v>
      </c>
      <c r="U127">
        <v>0</v>
      </c>
      <c r="V127" s="48" t="str">
        <f t="shared" si="13"/>
        <v>OK</v>
      </c>
      <c r="W127">
        <v>0</v>
      </c>
      <c r="X127">
        <v>0</v>
      </c>
      <c r="Y127" t="s">
        <v>57</v>
      </c>
      <c r="Z127">
        <v>0</v>
      </c>
      <c r="AA127">
        <v>0</v>
      </c>
      <c r="AB127">
        <v>0</v>
      </c>
      <c r="AC127">
        <v>0</v>
      </c>
      <c r="AD127" s="48" t="str">
        <f t="shared" si="14"/>
        <v>OK</v>
      </c>
      <c r="AE127">
        <v>0</v>
      </c>
      <c r="AG127">
        <v>0</v>
      </c>
      <c r="AH127">
        <v>0</v>
      </c>
      <c r="AI127">
        <v>0</v>
      </c>
      <c r="AJ127" s="46" t="str">
        <f t="shared" si="20"/>
        <v>OK</v>
      </c>
      <c r="AK127">
        <v>0</v>
      </c>
      <c r="AL127">
        <v>0</v>
      </c>
      <c r="AM127">
        <v>0</v>
      </c>
      <c r="AN127" s="49">
        <v>0</v>
      </c>
      <c r="AO127">
        <v>0</v>
      </c>
      <c r="AP127">
        <v>0</v>
      </c>
      <c r="AQ127" s="48">
        <f t="shared" si="15"/>
        <v>0</v>
      </c>
      <c r="AR127">
        <v>0</v>
      </c>
      <c r="AS127">
        <v>0</v>
      </c>
      <c r="AT127">
        <v>0</v>
      </c>
      <c r="AU127">
        <v>0</v>
      </c>
      <c r="AV127" s="50">
        <f t="shared" si="16"/>
        <v>0</v>
      </c>
      <c r="AW127" s="50" t="str">
        <f t="shared" si="17"/>
        <v>NÃO</v>
      </c>
      <c r="AX127" s="5" t="str">
        <f t="shared" si="18"/>
        <v>OK</v>
      </c>
      <c r="AY127" s="5" t="str">
        <f t="shared" si="19"/>
        <v>OK</v>
      </c>
      <c r="BC127" s="55" t="s">
        <v>443</v>
      </c>
      <c r="BD127" t="s">
        <v>1475</v>
      </c>
      <c r="BE127" s="55" t="s">
        <v>457</v>
      </c>
      <c r="BF127" t="s">
        <v>458</v>
      </c>
      <c r="BG127" s="61" t="s">
        <v>456</v>
      </c>
      <c r="BH127" t="str">
        <f t="shared" si="11"/>
        <v>LOTESUL</v>
      </c>
    </row>
    <row r="128" spans="1:60" x14ac:dyDescent="0.25">
      <c r="A128" s="55" t="s">
        <v>1469</v>
      </c>
      <c r="B128" s="55" t="s">
        <v>443</v>
      </c>
      <c r="C128" t="s">
        <v>1476</v>
      </c>
      <c r="D128" s="55" t="s">
        <v>460</v>
      </c>
      <c r="E128" t="s">
        <v>461</v>
      </c>
      <c r="F128" t="s">
        <v>52</v>
      </c>
      <c r="G128" s="52" t="s">
        <v>128</v>
      </c>
      <c r="H128" t="s">
        <v>54</v>
      </c>
      <c r="I128" t="s">
        <v>55</v>
      </c>
      <c r="J128" t="s">
        <v>56</v>
      </c>
      <c r="K128" t="s">
        <v>57</v>
      </c>
      <c r="L128" t="s">
        <v>57</v>
      </c>
      <c r="M128" t="s">
        <v>111</v>
      </c>
      <c r="N128">
        <v>86</v>
      </c>
      <c r="O128" s="46" t="str">
        <f t="shared" si="12"/>
        <v>OK</v>
      </c>
      <c r="P128" t="s">
        <v>59</v>
      </c>
      <c r="Q128" t="s">
        <v>59</v>
      </c>
      <c r="R128" t="s">
        <v>59</v>
      </c>
      <c r="S128" s="53" t="s">
        <v>1086</v>
      </c>
      <c r="T128">
        <v>552440411.88</v>
      </c>
      <c r="U128">
        <v>25344229.09</v>
      </c>
      <c r="V128" s="48" t="str">
        <f t="shared" si="13"/>
        <v>OK</v>
      </c>
      <c r="W128">
        <v>67007704.630000003</v>
      </c>
      <c r="X128">
        <v>29146880.550000001</v>
      </c>
      <c r="Y128" t="s">
        <v>59</v>
      </c>
      <c r="Z128">
        <v>500968.33</v>
      </c>
      <c r="AA128">
        <v>54343.87</v>
      </c>
      <c r="AB128">
        <v>27199.86</v>
      </c>
      <c r="AC128">
        <v>53629783.770000003</v>
      </c>
      <c r="AD128" s="48" t="str">
        <f t="shared" si="14"/>
        <v>OK</v>
      </c>
      <c r="AE128">
        <v>196796109.34999999</v>
      </c>
      <c r="AG128">
        <v>17886042.41</v>
      </c>
      <c r="AH128">
        <v>0</v>
      </c>
      <c r="AI128">
        <v>0</v>
      </c>
      <c r="AJ128" s="46" t="str">
        <f t="shared" si="20"/>
        <v>OK</v>
      </c>
      <c r="AK128">
        <v>0</v>
      </c>
      <c r="AL128">
        <v>0</v>
      </c>
      <c r="AM128">
        <v>0</v>
      </c>
      <c r="AN128" s="49">
        <v>0</v>
      </c>
      <c r="AO128">
        <v>31421100</v>
      </c>
      <c r="AP128">
        <v>39953400</v>
      </c>
      <c r="AQ128" s="48">
        <f t="shared" si="15"/>
        <v>8532300</v>
      </c>
      <c r="AR128">
        <v>31421100</v>
      </c>
      <c r="AS128">
        <v>8532300</v>
      </c>
      <c r="AT128">
        <v>0</v>
      </c>
      <c r="AU128">
        <v>0</v>
      </c>
      <c r="AV128" s="50">
        <f t="shared" si="16"/>
        <v>-22888800</v>
      </c>
      <c r="AW128" s="50" t="str">
        <f t="shared" si="17"/>
        <v>SIM</v>
      </c>
      <c r="AX128" s="5" t="str">
        <f t="shared" si="18"/>
        <v>OK</v>
      </c>
      <c r="AY128" s="5" t="str">
        <f t="shared" si="19"/>
        <v>OK</v>
      </c>
      <c r="BC128" s="55" t="s">
        <v>443</v>
      </c>
      <c r="BD128" t="s">
        <v>1477</v>
      </c>
      <c r="BE128" s="55" t="s">
        <v>460</v>
      </c>
      <c r="BF128" t="s">
        <v>461</v>
      </c>
      <c r="BG128" s="61" t="s">
        <v>459</v>
      </c>
      <c r="BH128" t="str">
        <f t="shared" si="11"/>
        <v>MS GÁS</v>
      </c>
    </row>
    <row r="129" spans="1:60" x14ac:dyDescent="0.25">
      <c r="A129" s="55" t="s">
        <v>1469</v>
      </c>
      <c r="B129" s="55" t="s">
        <v>443</v>
      </c>
      <c r="C129" t="s">
        <v>1478</v>
      </c>
      <c r="D129" s="55" t="s">
        <v>448</v>
      </c>
      <c r="E129" t="s">
        <v>449</v>
      </c>
      <c r="F129" t="s">
        <v>52</v>
      </c>
      <c r="G129" s="52" t="s">
        <v>185</v>
      </c>
      <c r="H129" t="s">
        <v>73</v>
      </c>
      <c r="I129" t="s">
        <v>74</v>
      </c>
      <c r="J129" t="s">
        <v>56</v>
      </c>
      <c r="K129" t="s">
        <v>57</v>
      </c>
      <c r="L129" t="s">
        <v>57</v>
      </c>
      <c r="M129" t="s">
        <v>58</v>
      </c>
      <c r="N129">
        <v>0</v>
      </c>
      <c r="O129" s="46" t="str">
        <f t="shared" si="12"/>
        <v>VERIFICAR</v>
      </c>
      <c r="P129" t="s">
        <v>59</v>
      </c>
      <c r="Q129" t="s">
        <v>59</v>
      </c>
      <c r="R129" t="s">
        <v>59</v>
      </c>
      <c r="S129" s="53" t="s">
        <v>1083</v>
      </c>
      <c r="T129">
        <v>0</v>
      </c>
      <c r="U129">
        <v>0</v>
      </c>
      <c r="V129" s="48" t="str">
        <f t="shared" si="13"/>
        <v>OK</v>
      </c>
      <c r="W129">
        <v>25587.99</v>
      </c>
      <c r="X129">
        <v>0</v>
      </c>
      <c r="Y129" t="s">
        <v>57</v>
      </c>
      <c r="Z129">
        <v>0</v>
      </c>
      <c r="AA129">
        <v>0</v>
      </c>
      <c r="AB129">
        <v>0</v>
      </c>
      <c r="AC129">
        <v>-25587.99</v>
      </c>
      <c r="AD129" s="48" t="str">
        <f t="shared" si="14"/>
        <v>OK</v>
      </c>
      <c r="AE129">
        <v>1140773.1599999999</v>
      </c>
      <c r="AG129">
        <v>0</v>
      </c>
      <c r="AH129">
        <v>0</v>
      </c>
      <c r="AI129">
        <v>0</v>
      </c>
      <c r="AJ129" s="46" t="str">
        <f t="shared" si="20"/>
        <v>OK</v>
      </c>
      <c r="AK129">
        <v>0</v>
      </c>
      <c r="AL129">
        <v>0</v>
      </c>
      <c r="AM129">
        <v>0</v>
      </c>
      <c r="AN129" s="49">
        <v>0</v>
      </c>
      <c r="AO129">
        <v>100</v>
      </c>
      <c r="AP129">
        <v>100</v>
      </c>
      <c r="AQ129" s="48">
        <f t="shared" si="15"/>
        <v>0</v>
      </c>
      <c r="AR129">
        <v>3426643.64</v>
      </c>
      <c r="AS129">
        <v>3426643.64</v>
      </c>
      <c r="AT129">
        <v>0</v>
      </c>
      <c r="AU129">
        <v>0</v>
      </c>
      <c r="AV129" s="50">
        <f t="shared" si="16"/>
        <v>0</v>
      </c>
      <c r="AW129" s="50" t="str">
        <f t="shared" si="17"/>
        <v>NÃO</v>
      </c>
      <c r="AX129" s="5" t="str">
        <f t="shared" si="18"/>
        <v>OK</v>
      </c>
      <c r="AY129" s="5" t="str">
        <f t="shared" si="19"/>
        <v>OK</v>
      </c>
      <c r="BC129" s="55" t="s">
        <v>443</v>
      </c>
      <c r="BD129" t="s">
        <v>1479</v>
      </c>
      <c r="BE129" s="55" t="s">
        <v>448</v>
      </c>
      <c r="BF129" t="s">
        <v>449</v>
      </c>
      <c r="BG129" s="61" t="s">
        <v>447</v>
      </c>
      <c r="BH129" t="str">
        <f t="shared" ref="BH129:BH192" si="21">IF(COUNTIF($BN$2:$BN$9,BE129)=0,BE129,BE129&amp;" "&amp;BC129)</f>
        <v>MS MINERAL</v>
      </c>
    </row>
    <row r="130" spans="1:60" x14ac:dyDescent="0.25">
      <c r="A130" s="55" t="s">
        <v>1469</v>
      </c>
      <c r="B130" s="55" t="s">
        <v>443</v>
      </c>
      <c r="C130" t="s">
        <v>1480</v>
      </c>
      <c r="D130" s="55" t="s">
        <v>451</v>
      </c>
      <c r="E130" t="s">
        <v>452</v>
      </c>
      <c r="F130" t="s">
        <v>52</v>
      </c>
      <c r="G130" s="52" t="s">
        <v>87</v>
      </c>
      <c r="H130" t="s">
        <v>54</v>
      </c>
      <c r="I130" t="s">
        <v>55</v>
      </c>
      <c r="J130" t="s">
        <v>56</v>
      </c>
      <c r="K130" t="s">
        <v>57</v>
      </c>
      <c r="L130" t="s">
        <v>57</v>
      </c>
      <c r="M130" t="s">
        <v>111</v>
      </c>
      <c r="N130">
        <v>1336</v>
      </c>
      <c r="O130" s="46" t="str">
        <f t="shared" ref="O130:O193" si="22">IF(AND(F130="ativa",N130=0),"VERIFICAR","OK")</f>
        <v>OK</v>
      </c>
      <c r="P130" t="s">
        <v>59</v>
      </c>
      <c r="Q130" t="s">
        <v>59</v>
      </c>
      <c r="R130" t="s">
        <v>59</v>
      </c>
      <c r="S130" s="59" t="s">
        <v>1084</v>
      </c>
      <c r="T130">
        <v>741907174.88999999</v>
      </c>
      <c r="U130">
        <v>201190701.50999999</v>
      </c>
      <c r="V130" s="48" t="str">
        <f t="shared" ref="V130:V193" si="23">IF(AND(U130=0,N130&gt;0),"VERIFICAR","OK")</f>
        <v>OK</v>
      </c>
      <c r="W130">
        <v>676815074.48000002</v>
      </c>
      <c r="X130">
        <v>262343421.53</v>
      </c>
      <c r="Y130" t="s">
        <v>59</v>
      </c>
      <c r="Z130">
        <v>493189.3</v>
      </c>
      <c r="AA130">
        <v>0</v>
      </c>
      <c r="AB130">
        <v>20850</v>
      </c>
      <c r="AC130">
        <v>69129838.930000007</v>
      </c>
      <c r="AD130" s="48" t="str">
        <f t="shared" ref="AD130:AD193" si="24">IF(AND(Y130="SIM",AC130&lt;0),"VERIFICAR","OK")</f>
        <v>OK</v>
      </c>
      <c r="AE130">
        <v>1146092823.24</v>
      </c>
      <c r="AG130">
        <v>0</v>
      </c>
      <c r="AH130">
        <v>0</v>
      </c>
      <c r="AI130">
        <v>0</v>
      </c>
      <c r="AJ130" s="46" t="str">
        <f t="shared" si="20"/>
        <v>OK</v>
      </c>
      <c r="AK130">
        <v>0</v>
      </c>
      <c r="AL130">
        <v>0</v>
      </c>
      <c r="AM130">
        <v>106864547.69</v>
      </c>
      <c r="AN130" s="49">
        <v>75178884.189999998</v>
      </c>
      <c r="AO130">
        <v>100</v>
      </c>
      <c r="AP130">
        <v>100</v>
      </c>
      <c r="AQ130" s="48">
        <f t="shared" ref="AQ130:AQ193" si="25">AP130-AO130</f>
        <v>0</v>
      </c>
      <c r="AR130">
        <v>816609453.88999999</v>
      </c>
      <c r="AS130">
        <v>891788338.08000004</v>
      </c>
      <c r="AT130">
        <v>0</v>
      </c>
      <c r="AU130">
        <v>0</v>
      </c>
      <c r="AV130" s="50">
        <f t="shared" ref="AV130:AV193" si="26">(AS130-AR130)+(AU130)</f>
        <v>75178884.190000057</v>
      </c>
      <c r="AW130" s="50" t="str">
        <f t="shared" ref="AW130:AW193" si="27">IF(OR(AQ130&gt;0,AV130&gt;0),"SIM","NÃO")</f>
        <v>SIM</v>
      </c>
      <c r="AX130" s="5" t="str">
        <f t="shared" ref="AX130:AX193" si="28">IF(AND(M130="NÃO DEPENDENTE",AN130&gt;0),"VER CAPITAL","OK")</f>
        <v>VER CAPITAL</v>
      </c>
      <c r="AY130" s="5" t="str">
        <f t="shared" ref="AY130:AY193" si="29">IF(AND(AX130="VER CAPITAL",AW130="NÃO"),"INDÍCIO DE DEPENDÊNCIA POR CAPITAL","OK")</f>
        <v>OK</v>
      </c>
      <c r="BC130" s="55" t="s">
        <v>443</v>
      </c>
      <c r="BD130" t="s">
        <v>1481</v>
      </c>
      <c r="BE130" s="55" t="s">
        <v>451</v>
      </c>
      <c r="BF130" t="s">
        <v>452</v>
      </c>
      <c r="BG130" s="61" t="s">
        <v>450</v>
      </c>
      <c r="BH130" t="str">
        <f t="shared" si="21"/>
        <v>SANESUL</v>
      </c>
    </row>
    <row r="131" spans="1:60" x14ac:dyDescent="0.25">
      <c r="A131" s="44" t="s">
        <v>1438</v>
      </c>
      <c r="B131" s="44" t="s">
        <v>409</v>
      </c>
      <c r="C131" t="s">
        <v>1482</v>
      </c>
      <c r="D131" s="44" t="s">
        <v>417</v>
      </c>
      <c r="E131" t="s">
        <v>418</v>
      </c>
      <c r="F131" t="s">
        <v>52</v>
      </c>
      <c r="G131" s="52" t="s">
        <v>68</v>
      </c>
      <c r="H131" t="s">
        <v>54</v>
      </c>
      <c r="I131" t="s">
        <v>55</v>
      </c>
      <c r="J131" t="s">
        <v>56</v>
      </c>
      <c r="K131" t="s">
        <v>57</v>
      </c>
      <c r="L131" t="s">
        <v>57</v>
      </c>
      <c r="M131" t="s">
        <v>111</v>
      </c>
      <c r="N131">
        <v>66</v>
      </c>
      <c r="O131" s="46" t="str">
        <f t="shared" si="22"/>
        <v>OK</v>
      </c>
      <c r="P131" t="s">
        <v>59</v>
      </c>
      <c r="Q131" t="s">
        <v>59</v>
      </c>
      <c r="R131" t="s">
        <v>57</v>
      </c>
      <c r="S131" s="59" t="s">
        <v>1078</v>
      </c>
      <c r="T131">
        <v>27164000</v>
      </c>
      <c r="U131">
        <v>13902000</v>
      </c>
      <c r="V131" s="48" t="str">
        <f t="shared" si="23"/>
        <v>OK</v>
      </c>
      <c r="W131">
        <v>24541000</v>
      </c>
      <c r="X131">
        <v>0</v>
      </c>
      <c r="Y131" t="s">
        <v>57</v>
      </c>
      <c r="Z131">
        <v>292242.59999999998</v>
      </c>
      <c r="AA131">
        <v>0</v>
      </c>
      <c r="AB131">
        <v>130924.56</v>
      </c>
      <c r="AC131">
        <v>3121000</v>
      </c>
      <c r="AD131" s="48" t="str">
        <f t="shared" si="24"/>
        <v>OK</v>
      </c>
      <c r="AE131">
        <v>213811889.56999999</v>
      </c>
      <c r="AF131">
        <v>0</v>
      </c>
      <c r="AG131">
        <v>0</v>
      </c>
      <c r="AH131">
        <v>0</v>
      </c>
      <c r="AI131">
        <v>0</v>
      </c>
      <c r="AJ131" s="46" t="str">
        <f t="shared" ref="AJ131:AJ194" si="30">IF(AND(M131="NÃO DEPENDENTE",AI131&gt;0),"INDÍCIO DE DEPENDÊNCIA POR SUBVENÇÃO","OK")</f>
        <v>OK</v>
      </c>
      <c r="AK131">
        <v>0</v>
      </c>
      <c r="AL131">
        <v>0</v>
      </c>
      <c r="AM131">
        <v>0</v>
      </c>
      <c r="AN131" s="49">
        <v>78580936.790000007</v>
      </c>
      <c r="AO131">
        <v>99.99</v>
      </c>
      <c r="AP131">
        <v>99.99</v>
      </c>
      <c r="AQ131" s="48">
        <f t="shared" si="25"/>
        <v>0</v>
      </c>
      <c r="AR131">
        <v>131560547.88</v>
      </c>
      <c r="AS131">
        <v>210141484.66999999</v>
      </c>
      <c r="AT131">
        <v>78580936.790000007</v>
      </c>
      <c r="AU131">
        <v>0</v>
      </c>
      <c r="AV131" s="50">
        <f t="shared" si="26"/>
        <v>78580936.789999992</v>
      </c>
      <c r="AW131" s="50" t="str">
        <f t="shared" si="27"/>
        <v>SIM</v>
      </c>
      <c r="AX131" s="5" t="str">
        <f t="shared" si="28"/>
        <v>VER CAPITAL</v>
      </c>
      <c r="AY131" s="5" t="str">
        <f t="shared" si="29"/>
        <v>OK</v>
      </c>
      <c r="BC131" s="44" t="s">
        <v>409</v>
      </c>
      <c r="BD131" t="s">
        <v>1483</v>
      </c>
      <c r="BE131" s="44" t="s">
        <v>417</v>
      </c>
      <c r="BF131" t="s">
        <v>418</v>
      </c>
      <c r="BG131" s="61" t="s">
        <v>416</v>
      </c>
      <c r="BH131" t="str">
        <f t="shared" si="21"/>
        <v>DESENVOLVE MT</v>
      </c>
    </row>
    <row r="132" spans="1:60" x14ac:dyDescent="0.25">
      <c r="A132" s="44" t="s">
        <v>1438</v>
      </c>
      <c r="B132" s="44" t="s">
        <v>409</v>
      </c>
      <c r="C132" t="s">
        <v>1484</v>
      </c>
      <c r="D132" s="44" t="s">
        <v>1292</v>
      </c>
      <c r="E132" t="s">
        <v>427</v>
      </c>
      <c r="F132" t="s">
        <v>52</v>
      </c>
      <c r="G132" s="52" t="s">
        <v>102</v>
      </c>
      <c r="H132" t="s">
        <v>73</v>
      </c>
      <c r="I132" t="s">
        <v>74</v>
      </c>
      <c r="J132" t="s">
        <v>56</v>
      </c>
      <c r="K132" t="s">
        <v>57</v>
      </c>
      <c r="L132" t="s">
        <v>57</v>
      </c>
      <c r="M132" t="s">
        <v>58</v>
      </c>
      <c r="N132">
        <v>407</v>
      </c>
      <c r="O132" s="46" t="str">
        <f t="shared" si="22"/>
        <v>OK</v>
      </c>
      <c r="P132" t="s">
        <v>59</v>
      </c>
      <c r="Q132" t="s">
        <v>59</v>
      </c>
      <c r="R132" t="s">
        <v>57</v>
      </c>
      <c r="S132" s="57" t="s">
        <v>1080</v>
      </c>
      <c r="T132">
        <v>2328858.5499999998</v>
      </c>
      <c r="U132">
        <v>71039080.310000002</v>
      </c>
      <c r="V132" s="48" t="str">
        <f t="shared" si="23"/>
        <v>OK</v>
      </c>
      <c r="W132">
        <v>166070497.19999999</v>
      </c>
      <c r="X132">
        <v>8525934.4399999995</v>
      </c>
      <c r="Y132" t="s">
        <v>57</v>
      </c>
      <c r="Z132">
        <v>375380.47</v>
      </c>
      <c r="AA132">
        <v>0</v>
      </c>
      <c r="AB132">
        <v>0</v>
      </c>
      <c r="AC132">
        <v>0</v>
      </c>
      <c r="AD132" s="48" t="str">
        <f t="shared" si="24"/>
        <v>OK</v>
      </c>
      <c r="AE132">
        <v>0</v>
      </c>
      <c r="AF132">
        <v>0</v>
      </c>
      <c r="AG132">
        <v>0</v>
      </c>
      <c r="AH132">
        <v>173470540.56</v>
      </c>
      <c r="AI132">
        <v>151223053.12</v>
      </c>
      <c r="AJ132" s="46" t="str">
        <f t="shared" si="30"/>
        <v>OK</v>
      </c>
      <c r="AK132">
        <v>167011935</v>
      </c>
      <c r="AL132">
        <v>0</v>
      </c>
      <c r="AM132">
        <v>0</v>
      </c>
      <c r="AN132" s="49">
        <v>0</v>
      </c>
      <c r="AO132">
        <v>100</v>
      </c>
      <c r="AP132">
        <v>100</v>
      </c>
      <c r="AQ132" s="48">
        <f t="shared" si="25"/>
        <v>0</v>
      </c>
      <c r="AR132">
        <v>34889260.759999998</v>
      </c>
      <c r="AS132">
        <v>34889260.759999998</v>
      </c>
      <c r="AT132">
        <v>0</v>
      </c>
      <c r="AU132">
        <v>0</v>
      </c>
      <c r="AV132" s="50">
        <f t="shared" si="26"/>
        <v>0</v>
      </c>
      <c r="AW132" s="50" t="str">
        <f t="shared" si="27"/>
        <v>NÃO</v>
      </c>
      <c r="AX132" s="5" t="str">
        <f t="shared" si="28"/>
        <v>OK</v>
      </c>
      <c r="AY132" s="5" t="str">
        <f t="shared" si="29"/>
        <v>OK</v>
      </c>
      <c r="BC132" s="44" t="s">
        <v>409</v>
      </c>
      <c r="BD132" t="s">
        <v>1485</v>
      </c>
      <c r="BE132" s="44" t="s">
        <v>1292</v>
      </c>
      <c r="BF132" t="s">
        <v>427</v>
      </c>
      <c r="BG132" s="61" t="s">
        <v>425</v>
      </c>
      <c r="BH132" t="str">
        <f t="shared" si="21"/>
        <v>EMPAER MT</v>
      </c>
    </row>
    <row r="133" spans="1:60" x14ac:dyDescent="0.25">
      <c r="A133" s="44" t="s">
        <v>1438</v>
      </c>
      <c r="B133" s="44" t="s">
        <v>409</v>
      </c>
      <c r="C133" t="s">
        <v>1486</v>
      </c>
      <c r="D133" s="44" t="s">
        <v>423</v>
      </c>
      <c r="E133" t="s">
        <v>424</v>
      </c>
      <c r="F133" t="s">
        <v>52</v>
      </c>
      <c r="G133" s="52" t="s">
        <v>185</v>
      </c>
      <c r="H133" t="s">
        <v>54</v>
      </c>
      <c r="I133" t="s">
        <v>74</v>
      </c>
      <c r="J133" t="s">
        <v>56</v>
      </c>
      <c r="K133" t="s">
        <v>57</v>
      </c>
      <c r="L133" t="s">
        <v>57</v>
      </c>
      <c r="M133" t="s">
        <v>58</v>
      </c>
      <c r="N133">
        <v>82</v>
      </c>
      <c r="O133" s="46" t="str">
        <f t="shared" si="22"/>
        <v>OK</v>
      </c>
      <c r="P133" t="s">
        <v>59</v>
      </c>
      <c r="Q133" t="s">
        <v>59</v>
      </c>
      <c r="R133" t="s">
        <v>59</v>
      </c>
      <c r="S133" s="59" t="s">
        <v>1079</v>
      </c>
      <c r="T133">
        <v>0</v>
      </c>
      <c r="U133">
        <v>23077112.949999999</v>
      </c>
      <c r="V133" s="48" t="str">
        <f t="shared" si="23"/>
        <v>OK</v>
      </c>
      <c r="W133">
        <v>75246820.420000002</v>
      </c>
      <c r="X133">
        <v>2354794.64</v>
      </c>
      <c r="Y133" t="s">
        <v>57</v>
      </c>
      <c r="Z133">
        <v>283785.2</v>
      </c>
      <c r="AA133">
        <v>0</v>
      </c>
      <c r="AB133">
        <v>0</v>
      </c>
      <c r="AC133">
        <v>39947919</v>
      </c>
      <c r="AD133" s="48" t="str">
        <f t="shared" si="24"/>
        <v>OK</v>
      </c>
      <c r="AE133">
        <v>0</v>
      </c>
      <c r="AF133">
        <v>0</v>
      </c>
      <c r="AG133">
        <v>0</v>
      </c>
      <c r="AH133">
        <v>86571966</v>
      </c>
      <c r="AI133">
        <v>38369237</v>
      </c>
      <c r="AJ133" s="46" t="str">
        <f t="shared" si="30"/>
        <v>OK</v>
      </c>
      <c r="AK133">
        <v>3617858</v>
      </c>
      <c r="AL133">
        <v>2424223</v>
      </c>
      <c r="AM133">
        <v>298165</v>
      </c>
      <c r="AN133" s="49">
        <v>298165</v>
      </c>
      <c r="AO133">
        <v>99.99</v>
      </c>
      <c r="AP133">
        <v>99.99</v>
      </c>
      <c r="AQ133" s="48">
        <f t="shared" si="25"/>
        <v>0</v>
      </c>
      <c r="AR133">
        <v>61171276</v>
      </c>
      <c r="AS133">
        <v>61171276</v>
      </c>
      <c r="AT133">
        <v>0</v>
      </c>
      <c r="AU133">
        <v>0</v>
      </c>
      <c r="AV133" s="50">
        <f t="shared" si="26"/>
        <v>0</v>
      </c>
      <c r="AW133" s="50" t="str">
        <f t="shared" si="27"/>
        <v>NÃO</v>
      </c>
      <c r="AX133" s="5" t="str">
        <f t="shared" si="28"/>
        <v>OK</v>
      </c>
      <c r="AY133" s="5" t="str">
        <f t="shared" si="29"/>
        <v>OK</v>
      </c>
      <c r="BC133" s="44" t="s">
        <v>409</v>
      </c>
      <c r="BD133" t="s">
        <v>1487</v>
      </c>
      <c r="BE133" s="44" t="s">
        <v>423</v>
      </c>
      <c r="BF133" t="s">
        <v>424</v>
      </c>
      <c r="BG133" s="61" t="s">
        <v>422</v>
      </c>
      <c r="BH133" t="str">
        <f t="shared" si="21"/>
        <v>METAMAT</v>
      </c>
    </row>
    <row r="134" spans="1:60" x14ac:dyDescent="0.25">
      <c r="A134" s="44" t="s">
        <v>1438</v>
      </c>
      <c r="B134" s="44" t="s">
        <v>409</v>
      </c>
      <c r="C134" t="s">
        <v>1488</v>
      </c>
      <c r="D134" s="44" t="s">
        <v>411</v>
      </c>
      <c r="E134" t="s">
        <v>412</v>
      </c>
      <c r="F134" t="s">
        <v>52</v>
      </c>
      <c r="G134" s="52" t="s">
        <v>128</v>
      </c>
      <c r="H134" t="s">
        <v>54</v>
      </c>
      <c r="I134" t="s">
        <v>55</v>
      </c>
      <c r="J134" t="s">
        <v>56</v>
      </c>
      <c r="K134" t="s">
        <v>57</v>
      </c>
      <c r="L134" t="s">
        <v>57</v>
      </c>
      <c r="M134" t="s">
        <v>58</v>
      </c>
      <c r="N134">
        <v>21</v>
      </c>
      <c r="O134" s="46" t="str">
        <f t="shared" si="22"/>
        <v>OK</v>
      </c>
      <c r="P134" t="s">
        <v>59</v>
      </c>
      <c r="Q134" t="s">
        <v>59</v>
      </c>
      <c r="R134" t="s">
        <v>57</v>
      </c>
      <c r="S134" s="59" t="s">
        <v>1076</v>
      </c>
      <c r="T134">
        <v>29410335.34</v>
      </c>
      <c r="U134">
        <v>3526594.8</v>
      </c>
      <c r="V134" s="48" t="str">
        <f t="shared" si="23"/>
        <v>OK</v>
      </c>
      <c r="W134">
        <v>6052460.6299999999</v>
      </c>
      <c r="X134">
        <v>0</v>
      </c>
      <c r="Y134" t="s">
        <v>57</v>
      </c>
      <c r="Z134">
        <v>299597</v>
      </c>
      <c r="AA134">
        <v>0</v>
      </c>
      <c r="AB134">
        <v>0</v>
      </c>
      <c r="AC134">
        <v>0</v>
      </c>
      <c r="AD134" s="48" t="str">
        <f t="shared" si="24"/>
        <v>OK</v>
      </c>
      <c r="AE134">
        <v>0</v>
      </c>
      <c r="AF134">
        <v>0</v>
      </c>
      <c r="AG134">
        <v>0</v>
      </c>
      <c r="AH134">
        <v>30640481.969999999</v>
      </c>
      <c r="AI134">
        <v>7490297.9199999999</v>
      </c>
      <c r="AJ134" s="46" t="str">
        <f t="shared" si="30"/>
        <v>OK</v>
      </c>
      <c r="AK134">
        <v>0</v>
      </c>
      <c r="AL134">
        <v>0</v>
      </c>
      <c r="AM134">
        <v>0</v>
      </c>
      <c r="AN134" s="49">
        <v>0</v>
      </c>
      <c r="AO134">
        <v>99.99</v>
      </c>
      <c r="AP134">
        <v>99.99</v>
      </c>
      <c r="AQ134" s="48">
        <f t="shared" si="25"/>
        <v>0</v>
      </c>
      <c r="AR134">
        <v>8500007</v>
      </c>
      <c r="AS134">
        <v>8500007</v>
      </c>
      <c r="AT134">
        <v>0</v>
      </c>
      <c r="AU134">
        <v>0</v>
      </c>
      <c r="AV134" s="50">
        <f t="shared" si="26"/>
        <v>0</v>
      </c>
      <c r="AW134" s="50" t="str">
        <f t="shared" si="27"/>
        <v>NÃO</v>
      </c>
      <c r="AX134" s="5" t="str">
        <f t="shared" si="28"/>
        <v>OK</v>
      </c>
      <c r="AY134" s="5" t="str">
        <f t="shared" si="29"/>
        <v>OK</v>
      </c>
      <c r="BC134" s="44" t="s">
        <v>409</v>
      </c>
      <c r="BD134" t="s">
        <v>1489</v>
      </c>
      <c r="BE134" s="44" t="s">
        <v>411</v>
      </c>
      <c r="BF134" t="s">
        <v>412</v>
      </c>
      <c r="BG134" s="61" t="s">
        <v>410</v>
      </c>
      <c r="BH134" t="str">
        <f t="shared" si="21"/>
        <v>MT GAS</v>
      </c>
    </row>
    <row r="135" spans="1:60" x14ac:dyDescent="0.25">
      <c r="A135" s="44" t="s">
        <v>1438</v>
      </c>
      <c r="B135" s="44" t="s">
        <v>409</v>
      </c>
      <c r="C135" t="s">
        <v>1490</v>
      </c>
      <c r="D135" s="44" t="s">
        <v>429</v>
      </c>
      <c r="E135" t="s">
        <v>430</v>
      </c>
      <c r="F135" t="s">
        <v>52</v>
      </c>
      <c r="G135" s="20" t="s">
        <v>110</v>
      </c>
      <c r="H135" t="s">
        <v>54</v>
      </c>
      <c r="I135" t="s">
        <v>55</v>
      </c>
      <c r="J135" t="s">
        <v>56</v>
      </c>
      <c r="K135" t="s">
        <v>57</v>
      </c>
      <c r="L135" t="s">
        <v>57</v>
      </c>
      <c r="M135" t="s">
        <v>58</v>
      </c>
      <c r="N135">
        <v>96</v>
      </c>
      <c r="O135" s="46" t="str">
        <f t="shared" si="22"/>
        <v>OK</v>
      </c>
      <c r="P135" t="s">
        <v>59</v>
      </c>
      <c r="Q135" t="s">
        <v>59</v>
      </c>
      <c r="R135" t="s">
        <v>57</v>
      </c>
      <c r="S135" s="59" t="s">
        <v>1081</v>
      </c>
      <c r="T135">
        <v>14992000.84</v>
      </c>
      <c r="U135">
        <v>12598540.470000001</v>
      </c>
      <c r="V135" s="48" t="str">
        <f t="shared" si="23"/>
        <v>OK</v>
      </c>
      <c r="W135">
        <v>17950611.899999999</v>
      </c>
      <c r="X135">
        <v>0</v>
      </c>
      <c r="Y135" t="s">
        <v>57</v>
      </c>
      <c r="Z135">
        <v>354000</v>
      </c>
      <c r="AA135">
        <v>0</v>
      </c>
      <c r="AB135">
        <v>0</v>
      </c>
      <c r="AC135">
        <v>126747.17</v>
      </c>
      <c r="AD135" s="48" t="str">
        <f t="shared" si="24"/>
        <v>OK</v>
      </c>
      <c r="AE135">
        <v>1002845444.92</v>
      </c>
      <c r="AF135">
        <v>0</v>
      </c>
      <c r="AG135">
        <v>0</v>
      </c>
      <c r="AH135">
        <v>0</v>
      </c>
      <c r="AI135">
        <v>0</v>
      </c>
      <c r="AJ135" s="46" t="str">
        <f t="shared" si="30"/>
        <v>OK</v>
      </c>
      <c r="AK135">
        <v>0</v>
      </c>
      <c r="AL135">
        <v>0</v>
      </c>
      <c r="AM135">
        <v>0</v>
      </c>
      <c r="AN135" s="49">
        <v>0</v>
      </c>
      <c r="AO135">
        <v>99.99</v>
      </c>
      <c r="AP135">
        <v>99.99</v>
      </c>
      <c r="AQ135" s="48">
        <f t="shared" si="25"/>
        <v>0</v>
      </c>
      <c r="AR135">
        <v>0</v>
      </c>
      <c r="AS135">
        <v>100000000</v>
      </c>
      <c r="AT135">
        <v>0</v>
      </c>
      <c r="AU135">
        <v>1091200751.25</v>
      </c>
      <c r="AV135" s="50">
        <f t="shared" si="26"/>
        <v>1191200751.25</v>
      </c>
      <c r="AW135" s="50" t="str">
        <f t="shared" si="27"/>
        <v>SIM</v>
      </c>
      <c r="AX135" s="5" t="str">
        <f t="shared" si="28"/>
        <v>OK</v>
      </c>
      <c r="AY135" s="5" t="str">
        <f t="shared" si="29"/>
        <v>OK</v>
      </c>
      <c r="BC135" s="44" t="s">
        <v>409</v>
      </c>
      <c r="BD135" t="s">
        <v>1491</v>
      </c>
      <c r="BE135" s="44" t="s">
        <v>429</v>
      </c>
      <c r="BF135" t="s">
        <v>430</v>
      </c>
      <c r="BG135" s="61" t="s">
        <v>428</v>
      </c>
      <c r="BH135" t="str">
        <f t="shared" si="21"/>
        <v>MT PAR</v>
      </c>
    </row>
    <row r="136" spans="1:60" x14ac:dyDescent="0.25">
      <c r="A136" s="44" t="s">
        <v>1438</v>
      </c>
      <c r="B136" s="44" t="s">
        <v>409</v>
      </c>
      <c r="C136" t="s">
        <v>1492</v>
      </c>
      <c r="D136" s="44" t="s">
        <v>438</v>
      </c>
      <c r="E136" t="s">
        <v>439</v>
      </c>
      <c r="F136" t="s">
        <v>52</v>
      </c>
      <c r="G136" s="73" t="s">
        <v>110</v>
      </c>
      <c r="H136" t="s">
        <v>73</v>
      </c>
      <c r="I136" t="s">
        <v>55</v>
      </c>
      <c r="J136" t="s">
        <v>56</v>
      </c>
      <c r="K136" t="s">
        <v>57</v>
      </c>
      <c r="L136" t="s">
        <v>59</v>
      </c>
      <c r="M136" t="s">
        <v>58</v>
      </c>
      <c r="N136">
        <v>0</v>
      </c>
      <c r="O136" s="46" t="str">
        <f t="shared" si="22"/>
        <v>VERIFICAR</v>
      </c>
      <c r="P136" t="s">
        <v>59</v>
      </c>
      <c r="Q136" t="s">
        <v>59</v>
      </c>
      <c r="R136" t="s">
        <v>57</v>
      </c>
      <c r="S136" s="59" t="s">
        <v>1081</v>
      </c>
      <c r="T136">
        <v>0</v>
      </c>
      <c r="U136">
        <v>0</v>
      </c>
      <c r="V136" s="48" t="str">
        <f t="shared" si="23"/>
        <v>OK</v>
      </c>
      <c r="W136">
        <v>0</v>
      </c>
      <c r="X136">
        <v>0</v>
      </c>
      <c r="Y136" t="s">
        <v>57</v>
      </c>
      <c r="Z136">
        <v>1</v>
      </c>
      <c r="AA136">
        <v>0</v>
      </c>
      <c r="AB136">
        <v>0</v>
      </c>
      <c r="AC136">
        <v>0</v>
      </c>
      <c r="AD136" s="48" t="str">
        <f t="shared" si="24"/>
        <v>OK</v>
      </c>
      <c r="AE136">
        <v>0</v>
      </c>
      <c r="AF136">
        <v>0</v>
      </c>
      <c r="AG136">
        <v>0</v>
      </c>
      <c r="AH136">
        <v>0</v>
      </c>
      <c r="AI136">
        <v>0</v>
      </c>
      <c r="AJ136" s="46" t="str">
        <f t="shared" si="30"/>
        <v>OK</v>
      </c>
      <c r="AK136">
        <v>0</v>
      </c>
      <c r="AL136">
        <v>0</v>
      </c>
      <c r="AM136">
        <v>0</v>
      </c>
      <c r="AN136" s="49">
        <v>0</v>
      </c>
      <c r="AO136">
        <v>100</v>
      </c>
      <c r="AP136">
        <v>100</v>
      </c>
      <c r="AQ136" s="48">
        <f t="shared" si="25"/>
        <v>0</v>
      </c>
      <c r="AR136">
        <v>0</v>
      </c>
      <c r="AS136">
        <v>5000000</v>
      </c>
      <c r="AT136">
        <v>0</v>
      </c>
      <c r="AU136">
        <v>0</v>
      </c>
      <c r="AV136" s="50">
        <f t="shared" si="26"/>
        <v>5000000</v>
      </c>
      <c r="AW136" s="50" t="str">
        <f t="shared" si="27"/>
        <v>SIM</v>
      </c>
      <c r="AX136" s="5" t="str">
        <f t="shared" si="28"/>
        <v>OK</v>
      </c>
      <c r="AY136" s="5" t="str">
        <f t="shared" si="29"/>
        <v>OK</v>
      </c>
      <c r="BC136" s="44" t="s">
        <v>409</v>
      </c>
      <c r="BD136" t="s">
        <v>1493</v>
      </c>
      <c r="BE136" s="44" t="s">
        <v>438</v>
      </c>
      <c r="BF136" t="s">
        <v>439</v>
      </c>
      <c r="BG136" s="61" t="s">
        <v>437</v>
      </c>
      <c r="BH136" t="str">
        <f t="shared" si="21"/>
        <v>MT PAR ONCESSOES</v>
      </c>
    </row>
    <row r="137" spans="1:60" x14ac:dyDescent="0.25">
      <c r="A137" s="44" t="s">
        <v>1438</v>
      </c>
      <c r="B137" s="44" t="s">
        <v>409</v>
      </c>
      <c r="C137" t="s">
        <v>1494</v>
      </c>
      <c r="D137" s="44" t="s">
        <v>432</v>
      </c>
      <c r="E137" t="s">
        <v>433</v>
      </c>
      <c r="F137" t="s">
        <v>52</v>
      </c>
      <c r="G137" s="73" t="s">
        <v>149</v>
      </c>
      <c r="H137" t="s">
        <v>73</v>
      </c>
      <c r="I137" t="s">
        <v>55</v>
      </c>
      <c r="J137" t="s">
        <v>56</v>
      </c>
      <c r="K137" t="s">
        <v>57</v>
      </c>
      <c r="L137" t="s">
        <v>59</v>
      </c>
      <c r="M137" t="s">
        <v>58</v>
      </c>
      <c r="N137">
        <v>94</v>
      </c>
      <c r="O137" s="46" t="str">
        <f t="shared" si="22"/>
        <v>OK</v>
      </c>
      <c r="P137" t="s">
        <v>59</v>
      </c>
      <c r="Q137" t="s">
        <v>59</v>
      </c>
      <c r="R137" t="s">
        <v>57</v>
      </c>
      <c r="S137" s="59" t="s">
        <v>1081</v>
      </c>
      <c r="T137">
        <v>0</v>
      </c>
      <c r="U137">
        <v>0</v>
      </c>
      <c r="V137" s="48" t="str">
        <f t="shared" si="23"/>
        <v>VERIFICAR</v>
      </c>
      <c r="W137">
        <v>0</v>
      </c>
      <c r="X137">
        <v>0</v>
      </c>
      <c r="Y137" t="s">
        <v>57</v>
      </c>
      <c r="Z137">
        <v>1</v>
      </c>
      <c r="AA137">
        <v>0</v>
      </c>
      <c r="AB137">
        <v>0</v>
      </c>
      <c r="AC137">
        <v>0</v>
      </c>
      <c r="AD137" s="48" t="str">
        <f t="shared" si="24"/>
        <v>OK</v>
      </c>
      <c r="AE137">
        <v>0</v>
      </c>
      <c r="AF137">
        <v>0</v>
      </c>
      <c r="AG137">
        <v>0</v>
      </c>
      <c r="AH137">
        <v>0</v>
      </c>
      <c r="AI137">
        <v>0</v>
      </c>
      <c r="AJ137" s="46" t="str">
        <f t="shared" si="30"/>
        <v>OK</v>
      </c>
      <c r="AK137">
        <v>0</v>
      </c>
      <c r="AL137">
        <v>0</v>
      </c>
      <c r="AM137">
        <v>0</v>
      </c>
      <c r="AN137" s="49">
        <v>0</v>
      </c>
      <c r="AO137">
        <v>100</v>
      </c>
      <c r="AP137">
        <v>100</v>
      </c>
      <c r="AQ137" s="48">
        <f t="shared" si="25"/>
        <v>0</v>
      </c>
      <c r="AR137">
        <v>0</v>
      </c>
      <c r="AS137">
        <v>5500000</v>
      </c>
      <c r="AT137">
        <v>0</v>
      </c>
      <c r="AU137">
        <v>0</v>
      </c>
      <c r="AV137" s="50">
        <f t="shared" si="26"/>
        <v>5500000</v>
      </c>
      <c r="AW137" s="50" t="str">
        <f t="shared" si="27"/>
        <v>SIM</v>
      </c>
      <c r="AX137" s="5" t="str">
        <f t="shared" si="28"/>
        <v>OK</v>
      </c>
      <c r="AY137" s="5" t="str">
        <f t="shared" si="29"/>
        <v>OK</v>
      </c>
      <c r="BC137" s="44" t="s">
        <v>409</v>
      </c>
      <c r="BD137" t="s">
        <v>1495</v>
      </c>
      <c r="BE137" s="44" t="s">
        <v>432</v>
      </c>
      <c r="BF137" t="s">
        <v>433</v>
      </c>
      <c r="BG137" s="61" t="s">
        <v>431</v>
      </c>
      <c r="BH137" t="str">
        <f t="shared" si="21"/>
        <v>MT PARQUES</v>
      </c>
    </row>
    <row r="138" spans="1:60" x14ac:dyDescent="0.25">
      <c r="A138" s="44" t="s">
        <v>1438</v>
      </c>
      <c r="B138" s="44" t="s">
        <v>409</v>
      </c>
      <c r="C138" t="s">
        <v>1496</v>
      </c>
      <c r="D138" s="44" t="s">
        <v>414</v>
      </c>
      <c r="E138" t="s">
        <v>415</v>
      </c>
      <c r="F138" t="s">
        <v>52</v>
      </c>
      <c r="G138" s="52" t="s">
        <v>98</v>
      </c>
      <c r="H138" t="s">
        <v>73</v>
      </c>
      <c r="I138" t="s">
        <v>74</v>
      </c>
      <c r="J138" t="s">
        <v>56</v>
      </c>
      <c r="K138" t="s">
        <v>57</v>
      </c>
      <c r="L138" t="s">
        <v>57</v>
      </c>
      <c r="M138" t="s">
        <v>58</v>
      </c>
      <c r="N138">
        <v>376</v>
      </c>
      <c r="O138" s="46" t="str">
        <f t="shared" si="22"/>
        <v>OK</v>
      </c>
      <c r="P138" t="s">
        <v>59</v>
      </c>
      <c r="Q138" t="s">
        <v>59</v>
      </c>
      <c r="R138" t="s">
        <v>57</v>
      </c>
      <c r="S138" s="59" t="s">
        <v>1077</v>
      </c>
      <c r="T138">
        <v>60966727.82</v>
      </c>
      <c r="U138">
        <v>118527054.09999999</v>
      </c>
      <c r="V138" s="48" t="str">
        <f t="shared" si="23"/>
        <v>OK</v>
      </c>
      <c r="W138">
        <v>196145605.47</v>
      </c>
      <c r="X138">
        <v>23193593.920000002</v>
      </c>
      <c r="Y138" t="s">
        <v>57</v>
      </c>
      <c r="Z138">
        <v>516329.84</v>
      </c>
      <c r="AA138">
        <v>0</v>
      </c>
      <c r="AB138">
        <v>0</v>
      </c>
      <c r="AC138">
        <v>21781024.23</v>
      </c>
      <c r="AD138" s="48" t="str">
        <f t="shared" si="24"/>
        <v>OK</v>
      </c>
      <c r="AE138">
        <v>95137044.599999994</v>
      </c>
      <c r="AF138">
        <v>0</v>
      </c>
      <c r="AG138">
        <v>0</v>
      </c>
      <c r="AH138">
        <v>75387875.5</v>
      </c>
      <c r="AI138">
        <v>117747282.2</v>
      </c>
      <c r="AJ138" s="46" t="str">
        <f t="shared" si="30"/>
        <v>OK</v>
      </c>
      <c r="AK138">
        <v>0</v>
      </c>
      <c r="AL138">
        <v>0</v>
      </c>
      <c r="AM138">
        <v>30719710.300000001</v>
      </c>
      <c r="AN138" s="49">
        <v>4000000</v>
      </c>
      <c r="AO138">
        <v>100</v>
      </c>
      <c r="AP138">
        <v>100</v>
      </c>
      <c r="AQ138" s="48">
        <f t="shared" si="25"/>
        <v>0</v>
      </c>
      <c r="AR138">
        <v>86600149.030000001</v>
      </c>
      <c r="AS138">
        <v>90600149.030000001</v>
      </c>
      <c r="AT138">
        <v>13399850.970000001</v>
      </c>
      <c r="AU138">
        <v>9399850.9700000007</v>
      </c>
      <c r="AV138" s="50">
        <f t="shared" si="26"/>
        <v>13399850.970000001</v>
      </c>
      <c r="AW138" s="50" t="str">
        <f t="shared" si="27"/>
        <v>SIM</v>
      </c>
      <c r="AX138" s="5" t="str">
        <f t="shared" si="28"/>
        <v>OK</v>
      </c>
      <c r="AY138" s="5" t="str">
        <f t="shared" si="29"/>
        <v>OK</v>
      </c>
      <c r="BC138" s="44" t="s">
        <v>409</v>
      </c>
      <c r="BD138" t="s">
        <v>1497</v>
      </c>
      <c r="BE138" s="44" t="s">
        <v>414</v>
      </c>
      <c r="BF138" t="s">
        <v>415</v>
      </c>
      <c r="BG138" s="61" t="s">
        <v>413</v>
      </c>
      <c r="BH138" t="str">
        <f t="shared" si="21"/>
        <v>MTI</v>
      </c>
    </row>
    <row r="139" spans="1:60" x14ac:dyDescent="0.25">
      <c r="A139" s="44" t="s">
        <v>1438</v>
      </c>
      <c r="B139" s="44" t="s">
        <v>409</v>
      </c>
      <c r="C139" t="s">
        <v>1498</v>
      </c>
      <c r="D139" s="44" t="s">
        <v>441</v>
      </c>
      <c r="E139" t="s">
        <v>442</v>
      </c>
      <c r="F139" t="s">
        <v>52</v>
      </c>
      <c r="G139" s="74" t="s">
        <v>204</v>
      </c>
      <c r="H139" t="s">
        <v>54</v>
      </c>
      <c r="I139" t="s">
        <v>55</v>
      </c>
      <c r="J139" t="s">
        <v>56</v>
      </c>
      <c r="K139" t="s">
        <v>57</v>
      </c>
      <c r="L139" t="s">
        <v>59</v>
      </c>
      <c r="M139" t="s">
        <v>111</v>
      </c>
      <c r="N139">
        <v>602</v>
      </c>
      <c r="O139" s="46" t="str">
        <f t="shared" si="22"/>
        <v>OK</v>
      </c>
      <c r="P139" t="s">
        <v>59</v>
      </c>
      <c r="Q139" t="s">
        <v>59</v>
      </c>
      <c r="R139" t="s">
        <v>57</v>
      </c>
      <c r="S139" s="59" t="s">
        <v>1081</v>
      </c>
      <c r="T139">
        <v>278311000</v>
      </c>
      <c r="U139">
        <v>765000</v>
      </c>
      <c r="V139" s="48" t="str">
        <f t="shared" si="23"/>
        <v>OK</v>
      </c>
      <c r="W139">
        <v>12578000</v>
      </c>
      <c r="X139">
        <v>0</v>
      </c>
      <c r="Y139" t="s">
        <v>57</v>
      </c>
      <c r="Z139">
        <v>265811</v>
      </c>
      <c r="AA139">
        <v>0</v>
      </c>
      <c r="AB139">
        <v>0</v>
      </c>
      <c r="AC139">
        <v>0</v>
      </c>
      <c r="AD139" s="48" t="str">
        <f t="shared" si="24"/>
        <v>OK</v>
      </c>
      <c r="AE139">
        <v>0</v>
      </c>
      <c r="AF139">
        <v>0</v>
      </c>
      <c r="AG139">
        <v>0</v>
      </c>
      <c r="AH139">
        <v>0</v>
      </c>
      <c r="AI139">
        <v>0</v>
      </c>
      <c r="AJ139" s="46" t="str">
        <f t="shared" si="30"/>
        <v>OK</v>
      </c>
      <c r="AK139">
        <v>0</v>
      </c>
      <c r="AL139">
        <v>0</v>
      </c>
      <c r="AM139">
        <v>0</v>
      </c>
      <c r="AN139" s="49">
        <v>0</v>
      </c>
      <c r="AO139">
        <v>100</v>
      </c>
      <c r="AP139">
        <v>100</v>
      </c>
      <c r="AQ139" s="48">
        <f t="shared" si="25"/>
        <v>0</v>
      </c>
      <c r="AR139">
        <v>0</v>
      </c>
      <c r="AS139">
        <v>1521810533.01</v>
      </c>
      <c r="AT139">
        <v>0</v>
      </c>
      <c r="AU139">
        <v>0</v>
      </c>
      <c r="AV139" s="50">
        <f t="shared" si="26"/>
        <v>1521810533.01</v>
      </c>
      <c r="AW139" s="50" t="str">
        <f t="shared" si="27"/>
        <v>SIM</v>
      </c>
      <c r="AX139" s="5" t="str">
        <f t="shared" si="28"/>
        <v>OK</v>
      </c>
      <c r="AY139" s="5" t="str">
        <f t="shared" si="29"/>
        <v>OK</v>
      </c>
      <c r="BC139" s="44" t="s">
        <v>409</v>
      </c>
      <c r="BD139" t="s">
        <v>1499</v>
      </c>
      <c r="BE139" s="44" t="s">
        <v>441</v>
      </c>
      <c r="BF139" t="s">
        <v>442</v>
      </c>
      <c r="BG139" s="61" t="s">
        <v>440</v>
      </c>
      <c r="BH139" t="str">
        <f t="shared" si="21"/>
        <v>NOVA ROTA DO OESTE</v>
      </c>
    </row>
    <row r="140" spans="1:60" x14ac:dyDescent="0.25">
      <c r="A140" s="44" t="s">
        <v>1438</v>
      </c>
      <c r="B140" s="44" t="s">
        <v>409</v>
      </c>
      <c r="C140" t="s">
        <v>1500</v>
      </c>
      <c r="D140" s="44" t="s">
        <v>420</v>
      </c>
      <c r="E140" t="s">
        <v>421</v>
      </c>
      <c r="F140" t="s">
        <v>67</v>
      </c>
      <c r="G140" s="52" t="s">
        <v>87</v>
      </c>
      <c r="H140" t="s">
        <v>54</v>
      </c>
      <c r="I140" t="s">
        <v>171</v>
      </c>
      <c r="J140" t="s">
        <v>256</v>
      </c>
      <c r="K140" t="s">
        <v>57</v>
      </c>
      <c r="L140" t="s">
        <v>57</v>
      </c>
      <c r="M140" t="s">
        <v>58</v>
      </c>
      <c r="N140">
        <v>8</v>
      </c>
      <c r="O140" s="46" t="str">
        <f t="shared" si="22"/>
        <v>OK</v>
      </c>
      <c r="P140" t="s">
        <v>59</v>
      </c>
      <c r="Q140" t="s">
        <v>59</v>
      </c>
      <c r="R140" t="s">
        <v>57</v>
      </c>
      <c r="S140" s="47" t="s">
        <v>987</v>
      </c>
      <c r="T140">
        <v>0</v>
      </c>
      <c r="U140">
        <v>2079515.3</v>
      </c>
      <c r="V140" s="48" t="str">
        <f t="shared" si="23"/>
        <v>OK</v>
      </c>
      <c r="W140">
        <v>24811246.539999999</v>
      </c>
      <c r="X140">
        <v>0</v>
      </c>
      <c r="Y140" t="s">
        <v>57</v>
      </c>
      <c r="Z140">
        <v>361088.72</v>
      </c>
      <c r="AA140">
        <v>0</v>
      </c>
      <c r="AB140">
        <v>0</v>
      </c>
      <c r="AC140">
        <v>-16462956</v>
      </c>
      <c r="AD140" s="48" t="str">
        <f t="shared" si="24"/>
        <v>OK</v>
      </c>
      <c r="AE140">
        <v>39947919</v>
      </c>
      <c r="AF140">
        <v>0</v>
      </c>
      <c r="AG140">
        <v>0</v>
      </c>
      <c r="AH140">
        <v>22451408.280000001</v>
      </c>
      <c r="AI140">
        <v>23683899.27</v>
      </c>
      <c r="AJ140" s="46" t="str">
        <f t="shared" si="30"/>
        <v>OK</v>
      </c>
      <c r="AK140">
        <v>0</v>
      </c>
      <c r="AL140">
        <v>0</v>
      </c>
      <c r="AM140">
        <v>0</v>
      </c>
      <c r="AN140" s="49">
        <v>0</v>
      </c>
      <c r="AO140">
        <v>82.6</v>
      </c>
      <c r="AP140">
        <v>82.6</v>
      </c>
      <c r="AQ140" s="48">
        <f t="shared" si="25"/>
        <v>0</v>
      </c>
      <c r="AR140">
        <v>0</v>
      </c>
      <c r="AS140">
        <v>0</v>
      </c>
      <c r="AT140">
        <v>0</v>
      </c>
      <c r="AU140">
        <v>0</v>
      </c>
      <c r="AV140" s="50">
        <f t="shared" si="26"/>
        <v>0</v>
      </c>
      <c r="AW140" s="50" t="str">
        <f t="shared" si="27"/>
        <v>NÃO</v>
      </c>
      <c r="AX140" s="5" t="str">
        <f t="shared" si="28"/>
        <v>OK</v>
      </c>
      <c r="AY140" s="5" t="str">
        <f t="shared" si="29"/>
        <v>OK</v>
      </c>
      <c r="BC140" s="44" t="s">
        <v>409</v>
      </c>
      <c r="BD140" t="s">
        <v>1501</v>
      </c>
      <c r="BE140" s="44" t="s">
        <v>420</v>
      </c>
      <c r="BF140" t="s">
        <v>421</v>
      </c>
      <c r="BG140" s="61" t="s">
        <v>419</v>
      </c>
      <c r="BH140" t="str">
        <f t="shared" si="21"/>
        <v>SANEMAT</v>
      </c>
    </row>
    <row r="141" spans="1:60" x14ac:dyDescent="0.25">
      <c r="A141" s="44" t="s">
        <v>1438</v>
      </c>
      <c r="B141" s="44" t="s">
        <v>409</v>
      </c>
      <c r="C141" t="s">
        <v>1502</v>
      </c>
      <c r="D141" s="44" t="s">
        <v>435</v>
      </c>
      <c r="E141" t="s">
        <v>436</v>
      </c>
      <c r="F141" t="s">
        <v>52</v>
      </c>
      <c r="G141" s="73" t="s">
        <v>239</v>
      </c>
      <c r="H141" t="s">
        <v>73</v>
      </c>
      <c r="I141" t="s">
        <v>55</v>
      </c>
      <c r="J141" t="s">
        <v>56</v>
      </c>
      <c r="K141" t="s">
        <v>57</v>
      </c>
      <c r="L141" t="s">
        <v>59</v>
      </c>
      <c r="M141" t="s">
        <v>58</v>
      </c>
      <c r="N141">
        <v>0</v>
      </c>
      <c r="O141" s="46" t="str">
        <f t="shared" si="22"/>
        <v>VERIFICAR</v>
      </c>
      <c r="P141" t="s">
        <v>59</v>
      </c>
      <c r="Q141" t="s">
        <v>59</v>
      </c>
      <c r="R141" t="s">
        <v>57</v>
      </c>
      <c r="S141" s="59" t="s">
        <v>1081</v>
      </c>
      <c r="T141">
        <v>0</v>
      </c>
      <c r="U141">
        <v>0</v>
      </c>
      <c r="V141" s="48" t="str">
        <f t="shared" si="23"/>
        <v>OK</v>
      </c>
      <c r="W141">
        <v>0</v>
      </c>
      <c r="X141">
        <v>0</v>
      </c>
      <c r="Y141" t="s">
        <v>57</v>
      </c>
      <c r="Z141">
        <v>1</v>
      </c>
      <c r="AA141">
        <v>0</v>
      </c>
      <c r="AB141">
        <v>0</v>
      </c>
      <c r="AC141">
        <v>0</v>
      </c>
      <c r="AD141" s="48" t="str">
        <f t="shared" si="24"/>
        <v>OK</v>
      </c>
      <c r="AE141">
        <v>0</v>
      </c>
      <c r="AF141">
        <v>0</v>
      </c>
      <c r="AG141">
        <v>0</v>
      </c>
      <c r="AH141">
        <v>0</v>
      </c>
      <c r="AI141">
        <v>0</v>
      </c>
      <c r="AJ141" s="46" t="str">
        <f t="shared" si="30"/>
        <v>OK</v>
      </c>
      <c r="AK141">
        <v>0</v>
      </c>
      <c r="AL141">
        <v>0</v>
      </c>
      <c r="AM141">
        <v>0</v>
      </c>
      <c r="AN141" s="49">
        <v>0</v>
      </c>
      <c r="AO141">
        <v>100</v>
      </c>
      <c r="AP141">
        <v>100</v>
      </c>
      <c r="AQ141" s="48">
        <f t="shared" si="25"/>
        <v>0</v>
      </c>
      <c r="AR141">
        <v>0</v>
      </c>
      <c r="AS141">
        <v>1000000</v>
      </c>
      <c r="AT141">
        <v>0</v>
      </c>
      <c r="AU141">
        <v>0</v>
      </c>
      <c r="AV141" s="50">
        <f t="shared" si="26"/>
        <v>1000000</v>
      </c>
      <c r="AW141" s="50" t="str">
        <f t="shared" si="27"/>
        <v>SIM</v>
      </c>
      <c r="AX141" s="5" t="str">
        <f t="shared" si="28"/>
        <v>OK</v>
      </c>
      <c r="AY141" s="5" t="str">
        <f t="shared" si="29"/>
        <v>OK</v>
      </c>
      <c r="BC141" s="44" t="s">
        <v>409</v>
      </c>
      <c r="BD141" t="s">
        <v>1503</v>
      </c>
      <c r="BE141" s="44" t="s">
        <v>435</v>
      </c>
      <c r="BF141" t="s">
        <v>436</v>
      </c>
      <c r="BG141" s="61" t="s">
        <v>434</v>
      </c>
      <c r="BH141" t="str">
        <f t="shared" si="21"/>
        <v>TERMINAL PORTUARIO DE CACERES</v>
      </c>
    </row>
    <row r="142" spans="1:60" x14ac:dyDescent="0.25">
      <c r="A142" s="55" t="s">
        <v>1438</v>
      </c>
      <c r="B142" s="55" t="s">
        <v>579</v>
      </c>
      <c r="C142" t="s">
        <v>1504</v>
      </c>
      <c r="D142" s="55" t="s">
        <v>581</v>
      </c>
      <c r="E142" t="s">
        <v>582</v>
      </c>
      <c r="F142" t="s">
        <v>52</v>
      </c>
      <c r="G142" s="52" t="s">
        <v>68</v>
      </c>
      <c r="H142" t="s">
        <v>54</v>
      </c>
      <c r="I142" t="s">
        <v>55</v>
      </c>
      <c r="J142" t="s">
        <v>256</v>
      </c>
      <c r="K142" t="s">
        <v>59</v>
      </c>
      <c r="L142" t="s">
        <v>57</v>
      </c>
      <c r="M142" t="s">
        <v>111</v>
      </c>
      <c r="N142">
        <v>3742</v>
      </c>
      <c r="O142" s="46" t="str">
        <f t="shared" si="22"/>
        <v>OK</v>
      </c>
      <c r="P142" t="s">
        <v>59</v>
      </c>
      <c r="Q142" t="s">
        <v>59</v>
      </c>
      <c r="R142" t="s">
        <v>59</v>
      </c>
      <c r="S142" s="59" t="s">
        <v>1120</v>
      </c>
      <c r="T142">
        <v>1855146609.28</v>
      </c>
      <c r="U142">
        <v>668782499.59000003</v>
      </c>
      <c r="V142" s="48" t="str">
        <f t="shared" si="23"/>
        <v>OK</v>
      </c>
      <c r="W142">
        <v>1339698672.01</v>
      </c>
      <c r="X142">
        <v>54435736.380000003</v>
      </c>
      <c r="Y142" t="s">
        <v>59</v>
      </c>
      <c r="Z142">
        <v>542044.97</v>
      </c>
      <c r="AA142">
        <v>60284.24</v>
      </c>
      <c r="AB142">
        <v>22715.55</v>
      </c>
      <c r="AC142">
        <v>281127985.69</v>
      </c>
      <c r="AD142" s="48" t="str">
        <f t="shared" si="24"/>
        <v>OK</v>
      </c>
      <c r="AE142">
        <v>1908308454.4300001</v>
      </c>
      <c r="AF142">
        <v>508483.26</v>
      </c>
      <c r="AG142">
        <v>61841067.420000002</v>
      </c>
      <c r="AH142">
        <v>0</v>
      </c>
      <c r="AI142">
        <v>0</v>
      </c>
      <c r="AJ142" s="46" t="str">
        <f t="shared" si="30"/>
        <v>OK</v>
      </c>
      <c r="AK142">
        <v>0</v>
      </c>
      <c r="AL142">
        <v>0</v>
      </c>
      <c r="AM142">
        <v>0</v>
      </c>
      <c r="AN142" s="49">
        <v>0</v>
      </c>
      <c r="AO142">
        <v>99.98</v>
      </c>
      <c r="AP142">
        <v>99.98</v>
      </c>
      <c r="AQ142" s="48">
        <f t="shared" si="25"/>
        <v>0</v>
      </c>
      <c r="AR142">
        <v>1472778726.04</v>
      </c>
      <c r="AS142">
        <v>1472778725.04</v>
      </c>
      <c r="AT142">
        <v>0</v>
      </c>
      <c r="AU142">
        <v>0</v>
      </c>
      <c r="AV142" s="50">
        <f t="shared" si="26"/>
        <v>-1</v>
      </c>
      <c r="AW142" s="50" t="str">
        <f t="shared" si="27"/>
        <v>NÃO</v>
      </c>
      <c r="AX142" s="5" t="str">
        <f t="shared" si="28"/>
        <v>OK</v>
      </c>
      <c r="AY142" s="5" t="str">
        <f t="shared" si="29"/>
        <v>OK</v>
      </c>
      <c r="BC142" s="55" t="s">
        <v>579</v>
      </c>
      <c r="BD142" t="s">
        <v>1505</v>
      </c>
      <c r="BE142" s="55" t="s">
        <v>581</v>
      </c>
      <c r="BF142" t="s">
        <v>582</v>
      </c>
      <c r="BG142" s="61" t="s">
        <v>580</v>
      </c>
      <c r="BH142" t="str">
        <f t="shared" si="21"/>
        <v>BANPARÁ</v>
      </c>
    </row>
    <row r="143" spans="1:60" x14ac:dyDescent="0.25">
      <c r="A143" s="55" t="s">
        <v>1438</v>
      </c>
      <c r="B143" s="55" t="s">
        <v>579</v>
      </c>
      <c r="C143" t="s">
        <v>1506</v>
      </c>
      <c r="D143" s="55" t="s">
        <v>584</v>
      </c>
      <c r="E143" t="s">
        <v>585</v>
      </c>
      <c r="F143" t="s">
        <v>52</v>
      </c>
      <c r="G143" s="52" t="s">
        <v>63</v>
      </c>
      <c r="H143" t="s">
        <v>54</v>
      </c>
      <c r="I143" t="s">
        <v>55</v>
      </c>
      <c r="J143" t="s">
        <v>56</v>
      </c>
      <c r="K143" t="s">
        <v>57</v>
      </c>
      <c r="L143" t="s">
        <v>59</v>
      </c>
      <c r="M143" t="s">
        <v>111</v>
      </c>
      <c r="N143">
        <v>0</v>
      </c>
      <c r="O143" s="46" t="str">
        <f t="shared" si="22"/>
        <v>VERIFICAR</v>
      </c>
      <c r="P143" t="s">
        <v>59</v>
      </c>
      <c r="Q143" t="s">
        <v>59</v>
      </c>
      <c r="R143" t="s">
        <v>57</v>
      </c>
      <c r="S143" s="64" t="s">
        <v>1121</v>
      </c>
      <c r="T143">
        <v>0</v>
      </c>
      <c r="U143">
        <v>0</v>
      </c>
      <c r="V143" s="48" t="str">
        <f t="shared" si="23"/>
        <v>OK</v>
      </c>
      <c r="W143">
        <v>133122.97</v>
      </c>
      <c r="X143">
        <v>0</v>
      </c>
      <c r="Y143" t="s">
        <v>57</v>
      </c>
      <c r="Z143">
        <v>0</v>
      </c>
      <c r="AA143">
        <v>0</v>
      </c>
      <c r="AB143">
        <v>0</v>
      </c>
      <c r="AC143">
        <v>34281.24</v>
      </c>
      <c r="AD143" s="48" t="str">
        <f t="shared" si="24"/>
        <v>OK</v>
      </c>
      <c r="AE143">
        <v>24788872.370000001</v>
      </c>
      <c r="AF143">
        <v>0</v>
      </c>
      <c r="AG143">
        <v>0</v>
      </c>
      <c r="AH143">
        <v>0</v>
      </c>
      <c r="AI143">
        <v>0</v>
      </c>
      <c r="AJ143" s="46" t="str">
        <f t="shared" si="30"/>
        <v>OK</v>
      </c>
      <c r="AK143">
        <v>0</v>
      </c>
      <c r="AL143">
        <v>0</v>
      </c>
      <c r="AM143">
        <v>0</v>
      </c>
      <c r="AN143" s="49">
        <v>0</v>
      </c>
      <c r="AO143">
        <v>99.53</v>
      </c>
      <c r="AP143">
        <v>99.53</v>
      </c>
      <c r="AQ143" s="48">
        <f t="shared" si="25"/>
        <v>0</v>
      </c>
      <c r="AR143">
        <v>28487875</v>
      </c>
      <c r="AS143">
        <v>28487875</v>
      </c>
      <c r="AT143">
        <v>15512125</v>
      </c>
      <c r="AU143">
        <v>15512125</v>
      </c>
      <c r="AV143" s="50">
        <f t="shared" si="26"/>
        <v>15512125</v>
      </c>
      <c r="AW143" s="50" t="str">
        <f t="shared" si="27"/>
        <v>SIM</v>
      </c>
      <c r="AX143" s="5" t="str">
        <f t="shared" si="28"/>
        <v>OK</v>
      </c>
      <c r="AY143" s="5" t="str">
        <f t="shared" si="29"/>
        <v>OK</v>
      </c>
      <c r="BC143" s="55" t="s">
        <v>579</v>
      </c>
      <c r="BD143" t="s">
        <v>1507</v>
      </c>
      <c r="BE143" s="55" t="s">
        <v>584</v>
      </c>
      <c r="BF143" t="s">
        <v>585</v>
      </c>
      <c r="BG143" s="61" t="s">
        <v>583</v>
      </c>
      <c r="BH143" t="str">
        <f t="shared" si="21"/>
        <v>CAZBAR</v>
      </c>
    </row>
    <row r="144" spans="1:60" x14ac:dyDescent="0.25">
      <c r="A144" s="55" t="s">
        <v>1438</v>
      </c>
      <c r="B144" s="55" t="s">
        <v>579</v>
      </c>
      <c r="C144" t="s">
        <v>1508</v>
      </c>
      <c r="D144" s="55" t="s">
        <v>1277</v>
      </c>
      <c r="E144" t="s">
        <v>594</v>
      </c>
      <c r="F144" t="s">
        <v>52</v>
      </c>
      <c r="G144" s="52" t="s">
        <v>72</v>
      </c>
      <c r="H144" t="s">
        <v>54</v>
      </c>
      <c r="I144" t="s">
        <v>55</v>
      </c>
      <c r="J144" t="s">
        <v>56</v>
      </c>
      <c r="K144" t="s">
        <v>57</v>
      </c>
      <c r="L144" t="s">
        <v>59</v>
      </c>
      <c r="M144" t="s">
        <v>58</v>
      </c>
      <c r="N144">
        <v>80</v>
      </c>
      <c r="O144" s="46" t="str">
        <f t="shared" si="22"/>
        <v>OK</v>
      </c>
      <c r="P144" t="s">
        <v>59</v>
      </c>
      <c r="Q144" t="s">
        <v>59</v>
      </c>
      <c r="R144" t="s">
        <v>59</v>
      </c>
      <c r="S144" s="68" t="s">
        <v>1123</v>
      </c>
      <c r="T144">
        <v>2636488.2000000002</v>
      </c>
      <c r="U144">
        <v>7566667.1900000004</v>
      </c>
      <c r="V144" s="48" t="str">
        <f t="shared" si="23"/>
        <v>OK</v>
      </c>
      <c r="W144">
        <v>30086011.890000001</v>
      </c>
      <c r="X144">
        <v>0</v>
      </c>
      <c r="Y144" t="s">
        <v>57</v>
      </c>
      <c r="Z144">
        <v>7566667.1900000004</v>
      </c>
      <c r="AA144">
        <v>0</v>
      </c>
      <c r="AB144">
        <v>218500.24</v>
      </c>
      <c r="AC144">
        <v>-2221724.62</v>
      </c>
      <c r="AD144" s="48" t="str">
        <f t="shared" si="24"/>
        <v>OK</v>
      </c>
      <c r="AE144">
        <v>-18671631.120000001</v>
      </c>
      <c r="AF144">
        <v>0</v>
      </c>
      <c r="AG144">
        <v>0</v>
      </c>
      <c r="AH144">
        <v>15033124.380000001</v>
      </c>
      <c r="AI144">
        <v>20533029.77</v>
      </c>
      <c r="AJ144" s="46" t="str">
        <f t="shared" si="30"/>
        <v>OK</v>
      </c>
      <c r="AK144">
        <v>1582232.1</v>
      </c>
      <c r="AL144">
        <v>1116638.8400000001</v>
      </c>
      <c r="AM144">
        <v>0</v>
      </c>
      <c r="AN144" s="49">
        <v>0</v>
      </c>
      <c r="AO144">
        <v>99.99</v>
      </c>
      <c r="AP144">
        <v>99.99</v>
      </c>
      <c r="AQ144" s="48">
        <f t="shared" si="25"/>
        <v>0</v>
      </c>
      <c r="AR144">
        <v>3833847.05</v>
      </c>
      <c r="AS144">
        <v>3833847.05</v>
      </c>
      <c r="AT144">
        <v>0</v>
      </c>
      <c r="AU144">
        <v>0</v>
      </c>
      <c r="AV144" s="50">
        <f t="shared" si="26"/>
        <v>0</v>
      </c>
      <c r="AW144" s="50" t="str">
        <f t="shared" si="27"/>
        <v>NÃO</v>
      </c>
      <c r="AX144" s="5" t="str">
        <f t="shared" si="28"/>
        <v>OK</v>
      </c>
      <c r="AY144" s="5" t="str">
        <f t="shared" si="29"/>
        <v>OK</v>
      </c>
      <c r="BC144" s="55" t="s">
        <v>579</v>
      </c>
      <c r="BD144" t="s">
        <v>1509</v>
      </c>
      <c r="BE144" s="55" t="s">
        <v>1277</v>
      </c>
      <c r="BF144" t="s">
        <v>594</v>
      </c>
      <c r="BG144" s="61" t="s">
        <v>592</v>
      </c>
      <c r="BH144" t="str">
        <f t="shared" si="21"/>
        <v>CEASA PA</v>
      </c>
    </row>
    <row r="145" spans="1:60" x14ac:dyDescent="0.25">
      <c r="A145" s="55" t="s">
        <v>1438</v>
      </c>
      <c r="B145" s="55" t="s">
        <v>579</v>
      </c>
      <c r="C145" t="s">
        <v>1510</v>
      </c>
      <c r="D145" s="55" t="s">
        <v>587</v>
      </c>
      <c r="E145" t="s">
        <v>588</v>
      </c>
      <c r="F145" t="s">
        <v>52</v>
      </c>
      <c r="G145" s="52" t="s">
        <v>63</v>
      </c>
      <c r="H145" t="s">
        <v>54</v>
      </c>
      <c r="I145" t="s">
        <v>55</v>
      </c>
      <c r="J145" t="s">
        <v>56</v>
      </c>
      <c r="K145" t="s">
        <v>57</v>
      </c>
      <c r="L145" t="s">
        <v>57</v>
      </c>
      <c r="M145" t="s">
        <v>58</v>
      </c>
      <c r="N145">
        <v>64</v>
      </c>
      <c r="O145" s="46" t="str">
        <f t="shared" si="22"/>
        <v>OK</v>
      </c>
      <c r="P145" t="s">
        <v>59</v>
      </c>
      <c r="Q145" t="s">
        <v>59</v>
      </c>
      <c r="R145" t="s">
        <v>57</v>
      </c>
      <c r="S145" s="64" t="s">
        <v>1121</v>
      </c>
      <c r="T145">
        <v>8072991.9900000002</v>
      </c>
      <c r="U145">
        <v>7202284.5899999999</v>
      </c>
      <c r="V145" s="48" t="str">
        <f t="shared" si="23"/>
        <v>OK</v>
      </c>
      <c r="W145">
        <v>15167253.869999999</v>
      </c>
      <c r="X145">
        <v>1137437.52</v>
      </c>
      <c r="Y145" t="s">
        <v>57</v>
      </c>
      <c r="Z145">
        <v>342413.69</v>
      </c>
      <c r="AA145">
        <v>0</v>
      </c>
      <c r="AB145">
        <v>0</v>
      </c>
      <c r="AC145">
        <v>900003.41</v>
      </c>
      <c r="AD145" s="48" t="str">
        <f t="shared" si="24"/>
        <v>OK</v>
      </c>
      <c r="AE145">
        <v>62212697.149999999</v>
      </c>
      <c r="AF145">
        <v>0</v>
      </c>
      <c r="AG145">
        <v>0</v>
      </c>
      <c r="AH145">
        <v>4563146.18</v>
      </c>
      <c r="AI145">
        <v>5296978</v>
      </c>
      <c r="AJ145" s="46" t="str">
        <f t="shared" si="30"/>
        <v>OK</v>
      </c>
      <c r="AK145">
        <v>0</v>
      </c>
      <c r="AL145">
        <v>0</v>
      </c>
      <c r="AM145">
        <v>0</v>
      </c>
      <c r="AN145" s="49">
        <v>0</v>
      </c>
      <c r="AO145">
        <v>99.53</v>
      </c>
      <c r="AP145">
        <v>99.53</v>
      </c>
      <c r="AQ145" s="48">
        <f t="shared" si="25"/>
        <v>0</v>
      </c>
      <c r="AR145">
        <v>22565720.649999999</v>
      </c>
      <c r="AS145">
        <v>22565720.649999999</v>
      </c>
      <c r="AT145">
        <v>0</v>
      </c>
      <c r="AU145">
        <v>0</v>
      </c>
      <c r="AV145" s="50">
        <f t="shared" si="26"/>
        <v>0</v>
      </c>
      <c r="AW145" s="50" t="str">
        <f t="shared" si="27"/>
        <v>NÃO</v>
      </c>
      <c r="AX145" s="5" t="str">
        <f t="shared" si="28"/>
        <v>OK</v>
      </c>
      <c r="AY145" s="5" t="str">
        <f t="shared" si="29"/>
        <v>OK</v>
      </c>
      <c r="BC145" s="55" t="s">
        <v>579</v>
      </c>
      <c r="BD145" t="s">
        <v>1511</v>
      </c>
      <c r="BE145" s="55" t="s">
        <v>587</v>
      </c>
      <c r="BF145" t="s">
        <v>588</v>
      </c>
      <c r="BG145" s="61" t="s">
        <v>586</v>
      </c>
      <c r="BH145" t="str">
        <f t="shared" si="21"/>
        <v>CODEC</v>
      </c>
    </row>
    <row r="146" spans="1:60" x14ac:dyDescent="0.25">
      <c r="A146" s="55" t="s">
        <v>1438</v>
      </c>
      <c r="B146" s="55" t="s">
        <v>579</v>
      </c>
      <c r="C146" t="s">
        <v>1512</v>
      </c>
      <c r="D146" s="55" t="s">
        <v>1280</v>
      </c>
      <c r="E146" t="s">
        <v>597</v>
      </c>
      <c r="F146" t="s">
        <v>52</v>
      </c>
      <c r="G146" s="52" t="s">
        <v>91</v>
      </c>
      <c r="H146" t="s">
        <v>54</v>
      </c>
      <c r="I146" t="s">
        <v>55</v>
      </c>
      <c r="J146" t="s">
        <v>56</v>
      </c>
      <c r="K146" t="s">
        <v>57</v>
      </c>
      <c r="L146" t="s">
        <v>57</v>
      </c>
      <c r="M146" t="s">
        <v>58</v>
      </c>
      <c r="N146">
        <v>272</v>
      </c>
      <c r="O146" s="46" t="str">
        <f t="shared" si="22"/>
        <v>OK</v>
      </c>
      <c r="P146" t="s">
        <v>59</v>
      </c>
      <c r="Q146" t="s">
        <v>59</v>
      </c>
      <c r="R146" t="s">
        <v>57</v>
      </c>
      <c r="S146" s="57" t="s">
        <v>1124</v>
      </c>
      <c r="T146">
        <v>714518.3</v>
      </c>
      <c r="U146">
        <v>41224521.490000002</v>
      </c>
      <c r="V146" s="48" t="str">
        <f t="shared" si="23"/>
        <v>OK</v>
      </c>
      <c r="W146">
        <v>94946941</v>
      </c>
      <c r="X146">
        <v>37102300.07</v>
      </c>
      <c r="Y146" t="s">
        <v>57</v>
      </c>
      <c r="Z146">
        <v>344721.54</v>
      </c>
      <c r="AA146">
        <v>0</v>
      </c>
      <c r="AB146">
        <v>14425.28</v>
      </c>
      <c r="AC146">
        <v>-2896871.29</v>
      </c>
      <c r="AD146" s="48" t="str">
        <f t="shared" si="24"/>
        <v>OK</v>
      </c>
      <c r="AE146">
        <v>86452912.129999995</v>
      </c>
      <c r="AF146">
        <v>0</v>
      </c>
      <c r="AG146">
        <v>0</v>
      </c>
      <c r="AH146">
        <v>81608321.930000007</v>
      </c>
      <c r="AI146">
        <v>87776138.430000007</v>
      </c>
      <c r="AJ146" s="46" t="str">
        <f t="shared" si="30"/>
        <v>OK</v>
      </c>
      <c r="AK146">
        <v>2158289.04</v>
      </c>
      <c r="AL146">
        <v>2158325.04</v>
      </c>
      <c r="AM146">
        <v>0</v>
      </c>
      <c r="AN146" s="49">
        <v>0</v>
      </c>
      <c r="AO146">
        <v>99</v>
      </c>
      <c r="AP146">
        <v>99</v>
      </c>
      <c r="AQ146" s="48">
        <f t="shared" si="25"/>
        <v>0</v>
      </c>
      <c r="AR146">
        <v>89804780.659999996</v>
      </c>
      <c r="AS146">
        <v>89804780.659999996</v>
      </c>
      <c r="AT146">
        <v>0</v>
      </c>
      <c r="AU146">
        <v>0</v>
      </c>
      <c r="AV146" s="50">
        <f t="shared" si="26"/>
        <v>0</v>
      </c>
      <c r="AW146" s="50" t="str">
        <f t="shared" si="27"/>
        <v>NÃO</v>
      </c>
      <c r="AX146" s="5" t="str">
        <f t="shared" si="28"/>
        <v>OK</v>
      </c>
      <c r="AY146" s="5" t="str">
        <f t="shared" si="29"/>
        <v>OK</v>
      </c>
      <c r="BC146" s="55" t="s">
        <v>579</v>
      </c>
      <c r="BD146" t="s">
        <v>1513</v>
      </c>
      <c r="BE146" s="55" t="s">
        <v>1280</v>
      </c>
      <c r="BF146" t="s">
        <v>597</v>
      </c>
      <c r="BG146" s="61" t="s">
        <v>595</v>
      </c>
      <c r="BH146" t="str">
        <f t="shared" si="21"/>
        <v>COHAB PA</v>
      </c>
    </row>
    <row r="147" spans="1:60" x14ac:dyDescent="0.25">
      <c r="A147" s="55" t="s">
        <v>1438</v>
      </c>
      <c r="B147" s="55" t="s">
        <v>579</v>
      </c>
      <c r="C147" t="s">
        <v>1514</v>
      </c>
      <c r="D147" s="55" t="s">
        <v>590</v>
      </c>
      <c r="E147" t="s">
        <v>591</v>
      </c>
      <c r="F147" t="s">
        <v>52</v>
      </c>
      <c r="G147" s="52" t="s">
        <v>87</v>
      </c>
      <c r="H147" t="s">
        <v>54</v>
      </c>
      <c r="I147" t="s">
        <v>55</v>
      </c>
      <c r="J147" t="s">
        <v>56</v>
      </c>
      <c r="K147" t="s">
        <v>57</v>
      </c>
      <c r="L147" t="s">
        <v>57</v>
      </c>
      <c r="M147" t="s">
        <v>111</v>
      </c>
      <c r="N147">
        <v>1762</v>
      </c>
      <c r="O147" s="46" t="str">
        <f t="shared" si="22"/>
        <v>OK</v>
      </c>
      <c r="P147" t="s">
        <v>59</v>
      </c>
      <c r="Q147" t="s">
        <v>59</v>
      </c>
      <c r="R147" t="s">
        <v>59</v>
      </c>
      <c r="S147" s="57" t="s">
        <v>1122</v>
      </c>
      <c r="T147">
        <v>709010468.38999999</v>
      </c>
      <c r="U147">
        <v>259855566.03</v>
      </c>
      <c r="V147" s="48" t="str">
        <f t="shared" si="23"/>
        <v>OK</v>
      </c>
      <c r="W147">
        <v>983088046.72000003</v>
      </c>
      <c r="X147">
        <v>146213040.65000001</v>
      </c>
      <c r="Y147" t="s">
        <v>57</v>
      </c>
      <c r="Z147">
        <v>1287075.26</v>
      </c>
      <c r="AA147">
        <v>0</v>
      </c>
      <c r="AB147">
        <v>11869451.67</v>
      </c>
      <c r="AC147">
        <v>-1002614063.86</v>
      </c>
      <c r="AD147" s="48" t="str">
        <f t="shared" si="24"/>
        <v>OK</v>
      </c>
      <c r="AE147">
        <v>1635717767.9200001</v>
      </c>
      <c r="AF147">
        <v>0</v>
      </c>
      <c r="AG147">
        <v>0</v>
      </c>
      <c r="AH147">
        <v>0</v>
      </c>
      <c r="AI147">
        <v>0</v>
      </c>
      <c r="AJ147" s="46" t="str">
        <f t="shared" si="30"/>
        <v>OK</v>
      </c>
      <c r="AK147">
        <v>0</v>
      </c>
      <c r="AL147">
        <v>0</v>
      </c>
      <c r="AM147">
        <v>116288806.23999999</v>
      </c>
      <c r="AN147" s="49">
        <v>155894306.72</v>
      </c>
      <c r="AO147">
        <v>99.99</v>
      </c>
      <c r="AP147">
        <v>99.99</v>
      </c>
      <c r="AQ147" s="48">
        <f t="shared" si="25"/>
        <v>0</v>
      </c>
      <c r="AR147">
        <v>3877088223.77</v>
      </c>
      <c r="AS147">
        <v>3977088223.27</v>
      </c>
      <c r="AT147">
        <v>22911776.780000001</v>
      </c>
      <c r="AU147">
        <v>175094889.78999999</v>
      </c>
      <c r="AV147" s="50">
        <f t="shared" si="26"/>
        <v>275094889.28999996</v>
      </c>
      <c r="AW147" s="50" t="str">
        <f t="shared" si="27"/>
        <v>SIM</v>
      </c>
      <c r="AX147" s="5" t="str">
        <f t="shared" si="28"/>
        <v>VER CAPITAL</v>
      </c>
      <c r="AY147" s="5" t="str">
        <f t="shared" si="29"/>
        <v>OK</v>
      </c>
      <c r="BC147" s="55" t="s">
        <v>579</v>
      </c>
      <c r="BD147" t="s">
        <v>1515</v>
      </c>
      <c r="BE147" s="55" t="s">
        <v>590</v>
      </c>
      <c r="BF147" t="s">
        <v>591</v>
      </c>
      <c r="BG147" s="61" t="s">
        <v>589</v>
      </c>
      <c r="BH147" t="str">
        <f t="shared" si="21"/>
        <v>COSANPA</v>
      </c>
    </row>
    <row r="148" spans="1:60" x14ac:dyDescent="0.25">
      <c r="A148" s="55" t="s">
        <v>1438</v>
      </c>
      <c r="B148" s="55" t="s">
        <v>579</v>
      </c>
      <c r="C148" t="s">
        <v>1516</v>
      </c>
      <c r="D148" s="55" t="s">
        <v>599</v>
      </c>
      <c r="E148" t="s">
        <v>600</v>
      </c>
      <c r="F148" t="s">
        <v>52</v>
      </c>
      <c r="G148" s="52" t="s">
        <v>239</v>
      </c>
      <c r="H148" t="s">
        <v>73</v>
      </c>
      <c r="I148" t="s">
        <v>74</v>
      </c>
      <c r="J148" t="s">
        <v>56</v>
      </c>
      <c r="K148" t="s">
        <v>57</v>
      </c>
      <c r="L148" t="s">
        <v>57</v>
      </c>
      <c r="M148" t="s">
        <v>58</v>
      </c>
      <c r="N148">
        <v>51</v>
      </c>
      <c r="O148" s="46" t="str">
        <f t="shared" si="22"/>
        <v>OK</v>
      </c>
      <c r="P148" t="s">
        <v>59</v>
      </c>
      <c r="Q148" t="s">
        <v>59</v>
      </c>
      <c r="R148" t="s">
        <v>57</v>
      </c>
      <c r="S148" s="68" t="s">
        <v>1125</v>
      </c>
      <c r="T148">
        <v>35035681.890000001</v>
      </c>
      <c r="U148">
        <v>4091778.63</v>
      </c>
      <c r="V148" s="48" t="str">
        <f t="shared" si="23"/>
        <v>OK</v>
      </c>
      <c r="W148">
        <v>12731776.24</v>
      </c>
      <c r="X148">
        <v>0</v>
      </c>
      <c r="Y148" t="s">
        <v>57</v>
      </c>
      <c r="Z148">
        <v>3349656.75</v>
      </c>
      <c r="AA148">
        <v>0</v>
      </c>
      <c r="AB148">
        <v>244932.5</v>
      </c>
      <c r="AC148">
        <v>22303905.649999999</v>
      </c>
      <c r="AD148" s="48" t="str">
        <f t="shared" si="24"/>
        <v>OK</v>
      </c>
      <c r="AE148">
        <v>212503024.96000001</v>
      </c>
      <c r="AF148">
        <v>0</v>
      </c>
      <c r="AG148">
        <v>0</v>
      </c>
      <c r="AH148">
        <v>67597056.329999998</v>
      </c>
      <c r="AI148">
        <v>34885831.310000002</v>
      </c>
      <c r="AJ148" s="46" t="str">
        <f t="shared" si="30"/>
        <v>OK</v>
      </c>
      <c r="AK148">
        <v>0</v>
      </c>
      <c r="AL148">
        <v>0</v>
      </c>
      <c r="AM148">
        <v>0</v>
      </c>
      <c r="AN148" s="49">
        <v>0</v>
      </c>
      <c r="AO148">
        <v>100</v>
      </c>
      <c r="AP148">
        <v>100</v>
      </c>
      <c r="AQ148" s="48">
        <f t="shared" si="25"/>
        <v>0</v>
      </c>
      <c r="AR148">
        <v>2599890.0299999998</v>
      </c>
      <c r="AS148">
        <v>2599890.0299999998</v>
      </c>
      <c r="AT148">
        <v>0</v>
      </c>
      <c r="AU148">
        <v>0</v>
      </c>
      <c r="AV148" s="50">
        <f t="shared" si="26"/>
        <v>0</v>
      </c>
      <c r="AW148" s="50" t="str">
        <f t="shared" si="27"/>
        <v>NÃO</v>
      </c>
      <c r="AX148" s="5" t="str">
        <f t="shared" si="28"/>
        <v>OK</v>
      </c>
      <c r="AY148" s="5" t="str">
        <f t="shared" si="29"/>
        <v>OK</v>
      </c>
      <c r="BC148" s="55" t="s">
        <v>579</v>
      </c>
      <c r="BD148" t="s">
        <v>1517</v>
      </c>
      <c r="BE148" s="55" t="s">
        <v>599</v>
      </c>
      <c r="BF148" t="s">
        <v>600</v>
      </c>
      <c r="BG148" s="61" t="s">
        <v>598</v>
      </c>
      <c r="BH148" t="str">
        <f t="shared" si="21"/>
        <v>CPH</v>
      </c>
    </row>
    <row r="149" spans="1:60" x14ac:dyDescent="0.25">
      <c r="A149" s="55" t="s">
        <v>1438</v>
      </c>
      <c r="B149" s="55" t="s">
        <v>579</v>
      </c>
      <c r="C149" t="s">
        <v>1518</v>
      </c>
      <c r="D149" s="55" t="s">
        <v>1286</v>
      </c>
      <c r="E149" t="s">
        <v>603</v>
      </c>
      <c r="F149" t="s">
        <v>52</v>
      </c>
      <c r="G149" s="52" t="s">
        <v>102</v>
      </c>
      <c r="H149" t="s">
        <v>73</v>
      </c>
      <c r="I149" t="s">
        <v>74</v>
      </c>
      <c r="J149" t="s">
        <v>56</v>
      </c>
      <c r="K149" t="s">
        <v>57</v>
      </c>
      <c r="L149" t="s">
        <v>57</v>
      </c>
      <c r="M149" t="s">
        <v>58</v>
      </c>
      <c r="N149">
        <v>966</v>
      </c>
      <c r="O149" s="46" t="str">
        <f t="shared" si="22"/>
        <v>OK</v>
      </c>
      <c r="P149" t="s">
        <v>59</v>
      </c>
      <c r="Q149" t="s">
        <v>59</v>
      </c>
      <c r="R149" t="s">
        <v>57</v>
      </c>
      <c r="S149" s="59" t="s">
        <v>1126</v>
      </c>
      <c r="T149">
        <v>10008624.26</v>
      </c>
      <c r="U149">
        <v>128960433.89</v>
      </c>
      <c r="V149" s="48" t="str">
        <f t="shared" si="23"/>
        <v>OK</v>
      </c>
      <c r="W149">
        <v>149801816.96000001</v>
      </c>
      <c r="X149">
        <v>745763.79</v>
      </c>
      <c r="Y149" t="s">
        <v>57</v>
      </c>
      <c r="Z149">
        <v>356828.49</v>
      </c>
      <c r="AA149">
        <v>0</v>
      </c>
      <c r="AB149">
        <v>685148.31</v>
      </c>
      <c r="AC149">
        <v>8476939.7300000004</v>
      </c>
      <c r="AD149" s="48" t="str">
        <f t="shared" si="24"/>
        <v>OK</v>
      </c>
      <c r="AE149">
        <v>-6088824.2400000002</v>
      </c>
      <c r="AF149">
        <v>0</v>
      </c>
      <c r="AG149">
        <v>0</v>
      </c>
      <c r="AH149">
        <v>158257304.71000001</v>
      </c>
      <c r="AI149">
        <v>162793879.80000001</v>
      </c>
      <c r="AJ149" s="46" t="str">
        <f t="shared" si="30"/>
        <v>OK</v>
      </c>
      <c r="AK149">
        <v>51143282.810000002</v>
      </c>
      <c r="AL149">
        <v>46016107.060000002</v>
      </c>
      <c r="AM149">
        <v>0</v>
      </c>
      <c r="AN149" s="49">
        <v>0</v>
      </c>
      <c r="AO149">
        <v>100</v>
      </c>
      <c r="AP149">
        <v>100</v>
      </c>
      <c r="AQ149" s="48">
        <f t="shared" si="25"/>
        <v>0</v>
      </c>
      <c r="AR149">
        <v>0</v>
      </c>
      <c r="AS149">
        <v>0</v>
      </c>
      <c r="AT149">
        <v>0</v>
      </c>
      <c r="AU149">
        <v>0</v>
      </c>
      <c r="AV149" s="50">
        <f t="shared" si="26"/>
        <v>0</v>
      </c>
      <c r="AW149" s="50" t="str">
        <f t="shared" si="27"/>
        <v>NÃO</v>
      </c>
      <c r="AX149" s="5" t="str">
        <f t="shared" si="28"/>
        <v>OK</v>
      </c>
      <c r="AY149" s="5" t="str">
        <f t="shared" si="29"/>
        <v>OK</v>
      </c>
      <c r="BC149" s="55" t="s">
        <v>579</v>
      </c>
      <c r="BD149" t="s">
        <v>1519</v>
      </c>
      <c r="BE149" s="55" t="s">
        <v>1286</v>
      </c>
      <c r="BF149" t="s">
        <v>603</v>
      </c>
      <c r="BG149" s="61" t="s">
        <v>601</v>
      </c>
      <c r="BH149" t="str">
        <f t="shared" si="21"/>
        <v>EMATER PA</v>
      </c>
    </row>
    <row r="150" spans="1:60" x14ac:dyDescent="0.25">
      <c r="A150" s="55" t="s">
        <v>1438</v>
      </c>
      <c r="B150" s="55" t="s">
        <v>579</v>
      </c>
      <c r="C150" t="s">
        <v>1520</v>
      </c>
      <c r="D150" s="55" t="s">
        <v>605</v>
      </c>
      <c r="E150" t="s">
        <v>606</v>
      </c>
      <c r="F150" t="s">
        <v>52</v>
      </c>
      <c r="G150" s="52" t="s">
        <v>128</v>
      </c>
      <c r="H150" t="s">
        <v>54</v>
      </c>
      <c r="I150" t="s">
        <v>74</v>
      </c>
      <c r="J150" t="s">
        <v>56</v>
      </c>
      <c r="K150" t="s">
        <v>57</v>
      </c>
      <c r="L150" t="s">
        <v>57</v>
      </c>
      <c r="M150" t="s">
        <v>111</v>
      </c>
      <c r="N150">
        <v>33</v>
      </c>
      <c r="O150" s="46" t="str">
        <f t="shared" si="22"/>
        <v>OK</v>
      </c>
      <c r="P150" t="s">
        <v>59</v>
      </c>
      <c r="Q150" t="s">
        <v>59</v>
      </c>
      <c r="R150" t="s">
        <v>57</v>
      </c>
      <c r="S150" s="57" t="s">
        <v>1127</v>
      </c>
      <c r="T150">
        <v>0</v>
      </c>
      <c r="U150">
        <v>2044979.15</v>
      </c>
      <c r="V150" s="48" t="str">
        <f t="shared" si="23"/>
        <v>OK</v>
      </c>
      <c r="W150">
        <v>5431294.3600000003</v>
      </c>
      <c r="X150">
        <v>0</v>
      </c>
      <c r="Y150" t="s">
        <v>57</v>
      </c>
      <c r="Z150">
        <v>229165.95</v>
      </c>
      <c r="AA150">
        <v>0</v>
      </c>
      <c r="AB150">
        <v>0</v>
      </c>
      <c r="AC150">
        <v>-4768282.9800000004</v>
      </c>
      <c r="AD150" s="48" t="str">
        <f t="shared" si="24"/>
        <v>OK</v>
      </c>
      <c r="AE150">
        <v>28173993.260000002</v>
      </c>
      <c r="AF150">
        <v>0</v>
      </c>
      <c r="AG150">
        <v>0</v>
      </c>
      <c r="AH150">
        <v>0</v>
      </c>
      <c r="AI150">
        <v>0</v>
      </c>
      <c r="AJ150" s="46" t="str">
        <f t="shared" si="30"/>
        <v>OK</v>
      </c>
      <c r="AK150">
        <v>0</v>
      </c>
      <c r="AL150">
        <v>0</v>
      </c>
      <c r="AM150">
        <v>0</v>
      </c>
      <c r="AN150" s="49">
        <v>0</v>
      </c>
      <c r="AO150">
        <v>25.5</v>
      </c>
      <c r="AP150">
        <v>25.5</v>
      </c>
      <c r="AQ150" s="48">
        <f t="shared" si="25"/>
        <v>0</v>
      </c>
      <c r="AR150">
        <v>7000000</v>
      </c>
      <c r="AS150">
        <v>0</v>
      </c>
      <c r="AT150">
        <v>0</v>
      </c>
      <c r="AU150">
        <v>2428519.46</v>
      </c>
      <c r="AV150" s="50">
        <f t="shared" si="26"/>
        <v>-4571480.54</v>
      </c>
      <c r="AW150" s="50" t="str">
        <f t="shared" si="27"/>
        <v>NÃO</v>
      </c>
      <c r="AX150" s="5" t="str">
        <f t="shared" si="28"/>
        <v>OK</v>
      </c>
      <c r="AY150" s="5" t="str">
        <f t="shared" si="29"/>
        <v>OK</v>
      </c>
      <c r="BC150" s="55" t="s">
        <v>579</v>
      </c>
      <c r="BD150" t="s">
        <v>1521</v>
      </c>
      <c r="BE150" s="55" t="s">
        <v>605</v>
      </c>
      <c r="BF150" t="s">
        <v>606</v>
      </c>
      <c r="BG150" s="61" t="s">
        <v>604</v>
      </c>
      <c r="BH150" t="str">
        <f t="shared" si="21"/>
        <v>GASPARÁ</v>
      </c>
    </row>
    <row r="151" spans="1:60" x14ac:dyDescent="0.25">
      <c r="A151" s="55" t="s">
        <v>1438</v>
      </c>
      <c r="B151" s="55" t="s">
        <v>579</v>
      </c>
      <c r="C151" t="s">
        <v>1522</v>
      </c>
      <c r="D151" s="55" t="s">
        <v>608</v>
      </c>
      <c r="E151" t="s">
        <v>609</v>
      </c>
      <c r="F151" t="s">
        <v>52</v>
      </c>
      <c r="G151" s="52" t="s">
        <v>98</v>
      </c>
      <c r="H151" t="s">
        <v>73</v>
      </c>
      <c r="I151" t="s">
        <v>55</v>
      </c>
      <c r="J151" t="s">
        <v>56</v>
      </c>
      <c r="K151" t="s">
        <v>57</v>
      </c>
      <c r="L151" t="s">
        <v>57</v>
      </c>
      <c r="M151" t="s">
        <v>58</v>
      </c>
      <c r="N151">
        <v>315</v>
      </c>
      <c r="O151" s="46" t="str">
        <f t="shared" si="22"/>
        <v>OK</v>
      </c>
      <c r="P151" t="s">
        <v>59</v>
      </c>
      <c r="Q151" t="s">
        <v>59</v>
      </c>
      <c r="R151" t="s">
        <v>57</v>
      </c>
      <c r="S151" s="64" t="s">
        <v>1128</v>
      </c>
      <c r="T151">
        <v>50495554.859999999</v>
      </c>
      <c r="U151">
        <v>69197262.769999996</v>
      </c>
      <c r="V151" s="48" t="str">
        <f t="shared" si="23"/>
        <v>OK</v>
      </c>
      <c r="W151">
        <v>128042079.84</v>
      </c>
      <c r="X151">
        <v>31355552.699999999</v>
      </c>
      <c r="Y151" t="s">
        <v>57</v>
      </c>
      <c r="Z151">
        <v>435312.08</v>
      </c>
      <c r="AA151">
        <v>0</v>
      </c>
      <c r="AB151">
        <v>0</v>
      </c>
      <c r="AC151">
        <v>16621270.52</v>
      </c>
      <c r="AD151" s="48" t="str">
        <f t="shared" si="24"/>
        <v>OK</v>
      </c>
      <c r="AE151">
        <v>97369084.049999997</v>
      </c>
      <c r="AF151">
        <v>0</v>
      </c>
      <c r="AG151">
        <v>0</v>
      </c>
      <c r="AH151">
        <v>97528720.5</v>
      </c>
      <c r="AI151">
        <v>92078748.609999999</v>
      </c>
      <c r="AJ151" s="46" t="str">
        <f t="shared" si="30"/>
        <v>OK</v>
      </c>
      <c r="AK151">
        <v>0</v>
      </c>
      <c r="AL151">
        <v>0</v>
      </c>
      <c r="AM151">
        <v>0</v>
      </c>
      <c r="AN151" s="49">
        <v>0</v>
      </c>
      <c r="AO151">
        <v>50</v>
      </c>
      <c r="AP151">
        <v>50</v>
      </c>
      <c r="AQ151" s="48">
        <f t="shared" si="25"/>
        <v>0</v>
      </c>
      <c r="AR151">
        <v>29081412.989999998</v>
      </c>
      <c r="AS151">
        <v>29081412.989999998</v>
      </c>
      <c r="AT151">
        <v>0</v>
      </c>
      <c r="AU151">
        <v>0</v>
      </c>
      <c r="AV151" s="50">
        <f t="shared" si="26"/>
        <v>0</v>
      </c>
      <c r="AW151" s="50" t="str">
        <f t="shared" si="27"/>
        <v>NÃO</v>
      </c>
      <c r="AX151" s="5" t="str">
        <f t="shared" si="28"/>
        <v>OK</v>
      </c>
      <c r="AY151" s="5" t="str">
        <f t="shared" si="29"/>
        <v>OK</v>
      </c>
      <c r="BC151" s="55" t="s">
        <v>579</v>
      </c>
      <c r="BD151" t="s">
        <v>1523</v>
      </c>
      <c r="BE151" s="55" t="s">
        <v>608</v>
      </c>
      <c r="BF151" t="s">
        <v>609</v>
      </c>
      <c r="BG151" s="61" t="s">
        <v>607</v>
      </c>
      <c r="BH151" t="str">
        <f t="shared" si="21"/>
        <v>PRODEPA</v>
      </c>
    </row>
    <row r="152" spans="1:60" x14ac:dyDescent="0.25">
      <c r="A152" s="44" t="s">
        <v>1524</v>
      </c>
      <c r="B152" s="44" t="s">
        <v>533</v>
      </c>
      <c r="C152" t="s">
        <v>1525</v>
      </c>
      <c r="D152" s="44" t="s">
        <v>538</v>
      </c>
      <c r="E152" t="s">
        <v>539</v>
      </c>
      <c r="F152" t="s">
        <v>52</v>
      </c>
      <c r="G152" s="52" t="s">
        <v>87</v>
      </c>
      <c r="H152" t="s">
        <v>54</v>
      </c>
      <c r="I152" t="s">
        <v>55</v>
      </c>
      <c r="J152" t="s">
        <v>56</v>
      </c>
      <c r="K152" t="s">
        <v>57</v>
      </c>
      <c r="L152" t="s">
        <v>57</v>
      </c>
      <c r="M152" t="s">
        <v>111</v>
      </c>
      <c r="N152">
        <v>2610</v>
      </c>
      <c r="O152" s="46" t="str">
        <f t="shared" si="22"/>
        <v>OK</v>
      </c>
      <c r="P152" t="s">
        <v>59</v>
      </c>
      <c r="Q152" t="s">
        <v>59</v>
      </c>
      <c r="R152" t="s">
        <v>59</v>
      </c>
      <c r="S152" s="57" t="s">
        <v>1110</v>
      </c>
      <c r="T152">
        <v>1381345057.99</v>
      </c>
      <c r="U152">
        <v>487955817.81999999</v>
      </c>
      <c r="V152" s="48" t="str">
        <f t="shared" si="23"/>
        <v>OK</v>
      </c>
      <c r="W152">
        <v>1550755406.79</v>
      </c>
      <c r="X152">
        <v>267459483.03</v>
      </c>
      <c r="Y152" t="s">
        <v>57</v>
      </c>
      <c r="Z152">
        <v>848669.87</v>
      </c>
      <c r="AA152">
        <v>0</v>
      </c>
      <c r="AB152">
        <v>32111.99</v>
      </c>
      <c r="AC152">
        <v>23370350.059999999</v>
      </c>
      <c r="AD152" s="48" t="str">
        <f t="shared" si="24"/>
        <v>OK</v>
      </c>
      <c r="AE152">
        <v>5572743347.1000004</v>
      </c>
      <c r="AF152">
        <v>0</v>
      </c>
      <c r="AG152">
        <v>9921.52</v>
      </c>
      <c r="AH152">
        <v>0</v>
      </c>
      <c r="AI152">
        <v>0</v>
      </c>
      <c r="AJ152" s="46" t="str">
        <f t="shared" si="30"/>
        <v>OK</v>
      </c>
      <c r="AK152">
        <v>0</v>
      </c>
      <c r="AL152">
        <v>0</v>
      </c>
      <c r="AM152">
        <v>1881657.54</v>
      </c>
      <c r="AN152" s="49">
        <v>35337622.740000002</v>
      </c>
      <c r="AO152">
        <v>1847636848672</v>
      </c>
      <c r="AP152">
        <v>1859798050200</v>
      </c>
      <c r="AQ152" s="48">
        <f t="shared" si="25"/>
        <v>12161201528</v>
      </c>
      <c r="AR152">
        <v>980744094.99000001</v>
      </c>
      <c r="AS152">
        <v>1016081717.73</v>
      </c>
      <c r="AT152">
        <v>35337622.740000002</v>
      </c>
      <c r="AU152">
        <v>124326481.62</v>
      </c>
      <c r="AV152" s="50">
        <f t="shared" si="26"/>
        <v>159664104.36000001</v>
      </c>
      <c r="AW152" s="50" t="str">
        <f t="shared" si="27"/>
        <v>SIM</v>
      </c>
      <c r="AX152" s="5" t="str">
        <f t="shared" si="28"/>
        <v>VER CAPITAL</v>
      </c>
      <c r="AY152" s="5" t="str">
        <f t="shared" si="29"/>
        <v>OK</v>
      </c>
      <c r="BC152" s="44" t="s">
        <v>533</v>
      </c>
      <c r="BD152" t="s">
        <v>537</v>
      </c>
      <c r="BE152" s="44" t="s">
        <v>538</v>
      </c>
      <c r="BF152" t="s">
        <v>539</v>
      </c>
      <c r="BG152" s="61" t="s">
        <v>537</v>
      </c>
      <c r="BH152" t="str">
        <f t="shared" si="21"/>
        <v>CAGEPA</v>
      </c>
    </row>
    <row r="153" spans="1:60" x14ac:dyDescent="0.25">
      <c r="A153" s="44" t="s">
        <v>1524</v>
      </c>
      <c r="B153" s="44" t="s">
        <v>533</v>
      </c>
      <c r="C153" t="s">
        <v>1526</v>
      </c>
      <c r="D153" s="44" t="s">
        <v>571</v>
      </c>
      <c r="E153" t="s">
        <v>572</v>
      </c>
      <c r="F153" t="s">
        <v>67</v>
      </c>
      <c r="G153" s="52" t="s">
        <v>185</v>
      </c>
      <c r="H153" t="s">
        <v>54</v>
      </c>
      <c r="I153" t="s">
        <v>74</v>
      </c>
      <c r="J153" t="s">
        <v>56</v>
      </c>
      <c r="K153" t="s">
        <v>57</v>
      </c>
      <c r="L153" t="s">
        <v>57</v>
      </c>
      <c r="M153" t="s">
        <v>58</v>
      </c>
      <c r="N153">
        <v>0</v>
      </c>
      <c r="O153" s="46" t="str">
        <f t="shared" si="22"/>
        <v>OK</v>
      </c>
      <c r="P153" t="s">
        <v>57</v>
      </c>
      <c r="Q153" t="s">
        <v>57</v>
      </c>
      <c r="R153" t="s">
        <v>57</v>
      </c>
      <c r="S153" s="47" t="s">
        <v>987</v>
      </c>
      <c r="T153">
        <v>0</v>
      </c>
      <c r="U153">
        <v>0</v>
      </c>
      <c r="V153" s="48" t="str">
        <f t="shared" si="23"/>
        <v>OK</v>
      </c>
      <c r="W153">
        <v>0</v>
      </c>
      <c r="X153">
        <v>0</v>
      </c>
      <c r="Y153" t="s">
        <v>57</v>
      </c>
      <c r="Z153">
        <v>0</v>
      </c>
      <c r="AA153">
        <v>0</v>
      </c>
      <c r="AB153">
        <v>0</v>
      </c>
      <c r="AC153">
        <v>0</v>
      </c>
      <c r="AD153" s="48" t="str">
        <f t="shared" si="24"/>
        <v>OK</v>
      </c>
      <c r="AE153">
        <v>0</v>
      </c>
      <c r="AF153">
        <v>0</v>
      </c>
      <c r="AG153">
        <v>0</v>
      </c>
      <c r="AH153">
        <v>0</v>
      </c>
      <c r="AI153">
        <v>0</v>
      </c>
      <c r="AJ153" s="46" t="str">
        <f t="shared" si="30"/>
        <v>OK</v>
      </c>
      <c r="AK153">
        <v>0</v>
      </c>
      <c r="AL153">
        <v>0</v>
      </c>
      <c r="AM153">
        <v>0</v>
      </c>
      <c r="AN153" s="49">
        <v>0</v>
      </c>
      <c r="AO153">
        <v>73709</v>
      </c>
      <c r="AP153">
        <v>73709</v>
      </c>
      <c r="AQ153" s="48">
        <f t="shared" si="25"/>
        <v>0</v>
      </c>
      <c r="AR153">
        <v>73709</v>
      </c>
      <c r="AS153">
        <v>73709</v>
      </c>
      <c r="AT153">
        <v>0</v>
      </c>
      <c r="AU153">
        <v>0</v>
      </c>
      <c r="AV153" s="50">
        <f t="shared" si="26"/>
        <v>0</v>
      </c>
      <c r="AW153" s="50" t="str">
        <f t="shared" si="27"/>
        <v>NÃO</v>
      </c>
      <c r="AX153" s="5" t="str">
        <f t="shared" si="28"/>
        <v>OK</v>
      </c>
      <c r="AY153" s="5" t="str">
        <f t="shared" si="29"/>
        <v>OK</v>
      </c>
      <c r="BC153" s="44" t="s">
        <v>533</v>
      </c>
      <c r="BD153" t="s">
        <v>570</v>
      </c>
      <c r="BE153" s="44" t="s">
        <v>571</v>
      </c>
      <c r="BF153" t="s">
        <v>572</v>
      </c>
      <c r="BG153" s="61" t="s">
        <v>570</v>
      </c>
      <c r="BH153" t="str">
        <f t="shared" si="21"/>
        <v>CDRM</v>
      </c>
    </row>
    <row r="154" spans="1:60" x14ac:dyDescent="0.25">
      <c r="A154" s="44" t="s">
        <v>1524</v>
      </c>
      <c r="B154" s="44" t="s">
        <v>533</v>
      </c>
      <c r="C154" t="s">
        <v>1527</v>
      </c>
      <c r="D154" s="44" t="s">
        <v>577</v>
      </c>
      <c r="E154" t="s">
        <v>578</v>
      </c>
      <c r="F154" t="s">
        <v>52</v>
      </c>
      <c r="G154" s="52" t="s">
        <v>91</v>
      </c>
      <c r="H154" t="s">
        <v>54</v>
      </c>
      <c r="I154" t="s">
        <v>55</v>
      </c>
      <c r="J154" t="s">
        <v>56</v>
      </c>
      <c r="K154" t="s">
        <v>57</v>
      </c>
      <c r="L154" t="s">
        <v>57</v>
      </c>
      <c r="M154" t="s">
        <v>58</v>
      </c>
      <c r="N154">
        <v>234</v>
      </c>
      <c r="O154" s="46" t="str">
        <f t="shared" si="22"/>
        <v>OK</v>
      </c>
      <c r="P154" t="s">
        <v>59</v>
      </c>
      <c r="Q154" t="s">
        <v>59</v>
      </c>
      <c r="R154" t="s">
        <v>57</v>
      </c>
      <c r="S154" t="s">
        <v>1119</v>
      </c>
      <c r="T154">
        <v>53726658.590000004</v>
      </c>
      <c r="U154">
        <v>13860066.59</v>
      </c>
      <c r="V154" s="48" t="str">
        <f t="shared" si="23"/>
        <v>OK</v>
      </c>
      <c r="W154">
        <v>63959581.770000003</v>
      </c>
      <c r="X154">
        <v>33056452.649999999</v>
      </c>
      <c r="Y154" t="s">
        <v>57</v>
      </c>
      <c r="Z154">
        <v>365611.61</v>
      </c>
      <c r="AA154">
        <v>0</v>
      </c>
      <c r="AB154">
        <v>99459.35</v>
      </c>
      <c r="AC154">
        <v>-10232923.18</v>
      </c>
      <c r="AD154" s="48" t="str">
        <f t="shared" si="24"/>
        <v>OK</v>
      </c>
      <c r="AE154">
        <v>22176800</v>
      </c>
      <c r="AF154">
        <v>0</v>
      </c>
      <c r="AG154">
        <v>0</v>
      </c>
      <c r="AH154">
        <v>27833629.18</v>
      </c>
      <c r="AI154">
        <v>53199465.780000001</v>
      </c>
      <c r="AJ154" s="46" t="str">
        <f t="shared" si="30"/>
        <v>OK</v>
      </c>
      <c r="AK154">
        <v>0</v>
      </c>
      <c r="AL154">
        <v>0</v>
      </c>
      <c r="AM154">
        <v>398321.32</v>
      </c>
      <c r="AN154" s="49">
        <v>22343838.699999999</v>
      </c>
      <c r="AO154">
        <v>238394780</v>
      </c>
      <c r="AP154">
        <v>260738619</v>
      </c>
      <c r="AQ154" s="48">
        <f t="shared" si="25"/>
        <v>22343839</v>
      </c>
      <c r="AR154">
        <v>238394780.53999999</v>
      </c>
      <c r="AS154">
        <v>260738619.24000001</v>
      </c>
      <c r="AT154">
        <v>398321.32</v>
      </c>
      <c r="AU154">
        <v>0</v>
      </c>
      <c r="AV154" s="50">
        <f t="shared" si="26"/>
        <v>22343838.700000018</v>
      </c>
      <c r="AW154" s="50" t="str">
        <f t="shared" si="27"/>
        <v>SIM</v>
      </c>
      <c r="AX154" s="5" t="str">
        <f t="shared" si="28"/>
        <v>OK</v>
      </c>
      <c r="AY154" s="5" t="str">
        <f t="shared" si="29"/>
        <v>OK</v>
      </c>
      <c r="BC154" s="44" t="s">
        <v>533</v>
      </c>
      <c r="BD154" t="s">
        <v>576</v>
      </c>
      <c r="BE154" s="44" t="s">
        <v>577</v>
      </c>
      <c r="BF154" t="s">
        <v>578</v>
      </c>
      <c r="BG154" s="61" t="s">
        <v>576</v>
      </c>
      <c r="BH154" t="str">
        <f t="shared" si="21"/>
        <v>CEHAP</v>
      </c>
    </row>
    <row r="155" spans="1:60" x14ac:dyDescent="0.25">
      <c r="A155" s="44" t="s">
        <v>1524</v>
      </c>
      <c r="B155" s="44" t="s">
        <v>533</v>
      </c>
      <c r="C155" t="s">
        <v>1528</v>
      </c>
      <c r="D155" s="44" t="s">
        <v>568</v>
      </c>
      <c r="E155" t="s">
        <v>569</v>
      </c>
      <c r="F155" t="s">
        <v>52</v>
      </c>
      <c r="G155" s="52" t="s">
        <v>63</v>
      </c>
      <c r="H155" t="s">
        <v>54</v>
      </c>
      <c r="I155" t="s">
        <v>55</v>
      </c>
      <c r="J155" t="s">
        <v>56</v>
      </c>
      <c r="K155" t="s">
        <v>57</v>
      </c>
      <c r="L155" t="s">
        <v>57</v>
      </c>
      <c r="M155" t="s">
        <v>58</v>
      </c>
      <c r="N155">
        <v>93</v>
      </c>
      <c r="O155" s="46" t="str">
        <f t="shared" si="22"/>
        <v>OK</v>
      </c>
      <c r="P155" t="s">
        <v>59</v>
      </c>
      <c r="Q155" t="s">
        <v>59</v>
      </c>
      <c r="R155" t="s">
        <v>57</v>
      </c>
      <c r="S155" s="66" t="s">
        <v>1117</v>
      </c>
      <c r="T155">
        <v>23577516.309999999</v>
      </c>
      <c r="U155">
        <v>5274716.3600000003</v>
      </c>
      <c r="V155" s="48" t="str">
        <f t="shared" si="23"/>
        <v>OK</v>
      </c>
      <c r="W155">
        <v>18488943.09</v>
      </c>
      <c r="X155">
        <v>0</v>
      </c>
      <c r="Y155" t="s">
        <v>57</v>
      </c>
      <c r="Z155">
        <v>260333.2</v>
      </c>
      <c r="AA155">
        <v>0</v>
      </c>
      <c r="AB155">
        <v>0</v>
      </c>
      <c r="AC155">
        <v>4328096.29</v>
      </c>
      <c r="AD155" s="48" t="str">
        <f t="shared" si="24"/>
        <v>OK</v>
      </c>
      <c r="AE155">
        <v>37971407.460000001</v>
      </c>
      <c r="AF155">
        <v>0</v>
      </c>
      <c r="AG155">
        <v>0</v>
      </c>
      <c r="AH155">
        <v>7813688.2199999997</v>
      </c>
      <c r="AI155">
        <v>8729178.5</v>
      </c>
      <c r="AJ155" s="46" t="str">
        <f t="shared" si="30"/>
        <v>OK</v>
      </c>
      <c r="AK155">
        <v>7813688.2199999997</v>
      </c>
      <c r="AL155">
        <v>8729178.5</v>
      </c>
      <c r="AM155">
        <v>0</v>
      </c>
      <c r="AN155" s="49">
        <v>0</v>
      </c>
      <c r="AO155">
        <v>2000000</v>
      </c>
      <c r="AP155">
        <v>2000000</v>
      </c>
      <c r="AQ155" s="48">
        <f t="shared" si="25"/>
        <v>0</v>
      </c>
      <c r="AR155">
        <v>2000000</v>
      </c>
      <c r="AS155">
        <v>2000000</v>
      </c>
      <c r="AT155">
        <v>0</v>
      </c>
      <c r="AU155">
        <v>0</v>
      </c>
      <c r="AV155" s="50">
        <f t="shared" si="26"/>
        <v>0</v>
      </c>
      <c r="AW155" s="50" t="str">
        <f t="shared" si="27"/>
        <v>NÃO</v>
      </c>
      <c r="AX155" s="5" t="str">
        <f t="shared" si="28"/>
        <v>OK</v>
      </c>
      <c r="AY155" s="5" t="str">
        <f t="shared" si="29"/>
        <v>OK</v>
      </c>
      <c r="BC155" s="44" t="s">
        <v>533</v>
      </c>
      <c r="BD155" t="s">
        <v>567</v>
      </c>
      <c r="BE155" s="44" t="s">
        <v>568</v>
      </c>
      <c r="BF155" t="s">
        <v>569</v>
      </c>
      <c r="BG155" s="61" t="s">
        <v>567</v>
      </c>
      <c r="BH155" t="str">
        <f t="shared" si="21"/>
        <v>CINEP</v>
      </c>
    </row>
    <row r="156" spans="1:60" x14ac:dyDescent="0.25">
      <c r="A156" s="44" t="s">
        <v>1524</v>
      </c>
      <c r="B156" s="44" t="s">
        <v>533</v>
      </c>
      <c r="C156" t="s">
        <v>1529</v>
      </c>
      <c r="D156" s="44" t="s">
        <v>541</v>
      </c>
      <c r="E156" t="s">
        <v>542</v>
      </c>
      <c r="F156" t="s">
        <v>52</v>
      </c>
      <c r="G156" s="52" t="s">
        <v>98</v>
      </c>
      <c r="H156" t="s">
        <v>54</v>
      </c>
      <c r="I156" t="s">
        <v>55</v>
      </c>
      <c r="J156" t="s">
        <v>56</v>
      </c>
      <c r="K156" t="s">
        <v>57</v>
      </c>
      <c r="L156" t="s">
        <v>57</v>
      </c>
      <c r="M156" t="s">
        <v>111</v>
      </c>
      <c r="N156">
        <v>207</v>
      </c>
      <c r="O156" s="46" t="str">
        <f t="shared" si="22"/>
        <v>OK</v>
      </c>
      <c r="P156" t="s">
        <v>59</v>
      </c>
      <c r="Q156" t="s">
        <v>59</v>
      </c>
      <c r="R156" t="s">
        <v>57</v>
      </c>
      <c r="S156" s="68" t="s">
        <v>1111</v>
      </c>
      <c r="T156">
        <v>56294851.479999997</v>
      </c>
      <c r="U156">
        <v>33495253.75</v>
      </c>
      <c r="V156" s="48" t="str">
        <f t="shared" si="23"/>
        <v>OK</v>
      </c>
      <c r="W156">
        <v>53439184.590000004</v>
      </c>
      <c r="X156">
        <v>189381.73</v>
      </c>
      <c r="Y156" t="s">
        <v>57</v>
      </c>
      <c r="Z156">
        <v>396852.58</v>
      </c>
      <c r="AA156">
        <v>0</v>
      </c>
      <c r="AB156">
        <v>0</v>
      </c>
      <c r="AC156">
        <v>2276944.5099999998</v>
      </c>
      <c r="AD156" s="48" t="str">
        <f t="shared" si="24"/>
        <v>OK</v>
      </c>
      <c r="AE156">
        <v>5704440.1299999999</v>
      </c>
      <c r="AF156">
        <v>0</v>
      </c>
      <c r="AG156">
        <v>0</v>
      </c>
      <c r="AH156">
        <v>0</v>
      </c>
      <c r="AI156">
        <v>0</v>
      </c>
      <c r="AJ156" s="46" t="str">
        <f t="shared" si="30"/>
        <v>OK</v>
      </c>
      <c r="AK156">
        <v>0</v>
      </c>
      <c r="AL156">
        <v>0</v>
      </c>
      <c r="AM156">
        <v>3276017.54</v>
      </c>
      <c r="AN156" s="49">
        <v>0</v>
      </c>
      <c r="AO156">
        <v>67817227</v>
      </c>
      <c r="AP156">
        <v>67817227</v>
      </c>
      <c r="AQ156" s="48">
        <f t="shared" si="25"/>
        <v>0</v>
      </c>
      <c r="AR156">
        <v>71899068.730000004</v>
      </c>
      <c r="AS156">
        <v>71899068.730000004</v>
      </c>
      <c r="AT156">
        <v>0</v>
      </c>
      <c r="AU156">
        <v>0</v>
      </c>
      <c r="AV156" s="50">
        <f t="shared" si="26"/>
        <v>0</v>
      </c>
      <c r="AW156" s="50" t="str">
        <f t="shared" si="27"/>
        <v>NÃO</v>
      </c>
      <c r="AX156" s="5" t="str">
        <f t="shared" si="28"/>
        <v>OK</v>
      </c>
      <c r="AY156" s="5" t="str">
        <f t="shared" si="29"/>
        <v>OK</v>
      </c>
      <c r="BC156" s="44" t="s">
        <v>533</v>
      </c>
      <c r="BD156" t="s">
        <v>540</v>
      </c>
      <c r="BE156" s="44" t="s">
        <v>541</v>
      </c>
      <c r="BF156" t="s">
        <v>542</v>
      </c>
      <c r="BG156" s="61" t="s">
        <v>540</v>
      </c>
      <c r="BH156" t="str">
        <f t="shared" si="21"/>
        <v>CODATA</v>
      </c>
    </row>
    <row r="157" spans="1:60" x14ac:dyDescent="0.25">
      <c r="A157" s="44" t="s">
        <v>1524</v>
      </c>
      <c r="B157" s="44" t="s">
        <v>533</v>
      </c>
      <c r="C157" t="s">
        <v>1530</v>
      </c>
      <c r="D157" s="44" t="s">
        <v>565</v>
      </c>
      <c r="E157" t="s">
        <v>566</v>
      </c>
      <c r="F157" t="s">
        <v>52</v>
      </c>
      <c r="G157" s="52" t="s">
        <v>239</v>
      </c>
      <c r="H157" t="s">
        <v>54</v>
      </c>
      <c r="I157" t="s">
        <v>55</v>
      </c>
      <c r="J157" t="s">
        <v>56</v>
      </c>
      <c r="K157" t="s">
        <v>57</v>
      </c>
      <c r="L157" t="s">
        <v>57</v>
      </c>
      <c r="M157" t="s">
        <v>111</v>
      </c>
      <c r="N157">
        <v>112</v>
      </c>
      <c r="O157" s="46" t="str">
        <f t="shared" si="22"/>
        <v>OK</v>
      </c>
      <c r="P157" t="s">
        <v>59</v>
      </c>
      <c r="Q157" t="s">
        <v>59</v>
      </c>
      <c r="R157" t="s">
        <v>59</v>
      </c>
      <c r="S157" s="59" t="s">
        <v>1116</v>
      </c>
      <c r="T157">
        <v>16932417</v>
      </c>
      <c r="U157">
        <v>8487138</v>
      </c>
      <c r="V157" s="48" t="str">
        <f t="shared" si="23"/>
        <v>OK</v>
      </c>
      <c r="W157">
        <v>102759614</v>
      </c>
      <c r="X157">
        <v>89434166</v>
      </c>
      <c r="Y157" t="s">
        <v>57</v>
      </c>
      <c r="Z157">
        <v>306591</v>
      </c>
      <c r="AA157">
        <v>0</v>
      </c>
      <c r="AB157">
        <v>82050</v>
      </c>
      <c r="AC157">
        <v>254955</v>
      </c>
      <c r="AD157" s="48" t="str">
        <f t="shared" si="24"/>
        <v>OK</v>
      </c>
      <c r="AE157">
        <v>122936183</v>
      </c>
      <c r="AF157">
        <v>0</v>
      </c>
      <c r="AG157">
        <v>0</v>
      </c>
      <c r="AH157">
        <v>0</v>
      </c>
      <c r="AI157">
        <v>0</v>
      </c>
      <c r="AJ157" s="46" t="str">
        <f t="shared" si="30"/>
        <v>OK</v>
      </c>
      <c r="AK157">
        <v>0</v>
      </c>
      <c r="AL157">
        <v>0</v>
      </c>
      <c r="AM157">
        <v>44435077</v>
      </c>
      <c r="AN157" s="49">
        <v>74012179</v>
      </c>
      <c r="AO157">
        <v>118447855</v>
      </c>
      <c r="AP157">
        <v>45520514</v>
      </c>
      <c r="AQ157" s="48">
        <f t="shared" si="25"/>
        <v>-72927341</v>
      </c>
      <c r="AR157">
        <v>45520814</v>
      </c>
      <c r="AS157">
        <v>118447855</v>
      </c>
      <c r="AT157">
        <v>0</v>
      </c>
      <c r="AU157">
        <v>0</v>
      </c>
      <c r="AV157" s="50">
        <f t="shared" si="26"/>
        <v>72927041</v>
      </c>
      <c r="AW157" s="50" t="str">
        <f t="shared" si="27"/>
        <v>SIM</v>
      </c>
      <c r="AX157" s="5" t="str">
        <f t="shared" si="28"/>
        <v>VER CAPITAL</v>
      </c>
      <c r="AY157" s="5" t="str">
        <f t="shared" si="29"/>
        <v>OK</v>
      </c>
      <c r="BC157" s="44" t="s">
        <v>533</v>
      </c>
      <c r="BD157" t="s">
        <v>564</v>
      </c>
      <c r="BE157" s="44" t="s">
        <v>565</v>
      </c>
      <c r="BF157" t="s">
        <v>566</v>
      </c>
      <c r="BG157" s="61" t="s">
        <v>564</v>
      </c>
      <c r="BH157" t="str">
        <f t="shared" si="21"/>
        <v>DOCAS</v>
      </c>
    </row>
    <row r="158" spans="1:60" x14ac:dyDescent="0.25">
      <c r="A158" s="44" t="s">
        <v>1524</v>
      </c>
      <c r="B158" s="44" t="s">
        <v>533</v>
      </c>
      <c r="C158" t="s">
        <v>1531</v>
      </c>
      <c r="D158" s="44" t="s">
        <v>1286</v>
      </c>
      <c r="E158" t="s">
        <v>548</v>
      </c>
      <c r="F158" t="s">
        <v>67</v>
      </c>
      <c r="G158" s="52" t="s">
        <v>102</v>
      </c>
      <c r="H158" t="s">
        <v>73</v>
      </c>
      <c r="I158" t="s">
        <v>74</v>
      </c>
      <c r="J158" t="s">
        <v>56</v>
      </c>
      <c r="K158" t="s">
        <v>57</v>
      </c>
      <c r="L158" t="s">
        <v>57</v>
      </c>
      <c r="M158" t="s">
        <v>58</v>
      </c>
      <c r="N158">
        <v>0</v>
      </c>
      <c r="O158" s="46" t="str">
        <f t="shared" si="22"/>
        <v>OK</v>
      </c>
      <c r="P158" t="s">
        <v>57</v>
      </c>
      <c r="Q158" t="s">
        <v>59</v>
      </c>
      <c r="R158" t="s">
        <v>57</v>
      </c>
      <c r="S158" s="47" t="s">
        <v>987</v>
      </c>
      <c r="T158">
        <v>0</v>
      </c>
      <c r="U158">
        <v>0</v>
      </c>
      <c r="V158" s="48" t="str">
        <f t="shared" si="23"/>
        <v>OK</v>
      </c>
      <c r="W158">
        <v>636594.03</v>
      </c>
      <c r="X158">
        <v>0</v>
      </c>
      <c r="Y158" t="s">
        <v>57</v>
      </c>
      <c r="Z158">
        <v>0</v>
      </c>
      <c r="AA158">
        <v>0</v>
      </c>
      <c r="AB158">
        <v>0</v>
      </c>
      <c r="AC158">
        <v>-635053.05000000005</v>
      </c>
      <c r="AD158" s="48" t="str">
        <f t="shared" si="24"/>
        <v>OK</v>
      </c>
      <c r="AE158">
        <v>20630.28</v>
      </c>
      <c r="AF158">
        <v>0</v>
      </c>
      <c r="AG158">
        <v>0</v>
      </c>
      <c r="AH158">
        <v>0</v>
      </c>
      <c r="AI158">
        <v>0</v>
      </c>
      <c r="AJ158" s="46" t="str">
        <f t="shared" si="30"/>
        <v>OK</v>
      </c>
      <c r="AK158">
        <v>0</v>
      </c>
      <c r="AL158">
        <v>0</v>
      </c>
      <c r="AM158">
        <v>0</v>
      </c>
      <c r="AN158" s="49">
        <v>0</v>
      </c>
      <c r="AO158">
        <v>3111.66</v>
      </c>
      <c r="AP158">
        <v>3111.66</v>
      </c>
      <c r="AQ158" s="48">
        <f t="shared" si="25"/>
        <v>0</v>
      </c>
      <c r="AR158">
        <v>3111.66</v>
      </c>
      <c r="AS158">
        <v>3111.63</v>
      </c>
      <c r="AT158">
        <v>0</v>
      </c>
      <c r="AU158">
        <v>0</v>
      </c>
      <c r="AV158" s="50">
        <f t="shared" si="26"/>
        <v>-2.9999999999745341E-2</v>
      </c>
      <c r="AW158" s="50" t="str">
        <f t="shared" si="27"/>
        <v>NÃO</v>
      </c>
      <c r="AX158" s="5" t="str">
        <f t="shared" si="28"/>
        <v>OK</v>
      </c>
      <c r="AY158" s="5" t="str">
        <f t="shared" si="29"/>
        <v>OK</v>
      </c>
      <c r="BC158" s="44" t="s">
        <v>533</v>
      </c>
      <c r="BD158" t="s">
        <v>546</v>
      </c>
      <c r="BE158" s="44" t="s">
        <v>1286</v>
      </c>
      <c r="BF158" t="s">
        <v>548</v>
      </c>
      <c r="BG158" s="61" t="s">
        <v>546</v>
      </c>
      <c r="BH158" t="str">
        <f t="shared" si="21"/>
        <v>EMATER PB</v>
      </c>
    </row>
    <row r="159" spans="1:60" x14ac:dyDescent="0.25">
      <c r="A159" s="44" t="s">
        <v>1524</v>
      </c>
      <c r="B159" s="44" t="s">
        <v>533</v>
      </c>
      <c r="C159" t="s">
        <v>1532</v>
      </c>
      <c r="D159" s="44" t="s">
        <v>544</v>
      </c>
      <c r="E159" t="s">
        <v>545</v>
      </c>
      <c r="F159" t="s">
        <v>67</v>
      </c>
      <c r="G159" s="52" t="s">
        <v>102</v>
      </c>
      <c r="H159" t="s">
        <v>73</v>
      </c>
      <c r="I159" t="s">
        <v>74</v>
      </c>
      <c r="J159" t="s">
        <v>56</v>
      </c>
      <c r="K159" t="s">
        <v>57</v>
      </c>
      <c r="L159" t="s">
        <v>57</v>
      </c>
      <c r="M159" t="s">
        <v>58</v>
      </c>
      <c r="N159">
        <v>0</v>
      </c>
      <c r="O159" s="46" t="str">
        <f t="shared" si="22"/>
        <v>OK</v>
      </c>
      <c r="P159" t="s">
        <v>59</v>
      </c>
      <c r="Q159" t="s">
        <v>59</v>
      </c>
      <c r="R159" t="s">
        <v>57</v>
      </c>
      <c r="S159" s="47" t="s">
        <v>987</v>
      </c>
      <c r="T159">
        <v>0</v>
      </c>
      <c r="U159">
        <v>0</v>
      </c>
      <c r="V159" s="48" t="str">
        <f t="shared" si="23"/>
        <v>OK</v>
      </c>
      <c r="W159">
        <v>1591498</v>
      </c>
      <c r="X159">
        <v>0</v>
      </c>
      <c r="Y159" t="s">
        <v>57</v>
      </c>
      <c r="Z159">
        <v>0</v>
      </c>
      <c r="AA159">
        <v>0</v>
      </c>
      <c r="AB159">
        <v>0</v>
      </c>
      <c r="AC159">
        <v>-372219</v>
      </c>
      <c r="AD159" s="48" t="str">
        <f t="shared" si="24"/>
        <v>OK</v>
      </c>
      <c r="AE159">
        <v>4501323</v>
      </c>
      <c r="AF159">
        <v>0</v>
      </c>
      <c r="AG159">
        <v>0</v>
      </c>
      <c r="AH159">
        <v>0</v>
      </c>
      <c r="AI159">
        <v>0</v>
      </c>
      <c r="AJ159" s="46" t="str">
        <f t="shared" si="30"/>
        <v>OK</v>
      </c>
      <c r="AK159">
        <v>0</v>
      </c>
      <c r="AL159">
        <v>0</v>
      </c>
      <c r="AM159">
        <v>0</v>
      </c>
      <c r="AN159" s="49">
        <v>0</v>
      </c>
      <c r="AO159">
        <v>1182563</v>
      </c>
      <c r="AP159">
        <v>1182563</v>
      </c>
      <c r="AQ159" s="48">
        <f t="shared" si="25"/>
        <v>0</v>
      </c>
      <c r="AR159">
        <v>1182563</v>
      </c>
      <c r="AS159">
        <v>1182563</v>
      </c>
      <c r="AT159">
        <v>791511</v>
      </c>
      <c r="AU159">
        <v>791511</v>
      </c>
      <c r="AV159" s="50">
        <f t="shared" si="26"/>
        <v>791511</v>
      </c>
      <c r="AW159" s="50" t="str">
        <f t="shared" si="27"/>
        <v>SIM</v>
      </c>
      <c r="AX159" s="5" t="str">
        <f t="shared" si="28"/>
        <v>OK</v>
      </c>
      <c r="AY159" s="5" t="str">
        <f t="shared" si="29"/>
        <v>OK</v>
      </c>
      <c r="BC159" s="44" t="s">
        <v>533</v>
      </c>
      <c r="BD159" t="s">
        <v>543</v>
      </c>
      <c r="BE159" s="44" t="s">
        <v>544</v>
      </c>
      <c r="BF159" t="s">
        <v>545</v>
      </c>
      <c r="BG159" s="61" t="s">
        <v>543</v>
      </c>
      <c r="BH159" t="str">
        <f t="shared" si="21"/>
        <v>EMEPA</v>
      </c>
    </row>
    <row r="160" spans="1:60" x14ac:dyDescent="0.25">
      <c r="A160" s="44" t="s">
        <v>1524</v>
      </c>
      <c r="B160" s="44" t="s">
        <v>533</v>
      </c>
      <c r="C160" t="s">
        <v>1533</v>
      </c>
      <c r="D160" s="44" t="s">
        <v>1292</v>
      </c>
      <c r="E160" t="s">
        <v>563</v>
      </c>
      <c r="F160" t="s">
        <v>52</v>
      </c>
      <c r="G160" s="52" t="s">
        <v>102</v>
      </c>
      <c r="H160" t="s">
        <v>73</v>
      </c>
      <c r="I160" t="s">
        <v>74</v>
      </c>
      <c r="J160" t="s">
        <v>56</v>
      </c>
      <c r="K160" t="s">
        <v>57</v>
      </c>
      <c r="L160" t="s">
        <v>57</v>
      </c>
      <c r="M160" t="s">
        <v>58</v>
      </c>
      <c r="N160">
        <v>1006</v>
      </c>
      <c r="O160" s="46" t="str">
        <f t="shared" si="22"/>
        <v>OK</v>
      </c>
      <c r="P160" t="s">
        <v>59</v>
      </c>
      <c r="Q160" t="s">
        <v>59</v>
      </c>
      <c r="R160" t="s">
        <v>57</v>
      </c>
      <c r="S160" s="57" t="s">
        <v>1115</v>
      </c>
      <c r="T160">
        <v>635083.52000000002</v>
      </c>
      <c r="U160">
        <v>98255541.590000004</v>
      </c>
      <c r="V160" s="48" t="str">
        <f t="shared" si="23"/>
        <v>OK</v>
      </c>
      <c r="W160">
        <v>135649538.37</v>
      </c>
      <c r="X160">
        <v>29470.2</v>
      </c>
      <c r="Y160" t="s">
        <v>57</v>
      </c>
      <c r="Z160">
        <v>312516.51</v>
      </c>
      <c r="AA160">
        <v>0</v>
      </c>
      <c r="AB160">
        <v>0</v>
      </c>
      <c r="AC160">
        <v>822482.27</v>
      </c>
      <c r="AD160" s="48" t="str">
        <f t="shared" si="24"/>
        <v>OK</v>
      </c>
      <c r="AE160">
        <v>3788816.35</v>
      </c>
      <c r="AF160">
        <v>0</v>
      </c>
      <c r="AG160">
        <v>0</v>
      </c>
      <c r="AH160">
        <v>0</v>
      </c>
      <c r="AI160">
        <v>0</v>
      </c>
      <c r="AJ160" s="46" t="str">
        <f t="shared" si="30"/>
        <v>OK</v>
      </c>
      <c r="AK160">
        <v>0</v>
      </c>
      <c r="AL160">
        <v>0</v>
      </c>
      <c r="AM160">
        <v>0</v>
      </c>
      <c r="AN160" s="49">
        <v>0</v>
      </c>
      <c r="AO160">
        <v>473520.25</v>
      </c>
      <c r="AP160">
        <v>473520.35</v>
      </c>
      <c r="AQ160" s="48">
        <f t="shared" si="25"/>
        <v>9.9999999976716936E-2</v>
      </c>
      <c r="AR160">
        <v>473250.35</v>
      </c>
      <c r="AS160">
        <v>978753.02</v>
      </c>
      <c r="AT160">
        <v>0</v>
      </c>
      <c r="AU160">
        <v>0</v>
      </c>
      <c r="AV160" s="50">
        <f t="shared" si="26"/>
        <v>505502.67000000004</v>
      </c>
      <c r="AW160" s="50" t="str">
        <f t="shared" si="27"/>
        <v>SIM</v>
      </c>
      <c r="AX160" s="5" t="str">
        <f t="shared" si="28"/>
        <v>OK</v>
      </c>
      <c r="AY160" s="5" t="str">
        <f t="shared" si="29"/>
        <v>OK</v>
      </c>
      <c r="BC160" s="44" t="s">
        <v>533</v>
      </c>
      <c r="BD160" t="s">
        <v>561</v>
      </c>
      <c r="BE160" s="44" t="s">
        <v>1292</v>
      </c>
      <c r="BF160" t="s">
        <v>563</v>
      </c>
      <c r="BG160" s="61" t="s">
        <v>561</v>
      </c>
      <c r="BH160" t="str">
        <f t="shared" si="21"/>
        <v>EMPAER PB</v>
      </c>
    </row>
    <row r="161" spans="1:60" x14ac:dyDescent="0.25">
      <c r="A161" s="44" t="s">
        <v>1524</v>
      </c>
      <c r="B161" s="44" t="s">
        <v>533</v>
      </c>
      <c r="C161" t="s">
        <v>1534</v>
      </c>
      <c r="D161" s="44" t="s">
        <v>559</v>
      </c>
      <c r="E161" t="s">
        <v>560</v>
      </c>
      <c r="F161" t="s">
        <v>67</v>
      </c>
      <c r="G161" s="52" t="s">
        <v>72</v>
      </c>
      <c r="H161" t="s">
        <v>73</v>
      </c>
      <c r="I161" t="s">
        <v>74</v>
      </c>
      <c r="J161" t="s">
        <v>56</v>
      </c>
      <c r="K161" t="s">
        <v>57</v>
      </c>
      <c r="L161" t="s">
        <v>59</v>
      </c>
      <c r="M161" t="s">
        <v>58</v>
      </c>
      <c r="N161">
        <v>252</v>
      </c>
      <c r="O161" s="46" t="str">
        <f t="shared" si="22"/>
        <v>OK</v>
      </c>
      <c r="P161" t="s">
        <v>57</v>
      </c>
      <c r="Q161" t="s">
        <v>59</v>
      </c>
      <c r="R161" t="s">
        <v>57</v>
      </c>
      <c r="S161" s="47" t="s">
        <v>987</v>
      </c>
      <c r="T161">
        <v>0</v>
      </c>
      <c r="U161">
        <v>15971575.699999999</v>
      </c>
      <c r="V161" s="48" t="str">
        <f t="shared" si="23"/>
        <v>OK</v>
      </c>
      <c r="W161">
        <v>16539780.460000001</v>
      </c>
      <c r="X161">
        <v>0</v>
      </c>
      <c r="Y161" t="s">
        <v>57</v>
      </c>
      <c r="Z161">
        <v>0</v>
      </c>
      <c r="AA161">
        <v>0</v>
      </c>
      <c r="AB161">
        <v>0</v>
      </c>
      <c r="AC161">
        <v>-570458.36</v>
      </c>
      <c r="AD161" s="48" t="str">
        <f t="shared" si="24"/>
        <v>OK</v>
      </c>
      <c r="AE161">
        <v>7973043.4800000004</v>
      </c>
      <c r="AF161">
        <v>0</v>
      </c>
      <c r="AG161">
        <v>0</v>
      </c>
      <c r="AH161">
        <v>18169829.859999999</v>
      </c>
      <c r="AI161">
        <v>15969322.1</v>
      </c>
      <c r="AJ161" s="46" t="str">
        <f t="shared" si="30"/>
        <v>OK</v>
      </c>
      <c r="AK161">
        <v>0</v>
      </c>
      <c r="AL161">
        <v>0</v>
      </c>
      <c r="AM161">
        <v>0</v>
      </c>
      <c r="AN161" s="49">
        <v>0</v>
      </c>
      <c r="AO161">
        <v>15880227.18</v>
      </c>
      <c r="AP161">
        <v>15880227.18</v>
      </c>
      <c r="AQ161" s="48">
        <f t="shared" si="25"/>
        <v>0</v>
      </c>
      <c r="AR161">
        <v>15880227.18</v>
      </c>
      <c r="AS161">
        <v>15880227.18</v>
      </c>
      <c r="AT161">
        <v>0</v>
      </c>
      <c r="AU161">
        <v>0</v>
      </c>
      <c r="AV161" s="50">
        <f t="shared" si="26"/>
        <v>0</v>
      </c>
      <c r="AW161" s="50" t="str">
        <f t="shared" si="27"/>
        <v>NÃO</v>
      </c>
      <c r="AX161" s="5" t="str">
        <f t="shared" si="28"/>
        <v>OK</v>
      </c>
      <c r="AY161" s="5" t="str">
        <f t="shared" si="29"/>
        <v>OK</v>
      </c>
      <c r="BC161" s="44" t="s">
        <v>533</v>
      </c>
      <c r="BD161" t="s">
        <v>558</v>
      </c>
      <c r="BE161" s="44" t="s">
        <v>559</v>
      </c>
      <c r="BF161" t="s">
        <v>560</v>
      </c>
      <c r="BG161" s="61" t="s">
        <v>558</v>
      </c>
      <c r="BH161" t="str">
        <f t="shared" si="21"/>
        <v>EMPASA</v>
      </c>
    </row>
    <row r="162" spans="1:60" x14ac:dyDescent="0.25">
      <c r="A162" s="44" t="s">
        <v>1524</v>
      </c>
      <c r="B162" s="44" t="s">
        <v>533</v>
      </c>
      <c r="C162" t="s">
        <v>1535</v>
      </c>
      <c r="D162" s="44" t="s">
        <v>1295</v>
      </c>
      <c r="E162" t="s">
        <v>551</v>
      </c>
      <c r="F162" t="s">
        <v>52</v>
      </c>
      <c r="G162" s="52" t="s">
        <v>121</v>
      </c>
      <c r="H162" t="s">
        <v>73</v>
      </c>
      <c r="I162" t="s">
        <v>55</v>
      </c>
      <c r="J162" t="s">
        <v>56</v>
      </c>
      <c r="K162" t="s">
        <v>57</v>
      </c>
      <c r="L162" t="s">
        <v>57</v>
      </c>
      <c r="M162" t="s">
        <v>111</v>
      </c>
      <c r="N162">
        <v>303</v>
      </c>
      <c r="O162" s="46" t="str">
        <f t="shared" si="22"/>
        <v>OK</v>
      </c>
      <c r="P162" t="s">
        <v>59</v>
      </c>
      <c r="Q162" t="s">
        <v>59</v>
      </c>
      <c r="R162" t="s">
        <v>57</v>
      </c>
      <c r="S162" s="57" t="s">
        <v>1112</v>
      </c>
      <c r="T162">
        <v>23680601.059999999</v>
      </c>
      <c r="U162">
        <v>15394767.609999999</v>
      </c>
      <c r="V162" s="48" t="str">
        <f t="shared" si="23"/>
        <v>OK</v>
      </c>
      <c r="W162">
        <v>23463530.789999999</v>
      </c>
      <c r="X162">
        <v>3606667.17</v>
      </c>
      <c r="Y162" t="s">
        <v>57</v>
      </c>
      <c r="Z162">
        <v>185033.33</v>
      </c>
      <c r="AA162">
        <v>0</v>
      </c>
      <c r="AB162">
        <v>0</v>
      </c>
      <c r="AC162">
        <v>648062.53</v>
      </c>
      <c r="AD162" s="48" t="str">
        <f t="shared" si="24"/>
        <v>OK</v>
      </c>
      <c r="AE162">
        <v>28426195.890000001</v>
      </c>
      <c r="AF162">
        <v>0</v>
      </c>
      <c r="AG162">
        <v>0</v>
      </c>
      <c r="AH162">
        <v>0</v>
      </c>
      <c r="AI162">
        <v>0</v>
      </c>
      <c r="AJ162" s="46" t="str">
        <f t="shared" si="30"/>
        <v>OK</v>
      </c>
      <c r="AK162">
        <v>0</v>
      </c>
      <c r="AL162">
        <v>0</v>
      </c>
      <c r="AM162">
        <v>0</v>
      </c>
      <c r="AN162" s="49">
        <v>0</v>
      </c>
      <c r="AO162">
        <v>14446242</v>
      </c>
      <c r="AP162">
        <v>18446242</v>
      </c>
      <c r="AQ162" s="48">
        <f t="shared" si="25"/>
        <v>4000000</v>
      </c>
      <c r="AR162">
        <v>14446242.609999999</v>
      </c>
      <c r="AS162">
        <v>18446242.609999999</v>
      </c>
      <c r="AT162">
        <v>4000000</v>
      </c>
      <c r="AU162">
        <v>0</v>
      </c>
      <c r="AV162" s="50">
        <f t="shared" si="26"/>
        <v>4000000</v>
      </c>
      <c r="AW162" s="50" t="str">
        <f t="shared" si="27"/>
        <v>SIM</v>
      </c>
      <c r="AX162" s="5" t="str">
        <f t="shared" si="28"/>
        <v>OK</v>
      </c>
      <c r="AY162" s="5" t="str">
        <f t="shared" si="29"/>
        <v>OK</v>
      </c>
      <c r="BC162" s="44" t="s">
        <v>533</v>
      </c>
      <c r="BD162" t="s">
        <v>549</v>
      </c>
      <c r="BE162" s="44" t="s">
        <v>1295</v>
      </c>
      <c r="BF162" t="s">
        <v>551</v>
      </c>
      <c r="BG162" s="61" t="s">
        <v>549</v>
      </c>
      <c r="BH162" t="str">
        <f t="shared" si="21"/>
        <v>EPC PB</v>
      </c>
    </row>
    <row r="163" spans="1:60" x14ac:dyDescent="0.25">
      <c r="A163" s="44" t="s">
        <v>1524</v>
      </c>
      <c r="B163" s="44" t="s">
        <v>533</v>
      </c>
      <c r="C163" t="s">
        <v>1536</v>
      </c>
      <c r="D163" s="44" t="s">
        <v>574</v>
      </c>
      <c r="E163" t="s">
        <v>575</v>
      </c>
      <c r="F163" t="s">
        <v>52</v>
      </c>
      <c r="G163" s="52" t="s">
        <v>359</v>
      </c>
      <c r="H163" t="s">
        <v>54</v>
      </c>
      <c r="I163" t="s">
        <v>55</v>
      </c>
      <c r="J163" t="s">
        <v>56</v>
      </c>
      <c r="K163" t="s">
        <v>57</v>
      </c>
      <c r="L163" t="s">
        <v>57</v>
      </c>
      <c r="M163" t="s">
        <v>58</v>
      </c>
      <c r="N163">
        <v>17</v>
      </c>
      <c r="O163" s="46" t="str">
        <f t="shared" si="22"/>
        <v>OK</v>
      </c>
      <c r="P163" t="s">
        <v>59</v>
      </c>
      <c r="Q163" t="s">
        <v>59</v>
      </c>
      <c r="R163" t="s">
        <v>57</v>
      </c>
      <c r="S163" s="57" t="s">
        <v>1118</v>
      </c>
      <c r="T163">
        <v>0</v>
      </c>
      <c r="U163">
        <v>1286177</v>
      </c>
      <c r="V163" s="48" t="str">
        <f t="shared" si="23"/>
        <v>OK</v>
      </c>
      <c r="W163">
        <v>1422231</v>
      </c>
      <c r="X163">
        <v>0</v>
      </c>
      <c r="Y163" t="s">
        <v>57</v>
      </c>
      <c r="Z163">
        <v>944813</v>
      </c>
      <c r="AA163">
        <v>0</v>
      </c>
      <c r="AB163">
        <v>0</v>
      </c>
      <c r="AC163">
        <v>-56623</v>
      </c>
      <c r="AD163" s="48" t="str">
        <f t="shared" si="24"/>
        <v>OK</v>
      </c>
      <c r="AE163">
        <v>-672396</v>
      </c>
      <c r="AF163">
        <v>0</v>
      </c>
      <c r="AG163">
        <v>0</v>
      </c>
      <c r="AH163">
        <v>871432</v>
      </c>
      <c r="AI163">
        <v>1365489</v>
      </c>
      <c r="AJ163" s="46" t="str">
        <f t="shared" si="30"/>
        <v>OK</v>
      </c>
      <c r="AK163">
        <v>0</v>
      </c>
      <c r="AL163">
        <v>0</v>
      </c>
      <c r="AM163">
        <v>0</v>
      </c>
      <c r="AN163" s="49">
        <v>0</v>
      </c>
      <c r="AO163">
        <v>576922</v>
      </c>
      <c r="AP163">
        <v>576922</v>
      </c>
      <c r="AQ163" s="48">
        <f t="shared" si="25"/>
        <v>0</v>
      </c>
      <c r="AR163">
        <v>393950</v>
      </c>
      <c r="AS163">
        <v>0</v>
      </c>
      <c r="AT163">
        <v>183172</v>
      </c>
      <c r="AU163">
        <v>0</v>
      </c>
      <c r="AV163" s="50">
        <f t="shared" si="26"/>
        <v>-393950</v>
      </c>
      <c r="AW163" s="50" t="str">
        <f t="shared" si="27"/>
        <v>NÃO</v>
      </c>
      <c r="AX163" s="5" t="str">
        <f t="shared" si="28"/>
        <v>OK</v>
      </c>
      <c r="AY163" s="5" t="str">
        <f t="shared" si="29"/>
        <v>OK</v>
      </c>
      <c r="BC163" s="44" t="s">
        <v>533</v>
      </c>
      <c r="BD163" t="s">
        <v>573</v>
      </c>
      <c r="BE163" s="44" t="s">
        <v>574</v>
      </c>
      <c r="BF163" t="s">
        <v>575</v>
      </c>
      <c r="BG163" s="61" t="s">
        <v>573</v>
      </c>
      <c r="BH163" t="str">
        <f t="shared" si="21"/>
        <v>LIFESA</v>
      </c>
    </row>
    <row r="164" spans="1:60" x14ac:dyDescent="0.25">
      <c r="A164" s="44" t="s">
        <v>1524</v>
      </c>
      <c r="B164" s="44" t="s">
        <v>533</v>
      </c>
      <c r="C164" t="s">
        <v>1537</v>
      </c>
      <c r="D164" s="44" t="s">
        <v>535</v>
      </c>
      <c r="E164" t="s">
        <v>536</v>
      </c>
      <c r="F164" t="s">
        <v>52</v>
      </c>
      <c r="G164" s="52" t="s">
        <v>128</v>
      </c>
      <c r="H164" t="s">
        <v>54</v>
      </c>
      <c r="I164" t="s">
        <v>55</v>
      </c>
      <c r="J164" t="s">
        <v>56</v>
      </c>
      <c r="K164" t="s">
        <v>57</v>
      </c>
      <c r="L164" t="s">
        <v>57</v>
      </c>
      <c r="M164" t="s">
        <v>111</v>
      </c>
      <c r="N164">
        <v>85</v>
      </c>
      <c r="O164" s="46" t="str">
        <f t="shared" si="22"/>
        <v>OK</v>
      </c>
      <c r="P164" t="s">
        <v>59</v>
      </c>
      <c r="Q164" t="s">
        <v>59</v>
      </c>
      <c r="R164" t="s">
        <v>59</v>
      </c>
      <c r="S164" s="59" t="s">
        <v>1109</v>
      </c>
      <c r="T164">
        <v>179602000</v>
      </c>
      <c r="U164">
        <v>16592000</v>
      </c>
      <c r="V164" s="48" t="str">
        <f t="shared" si="23"/>
        <v>OK</v>
      </c>
      <c r="W164">
        <v>172681000</v>
      </c>
      <c r="X164">
        <v>11318000</v>
      </c>
      <c r="Y164" t="s">
        <v>59</v>
      </c>
      <c r="Z164">
        <v>275230.45</v>
      </c>
      <c r="AA164">
        <v>11906.93</v>
      </c>
      <c r="AB164">
        <v>18832.47</v>
      </c>
      <c r="AC164">
        <v>12135000</v>
      </c>
      <c r="AD164" s="48" t="str">
        <f t="shared" si="24"/>
        <v>OK</v>
      </c>
      <c r="AE164">
        <v>79681000</v>
      </c>
      <c r="AF164">
        <v>0</v>
      </c>
      <c r="AG164">
        <v>1350828.58</v>
      </c>
      <c r="AH164">
        <v>0</v>
      </c>
      <c r="AI164">
        <v>0</v>
      </c>
      <c r="AJ164" s="46" t="str">
        <f t="shared" si="30"/>
        <v>OK</v>
      </c>
      <c r="AK164">
        <v>0</v>
      </c>
      <c r="AL164">
        <v>0</v>
      </c>
      <c r="AM164">
        <v>0</v>
      </c>
      <c r="AN164" s="49">
        <v>0</v>
      </c>
      <c r="AO164">
        <v>978547</v>
      </c>
      <c r="AP164">
        <v>1030355</v>
      </c>
      <c r="AQ164" s="48">
        <f t="shared" si="25"/>
        <v>51808</v>
      </c>
      <c r="AR164">
        <v>58744</v>
      </c>
      <c r="AS164">
        <v>61853</v>
      </c>
      <c r="AT164">
        <v>0</v>
      </c>
      <c r="AU164">
        <v>0</v>
      </c>
      <c r="AV164" s="50">
        <f t="shared" si="26"/>
        <v>3109</v>
      </c>
      <c r="AW164" s="50" t="str">
        <f t="shared" si="27"/>
        <v>SIM</v>
      </c>
      <c r="AX164" s="5" t="str">
        <f t="shared" si="28"/>
        <v>OK</v>
      </c>
      <c r="AY164" s="5" t="str">
        <f t="shared" si="29"/>
        <v>OK</v>
      </c>
      <c r="BC164" s="44" t="s">
        <v>533</v>
      </c>
      <c r="BD164" t="s">
        <v>534</v>
      </c>
      <c r="BE164" s="44" t="s">
        <v>535</v>
      </c>
      <c r="BF164" t="s">
        <v>536</v>
      </c>
      <c r="BG164" s="61" t="s">
        <v>534</v>
      </c>
      <c r="BH164" t="str">
        <f t="shared" si="21"/>
        <v>PBGÁS</v>
      </c>
    </row>
    <row r="165" spans="1:60" x14ac:dyDescent="0.25">
      <c r="A165" s="44" t="s">
        <v>1524</v>
      </c>
      <c r="B165" s="44" t="s">
        <v>533</v>
      </c>
      <c r="C165" t="s">
        <v>1538</v>
      </c>
      <c r="D165" s="44" t="s">
        <v>553</v>
      </c>
      <c r="E165" t="s">
        <v>554</v>
      </c>
      <c r="F165" t="s">
        <v>52</v>
      </c>
      <c r="G165" s="52" t="s">
        <v>149</v>
      </c>
      <c r="H165" t="s">
        <v>54</v>
      </c>
      <c r="I165" t="s">
        <v>55</v>
      </c>
      <c r="J165" t="s">
        <v>56</v>
      </c>
      <c r="K165" t="s">
        <v>57</v>
      </c>
      <c r="L165" t="s">
        <v>57</v>
      </c>
      <c r="M165" t="s">
        <v>58</v>
      </c>
      <c r="N165">
        <v>63</v>
      </c>
      <c r="O165" s="46" t="str">
        <f t="shared" si="22"/>
        <v>OK</v>
      </c>
      <c r="P165" t="s">
        <v>59</v>
      </c>
      <c r="Q165" t="s">
        <v>59</v>
      </c>
      <c r="R165" t="s">
        <v>57</v>
      </c>
      <c r="S165" s="57" t="s">
        <v>1113</v>
      </c>
      <c r="T165">
        <v>6309039.2000000002</v>
      </c>
      <c r="U165">
        <v>1710718.65</v>
      </c>
      <c r="V165" s="48" t="str">
        <f t="shared" si="23"/>
        <v>OK</v>
      </c>
      <c r="W165">
        <v>6325269.5599999996</v>
      </c>
      <c r="X165">
        <v>0</v>
      </c>
      <c r="Y165" t="s">
        <v>57</v>
      </c>
      <c r="Z165">
        <v>154344.70000000001</v>
      </c>
      <c r="AA165">
        <v>0</v>
      </c>
      <c r="AB165">
        <v>0</v>
      </c>
      <c r="AC165">
        <v>22003.17</v>
      </c>
      <c r="AD165" s="48" t="str">
        <f t="shared" si="24"/>
        <v>OK</v>
      </c>
      <c r="AE165">
        <v>2298181.5299999998</v>
      </c>
      <c r="AF165">
        <v>0</v>
      </c>
      <c r="AG165">
        <v>0</v>
      </c>
      <c r="AH165">
        <v>4940711.5599999996</v>
      </c>
      <c r="AI165">
        <v>6418997.8499999996</v>
      </c>
      <c r="AJ165" s="46" t="str">
        <f t="shared" si="30"/>
        <v>OK</v>
      </c>
      <c r="AK165">
        <v>0</v>
      </c>
      <c r="AL165">
        <v>0</v>
      </c>
      <c r="AM165">
        <v>0</v>
      </c>
      <c r="AN165" s="49">
        <v>0</v>
      </c>
      <c r="AO165">
        <v>6424993.0300000003</v>
      </c>
      <c r="AP165">
        <v>6424993.0300000003</v>
      </c>
      <c r="AQ165" s="48">
        <f t="shared" si="25"/>
        <v>0</v>
      </c>
      <c r="AR165">
        <v>6451519.0300000003</v>
      </c>
      <c r="AS165">
        <v>6451519.0300000003</v>
      </c>
      <c r="AT165">
        <v>0</v>
      </c>
      <c r="AU165">
        <v>0</v>
      </c>
      <c r="AV165" s="50">
        <f t="shared" si="26"/>
        <v>0</v>
      </c>
      <c r="AW165" s="50" t="str">
        <f t="shared" si="27"/>
        <v>NÃO</v>
      </c>
      <c r="AX165" s="5" t="str">
        <f t="shared" si="28"/>
        <v>OK</v>
      </c>
      <c r="AY165" s="5" t="str">
        <f t="shared" si="29"/>
        <v>OK</v>
      </c>
      <c r="BC165" s="44" t="s">
        <v>533</v>
      </c>
      <c r="BD165" t="s">
        <v>552</v>
      </c>
      <c r="BE165" s="44" t="s">
        <v>553</v>
      </c>
      <c r="BF165" t="s">
        <v>554</v>
      </c>
      <c r="BG165" s="61" t="s">
        <v>552</v>
      </c>
      <c r="BH165" t="str">
        <f t="shared" si="21"/>
        <v>PBTUR</v>
      </c>
    </row>
    <row r="166" spans="1:60" x14ac:dyDescent="0.25">
      <c r="A166" s="44" t="s">
        <v>1524</v>
      </c>
      <c r="B166" s="44" t="s">
        <v>533</v>
      </c>
      <c r="C166" t="s">
        <v>1539</v>
      </c>
      <c r="D166" s="44" t="s">
        <v>556</v>
      </c>
      <c r="E166" t="s">
        <v>557</v>
      </c>
      <c r="F166" t="s">
        <v>52</v>
      </c>
      <c r="G166" s="56" t="s">
        <v>149</v>
      </c>
      <c r="H166" t="s">
        <v>54</v>
      </c>
      <c r="I166" t="s">
        <v>55</v>
      </c>
      <c r="J166" t="s">
        <v>56</v>
      </c>
      <c r="K166" t="s">
        <v>57</v>
      </c>
      <c r="L166" t="s">
        <v>59</v>
      </c>
      <c r="M166" t="s">
        <v>58</v>
      </c>
      <c r="N166">
        <v>1</v>
      </c>
      <c r="O166" s="46" t="str">
        <f t="shared" si="22"/>
        <v>OK</v>
      </c>
      <c r="P166" t="s">
        <v>59</v>
      </c>
      <c r="Q166" t="s">
        <v>59</v>
      </c>
      <c r="R166" t="s">
        <v>57</v>
      </c>
      <c r="S166" s="57" t="s">
        <v>1114</v>
      </c>
      <c r="T166">
        <v>584.99</v>
      </c>
      <c r="U166">
        <v>55954.16</v>
      </c>
      <c r="V166" s="48" t="str">
        <f t="shared" si="23"/>
        <v>OK</v>
      </c>
      <c r="W166">
        <v>1082388.52</v>
      </c>
      <c r="X166">
        <v>0</v>
      </c>
      <c r="Y166" t="s">
        <v>57</v>
      </c>
      <c r="Z166">
        <v>19780.34</v>
      </c>
      <c r="AA166">
        <v>0</v>
      </c>
      <c r="AB166">
        <v>0</v>
      </c>
      <c r="AC166">
        <v>-881123.05</v>
      </c>
      <c r="AD166" s="48" t="str">
        <f t="shared" si="24"/>
        <v>OK</v>
      </c>
      <c r="AE166">
        <v>8019003.9400000004</v>
      </c>
      <c r="AF166">
        <v>0</v>
      </c>
      <c r="AG166">
        <v>0</v>
      </c>
      <c r="AH166">
        <v>81435.23</v>
      </c>
      <c r="AI166">
        <v>137235.98000000001</v>
      </c>
      <c r="AJ166" s="46" t="str">
        <f t="shared" si="30"/>
        <v>OK</v>
      </c>
      <c r="AK166">
        <v>0</v>
      </c>
      <c r="AL166">
        <v>0</v>
      </c>
      <c r="AM166">
        <v>0</v>
      </c>
      <c r="AN166" s="49">
        <v>0</v>
      </c>
      <c r="AO166">
        <v>15790626.210000001</v>
      </c>
      <c r="AP166">
        <v>15790626.210000001</v>
      </c>
      <c r="AQ166" s="48">
        <f t="shared" si="25"/>
        <v>0</v>
      </c>
      <c r="AR166">
        <v>15790670.210000001</v>
      </c>
      <c r="AS166">
        <v>15790670.210000001</v>
      </c>
      <c r="AT166">
        <v>701977.56</v>
      </c>
      <c r="AU166">
        <v>701977.56</v>
      </c>
      <c r="AV166" s="50">
        <f t="shared" si="26"/>
        <v>701977.56</v>
      </c>
      <c r="AW166" s="50" t="str">
        <f t="shared" si="27"/>
        <v>SIM</v>
      </c>
      <c r="AX166" s="5" t="str">
        <f t="shared" si="28"/>
        <v>OK</v>
      </c>
      <c r="AY166" s="5" t="str">
        <f t="shared" si="29"/>
        <v>OK</v>
      </c>
      <c r="BC166" s="44" t="s">
        <v>533</v>
      </c>
      <c r="BD166" t="s">
        <v>555</v>
      </c>
      <c r="BE166" s="44" t="s">
        <v>556</v>
      </c>
      <c r="BF166" t="s">
        <v>557</v>
      </c>
      <c r="BG166" s="61" t="s">
        <v>555</v>
      </c>
      <c r="BH166" t="str">
        <f t="shared" si="21"/>
        <v>PBTUR HOTÉIS</v>
      </c>
    </row>
    <row r="167" spans="1:60" x14ac:dyDescent="0.25">
      <c r="A167" s="65" t="s">
        <v>1540</v>
      </c>
      <c r="B167" s="65" t="s">
        <v>610</v>
      </c>
      <c r="C167" t="s">
        <v>1541</v>
      </c>
      <c r="D167" s="65" t="s">
        <v>612</v>
      </c>
      <c r="E167" t="s">
        <v>613</v>
      </c>
      <c r="F167" t="s">
        <v>52</v>
      </c>
      <c r="G167" s="52" t="s">
        <v>63</v>
      </c>
      <c r="H167" t="s">
        <v>54</v>
      </c>
      <c r="I167" t="s">
        <v>55</v>
      </c>
      <c r="J167" t="s">
        <v>56</v>
      </c>
      <c r="K167" t="s">
        <v>57</v>
      </c>
      <c r="L167" t="s">
        <v>57</v>
      </c>
      <c r="M167" t="s">
        <v>111</v>
      </c>
      <c r="N167">
        <v>285</v>
      </c>
      <c r="O167" s="46" t="str">
        <f t="shared" si="22"/>
        <v>OK</v>
      </c>
      <c r="P167" t="s">
        <v>59</v>
      </c>
      <c r="Q167" t="s">
        <v>59</v>
      </c>
      <c r="R167" t="s">
        <v>59</v>
      </c>
      <c r="S167" s="57" t="s">
        <v>1129</v>
      </c>
      <c r="T167">
        <v>92169977</v>
      </c>
      <c r="U167">
        <v>29275614.780000001</v>
      </c>
      <c r="V167" s="48" t="str">
        <f t="shared" si="23"/>
        <v>OK</v>
      </c>
      <c r="W167">
        <v>41986163.609999999</v>
      </c>
      <c r="X167">
        <v>0</v>
      </c>
      <c r="Y167" t="s">
        <v>59</v>
      </c>
      <c r="Z167">
        <v>191140</v>
      </c>
      <c r="AA167">
        <v>13873.54</v>
      </c>
      <c r="AB167">
        <v>16230.72</v>
      </c>
      <c r="AC167">
        <v>3409177</v>
      </c>
      <c r="AD167" s="48" t="str">
        <f t="shared" si="24"/>
        <v>OK</v>
      </c>
      <c r="AE167">
        <v>179385785.53</v>
      </c>
      <c r="AF167">
        <v>0</v>
      </c>
      <c r="AG167">
        <v>7589341.75</v>
      </c>
      <c r="AH167">
        <v>0</v>
      </c>
      <c r="AI167">
        <v>0</v>
      </c>
      <c r="AJ167" s="46" t="str">
        <f t="shared" si="30"/>
        <v>OK</v>
      </c>
      <c r="AK167">
        <v>0</v>
      </c>
      <c r="AL167">
        <v>0</v>
      </c>
      <c r="AM167">
        <v>0</v>
      </c>
      <c r="AN167" s="49">
        <v>0</v>
      </c>
      <c r="AO167">
        <v>480500421384</v>
      </c>
      <c r="AP167">
        <v>4805004213.8400002</v>
      </c>
      <c r="AQ167" s="48">
        <f t="shared" si="25"/>
        <v>-475695417170.15997</v>
      </c>
      <c r="AR167">
        <v>35862477</v>
      </c>
      <c r="AS167">
        <v>35862477</v>
      </c>
      <c r="AT167">
        <v>0</v>
      </c>
      <c r="AU167">
        <v>0</v>
      </c>
      <c r="AV167" s="50">
        <f t="shared" si="26"/>
        <v>0</v>
      </c>
      <c r="AW167" s="50" t="str">
        <f t="shared" si="27"/>
        <v>NÃO</v>
      </c>
      <c r="AX167" s="5" t="str">
        <f t="shared" si="28"/>
        <v>OK</v>
      </c>
      <c r="AY167" s="5" t="str">
        <f t="shared" si="29"/>
        <v>OK</v>
      </c>
      <c r="BC167" s="65" t="s">
        <v>610</v>
      </c>
      <c r="BD167" t="s">
        <v>1542</v>
      </c>
      <c r="BE167" s="65" t="s">
        <v>612</v>
      </c>
      <c r="BF167" t="s">
        <v>613</v>
      </c>
      <c r="BG167" s="61" t="s">
        <v>611</v>
      </c>
      <c r="BH167" t="str">
        <f t="shared" si="21"/>
        <v>ADEPE</v>
      </c>
    </row>
    <row r="168" spans="1:60" x14ac:dyDescent="0.25">
      <c r="A168" s="65" t="s">
        <v>1540</v>
      </c>
      <c r="B168" s="65" t="s">
        <v>610</v>
      </c>
      <c r="C168" t="s">
        <v>1543</v>
      </c>
      <c r="D168" s="65" t="s">
        <v>615</v>
      </c>
      <c r="E168" t="s">
        <v>616</v>
      </c>
      <c r="F168" t="s">
        <v>52</v>
      </c>
      <c r="G168" s="52" t="s">
        <v>68</v>
      </c>
      <c r="H168" t="s">
        <v>54</v>
      </c>
      <c r="I168" t="s">
        <v>55</v>
      </c>
      <c r="J168" t="s">
        <v>56</v>
      </c>
      <c r="K168" t="s">
        <v>57</v>
      </c>
      <c r="L168" t="s">
        <v>57</v>
      </c>
      <c r="M168" t="s">
        <v>111</v>
      </c>
      <c r="N168">
        <v>68</v>
      </c>
      <c r="O168" s="46" t="str">
        <f t="shared" si="22"/>
        <v>OK</v>
      </c>
      <c r="P168" t="s">
        <v>59</v>
      </c>
      <c r="Q168" t="s">
        <v>59</v>
      </c>
      <c r="R168" t="s">
        <v>57</v>
      </c>
      <c r="S168" s="59" t="s">
        <v>1130</v>
      </c>
      <c r="T168">
        <v>6736775.1900000004</v>
      </c>
      <c r="U168">
        <v>3947295.06</v>
      </c>
      <c r="V168" s="48" t="str">
        <f t="shared" si="23"/>
        <v>OK</v>
      </c>
      <c r="W168">
        <v>13201048.640000001</v>
      </c>
      <c r="X168">
        <v>0</v>
      </c>
      <c r="Y168" t="s">
        <v>57</v>
      </c>
      <c r="Z168">
        <v>169561.06</v>
      </c>
      <c r="AA168">
        <v>0</v>
      </c>
      <c r="AB168">
        <v>25496.22</v>
      </c>
      <c r="AC168">
        <v>-1579619.97</v>
      </c>
      <c r="AD168" s="48" t="str">
        <f t="shared" si="24"/>
        <v>OK</v>
      </c>
      <c r="AE168">
        <v>68275795.349999994</v>
      </c>
      <c r="AF168">
        <v>0</v>
      </c>
      <c r="AG168">
        <v>0</v>
      </c>
      <c r="AH168">
        <v>0</v>
      </c>
      <c r="AI168">
        <v>0</v>
      </c>
      <c r="AJ168" s="46" t="str">
        <f t="shared" si="30"/>
        <v>OK</v>
      </c>
      <c r="AK168">
        <v>0</v>
      </c>
      <c r="AL168">
        <v>0</v>
      </c>
      <c r="AM168">
        <v>19400000</v>
      </c>
      <c r="AN168" s="49">
        <v>0</v>
      </c>
      <c r="AO168">
        <v>96654408</v>
      </c>
      <c r="AP168">
        <v>96251015</v>
      </c>
      <c r="AQ168" s="48">
        <f t="shared" si="25"/>
        <v>-403393</v>
      </c>
      <c r="AR168">
        <v>97710010</v>
      </c>
      <c r="AS168">
        <v>97300000</v>
      </c>
      <c r="AT168">
        <v>0</v>
      </c>
      <c r="AU168">
        <v>0</v>
      </c>
      <c r="AV168" s="50">
        <f t="shared" si="26"/>
        <v>-410010</v>
      </c>
      <c r="AW168" s="50" t="str">
        <f t="shared" si="27"/>
        <v>NÃO</v>
      </c>
      <c r="AX168" s="5" t="str">
        <f t="shared" si="28"/>
        <v>OK</v>
      </c>
      <c r="AY168" s="5" t="str">
        <f t="shared" si="29"/>
        <v>OK</v>
      </c>
      <c r="BC168" s="65" t="s">
        <v>610</v>
      </c>
      <c r="BD168" t="s">
        <v>1544</v>
      </c>
      <c r="BE168" s="65" t="s">
        <v>615</v>
      </c>
      <c r="BF168" t="s">
        <v>616</v>
      </c>
      <c r="BG168" s="61" t="s">
        <v>614</v>
      </c>
      <c r="BH168" t="str">
        <f t="shared" si="21"/>
        <v>AGE</v>
      </c>
    </row>
    <row r="169" spans="1:60" x14ac:dyDescent="0.25">
      <c r="A169" s="65" t="s">
        <v>1540</v>
      </c>
      <c r="B169" s="65" t="s">
        <v>610</v>
      </c>
      <c r="C169" t="s">
        <v>1545</v>
      </c>
      <c r="D169" s="65" t="s">
        <v>1283</v>
      </c>
      <c r="E169" t="s">
        <v>619</v>
      </c>
      <c r="F169" t="s">
        <v>52</v>
      </c>
      <c r="G169" s="52" t="s">
        <v>91</v>
      </c>
      <c r="H169" t="s">
        <v>54</v>
      </c>
      <c r="I169" t="s">
        <v>55</v>
      </c>
      <c r="J169" t="s">
        <v>56</v>
      </c>
      <c r="K169" t="s">
        <v>57</v>
      </c>
      <c r="L169" t="s">
        <v>57</v>
      </c>
      <c r="M169" t="s">
        <v>58</v>
      </c>
      <c r="N169">
        <v>195</v>
      </c>
      <c r="O169" s="46" t="str">
        <f t="shared" si="22"/>
        <v>OK</v>
      </c>
      <c r="P169" t="s">
        <v>59</v>
      </c>
      <c r="Q169" t="s">
        <v>59</v>
      </c>
      <c r="R169" t="s">
        <v>57</v>
      </c>
      <c r="S169" s="59" t="s">
        <v>1131</v>
      </c>
      <c r="T169">
        <v>361265</v>
      </c>
      <c r="U169">
        <v>7797379.2400000002</v>
      </c>
      <c r="V169" s="48" t="str">
        <f t="shared" si="23"/>
        <v>OK</v>
      </c>
      <c r="W169">
        <v>166018177.93000001</v>
      </c>
      <c r="X169">
        <v>73733079.75</v>
      </c>
      <c r="Y169" t="s">
        <v>57</v>
      </c>
      <c r="Z169">
        <v>77544.509999999995</v>
      </c>
      <c r="AA169">
        <v>0</v>
      </c>
      <c r="AB169">
        <v>0</v>
      </c>
      <c r="AC169">
        <v>12142611</v>
      </c>
      <c r="AD169" s="48" t="str">
        <f t="shared" si="24"/>
        <v>OK</v>
      </c>
      <c r="AE169">
        <v>55057495</v>
      </c>
      <c r="AF169">
        <v>0</v>
      </c>
      <c r="AG169">
        <v>0</v>
      </c>
      <c r="AH169">
        <v>424618864.77999997</v>
      </c>
      <c r="AI169">
        <v>82932230.969999999</v>
      </c>
      <c r="AJ169" s="46" t="str">
        <f t="shared" si="30"/>
        <v>OK</v>
      </c>
      <c r="AK169">
        <v>315443729.83999997</v>
      </c>
      <c r="AL169">
        <v>43836538.479999997</v>
      </c>
      <c r="AM169">
        <v>0</v>
      </c>
      <c r="AN169" s="49">
        <v>0</v>
      </c>
      <c r="AO169">
        <v>469028</v>
      </c>
      <c r="AP169">
        <v>469028</v>
      </c>
      <c r="AQ169" s="48">
        <f t="shared" si="25"/>
        <v>0</v>
      </c>
      <c r="AR169">
        <v>472970</v>
      </c>
      <c r="AS169">
        <v>472970</v>
      </c>
      <c r="AT169">
        <v>0</v>
      </c>
      <c r="AU169">
        <v>0</v>
      </c>
      <c r="AV169" s="50">
        <f t="shared" si="26"/>
        <v>0</v>
      </c>
      <c r="AW169" s="50" t="str">
        <f t="shared" si="27"/>
        <v>NÃO</v>
      </c>
      <c r="AX169" s="5" t="str">
        <f t="shared" si="28"/>
        <v>OK</v>
      </c>
      <c r="AY169" s="5" t="str">
        <f t="shared" si="29"/>
        <v>OK</v>
      </c>
      <c r="BC169" s="65" t="s">
        <v>610</v>
      </c>
      <c r="BD169" t="s">
        <v>1546</v>
      </c>
      <c r="BE169" s="65" t="s">
        <v>1283</v>
      </c>
      <c r="BF169" t="s">
        <v>619</v>
      </c>
      <c r="BG169" s="61" t="s">
        <v>617</v>
      </c>
      <c r="BH169" t="str">
        <f t="shared" si="21"/>
        <v>CEHAB PE</v>
      </c>
    </row>
    <row r="170" spans="1:60" x14ac:dyDescent="0.25">
      <c r="A170" s="65" t="s">
        <v>1540</v>
      </c>
      <c r="B170" s="65" t="s">
        <v>610</v>
      </c>
      <c r="C170" t="s">
        <v>1547</v>
      </c>
      <c r="D170" s="65" t="s">
        <v>621</v>
      </c>
      <c r="E170" t="s">
        <v>622</v>
      </c>
      <c r="F170" t="s">
        <v>52</v>
      </c>
      <c r="G170" s="52" t="s">
        <v>121</v>
      </c>
      <c r="H170" t="s">
        <v>54</v>
      </c>
      <c r="I170" t="s">
        <v>55</v>
      </c>
      <c r="J170" t="s">
        <v>56</v>
      </c>
      <c r="K170" t="s">
        <v>57</v>
      </c>
      <c r="L170" t="s">
        <v>57</v>
      </c>
      <c r="M170" t="s">
        <v>111</v>
      </c>
      <c r="N170">
        <v>441</v>
      </c>
      <c r="O170" s="46" t="str">
        <f t="shared" si="22"/>
        <v>OK</v>
      </c>
      <c r="P170" t="s">
        <v>59</v>
      </c>
      <c r="Q170" t="s">
        <v>59</v>
      </c>
      <c r="R170" t="s">
        <v>57</v>
      </c>
      <c r="S170" s="59" t="s">
        <v>1132</v>
      </c>
      <c r="T170">
        <v>52878705</v>
      </c>
      <c r="U170">
        <v>15425840</v>
      </c>
      <c r="V170" s="48" t="str">
        <f t="shared" si="23"/>
        <v>OK</v>
      </c>
      <c r="W170">
        <v>26963595.109999999</v>
      </c>
      <c r="X170">
        <v>1104455.1100000001</v>
      </c>
      <c r="Y170" t="s">
        <v>57</v>
      </c>
      <c r="Z170">
        <v>229642.66</v>
      </c>
      <c r="AA170">
        <v>0</v>
      </c>
      <c r="AB170">
        <v>27721.279999999999</v>
      </c>
      <c r="AC170">
        <v>-1824103</v>
      </c>
      <c r="AD170" s="48" t="str">
        <f t="shared" si="24"/>
        <v>OK</v>
      </c>
      <c r="AE170">
        <v>41610697</v>
      </c>
      <c r="AF170">
        <v>0</v>
      </c>
      <c r="AG170">
        <v>0</v>
      </c>
      <c r="AH170">
        <v>0</v>
      </c>
      <c r="AI170">
        <v>0</v>
      </c>
      <c r="AJ170" s="46" t="str">
        <f t="shared" si="30"/>
        <v>OK</v>
      </c>
      <c r="AK170">
        <v>0</v>
      </c>
      <c r="AL170">
        <v>0</v>
      </c>
      <c r="AM170">
        <v>0</v>
      </c>
      <c r="AN170" s="49">
        <v>0</v>
      </c>
      <c r="AO170">
        <v>131250</v>
      </c>
      <c r="AP170">
        <v>131250</v>
      </c>
      <c r="AQ170" s="48">
        <f t="shared" si="25"/>
        <v>0</v>
      </c>
      <c r="AR170">
        <v>66570000</v>
      </c>
      <c r="AS170">
        <v>66570000</v>
      </c>
      <c r="AT170">
        <v>0</v>
      </c>
      <c r="AU170">
        <v>0</v>
      </c>
      <c r="AV170" s="50">
        <f t="shared" si="26"/>
        <v>0</v>
      </c>
      <c r="AW170" s="50" t="str">
        <f t="shared" si="27"/>
        <v>NÃO</v>
      </c>
      <c r="AX170" s="5" t="str">
        <f t="shared" si="28"/>
        <v>OK</v>
      </c>
      <c r="AY170" s="5" t="str">
        <f t="shared" si="29"/>
        <v>OK</v>
      </c>
      <c r="BC170" s="65" t="s">
        <v>610</v>
      </c>
      <c r="BD170" t="s">
        <v>1548</v>
      </c>
      <c r="BE170" s="65" t="s">
        <v>621</v>
      </c>
      <c r="BF170" t="s">
        <v>622</v>
      </c>
      <c r="BG170" s="61" t="s">
        <v>620</v>
      </c>
      <c r="BH170" t="str">
        <f t="shared" si="21"/>
        <v>CEPE</v>
      </c>
    </row>
    <row r="171" spans="1:60" x14ac:dyDescent="0.25">
      <c r="A171" s="65" t="s">
        <v>1540</v>
      </c>
      <c r="B171" s="65" t="s">
        <v>610</v>
      </c>
      <c r="C171" t="s">
        <v>1549</v>
      </c>
      <c r="D171" s="65" t="s">
        <v>624</v>
      </c>
      <c r="E171" t="s">
        <v>625</v>
      </c>
      <c r="F171" t="s">
        <v>52</v>
      </c>
      <c r="G171" s="52" t="s">
        <v>87</v>
      </c>
      <c r="H171" t="s">
        <v>54</v>
      </c>
      <c r="I171" t="s">
        <v>55</v>
      </c>
      <c r="J171" t="s">
        <v>56</v>
      </c>
      <c r="K171" t="s">
        <v>57</v>
      </c>
      <c r="L171" t="s">
        <v>57</v>
      </c>
      <c r="M171" t="s">
        <v>111</v>
      </c>
      <c r="N171">
        <v>5839</v>
      </c>
      <c r="O171" s="46" t="str">
        <f t="shared" si="22"/>
        <v>OK</v>
      </c>
      <c r="P171" t="s">
        <v>59</v>
      </c>
      <c r="Q171" t="s">
        <v>59</v>
      </c>
      <c r="R171" t="s">
        <v>59</v>
      </c>
      <c r="S171" s="57" t="s">
        <v>1133</v>
      </c>
      <c r="T171">
        <v>2822431904.6999998</v>
      </c>
      <c r="U171">
        <v>579504554.84000003</v>
      </c>
      <c r="V171" s="48" t="str">
        <f t="shared" si="23"/>
        <v>OK</v>
      </c>
      <c r="W171">
        <v>3222939169.98</v>
      </c>
      <c r="X171">
        <v>494474141.88999999</v>
      </c>
      <c r="Y171" t="s">
        <v>57</v>
      </c>
      <c r="Z171">
        <v>593471.17000000004</v>
      </c>
      <c r="AA171">
        <v>0</v>
      </c>
      <c r="AB171">
        <v>12255.95</v>
      </c>
      <c r="AC171">
        <v>93966876.609999999</v>
      </c>
      <c r="AD171" s="48" t="str">
        <f t="shared" si="24"/>
        <v>OK</v>
      </c>
      <c r="AE171">
        <v>7903941423.9899998</v>
      </c>
      <c r="AF171">
        <v>0</v>
      </c>
      <c r="AG171">
        <v>0</v>
      </c>
      <c r="AH171">
        <v>0</v>
      </c>
      <c r="AI171">
        <v>0</v>
      </c>
      <c r="AJ171" s="46" t="str">
        <f t="shared" si="30"/>
        <v>OK</v>
      </c>
      <c r="AK171">
        <v>0</v>
      </c>
      <c r="AL171">
        <v>0</v>
      </c>
      <c r="AM171">
        <v>445929648.49000001</v>
      </c>
      <c r="AN171" s="49">
        <v>231707574.56</v>
      </c>
      <c r="AO171">
        <v>189962972</v>
      </c>
      <c r="AP171">
        <v>202971399</v>
      </c>
      <c r="AQ171" s="48">
        <f t="shared" si="25"/>
        <v>13008427</v>
      </c>
      <c r="AR171">
        <v>6979103387.3800001</v>
      </c>
      <c r="AS171">
        <v>7468746041.0900002</v>
      </c>
      <c r="AT171">
        <v>445929648.49000001</v>
      </c>
      <c r="AU171">
        <v>231707574.56</v>
      </c>
      <c r="AV171" s="50">
        <f t="shared" si="26"/>
        <v>721350228.26999998</v>
      </c>
      <c r="AW171" s="50" t="str">
        <f t="shared" si="27"/>
        <v>SIM</v>
      </c>
      <c r="AX171" s="5" t="str">
        <f t="shared" si="28"/>
        <v>VER CAPITAL</v>
      </c>
      <c r="AY171" s="5" t="str">
        <f t="shared" si="29"/>
        <v>OK</v>
      </c>
      <c r="BC171" s="65" t="s">
        <v>610</v>
      </c>
      <c r="BD171" t="s">
        <v>1550</v>
      </c>
      <c r="BE171" s="65" t="s">
        <v>624</v>
      </c>
      <c r="BF171" t="s">
        <v>625</v>
      </c>
      <c r="BG171" s="61" t="s">
        <v>623</v>
      </c>
      <c r="BH171" t="str">
        <f t="shared" si="21"/>
        <v>COMPESA</v>
      </c>
    </row>
    <row r="172" spans="1:60" x14ac:dyDescent="0.25">
      <c r="A172" s="65" t="s">
        <v>1540</v>
      </c>
      <c r="B172" s="65" t="s">
        <v>610</v>
      </c>
      <c r="C172" t="s">
        <v>1551</v>
      </c>
      <c r="D172" s="65" t="s">
        <v>627</v>
      </c>
      <c r="E172" t="s">
        <v>628</v>
      </c>
      <c r="F172" t="s">
        <v>52</v>
      </c>
      <c r="G172" s="52" t="s">
        <v>128</v>
      </c>
      <c r="H172" t="s">
        <v>54</v>
      </c>
      <c r="I172" t="s">
        <v>55</v>
      </c>
      <c r="J172" t="s">
        <v>56</v>
      </c>
      <c r="K172" t="s">
        <v>57</v>
      </c>
      <c r="L172" t="s">
        <v>57</v>
      </c>
      <c r="M172" t="s">
        <v>111</v>
      </c>
      <c r="N172">
        <v>189</v>
      </c>
      <c r="O172" s="46" t="str">
        <f t="shared" si="22"/>
        <v>OK</v>
      </c>
      <c r="P172" t="s">
        <v>59</v>
      </c>
      <c r="Q172" t="s">
        <v>59</v>
      </c>
      <c r="R172" t="s">
        <v>59</v>
      </c>
      <c r="S172" s="57" t="s">
        <v>1134</v>
      </c>
      <c r="T172">
        <v>1397739888</v>
      </c>
      <c r="U172">
        <v>48338186</v>
      </c>
      <c r="V172" s="48" t="str">
        <f t="shared" si="23"/>
        <v>OK</v>
      </c>
      <c r="W172">
        <v>663035010</v>
      </c>
      <c r="X172">
        <v>114103201</v>
      </c>
      <c r="Y172" t="s">
        <v>59</v>
      </c>
      <c r="Z172">
        <v>432413</v>
      </c>
      <c r="AA172">
        <v>21145.17</v>
      </c>
      <c r="AB172">
        <v>0</v>
      </c>
      <c r="AC172">
        <v>95623874</v>
      </c>
      <c r="AD172" s="48" t="str">
        <f t="shared" si="24"/>
        <v>OK</v>
      </c>
      <c r="AE172">
        <v>487055174</v>
      </c>
      <c r="AF172">
        <v>0</v>
      </c>
      <c r="AG172">
        <v>7558629</v>
      </c>
      <c r="AH172">
        <v>0</v>
      </c>
      <c r="AI172">
        <v>0</v>
      </c>
      <c r="AJ172" s="46" t="str">
        <f t="shared" si="30"/>
        <v>OK</v>
      </c>
      <c r="AK172">
        <v>0</v>
      </c>
      <c r="AL172">
        <v>0</v>
      </c>
      <c r="AM172">
        <v>0</v>
      </c>
      <c r="AN172" s="49">
        <v>0</v>
      </c>
      <c r="AO172">
        <v>29524894</v>
      </c>
      <c r="AP172">
        <v>30622406</v>
      </c>
      <c r="AQ172" s="48">
        <f t="shared" si="25"/>
        <v>1097512</v>
      </c>
      <c r="AR172">
        <v>234272769</v>
      </c>
      <c r="AS172">
        <v>41306804.899999999</v>
      </c>
      <c r="AT172">
        <v>0</v>
      </c>
      <c r="AU172">
        <v>0</v>
      </c>
      <c r="AV172" s="50">
        <f t="shared" si="26"/>
        <v>-192965964.09999999</v>
      </c>
      <c r="AW172" s="50" t="str">
        <f t="shared" si="27"/>
        <v>SIM</v>
      </c>
      <c r="AX172" s="5" t="str">
        <f t="shared" si="28"/>
        <v>OK</v>
      </c>
      <c r="AY172" s="5" t="str">
        <f t="shared" si="29"/>
        <v>OK</v>
      </c>
      <c r="BC172" s="65" t="s">
        <v>610</v>
      </c>
      <c r="BD172" t="s">
        <v>1552</v>
      </c>
      <c r="BE172" s="65" t="s">
        <v>627</v>
      </c>
      <c r="BF172" t="s">
        <v>628</v>
      </c>
      <c r="BG172" s="61" t="s">
        <v>626</v>
      </c>
      <c r="BH172" t="str">
        <f t="shared" si="21"/>
        <v>COPERGÁS</v>
      </c>
    </row>
    <row r="173" spans="1:60" x14ac:dyDescent="0.25">
      <c r="A173" s="65" t="s">
        <v>1540</v>
      </c>
      <c r="B173" s="65" t="s">
        <v>610</v>
      </c>
      <c r="C173" t="s">
        <v>1553</v>
      </c>
      <c r="D173" s="65" t="s">
        <v>630</v>
      </c>
      <c r="E173" t="s">
        <v>631</v>
      </c>
      <c r="F173" t="s">
        <v>52</v>
      </c>
      <c r="G173" s="52" t="s">
        <v>204</v>
      </c>
      <c r="H173" t="s">
        <v>73</v>
      </c>
      <c r="I173" t="s">
        <v>171</v>
      </c>
      <c r="J173" t="s">
        <v>56</v>
      </c>
      <c r="K173" t="s">
        <v>57</v>
      </c>
      <c r="L173" t="s">
        <v>57</v>
      </c>
      <c r="M173" t="s">
        <v>58</v>
      </c>
      <c r="N173">
        <v>623</v>
      </c>
      <c r="O173" s="46" t="str">
        <f t="shared" si="22"/>
        <v>OK</v>
      </c>
      <c r="P173" t="s">
        <v>59</v>
      </c>
      <c r="Q173" t="s">
        <v>59</v>
      </c>
      <c r="R173" t="s">
        <v>57</v>
      </c>
      <c r="S173" s="59" t="s">
        <v>1135</v>
      </c>
      <c r="T173">
        <v>1171449.3899999999</v>
      </c>
      <c r="U173">
        <v>155777055.53</v>
      </c>
      <c r="V173" s="48" t="str">
        <f t="shared" si="23"/>
        <v>OK</v>
      </c>
      <c r="W173">
        <v>482442238.95999998</v>
      </c>
      <c r="X173">
        <v>81037.14</v>
      </c>
      <c r="Y173" t="s">
        <v>57</v>
      </c>
      <c r="Z173">
        <v>543574.17000000004</v>
      </c>
      <c r="AA173">
        <v>0</v>
      </c>
      <c r="AB173">
        <v>7617.08</v>
      </c>
      <c r="AC173">
        <v>-16686128.74</v>
      </c>
      <c r="AD173" s="48" t="str">
        <f t="shared" si="24"/>
        <v>OK</v>
      </c>
      <c r="AE173">
        <v>-246934579.12</v>
      </c>
      <c r="AF173">
        <v>0</v>
      </c>
      <c r="AG173">
        <v>0</v>
      </c>
      <c r="AH173">
        <v>479778494.77999997</v>
      </c>
      <c r="AI173">
        <v>456342055.38</v>
      </c>
      <c r="AJ173" s="46" t="str">
        <f t="shared" si="30"/>
        <v>OK</v>
      </c>
      <c r="AK173">
        <v>311752939.70999998</v>
      </c>
      <c r="AL173">
        <v>264031251.59999999</v>
      </c>
      <c r="AM173">
        <v>0</v>
      </c>
      <c r="AN173" s="49">
        <v>0</v>
      </c>
      <c r="AO173">
        <v>575700</v>
      </c>
      <c r="AP173">
        <v>575700</v>
      </c>
      <c r="AQ173" s="48">
        <f t="shared" si="25"/>
        <v>0</v>
      </c>
      <c r="AR173">
        <v>575700</v>
      </c>
      <c r="AS173">
        <v>575700</v>
      </c>
      <c r="AT173">
        <v>424300</v>
      </c>
      <c r="AU173">
        <v>424300</v>
      </c>
      <c r="AV173" s="50">
        <f t="shared" si="26"/>
        <v>424300</v>
      </c>
      <c r="AW173" s="50" t="str">
        <f t="shared" si="27"/>
        <v>SIM</v>
      </c>
      <c r="AX173" s="5" t="str">
        <f t="shared" si="28"/>
        <v>OK</v>
      </c>
      <c r="AY173" s="5" t="str">
        <f t="shared" si="29"/>
        <v>OK</v>
      </c>
      <c r="BC173" s="65" t="s">
        <v>610</v>
      </c>
      <c r="BD173" t="s">
        <v>1554</v>
      </c>
      <c r="BE173" s="65" t="s">
        <v>630</v>
      </c>
      <c r="BF173" t="s">
        <v>631</v>
      </c>
      <c r="BG173" s="61" t="s">
        <v>629</v>
      </c>
      <c r="BH173" t="str">
        <f t="shared" si="21"/>
        <v>CTM</v>
      </c>
    </row>
    <row r="174" spans="1:60" x14ac:dyDescent="0.25">
      <c r="A174" s="65" t="s">
        <v>1540</v>
      </c>
      <c r="B174" s="65" t="s">
        <v>610</v>
      </c>
      <c r="C174" t="s">
        <v>1555</v>
      </c>
      <c r="D174" s="65" t="s">
        <v>633</v>
      </c>
      <c r="E174" t="s">
        <v>634</v>
      </c>
      <c r="F174" t="s">
        <v>52</v>
      </c>
      <c r="G174" s="52" t="s">
        <v>149</v>
      </c>
      <c r="H174" t="s">
        <v>54</v>
      </c>
      <c r="I174" t="s">
        <v>55</v>
      </c>
      <c r="J174" t="s">
        <v>256</v>
      </c>
      <c r="K174" t="s">
        <v>57</v>
      </c>
      <c r="L174" t="s">
        <v>57</v>
      </c>
      <c r="M174" t="s">
        <v>58</v>
      </c>
      <c r="N174">
        <v>361</v>
      </c>
      <c r="O174" s="46" t="str">
        <f t="shared" si="22"/>
        <v>OK</v>
      </c>
      <c r="P174" t="s">
        <v>59</v>
      </c>
      <c r="Q174" t="s">
        <v>59</v>
      </c>
      <c r="R174" t="s">
        <v>57</v>
      </c>
      <c r="S174" s="57" t="s">
        <v>1136</v>
      </c>
      <c r="T174">
        <v>2828687.45</v>
      </c>
      <c r="U174">
        <v>29361151.739999998</v>
      </c>
      <c r="V174" s="48" t="str">
        <f t="shared" si="23"/>
        <v>OK</v>
      </c>
      <c r="W174">
        <v>329734118.80000001</v>
      </c>
      <c r="X174">
        <v>69851.8</v>
      </c>
      <c r="Y174" t="s">
        <v>57</v>
      </c>
      <c r="Z174">
        <v>188223.75</v>
      </c>
      <c r="AA174">
        <v>0</v>
      </c>
      <c r="AB174">
        <v>11059.62</v>
      </c>
      <c r="AC174">
        <v>-232765381.53999999</v>
      </c>
      <c r="AD174" s="48" t="str">
        <f t="shared" si="24"/>
        <v>OK</v>
      </c>
      <c r="AE174">
        <v>6893836</v>
      </c>
      <c r="AF174">
        <v>0</v>
      </c>
      <c r="AG174">
        <v>0</v>
      </c>
      <c r="AH174">
        <v>113754701.8</v>
      </c>
      <c r="AI174">
        <v>89764930.540000007</v>
      </c>
      <c r="AJ174" s="46" t="str">
        <f t="shared" si="30"/>
        <v>OK</v>
      </c>
      <c r="AK174">
        <v>111660324.98999999</v>
      </c>
      <c r="AL174">
        <v>329664257.63999999</v>
      </c>
      <c r="AM174">
        <v>0</v>
      </c>
      <c r="AN174" s="49">
        <v>0</v>
      </c>
      <c r="AO174">
        <v>47609915475</v>
      </c>
      <c r="AP174">
        <v>47609915475</v>
      </c>
      <c r="AQ174" s="48">
        <f t="shared" si="25"/>
        <v>0</v>
      </c>
      <c r="AR174">
        <v>72065680.989999995</v>
      </c>
      <c r="AS174">
        <v>72065680.989999995</v>
      </c>
      <c r="AT174">
        <v>0</v>
      </c>
      <c r="AU174">
        <v>0</v>
      </c>
      <c r="AV174" s="50">
        <f t="shared" si="26"/>
        <v>0</v>
      </c>
      <c r="AW174" s="50" t="str">
        <f t="shared" si="27"/>
        <v>NÃO</v>
      </c>
      <c r="AX174" s="5" t="str">
        <f t="shared" si="28"/>
        <v>OK</v>
      </c>
      <c r="AY174" s="5" t="str">
        <f t="shared" si="29"/>
        <v>OK</v>
      </c>
      <c r="BC174" s="65" t="s">
        <v>610</v>
      </c>
      <c r="BD174" t="s">
        <v>1556</v>
      </c>
      <c r="BE174" s="65" t="s">
        <v>633</v>
      </c>
      <c r="BF174" t="s">
        <v>634</v>
      </c>
      <c r="BG174" s="61" t="s">
        <v>632</v>
      </c>
      <c r="BH174" t="str">
        <f t="shared" si="21"/>
        <v>EMPETUR</v>
      </c>
    </row>
    <row r="175" spans="1:60" x14ac:dyDescent="0.25">
      <c r="A175" s="65" t="s">
        <v>1540</v>
      </c>
      <c r="B175" s="65" t="s">
        <v>610</v>
      </c>
      <c r="C175" t="s">
        <v>1557</v>
      </c>
      <c r="D175" s="65" t="s">
        <v>1295</v>
      </c>
      <c r="E175" t="s">
        <v>637</v>
      </c>
      <c r="F175" t="s">
        <v>52</v>
      </c>
      <c r="G175" s="52" t="s">
        <v>121</v>
      </c>
      <c r="H175" t="s">
        <v>73</v>
      </c>
      <c r="I175" t="s">
        <v>55</v>
      </c>
      <c r="J175" t="s">
        <v>56</v>
      </c>
      <c r="K175" t="s">
        <v>57</v>
      </c>
      <c r="L175" t="s">
        <v>57</v>
      </c>
      <c r="M175" t="s">
        <v>58</v>
      </c>
      <c r="N175">
        <v>62</v>
      </c>
      <c r="O175" s="46" t="str">
        <f t="shared" si="22"/>
        <v>OK</v>
      </c>
      <c r="P175" t="s">
        <v>59</v>
      </c>
      <c r="Q175" t="s">
        <v>59</v>
      </c>
      <c r="R175" t="s">
        <v>57</v>
      </c>
      <c r="S175" s="59" t="s">
        <v>1137</v>
      </c>
      <c r="T175">
        <v>1380820</v>
      </c>
      <c r="U175">
        <v>4278641</v>
      </c>
      <c r="V175" s="48" t="str">
        <f t="shared" si="23"/>
        <v>OK</v>
      </c>
      <c r="W175">
        <v>7797341</v>
      </c>
      <c r="X175">
        <v>58684</v>
      </c>
      <c r="Y175" t="s">
        <v>57</v>
      </c>
      <c r="Z175">
        <v>85553.52</v>
      </c>
      <c r="AA175">
        <v>0</v>
      </c>
      <c r="AB175">
        <v>0</v>
      </c>
      <c r="AC175">
        <v>121231</v>
      </c>
      <c r="AD175" s="48" t="str">
        <f t="shared" si="24"/>
        <v>OK</v>
      </c>
      <c r="AE175">
        <v>5291380</v>
      </c>
      <c r="AF175">
        <v>0</v>
      </c>
      <c r="AG175">
        <v>0</v>
      </c>
      <c r="AH175">
        <v>5273241</v>
      </c>
      <c r="AI175">
        <v>6013099</v>
      </c>
      <c r="AJ175" s="46" t="str">
        <f t="shared" si="30"/>
        <v>OK</v>
      </c>
      <c r="AK175">
        <v>6226360.9199999999</v>
      </c>
      <c r="AL175">
        <v>6034464</v>
      </c>
      <c r="AM175">
        <v>0</v>
      </c>
      <c r="AN175" s="49">
        <v>0</v>
      </c>
      <c r="AO175">
        <v>3488600</v>
      </c>
      <c r="AP175">
        <v>3488600</v>
      </c>
      <c r="AQ175" s="48">
        <f t="shared" si="25"/>
        <v>0</v>
      </c>
      <c r="AR175">
        <v>3488600</v>
      </c>
      <c r="AS175">
        <v>3488600</v>
      </c>
      <c r="AT175">
        <v>0</v>
      </c>
      <c r="AU175">
        <v>0</v>
      </c>
      <c r="AV175" s="50">
        <f t="shared" si="26"/>
        <v>0</v>
      </c>
      <c r="AW175" s="50" t="str">
        <f t="shared" si="27"/>
        <v>NÃO</v>
      </c>
      <c r="AX175" s="5" t="str">
        <f t="shared" si="28"/>
        <v>OK</v>
      </c>
      <c r="AY175" s="5" t="str">
        <f t="shared" si="29"/>
        <v>OK</v>
      </c>
      <c r="BC175" s="65" t="s">
        <v>610</v>
      </c>
      <c r="BD175" t="s">
        <v>1558</v>
      </c>
      <c r="BE175" s="65" t="s">
        <v>1295</v>
      </c>
      <c r="BF175" t="s">
        <v>637</v>
      </c>
      <c r="BG175" s="61" t="s">
        <v>635</v>
      </c>
      <c r="BH175" t="str">
        <f t="shared" si="21"/>
        <v>EPC PE</v>
      </c>
    </row>
    <row r="176" spans="1:60" x14ac:dyDescent="0.25">
      <c r="A176" s="65" t="s">
        <v>1540</v>
      </c>
      <c r="B176" s="65" t="s">
        <v>610</v>
      </c>
      <c r="C176" t="s">
        <v>1559</v>
      </c>
      <c r="D176" s="65" t="s">
        <v>639</v>
      </c>
      <c r="E176" t="s">
        <v>640</v>
      </c>
      <c r="F176" t="s">
        <v>52</v>
      </c>
      <c r="G176" s="20" t="s">
        <v>204</v>
      </c>
      <c r="H176" t="s">
        <v>73</v>
      </c>
      <c r="I176" t="s">
        <v>74</v>
      </c>
      <c r="J176" t="s">
        <v>56</v>
      </c>
      <c r="K176" t="s">
        <v>57</v>
      </c>
      <c r="L176" t="s">
        <v>57</v>
      </c>
      <c r="M176" t="s">
        <v>58</v>
      </c>
      <c r="N176">
        <v>43</v>
      </c>
      <c r="O176" s="46" t="str">
        <f t="shared" si="22"/>
        <v>OK</v>
      </c>
      <c r="P176" t="s">
        <v>59</v>
      </c>
      <c r="Q176" t="s">
        <v>59</v>
      </c>
      <c r="R176" t="s">
        <v>57</v>
      </c>
      <c r="S176" s="57" t="s">
        <v>1138</v>
      </c>
      <c r="T176">
        <v>5372389</v>
      </c>
      <c r="U176">
        <v>3184064.37</v>
      </c>
      <c r="V176" s="48" t="str">
        <f t="shared" si="23"/>
        <v>OK</v>
      </c>
      <c r="W176">
        <v>8536026.1300000008</v>
      </c>
      <c r="X176">
        <v>3344179.13</v>
      </c>
      <c r="Y176" t="s">
        <v>57</v>
      </c>
      <c r="Z176">
        <v>91000</v>
      </c>
      <c r="AA176">
        <v>0</v>
      </c>
      <c r="AB176">
        <v>0</v>
      </c>
      <c r="AC176">
        <v>183586</v>
      </c>
      <c r="AD176" s="48" t="str">
        <f t="shared" si="24"/>
        <v>OK</v>
      </c>
      <c r="AE176">
        <v>8663136</v>
      </c>
      <c r="AF176">
        <v>0</v>
      </c>
      <c r="AG176">
        <v>0</v>
      </c>
      <c r="AH176">
        <v>15978160</v>
      </c>
      <c r="AI176">
        <v>3545444.26</v>
      </c>
      <c r="AJ176" s="46" t="str">
        <f t="shared" si="30"/>
        <v>OK</v>
      </c>
      <c r="AK176">
        <v>0</v>
      </c>
      <c r="AL176">
        <v>0</v>
      </c>
      <c r="AM176">
        <v>0</v>
      </c>
      <c r="AN176" s="49">
        <v>0</v>
      </c>
      <c r="AO176">
        <v>0</v>
      </c>
      <c r="AP176">
        <v>0</v>
      </c>
      <c r="AQ176" s="48">
        <f t="shared" si="25"/>
        <v>0</v>
      </c>
      <c r="AR176">
        <v>0</v>
      </c>
      <c r="AS176">
        <v>0</v>
      </c>
      <c r="AT176">
        <v>0</v>
      </c>
      <c r="AU176">
        <v>0</v>
      </c>
      <c r="AV176" s="50">
        <f t="shared" si="26"/>
        <v>0</v>
      </c>
      <c r="AW176" s="50" t="str">
        <f t="shared" si="27"/>
        <v>NÃO</v>
      </c>
      <c r="AX176" s="5" t="str">
        <f t="shared" si="28"/>
        <v>OK</v>
      </c>
      <c r="AY176" s="5" t="str">
        <f t="shared" si="29"/>
        <v>OK</v>
      </c>
      <c r="BC176" s="65" t="s">
        <v>610</v>
      </c>
      <c r="BD176" t="s">
        <v>1560</v>
      </c>
      <c r="BE176" s="65" t="s">
        <v>639</v>
      </c>
      <c r="BF176" t="s">
        <v>640</v>
      </c>
      <c r="BG176" s="61" t="s">
        <v>638</v>
      </c>
      <c r="BH176" t="str">
        <f t="shared" si="21"/>
        <v>EPTI</v>
      </c>
    </row>
    <row r="177" spans="1:60" x14ac:dyDescent="0.25">
      <c r="A177" s="65" t="s">
        <v>1540</v>
      </c>
      <c r="B177" s="65" t="s">
        <v>610</v>
      </c>
      <c r="C177" t="s">
        <v>1561</v>
      </c>
      <c r="D177" s="65" t="s">
        <v>642</v>
      </c>
      <c r="E177" t="s">
        <v>643</v>
      </c>
      <c r="F177" t="s">
        <v>52</v>
      </c>
      <c r="G177" s="52" t="s">
        <v>102</v>
      </c>
      <c r="H177" t="s">
        <v>73</v>
      </c>
      <c r="I177" t="s">
        <v>74</v>
      </c>
      <c r="J177" t="s">
        <v>56</v>
      </c>
      <c r="K177" t="s">
        <v>57</v>
      </c>
      <c r="L177" t="s">
        <v>57</v>
      </c>
      <c r="M177" t="s">
        <v>58</v>
      </c>
      <c r="N177">
        <v>1142</v>
      </c>
      <c r="O177" s="46" t="str">
        <f t="shared" si="22"/>
        <v>OK</v>
      </c>
      <c r="P177" t="s">
        <v>59</v>
      </c>
      <c r="Q177" t="s">
        <v>59</v>
      </c>
      <c r="R177" t="s">
        <v>57</v>
      </c>
      <c r="S177" s="57" t="s">
        <v>1139</v>
      </c>
      <c r="T177">
        <v>1153119</v>
      </c>
      <c r="U177">
        <v>90523115</v>
      </c>
      <c r="V177" s="48" t="str">
        <f t="shared" si="23"/>
        <v>OK</v>
      </c>
      <c r="W177">
        <v>128713871.34999999</v>
      </c>
      <c r="X177">
        <v>250562.35</v>
      </c>
      <c r="Y177" t="s">
        <v>57</v>
      </c>
      <c r="Z177">
        <v>199700.4</v>
      </c>
      <c r="AA177">
        <v>0</v>
      </c>
      <c r="AB177">
        <v>0</v>
      </c>
      <c r="AC177">
        <v>-8747345</v>
      </c>
      <c r="AD177" s="48" t="str">
        <f t="shared" si="24"/>
        <v>OK</v>
      </c>
      <c r="AE177">
        <v>30174528</v>
      </c>
      <c r="AF177">
        <v>0</v>
      </c>
      <c r="AG177">
        <v>0</v>
      </c>
      <c r="AH177">
        <v>139635060</v>
      </c>
      <c r="AI177">
        <v>103554690</v>
      </c>
      <c r="AJ177" s="46" t="str">
        <f t="shared" si="30"/>
        <v>OK</v>
      </c>
      <c r="AK177">
        <v>136575186</v>
      </c>
      <c r="AL177">
        <v>105004217.42</v>
      </c>
      <c r="AM177">
        <v>0</v>
      </c>
      <c r="AN177" s="49">
        <v>0</v>
      </c>
      <c r="AO177">
        <v>0</v>
      </c>
      <c r="AP177">
        <v>0</v>
      </c>
      <c r="AQ177" s="48">
        <f t="shared" si="25"/>
        <v>0</v>
      </c>
      <c r="AR177">
        <v>25601618</v>
      </c>
      <c r="AS177">
        <v>25601618</v>
      </c>
      <c r="AT177">
        <v>0</v>
      </c>
      <c r="AU177">
        <v>0</v>
      </c>
      <c r="AV177" s="50">
        <f t="shared" si="26"/>
        <v>0</v>
      </c>
      <c r="AW177" s="50" t="str">
        <f t="shared" si="27"/>
        <v>NÃO</v>
      </c>
      <c r="AX177" s="5" t="str">
        <f t="shared" si="28"/>
        <v>OK</v>
      </c>
      <c r="AY177" s="5" t="str">
        <f t="shared" si="29"/>
        <v>OK</v>
      </c>
      <c r="BC177" s="65" t="s">
        <v>610</v>
      </c>
      <c r="BD177" t="s">
        <v>1562</v>
      </c>
      <c r="BE177" s="65" t="s">
        <v>642</v>
      </c>
      <c r="BF177" t="s">
        <v>643</v>
      </c>
      <c r="BG177" s="61" t="s">
        <v>641</v>
      </c>
      <c r="BH177" t="str">
        <f t="shared" si="21"/>
        <v>IPA</v>
      </c>
    </row>
    <row r="178" spans="1:60" x14ac:dyDescent="0.25">
      <c r="A178" s="65" t="s">
        <v>1540</v>
      </c>
      <c r="B178" s="65" t="s">
        <v>610</v>
      </c>
      <c r="C178" t="s">
        <v>1563</v>
      </c>
      <c r="D178" s="65" t="s">
        <v>645</v>
      </c>
      <c r="E178" t="s">
        <v>646</v>
      </c>
      <c r="F178" t="s">
        <v>52</v>
      </c>
      <c r="G178" s="52" t="s">
        <v>359</v>
      </c>
      <c r="H178" t="s">
        <v>54</v>
      </c>
      <c r="I178" t="s">
        <v>55</v>
      </c>
      <c r="J178" t="s">
        <v>56</v>
      </c>
      <c r="K178" t="s">
        <v>57</v>
      </c>
      <c r="L178" t="s">
        <v>57</v>
      </c>
      <c r="M178" t="s">
        <v>111</v>
      </c>
      <c r="N178">
        <v>703</v>
      </c>
      <c r="O178" s="46" t="str">
        <f t="shared" si="22"/>
        <v>OK</v>
      </c>
      <c r="P178" t="s">
        <v>59</v>
      </c>
      <c r="Q178" t="s">
        <v>59</v>
      </c>
      <c r="R178" t="s">
        <v>59</v>
      </c>
      <c r="S178" s="59" t="s">
        <v>1140</v>
      </c>
      <c r="T178">
        <v>409594721.12</v>
      </c>
      <c r="U178">
        <v>58747326.100000001</v>
      </c>
      <c r="V178" s="48" t="str">
        <f t="shared" si="23"/>
        <v>OK</v>
      </c>
      <c r="W178">
        <v>95594929.299999997</v>
      </c>
      <c r="X178">
        <v>29290631</v>
      </c>
      <c r="Y178" t="s">
        <v>59</v>
      </c>
      <c r="Z178">
        <v>348778.71</v>
      </c>
      <c r="AA178">
        <v>4578.2</v>
      </c>
      <c r="AB178">
        <v>19549.2</v>
      </c>
      <c r="AC178">
        <v>15611346.699999999</v>
      </c>
      <c r="AD178" s="48" t="str">
        <f t="shared" si="24"/>
        <v>OK</v>
      </c>
      <c r="AE178">
        <v>218336615.96000001</v>
      </c>
      <c r="AF178">
        <v>0</v>
      </c>
      <c r="AG178">
        <v>25000000</v>
      </c>
      <c r="AH178">
        <v>0</v>
      </c>
      <c r="AI178">
        <v>0</v>
      </c>
      <c r="AJ178" s="46" t="str">
        <f t="shared" si="30"/>
        <v>OK</v>
      </c>
      <c r="AK178">
        <v>0</v>
      </c>
      <c r="AL178">
        <v>0</v>
      </c>
      <c r="AM178">
        <v>0</v>
      </c>
      <c r="AN178" s="49">
        <v>0</v>
      </c>
      <c r="AO178">
        <v>91425333</v>
      </c>
      <c r="AP178">
        <v>91425333</v>
      </c>
      <c r="AQ178" s="48">
        <f t="shared" si="25"/>
        <v>0</v>
      </c>
      <c r="AR178">
        <v>87989242</v>
      </c>
      <c r="AS178">
        <v>87989242</v>
      </c>
      <c r="AT178">
        <v>0</v>
      </c>
      <c r="AU178">
        <v>0</v>
      </c>
      <c r="AV178" s="50">
        <f t="shared" si="26"/>
        <v>0</v>
      </c>
      <c r="AW178" s="50" t="str">
        <f t="shared" si="27"/>
        <v>NÃO</v>
      </c>
      <c r="AX178" s="5" t="str">
        <f t="shared" si="28"/>
        <v>OK</v>
      </c>
      <c r="AY178" s="5" t="str">
        <f t="shared" si="29"/>
        <v>OK</v>
      </c>
      <c r="BC178" s="65" t="s">
        <v>610</v>
      </c>
      <c r="BD178" t="s">
        <v>1564</v>
      </c>
      <c r="BE178" s="65" t="s">
        <v>645</v>
      </c>
      <c r="BF178" t="s">
        <v>646</v>
      </c>
      <c r="BG178" s="61" t="s">
        <v>644</v>
      </c>
      <c r="BH178" t="str">
        <f t="shared" si="21"/>
        <v>LAFEPE</v>
      </c>
    </row>
    <row r="179" spans="1:60" x14ac:dyDescent="0.25">
      <c r="A179" s="65" t="s">
        <v>1540</v>
      </c>
      <c r="B179" s="65" t="s">
        <v>610</v>
      </c>
      <c r="C179" t="s">
        <v>1565</v>
      </c>
      <c r="D179" s="65" t="s">
        <v>648</v>
      </c>
      <c r="E179" t="s">
        <v>649</v>
      </c>
      <c r="F179" t="s">
        <v>52</v>
      </c>
      <c r="G179" s="20" t="s">
        <v>110</v>
      </c>
      <c r="H179" t="s">
        <v>54</v>
      </c>
      <c r="I179" t="s">
        <v>55</v>
      </c>
      <c r="J179" t="s">
        <v>56</v>
      </c>
      <c r="K179" t="s">
        <v>57</v>
      </c>
      <c r="L179" t="s">
        <v>57</v>
      </c>
      <c r="M179" t="s">
        <v>58</v>
      </c>
      <c r="N179">
        <v>287</v>
      </c>
      <c r="O179" s="46" t="str">
        <f t="shared" si="22"/>
        <v>OK</v>
      </c>
      <c r="P179" t="s">
        <v>59</v>
      </c>
      <c r="Q179" t="s">
        <v>59</v>
      </c>
      <c r="R179" t="s">
        <v>57</v>
      </c>
      <c r="S179" s="59" t="s">
        <v>1141</v>
      </c>
      <c r="T179">
        <v>3982196.95</v>
      </c>
      <c r="U179">
        <v>95361144.450000003</v>
      </c>
      <c r="V179" s="48" t="str">
        <f t="shared" si="23"/>
        <v>OK</v>
      </c>
      <c r="W179">
        <v>119869927.40000001</v>
      </c>
      <c r="X179">
        <v>9015.39</v>
      </c>
      <c r="Y179" t="s">
        <v>57</v>
      </c>
      <c r="Z179">
        <v>229195.88</v>
      </c>
      <c r="AA179">
        <v>0</v>
      </c>
      <c r="AB179">
        <v>6183.1</v>
      </c>
      <c r="AC179">
        <v>6934291.6100000003</v>
      </c>
      <c r="AD179" s="48" t="str">
        <f t="shared" si="24"/>
        <v>OK</v>
      </c>
      <c r="AE179">
        <v>-180516878.59999999</v>
      </c>
      <c r="AF179">
        <v>0</v>
      </c>
      <c r="AG179">
        <v>0</v>
      </c>
      <c r="AH179">
        <v>108124076.62</v>
      </c>
      <c r="AI179">
        <v>116576907.02</v>
      </c>
      <c r="AJ179" s="46" t="str">
        <f t="shared" si="30"/>
        <v>OK</v>
      </c>
      <c r="AK179">
        <v>107951603.48</v>
      </c>
      <c r="AL179">
        <v>119184635.69</v>
      </c>
      <c r="AM179">
        <v>3627023.03</v>
      </c>
      <c r="AN179" s="49">
        <v>3411145.63</v>
      </c>
      <c r="AO179">
        <v>432087</v>
      </c>
      <c r="AP179">
        <v>435714</v>
      </c>
      <c r="AQ179" s="48">
        <f t="shared" si="25"/>
        <v>3627</v>
      </c>
      <c r="AR179">
        <v>439400256.06999999</v>
      </c>
      <c r="AS179">
        <v>443027279.10000002</v>
      </c>
      <c r="AT179">
        <v>3627023.03</v>
      </c>
      <c r="AU179">
        <v>3411145.63</v>
      </c>
      <c r="AV179" s="50">
        <f t="shared" si="26"/>
        <v>7038168.6600000309</v>
      </c>
      <c r="AW179" s="50" t="str">
        <f t="shared" si="27"/>
        <v>SIM</v>
      </c>
      <c r="AX179" s="5" t="str">
        <f t="shared" si="28"/>
        <v>OK</v>
      </c>
      <c r="AY179" s="5" t="str">
        <f t="shared" si="29"/>
        <v>OK</v>
      </c>
      <c r="BC179" s="65" t="s">
        <v>610</v>
      </c>
      <c r="BD179" t="s">
        <v>1566</v>
      </c>
      <c r="BE179" s="65" t="s">
        <v>648</v>
      </c>
      <c r="BF179" t="s">
        <v>649</v>
      </c>
      <c r="BG179" s="61" t="s">
        <v>647</v>
      </c>
      <c r="BH179" t="str">
        <f t="shared" si="21"/>
        <v>PERPART</v>
      </c>
    </row>
    <row r="180" spans="1:60" x14ac:dyDescent="0.25">
      <c r="A180" s="65" t="s">
        <v>1540</v>
      </c>
      <c r="B180" s="65" t="s">
        <v>610</v>
      </c>
      <c r="C180" t="s">
        <v>1567</v>
      </c>
      <c r="D180" s="65" t="s">
        <v>651</v>
      </c>
      <c r="E180" t="s">
        <v>652</v>
      </c>
      <c r="F180" t="s">
        <v>52</v>
      </c>
      <c r="G180" s="52" t="s">
        <v>239</v>
      </c>
      <c r="H180" t="s">
        <v>54</v>
      </c>
      <c r="I180" t="s">
        <v>55</v>
      </c>
      <c r="J180" t="s">
        <v>56</v>
      </c>
      <c r="K180" t="s">
        <v>57</v>
      </c>
      <c r="L180" t="s">
        <v>57</v>
      </c>
      <c r="M180" t="s">
        <v>111</v>
      </c>
      <c r="N180">
        <v>202</v>
      </c>
      <c r="O180" s="46" t="str">
        <f t="shared" si="22"/>
        <v>OK</v>
      </c>
      <c r="P180" t="s">
        <v>59</v>
      </c>
      <c r="Q180" t="s">
        <v>59</v>
      </c>
      <c r="R180" t="s">
        <v>57</v>
      </c>
      <c r="S180" s="57" t="s">
        <v>1142</v>
      </c>
      <c r="T180">
        <v>35754911.670000002</v>
      </c>
      <c r="U180">
        <v>19670852.309999999</v>
      </c>
      <c r="V180" s="48" t="str">
        <f t="shared" si="23"/>
        <v>OK</v>
      </c>
      <c r="W180">
        <v>34960757.439999998</v>
      </c>
      <c r="X180">
        <v>1415840.69</v>
      </c>
      <c r="Y180" t="s">
        <v>57</v>
      </c>
      <c r="Z180">
        <v>310002.90999999997</v>
      </c>
      <c r="AA180">
        <v>0</v>
      </c>
      <c r="AB180">
        <v>19900.64</v>
      </c>
      <c r="AC180">
        <v>2209994.92</v>
      </c>
      <c r="AD180" s="48" t="str">
        <f t="shared" si="24"/>
        <v>OK</v>
      </c>
      <c r="AE180">
        <v>2779886.22</v>
      </c>
      <c r="AF180">
        <v>0</v>
      </c>
      <c r="AG180">
        <v>0</v>
      </c>
      <c r="AH180">
        <v>0</v>
      </c>
      <c r="AI180">
        <v>0</v>
      </c>
      <c r="AJ180" s="46" t="str">
        <f t="shared" si="30"/>
        <v>OK</v>
      </c>
      <c r="AK180">
        <v>0</v>
      </c>
      <c r="AL180">
        <v>0</v>
      </c>
      <c r="AM180">
        <v>11220000</v>
      </c>
      <c r="AN180" s="49">
        <v>0</v>
      </c>
      <c r="AO180">
        <v>205862946</v>
      </c>
      <c r="AP180">
        <v>205862946</v>
      </c>
      <c r="AQ180" s="48">
        <f t="shared" si="25"/>
        <v>0</v>
      </c>
      <c r="AR180">
        <v>205862946</v>
      </c>
      <c r="AS180">
        <v>205862945.88999999</v>
      </c>
      <c r="AT180">
        <v>11220000</v>
      </c>
      <c r="AU180">
        <v>11220000</v>
      </c>
      <c r="AV180" s="50">
        <f t="shared" si="26"/>
        <v>11219999.889999986</v>
      </c>
      <c r="AW180" s="50" t="str">
        <f t="shared" si="27"/>
        <v>SIM</v>
      </c>
      <c r="AX180" s="5" t="str">
        <f t="shared" si="28"/>
        <v>OK</v>
      </c>
      <c r="AY180" s="5" t="str">
        <f t="shared" si="29"/>
        <v>OK</v>
      </c>
      <c r="BC180" s="65" t="s">
        <v>610</v>
      </c>
      <c r="BD180" t="s">
        <v>1568</v>
      </c>
      <c r="BE180" s="65" t="s">
        <v>651</v>
      </c>
      <c r="BF180" t="s">
        <v>652</v>
      </c>
      <c r="BG180" s="61" t="s">
        <v>650</v>
      </c>
      <c r="BH180" t="str">
        <f t="shared" si="21"/>
        <v>PORTO DO RECIFE</v>
      </c>
    </row>
    <row r="181" spans="1:60" x14ac:dyDescent="0.25">
      <c r="A181" s="65" t="s">
        <v>1540</v>
      </c>
      <c r="B181" s="65" t="s">
        <v>610</v>
      </c>
      <c r="C181" t="s">
        <v>1569</v>
      </c>
      <c r="D181" s="65" t="s">
        <v>654</v>
      </c>
      <c r="E181" t="s">
        <v>655</v>
      </c>
      <c r="F181" t="s">
        <v>52</v>
      </c>
      <c r="G181" s="52" t="s">
        <v>239</v>
      </c>
      <c r="H181" t="s">
        <v>73</v>
      </c>
      <c r="I181" t="s">
        <v>74</v>
      </c>
      <c r="J181" t="s">
        <v>56</v>
      </c>
      <c r="K181" t="s">
        <v>57</v>
      </c>
      <c r="L181" t="s">
        <v>57</v>
      </c>
      <c r="M181" t="s">
        <v>111</v>
      </c>
      <c r="N181">
        <v>639</v>
      </c>
      <c r="O181" s="46" t="str">
        <f t="shared" si="22"/>
        <v>OK</v>
      </c>
      <c r="P181" t="s">
        <v>59</v>
      </c>
      <c r="Q181" t="s">
        <v>59</v>
      </c>
      <c r="R181" t="s">
        <v>59</v>
      </c>
      <c r="S181" s="57" t="s">
        <v>1143</v>
      </c>
      <c r="T181">
        <v>358612951.83999997</v>
      </c>
      <c r="U181">
        <v>82621104.200000003</v>
      </c>
      <c r="V181" s="48" t="str">
        <f t="shared" si="23"/>
        <v>OK</v>
      </c>
      <c r="W181">
        <v>380671296.97000003</v>
      </c>
      <c r="X181">
        <v>112049191.34</v>
      </c>
      <c r="Y181" t="s">
        <v>59</v>
      </c>
      <c r="Z181">
        <v>423579.54</v>
      </c>
      <c r="AA181">
        <v>3408.75</v>
      </c>
      <c r="AB181">
        <v>20020</v>
      </c>
      <c r="AC181">
        <v>114358033.03</v>
      </c>
      <c r="AD181" s="48" t="str">
        <f t="shared" si="24"/>
        <v>OK</v>
      </c>
      <c r="AE181">
        <v>3812337505.52</v>
      </c>
      <c r="AF181">
        <v>0</v>
      </c>
      <c r="AG181">
        <v>0</v>
      </c>
      <c r="AH181">
        <v>0</v>
      </c>
      <c r="AI181">
        <v>0</v>
      </c>
      <c r="AJ181" s="46" t="str">
        <f t="shared" si="30"/>
        <v>OK</v>
      </c>
      <c r="AK181">
        <v>0</v>
      </c>
      <c r="AL181">
        <v>0</v>
      </c>
      <c r="AM181">
        <v>381473211.01999998</v>
      </c>
      <c r="AN181" s="49">
        <v>934607.44</v>
      </c>
      <c r="AO181">
        <v>0</v>
      </c>
      <c r="AP181">
        <v>0</v>
      </c>
      <c r="AQ181" s="48">
        <f t="shared" si="25"/>
        <v>0</v>
      </c>
      <c r="AR181">
        <v>1964551500.4400001</v>
      </c>
      <c r="AS181">
        <v>1965486107.8800001</v>
      </c>
      <c r="AT181">
        <v>0</v>
      </c>
      <c r="AU181">
        <v>0</v>
      </c>
      <c r="AV181" s="50">
        <f t="shared" si="26"/>
        <v>934607.44000005722</v>
      </c>
      <c r="AW181" s="50" t="str">
        <f t="shared" si="27"/>
        <v>SIM</v>
      </c>
      <c r="AX181" s="5" t="str">
        <f t="shared" si="28"/>
        <v>VER CAPITAL</v>
      </c>
      <c r="AY181" s="5" t="str">
        <f t="shared" si="29"/>
        <v>OK</v>
      </c>
      <c r="BC181" s="65" t="s">
        <v>610</v>
      </c>
      <c r="BD181" t="s">
        <v>1570</v>
      </c>
      <c r="BE181" s="65" t="s">
        <v>654</v>
      </c>
      <c r="BF181" t="s">
        <v>655</v>
      </c>
      <c r="BG181" s="61" t="s">
        <v>653</v>
      </c>
      <c r="BH181" t="str">
        <f t="shared" si="21"/>
        <v>SUAPE</v>
      </c>
    </row>
    <row r="182" spans="1:60" x14ac:dyDescent="0.25">
      <c r="A182" s="44" t="s">
        <v>1571</v>
      </c>
      <c r="B182" s="44" t="s">
        <v>656</v>
      </c>
      <c r="C182" t="s">
        <v>1572</v>
      </c>
      <c r="D182" s="44" t="s">
        <v>661</v>
      </c>
      <c r="E182" t="s">
        <v>662</v>
      </c>
      <c r="F182" t="s">
        <v>52</v>
      </c>
      <c r="G182" s="52" t="s">
        <v>87</v>
      </c>
      <c r="H182" t="s">
        <v>54</v>
      </c>
      <c r="I182" t="s">
        <v>55</v>
      </c>
      <c r="J182" t="s">
        <v>56</v>
      </c>
      <c r="K182" t="s">
        <v>57</v>
      </c>
      <c r="L182" t="s">
        <v>57</v>
      </c>
      <c r="M182" t="s">
        <v>111</v>
      </c>
      <c r="N182">
        <v>904</v>
      </c>
      <c r="O182" s="46" t="str">
        <f t="shared" si="22"/>
        <v>OK</v>
      </c>
      <c r="P182" t="s">
        <v>59</v>
      </c>
      <c r="Q182" t="s">
        <v>59</v>
      </c>
      <c r="R182" t="s">
        <v>59</v>
      </c>
      <c r="S182" s="66" t="s">
        <v>1145</v>
      </c>
      <c r="T182">
        <v>3374438505.1500001</v>
      </c>
      <c r="U182">
        <v>186814308</v>
      </c>
      <c r="V182" s="48" t="str">
        <f t="shared" si="23"/>
        <v>OK</v>
      </c>
      <c r="W182">
        <v>1006220251</v>
      </c>
      <c r="X182">
        <v>0</v>
      </c>
      <c r="Y182" t="s">
        <v>57</v>
      </c>
      <c r="Z182">
        <v>59048.6</v>
      </c>
      <c r="AA182">
        <v>0</v>
      </c>
      <c r="AB182">
        <v>0</v>
      </c>
      <c r="AC182">
        <v>-113845359</v>
      </c>
      <c r="AD182" s="48" t="str">
        <f t="shared" si="24"/>
        <v>OK</v>
      </c>
      <c r="AE182">
        <v>-1037910757</v>
      </c>
      <c r="AF182">
        <v>-107361110</v>
      </c>
      <c r="AG182">
        <v>0</v>
      </c>
      <c r="AH182">
        <v>107361110</v>
      </c>
      <c r="AI182">
        <v>786512172</v>
      </c>
      <c r="AJ182" s="46" t="str">
        <f t="shared" si="30"/>
        <v>INDÍCIO DE DEPENDÊNCIA POR SUBVENÇÃO</v>
      </c>
      <c r="AK182">
        <v>16593484.130000001</v>
      </c>
      <c r="AL182">
        <v>0</v>
      </c>
      <c r="AM182">
        <v>34408805</v>
      </c>
      <c r="AN182" s="49">
        <v>34408805</v>
      </c>
      <c r="AO182">
        <v>4.71</v>
      </c>
      <c r="AP182">
        <v>4.71</v>
      </c>
      <c r="AQ182" s="48">
        <f t="shared" si="25"/>
        <v>0</v>
      </c>
      <c r="AR182">
        <v>152286319</v>
      </c>
      <c r="AS182">
        <v>152286319</v>
      </c>
      <c r="AT182">
        <v>0</v>
      </c>
      <c r="AU182">
        <v>0</v>
      </c>
      <c r="AV182" s="50">
        <f t="shared" si="26"/>
        <v>0</v>
      </c>
      <c r="AW182" s="50" t="str">
        <f t="shared" si="27"/>
        <v>NÃO</v>
      </c>
      <c r="AX182" s="5" t="str">
        <f t="shared" si="28"/>
        <v>VER CAPITAL</v>
      </c>
      <c r="AY182" s="5" t="str">
        <f t="shared" si="29"/>
        <v>INDÍCIO DE DEPENDÊNCIA POR CAPITAL</v>
      </c>
      <c r="BC182" s="44" t="s">
        <v>656</v>
      </c>
      <c r="BD182" t="s">
        <v>1573</v>
      </c>
      <c r="BE182" s="44" t="s">
        <v>661</v>
      </c>
      <c r="BF182" t="s">
        <v>662</v>
      </c>
      <c r="BG182" s="61" t="s">
        <v>660</v>
      </c>
      <c r="BH182" t="str">
        <f t="shared" si="21"/>
        <v>AGESPISA</v>
      </c>
    </row>
    <row r="183" spans="1:60" x14ac:dyDescent="0.25">
      <c r="A183" s="44" t="s">
        <v>1571</v>
      </c>
      <c r="B183" s="44" t="s">
        <v>656</v>
      </c>
      <c r="C183" t="s">
        <v>1574</v>
      </c>
      <c r="D183" s="44" t="s">
        <v>658</v>
      </c>
      <c r="E183" t="s">
        <v>659</v>
      </c>
      <c r="F183" t="s">
        <v>52</v>
      </c>
      <c r="G183" s="52" t="s">
        <v>68</v>
      </c>
      <c r="H183" t="s">
        <v>54</v>
      </c>
      <c r="I183" t="s">
        <v>55</v>
      </c>
      <c r="J183" t="s">
        <v>56</v>
      </c>
      <c r="K183" t="s">
        <v>57</v>
      </c>
      <c r="L183" t="s">
        <v>57</v>
      </c>
      <c r="M183" t="s">
        <v>111</v>
      </c>
      <c r="N183">
        <v>31</v>
      </c>
      <c r="O183" s="46" t="str">
        <f t="shared" si="22"/>
        <v>OK</v>
      </c>
      <c r="P183" t="s">
        <v>59</v>
      </c>
      <c r="Q183" t="s">
        <v>59</v>
      </c>
      <c r="R183" t="s">
        <v>59</v>
      </c>
      <c r="S183" s="57" t="s">
        <v>1144</v>
      </c>
      <c r="T183">
        <v>14795172.130000001</v>
      </c>
      <c r="U183">
        <v>2652262.64</v>
      </c>
      <c r="V183" s="48" t="str">
        <f t="shared" si="23"/>
        <v>OK</v>
      </c>
      <c r="W183">
        <v>13259297.039999999</v>
      </c>
      <c r="X183">
        <v>0</v>
      </c>
      <c r="Y183" t="s">
        <v>57</v>
      </c>
      <c r="Z183">
        <v>182329.28</v>
      </c>
      <c r="AA183">
        <v>0</v>
      </c>
      <c r="AB183">
        <v>35687.199999999997</v>
      </c>
      <c r="AC183">
        <v>1535875.09</v>
      </c>
      <c r="AD183" s="48" t="str">
        <f t="shared" si="24"/>
        <v>OK</v>
      </c>
      <c r="AE183">
        <v>61368766.18</v>
      </c>
      <c r="AF183">
        <v>0</v>
      </c>
      <c r="AG183">
        <v>0</v>
      </c>
      <c r="AH183">
        <v>0</v>
      </c>
      <c r="AI183">
        <v>0</v>
      </c>
      <c r="AJ183" s="46" t="str">
        <f t="shared" si="30"/>
        <v>OK</v>
      </c>
      <c r="AK183">
        <v>0</v>
      </c>
      <c r="AL183">
        <v>0</v>
      </c>
      <c r="AM183">
        <v>10002000</v>
      </c>
      <c r="AN183" s="49">
        <v>24004800</v>
      </c>
      <c r="AO183">
        <v>4580856</v>
      </c>
      <c r="AP183">
        <v>6981336</v>
      </c>
      <c r="AQ183" s="48">
        <f t="shared" si="25"/>
        <v>2400480</v>
      </c>
      <c r="AR183">
        <v>45808560</v>
      </c>
      <c r="AS183">
        <v>69813360</v>
      </c>
      <c r="AT183">
        <v>0</v>
      </c>
      <c r="AU183">
        <v>0</v>
      </c>
      <c r="AV183" s="50">
        <f t="shared" si="26"/>
        <v>24004800</v>
      </c>
      <c r="AW183" s="50" t="str">
        <f t="shared" si="27"/>
        <v>SIM</v>
      </c>
      <c r="AX183" s="5" t="str">
        <f t="shared" si="28"/>
        <v>VER CAPITAL</v>
      </c>
      <c r="AY183" s="5" t="str">
        <f t="shared" si="29"/>
        <v>OK</v>
      </c>
      <c r="BC183" s="44" t="s">
        <v>656</v>
      </c>
      <c r="BD183" t="s">
        <v>1575</v>
      </c>
      <c r="BE183" s="44" t="s">
        <v>658</v>
      </c>
      <c r="BF183" t="s">
        <v>659</v>
      </c>
      <c r="BG183" s="61" t="s">
        <v>657</v>
      </c>
      <c r="BH183" t="str">
        <f t="shared" si="21"/>
        <v>BADESPI</v>
      </c>
    </row>
    <row r="184" spans="1:60" x14ac:dyDescent="0.25">
      <c r="A184" s="44" t="s">
        <v>1571</v>
      </c>
      <c r="B184" s="44" t="s">
        <v>656</v>
      </c>
      <c r="C184" t="s">
        <v>1576</v>
      </c>
      <c r="D184" s="44" t="s">
        <v>673</v>
      </c>
      <c r="E184" t="s">
        <v>674</v>
      </c>
      <c r="F184" t="s">
        <v>52</v>
      </c>
      <c r="G184" s="52" t="s">
        <v>204</v>
      </c>
      <c r="H184" t="s">
        <v>54</v>
      </c>
      <c r="I184" t="s">
        <v>55</v>
      </c>
      <c r="J184" t="s">
        <v>56</v>
      </c>
      <c r="K184" t="s">
        <v>57</v>
      </c>
      <c r="L184" t="s">
        <v>57</v>
      </c>
      <c r="M184" t="s">
        <v>58</v>
      </c>
      <c r="N184">
        <v>135</v>
      </c>
      <c r="O184" s="46" t="str">
        <f t="shared" si="22"/>
        <v>OK</v>
      </c>
      <c r="P184" t="s">
        <v>59</v>
      </c>
      <c r="Q184" t="s">
        <v>59</v>
      </c>
      <c r="R184" t="s">
        <v>57</v>
      </c>
      <c r="S184" s="47" t="s">
        <v>987</v>
      </c>
      <c r="T184">
        <v>28780000</v>
      </c>
      <c r="U184">
        <v>4420840</v>
      </c>
      <c r="V184" s="48" t="str">
        <f t="shared" si="23"/>
        <v>OK</v>
      </c>
      <c r="W184">
        <v>28047900</v>
      </c>
      <c r="X184">
        <v>22411260</v>
      </c>
      <c r="Y184" t="s">
        <v>57</v>
      </c>
      <c r="Z184">
        <v>360000</v>
      </c>
      <c r="AA184">
        <v>0</v>
      </c>
      <c r="AB184">
        <v>257900</v>
      </c>
      <c r="AC184">
        <v>1690000</v>
      </c>
      <c r="AD184" s="48" t="str">
        <f t="shared" si="24"/>
        <v>OK</v>
      </c>
      <c r="AE184">
        <v>2340000</v>
      </c>
      <c r="AF184">
        <v>0</v>
      </c>
      <c r="AG184">
        <v>0</v>
      </c>
      <c r="AH184">
        <v>12000000</v>
      </c>
      <c r="AI184">
        <v>28300000</v>
      </c>
      <c r="AJ184" s="46" t="str">
        <f t="shared" si="30"/>
        <v>OK</v>
      </c>
      <c r="AK184">
        <v>75900</v>
      </c>
      <c r="AL184">
        <v>317300</v>
      </c>
      <c r="AM184">
        <v>0</v>
      </c>
      <c r="AN184" s="49">
        <v>0</v>
      </c>
      <c r="AO184">
        <v>99.99</v>
      </c>
      <c r="AP184">
        <v>99.99</v>
      </c>
      <c r="AQ184" s="48">
        <f t="shared" si="25"/>
        <v>0</v>
      </c>
      <c r="AR184">
        <v>0</v>
      </c>
      <c r="AS184">
        <v>0</v>
      </c>
      <c r="AT184">
        <v>0</v>
      </c>
      <c r="AU184">
        <v>0</v>
      </c>
      <c r="AV184" s="50">
        <f t="shared" si="26"/>
        <v>0</v>
      </c>
      <c r="AW184" s="50" t="str">
        <f t="shared" si="27"/>
        <v>NÃO</v>
      </c>
      <c r="AX184" s="5" t="str">
        <f t="shared" si="28"/>
        <v>OK</v>
      </c>
      <c r="AY184" s="5" t="str">
        <f t="shared" si="29"/>
        <v>OK</v>
      </c>
      <c r="BC184" s="44" t="s">
        <v>656</v>
      </c>
      <c r="BD184" t="s">
        <v>672</v>
      </c>
      <c r="BE184" s="44" t="s">
        <v>673</v>
      </c>
      <c r="BF184" t="s">
        <v>674</v>
      </c>
      <c r="BG184" s="61" t="s">
        <v>672</v>
      </c>
      <c r="BH184" t="str">
        <f t="shared" si="21"/>
        <v>CFLP</v>
      </c>
    </row>
    <row r="185" spans="1:60" x14ac:dyDescent="0.25">
      <c r="A185" s="44" t="s">
        <v>1571</v>
      </c>
      <c r="B185" s="44" t="s">
        <v>656</v>
      </c>
      <c r="C185" t="s">
        <v>1577</v>
      </c>
      <c r="D185" s="44" t="s">
        <v>676</v>
      </c>
      <c r="E185" t="s">
        <v>677</v>
      </c>
      <c r="F185" t="s">
        <v>52</v>
      </c>
      <c r="G185" s="20" t="s">
        <v>110</v>
      </c>
      <c r="H185" t="s">
        <v>54</v>
      </c>
      <c r="I185" t="s">
        <v>55</v>
      </c>
      <c r="J185" t="s">
        <v>56</v>
      </c>
      <c r="K185" t="s">
        <v>57</v>
      </c>
      <c r="L185" t="s">
        <v>57</v>
      </c>
      <c r="M185" t="s">
        <v>58</v>
      </c>
      <c r="N185">
        <v>687</v>
      </c>
      <c r="O185" s="46" t="str">
        <f t="shared" si="22"/>
        <v>OK</v>
      </c>
      <c r="P185" t="s">
        <v>59</v>
      </c>
      <c r="Q185" t="s">
        <v>59</v>
      </c>
      <c r="R185" t="s">
        <v>57</v>
      </c>
      <c r="S185" t="s">
        <v>1148</v>
      </c>
      <c r="T185">
        <v>119403742.14</v>
      </c>
      <c r="U185">
        <v>84044179.859999999</v>
      </c>
      <c r="V185" s="48" t="str">
        <f t="shared" si="23"/>
        <v>OK</v>
      </c>
      <c r="W185">
        <v>119031855.56</v>
      </c>
      <c r="X185">
        <v>0</v>
      </c>
      <c r="Y185" t="s">
        <v>57</v>
      </c>
      <c r="Z185">
        <v>386186.62</v>
      </c>
      <c r="AA185">
        <v>0</v>
      </c>
      <c r="AB185">
        <v>22972.99</v>
      </c>
      <c r="AC185">
        <v>376601.21</v>
      </c>
      <c r="AD185" s="48" t="str">
        <f t="shared" si="24"/>
        <v>OK</v>
      </c>
      <c r="AE185">
        <v>66698554.780000001</v>
      </c>
      <c r="AF185">
        <v>0</v>
      </c>
      <c r="AG185">
        <v>0</v>
      </c>
      <c r="AH185">
        <v>103229895.55</v>
      </c>
      <c r="AI185">
        <v>119403742.14</v>
      </c>
      <c r="AJ185" s="46" t="str">
        <f t="shared" si="30"/>
        <v>OK</v>
      </c>
      <c r="AK185">
        <v>5707719.8099999996</v>
      </c>
      <c r="AL185">
        <v>24498908.870000001</v>
      </c>
      <c r="AM185">
        <v>0</v>
      </c>
      <c r="AN185" s="49">
        <v>0</v>
      </c>
      <c r="AO185">
        <v>99.64</v>
      </c>
      <c r="AP185">
        <v>99.64</v>
      </c>
      <c r="AQ185" s="48">
        <f t="shared" si="25"/>
        <v>0</v>
      </c>
      <c r="AR185">
        <v>125885754.92</v>
      </c>
      <c r="AS185">
        <v>125885754.92</v>
      </c>
      <c r="AT185">
        <v>132926878.69</v>
      </c>
      <c r="AU185">
        <v>132327076.70999999</v>
      </c>
      <c r="AV185" s="50">
        <f t="shared" si="26"/>
        <v>132327076.70999999</v>
      </c>
      <c r="AW185" s="50" t="str">
        <f t="shared" si="27"/>
        <v>SIM</v>
      </c>
      <c r="AX185" s="5" t="str">
        <f t="shared" si="28"/>
        <v>OK</v>
      </c>
      <c r="AY185" s="5" t="str">
        <f t="shared" si="29"/>
        <v>OK</v>
      </c>
      <c r="BC185" s="44" t="s">
        <v>656</v>
      </c>
      <c r="BD185" t="s">
        <v>1578</v>
      </c>
      <c r="BE185" s="44" t="s">
        <v>676</v>
      </c>
      <c r="BF185" t="s">
        <v>677</v>
      </c>
      <c r="BG185" s="61" t="s">
        <v>675</v>
      </c>
      <c r="BH185" t="str">
        <f t="shared" si="21"/>
        <v>EMGERPI</v>
      </c>
    </row>
    <row r="186" spans="1:60" x14ac:dyDescent="0.25">
      <c r="A186" s="44" t="s">
        <v>1571</v>
      </c>
      <c r="B186" s="44" t="s">
        <v>656</v>
      </c>
      <c r="C186" t="s">
        <v>1242</v>
      </c>
      <c r="D186" s="44" t="s">
        <v>683</v>
      </c>
      <c r="E186" t="s">
        <v>684</v>
      </c>
      <c r="F186" t="s">
        <v>52</v>
      </c>
      <c r="G186" s="58" t="s">
        <v>98</v>
      </c>
      <c r="H186" t="s">
        <v>54</v>
      </c>
      <c r="I186" t="s">
        <v>55</v>
      </c>
      <c r="J186" t="s">
        <v>56</v>
      </c>
      <c r="K186" t="s">
        <v>57</v>
      </c>
      <c r="L186" t="s">
        <v>57</v>
      </c>
      <c r="M186" t="s">
        <v>111</v>
      </c>
      <c r="N186">
        <v>268</v>
      </c>
      <c r="O186" s="46" t="str">
        <f t="shared" si="22"/>
        <v>OK</v>
      </c>
      <c r="P186" t="s">
        <v>59</v>
      </c>
      <c r="Q186" t="s">
        <v>59</v>
      </c>
      <c r="R186" t="s">
        <v>59</v>
      </c>
      <c r="S186" t="s">
        <v>1150</v>
      </c>
      <c r="T186">
        <v>2181361.36</v>
      </c>
      <c r="U186">
        <v>6096201.71</v>
      </c>
      <c r="V186" s="48" t="str">
        <f t="shared" si="23"/>
        <v>OK</v>
      </c>
      <c r="W186">
        <v>17000757.41</v>
      </c>
      <c r="X186">
        <v>2972850.09</v>
      </c>
      <c r="Y186" t="s">
        <v>57</v>
      </c>
      <c r="Z186">
        <v>237145.09</v>
      </c>
      <c r="AA186">
        <v>0</v>
      </c>
      <c r="AB186">
        <v>0</v>
      </c>
      <c r="AC186">
        <v>-87174869.650000006</v>
      </c>
      <c r="AD186" s="48" t="str">
        <f t="shared" si="24"/>
        <v>OK</v>
      </c>
      <c r="AE186">
        <v>18490616</v>
      </c>
      <c r="AF186">
        <v>0</v>
      </c>
      <c r="AG186">
        <v>0</v>
      </c>
      <c r="AH186">
        <v>18547291.739999998</v>
      </c>
      <c r="AI186">
        <v>100030895.66</v>
      </c>
      <c r="AJ186" s="46" t="str">
        <f t="shared" si="30"/>
        <v>INDÍCIO DE DEPENDÊNCIA POR SUBVENÇÃO</v>
      </c>
      <c r="AK186">
        <v>0</v>
      </c>
      <c r="AL186">
        <v>0</v>
      </c>
      <c r="AM186">
        <v>0</v>
      </c>
      <c r="AN186" s="49">
        <v>0</v>
      </c>
      <c r="AO186">
        <v>1596982</v>
      </c>
      <c r="AP186">
        <v>369006219.42000002</v>
      </c>
      <c r="AQ186" s="48">
        <f t="shared" si="25"/>
        <v>367409237.42000002</v>
      </c>
      <c r="AR186">
        <v>18490616</v>
      </c>
      <c r="AS186">
        <v>100030895.66</v>
      </c>
      <c r="AT186">
        <v>0</v>
      </c>
      <c r="AU186">
        <v>268975323.75999999</v>
      </c>
      <c r="AV186" s="50">
        <f t="shared" si="26"/>
        <v>350515603.41999996</v>
      </c>
      <c r="AW186" s="50" t="str">
        <f t="shared" si="27"/>
        <v>SIM</v>
      </c>
      <c r="AX186" s="5" t="str">
        <f t="shared" si="28"/>
        <v>OK</v>
      </c>
      <c r="AY186" s="5" t="str">
        <f t="shared" si="29"/>
        <v>OK</v>
      </c>
      <c r="BC186" s="44" t="s">
        <v>656</v>
      </c>
      <c r="BD186" t="s">
        <v>1579</v>
      </c>
      <c r="BE186" s="44" t="s">
        <v>683</v>
      </c>
      <c r="BF186" t="s">
        <v>684</v>
      </c>
      <c r="BG186" s="61" t="s">
        <v>682</v>
      </c>
      <c r="BH186" t="str">
        <f t="shared" si="21"/>
        <v>ETIPI</v>
      </c>
    </row>
    <row r="187" spans="1:60" x14ac:dyDescent="0.25">
      <c r="A187" s="44" t="s">
        <v>1571</v>
      </c>
      <c r="B187" s="44" t="s">
        <v>656</v>
      </c>
      <c r="C187" t="s">
        <v>1580</v>
      </c>
      <c r="D187" s="44" t="s">
        <v>667</v>
      </c>
      <c r="E187" t="s">
        <v>668</v>
      </c>
      <c r="F187" t="s">
        <v>52</v>
      </c>
      <c r="G187" s="52" t="s">
        <v>128</v>
      </c>
      <c r="H187" t="s">
        <v>54</v>
      </c>
      <c r="I187" t="s">
        <v>55</v>
      </c>
      <c r="J187" t="s">
        <v>56</v>
      </c>
      <c r="K187" t="s">
        <v>57</v>
      </c>
      <c r="L187" t="s">
        <v>57</v>
      </c>
      <c r="M187" t="s">
        <v>111</v>
      </c>
      <c r="N187">
        <v>2</v>
      </c>
      <c r="O187" s="46" t="str">
        <f t="shared" si="22"/>
        <v>OK</v>
      </c>
      <c r="P187" t="s">
        <v>59</v>
      </c>
      <c r="Q187" t="s">
        <v>59</v>
      </c>
      <c r="R187" t="s">
        <v>57</v>
      </c>
      <c r="S187" s="47" t="s">
        <v>987</v>
      </c>
      <c r="T187">
        <v>0</v>
      </c>
      <c r="U187">
        <v>1106630.57</v>
      </c>
      <c r="V187" s="48" t="str">
        <f t="shared" si="23"/>
        <v>OK</v>
      </c>
      <c r="W187">
        <v>1621674.85</v>
      </c>
      <c r="X187">
        <v>40461.5</v>
      </c>
      <c r="Y187" t="s">
        <v>57</v>
      </c>
      <c r="Z187">
        <v>283654.48</v>
      </c>
      <c r="AA187">
        <v>0</v>
      </c>
      <c r="AB187">
        <v>0</v>
      </c>
      <c r="AC187">
        <v>-1611218.06</v>
      </c>
      <c r="AD187" s="48" t="str">
        <f t="shared" si="24"/>
        <v>OK</v>
      </c>
      <c r="AE187">
        <v>-17744</v>
      </c>
      <c r="AF187">
        <v>0</v>
      </c>
      <c r="AG187">
        <v>0</v>
      </c>
      <c r="AH187">
        <v>0</v>
      </c>
      <c r="AI187">
        <v>0</v>
      </c>
      <c r="AJ187" s="46" t="str">
        <f t="shared" si="30"/>
        <v>OK</v>
      </c>
      <c r="AK187">
        <v>0</v>
      </c>
      <c r="AL187">
        <v>0</v>
      </c>
      <c r="AM187">
        <v>655813.19999999995</v>
      </c>
      <c r="AN187" s="49">
        <v>629920</v>
      </c>
      <c r="AO187">
        <v>1447287</v>
      </c>
      <c r="AP187">
        <v>1447287</v>
      </c>
      <c r="AQ187" s="48">
        <f t="shared" si="25"/>
        <v>0</v>
      </c>
      <c r="AR187">
        <v>10002674</v>
      </c>
      <c r="AS187">
        <v>10002674</v>
      </c>
      <c r="AT187">
        <v>0</v>
      </c>
      <c r="AU187">
        <v>0</v>
      </c>
      <c r="AV187" s="50">
        <f t="shared" si="26"/>
        <v>0</v>
      </c>
      <c r="AW187" s="50" t="str">
        <f t="shared" si="27"/>
        <v>NÃO</v>
      </c>
      <c r="AX187" s="5" t="str">
        <f t="shared" si="28"/>
        <v>VER CAPITAL</v>
      </c>
      <c r="AY187" s="5" t="str">
        <f t="shared" si="29"/>
        <v>INDÍCIO DE DEPENDÊNCIA POR CAPITAL</v>
      </c>
      <c r="BC187" s="44" t="s">
        <v>656</v>
      </c>
      <c r="BD187" t="s">
        <v>1581</v>
      </c>
      <c r="BE187" s="44" t="s">
        <v>667</v>
      </c>
      <c r="BF187" t="s">
        <v>668</v>
      </c>
      <c r="BG187" s="61" t="s">
        <v>666</v>
      </c>
      <c r="BH187" t="str">
        <f t="shared" si="21"/>
        <v>GASPISA</v>
      </c>
    </row>
    <row r="188" spans="1:60" x14ac:dyDescent="0.25">
      <c r="A188" s="44" t="s">
        <v>1571</v>
      </c>
      <c r="B188" s="44" t="s">
        <v>656</v>
      </c>
      <c r="C188" t="s">
        <v>1582</v>
      </c>
      <c r="D188" s="44" t="s">
        <v>679</v>
      </c>
      <c r="E188" t="s">
        <v>680</v>
      </c>
      <c r="F188" t="s">
        <v>52</v>
      </c>
      <c r="G188" s="20" t="s">
        <v>63</v>
      </c>
      <c r="H188" t="s">
        <v>54</v>
      </c>
      <c r="I188" t="s">
        <v>55</v>
      </c>
      <c r="J188" t="s">
        <v>56</v>
      </c>
      <c r="K188" t="s">
        <v>57</v>
      </c>
      <c r="L188" t="s">
        <v>57</v>
      </c>
      <c r="M188" t="s">
        <v>111</v>
      </c>
      <c r="N188">
        <v>74</v>
      </c>
      <c r="O188" s="46" t="str">
        <f t="shared" si="22"/>
        <v>OK</v>
      </c>
      <c r="P188" t="s">
        <v>59</v>
      </c>
      <c r="Q188" t="s">
        <v>59</v>
      </c>
      <c r="R188" t="s">
        <v>59</v>
      </c>
      <c r="S188" t="s">
        <v>1149</v>
      </c>
      <c r="T188">
        <v>0</v>
      </c>
      <c r="U188">
        <v>8075556.6200000001</v>
      </c>
      <c r="V188" s="48" t="str">
        <f t="shared" si="23"/>
        <v>OK</v>
      </c>
      <c r="W188">
        <v>108245654.73999999</v>
      </c>
      <c r="X188">
        <v>77973358.629999995</v>
      </c>
      <c r="Y188" t="s">
        <v>57</v>
      </c>
      <c r="Z188">
        <v>116421.29</v>
      </c>
      <c r="AA188">
        <v>0</v>
      </c>
      <c r="AB188">
        <v>0</v>
      </c>
      <c r="AC188">
        <v>-30272296.109999999</v>
      </c>
      <c r="AD188" s="48" t="str">
        <f t="shared" si="24"/>
        <v>OK</v>
      </c>
      <c r="AE188">
        <v>81020433.989999995</v>
      </c>
      <c r="AF188">
        <v>0</v>
      </c>
      <c r="AG188">
        <v>0</v>
      </c>
      <c r="AH188">
        <v>0</v>
      </c>
      <c r="AI188">
        <v>0</v>
      </c>
      <c r="AJ188" s="46" t="str">
        <f t="shared" si="30"/>
        <v>OK</v>
      </c>
      <c r="AK188">
        <v>0</v>
      </c>
      <c r="AL188">
        <v>0</v>
      </c>
      <c r="AM188">
        <v>3742042.32</v>
      </c>
      <c r="AN188" s="49">
        <v>110973736.45999999</v>
      </c>
      <c r="AO188">
        <v>1005000</v>
      </c>
      <c r="AP188">
        <v>4705000</v>
      </c>
      <c r="AQ188" s="48">
        <f t="shared" si="25"/>
        <v>3700000</v>
      </c>
      <c r="AR188">
        <v>1000500</v>
      </c>
      <c r="AS188">
        <v>4700500</v>
      </c>
      <c r="AT188">
        <v>48999500</v>
      </c>
      <c r="AU188">
        <v>4500</v>
      </c>
      <c r="AV188" s="50">
        <f t="shared" si="26"/>
        <v>3704500</v>
      </c>
      <c r="AW188" s="50" t="str">
        <f t="shared" si="27"/>
        <v>SIM</v>
      </c>
      <c r="AX188" s="5" t="str">
        <f t="shared" si="28"/>
        <v>VER CAPITAL</v>
      </c>
      <c r="AY188" s="5" t="str">
        <f t="shared" si="29"/>
        <v>OK</v>
      </c>
      <c r="BC188" s="44" t="s">
        <v>656</v>
      </c>
      <c r="BD188" t="s">
        <v>678</v>
      </c>
      <c r="BE188" s="44" t="s">
        <v>679</v>
      </c>
      <c r="BF188" t="s">
        <v>680</v>
      </c>
      <c r="BG188" s="61" t="s">
        <v>678</v>
      </c>
      <c r="BH188" t="str">
        <f t="shared" si="21"/>
        <v>INVESTE PIAUÍ</v>
      </c>
    </row>
    <row r="189" spans="1:60" x14ac:dyDescent="0.25">
      <c r="A189" s="44" t="s">
        <v>1571</v>
      </c>
      <c r="B189" s="44" t="s">
        <v>656</v>
      </c>
      <c r="C189" t="s">
        <v>1241</v>
      </c>
      <c r="D189" s="44" t="s">
        <v>670</v>
      </c>
      <c r="E189" t="s">
        <v>671</v>
      </c>
      <c r="F189" t="s">
        <v>52</v>
      </c>
      <c r="G189" s="52" t="s">
        <v>239</v>
      </c>
      <c r="H189" t="s">
        <v>54</v>
      </c>
      <c r="I189" t="s">
        <v>55</v>
      </c>
      <c r="J189" t="s">
        <v>56</v>
      </c>
      <c r="K189" t="s">
        <v>57</v>
      </c>
      <c r="L189" t="s">
        <v>59</v>
      </c>
      <c r="M189" t="s">
        <v>111</v>
      </c>
      <c r="N189">
        <v>20</v>
      </c>
      <c r="O189" s="46" t="str">
        <f t="shared" si="22"/>
        <v>OK</v>
      </c>
      <c r="P189" t="s">
        <v>59</v>
      </c>
      <c r="Q189" t="s">
        <v>59</v>
      </c>
      <c r="R189" t="s">
        <v>59</v>
      </c>
      <c r="S189" s="68" t="s">
        <v>1147</v>
      </c>
      <c r="T189">
        <v>0</v>
      </c>
      <c r="U189">
        <v>1018276.93</v>
      </c>
      <c r="V189" s="48" t="str">
        <f t="shared" si="23"/>
        <v>OK</v>
      </c>
      <c r="W189">
        <v>4550056.17</v>
      </c>
      <c r="X189">
        <v>648956.25</v>
      </c>
      <c r="Y189" t="s">
        <v>57</v>
      </c>
      <c r="Z189">
        <v>247547.88</v>
      </c>
      <c r="AA189">
        <v>0</v>
      </c>
      <c r="AB189">
        <v>81599.12</v>
      </c>
      <c r="AC189">
        <v>0</v>
      </c>
      <c r="AD189" s="48" t="str">
        <f t="shared" si="24"/>
        <v>OK</v>
      </c>
      <c r="AE189">
        <v>1413852.61</v>
      </c>
      <c r="AF189">
        <v>0</v>
      </c>
      <c r="AG189">
        <v>0</v>
      </c>
      <c r="AH189">
        <v>1917289.87</v>
      </c>
      <c r="AI189">
        <v>4411871.4000000004</v>
      </c>
      <c r="AJ189" s="46" t="str">
        <f t="shared" si="30"/>
        <v>INDÍCIO DE DEPENDÊNCIA POR SUBVENÇÃO</v>
      </c>
      <c r="AK189">
        <v>0</v>
      </c>
      <c r="AL189">
        <v>0</v>
      </c>
      <c r="AM189">
        <v>0</v>
      </c>
      <c r="AN189" s="49">
        <v>0</v>
      </c>
      <c r="AO189">
        <v>2500000</v>
      </c>
      <c r="AP189">
        <v>25000000</v>
      </c>
      <c r="AQ189" s="48">
        <f t="shared" si="25"/>
        <v>22500000</v>
      </c>
      <c r="AR189">
        <v>134544.18</v>
      </c>
      <c r="AS189">
        <v>0</v>
      </c>
      <c r="AT189">
        <v>21293103.469999999</v>
      </c>
      <c r="AU189">
        <v>21293103.469999999</v>
      </c>
      <c r="AV189" s="50">
        <f t="shared" si="26"/>
        <v>21158559.289999999</v>
      </c>
      <c r="AW189" s="50" t="str">
        <f t="shared" si="27"/>
        <v>SIM</v>
      </c>
      <c r="AX189" s="5" t="str">
        <f t="shared" si="28"/>
        <v>OK</v>
      </c>
      <c r="AY189" s="5" t="str">
        <f t="shared" si="29"/>
        <v>OK</v>
      </c>
      <c r="BC189" s="44" t="s">
        <v>656</v>
      </c>
      <c r="BD189" t="s">
        <v>1583</v>
      </c>
      <c r="BE189" s="44" t="s">
        <v>670</v>
      </c>
      <c r="BF189" t="s">
        <v>671</v>
      </c>
      <c r="BG189" s="61" t="s">
        <v>669</v>
      </c>
      <c r="BH189" t="str">
        <f t="shared" si="21"/>
        <v>PORTO PIAUI</v>
      </c>
    </row>
    <row r="190" spans="1:60" x14ac:dyDescent="0.25">
      <c r="A190" s="44" t="s">
        <v>1571</v>
      </c>
      <c r="B190" s="44" t="s">
        <v>656</v>
      </c>
      <c r="C190" t="s">
        <v>1584</v>
      </c>
      <c r="D190" s="44" t="s">
        <v>664</v>
      </c>
      <c r="E190" t="s">
        <v>665</v>
      </c>
      <c r="F190" t="s">
        <v>52</v>
      </c>
      <c r="G190" s="52" t="s">
        <v>63</v>
      </c>
      <c r="H190" t="s">
        <v>54</v>
      </c>
      <c r="I190" t="s">
        <v>55</v>
      </c>
      <c r="J190" t="s">
        <v>56</v>
      </c>
      <c r="K190" t="s">
        <v>57</v>
      </c>
      <c r="L190" t="s">
        <v>59</v>
      </c>
      <c r="M190" t="s">
        <v>111</v>
      </c>
      <c r="N190">
        <v>35</v>
      </c>
      <c r="O190" s="46" t="str">
        <f t="shared" si="22"/>
        <v>OK</v>
      </c>
      <c r="P190" t="s">
        <v>59</v>
      </c>
      <c r="Q190" t="s">
        <v>59</v>
      </c>
      <c r="R190" t="s">
        <v>57</v>
      </c>
      <c r="S190" s="57" t="s">
        <v>1146</v>
      </c>
      <c r="T190">
        <v>0</v>
      </c>
      <c r="U190">
        <v>2982893.23</v>
      </c>
      <c r="V190" s="48" t="str">
        <f t="shared" si="23"/>
        <v>OK</v>
      </c>
      <c r="W190">
        <v>8712080.4000000004</v>
      </c>
      <c r="X190">
        <v>772529.03</v>
      </c>
      <c r="Y190" t="s">
        <v>57</v>
      </c>
      <c r="Z190">
        <v>280554.27</v>
      </c>
      <c r="AA190">
        <v>0</v>
      </c>
      <c r="AB190">
        <v>0</v>
      </c>
      <c r="AC190">
        <v>-8655555.2899999991</v>
      </c>
      <c r="AD190" s="48" t="str">
        <f t="shared" si="24"/>
        <v>OK</v>
      </c>
      <c r="AE190">
        <v>72117960.579999998</v>
      </c>
      <c r="AF190">
        <v>0</v>
      </c>
      <c r="AG190">
        <v>0</v>
      </c>
      <c r="AH190">
        <v>0</v>
      </c>
      <c r="AI190">
        <v>0</v>
      </c>
      <c r="AJ190" s="46" t="str">
        <f t="shared" si="30"/>
        <v>OK</v>
      </c>
      <c r="AK190">
        <v>0</v>
      </c>
      <c r="AL190">
        <v>0</v>
      </c>
      <c r="AM190">
        <v>17555033.359999999</v>
      </c>
      <c r="AN190" s="49">
        <v>8924315.8399999999</v>
      </c>
      <c r="AO190">
        <v>34947188</v>
      </c>
      <c r="AP190">
        <v>55091217.200000003</v>
      </c>
      <c r="AQ190" s="48">
        <f t="shared" si="25"/>
        <v>20144029.200000003</v>
      </c>
      <c r="AR190">
        <v>34947188</v>
      </c>
      <c r="AS190">
        <v>20144029.199999999</v>
      </c>
      <c r="AT190">
        <v>0</v>
      </c>
      <c r="AU190">
        <v>0</v>
      </c>
      <c r="AV190" s="50">
        <f t="shared" si="26"/>
        <v>-14803158.800000001</v>
      </c>
      <c r="AW190" s="50" t="str">
        <f t="shared" si="27"/>
        <v>SIM</v>
      </c>
      <c r="AX190" s="5" t="str">
        <f t="shared" si="28"/>
        <v>VER CAPITAL</v>
      </c>
      <c r="AY190" s="5" t="str">
        <f t="shared" si="29"/>
        <v>OK</v>
      </c>
      <c r="BC190" s="44" t="s">
        <v>656</v>
      </c>
      <c r="BD190" t="s">
        <v>1585</v>
      </c>
      <c r="BE190" s="44" t="s">
        <v>664</v>
      </c>
      <c r="BF190" t="s">
        <v>665</v>
      </c>
      <c r="BG190" s="61" t="s">
        <v>663</v>
      </c>
      <c r="BH190" t="str">
        <f t="shared" si="21"/>
        <v>ZPE PIAUÍ</v>
      </c>
    </row>
    <row r="191" spans="1:60" x14ac:dyDescent="0.25">
      <c r="A191" s="55" t="s">
        <v>1586</v>
      </c>
      <c r="B191" s="55" t="s">
        <v>508</v>
      </c>
      <c r="C191" t="s">
        <v>1587</v>
      </c>
      <c r="D191" s="55" t="s">
        <v>531</v>
      </c>
      <c r="E191" t="s">
        <v>532</v>
      </c>
      <c r="F191" t="s">
        <v>52</v>
      </c>
      <c r="G191" s="52" t="s">
        <v>239</v>
      </c>
      <c r="H191" t="s">
        <v>73</v>
      </c>
      <c r="I191" t="s">
        <v>74</v>
      </c>
      <c r="J191" t="s">
        <v>56</v>
      </c>
      <c r="K191" t="s">
        <v>57</v>
      </c>
      <c r="L191" t="s">
        <v>57</v>
      </c>
      <c r="M191" t="s">
        <v>111</v>
      </c>
      <c r="N191">
        <v>526</v>
      </c>
      <c r="O191" s="46" t="str">
        <f t="shared" si="22"/>
        <v>OK</v>
      </c>
      <c r="P191" t="s">
        <v>59</v>
      </c>
      <c r="Q191" t="s">
        <v>59</v>
      </c>
      <c r="R191" t="s">
        <v>59</v>
      </c>
      <c r="S191" s="57" t="s">
        <v>1108</v>
      </c>
      <c r="T191">
        <v>620959445.5</v>
      </c>
      <c r="U191">
        <v>148262022.88999999</v>
      </c>
      <c r="V191" s="48" t="str">
        <f t="shared" si="23"/>
        <v>OK</v>
      </c>
      <c r="W191">
        <v>178092818.63</v>
      </c>
      <c r="X191">
        <v>14859088.35</v>
      </c>
      <c r="Y191" t="s">
        <v>57</v>
      </c>
      <c r="Z191">
        <v>489443.7</v>
      </c>
      <c r="AA191">
        <v>0</v>
      </c>
      <c r="AB191">
        <v>18365.55</v>
      </c>
      <c r="AC191">
        <v>188678079.41</v>
      </c>
      <c r="AD191" s="48" t="str">
        <f t="shared" si="24"/>
        <v>OK</v>
      </c>
      <c r="AE191">
        <v>1038000741.72</v>
      </c>
      <c r="AF191">
        <v>0</v>
      </c>
      <c r="AG191">
        <v>0</v>
      </c>
      <c r="AH191">
        <v>0</v>
      </c>
      <c r="AI191">
        <v>0</v>
      </c>
      <c r="AJ191" s="46" t="str">
        <f t="shared" si="30"/>
        <v>OK</v>
      </c>
      <c r="AK191">
        <v>0</v>
      </c>
      <c r="AL191">
        <v>0</v>
      </c>
      <c r="AM191">
        <v>0</v>
      </c>
      <c r="AN191" s="49">
        <v>0</v>
      </c>
      <c r="AO191">
        <v>100</v>
      </c>
      <c r="AP191">
        <v>100</v>
      </c>
      <c r="AQ191" s="48">
        <f t="shared" si="25"/>
        <v>0</v>
      </c>
      <c r="AR191">
        <v>1086443861.3800001</v>
      </c>
      <c r="AS191">
        <v>1086443861.3800001</v>
      </c>
      <c r="AT191">
        <v>0</v>
      </c>
      <c r="AU191">
        <v>0</v>
      </c>
      <c r="AV191" s="50">
        <f t="shared" si="26"/>
        <v>0</v>
      </c>
      <c r="AW191" s="50" t="str">
        <f t="shared" si="27"/>
        <v>NÃO</v>
      </c>
      <c r="AX191" s="5" t="str">
        <f t="shared" si="28"/>
        <v>OK</v>
      </c>
      <c r="AY191" s="5" t="str">
        <f t="shared" si="29"/>
        <v>OK</v>
      </c>
      <c r="BC191" s="55" t="s">
        <v>508</v>
      </c>
      <c r="BD191" t="s">
        <v>1588</v>
      </c>
      <c r="BE191" s="55" t="s">
        <v>531</v>
      </c>
      <c r="BF191" t="s">
        <v>532</v>
      </c>
      <c r="BG191" s="61" t="s">
        <v>530</v>
      </c>
      <c r="BH191" t="str">
        <f t="shared" si="21"/>
        <v>APPA</v>
      </c>
    </row>
    <row r="192" spans="1:60" x14ac:dyDescent="0.25">
      <c r="A192" s="55" t="s">
        <v>1586</v>
      </c>
      <c r="B192" s="55" t="s">
        <v>508</v>
      </c>
      <c r="C192" t="s">
        <v>1589</v>
      </c>
      <c r="D192" s="55" t="s">
        <v>1277</v>
      </c>
      <c r="E192" t="s">
        <v>529</v>
      </c>
      <c r="F192" t="s">
        <v>52</v>
      </c>
      <c r="G192" s="52" t="s">
        <v>72</v>
      </c>
      <c r="H192" t="s">
        <v>54</v>
      </c>
      <c r="I192" t="s">
        <v>74</v>
      </c>
      <c r="J192" t="s">
        <v>56</v>
      </c>
      <c r="K192" t="s">
        <v>57</v>
      </c>
      <c r="L192" t="s">
        <v>57</v>
      </c>
      <c r="M192" t="s">
        <v>111</v>
      </c>
      <c r="N192">
        <v>138</v>
      </c>
      <c r="O192" s="46" t="str">
        <f t="shared" si="22"/>
        <v>OK</v>
      </c>
      <c r="P192" t="s">
        <v>59</v>
      </c>
      <c r="Q192" t="s">
        <v>59</v>
      </c>
      <c r="R192" t="s">
        <v>57</v>
      </c>
      <c r="S192" s="57" t="s">
        <v>1107</v>
      </c>
      <c r="T192">
        <v>30959077.789999999</v>
      </c>
      <c r="U192">
        <v>22752935.300000001</v>
      </c>
      <c r="V192" s="48" t="str">
        <f t="shared" si="23"/>
        <v>OK</v>
      </c>
      <c r="W192">
        <v>30216163.390000001</v>
      </c>
      <c r="X192">
        <v>7463228.0800000001</v>
      </c>
      <c r="Y192" t="s">
        <v>57</v>
      </c>
      <c r="Z192">
        <v>332054.84000000003</v>
      </c>
      <c r="AA192">
        <v>0</v>
      </c>
      <c r="AB192">
        <v>1446725.64</v>
      </c>
      <c r="AC192">
        <v>4967533.1399999997</v>
      </c>
      <c r="AD192" s="48" t="str">
        <f t="shared" si="24"/>
        <v>OK</v>
      </c>
      <c r="AE192">
        <v>166678807.21000001</v>
      </c>
      <c r="AF192">
        <v>0</v>
      </c>
      <c r="AG192">
        <v>0</v>
      </c>
      <c r="AH192">
        <v>0</v>
      </c>
      <c r="AI192">
        <v>0</v>
      </c>
      <c r="AJ192" s="46" t="str">
        <f t="shared" si="30"/>
        <v>OK</v>
      </c>
      <c r="AK192">
        <v>0</v>
      </c>
      <c r="AL192">
        <v>0</v>
      </c>
      <c r="AM192">
        <v>0</v>
      </c>
      <c r="AN192" s="49">
        <v>0</v>
      </c>
      <c r="AO192">
        <v>32830825</v>
      </c>
      <c r="AP192">
        <v>32830825</v>
      </c>
      <c r="AQ192" s="48">
        <f t="shared" si="25"/>
        <v>0</v>
      </c>
      <c r="AR192">
        <v>31114102</v>
      </c>
      <c r="AS192">
        <v>33114102</v>
      </c>
      <c r="AT192">
        <v>0</v>
      </c>
      <c r="AU192">
        <v>0</v>
      </c>
      <c r="AV192" s="50">
        <f t="shared" si="26"/>
        <v>2000000</v>
      </c>
      <c r="AW192" s="50" t="str">
        <f t="shared" si="27"/>
        <v>SIM</v>
      </c>
      <c r="AX192" s="5" t="str">
        <f t="shared" si="28"/>
        <v>OK</v>
      </c>
      <c r="AY192" s="5" t="str">
        <f t="shared" si="29"/>
        <v>OK</v>
      </c>
      <c r="BC192" s="55" t="s">
        <v>508</v>
      </c>
      <c r="BD192" t="s">
        <v>1590</v>
      </c>
      <c r="BE192" s="55" t="s">
        <v>1277</v>
      </c>
      <c r="BF192" t="s">
        <v>529</v>
      </c>
      <c r="BG192" s="61" t="s">
        <v>527</v>
      </c>
      <c r="BH192" t="str">
        <f t="shared" si="21"/>
        <v>CEASA PR</v>
      </c>
    </row>
    <row r="193" spans="1:60" x14ac:dyDescent="0.25">
      <c r="A193" s="55" t="s">
        <v>1586</v>
      </c>
      <c r="B193" s="55" t="s">
        <v>508</v>
      </c>
      <c r="C193" t="s">
        <v>1591</v>
      </c>
      <c r="D193" s="55" t="s">
        <v>525</v>
      </c>
      <c r="E193" t="s">
        <v>526</v>
      </c>
      <c r="F193" t="s">
        <v>52</v>
      </c>
      <c r="G193" s="52" t="s">
        <v>98</v>
      </c>
      <c r="H193" t="s">
        <v>54</v>
      </c>
      <c r="I193" t="s">
        <v>55</v>
      </c>
      <c r="J193" t="s">
        <v>56</v>
      </c>
      <c r="K193" t="s">
        <v>57</v>
      </c>
      <c r="L193" t="s">
        <v>57</v>
      </c>
      <c r="M193" t="s">
        <v>111</v>
      </c>
      <c r="N193">
        <v>1220</v>
      </c>
      <c r="O193" s="46" t="str">
        <f t="shared" si="22"/>
        <v>OK</v>
      </c>
      <c r="P193" t="s">
        <v>59</v>
      </c>
      <c r="Q193" t="s">
        <v>59</v>
      </c>
      <c r="R193" t="s">
        <v>59</v>
      </c>
      <c r="S193" s="57" t="s">
        <v>1106</v>
      </c>
      <c r="T193">
        <v>414374244.99000001</v>
      </c>
      <c r="U193">
        <v>214330482.02000001</v>
      </c>
      <c r="V193" s="48" t="str">
        <f t="shared" si="23"/>
        <v>OK</v>
      </c>
      <c r="W193">
        <v>317888522.63</v>
      </c>
      <c r="X193">
        <v>0</v>
      </c>
      <c r="Y193" t="s">
        <v>57</v>
      </c>
      <c r="Z193">
        <v>0</v>
      </c>
      <c r="AA193">
        <v>0</v>
      </c>
      <c r="AB193">
        <v>0</v>
      </c>
      <c r="AC193">
        <v>84462650</v>
      </c>
      <c r="AD193" s="48" t="str">
        <f t="shared" si="24"/>
        <v>OK</v>
      </c>
      <c r="AE193">
        <v>280065516</v>
      </c>
      <c r="AF193">
        <v>0</v>
      </c>
      <c r="AG193">
        <v>0</v>
      </c>
      <c r="AH193">
        <v>10465585</v>
      </c>
      <c r="AI193">
        <v>0</v>
      </c>
      <c r="AJ193" s="46" t="str">
        <f t="shared" si="30"/>
        <v>OK</v>
      </c>
      <c r="AK193">
        <v>0</v>
      </c>
      <c r="AL193">
        <v>0</v>
      </c>
      <c r="AM193">
        <v>0</v>
      </c>
      <c r="AN193" s="49">
        <v>0</v>
      </c>
      <c r="AO193">
        <v>94697500</v>
      </c>
      <c r="AP193">
        <v>142046247</v>
      </c>
      <c r="AQ193" s="48">
        <f t="shared" si="25"/>
        <v>47348747</v>
      </c>
      <c r="AR193">
        <v>100000000</v>
      </c>
      <c r="AS193">
        <v>149670210</v>
      </c>
      <c r="AT193">
        <v>50000000</v>
      </c>
      <c r="AU193">
        <v>0</v>
      </c>
      <c r="AV193" s="50">
        <f t="shared" si="26"/>
        <v>49670210</v>
      </c>
      <c r="AW193" s="50" t="str">
        <f t="shared" si="27"/>
        <v>SIM</v>
      </c>
      <c r="AX193" s="5" t="str">
        <f t="shared" si="28"/>
        <v>OK</v>
      </c>
      <c r="AY193" s="5" t="str">
        <f t="shared" si="29"/>
        <v>OK</v>
      </c>
      <c r="BC193" s="55" t="s">
        <v>508</v>
      </c>
      <c r="BD193" t="s">
        <v>1592</v>
      </c>
      <c r="BE193" s="55" t="s">
        <v>525</v>
      </c>
      <c r="BF193" t="s">
        <v>526</v>
      </c>
      <c r="BG193" s="61" t="s">
        <v>524</v>
      </c>
      <c r="BH193" t="str">
        <f t="shared" ref="BH193:BH256" si="31">IF(COUNTIF($BN$2:$BN$9,BE193)=0,BE193,BE193&amp;" "&amp;BC193)</f>
        <v>CELEPAR</v>
      </c>
    </row>
    <row r="194" spans="1:60" x14ac:dyDescent="0.25">
      <c r="A194" s="55" t="s">
        <v>1586</v>
      </c>
      <c r="B194" s="55" t="s">
        <v>508</v>
      </c>
      <c r="C194" t="s">
        <v>1593</v>
      </c>
      <c r="D194" s="55" t="s">
        <v>522</v>
      </c>
      <c r="E194" t="s">
        <v>523</v>
      </c>
      <c r="F194" t="s">
        <v>52</v>
      </c>
      <c r="G194" s="52" t="s">
        <v>91</v>
      </c>
      <c r="H194" t="s">
        <v>54</v>
      </c>
      <c r="I194" t="s">
        <v>55</v>
      </c>
      <c r="J194" t="s">
        <v>56</v>
      </c>
      <c r="K194" t="s">
        <v>57</v>
      </c>
      <c r="L194" t="s">
        <v>57</v>
      </c>
      <c r="M194" t="s">
        <v>58</v>
      </c>
      <c r="N194">
        <v>425</v>
      </c>
      <c r="O194" s="46" t="str">
        <f t="shared" ref="O194:O257" si="32">IF(AND(F194="ativa",N194=0),"VERIFICAR","OK")</f>
        <v>OK</v>
      </c>
      <c r="P194" t="s">
        <v>59</v>
      </c>
      <c r="Q194" t="s">
        <v>59</v>
      </c>
      <c r="R194" t="s">
        <v>57</v>
      </c>
      <c r="S194" s="68" t="s">
        <v>1105</v>
      </c>
      <c r="T194">
        <v>7501900.4699999997</v>
      </c>
      <c r="U194">
        <v>99360402.450000003</v>
      </c>
      <c r="V194" s="48" t="str">
        <f t="shared" ref="V194:V257" si="33">IF(AND(U194=0,N194&gt;0),"VERIFICAR","OK")</f>
        <v>OK</v>
      </c>
      <c r="W194">
        <v>173533328.88</v>
      </c>
      <c r="X194">
        <v>64316137.689999998</v>
      </c>
      <c r="Y194" t="s">
        <v>57</v>
      </c>
      <c r="Z194">
        <v>742027.78</v>
      </c>
      <c r="AA194">
        <v>0</v>
      </c>
      <c r="AB194">
        <v>25935.34</v>
      </c>
      <c r="AC194">
        <v>-36503583.93</v>
      </c>
      <c r="AD194" s="48" t="str">
        <f t="shared" ref="AD194:AD257" si="34">IF(AND(Y194="SIM",AC194&lt;0),"VERIFICAR","OK")</f>
        <v>OK</v>
      </c>
      <c r="AE194">
        <v>1104195805.1500001</v>
      </c>
      <c r="AF194">
        <v>0</v>
      </c>
      <c r="AG194">
        <v>0</v>
      </c>
      <c r="AH194">
        <v>94316692.609999999</v>
      </c>
      <c r="AI194">
        <v>95093162.599999994</v>
      </c>
      <c r="AJ194" s="46" t="str">
        <f t="shared" si="30"/>
        <v>OK</v>
      </c>
      <c r="AK194">
        <v>94316692.609999999</v>
      </c>
      <c r="AL194">
        <v>95093162.599999994</v>
      </c>
      <c r="AM194">
        <v>77856733.819999993</v>
      </c>
      <c r="AN194" s="49">
        <v>64316137.689999998</v>
      </c>
      <c r="AO194">
        <v>1355068227</v>
      </c>
      <c r="AP194">
        <v>1355068227</v>
      </c>
      <c r="AQ194" s="48">
        <f t="shared" ref="AQ194:AQ257" si="35">AP194-AO194</f>
        <v>0</v>
      </c>
      <c r="AR194">
        <v>1355068585</v>
      </c>
      <c r="AS194">
        <v>1355068585</v>
      </c>
      <c r="AT194">
        <v>266482412.63</v>
      </c>
      <c r="AU194">
        <v>330798550.31999999</v>
      </c>
      <c r="AV194" s="50">
        <f t="shared" ref="AV194:AV257" si="36">(AS194-AR194)+(AU194)</f>
        <v>330798550.31999999</v>
      </c>
      <c r="AW194" s="50" t="str">
        <f t="shared" ref="AW194:AW257" si="37">IF(OR(AQ194&gt;0,AV194&gt;0),"SIM","NÃO")</f>
        <v>SIM</v>
      </c>
      <c r="AX194" s="5" t="str">
        <f t="shared" ref="AX194:AX257" si="38">IF(AND(M194="NÃO DEPENDENTE",AN194&gt;0),"VER CAPITAL","OK")</f>
        <v>OK</v>
      </c>
      <c r="AY194" s="5" t="str">
        <f t="shared" ref="AY194:AY257" si="39">IF(AND(AX194="VER CAPITAL",AW194="NÃO"),"INDÍCIO DE DEPENDÊNCIA POR CAPITAL","OK")</f>
        <v>OK</v>
      </c>
      <c r="BC194" s="55" t="s">
        <v>508</v>
      </c>
      <c r="BD194" t="s">
        <v>1594</v>
      </c>
      <c r="BE194" s="55" t="s">
        <v>522</v>
      </c>
      <c r="BF194" t="s">
        <v>523</v>
      </c>
      <c r="BG194" s="61" t="s">
        <v>521</v>
      </c>
      <c r="BH194" t="str">
        <f t="shared" si="31"/>
        <v>COHAPAR</v>
      </c>
    </row>
    <row r="195" spans="1:60" x14ac:dyDescent="0.25">
      <c r="A195" s="55" t="s">
        <v>1586</v>
      </c>
      <c r="B195" s="55" t="s">
        <v>508</v>
      </c>
      <c r="C195" t="s">
        <v>1595</v>
      </c>
      <c r="D195" s="55" t="s">
        <v>519</v>
      </c>
      <c r="E195" t="s">
        <v>520</v>
      </c>
      <c r="F195" t="s">
        <v>52</v>
      </c>
      <c r="G195" s="51" t="s">
        <v>53</v>
      </c>
      <c r="H195" t="s">
        <v>54</v>
      </c>
      <c r="I195" t="s">
        <v>55</v>
      </c>
      <c r="J195" t="s">
        <v>56</v>
      </c>
      <c r="K195" t="s">
        <v>57</v>
      </c>
      <c r="L195" t="s">
        <v>57</v>
      </c>
      <c r="M195" t="s">
        <v>111</v>
      </c>
      <c r="N195">
        <v>132</v>
      </c>
      <c r="O195" s="46" t="str">
        <f t="shared" si="32"/>
        <v>OK</v>
      </c>
      <c r="P195" t="s">
        <v>59</v>
      </c>
      <c r="Q195" t="s">
        <v>59</v>
      </c>
      <c r="R195" t="s">
        <v>57</v>
      </c>
      <c r="S195" s="64" t="s">
        <v>1104</v>
      </c>
      <c r="T195">
        <v>17396060.600000001</v>
      </c>
      <c r="U195">
        <v>8452042.7100000009</v>
      </c>
      <c r="V195" s="48" t="str">
        <f t="shared" si="33"/>
        <v>OK</v>
      </c>
      <c r="W195">
        <v>28493581.989999998</v>
      </c>
      <c r="X195">
        <v>106827.47</v>
      </c>
      <c r="Y195" t="s">
        <v>57</v>
      </c>
      <c r="Z195">
        <v>390175.77</v>
      </c>
      <c r="AA195">
        <v>0</v>
      </c>
      <c r="AB195">
        <v>0</v>
      </c>
      <c r="AC195">
        <v>-9961374.0700000003</v>
      </c>
      <c r="AD195" s="48" t="str">
        <f t="shared" si="34"/>
        <v>OK</v>
      </c>
      <c r="AE195">
        <v>281011744.63</v>
      </c>
      <c r="AF195">
        <v>0</v>
      </c>
      <c r="AG195">
        <v>0</v>
      </c>
      <c r="AH195">
        <v>0</v>
      </c>
      <c r="AI195">
        <v>0</v>
      </c>
      <c r="AJ195" s="46" t="str">
        <f t="shared" ref="AJ195:AJ258" si="40">IF(AND(M195="NÃO DEPENDENTE",AI195&gt;0),"INDÍCIO DE DEPENDÊNCIA POR SUBVENÇÃO","OK")</f>
        <v>OK</v>
      </c>
      <c r="AK195">
        <v>0</v>
      </c>
      <c r="AL195">
        <v>0</v>
      </c>
      <c r="AM195">
        <v>0</v>
      </c>
      <c r="AN195" s="49">
        <v>0</v>
      </c>
      <c r="AO195">
        <v>69928010.969999999</v>
      </c>
      <c r="AP195">
        <v>69928010.969999999</v>
      </c>
      <c r="AQ195" s="48">
        <f t="shared" si="35"/>
        <v>0</v>
      </c>
      <c r="AR195">
        <v>405554280.5</v>
      </c>
      <c r="AS195">
        <v>405554280.5</v>
      </c>
      <c r="AT195">
        <v>44186843.329999998</v>
      </c>
      <c r="AU195">
        <v>0</v>
      </c>
      <c r="AV195" s="50">
        <f t="shared" si="36"/>
        <v>0</v>
      </c>
      <c r="AW195" s="50" t="str">
        <f t="shared" si="37"/>
        <v>NÃO</v>
      </c>
      <c r="AX195" s="5" t="str">
        <f t="shared" si="38"/>
        <v>OK</v>
      </c>
      <c r="AY195" s="5" t="str">
        <f t="shared" si="39"/>
        <v>OK</v>
      </c>
      <c r="BC195" s="55" t="s">
        <v>508</v>
      </c>
      <c r="BD195" t="s">
        <v>518</v>
      </c>
      <c r="BE195" s="55" t="s">
        <v>519</v>
      </c>
      <c r="BF195" t="s">
        <v>520</v>
      </c>
      <c r="BG195" s="61" t="s">
        <v>518</v>
      </c>
      <c r="BH195" t="str">
        <f t="shared" si="31"/>
        <v>FERROESTE</v>
      </c>
    </row>
    <row r="196" spans="1:60" x14ac:dyDescent="0.25">
      <c r="A196" s="55" t="s">
        <v>1586</v>
      </c>
      <c r="B196" s="55" t="s">
        <v>508</v>
      </c>
      <c r="C196" t="s">
        <v>1596</v>
      </c>
      <c r="D196" s="55" t="s">
        <v>516</v>
      </c>
      <c r="E196" t="s">
        <v>517</v>
      </c>
      <c r="F196" t="s">
        <v>52</v>
      </c>
      <c r="G196" s="52" t="s">
        <v>68</v>
      </c>
      <c r="H196" t="s">
        <v>54</v>
      </c>
      <c r="I196" t="s">
        <v>55</v>
      </c>
      <c r="J196" t="s">
        <v>56</v>
      </c>
      <c r="K196" t="s">
        <v>57</v>
      </c>
      <c r="L196" t="s">
        <v>57</v>
      </c>
      <c r="M196" t="s">
        <v>111</v>
      </c>
      <c r="N196">
        <v>160</v>
      </c>
      <c r="O196" s="46" t="str">
        <f t="shared" si="32"/>
        <v>OK</v>
      </c>
      <c r="P196" t="s">
        <v>59</v>
      </c>
      <c r="Q196" t="s">
        <v>59</v>
      </c>
      <c r="R196" t="s">
        <v>59</v>
      </c>
      <c r="S196" s="57" t="s">
        <v>1103</v>
      </c>
      <c r="T196">
        <v>307746132.05000001</v>
      </c>
      <c r="U196">
        <v>46277936.670000002</v>
      </c>
      <c r="V196" s="48" t="str">
        <f t="shared" si="33"/>
        <v>OK</v>
      </c>
      <c r="W196">
        <v>239351450.65000001</v>
      </c>
      <c r="X196">
        <v>16952.900000000001</v>
      </c>
      <c r="Y196" t="s">
        <v>57</v>
      </c>
      <c r="Z196">
        <v>491203.6</v>
      </c>
      <c r="AA196">
        <v>0</v>
      </c>
      <c r="AB196">
        <v>32000.51</v>
      </c>
      <c r="AC196">
        <v>193433469.38</v>
      </c>
      <c r="AD196" s="48" t="str">
        <f t="shared" si="34"/>
        <v>OK</v>
      </c>
      <c r="AE196">
        <v>2448218456.6100001</v>
      </c>
      <c r="AF196">
        <v>0</v>
      </c>
      <c r="AG196">
        <v>0</v>
      </c>
      <c r="AH196">
        <v>0</v>
      </c>
      <c r="AI196">
        <v>0</v>
      </c>
      <c r="AJ196" s="46" t="str">
        <f t="shared" si="40"/>
        <v>OK</v>
      </c>
      <c r="AK196">
        <v>0</v>
      </c>
      <c r="AL196">
        <v>0</v>
      </c>
      <c r="AM196">
        <v>196014000</v>
      </c>
      <c r="AN196" s="49">
        <v>133027000</v>
      </c>
      <c r="AO196">
        <v>1842788</v>
      </c>
      <c r="AP196">
        <v>1975815</v>
      </c>
      <c r="AQ196" s="48">
        <f t="shared" si="35"/>
        <v>133027</v>
      </c>
      <c r="AR196">
        <v>1842788000</v>
      </c>
      <c r="AS196">
        <v>1975815000</v>
      </c>
      <c r="AT196">
        <v>0</v>
      </c>
      <c r="AU196">
        <v>0</v>
      </c>
      <c r="AV196" s="50">
        <f t="shared" si="36"/>
        <v>133027000</v>
      </c>
      <c r="AW196" s="50" t="str">
        <f t="shared" si="37"/>
        <v>SIM</v>
      </c>
      <c r="AX196" s="5" t="str">
        <f t="shared" si="38"/>
        <v>VER CAPITAL</v>
      </c>
      <c r="AY196" s="5" t="str">
        <f t="shared" si="39"/>
        <v>OK</v>
      </c>
      <c r="BC196" s="55" t="s">
        <v>508</v>
      </c>
      <c r="BD196" t="s">
        <v>515</v>
      </c>
      <c r="BE196" s="55" t="s">
        <v>516</v>
      </c>
      <c r="BF196" t="s">
        <v>517</v>
      </c>
      <c r="BG196" s="61" t="s">
        <v>515</v>
      </c>
      <c r="BH196" t="str">
        <f t="shared" si="31"/>
        <v>FOMENTO PR</v>
      </c>
    </row>
    <row r="197" spans="1:60" x14ac:dyDescent="0.25">
      <c r="A197" s="55" t="s">
        <v>1586</v>
      </c>
      <c r="B197" s="55" t="s">
        <v>508</v>
      </c>
      <c r="C197" t="s">
        <v>1597</v>
      </c>
      <c r="D197" s="55" t="s">
        <v>513</v>
      </c>
      <c r="E197" t="s">
        <v>514</v>
      </c>
      <c r="F197" t="s">
        <v>52</v>
      </c>
      <c r="G197" s="52" t="s">
        <v>87</v>
      </c>
      <c r="H197" t="s">
        <v>54</v>
      </c>
      <c r="I197" t="s">
        <v>55</v>
      </c>
      <c r="J197" t="s">
        <v>256</v>
      </c>
      <c r="K197" t="s">
        <v>59</v>
      </c>
      <c r="L197" t="s">
        <v>57</v>
      </c>
      <c r="M197" t="s">
        <v>111</v>
      </c>
      <c r="N197">
        <v>6121</v>
      </c>
      <c r="O197" s="46" t="str">
        <f t="shared" si="32"/>
        <v>OK</v>
      </c>
      <c r="P197" t="s">
        <v>59</v>
      </c>
      <c r="Q197" t="s">
        <v>59</v>
      </c>
      <c r="R197" t="s">
        <v>59</v>
      </c>
      <c r="S197" s="57" t="s">
        <v>1102</v>
      </c>
      <c r="T197">
        <v>6292735957.4700003</v>
      </c>
      <c r="U197">
        <v>1351454019.95</v>
      </c>
      <c r="V197" s="48" t="str">
        <f t="shared" si="33"/>
        <v>OK</v>
      </c>
      <c r="W197">
        <v>4567241766.4499998</v>
      </c>
      <c r="X197">
        <v>1926103301.29</v>
      </c>
      <c r="Y197" t="s">
        <v>59</v>
      </c>
      <c r="Z197">
        <v>946578.77</v>
      </c>
      <c r="AA197">
        <v>0</v>
      </c>
      <c r="AB197">
        <v>18176.46</v>
      </c>
      <c r="AC197">
        <v>1503362549.6099999</v>
      </c>
      <c r="AD197" s="48" t="str">
        <f t="shared" si="34"/>
        <v>OK</v>
      </c>
      <c r="AE197">
        <v>9744200372.4099998</v>
      </c>
      <c r="AF197">
        <v>8762779907.7900009</v>
      </c>
      <c r="AG197">
        <v>81227597.760000005</v>
      </c>
      <c r="AH197">
        <v>0</v>
      </c>
      <c r="AI197">
        <v>0</v>
      </c>
      <c r="AJ197" s="46" t="str">
        <f t="shared" si="40"/>
        <v>OK</v>
      </c>
      <c r="AK197">
        <v>0</v>
      </c>
      <c r="AL197">
        <v>0</v>
      </c>
      <c r="AM197">
        <v>0</v>
      </c>
      <c r="AN197" s="49">
        <v>0</v>
      </c>
      <c r="AO197">
        <v>302653778</v>
      </c>
      <c r="AP197">
        <v>302653778</v>
      </c>
      <c r="AQ197" s="48">
        <f t="shared" si="35"/>
        <v>0</v>
      </c>
      <c r="AR197">
        <v>6000000000</v>
      </c>
      <c r="AS197">
        <v>6000000000</v>
      </c>
      <c r="AT197">
        <v>0</v>
      </c>
      <c r="AU197">
        <v>0</v>
      </c>
      <c r="AV197" s="50">
        <f t="shared" si="36"/>
        <v>0</v>
      </c>
      <c r="AW197" s="50" t="str">
        <f t="shared" si="37"/>
        <v>NÃO</v>
      </c>
      <c r="AX197" s="5" t="str">
        <f t="shared" si="38"/>
        <v>OK</v>
      </c>
      <c r="AY197" s="5" t="str">
        <f t="shared" si="39"/>
        <v>OK</v>
      </c>
      <c r="BC197" s="55" t="s">
        <v>508</v>
      </c>
      <c r="BD197" t="s">
        <v>1598</v>
      </c>
      <c r="BE197" s="55" t="s">
        <v>513</v>
      </c>
      <c r="BF197" t="s">
        <v>514</v>
      </c>
      <c r="BG197" s="61" t="s">
        <v>512</v>
      </c>
      <c r="BH197" t="str">
        <f t="shared" si="31"/>
        <v>SANEPAR</v>
      </c>
    </row>
    <row r="198" spans="1:60" x14ac:dyDescent="0.25">
      <c r="A198" s="55" t="s">
        <v>1586</v>
      </c>
      <c r="B198" s="55" t="s">
        <v>508</v>
      </c>
      <c r="C198" t="s">
        <v>1599</v>
      </c>
      <c r="D198" s="55" t="s">
        <v>510</v>
      </c>
      <c r="E198" t="s">
        <v>511</v>
      </c>
      <c r="F198" t="s">
        <v>52</v>
      </c>
      <c r="G198" s="20" t="s">
        <v>98</v>
      </c>
      <c r="H198" t="s">
        <v>73</v>
      </c>
      <c r="I198" t="s">
        <v>74</v>
      </c>
      <c r="J198" t="s">
        <v>56</v>
      </c>
      <c r="K198" t="s">
        <v>57</v>
      </c>
      <c r="L198" t="s">
        <v>57</v>
      </c>
      <c r="M198" t="s">
        <v>58</v>
      </c>
      <c r="N198">
        <v>458</v>
      </c>
      <c r="O198" s="46" t="str">
        <f t="shared" si="32"/>
        <v>OK</v>
      </c>
      <c r="P198" t="s">
        <v>59</v>
      </c>
      <c r="Q198" t="s">
        <v>59</v>
      </c>
      <c r="R198" t="s">
        <v>59</v>
      </c>
      <c r="S198" s="57" t="s">
        <v>1101</v>
      </c>
      <c r="T198">
        <v>155292070.72</v>
      </c>
      <c r="U198">
        <v>21063952.300000001</v>
      </c>
      <c r="V198" s="48" t="str">
        <f t="shared" si="33"/>
        <v>OK</v>
      </c>
      <c r="W198">
        <v>58867300.170000002</v>
      </c>
      <c r="X198">
        <v>78490.73</v>
      </c>
      <c r="Y198" t="s">
        <v>57</v>
      </c>
      <c r="Z198">
        <v>449958.77</v>
      </c>
      <c r="AA198">
        <v>0</v>
      </c>
      <c r="AB198">
        <v>110969.28</v>
      </c>
      <c r="AC198">
        <v>16720851.07</v>
      </c>
      <c r="AD198" s="48" t="str">
        <f t="shared" si="34"/>
        <v>OK</v>
      </c>
      <c r="AE198">
        <v>-960585.14</v>
      </c>
      <c r="AF198">
        <v>0</v>
      </c>
      <c r="AG198">
        <v>0</v>
      </c>
      <c r="AH198">
        <v>73994449.409999996</v>
      </c>
      <c r="AI198">
        <v>105037192.40000001</v>
      </c>
      <c r="AJ198" s="46" t="str">
        <f t="shared" si="40"/>
        <v>OK</v>
      </c>
      <c r="AK198">
        <v>73994449.409999996</v>
      </c>
      <c r="AL198">
        <v>105037192.40000001</v>
      </c>
      <c r="AM198">
        <v>0</v>
      </c>
      <c r="AN198" s="49">
        <v>0</v>
      </c>
      <c r="AO198">
        <v>100</v>
      </c>
      <c r="AP198">
        <v>100</v>
      </c>
      <c r="AQ198" s="48">
        <f t="shared" si="35"/>
        <v>0</v>
      </c>
      <c r="AR198">
        <v>186580972.18000001</v>
      </c>
      <c r="AS198">
        <v>252554733.18000001</v>
      </c>
      <c r="AT198">
        <v>0</v>
      </c>
      <c r="AU198">
        <v>0</v>
      </c>
      <c r="AV198" s="50">
        <f t="shared" si="36"/>
        <v>65973761</v>
      </c>
      <c r="AW198" s="50" t="str">
        <f t="shared" si="37"/>
        <v>SIM</v>
      </c>
      <c r="AX198" s="5" t="str">
        <f t="shared" si="38"/>
        <v>OK</v>
      </c>
      <c r="AY198" s="5" t="str">
        <f t="shared" si="39"/>
        <v>OK</v>
      </c>
      <c r="BC198" s="55" t="s">
        <v>508</v>
      </c>
      <c r="BD198" t="s">
        <v>1600</v>
      </c>
      <c r="BE198" s="55" t="s">
        <v>510</v>
      </c>
      <c r="BF198" t="s">
        <v>511</v>
      </c>
      <c r="BG198" s="61" t="s">
        <v>509</v>
      </c>
      <c r="BH198" t="str">
        <f t="shared" si="31"/>
        <v>TECPAR</v>
      </c>
    </row>
    <row r="199" spans="1:60" x14ac:dyDescent="0.25">
      <c r="A199" s="44" t="s">
        <v>1438</v>
      </c>
      <c r="B199" s="44" t="s">
        <v>744</v>
      </c>
      <c r="C199" t="s">
        <v>1601</v>
      </c>
      <c r="D199" s="44" t="s">
        <v>746</v>
      </c>
      <c r="E199" t="s">
        <v>747</v>
      </c>
      <c r="F199" t="s">
        <v>52</v>
      </c>
      <c r="G199" s="52" t="s">
        <v>68</v>
      </c>
      <c r="H199" t="s">
        <v>54</v>
      </c>
      <c r="I199" t="s">
        <v>55</v>
      </c>
      <c r="J199" t="s">
        <v>56</v>
      </c>
      <c r="K199" t="s">
        <v>57</v>
      </c>
      <c r="L199" t="s">
        <v>57</v>
      </c>
      <c r="M199" t="s">
        <v>111</v>
      </c>
      <c r="N199">
        <v>167</v>
      </c>
      <c r="O199" s="46" t="str">
        <f t="shared" si="32"/>
        <v>OK</v>
      </c>
      <c r="P199" t="s">
        <v>59</v>
      </c>
      <c r="Q199" t="s">
        <v>59</v>
      </c>
      <c r="R199" t="s">
        <v>59</v>
      </c>
      <c r="S199" s="64" t="s">
        <v>1170</v>
      </c>
      <c r="T199">
        <v>89907951.180000007</v>
      </c>
      <c r="U199">
        <v>38840112.090000004</v>
      </c>
      <c r="V199" s="48" t="str">
        <f t="shared" si="33"/>
        <v>OK</v>
      </c>
      <c r="W199">
        <v>102249972.19</v>
      </c>
      <c r="X199">
        <v>1464445.4</v>
      </c>
      <c r="Y199" t="s">
        <v>59</v>
      </c>
      <c r="Z199">
        <v>362811.86</v>
      </c>
      <c r="AA199">
        <v>4853.54</v>
      </c>
      <c r="AB199">
        <v>62817.77</v>
      </c>
      <c r="AC199">
        <v>4172569.54</v>
      </c>
      <c r="AD199" s="48" t="str">
        <f t="shared" si="34"/>
        <v>OK</v>
      </c>
      <c r="AE199">
        <v>521964424.55000001</v>
      </c>
      <c r="AF199">
        <v>0</v>
      </c>
      <c r="AG199">
        <v>0</v>
      </c>
      <c r="AH199">
        <v>0</v>
      </c>
      <c r="AI199">
        <v>0</v>
      </c>
      <c r="AJ199" s="46" t="str">
        <f t="shared" si="40"/>
        <v>OK</v>
      </c>
      <c r="AK199">
        <v>0</v>
      </c>
      <c r="AL199">
        <v>0</v>
      </c>
      <c r="AM199">
        <v>0</v>
      </c>
      <c r="AN199" s="49">
        <v>0</v>
      </c>
      <c r="AO199">
        <v>170866736</v>
      </c>
      <c r="AP199">
        <v>170866736</v>
      </c>
      <c r="AQ199" s="48">
        <f t="shared" si="35"/>
        <v>0</v>
      </c>
      <c r="AR199">
        <v>511348505.68000001</v>
      </c>
      <c r="AS199">
        <v>532381308.81</v>
      </c>
      <c r="AT199">
        <v>0</v>
      </c>
      <c r="AU199">
        <v>0</v>
      </c>
      <c r="AV199" s="50">
        <f t="shared" si="36"/>
        <v>21032803.129999995</v>
      </c>
      <c r="AW199" s="50" t="str">
        <f t="shared" si="37"/>
        <v>SIM</v>
      </c>
      <c r="AX199" s="5" t="str">
        <f t="shared" si="38"/>
        <v>OK</v>
      </c>
      <c r="AY199" s="5" t="str">
        <f t="shared" si="39"/>
        <v>OK</v>
      </c>
      <c r="BC199" s="44" t="s">
        <v>744</v>
      </c>
      <c r="BD199" t="s">
        <v>1602</v>
      </c>
      <c r="BE199" s="44" t="s">
        <v>746</v>
      </c>
      <c r="BF199" t="s">
        <v>747</v>
      </c>
      <c r="BG199" s="61" t="s">
        <v>745</v>
      </c>
      <c r="BH199" t="str">
        <f t="shared" si="31"/>
        <v>AGERIO</v>
      </c>
    </row>
    <row r="200" spans="1:60" x14ac:dyDescent="0.25">
      <c r="A200" s="44" t="s">
        <v>1438</v>
      </c>
      <c r="B200" s="44" t="s">
        <v>744</v>
      </c>
      <c r="C200" t="s">
        <v>1603</v>
      </c>
      <c r="D200" s="44" t="s">
        <v>752</v>
      </c>
      <c r="E200" t="s">
        <v>753</v>
      </c>
      <c r="F200" t="s">
        <v>67</v>
      </c>
      <c r="G200" s="52" t="s">
        <v>68</v>
      </c>
      <c r="H200" t="s">
        <v>54</v>
      </c>
      <c r="I200" t="s">
        <v>55</v>
      </c>
      <c r="J200" t="s">
        <v>56</v>
      </c>
      <c r="K200" t="s">
        <v>57</v>
      </c>
      <c r="L200" t="s">
        <v>57</v>
      </c>
      <c r="M200" t="s">
        <v>111</v>
      </c>
      <c r="N200">
        <v>3</v>
      </c>
      <c r="O200" s="46" t="str">
        <f t="shared" si="32"/>
        <v>OK</v>
      </c>
      <c r="P200" t="s">
        <v>57</v>
      </c>
      <c r="Q200" t="s">
        <v>57</v>
      </c>
      <c r="R200" t="s">
        <v>57</v>
      </c>
      <c r="S200" s="47" t="s">
        <v>987</v>
      </c>
      <c r="T200">
        <v>0</v>
      </c>
      <c r="U200">
        <v>336515.5</v>
      </c>
      <c r="V200" s="48" t="str">
        <f t="shared" si="33"/>
        <v>OK</v>
      </c>
      <c r="W200">
        <v>562741.81000000006</v>
      </c>
      <c r="X200">
        <v>0</v>
      </c>
      <c r="Y200" t="s">
        <v>57</v>
      </c>
      <c r="Z200">
        <v>104000</v>
      </c>
      <c r="AA200">
        <v>0</v>
      </c>
      <c r="AB200">
        <v>0</v>
      </c>
      <c r="AC200">
        <v>-520981.01</v>
      </c>
      <c r="AD200" s="48" t="str">
        <f t="shared" si="34"/>
        <v>OK</v>
      </c>
      <c r="AE200">
        <v>2069900.08</v>
      </c>
      <c r="AF200">
        <v>0</v>
      </c>
      <c r="AG200">
        <v>0</v>
      </c>
      <c r="AH200">
        <v>0</v>
      </c>
      <c r="AI200">
        <v>0</v>
      </c>
      <c r="AJ200" s="46" t="str">
        <f t="shared" si="40"/>
        <v>OK</v>
      </c>
      <c r="AK200">
        <v>0</v>
      </c>
      <c r="AL200">
        <v>0</v>
      </c>
      <c r="AM200">
        <v>0</v>
      </c>
      <c r="AN200" s="49">
        <v>0</v>
      </c>
      <c r="AO200">
        <v>59421895749</v>
      </c>
      <c r="AP200">
        <v>59421895749</v>
      </c>
      <c r="AQ200" s="48">
        <f t="shared" si="35"/>
        <v>0</v>
      </c>
      <c r="AR200">
        <v>158907523.49000001</v>
      </c>
      <c r="AS200">
        <v>158907523.49000001</v>
      </c>
      <c r="AT200">
        <v>0</v>
      </c>
      <c r="AU200">
        <v>0</v>
      </c>
      <c r="AV200" s="50">
        <f t="shared" si="36"/>
        <v>0</v>
      </c>
      <c r="AW200" s="50" t="str">
        <f t="shared" si="37"/>
        <v>NÃO</v>
      </c>
      <c r="AX200" s="5" t="str">
        <f t="shared" si="38"/>
        <v>OK</v>
      </c>
      <c r="AY200" s="5" t="str">
        <f t="shared" si="39"/>
        <v>OK</v>
      </c>
      <c r="BC200" s="44" t="s">
        <v>744</v>
      </c>
      <c r="BD200" t="s">
        <v>1604</v>
      </c>
      <c r="BE200" s="44" t="s">
        <v>752</v>
      </c>
      <c r="BF200" t="s">
        <v>753</v>
      </c>
      <c r="BG200" s="61" t="s">
        <v>751</v>
      </c>
      <c r="BH200" t="str">
        <f t="shared" si="31"/>
        <v>BDRIO</v>
      </c>
    </row>
    <row r="201" spans="1:60" x14ac:dyDescent="0.25">
      <c r="A201" s="44" t="s">
        <v>1438</v>
      </c>
      <c r="B201" s="44" t="s">
        <v>744</v>
      </c>
      <c r="C201" t="s">
        <v>1605</v>
      </c>
      <c r="D201" s="44" t="s">
        <v>785</v>
      </c>
      <c r="E201" t="s">
        <v>786</v>
      </c>
      <c r="F201" t="s">
        <v>52</v>
      </c>
      <c r="G201" s="75" t="s">
        <v>72</v>
      </c>
      <c r="H201" t="s">
        <v>54</v>
      </c>
      <c r="I201" t="s">
        <v>74</v>
      </c>
      <c r="J201" t="s">
        <v>56</v>
      </c>
      <c r="K201" t="s">
        <v>57</v>
      </c>
      <c r="L201" t="s">
        <v>57</v>
      </c>
      <c r="M201" t="s">
        <v>58</v>
      </c>
      <c r="N201">
        <v>52</v>
      </c>
      <c r="O201" s="46" t="str">
        <f t="shared" si="32"/>
        <v>OK</v>
      </c>
      <c r="P201" t="s">
        <v>59</v>
      </c>
      <c r="Q201" t="s">
        <v>59</v>
      </c>
      <c r="R201" t="s">
        <v>57</v>
      </c>
      <c r="S201" s="47" t="s">
        <v>987</v>
      </c>
      <c r="T201">
        <v>135386.91</v>
      </c>
      <c r="U201">
        <v>5805338.6500000004</v>
      </c>
      <c r="V201" s="48" t="str">
        <f t="shared" si="33"/>
        <v>OK</v>
      </c>
      <c r="W201">
        <v>12841292.869999999</v>
      </c>
      <c r="X201">
        <v>0</v>
      </c>
      <c r="Y201" t="s">
        <v>57</v>
      </c>
      <c r="Z201">
        <v>225102.14</v>
      </c>
      <c r="AA201">
        <v>0</v>
      </c>
      <c r="AB201">
        <v>0</v>
      </c>
      <c r="AC201">
        <v>-93730.15</v>
      </c>
      <c r="AD201" s="48" t="str">
        <f t="shared" si="34"/>
        <v>OK</v>
      </c>
      <c r="AE201">
        <v>1540768.57</v>
      </c>
      <c r="AF201">
        <v>0</v>
      </c>
      <c r="AG201">
        <v>0</v>
      </c>
      <c r="AH201">
        <v>2662510.09</v>
      </c>
      <c r="AI201">
        <v>6420680.0800000001</v>
      </c>
      <c r="AJ201" s="46" t="str">
        <f t="shared" si="40"/>
        <v>OK</v>
      </c>
      <c r="AK201">
        <v>0</v>
      </c>
      <c r="AL201">
        <v>0</v>
      </c>
      <c r="AM201">
        <v>0</v>
      </c>
      <c r="AN201" s="49">
        <v>0</v>
      </c>
      <c r="AO201">
        <v>0</v>
      </c>
      <c r="AP201">
        <v>0</v>
      </c>
      <c r="AQ201" s="48">
        <f t="shared" si="35"/>
        <v>0</v>
      </c>
      <c r="AR201">
        <v>1520887.26</v>
      </c>
      <c r="AS201">
        <v>1520887.26</v>
      </c>
      <c r="AT201">
        <v>0</v>
      </c>
      <c r="AU201">
        <v>0</v>
      </c>
      <c r="AV201" s="50">
        <f t="shared" si="36"/>
        <v>0</v>
      </c>
      <c r="AW201" s="50" t="str">
        <f t="shared" si="37"/>
        <v>NÃO</v>
      </c>
      <c r="AX201" s="5" t="str">
        <f t="shared" si="38"/>
        <v>OK</v>
      </c>
      <c r="AY201" s="5" t="str">
        <f t="shared" si="39"/>
        <v>OK</v>
      </c>
      <c r="BC201" s="44" t="s">
        <v>744</v>
      </c>
      <c r="BD201" t="s">
        <v>1606</v>
      </c>
      <c r="BE201" s="44" t="s">
        <v>785</v>
      </c>
      <c r="BF201" t="s">
        <v>786</v>
      </c>
      <c r="BG201" s="61" t="s">
        <v>784</v>
      </c>
      <c r="BH201" t="str">
        <f t="shared" si="31"/>
        <v>CASERJ</v>
      </c>
    </row>
    <row r="202" spans="1:60" x14ac:dyDescent="0.25">
      <c r="A202" s="44" t="s">
        <v>1438</v>
      </c>
      <c r="B202" s="44" t="s">
        <v>744</v>
      </c>
      <c r="C202" t="s">
        <v>1607</v>
      </c>
      <c r="D202" s="44" t="s">
        <v>1277</v>
      </c>
      <c r="E202" t="s">
        <v>789</v>
      </c>
      <c r="F202" t="s">
        <v>52</v>
      </c>
      <c r="G202" s="52" t="s">
        <v>72</v>
      </c>
      <c r="H202" t="s">
        <v>54</v>
      </c>
      <c r="I202" t="s">
        <v>74</v>
      </c>
      <c r="J202" t="s">
        <v>56</v>
      </c>
      <c r="K202" t="s">
        <v>57</v>
      </c>
      <c r="L202" t="s">
        <v>57</v>
      </c>
      <c r="M202" t="s">
        <v>58</v>
      </c>
      <c r="N202">
        <v>247</v>
      </c>
      <c r="O202" s="46" t="str">
        <f t="shared" si="32"/>
        <v>OK</v>
      </c>
      <c r="P202" t="s">
        <v>59</v>
      </c>
      <c r="Q202" t="s">
        <v>59</v>
      </c>
      <c r="R202" t="s">
        <v>57</v>
      </c>
      <c r="S202" s="47" t="s">
        <v>987</v>
      </c>
      <c r="T202">
        <v>149631147</v>
      </c>
      <c r="U202">
        <v>23400705.359999999</v>
      </c>
      <c r="V202" s="48" t="str">
        <f t="shared" si="33"/>
        <v>OK</v>
      </c>
      <c r="W202">
        <v>152579751.05000001</v>
      </c>
      <c r="X202">
        <v>6527372.6799999997</v>
      </c>
      <c r="Y202" t="s">
        <v>57</v>
      </c>
      <c r="Z202">
        <v>183348.21</v>
      </c>
      <c r="AA202">
        <v>0</v>
      </c>
      <c r="AB202">
        <v>0</v>
      </c>
      <c r="AC202">
        <v>14137383</v>
      </c>
      <c r="AD202" s="48" t="str">
        <f t="shared" si="34"/>
        <v>OK</v>
      </c>
      <c r="AE202">
        <v>52879082</v>
      </c>
      <c r="AF202">
        <v>0</v>
      </c>
      <c r="AG202">
        <v>0</v>
      </c>
      <c r="AH202">
        <v>4335804.45</v>
      </c>
      <c r="AI202">
        <v>6399240.3700000001</v>
      </c>
      <c r="AJ202" s="46" t="str">
        <f t="shared" si="40"/>
        <v>OK</v>
      </c>
      <c r="AK202">
        <v>3671316.83</v>
      </c>
      <c r="AL202">
        <v>2441970.12</v>
      </c>
      <c r="AM202">
        <v>0</v>
      </c>
      <c r="AN202" s="49">
        <v>0</v>
      </c>
      <c r="AO202">
        <v>0</v>
      </c>
      <c r="AP202">
        <v>0</v>
      </c>
      <c r="AQ202" s="48">
        <f t="shared" si="35"/>
        <v>0</v>
      </c>
      <c r="AR202">
        <v>33788930.850000001</v>
      </c>
      <c r="AS202">
        <v>33788930.850000001</v>
      </c>
      <c r="AT202">
        <v>0</v>
      </c>
      <c r="AU202">
        <v>0</v>
      </c>
      <c r="AV202" s="50">
        <f t="shared" si="36"/>
        <v>0</v>
      </c>
      <c r="AW202" s="50" t="str">
        <f t="shared" si="37"/>
        <v>NÃO</v>
      </c>
      <c r="AX202" s="5" t="str">
        <f t="shared" si="38"/>
        <v>OK</v>
      </c>
      <c r="AY202" s="5" t="str">
        <f t="shared" si="39"/>
        <v>OK</v>
      </c>
      <c r="BC202" s="44" t="s">
        <v>744</v>
      </c>
      <c r="BD202" t="s">
        <v>1608</v>
      </c>
      <c r="BE202" s="44" t="s">
        <v>1277</v>
      </c>
      <c r="BF202" t="s">
        <v>789</v>
      </c>
      <c r="BG202" s="61" t="s">
        <v>787</v>
      </c>
      <c r="BH202" t="str">
        <f t="shared" si="31"/>
        <v>CEASA RJ</v>
      </c>
    </row>
    <row r="203" spans="1:60" x14ac:dyDescent="0.25">
      <c r="A203" s="44" t="s">
        <v>1438</v>
      </c>
      <c r="B203" s="44" t="s">
        <v>744</v>
      </c>
      <c r="C203" t="s">
        <v>1609</v>
      </c>
      <c r="D203" s="44" t="s">
        <v>809</v>
      </c>
      <c r="E203" t="s">
        <v>810</v>
      </c>
      <c r="F203" t="s">
        <v>52</v>
      </c>
      <c r="G203" s="52" t="s">
        <v>87</v>
      </c>
      <c r="H203" t="s">
        <v>54</v>
      </c>
      <c r="I203" t="s">
        <v>55</v>
      </c>
      <c r="J203" t="s">
        <v>256</v>
      </c>
      <c r="K203" t="s">
        <v>57</v>
      </c>
      <c r="L203" t="s">
        <v>57</v>
      </c>
      <c r="M203" t="s">
        <v>111</v>
      </c>
      <c r="N203">
        <v>3061</v>
      </c>
      <c r="O203" s="46" t="str">
        <f t="shared" si="32"/>
        <v>OK</v>
      </c>
      <c r="P203" t="s">
        <v>59</v>
      </c>
      <c r="Q203" t="s">
        <v>59</v>
      </c>
      <c r="R203" t="s">
        <v>59</v>
      </c>
      <c r="S203" s="59" t="s">
        <v>1182</v>
      </c>
      <c r="T203">
        <v>3199563099.3600001</v>
      </c>
      <c r="U203">
        <v>900844589.01999998</v>
      </c>
      <c r="V203" s="48" t="str">
        <f t="shared" si="33"/>
        <v>OK</v>
      </c>
      <c r="W203">
        <v>3554251174.48</v>
      </c>
      <c r="X203">
        <v>406660000</v>
      </c>
      <c r="Y203" t="s">
        <v>59</v>
      </c>
      <c r="Z203">
        <v>1078585.03</v>
      </c>
      <c r="AA203">
        <v>6200</v>
      </c>
      <c r="AB203">
        <v>0</v>
      </c>
      <c r="AC203">
        <v>421594500.38</v>
      </c>
      <c r="AD203" s="48" t="str">
        <f t="shared" si="34"/>
        <v>OK</v>
      </c>
      <c r="AE203">
        <v>7013833172.7399998</v>
      </c>
      <c r="AF203">
        <v>0</v>
      </c>
      <c r="AG203">
        <v>256903.11</v>
      </c>
      <c r="AH203">
        <v>0</v>
      </c>
      <c r="AI203">
        <v>0</v>
      </c>
      <c r="AJ203" s="46" t="str">
        <f t="shared" si="40"/>
        <v>OK</v>
      </c>
      <c r="AK203">
        <v>0</v>
      </c>
      <c r="AL203">
        <v>0</v>
      </c>
      <c r="AM203">
        <v>0</v>
      </c>
      <c r="AN203" s="49">
        <v>0</v>
      </c>
      <c r="AO203">
        <v>629069118</v>
      </c>
      <c r="AP203">
        <v>6290691.1799999997</v>
      </c>
      <c r="AQ203" s="48">
        <f t="shared" si="35"/>
        <v>-622778426.82000005</v>
      </c>
      <c r="AR203">
        <v>3035150276.8899999</v>
      </c>
      <c r="AS203">
        <v>4027559713.0300002</v>
      </c>
      <c r="AT203">
        <v>0</v>
      </c>
      <c r="AU203">
        <v>0</v>
      </c>
      <c r="AV203" s="50">
        <f t="shared" si="36"/>
        <v>992409436.14000034</v>
      </c>
      <c r="AW203" s="50" t="str">
        <f t="shared" si="37"/>
        <v>SIM</v>
      </c>
      <c r="AX203" s="5" t="str">
        <f t="shared" si="38"/>
        <v>OK</v>
      </c>
      <c r="AY203" s="5" t="str">
        <f t="shared" si="39"/>
        <v>OK</v>
      </c>
      <c r="BC203" s="44" t="s">
        <v>744</v>
      </c>
      <c r="BD203" t="s">
        <v>1610</v>
      </c>
      <c r="BE203" s="44" t="s">
        <v>809</v>
      </c>
      <c r="BF203" t="s">
        <v>810</v>
      </c>
      <c r="BG203" s="61" t="s">
        <v>808</v>
      </c>
      <c r="BH203" t="str">
        <f t="shared" si="31"/>
        <v>CEDAE</v>
      </c>
    </row>
    <row r="204" spans="1:60" x14ac:dyDescent="0.25">
      <c r="A204" s="44" t="s">
        <v>1438</v>
      </c>
      <c r="B204" s="44" t="s">
        <v>744</v>
      </c>
      <c r="C204" t="s">
        <v>1611</v>
      </c>
      <c r="D204" s="44" t="s">
        <v>1283</v>
      </c>
      <c r="E204" t="s">
        <v>780</v>
      </c>
      <c r="F204" t="s">
        <v>52</v>
      </c>
      <c r="G204" s="52" t="s">
        <v>91</v>
      </c>
      <c r="H204" t="s">
        <v>54</v>
      </c>
      <c r="I204" t="s">
        <v>55</v>
      </c>
      <c r="J204" t="s">
        <v>56</v>
      </c>
      <c r="K204" t="s">
        <v>57</v>
      </c>
      <c r="L204" t="s">
        <v>59</v>
      </c>
      <c r="M204" t="s">
        <v>58</v>
      </c>
      <c r="N204">
        <v>334</v>
      </c>
      <c r="O204" s="46" t="str">
        <f t="shared" si="32"/>
        <v>OK</v>
      </c>
      <c r="P204" t="s">
        <v>59</v>
      </c>
      <c r="Q204" t="s">
        <v>59</v>
      </c>
      <c r="R204" t="s">
        <v>57</v>
      </c>
      <c r="S204" s="68" t="s">
        <v>1175</v>
      </c>
      <c r="T204">
        <v>583311242.42999995</v>
      </c>
      <c r="U204">
        <v>70094224.530000001</v>
      </c>
      <c r="V204" s="48" t="str">
        <f t="shared" si="33"/>
        <v>OK</v>
      </c>
      <c r="W204">
        <v>589019160.24000001</v>
      </c>
      <c r="X204">
        <v>412341229.12</v>
      </c>
      <c r="Y204" t="s">
        <v>57</v>
      </c>
      <c r="Z204">
        <v>284285.82</v>
      </c>
      <c r="AA204">
        <v>0</v>
      </c>
      <c r="AB204">
        <v>0</v>
      </c>
      <c r="AC204">
        <v>-5707917.7300000004</v>
      </c>
      <c r="AD204" s="48" t="str">
        <f t="shared" si="34"/>
        <v>OK</v>
      </c>
      <c r="AE204">
        <v>109926645.91</v>
      </c>
      <c r="AF204">
        <v>0</v>
      </c>
      <c r="AG204">
        <v>0</v>
      </c>
      <c r="AH204">
        <v>551498889.42999995</v>
      </c>
      <c r="AI204">
        <v>567889086.49000001</v>
      </c>
      <c r="AJ204" s="46" t="str">
        <f t="shared" si="40"/>
        <v>OK</v>
      </c>
      <c r="AK204">
        <v>2844278.13</v>
      </c>
      <c r="AL204">
        <v>3184578.24</v>
      </c>
      <c r="AM204">
        <v>0</v>
      </c>
      <c r="AN204" s="49">
        <v>0</v>
      </c>
      <c r="AO204">
        <v>3338267396</v>
      </c>
      <c r="AP204">
        <v>3338267396</v>
      </c>
      <c r="AQ204" s="48">
        <f t="shared" si="35"/>
        <v>0</v>
      </c>
      <c r="AR204">
        <v>242168282.16999999</v>
      </c>
      <c r="AS204">
        <v>242168282.16999999</v>
      </c>
      <c r="AT204">
        <v>0</v>
      </c>
      <c r="AU204">
        <v>0</v>
      </c>
      <c r="AV204" s="50">
        <f t="shared" si="36"/>
        <v>0</v>
      </c>
      <c r="AW204" s="50" t="str">
        <f t="shared" si="37"/>
        <v>NÃO</v>
      </c>
      <c r="AX204" s="5" t="str">
        <f t="shared" si="38"/>
        <v>OK</v>
      </c>
      <c r="AY204" s="5" t="str">
        <f t="shared" si="39"/>
        <v>OK</v>
      </c>
      <c r="BC204" s="44" t="s">
        <v>744</v>
      </c>
      <c r="BD204" t="s">
        <v>1612</v>
      </c>
      <c r="BE204" s="44" t="s">
        <v>1283</v>
      </c>
      <c r="BF204" t="s">
        <v>780</v>
      </c>
      <c r="BG204" s="61" t="s">
        <v>778</v>
      </c>
      <c r="BH204" t="str">
        <f t="shared" si="31"/>
        <v>CEHAB RJ</v>
      </c>
    </row>
    <row r="205" spans="1:60" x14ac:dyDescent="0.25">
      <c r="A205" s="44" t="s">
        <v>1438</v>
      </c>
      <c r="B205" s="44" t="s">
        <v>744</v>
      </c>
      <c r="C205" t="s">
        <v>1244</v>
      </c>
      <c r="D205" s="44" t="s">
        <v>755</v>
      </c>
      <c r="E205" t="s">
        <v>756</v>
      </c>
      <c r="F205" t="s">
        <v>67</v>
      </c>
      <c r="G205" s="52" t="s">
        <v>280</v>
      </c>
      <c r="H205" t="s">
        <v>54</v>
      </c>
      <c r="I205" t="s">
        <v>55</v>
      </c>
      <c r="J205" t="s">
        <v>56</v>
      </c>
      <c r="K205" t="s">
        <v>57</v>
      </c>
      <c r="L205" t="s">
        <v>57</v>
      </c>
      <c r="M205" t="s">
        <v>111</v>
      </c>
      <c r="N205">
        <v>0</v>
      </c>
      <c r="O205" s="46" t="str">
        <f t="shared" si="32"/>
        <v>OK</v>
      </c>
      <c r="P205" t="s">
        <v>57</v>
      </c>
      <c r="Q205" t="s">
        <v>57</v>
      </c>
      <c r="R205" t="s">
        <v>57</v>
      </c>
      <c r="S205" s="47" t="s">
        <v>987</v>
      </c>
      <c r="T205">
        <v>0</v>
      </c>
      <c r="U205">
        <v>0</v>
      </c>
      <c r="V205" s="48" t="str">
        <f t="shared" si="33"/>
        <v>OK</v>
      </c>
      <c r="W205">
        <v>720</v>
      </c>
      <c r="X205">
        <v>0</v>
      </c>
      <c r="Y205" t="s">
        <v>57</v>
      </c>
      <c r="Z205">
        <v>0</v>
      </c>
      <c r="AA205">
        <v>0</v>
      </c>
      <c r="AB205">
        <v>0</v>
      </c>
      <c r="AC205">
        <v>-720</v>
      </c>
      <c r="AD205" s="48" t="str">
        <f t="shared" si="34"/>
        <v>OK</v>
      </c>
      <c r="AE205">
        <v>82.93</v>
      </c>
      <c r="AF205">
        <v>0</v>
      </c>
      <c r="AG205">
        <v>0</v>
      </c>
      <c r="AH205">
        <v>676</v>
      </c>
      <c r="AI205">
        <v>720</v>
      </c>
      <c r="AJ205" s="46" t="str">
        <f t="shared" si="40"/>
        <v>INDÍCIO DE DEPENDÊNCIA POR SUBVENÇÃO</v>
      </c>
      <c r="AK205">
        <v>0</v>
      </c>
      <c r="AL205">
        <v>0</v>
      </c>
      <c r="AM205">
        <v>0</v>
      </c>
      <c r="AN205" s="49">
        <v>0</v>
      </c>
      <c r="AO205">
        <v>376092373</v>
      </c>
      <c r="AP205">
        <v>376092373</v>
      </c>
      <c r="AQ205" s="48">
        <f t="shared" si="35"/>
        <v>0</v>
      </c>
      <c r="AR205">
        <v>9225032.8100000005</v>
      </c>
      <c r="AS205">
        <v>9225032.8100000005</v>
      </c>
      <c r="AT205">
        <v>0</v>
      </c>
      <c r="AU205">
        <v>0</v>
      </c>
      <c r="AV205" s="50">
        <f t="shared" si="36"/>
        <v>0</v>
      </c>
      <c r="AW205" s="50" t="str">
        <f t="shared" si="37"/>
        <v>NÃO</v>
      </c>
      <c r="AX205" s="5" t="str">
        <f t="shared" si="38"/>
        <v>OK</v>
      </c>
      <c r="AY205" s="5" t="str">
        <f t="shared" si="39"/>
        <v>OK</v>
      </c>
      <c r="BC205" s="44" t="s">
        <v>744</v>
      </c>
      <c r="BD205" t="s">
        <v>1613</v>
      </c>
      <c r="BE205" s="44" t="s">
        <v>755</v>
      </c>
      <c r="BF205" t="s">
        <v>756</v>
      </c>
      <c r="BG205" s="61" t="s">
        <v>754</v>
      </c>
      <c r="BH205" t="str">
        <f t="shared" si="31"/>
        <v>CELF</v>
      </c>
    </row>
    <row r="206" spans="1:60" x14ac:dyDescent="0.25">
      <c r="A206" s="44" t="s">
        <v>1438</v>
      </c>
      <c r="B206" s="44" t="s">
        <v>744</v>
      </c>
      <c r="C206" t="s">
        <v>1614</v>
      </c>
      <c r="D206" s="44" t="s">
        <v>776</v>
      </c>
      <c r="E206" t="s">
        <v>777</v>
      </c>
      <c r="F206" t="s">
        <v>52</v>
      </c>
      <c r="G206" s="52" t="s">
        <v>204</v>
      </c>
      <c r="H206" t="s">
        <v>73</v>
      </c>
      <c r="I206" t="s">
        <v>55</v>
      </c>
      <c r="J206" t="s">
        <v>56</v>
      </c>
      <c r="K206" t="s">
        <v>57</v>
      </c>
      <c r="L206" t="s">
        <v>57</v>
      </c>
      <c r="M206" t="s">
        <v>58</v>
      </c>
      <c r="N206">
        <v>424</v>
      </c>
      <c r="O206" s="46" t="str">
        <f t="shared" si="32"/>
        <v>OK</v>
      </c>
      <c r="P206" t="s">
        <v>59</v>
      </c>
      <c r="Q206" t="s">
        <v>59</v>
      </c>
      <c r="R206" t="s">
        <v>59</v>
      </c>
      <c r="S206" s="68" t="s">
        <v>1174</v>
      </c>
      <c r="T206">
        <v>5690692.0899999999</v>
      </c>
      <c r="U206">
        <v>37863796.420000002</v>
      </c>
      <c r="V206" s="48" t="str">
        <f t="shared" si="33"/>
        <v>OK</v>
      </c>
      <c r="W206">
        <v>71551282.180000007</v>
      </c>
      <c r="X206">
        <v>0</v>
      </c>
      <c r="Y206" t="s">
        <v>57</v>
      </c>
      <c r="Z206">
        <v>206294.03</v>
      </c>
      <c r="AA206">
        <v>0</v>
      </c>
      <c r="AB206">
        <v>0</v>
      </c>
      <c r="AC206">
        <v>179441245.03</v>
      </c>
      <c r="AD206" s="48" t="str">
        <f t="shared" si="34"/>
        <v>OK</v>
      </c>
      <c r="AE206">
        <v>757192445.33000004</v>
      </c>
      <c r="AF206">
        <v>0</v>
      </c>
      <c r="AG206">
        <v>0</v>
      </c>
      <c r="AH206">
        <v>50088949.789999999</v>
      </c>
      <c r="AI206">
        <v>62515627.299999997</v>
      </c>
      <c r="AJ206" s="46" t="str">
        <f t="shared" si="40"/>
        <v>OK</v>
      </c>
      <c r="AK206">
        <v>7986437.3700000001</v>
      </c>
      <c r="AL206">
        <v>4569593.9400000004</v>
      </c>
      <c r="AM206">
        <v>0</v>
      </c>
      <c r="AN206" s="49">
        <v>0</v>
      </c>
      <c r="AO206">
        <v>72884768867</v>
      </c>
      <c r="AP206">
        <v>72884768867</v>
      </c>
      <c r="AQ206" s="48">
        <f t="shared" si="35"/>
        <v>0</v>
      </c>
      <c r="AR206">
        <v>996251938.23000002</v>
      </c>
      <c r="AS206">
        <v>996251938.23000002</v>
      </c>
      <c r="AT206">
        <v>0</v>
      </c>
      <c r="AU206">
        <v>0</v>
      </c>
      <c r="AV206" s="50">
        <f t="shared" si="36"/>
        <v>0</v>
      </c>
      <c r="AW206" s="50" t="str">
        <f t="shared" si="37"/>
        <v>NÃO</v>
      </c>
      <c r="AX206" s="5" t="str">
        <f t="shared" si="38"/>
        <v>OK</v>
      </c>
      <c r="AY206" s="5" t="str">
        <f t="shared" si="39"/>
        <v>OK</v>
      </c>
      <c r="BC206" s="44" t="s">
        <v>744</v>
      </c>
      <c r="BD206" t="s">
        <v>1615</v>
      </c>
      <c r="BE206" s="44" t="s">
        <v>776</v>
      </c>
      <c r="BF206" t="s">
        <v>777</v>
      </c>
      <c r="BG206" s="61" t="s">
        <v>775</v>
      </c>
      <c r="BH206" t="str">
        <f t="shared" si="31"/>
        <v>CENTRAL</v>
      </c>
    </row>
    <row r="207" spans="1:60" x14ac:dyDescent="0.25">
      <c r="A207" s="44" t="s">
        <v>1438</v>
      </c>
      <c r="B207" s="44" t="s">
        <v>744</v>
      </c>
      <c r="C207" t="s">
        <v>1616</v>
      </c>
      <c r="D207" s="44" t="s">
        <v>770</v>
      </c>
      <c r="E207" t="s">
        <v>771</v>
      </c>
      <c r="F207" t="s">
        <v>67</v>
      </c>
      <c r="G207" s="52" t="s">
        <v>68</v>
      </c>
      <c r="H207" t="s">
        <v>54</v>
      </c>
      <c r="I207" t="s">
        <v>55</v>
      </c>
      <c r="J207" t="s">
        <v>56</v>
      </c>
      <c r="K207" t="s">
        <v>57</v>
      </c>
      <c r="L207" t="s">
        <v>57</v>
      </c>
      <c r="M207" t="s">
        <v>111</v>
      </c>
      <c r="N207">
        <v>0</v>
      </c>
      <c r="O207" s="46" t="str">
        <f t="shared" si="32"/>
        <v>OK</v>
      </c>
      <c r="P207" t="s">
        <v>57</v>
      </c>
      <c r="Q207" t="s">
        <v>57</v>
      </c>
      <c r="R207" t="s">
        <v>57</v>
      </c>
      <c r="S207" s="47" t="s">
        <v>987</v>
      </c>
      <c r="T207">
        <v>0</v>
      </c>
      <c r="U207">
        <v>0</v>
      </c>
      <c r="V207" s="48" t="str">
        <f t="shared" si="33"/>
        <v>OK</v>
      </c>
      <c r="W207">
        <v>820</v>
      </c>
      <c r="X207">
        <v>0</v>
      </c>
      <c r="Y207" t="s">
        <v>57</v>
      </c>
      <c r="Z207">
        <v>0</v>
      </c>
      <c r="AA207">
        <v>0</v>
      </c>
      <c r="AB207">
        <v>0</v>
      </c>
      <c r="AC207">
        <v>-820</v>
      </c>
      <c r="AD207" s="48" t="str">
        <f t="shared" si="34"/>
        <v>OK</v>
      </c>
      <c r="AE207">
        <v>-172440.97</v>
      </c>
      <c r="AF207">
        <v>0</v>
      </c>
      <c r="AG207">
        <v>0</v>
      </c>
      <c r="AH207">
        <v>0</v>
      </c>
      <c r="AI207">
        <v>0</v>
      </c>
      <c r="AJ207" s="46" t="str">
        <f t="shared" si="40"/>
        <v>OK</v>
      </c>
      <c r="AK207">
        <v>0</v>
      </c>
      <c r="AL207">
        <v>0</v>
      </c>
      <c r="AM207">
        <v>0</v>
      </c>
      <c r="AN207" s="49">
        <v>0</v>
      </c>
      <c r="AO207">
        <v>4729443</v>
      </c>
      <c r="AP207">
        <v>4729443</v>
      </c>
      <c r="AQ207" s="48">
        <f t="shared" si="35"/>
        <v>0</v>
      </c>
      <c r="AR207">
        <v>4729443</v>
      </c>
      <c r="AS207">
        <v>4729443</v>
      </c>
      <c r="AT207">
        <v>0</v>
      </c>
      <c r="AU207">
        <v>0</v>
      </c>
      <c r="AV207" s="50">
        <f t="shared" si="36"/>
        <v>0</v>
      </c>
      <c r="AW207" s="50" t="str">
        <f t="shared" si="37"/>
        <v>NÃO</v>
      </c>
      <c r="AX207" s="5" t="str">
        <f t="shared" si="38"/>
        <v>OK</v>
      </c>
      <c r="AY207" s="5" t="str">
        <f t="shared" si="39"/>
        <v>OK</v>
      </c>
      <c r="BC207" s="44" t="s">
        <v>744</v>
      </c>
      <c r="BD207" t="s">
        <v>1617</v>
      </c>
      <c r="BE207" s="44" t="s">
        <v>770</v>
      </c>
      <c r="BF207" t="s">
        <v>771</v>
      </c>
      <c r="BG207" s="61" t="s">
        <v>769</v>
      </c>
      <c r="BH207" t="str">
        <f t="shared" si="31"/>
        <v>CFSEC</v>
      </c>
    </row>
    <row r="208" spans="1:60" x14ac:dyDescent="0.25">
      <c r="A208" s="44" t="s">
        <v>1438</v>
      </c>
      <c r="B208" s="44" t="s">
        <v>744</v>
      </c>
      <c r="C208" t="s">
        <v>1618</v>
      </c>
      <c r="D208" s="44" t="s">
        <v>806</v>
      </c>
      <c r="E208" t="s">
        <v>807</v>
      </c>
      <c r="F208" t="s">
        <v>52</v>
      </c>
      <c r="G208" s="52" t="s">
        <v>204</v>
      </c>
      <c r="H208" t="s">
        <v>54</v>
      </c>
      <c r="I208" t="s">
        <v>74</v>
      </c>
      <c r="J208" t="s">
        <v>56</v>
      </c>
      <c r="K208" t="s">
        <v>57</v>
      </c>
      <c r="L208" t="s">
        <v>57</v>
      </c>
      <c r="M208" t="s">
        <v>58</v>
      </c>
      <c r="N208">
        <v>133</v>
      </c>
      <c r="O208" s="46" t="str">
        <f t="shared" si="32"/>
        <v>OK</v>
      </c>
      <c r="P208" t="s">
        <v>59</v>
      </c>
      <c r="Q208" t="s">
        <v>59</v>
      </c>
      <c r="R208" t="s">
        <v>57</v>
      </c>
      <c r="S208" s="68" t="s">
        <v>1181</v>
      </c>
      <c r="T208">
        <v>22615744.57</v>
      </c>
      <c r="U208">
        <v>10136828.140000001</v>
      </c>
      <c r="V208" s="48" t="str">
        <f t="shared" si="33"/>
        <v>OK</v>
      </c>
      <c r="W208">
        <v>55709511.700000003</v>
      </c>
      <c r="X208">
        <v>0</v>
      </c>
      <c r="Y208" t="s">
        <v>57</v>
      </c>
      <c r="Z208">
        <v>217579.66</v>
      </c>
      <c r="AA208">
        <v>0</v>
      </c>
      <c r="AB208">
        <v>8910</v>
      </c>
      <c r="AC208">
        <v>-22636334.489999998</v>
      </c>
      <c r="AD208" s="48" t="str">
        <f t="shared" si="34"/>
        <v>OK</v>
      </c>
      <c r="AE208">
        <v>-31736236.77</v>
      </c>
      <c r="AF208">
        <v>0</v>
      </c>
      <c r="AG208">
        <v>0</v>
      </c>
      <c r="AH208">
        <v>0</v>
      </c>
      <c r="AI208">
        <v>0</v>
      </c>
      <c r="AJ208" s="46" t="str">
        <f t="shared" si="40"/>
        <v>OK</v>
      </c>
      <c r="AK208">
        <v>0</v>
      </c>
      <c r="AL208">
        <v>0</v>
      </c>
      <c r="AM208">
        <v>0</v>
      </c>
      <c r="AN208" s="49">
        <v>0</v>
      </c>
      <c r="AO208">
        <v>526313</v>
      </c>
      <c r="AP208">
        <v>526313</v>
      </c>
      <c r="AQ208" s="48">
        <f t="shared" si="35"/>
        <v>0</v>
      </c>
      <c r="AR208">
        <v>16872235.780000001</v>
      </c>
      <c r="AS208">
        <v>16872235.780000001</v>
      </c>
      <c r="AT208">
        <v>0</v>
      </c>
      <c r="AU208">
        <v>0</v>
      </c>
      <c r="AV208" s="50">
        <f t="shared" si="36"/>
        <v>0</v>
      </c>
      <c r="AW208" s="50" t="str">
        <f t="shared" si="37"/>
        <v>NÃO</v>
      </c>
      <c r="AX208" s="5" t="str">
        <f t="shared" si="38"/>
        <v>OK</v>
      </c>
      <c r="AY208" s="5" t="str">
        <f t="shared" si="39"/>
        <v>OK</v>
      </c>
      <c r="BC208" s="44" t="s">
        <v>744</v>
      </c>
      <c r="BD208" t="s">
        <v>1619</v>
      </c>
      <c r="BE208" s="44" t="s">
        <v>806</v>
      </c>
      <c r="BF208" t="s">
        <v>807</v>
      </c>
      <c r="BG208" s="61" t="s">
        <v>805</v>
      </c>
      <c r="BH208" t="str">
        <f t="shared" si="31"/>
        <v>CODERTE</v>
      </c>
    </row>
    <row r="209" spans="1:60" x14ac:dyDescent="0.25">
      <c r="A209" s="44" t="s">
        <v>1438</v>
      </c>
      <c r="B209" s="44" t="s">
        <v>744</v>
      </c>
      <c r="C209" t="s">
        <v>1620</v>
      </c>
      <c r="D209" s="44" t="s">
        <v>791</v>
      </c>
      <c r="E209" t="s">
        <v>792</v>
      </c>
      <c r="F209" t="s">
        <v>52</v>
      </c>
      <c r="G209" s="52" t="s">
        <v>63</v>
      </c>
      <c r="H209" t="s">
        <v>54</v>
      </c>
      <c r="I209" t="s">
        <v>55</v>
      </c>
      <c r="J209" t="s">
        <v>56</v>
      </c>
      <c r="K209" t="s">
        <v>57</v>
      </c>
      <c r="L209" t="s">
        <v>57</v>
      </c>
      <c r="M209" t="s">
        <v>58</v>
      </c>
      <c r="N209">
        <v>84</v>
      </c>
      <c r="O209" s="46" t="str">
        <f t="shared" si="32"/>
        <v>OK</v>
      </c>
      <c r="P209" t="s">
        <v>59</v>
      </c>
      <c r="Q209" t="s">
        <v>59</v>
      </c>
      <c r="R209" t="s">
        <v>59</v>
      </c>
      <c r="S209" s="57" t="s">
        <v>1177</v>
      </c>
      <c r="T209">
        <v>3612216.67</v>
      </c>
      <c r="U209">
        <v>7920958.9000000004</v>
      </c>
      <c r="V209" s="48" t="str">
        <f t="shared" si="33"/>
        <v>OK</v>
      </c>
      <c r="W209">
        <v>19523820.010000002</v>
      </c>
      <c r="X209">
        <v>0</v>
      </c>
      <c r="Y209" t="s">
        <v>57</v>
      </c>
      <c r="Z209">
        <v>310512.31</v>
      </c>
      <c r="AA209">
        <v>0</v>
      </c>
      <c r="AB209">
        <v>7579</v>
      </c>
      <c r="AC209">
        <v>1936628.08</v>
      </c>
      <c r="AD209" s="48" t="str">
        <f t="shared" si="34"/>
        <v>OK</v>
      </c>
      <c r="AE209">
        <v>46715594.810000002</v>
      </c>
      <c r="AF209">
        <v>0</v>
      </c>
      <c r="AG209">
        <v>0</v>
      </c>
      <c r="AH209">
        <v>18257030.690000001</v>
      </c>
      <c r="AI209">
        <v>14213633</v>
      </c>
      <c r="AJ209" s="46" t="str">
        <f t="shared" si="40"/>
        <v>OK</v>
      </c>
      <c r="AK209">
        <v>1167329.32</v>
      </c>
      <c r="AL209">
        <v>912639.33</v>
      </c>
      <c r="AM209">
        <v>0</v>
      </c>
      <c r="AN209" s="49">
        <v>0</v>
      </c>
      <c r="AO209">
        <v>194429609</v>
      </c>
      <c r="AP209">
        <v>194429609</v>
      </c>
      <c r="AQ209" s="48">
        <f t="shared" si="35"/>
        <v>0</v>
      </c>
      <c r="AR209">
        <v>32114375.34</v>
      </c>
      <c r="AS209">
        <v>32114375.34</v>
      </c>
      <c r="AT209">
        <v>0</v>
      </c>
      <c r="AU209">
        <v>0</v>
      </c>
      <c r="AV209" s="50">
        <f t="shared" si="36"/>
        <v>0</v>
      </c>
      <c r="AW209" s="50" t="str">
        <f t="shared" si="37"/>
        <v>NÃO</v>
      </c>
      <c r="AX209" s="5" t="str">
        <f t="shared" si="38"/>
        <v>OK</v>
      </c>
      <c r="AY209" s="5" t="str">
        <f t="shared" si="39"/>
        <v>OK</v>
      </c>
      <c r="BC209" s="44" t="s">
        <v>744</v>
      </c>
      <c r="BD209" t="s">
        <v>1621</v>
      </c>
      <c r="BE209" s="44" t="s">
        <v>791</v>
      </c>
      <c r="BF209" t="s">
        <v>792</v>
      </c>
      <c r="BG209" s="61" t="s">
        <v>790</v>
      </c>
      <c r="BH209" t="str">
        <f t="shared" si="31"/>
        <v>CODIN</v>
      </c>
    </row>
    <row r="210" spans="1:60" x14ac:dyDescent="0.25">
      <c r="A210" s="44" t="s">
        <v>1438</v>
      </c>
      <c r="B210" s="44" t="s">
        <v>744</v>
      </c>
      <c r="C210" t="s">
        <v>1622</v>
      </c>
      <c r="D210" s="44" t="s">
        <v>803</v>
      </c>
      <c r="E210" t="s">
        <v>804</v>
      </c>
      <c r="F210" t="s">
        <v>67</v>
      </c>
      <c r="G210" s="52" t="s">
        <v>204</v>
      </c>
      <c r="H210" t="s">
        <v>54</v>
      </c>
      <c r="I210" t="s">
        <v>55</v>
      </c>
      <c r="J210" t="s">
        <v>56</v>
      </c>
      <c r="K210" t="s">
        <v>57</v>
      </c>
      <c r="L210" t="s">
        <v>57</v>
      </c>
      <c r="M210" t="s">
        <v>58</v>
      </c>
      <c r="N210">
        <v>4</v>
      </c>
      <c r="O210" s="46" t="str">
        <f t="shared" si="32"/>
        <v>OK</v>
      </c>
      <c r="P210" t="s">
        <v>57</v>
      </c>
      <c r="Q210" t="s">
        <v>57</v>
      </c>
      <c r="R210" t="s">
        <v>57</v>
      </c>
      <c r="S210" s="47" t="s">
        <v>987</v>
      </c>
      <c r="T210">
        <v>493621.06</v>
      </c>
      <c r="U210">
        <v>417259.89</v>
      </c>
      <c r="V210" s="48" t="str">
        <f t="shared" si="33"/>
        <v>OK</v>
      </c>
      <c r="W210">
        <v>956712.97</v>
      </c>
      <c r="X210">
        <v>0</v>
      </c>
      <c r="Y210" t="s">
        <v>57</v>
      </c>
      <c r="Z210">
        <v>95999.99</v>
      </c>
      <c r="AA210">
        <v>0</v>
      </c>
      <c r="AB210">
        <v>0</v>
      </c>
      <c r="AC210">
        <v>8570.67</v>
      </c>
      <c r="AD210" s="48" t="str">
        <f t="shared" si="34"/>
        <v>OK</v>
      </c>
      <c r="AE210">
        <v>-5845922.9500000002</v>
      </c>
      <c r="AF210">
        <v>0</v>
      </c>
      <c r="AG210">
        <v>0</v>
      </c>
      <c r="AH210">
        <v>424228.59</v>
      </c>
      <c r="AI210">
        <v>479938.78</v>
      </c>
      <c r="AJ210" s="46" t="str">
        <f t="shared" si="40"/>
        <v>OK</v>
      </c>
      <c r="AK210">
        <v>2992296.37</v>
      </c>
      <c r="AL210">
        <v>2992296.37</v>
      </c>
      <c r="AM210">
        <v>0</v>
      </c>
      <c r="AN210" s="49">
        <v>0</v>
      </c>
      <c r="AO210">
        <v>71249</v>
      </c>
      <c r="AP210">
        <v>71249</v>
      </c>
      <c r="AQ210" s="48">
        <f t="shared" si="35"/>
        <v>0</v>
      </c>
      <c r="AR210">
        <v>70025960.790000007</v>
      </c>
      <c r="AS210">
        <v>70025960.790000007</v>
      </c>
      <c r="AT210">
        <v>0</v>
      </c>
      <c r="AU210">
        <v>0</v>
      </c>
      <c r="AV210" s="50">
        <f t="shared" si="36"/>
        <v>0</v>
      </c>
      <c r="AW210" s="50" t="str">
        <f t="shared" si="37"/>
        <v>NÃO</v>
      </c>
      <c r="AX210" s="5" t="str">
        <f t="shared" si="38"/>
        <v>OK</v>
      </c>
      <c r="AY210" s="5" t="str">
        <f t="shared" si="39"/>
        <v>OK</v>
      </c>
      <c r="BC210" s="44" t="s">
        <v>744</v>
      </c>
      <c r="BD210" t="s">
        <v>1623</v>
      </c>
      <c r="BE210" s="44" t="s">
        <v>803</v>
      </c>
      <c r="BF210" t="s">
        <v>804</v>
      </c>
      <c r="BG210" s="61" t="s">
        <v>802</v>
      </c>
      <c r="BH210" t="str">
        <f t="shared" si="31"/>
        <v>CTC</v>
      </c>
    </row>
    <row r="211" spans="1:60" x14ac:dyDescent="0.25">
      <c r="A211" s="44" t="s">
        <v>1438</v>
      </c>
      <c r="B211" s="44" t="s">
        <v>744</v>
      </c>
      <c r="C211" t="s">
        <v>1624</v>
      </c>
      <c r="D211" s="44" t="s">
        <v>758</v>
      </c>
      <c r="E211" t="s">
        <v>759</v>
      </c>
      <c r="F211" t="s">
        <v>67</v>
      </c>
      <c r="G211" s="52" t="s">
        <v>68</v>
      </c>
      <c r="H211" t="s">
        <v>54</v>
      </c>
      <c r="I211" t="s">
        <v>55</v>
      </c>
      <c r="J211" t="s">
        <v>56</v>
      </c>
      <c r="K211" t="s">
        <v>57</v>
      </c>
      <c r="L211" t="s">
        <v>57</v>
      </c>
      <c r="M211" t="s">
        <v>111</v>
      </c>
      <c r="N211">
        <v>0</v>
      </c>
      <c r="O211" s="46" t="str">
        <f t="shared" si="32"/>
        <v>OK</v>
      </c>
      <c r="P211" t="s">
        <v>57</v>
      </c>
      <c r="Q211" t="s">
        <v>57</v>
      </c>
      <c r="R211" t="s">
        <v>57</v>
      </c>
      <c r="S211" s="47" t="s">
        <v>987</v>
      </c>
      <c r="T211">
        <v>279456.96000000002</v>
      </c>
      <c r="U211">
        <v>0</v>
      </c>
      <c r="V211" s="48" t="str">
        <f t="shared" si="33"/>
        <v>OK</v>
      </c>
      <c r="W211">
        <v>235981.8</v>
      </c>
      <c r="X211">
        <v>0</v>
      </c>
      <c r="Y211" t="s">
        <v>57</v>
      </c>
      <c r="Z211">
        <v>0</v>
      </c>
      <c r="AA211">
        <v>0</v>
      </c>
      <c r="AB211">
        <v>0</v>
      </c>
      <c r="AC211">
        <v>43475.16</v>
      </c>
      <c r="AD211" s="48" t="str">
        <f t="shared" si="34"/>
        <v>OK</v>
      </c>
      <c r="AE211">
        <v>739933.75</v>
      </c>
      <c r="AF211">
        <v>0</v>
      </c>
      <c r="AG211">
        <v>0</v>
      </c>
      <c r="AH211">
        <v>0</v>
      </c>
      <c r="AI211">
        <v>0</v>
      </c>
      <c r="AJ211" s="46" t="str">
        <f t="shared" si="40"/>
        <v>OK</v>
      </c>
      <c r="AK211">
        <v>0</v>
      </c>
      <c r="AL211">
        <v>0</v>
      </c>
      <c r="AM211">
        <v>0</v>
      </c>
      <c r="AN211" s="49">
        <v>0</v>
      </c>
      <c r="AO211">
        <v>67419895</v>
      </c>
      <c r="AP211">
        <v>67419895</v>
      </c>
      <c r="AQ211" s="48">
        <f t="shared" si="35"/>
        <v>0</v>
      </c>
      <c r="AR211">
        <v>11467019.41</v>
      </c>
      <c r="AS211">
        <v>11467019.41</v>
      </c>
      <c r="AT211">
        <v>0</v>
      </c>
      <c r="AU211">
        <v>0</v>
      </c>
      <c r="AV211" s="50">
        <f t="shared" si="36"/>
        <v>0</v>
      </c>
      <c r="AW211" s="50" t="str">
        <f t="shared" si="37"/>
        <v>NÃO</v>
      </c>
      <c r="AX211" s="5" t="str">
        <f t="shared" si="38"/>
        <v>OK</v>
      </c>
      <c r="AY211" s="5" t="str">
        <f t="shared" si="39"/>
        <v>OK</v>
      </c>
      <c r="BC211" s="44" t="s">
        <v>744</v>
      </c>
      <c r="BD211" t="s">
        <v>1625</v>
      </c>
      <c r="BE211" s="44" t="s">
        <v>758</v>
      </c>
      <c r="BF211" t="s">
        <v>759</v>
      </c>
      <c r="BG211" s="61" t="s">
        <v>757</v>
      </c>
      <c r="BH211" t="str">
        <f t="shared" si="31"/>
        <v>DIVERJ</v>
      </c>
    </row>
    <row r="212" spans="1:60" x14ac:dyDescent="0.25">
      <c r="A212" s="44" t="s">
        <v>1438</v>
      </c>
      <c r="B212" s="44" t="s">
        <v>744</v>
      </c>
      <c r="C212" t="s">
        <v>1626</v>
      </c>
      <c r="D212" s="44" t="s">
        <v>749</v>
      </c>
      <c r="E212" t="s">
        <v>750</v>
      </c>
      <c r="F212" t="s">
        <v>52</v>
      </c>
      <c r="G212" s="52" t="s">
        <v>102</v>
      </c>
      <c r="H212" t="s">
        <v>73</v>
      </c>
      <c r="I212" t="s">
        <v>55</v>
      </c>
      <c r="J212" t="s">
        <v>56</v>
      </c>
      <c r="K212" t="s">
        <v>57</v>
      </c>
      <c r="L212" t="s">
        <v>57</v>
      </c>
      <c r="M212" t="s">
        <v>58</v>
      </c>
      <c r="N212">
        <v>573</v>
      </c>
      <c r="O212" s="46" t="str">
        <f t="shared" si="32"/>
        <v>OK</v>
      </c>
      <c r="P212" t="s">
        <v>59</v>
      </c>
      <c r="Q212" t="s">
        <v>59</v>
      </c>
      <c r="R212" t="s">
        <v>57</v>
      </c>
      <c r="S212" s="68" t="s">
        <v>1171</v>
      </c>
      <c r="T212">
        <v>102414.78</v>
      </c>
      <c r="U212">
        <v>103614485.26000001</v>
      </c>
      <c r="V212" s="48" t="str">
        <f t="shared" si="33"/>
        <v>OK</v>
      </c>
      <c r="W212">
        <v>123803968.39</v>
      </c>
      <c r="X212">
        <v>1647044.67</v>
      </c>
      <c r="Y212" t="s">
        <v>57</v>
      </c>
      <c r="Z212">
        <v>354752.36</v>
      </c>
      <c r="AA212">
        <v>0</v>
      </c>
      <c r="AB212">
        <v>3064.5</v>
      </c>
      <c r="AC212">
        <v>-79258.23</v>
      </c>
      <c r="AD212" s="48" t="str">
        <f t="shared" si="34"/>
        <v>OK</v>
      </c>
      <c r="AE212">
        <v>-79258.23</v>
      </c>
      <c r="AF212">
        <v>0</v>
      </c>
      <c r="AG212">
        <v>0</v>
      </c>
      <c r="AH212">
        <v>104733451.65000001</v>
      </c>
      <c r="AI212">
        <v>131768902.88</v>
      </c>
      <c r="AJ212" s="46" t="str">
        <f t="shared" si="40"/>
        <v>OK</v>
      </c>
      <c r="AK212">
        <v>70874977.859999999</v>
      </c>
      <c r="AL212">
        <v>62645626.090000004</v>
      </c>
      <c r="AM212">
        <v>0</v>
      </c>
      <c r="AN212" s="49">
        <v>0</v>
      </c>
      <c r="AO212">
        <v>1307307880</v>
      </c>
      <c r="AP212">
        <v>1307307880</v>
      </c>
      <c r="AQ212" s="48">
        <f t="shared" si="35"/>
        <v>0</v>
      </c>
      <c r="AR212">
        <v>8310646.5499999998</v>
      </c>
      <c r="AS212">
        <v>8310646.5499999998</v>
      </c>
      <c r="AT212">
        <v>0</v>
      </c>
      <c r="AU212">
        <v>0</v>
      </c>
      <c r="AV212" s="50">
        <f t="shared" si="36"/>
        <v>0</v>
      </c>
      <c r="AW212" s="50" t="str">
        <f t="shared" si="37"/>
        <v>NÃO</v>
      </c>
      <c r="AX212" s="5" t="str">
        <f t="shared" si="38"/>
        <v>OK</v>
      </c>
      <c r="AY212" s="5" t="str">
        <f t="shared" si="39"/>
        <v>OK</v>
      </c>
      <c r="BC212" s="44" t="s">
        <v>744</v>
      </c>
      <c r="BD212" t="s">
        <v>1627</v>
      </c>
      <c r="BE212" s="44" t="s">
        <v>749</v>
      </c>
      <c r="BF212" t="s">
        <v>750</v>
      </c>
      <c r="BG212" s="61" t="s">
        <v>748</v>
      </c>
      <c r="BH212" t="str">
        <f t="shared" si="31"/>
        <v>EMATER-RIO</v>
      </c>
    </row>
    <row r="213" spans="1:60" x14ac:dyDescent="0.25">
      <c r="A213" s="44" t="s">
        <v>1438</v>
      </c>
      <c r="B213" s="44" t="s">
        <v>744</v>
      </c>
      <c r="C213" t="s">
        <v>1628</v>
      </c>
      <c r="D213" s="44" t="s">
        <v>800</v>
      </c>
      <c r="E213" t="s">
        <v>801</v>
      </c>
      <c r="F213" t="s">
        <v>52</v>
      </c>
      <c r="G213" s="20" t="s">
        <v>91</v>
      </c>
      <c r="H213" t="s">
        <v>73</v>
      </c>
      <c r="I213" t="s">
        <v>55</v>
      </c>
      <c r="J213" t="s">
        <v>56</v>
      </c>
      <c r="K213" t="s">
        <v>57</v>
      </c>
      <c r="L213" t="s">
        <v>57</v>
      </c>
      <c r="M213" t="s">
        <v>58</v>
      </c>
      <c r="N213">
        <v>4902</v>
      </c>
      <c r="O213" s="46" t="str">
        <f t="shared" si="32"/>
        <v>OK</v>
      </c>
      <c r="P213" t="s">
        <v>59</v>
      </c>
      <c r="Q213" t="s">
        <v>59</v>
      </c>
      <c r="R213" t="s">
        <v>57</v>
      </c>
      <c r="S213" s="64" t="s">
        <v>1180</v>
      </c>
      <c r="T213">
        <v>253996.22</v>
      </c>
      <c r="U213">
        <v>49650932.189999998</v>
      </c>
      <c r="V213" s="48" t="str">
        <f t="shared" si="33"/>
        <v>OK</v>
      </c>
      <c r="W213">
        <v>50896251.189999998</v>
      </c>
      <c r="X213">
        <v>1245319</v>
      </c>
      <c r="Y213" t="s">
        <v>57</v>
      </c>
      <c r="Z213">
        <v>455242.29</v>
      </c>
      <c r="AA213">
        <v>0</v>
      </c>
      <c r="AB213">
        <v>6935.33</v>
      </c>
      <c r="AC213">
        <v>-6756573.8899999997</v>
      </c>
      <c r="AD213" s="48" t="str">
        <f t="shared" si="34"/>
        <v>OK</v>
      </c>
      <c r="AE213">
        <v>-203988333.41999999</v>
      </c>
      <c r="AF213">
        <v>0</v>
      </c>
      <c r="AG213">
        <v>0</v>
      </c>
      <c r="AH213">
        <v>0</v>
      </c>
      <c r="AI213">
        <v>0</v>
      </c>
      <c r="AJ213" s="46" t="str">
        <f t="shared" si="40"/>
        <v>OK</v>
      </c>
      <c r="AK213">
        <v>0</v>
      </c>
      <c r="AL213">
        <v>0</v>
      </c>
      <c r="AM213">
        <v>0</v>
      </c>
      <c r="AN213" s="49">
        <v>0</v>
      </c>
      <c r="AO213">
        <v>0</v>
      </c>
      <c r="AP213">
        <v>0</v>
      </c>
      <c r="AQ213" s="48">
        <f t="shared" si="35"/>
        <v>0</v>
      </c>
      <c r="AR213">
        <v>2478567.69</v>
      </c>
      <c r="AS213">
        <v>2478567.69</v>
      </c>
      <c r="AT213">
        <v>0</v>
      </c>
      <c r="AU213">
        <v>0</v>
      </c>
      <c r="AV213" s="50">
        <f t="shared" si="36"/>
        <v>0</v>
      </c>
      <c r="AW213" s="50" t="str">
        <f t="shared" si="37"/>
        <v>NÃO</v>
      </c>
      <c r="AX213" s="5" t="str">
        <f t="shared" si="38"/>
        <v>OK</v>
      </c>
      <c r="AY213" s="5" t="str">
        <f t="shared" si="39"/>
        <v>OK</v>
      </c>
      <c r="BC213" s="44" t="s">
        <v>744</v>
      </c>
      <c r="BD213" t="s">
        <v>799</v>
      </c>
      <c r="BE213" s="44" t="s">
        <v>800</v>
      </c>
      <c r="BF213" t="s">
        <v>801</v>
      </c>
      <c r="BG213" s="61" t="s">
        <v>799</v>
      </c>
      <c r="BH213" t="str">
        <f t="shared" si="31"/>
        <v>EMOP</v>
      </c>
    </row>
    <row r="214" spans="1:60" x14ac:dyDescent="0.25">
      <c r="A214" s="44" t="s">
        <v>1438</v>
      </c>
      <c r="B214" s="44" t="s">
        <v>744</v>
      </c>
      <c r="C214" t="s">
        <v>1629</v>
      </c>
      <c r="D214" s="44" t="s">
        <v>761</v>
      </c>
      <c r="E214" t="s">
        <v>762</v>
      </c>
      <c r="F214" t="s">
        <v>67</v>
      </c>
      <c r="G214" s="52" t="s">
        <v>204</v>
      </c>
      <c r="H214" t="s">
        <v>73</v>
      </c>
      <c r="I214" t="s">
        <v>55</v>
      </c>
      <c r="J214" t="s">
        <v>56</v>
      </c>
      <c r="K214" t="s">
        <v>57</v>
      </c>
      <c r="L214" t="s">
        <v>57</v>
      </c>
      <c r="M214" t="s">
        <v>58</v>
      </c>
      <c r="N214">
        <v>5</v>
      </c>
      <c r="O214" s="46" t="str">
        <f t="shared" si="32"/>
        <v>OK</v>
      </c>
      <c r="P214" t="s">
        <v>57</v>
      </c>
      <c r="Q214" t="s">
        <v>57</v>
      </c>
      <c r="R214" t="s">
        <v>57</v>
      </c>
      <c r="S214" s="47" t="s">
        <v>987</v>
      </c>
      <c r="T214">
        <v>3144093.62</v>
      </c>
      <c r="U214">
        <v>437982.03</v>
      </c>
      <c r="V214" s="48" t="str">
        <f t="shared" si="33"/>
        <v>OK</v>
      </c>
      <c r="W214">
        <v>3148093.62</v>
      </c>
      <c r="X214">
        <v>0</v>
      </c>
      <c r="Y214" t="s">
        <v>57</v>
      </c>
      <c r="Z214">
        <v>0</v>
      </c>
      <c r="AA214">
        <v>0</v>
      </c>
      <c r="AB214">
        <v>0</v>
      </c>
      <c r="AC214">
        <v>-27065803.100000001</v>
      </c>
      <c r="AD214" s="48" t="str">
        <f t="shared" si="34"/>
        <v>OK</v>
      </c>
      <c r="AE214">
        <v>-1230075437.6700001</v>
      </c>
      <c r="AF214">
        <v>0</v>
      </c>
      <c r="AG214">
        <v>0</v>
      </c>
      <c r="AH214">
        <v>3017954.29</v>
      </c>
      <c r="AI214">
        <v>3144093.62</v>
      </c>
      <c r="AJ214" s="46" t="str">
        <f t="shared" si="40"/>
        <v>OK</v>
      </c>
      <c r="AK214">
        <v>0</v>
      </c>
      <c r="AL214">
        <v>0</v>
      </c>
      <c r="AM214">
        <v>0</v>
      </c>
      <c r="AN214" s="49">
        <v>0</v>
      </c>
      <c r="AO214">
        <v>72884768814</v>
      </c>
      <c r="AP214">
        <v>72884768814</v>
      </c>
      <c r="AQ214" s="48">
        <f t="shared" si="35"/>
        <v>0</v>
      </c>
      <c r="AR214">
        <v>9430415.9800000004</v>
      </c>
      <c r="AS214">
        <v>9430415.9800000004</v>
      </c>
      <c r="AT214">
        <v>0</v>
      </c>
      <c r="AU214">
        <v>0</v>
      </c>
      <c r="AV214" s="50">
        <f t="shared" si="36"/>
        <v>0</v>
      </c>
      <c r="AW214" s="50" t="str">
        <f t="shared" si="37"/>
        <v>NÃO</v>
      </c>
      <c r="AX214" s="5" t="str">
        <f t="shared" si="38"/>
        <v>OK</v>
      </c>
      <c r="AY214" s="5" t="str">
        <f t="shared" si="39"/>
        <v>OK</v>
      </c>
      <c r="BC214" s="44" t="s">
        <v>744</v>
      </c>
      <c r="BD214" t="s">
        <v>1630</v>
      </c>
      <c r="BE214" s="44" t="s">
        <v>761</v>
      </c>
      <c r="BF214" t="s">
        <v>762</v>
      </c>
      <c r="BG214" s="61" t="s">
        <v>760</v>
      </c>
      <c r="BH214" t="str">
        <f t="shared" si="31"/>
        <v>FLUMITRENS</v>
      </c>
    </row>
    <row r="215" spans="1:60" x14ac:dyDescent="0.25">
      <c r="A215" s="44" t="s">
        <v>1438</v>
      </c>
      <c r="B215" s="44" t="s">
        <v>744</v>
      </c>
      <c r="C215" t="s">
        <v>1631</v>
      </c>
      <c r="D215" s="44" t="s">
        <v>782</v>
      </c>
      <c r="E215" t="s">
        <v>783</v>
      </c>
      <c r="F215" t="s">
        <v>52</v>
      </c>
      <c r="G215" s="20" t="s">
        <v>121</v>
      </c>
      <c r="H215" t="s">
        <v>73</v>
      </c>
      <c r="I215" t="s">
        <v>74</v>
      </c>
      <c r="J215" t="s">
        <v>56</v>
      </c>
      <c r="K215" t="s">
        <v>57</v>
      </c>
      <c r="L215" t="s">
        <v>57</v>
      </c>
      <c r="M215" t="s">
        <v>111</v>
      </c>
      <c r="N215">
        <v>226</v>
      </c>
      <c r="O215" s="46" t="str">
        <f t="shared" si="32"/>
        <v>OK</v>
      </c>
      <c r="P215" t="s">
        <v>59</v>
      </c>
      <c r="Q215" t="s">
        <v>59</v>
      </c>
      <c r="R215" t="s">
        <v>59</v>
      </c>
      <c r="S215" s="64" t="s">
        <v>1176</v>
      </c>
      <c r="T215">
        <v>18490503.66</v>
      </c>
      <c r="U215">
        <v>29550490.73</v>
      </c>
      <c r="V215" s="48" t="str">
        <f t="shared" si="33"/>
        <v>OK</v>
      </c>
      <c r="W215">
        <v>40768668.509999998</v>
      </c>
      <c r="X215">
        <v>730015.2</v>
      </c>
      <c r="Y215" t="s">
        <v>57</v>
      </c>
      <c r="Z215">
        <v>238113.36</v>
      </c>
      <c r="AA215">
        <v>0</v>
      </c>
      <c r="AB215">
        <v>0</v>
      </c>
      <c r="AC215">
        <v>-33457578.710000001</v>
      </c>
      <c r="AD215" s="48" t="str">
        <f t="shared" si="34"/>
        <v>OK</v>
      </c>
      <c r="AE215">
        <v>83201951.890000001</v>
      </c>
      <c r="AF215">
        <v>0</v>
      </c>
      <c r="AG215">
        <v>0</v>
      </c>
      <c r="AH215">
        <v>0</v>
      </c>
      <c r="AI215">
        <v>0</v>
      </c>
      <c r="AJ215" s="46" t="str">
        <f t="shared" si="40"/>
        <v>OK</v>
      </c>
      <c r="AK215">
        <v>0</v>
      </c>
      <c r="AL215">
        <v>0</v>
      </c>
      <c r="AM215">
        <v>0</v>
      </c>
      <c r="AN215" s="49">
        <v>0</v>
      </c>
      <c r="AO215">
        <v>0</v>
      </c>
      <c r="AP215">
        <v>0</v>
      </c>
      <c r="AQ215" s="48">
        <f t="shared" si="35"/>
        <v>0</v>
      </c>
      <c r="AR215">
        <v>99385118.920000002</v>
      </c>
      <c r="AS215">
        <v>99385118.920000002</v>
      </c>
      <c r="AT215">
        <v>0</v>
      </c>
      <c r="AU215">
        <v>0</v>
      </c>
      <c r="AV215" s="50">
        <f t="shared" si="36"/>
        <v>0</v>
      </c>
      <c r="AW215" s="50" t="str">
        <f t="shared" si="37"/>
        <v>NÃO</v>
      </c>
      <c r="AX215" s="5" t="str">
        <f t="shared" si="38"/>
        <v>OK</v>
      </c>
      <c r="AY215" s="5" t="str">
        <f t="shared" si="39"/>
        <v>OK</v>
      </c>
      <c r="BC215" s="44" t="s">
        <v>744</v>
      </c>
      <c r="BD215" t="s">
        <v>1632</v>
      </c>
      <c r="BE215" s="44" t="s">
        <v>782</v>
      </c>
      <c r="BF215" t="s">
        <v>783</v>
      </c>
      <c r="BG215" s="61" t="s">
        <v>781</v>
      </c>
      <c r="BH215" t="str">
        <f t="shared" si="31"/>
        <v>IOERJ</v>
      </c>
    </row>
    <row r="216" spans="1:60" x14ac:dyDescent="0.25">
      <c r="A216" s="44" t="s">
        <v>1438</v>
      </c>
      <c r="B216" s="44" t="s">
        <v>744</v>
      </c>
      <c r="C216" t="s">
        <v>1633</v>
      </c>
      <c r="D216" s="44" t="s">
        <v>767</v>
      </c>
      <c r="E216" t="s">
        <v>768</v>
      </c>
      <c r="F216" t="s">
        <v>52</v>
      </c>
      <c r="G216" s="52" t="s">
        <v>359</v>
      </c>
      <c r="H216" t="s">
        <v>54</v>
      </c>
      <c r="I216" t="s">
        <v>55</v>
      </c>
      <c r="J216" t="s">
        <v>256</v>
      </c>
      <c r="K216" t="s">
        <v>57</v>
      </c>
      <c r="L216" t="s">
        <v>57</v>
      </c>
      <c r="M216" t="s">
        <v>58</v>
      </c>
      <c r="N216">
        <v>416</v>
      </c>
      <c r="O216" s="46" t="str">
        <f t="shared" si="32"/>
        <v>OK</v>
      </c>
      <c r="P216" t="s">
        <v>59</v>
      </c>
      <c r="Q216" t="s">
        <v>59</v>
      </c>
      <c r="R216" t="s">
        <v>59</v>
      </c>
      <c r="S216" s="68" t="s">
        <v>1172</v>
      </c>
      <c r="T216">
        <v>0</v>
      </c>
      <c r="U216">
        <v>56143528.039999999</v>
      </c>
      <c r="V216" s="48" t="str">
        <f t="shared" si="33"/>
        <v>OK</v>
      </c>
      <c r="W216">
        <v>90827865.930000007</v>
      </c>
      <c r="X216">
        <v>303874.26</v>
      </c>
      <c r="Y216" t="s">
        <v>57</v>
      </c>
      <c r="Z216">
        <v>251873.89</v>
      </c>
      <c r="AA216">
        <v>0</v>
      </c>
      <c r="AB216">
        <v>0</v>
      </c>
      <c r="AC216">
        <v>12035561.66</v>
      </c>
      <c r="AD216" s="48" t="str">
        <f t="shared" si="34"/>
        <v>OK</v>
      </c>
      <c r="AE216">
        <v>11921678.609999999</v>
      </c>
      <c r="AF216">
        <v>0</v>
      </c>
      <c r="AG216">
        <v>0</v>
      </c>
      <c r="AH216">
        <v>176987827.74000001</v>
      </c>
      <c r="AI216">
        <v>92913731.140000001</v>
      </c>
      <c r="AJ216" s="46" t="str">
        <f t="shared" si="40"/>
        <v>OK</v>
      </c>
      <c r="AK216">
        <v>744686.26</v>
      </c>
      <c r="AL216">
        <v>744686.26</v>
      </c>
      <c r="AM216">
        <v>0</v>
      </c>
      <c r="AN216" s="49">
        <v>0</v>
      </c>
      <c r="AO216">
        <v>199200</v>
      </c>
      <c r="AP216">
        <v>199200</v>
      </c>
      <c r="AQ216" s="48">
        <f t="shared" si="35"/>
        <v>0</v>
      </c>
      <c r="AR216">
        <v>15960044.109999999</v>
      </c>
      <c r="AS216">
        <v>15960044.109999999</v>
      </c>
      <c r="AT216">
        <v>0</v>
      </c>
      <c r="AU216">
        <v>0</v>
      </c>
      <c r="AV216" s="50">
        <f t="shared" si="36"/>
        <v>0</v>
      </c>
      <c r="AW216" s="50" t="str">
        <f t="shared" si="37"/>
        <v>NÃO</v>
      </c>
      <c r="AX216" s="5" t="str">
        <f t="shared" si="38"/>
        <v>OK</v>
      </c>
      <c r="AY216" s="5" t="str">
        <f t="shared" si="39"/>
        <v>OK</v>
      </c>
      <c r="BC216" s="44" t="s">
        <v>744</v>
      </c>
      <c r="BD216" t="s">
        <v>1634</v>
      </c>
      <c r="BE216" s="44" t="s">
        <v>767</v>
      </c>
      <c r="BF216" t="s">
        <v>768</v>
      </c>
      <c r="BG216" s="61" t="s">
        <v>766</v>
      </c>
      <c r="BH216" t="str">
        <f t="shared" si="31"/>
        <v>IVB</v>
      </c>
    </row>
    <row r="217" spans="1:60" x14ac:dyDescent="0.25">
      <c r="A217" s="44" t="s">
        <v>1438</v>
      </c>
      <c r="B217" s="44" t="s">
        <v>744</v>
      </c>
      <c r="C217" t="s">
        <v>1635</v>
      </c>
      <c r="D217" s="44" t="s">
        <v>764</v>
      </c>
      <c r="E217" t="s">
        <v>765</v>
      </c>
      <c r="F217" t="s">
        <v>67</v>
      </c>
      <c r="G217" s="52" t="s">
        <v>204</v>
      </c>
      <c r="H217" t="s">
        <v>54</v>
      </c>
      <c r="I217" t="s">
        <v>55</v>
      </c>
      <c r="J217" t="s">
        <v>56</v>
      </c>
      <c r="K217" t="s">
        <v>57</v>
      </c>
      <c r="L217" t="s">
        <v>57</v>
      </c>
      <c r="M217" t="s">
        <v>58</v>
      </c>
      <c r="N217">
        <v>0</v>
      </c>
      <c r="O217" s="46" t="str">
        <f t="shared" si="32"/>
        <v>OK</v>
      </c>
      <c r="P217" t="s">
        <v>57</v>
      </c>
      <c r="Q217" t="s">
        <v>57</v>
      </c>
      <c r="R217" t="s">
        <v>57</v>
      </c>
      <c r="S217" s="47" t="s">
        <v>987</v>
      </c>
      <c r="T217">
        <v>14851.29</v>
      </c>
      <c r="U217">
        <v>0</v>
      </c>
      <c r="V217" s="48" t="str">
        <f t="shared" si="33"/>
        <v>OK</v>
      </c>
      <c r="W217">
        <v>18851.29</v>
      </c>
      <c r="X217">
        <v>0</v>
      </c>
      <c r="Y217" t="s">
        <v>57</v>
      </c>
      <c r="Z217">
        <v>0</v>
      </c>
      <c r="AA217">
        <v>0</v>
      </c>
      <c r="AB217">
        <v>0</v>
      </c>
      <c r="AC217">
        <v>-10390211.48</v>
      </c>
      <c r="AD217" s="48" t="str">
        <f t="shared" si="34"/>
        <v>OK</v>
      </c>
      <c r="AE217">
        <v>-667165118.03999996</v>
      </c>
      <c r="AF217">
        <v>0</v>
      </c>
      <c r="AG217">
        <v>0</v>
      </c>
      <c r="AH217">
        <v>13295.15</v>
      </c>
      <c r="AI217">
        <v>14851.15</v>
      </c>
      <c r="AJ217" s="46" t="str">
        <f t="shared" si="40"/>
        <v>OK</v>
      </c>
      <c r="AK217">
        <v>0</v>
      </c>
      <c r="AL217">
        <v>0</v>
      </c>
      <c r="AM217">
        <v>0</v>
      </c>
      <c r="AN217" s="49">
        <v>0</v>
      </c>
      <c r="AO217">
        <v>9818650394</v>
      </c>
      <c r="AP217">
        <v>9818650394</v>
      </c>
      <c r="AQ217" s="48">
        <f t="shared" si="35"/>
        <v>0</v>
      </c>
      <c r="AR217">
        <v>4128123850.7399998</v>
      </c>
      <c r="AS217">
        <v>4128123850.7399998</v>
      </c>
      <c r="AT217">
        <v>0</v>
      </c>
      <c r="AU217">
        <v>0</v>
      </c>
      <c r="AV217" s="50">
        <f t="shared" si="36"/>
        <v>0</v>
      </c>
      <c r="AW217" s="50" t="str">
        <f t="shared" si="37"/>
        <v>NÃO</v>
      </c>
      <c r="AX217" s="5" t="str">
        <f t="shared" si="38"/>
        <v>OK</v>
      </c>
      <c r="AY217" s="5" t="str">
        <f t="shared" si="39"/>
        <v>OK</v>
      </c>
      <c r="BC217" s="44" t="s">
        <v>744</v>
      </c>
      <c r="BD217" t="s">
        <v>1636</v>
      </c>
      <c r="BE217" s="44" t="s">
        <v>764</v>
      </c>
      <c r="BF217" t="s">
        <v>765</v>
      </c>
      <c r="BG217" s="61" t="s">
        <v>763</v>
      </c>
      <c r="BH217" t="str">
        <f t="shared" si="31"/>
        <v>METRO</v>
      </c>
    </row>
    <row r="218" spans="1:60" x14ac:dyDescent="0.25">
      <c r="A218" s="44" t="s">
        <v>1438</v>
      </c>
      <c r="B218" s="44" t="s">
        <v>744</v>
      </c>
      <c r="C218" t="s">
        <v>1637</v>
      </c>
      <c r="D218" s="44" t="s">
        <v>773</v>
      </c>
      <c r="E218" t="s">
        <v>774</v>
      </c>
      <c r="F218" t="s">
        <v>52</v>
      </c>
      <c r="G218" s="52" t="s">
        <v>102</v>
      </c>
      <c r="H218" t="s">
        <v>73</v>
      </c>
      <c r="I218" t="s">
        <v>55</v>
      </c>
      <c r="J218" t="s">
        <v>56</v>
      </c>
      <c r="K218" t="s">
        <v>57</v>
      </c>
      <c r="L218" t="s">
        <v>57</v>
      </c>
      <c r="M218" t="s">
        <v>58</v>
      </c>
      <c r="N218">
        <v>248</v>
      </c>
      <c r="O218" s="46" t="str">
        <f t="shared" si="32"/>
        <v>OK</v>
      </c>
      <c r="P218" t="s">
        <v>59</v>
      </c>
      <c r="Q218" t="s">
        <v>59</v>
      </c>
      <c r="R218" t="s">
        <v>57</v>
      </c>
      <c r="S218" s="57" t="s">
        <v>1173</v>
      </c>
      <c r="T218">
        <v>50685.59</v>
      </c>
      <c r="U218">
        <v>39928849.75</v>
      </c>
      <c r="V218" s="48" t="str">
        <f t="shared" si="33"/>
        <v>OK</v>
      </c>
      <c r="W218">
        <v>58494776.549999997</v>
      </c>
      <c r="X218">
        <v>3925485.25</v>
      </c>
      <c r="Y218" t="s">
        <v>57</v>
      </c>
      <c r="Z218">
        <v>366283.4</v>
      </c>
      <c r="AA218">
        <v>0</v>
      </c>
      <c r="AB218">
        <v>0</v>
      </c>
      <c r="AC218">
        <v>1349619.17</v>
      </c>
      <c r="AD218" s="48" t="str">
        <f t="shared" si="34"/>
        <v>OK</v>
      </c>
      <c r="AE218">
        <v>6533763.0899999999</v>
      </c>
      <c r="AF218">
        <v>0</v>
      </c>
      <c r="AG218">
        <v>0</v>
      </c>
      <c r="AH218">
        <v>0</v>
      </c>
      <c r="AI218">
        <v>0</v>
      </c>
      <c r="AJ218" s="46" t="str">
        <f t="shared" si="40"/>
        <v>OK</v>
      </c>
      <c r="AK218">
        <v>0</v>
      </c>
      <c r="AL218">
        <v>0</v>
      </c>
      <c r="AM218">
        <v>0</v>
      </c>
      <c r="AN218" s="49">
        <v>0</v>
      </c>
      <c r="AO218">
        <v>0</v>
      </c>
      <c r="AP218">
        <v>0</v>
      </c>
      <c r="AQ218" s="48">
        <f t="shared" si="35"/>
        <v>0</v>
      </c>
      <c r="AR218">
        <v>811974.32</v>
      </c>
      <c r="AS218">
        <v>811974.32</v>
      </c>
      <c r="AT218">
        <v>0</v>
      </c>
      <c r="AU218">
        <v>0</v>
      </c>
      <c r="AV218" s="50">
        <f t="shared" si="36"/>
        <v>0</v>
      </c>
      <c r="AW218" s="50" t="str">
        <f t="shared" si="37"/>
        <v>NÃO</v>
      </c>
      <c r="AX218" s="5" t="str">
        <f t="shared" si="38"/>
        <v>OK</v>
      </c>
      <c r="AY218" s="5" t="str">
        <f t="shared" si="39"/>
        <v>OK</v>
      </c>
      <c r="BC218" s="44" t="s">
        <v>744</v>
      </c>
      <c r="BD218" t="s">
        <v>1638</v>
      </c>
      <c r="BE218" s="44" t="s">
        <v>773</v>
      </c>
      <c r="BF218" t="s">
        <v>774</v>
      </c>
      <c r="BG218" s="61" t="s">
        <v>772</v>
      </c>
      <c r="BH218" t="str">
        <f t="shared" si="31"/>
        <v>PESAGRO</v>
      </c>
    </row>
    <row r="219" spans="1:60" x14ac:dyDescent="0.25">
      <c r="A219" s="44" t="s">
        <v>1438</v>
      </c>
      <c r="B219" s="44" t="s">
        <v>744</v>
      </c>
      <c r="C219" t="s">
        <v>1639</v>
      </c>
      <c r="D219" s="44" t="s">
        <v>794</v>
      </c>
      <c r="E219" t="s">
        <v>795</v>
      </c>
      <c r="F219" t="s">
        <v>52</v>
      </c>
      <c r="G219" s="52" t="s">
        <v>204</v>
      </c>
      <c r="H219" t="s">
        <v>54</v>
      </c>
      <c r="I219" t="s">
        <v>55</v>
      </c>
      <c r="J219" t="s">
        <v>56</v>
      </c>
      <c r="K219" t="s">
        <v>57</v>
      </c>
      <c r="L219" t="s">
        <v>59</v>
      </c>
      <c r="M219" t="s">
        <v>58</v>
      </c>
      <c r="N219">
        <v>390</v>
      </c>
      <c r="O219" s="46" t="str">
        <f t="shared" si="32"/>
        <v>OK</v>
      </c>
      <c r="P219" t="s">
        <v>59</v>
      </c>
      <c r="Q219" t="s">
        <v>59</v>
      </c>
      <c r="R219" t="s">
        <v>59</v>
      </c>
      <c r="S219" s="57" t="s">
        <v>1178</v>
      </c>
      <c r="T219">
        <v>69793000</v>
      </c>
      <c r="U219">
        <v>5008288.62</v>
      </c>
      <c r="V219" s="48" t="str">
        <f t="shared" si="33"/>
        <v>OK</v>
      </c>
      <c r="W219">
        <v>153270069.03</v>
      </c>
      <c r="X219">
        <v>0</v>
      </c>
      <c r="Y219" t="s">
        <v>57</v>
      </c>
      <c r="Z219">
        <v>345116.1</v>
      </c>
      <c r="AA219">
        <v>0</v>
      </c>
      <c r="AB219">
        <v>0</v>
      </c>
      <c r="AC219">
        <v>-7332341000</v>
      </c>
      <c r="AD219" s="48" t="str">
        <f t="shared" si="34"/>
        <v>OK</v>
      </c>
      <c r="AE219">
        <v>221210247.11000001</v>
      </c>
      <c r="AF219">
        <v>0</v>
      </c>
      <c r="AG219">
        <v>0</v>
      </c>
      <c r="AH219">
        <v>56199000</v>
      </c>
      <c r="AI219">
        <v>69793000</v>
      </c>
      <c r="AJ219" s="46" t="str">
        <f t="shared" si="40"/>
        <v>OK</v>
      </c>
      <c r="AK219">
        <v>0</v>
      </c>
      <c r="AL219">
        <v>0</v>
      </c>
      <c r="AM219">
        <v>0</v>
      </c>
      <c r="AN219" s="49">
        <v>0</v>
      </c>
      <c r="AO219">
        <v>10642444970</v>
      </c>
      <c r="AP219">
        <v>10642444970</v>
      </c>
      <c r="AQ219" s="48">
        <f t="shared" si="35"/>
        <v>0</v>
      </c>
      <c r="AR219">
        <v>5653397155.3599997</v>
      </c>
      <c r="AS219">
        <v>5653397155.3599997</v>
      </c>
      <c r="AT219">
        <v>0</v>
      </c>
      <c r="AU219">
        <v>0</v>
      </c>
      <c r="AV219" s="50">
        <f t="shared" si="36"/>
        <v>0</v>
      </c>
      <c r="AW219" s="50" t="str">
        <f t="shared" si="37"/>
        <v>NÃO</v>
      </c>
      <c r="AX219" s="5" t="str">
        <f t="shared" si="38"/>
        <v>OK</v>
      </c>
      <c r="AY219" s="5" t="str">
        <f t="shared" si="39"/>
        <v>OK</v>
      </c>
      <c r="BC219" s="44" t="s">
        <v>744</v>
      </c>
      <c r="BD219" t="s">
        <v>1640</v>
      </c>
      <c r="BE219" s="44" t="s">
        <v>794</v>
      </c>
      <c r="BF219" t="s">
        <v>795</v>
      </c>
      <c r="BG219" s="61" t="s">
        <v>793</v>
      </c>
      <c r="BH219" t="str">
        <f t="shared" si="31"/>
        <v>RIOTRILHOS</v>
      </c>
    </row>
    <row r="220" spans="1:60" x14ac:dyDescent="0.25">
      <c r="A220" s="44" t="s">
        <v>1438</v>
      </c>
      <c r="B220" s="44" t="s">
        <v>744</v>
      </c>
      <c r="C220" t="s">
        <v>1641</v>
      </c>
      <c r="D220" s="44" t="s">
        <v>797</v>
      </c>
      <c r="E220" t="s">
        <v>798</v>
      </c>
      <c r="F220" t="s">
        <v>52</v>
      </c>
      <c r="G220" s="52" t="s">
        <v>149</v>
      </c>
      <c r="H220" t="s">
        <v>73</v>
      </c>
      <c r="I220" t="s">
        <v>74</v>
      </c>
      <c r="J220" t="s">
        <v>56</v>
      </c>
      <c r="K220" t="s">
        <v>57</v>
      </c>
      <c r="L220" t="s">
        <v>57</v>
      </c>
      <c r="M220" t="s">
        <v>58</v>
      </c>
      <c r="N220">
        <v>64</v>
      </c>
      <c r="O220" s="46" t="str">
        <f t="shared" si="32"/>
        <v>OK</v>
      </c>
      <c r="P220" t="s">
        <v>59</v>
      </c>
      <c r="Q220" t="s">
        <v>59</v>
      </c>
      <c r="R220" t="s">
        <v>57</v>
      </c>
      <c r="S220" t="s">
        <v>1179</v>
      </c>
      <c r="T220">
        <v>2621.72</v>
      </c>
      <c r="U220">
        <v>7282708.46</v>
      </c>
      <c r="V220" s="48" t="str">
        <f t="shared" si="33"/>
        <v>OK</v>
      </c>
      <c r="W220">
        <v>11022431.57</v>
      </c>
      <c r="X220">
        <v>0</v>
      </c>
      <c r="Y220" t="s">
        <v>57</v>
      </c>
      <c r="Z220">
        <v>148924.24</v>
      </c>
      <c r="AA220">
        <v>0</v>
      </c>
      <c r="AB220">
        <v>5475</v>
      </c>
      <c r="AC220">
        <v>902110.32</v>
      </c>
      <c r="AD220" s="48" t="str">
        <f t="shared" si="34"/>
        <v>OK</v>
      </c>
      <c r="AE220">
        <v>470680.1</v>
      </c>
      <c r="AF220">
        <v>0</v>
      </c>
      <c r="AG220">
        <v>0</v>
      </c>
      <c r="AH220">
        <v>0</v>
      </c>
      <c r="AI220">
        <v>0</v>
      </c>
      <c r="AJ220" s="46" t="str">
        <f t="shared" si="40"/>
        <v>OK</v>
      </c>
      <c r="AK220">
        <v>0</v>
      </c>
      <c r="AL220">
        <v>0</v>
      </c>
      <c r="AM220">
        <v>0</v>
      </c>
      <c r="AN220" s="49">
        <v>0</v>
      </c>
      <c r="AO220">
        <v>16465899250</v>
      </c>
      <c r="AP220">
        <v>16465899250</v>
      </c>
      <c r="AQ220" s="48">
        <f t="shared" si="35"/>
        <v>0</v>
      </c>
      <c r="AR220">
        <v>8561991.9700000007</v>
      </c>
      <c r="AS220">
        <v>8561991.9700000007</v>
      </c>
      <c r="AT220">
        <v>0</v>
      </c>
      <c r="AU220">
        <v>0</v>
      </c>
      <c r="AV220" s="50">
        <f t="shared" si="36"/>
        <v>0</v>
      </c>
      <c r="AW220" s="50" t="str">
        <f t="shared" si="37"/>
        <v>NÃO</v>
      </c>
      <c r="AX220" s="5" t="str">
        <f t="shared" si="38"/>
        <v>OK</v>
      </c>
      <c r="AY220" s="5" t="str">
        <f t="shared" si="39"/>
        <v>OK</v>
      </c>
      <c r="BC220" s="44" t="s">
        <v>744</v>
      </c>
      <c r="BD220" t="s">
        <v>1642</v>
      </c>
      <c r="BE220" s="44" t="s">
        <v>797</v>
      </c>
      <c r="BF220" t="s">
        <v>798</v>
      </c>
      <c r="BG220" s="61" t="s">
        <v>796</v>
      </c>
      <c r="BH220" t="str">
        <f t="shared" si="31"/>
        <v>TURISRIO</v>
      </c>
    </row>
    <row r="221" spans="1:60" x14ac:dyDescent="0.25">
      <c r="A221" s="55" t="s">
        <v>1643</v>
      </c>
      <c r="B221" s="55" t="s">
        <v>685</v>
      </c>
      <c r="C221" t="s">
        <v>1644</v>
      </c>
      <c r="D221" s="55" t="s">
        <v>693</v>
      </c>
      <c r="E221" t="s">
        <v>694</v>
      </c>
      <c r="F221" t="s">
        <v>52</v>
      </c>
      <c r="G221" s="52" t="s">
        <v>68</v>
      </c>
      <c r="H221" t="s">
        <v>54</v>
      </c>
      <c r="I221" t="s">
        <v>55</v>
      </c>
      <c r="J221" t="s">
        <v>56</v>
      </c>
      <c r="K221" t="s">
        <v>57</v>
      </c>
      <c r="L221" t="s">
        <v>57</v>
      </c>
      <c r="M221" t="s">
        <v>111</v>
      </c>
      <c r="N221">
        <v>87</v>
      </c>
      <c r="O221" s="46" t="str">
        <f t="shared" si="32"/>
        <v>OK</v>
      </c>
      <c r="P221" t="s">
        <v>59</v>
      </c>
      <c r="Q221" t="s">
        <v>59</v>
      </c>
      <c r="R221" t="s">
        <v>57</v>
      </c>
      <c r="S221" s="57" t="s">
        <v>1153</v>
      </c>
      <c r="T221">
        <v>25176175.239999998</v>
      </c>
      <c r="U221">
        <v>9475142.9499999993</v>
      </c>
      <c r="V221" s="48" t="str">
        <f t="shared" si="33"/>
        <v>OK</v>
      </c>
      <c r="W221">
        <v>22124907.289999999</v>
      </c>
      <c r="X221">
        <v>38032.22</v>
      </c>
      <c r="Y221" t="s">
        <v>57</v>
      </c>
      <c r="Z221">
        <v>328309.84999999998</v>
      </c>
      <c r="AA221">
        <v>0</v>
      </c>
      <c r="AB221">
        <v>25794.44</v>
      </c>
      <c r="AC221">
        <v>3061267.95</v>
      </c>
      <c r="AD221" s="48" t="str">
        <f t="shared" si="34"/>
        <v>OK</v>
      </c>
      <c r="AE221">
        <v>60620345.170000002</v>
      </c>
      <c r="AG221">
        <v>690436.95</v>
      </c>
      <c r="AH221">
        <v>0</v>
      </c>
      <c r="AI221">
        <v>0</v>
      </c>
      <c r="AJ221" s="46" t="str">
        <f t="shared" si="40"/>
        <v>OK</v>
      </c>
      <c r="AK221">
        <v>0</v>
      </c>
      <c r="AL221">
        <v>0</v>
      </c>
      <c r="AM221">
        <v>0</v>
      </c>
      <c r="AN221" s="49">
        <v>0</v>
      </c>
      <c r="AO221">
        <v>48444954.560000002</v>
      </c>
      <c r="AP221">
        <v>48444954.560000002</v>
      </c>
      <c r="AQ221" s="48">
        <f t="shared" si="35"/>
        <v>0</v>
      </c>
      <c r="AR221">
        <v>49142782.07</v>
      </c>
      <c r="AS221">
        <v>49142782.07</v>
      </c>
      <c r="AT221">
        <v>0</v>
      </c>
      <c r="AU221">
        <v>0</v>
      </c>
      <c r="AV221" s="50">
        <f t="shared" si="36"/>
        <v>0</v>
      </c>
      <c r="AW221" s="50" t="str">
        <f t="shared" si="37"/>
        <v>NÃO</v>
      </c>
      <c r="AX221" s="5" t="str">
        <f t="shared" si="38"/>
        <v>OK</v>
      </c>
      <c r="AY221" s="5" t="str">
        <f t="shared" si="39"/>
        <v>OK</v>
      </c>
      <c r="BC221" s="55" t="s">
        <v>685</v>
      </c>
      <c r="BD221" t="s">
        <v>1645</v>
      </c>
      <c r="BE221" s="55" t="s">
        <v>693</v>
      </c>
      <c r="BF221" t="s">
        <v>694</v>
      </c>
      <c r="BG221" s="61" t="s">
        <v>692</v>
      </c>
      <c r="BH221" t="str">
        <f t="shared" si="31"/>
        <v>AGN</v>
      </c>
    </row>
    <row r="222" spans="1:60" x14ac:dyDescent="0.25">
      <c r="A222" s="55" t="s">
        <v>1643</v>
      </c>
      <c r="B222" s="55" t="s">
        <v>685</v>
      </c>
      <c r="C222" t="s">
        <v>1646</v>
      </c>
      <c r="D222" s="55" t="s">
        <v>687</v>
      </c>
      <c r="E222" t="s">
        <v>688</v>
      </c>
      <c r="F222" t="s">
        <v>52</v>
      </c>
      <c r="G222" s="52" t="s">
        <v>87</v>
      </c>
      <c r="H222" t="s">
        <v>54</v>
      </c>
      <c r="I222" t="s">
        <v>55</v>
      </c>
      <c r="J222" t="s">
        <v>56</v>
      </c>
      <c r="K222" t="s">
        <v>57</v>
      </c>
      <c r="L222" t="s">
        <v>57</v>
      </c>
      <c r="M222" t="s">
        <v>111</v>
      </c>
      <c r="N222">
        <v>2559</v>
      </c>
      <c r="O222" s="46" t="str">
        <f t="shared" si="32"/>
        <v>OK</v>
      </c>
      <c r="P222" t="s">
        <v>59</v>
      </c>
      <c r="Q222" t="s">
        <v>59</v>
      </c>
      <c r="R222" t="s">
        <v>59</v>
      </c>
      <c r="S222" s="57" t="s">
        <v>1151</v>
      </c>
      <c r="T222">
        <v>986625778.79999995</v>
      </c>
      <c r="U222">
        <v>305266168.99000001</v>
      </c>
      <c r="V222" s="48" t="str">
        <f t="shared" si="33"/>
        <v>OK</v>
      </c>
      <c r="W222">
        <v>633452158.33000004</v>
      </c>
      <c r="X222">
        <v>183341100.36000001</v>
      </c>
      <c r="Y222" t="s">
        <v>59</v>
      </c>
      <c r="Z222">
        <v>754264.38</v>
      </c>
      <c r="AA222">
        <v>7086.03</v>
      </c>
      <c r="AB222">
        <v>0</v>
      </c>
      <c r="AC222">
        <v>62623874.469999999</v>
      </c>
      <c r="AD222" s="48" t="str">
        <f t="shared" si="34"/>
        <v>OK</v>
      </c>
      <c r="AE222">
        <v>2629220578.6399999</v>
      </c>
      <c r="AF222">
        <v>2629220578.6399999</v>
      </c>
      <c r="AG222">
        <v>1540471.78</v>
      </c>
      <c r="AH222">
        <v>0</v>
      </c>
      <c r="AI222">
        <v>0</v>
      </c>
      <c r="AJ222" s="46" t="str">
        <f t="shared" si="40"/>
        <v>OK</v>
      </c>
      <c r="AK222">
        <v>0</v>
      </c>
      <c r="AL222">
        <v>0</v>
      </c>
      <c r="AM222">
        <v>0</v>
      </c>
      <c r="AN222" s="49">
        <v>0</v>
      </c>
      <c r="AO222">
        <v>1369569232.4000001</v>
      </c>
      <c r="AP222">
        <v>1369569232.4000001</v>
      </c>
      <c r="AQ222" s="48">
        <f t="shared" si="35"/>
        <v>0</v>
      </c>
      <c r="AR222">
        <v>1408750066.4000001</v>
      </c>
      <c r="AS222">
        <v>1408750066.4000001</v>
      </c>
      <c r="AT222">
        <v>0</v>
      </c>
      <c r="AU222">
        <v>0</v>
      </c>
      <c r="AV222" s="50">
        <f t="shared" si="36"/>
        <v>0</v>
      </c>
      <c r="AW222" s="50" t="str">
        <f t="shared" si="37"/>
        <v>NÃO</v>
      </c>
      <c r="AX222" s="5" t="str">
        <f t="shared" si="38"/>
        <v>OK</v>
      </c>
      <c r="AY222" s="5" t="str">
        <f t="shared" si="39"/>
        <v>OK</v>
      </c>
      <c r="BC222" s="55" t="s">
        <v>685</v>
      </c>
      <c r="BD222" t="s">
        <v>1647</v>
      </c>
      <c r="BE222" s="55" t="s">
        <v>687</v>
      </c>
      <c r="BF222" t="s">
        <v>688</v>
      </c>
      <c r="BG222" s="61" t="s">
        <v>686</v>
      </c>
      <c r="BH222" t="str">
        <f t="shared" si="31"/>
        <v>CAERN</v>
      </c>
    </row>
    <row r="223" spans="1:60" x14ac:dyDescent="0.25">
      <c r="A223" s="55" t="s">
        <v>1643</v>
      </c>
      <c r="B223" s="55" t="s">
        <v>685</v>
      </c>
      <c r="C223" t="s">
        <v>1648</v>
      </c>
      <c r="D223" s="55" t="s">
        <v>1277</v>
      </c>
      <c r="E223" t="s">
        <v>700</v>
      </c>
      <c r="F223" t="s">
        <v>52</v>
      </c>
      <c r="G223" s="52" t="s">
        <v>72</v>
      </c>
      <c r="H223" t="s">
        <v>54</v>
      </c>
      <c r="I223" t="s">
        <v>55</v>
      </c>
      <c r="J223" t="s">
        <v>56</v>
      </c>
      <c r="K223" t="s">
        <v>57</v>
      </c>
      <c r="L223" t="s">
        <v>57</v>
      </c>
      <c r="M223" t="s">
        <v>58</v>
      </c>
      <c r="N223">
        <v>176</v>
      </c>
      <c r="O223" s="46" t="str">
        <f t="shared" si="32"/>
        <v>OK</v>
      </c>
      <c r="P223" t="s">
        <v>59</v>
      </c>
      <c r="Q223" t="s">
        <v>59</v>
      </c>
      <c r="R223" t="s">
        <v>57</v>
      </c>
      <c r="S223" s="59" t="s">
        <v>1155</v>
      </c>
      <c r="T223">
        <v>3712505</v>
      </c>
      <c r="U223">
        <v>9464080</v>
      </c>
      <c r="V223" s="48" t="str">
        <f t="shared" si="33"/>
        <v>OK</v>
      </c>
      <c r="W223">
        <v>11661220</v>
      </c>
      <c r="X223">
        <v>545712</v>
      </c>
      <c r="Y223" t="s">
        <v>57</v>
      </c>
      <c r="Z223">
        <v>1224484</v>
      </c>
      <c r="AA223">
        <v>0</v>
      </c>
      <c r="AB223">
        <v>0</v>
      </c>
      <c r="AC223">
        <v>502468</v>
      </c>
      <c r="AD223" s="48" t="str">
        <f t="shared" si="34"/>
        <v>OK</v>
      </c>
      <c r="AE223">
        <v>2695026</v>
      </c>
      <c r="AG223">
        <v>0</v>
      </c>
      <c r="AH223">
        <v>9571676</v>
      </c>
      <c r="AI223">
        <v>8849564</v>
      </c>
      <c r="AJ223" s="46" t="str">
        <f t="shared" si="40"/>
        <v>OK</v>
      </c>
      <c r="AK223">
        <v>655027</v>
      </c>
      <c r="AL223">
        <v>0</v>
      </c>
      <c r="AM223">
        <v>0</v>
      </c>
      <c r="AN223" s="49">
        <v>0</v>
      </c>
      <c r="AO223">
        <v>2164212.56</v>
      </c>
      <c r="AP223">
        <v>2164212.56</v>
      </c>
      <c r="AQ223" s="48">
        <f t="shared" si="35"/>
        <v>0</v>
      </c>
      <c r="AR223">
        <v>2165209</v>
      </c>
      <c r="AS223">
        <v>2165209</v>
      </c>
      <c r="AT223">
        <v>0</v>
      </c>
      <c r="AU223">
        <v>0</v>
      </c>
      <c r="AV223" s="50">
        <f t="shared" si="36"/>
        <v>0</v>
      </c>
      <c r="AW223" s="50" t="str">
        <f t="shared" si="37"/>
        <v>NÃO</v>
      </c>
      <c r="AX223" s="5" t="str">
        <f t="shared" si="38"/>
        <v>OK</v>
      </c>
      <c r="AY223" s="5" t="str">
        <f t="shared" si="39"/>
        <v>OK</v>
      </c>
      <c r="BC223" s="55" t="s">
        <v>685</v>
      </c>
      <c r="BD223" t="s">
        <v>698</v>
      </c>
      <c r="BE223" s="55" t="s">
        <v>1277</v>
      </c>
      <c r="BF223" t="s">
        <v>700</v>
      </c>
      <c r="BG223" s="61" t="s">
        <v>698</v>
      </c>
      <c r="BH223" t="str">
        <f t="shared" si="31"/>
        <v>CEASA RN</v>
      </c>
    </row>
    <row r="224" spans="1:60" x14ac:dyDescent="0.25">
      <c r="A224" s="55" t="s">
        <v>1643</v>
      </c>
      <c r="B224" s="55" t="s">
        <v>685</v>
      </c>
      <c r="C224" t="s">
        <v>1649</v>
      </c>
      <c r="D224" s="55" t="s">
        <v>1283</v>
      </c>
      <c r="E224" t="s">
        <v>691</v>
      </c>
      <c r="F224" t="s">
        <v>52</v>
      </c>
      <c r="G224" s="52" t="s">
        <v>91</v>
      </c>
      <c r="H224" t="s">
        <v>54</v>
      </c>
      <c r="I224" t="s">
        <v>74</v>
      </c>
      <c r="J224" t="s">
        <v>56</v>
      </c>
      <c r="K224" t="s">
        <v>57</v>
      </c>
      <c r="L224" t="s">
        <v>57</v>
      </c>
      <c r="M224" t="s">
        <v>58</v>
      </c>
      <c r="N224">
        <v>75</v>
      </c>
      <c r="O224" s="46" t="str">
        <f t="shared" si="32"/>
        <v>OK</v>
      </c>
      <c r="P224" t="s">
        <v>59</v>
      </c>
      <c r="Q224" t="s">
        <v>59</v>
      </c>
      <c r="R224" t="s">
        <v>57</v>
      </c>
      <c r="S224" s="57" t="s">
        <v>1152</v>
      </c>
      <c r="T224">
        <v>7595584.6299999999</v>
      </c>
      <c r="U224">
        <v>1341643.51</v>
      </c>
      <c r="V224" s="48" t="str">
        <f t="shared" si="33"/>
        <v>OK</v>
      </c>
      <c r="W224">
        <v>6718973.3499999996</v>
      </c>
      <c r="X224">
        <v>5377329.8399999999</v>
      </c>
      <c r="Y224" t="s">
        <v>57</v>
      </c>
      <c r="Z224">
        <v>0</v>
      </c>
      <c r="AA224">
        <v>0</v>
      </c>
      <c r="AB224">
        <v>21120</v>
      </c>
      <c r="AC224">
        <v>0</v>
      </c>
      <c r="AD224" s="48" t="str">
        <f t="shared" si="34"/>
        <v>OK</v>
      </c>
      <c r="AE224">
        <v>17499533.960000001</v>
      </c>
      <c r="AG224">
        <v>0</v>
      </c>
      <c r="AH224">
        <v>0</v>
      </c>
      <c r="AI224">
        <v>0</v>
      </c>
      <c r="AJ224" s="46" t="str">
        <f t="shared" si="40"/>
        <v>OK</v>
      </c>
      <c r="AK224">
        <v>0</v>
      </c>
      <c r="AL224">
        <v>0</v>
      </c>
      <c r="AM224">
        <v>0</v>
      </c>
      <c r="AN224" s="49">
        <v>0</v>
      </c>
      <c r="AO224">
        <v>0</v>
      </c>
      <c r="AP224">
        <v>0</v>
      </c>
      <c r="AQ224" s="48">
        <f t="shared" si="35"/>
        <v>0</v>
      </c>
      <c r="AR224">
        <v>0</v>
      </c>
      <c r="AS224">
        <v>0</v>
      </c>
      <c r="AT224">
        <v>11746335.109999999</v>
      </c>
      <c r="AU224">
        <v>11746335.109999999</v>
      </c>
      <c r="AV224" s="50">
        <f t="shared" si="36"/>
        <v>11746335.109999999</v>
      </c>
      <c r="AW224" s="50" t="str">
        <f t="shared" si="37"/>
        <v>SIM</v>
      </c>
      <c r="AX224" s="5" t="str">
        <f t="shared" si="38"/>
        <v>OK</v>
      </c>
      <c r="AY224" s="5" t="str">
        <f t="shared" si="39"/>
        <v>OK</v>
      </c>
      <c r="BC224" s="55" t="s">
        <v>685</v>
      </c>
      <c r="BD224" t="s">
        <v>1650</v>
      </c>
      <c r="BE224" s="55" t="s">
        <v>1283</v>
      </c>
      <c r="BF224" t="s">
        <v>691</v>
      </c>
      <c r="BG224" s="61" t="s">
        <v>689</v>
      </c>
      <c r="BH224" t="str">
        <f t="shared" si="31"/>
        <v>CEHAB RN</v>
      </c>
    </row>
    <row r="225" spans="1:60" x14ac:dyDescent="0.25">
      <c r="A225" s="55" t="s">
        <v>1643</v>
      </c>
      <c r="B225" s="55" t="s">
        <v>685</v>
      </c>
      <c r="C225" t="s">
        <v>1651</v>
      </c>
      <c r="D225" s="55" t="s">
        <v>708</v>
      </c>
      <c r="E225" t="s">
        <v>709</v>
      </c>
      <c r="F225" t="s">
        <v>52</v>
      </c>
      <c r="G225" s="52" t="s">
        <v>98</v>
      </c>
      <c r="H225" t="s">
        <v>54</v>
      </c>
      <c r="I225" t="s">
        <v>55</v>
      </c>
      <c r="J225" t="s">
        <v>56</v>
      </c>
      <c r="K225" t="s">
        <v>57</v>
      </c>
      <c r="L225" t="s">
        <v>57</v>
      </c>
      <c r="M225" t="s">
        <v>58</v>
      </c>
      <c r="N225">
        <v>54</v>
      </c>
      <c r="O225" s="46" t="str">
        <f t="shared" si="32"/>
        <v>OK</v>
      </c>
      <c r="P225" t="s">
        <v>59</v>
      </c>
      <c r="Q225" t="s">
        <v>59</v>
      </c>
      <c r="R225" t="s">
        <v>57</v>
      </c>
      <c r="S225" s="57" t="s">
        <v>1158</v>
      </c>
      <c r="T225">
        <v>242883</v>
      </c>
      <c r="U225">
        <v>3192899.02</v>
      </c>
      <c r="V225" s="48" t="str">
        <f t="shared" si="33"/>
        <v>OK</v>
      </c>
      <c r="W225">
        <v>4205343</v>
      </c>
      <c r="X225">
        <v>0</v>
      </c>
      <c r="Y225" t="s">
        <v>57</v>
      </c>
      <c r="Z225">
        <v>184126.8</v>
      </c>
      <c r="AA225">
        <v>0</v>
      </c>
      <c r="AB225">
        <v>0</v>
      </c>
      <c r="AC225">
        <v>-124778</v>
      </c>
      <c r="AD225" s="48" t="str">
        <f t="shared" si="34"/>
        <v>OK</v>
      </c>
      <c r="AE225">
        <v>223952785</v>
      </c>
      <c r="AG225">
        <v>0</v>
      </c>
      <c r="AH225">
        <v>3129128</v>
      </c>
      <c r="AI225">
        <v>3262928</v>
      </c>
      <c r="AJ225" s="46" t="str">
        <f t="shared" si="40"/>
        <v>OK</v>
      </c>
      <c r="AK225">
        <v>3129128</v>
      </c>
      <c r="AL225">
        <v>3262928</v>
      </c>
      <c r="AM225">
        <v>0</v>
      </c>
      <c r="AN225" s="49">
        <v>0</v>
      </c>
      <c r="AO225">
        <v>1954853</v>
      </c>
      <c r="AP225">
        <v>1954853</v>
      </c>
      <c r="AQ225" s="48">
        <f t="shared" si="35"/>
        <v>0</v>
      </c>
      <c r="AR225">
        <v>1954853</v>
      </c>
      <c r="AS225">
        <v>1954853</v>
      </c>
      <c r="AT225">
        <v>0</v>
      </c>
      <c r="AU225">
        <v>0</v>
      </c>
      <c r="AV225" s="50">
        <f t="shared" si="36"/>
        <v>0</v>
      </c>
      <c r="AW225" s="50" t="str">
        <f t="shared" si="37"/>
        <v>NÃO</v>
      </c>
      <c r="AX225" s="5" t="str">
        <f t="shared" si="38"/>
        <v>OK</v>
      </c>
      <c r="AY225" s="5" t="str">
        <f t="shared" si="39"/>
        <v>OK</v>
      </c>
      <c r="BC225" s="55" t="s">
        <v>685</v>
      </c>
      <c r="BD225" t="s">
        <v>1652</v>
      </c>
      <c r="BE225" s="55" t="s">
        <v>708</v>
      </c>
      <c r="BF225" t="s">
        <v>709</v>
      </c>
      <c r="BG225" s="61" t="s">
        <v>707</v>
      </c>
      <c r="BH225" t="str">
        <f t="shared" si="31"/>
        <v>DATANORTE</v>
      </c>
    </row>
    <row r="226" spans="1:60" x14ac:dyDescent="0.25">
      <c r="A226" s="55" t="s">
        <v>1643</v>
      </c>
      <c r="B226" s="55" t="s">
        <v>685</v>
      </c>
      <c r="C226" t="s">
        <v>1653</v>
      </c>
      <c r="D226" s="55" t="s">
        <v>705</v>
      </c>
      <c r="E226" t="s">
        <v>706</v>
      </c>
      <c r="F226" t="s">
        <v>52</v>
      </c>
      <c r="G226" s="52" t="s">
        <v>110</v>
      </c>
      <c r="H226" t="s">
        <v>73</v>
      </c>
      <c r="I226" t="s">
        <v>74</v>
      </c>
      <c r="J226" t="s">
        <v>56</v>
      </c>
      <c r="K226" t="s">
        <v>57</v>
      </c>
      <c r="L226" t="s">
        <v>57</v>
      </c>
      <c r="M226" t="s">
        <v>111</v>
      </c>
      <c r="N226">
        <v>28</v>
      </c>
      <c r="O226" s="46" t="str">
        <f t="shared" si="32"/>
        <v>OK</v>
      </c>
      <c r="P226" t="s">
        <v>59</v>
      </c>
      <c r="Q226" t="s">
        <v>59</v>
      </c>
      <c r="R226" t="s">
        <v>57</v>
      </c>
      <c r="S226" s="57" t="s">
        <v>1157</v>
      </c>
      <c r="T226">
        <v>7125820.7000000002</v>
      </c>
      <c r="U226">
        <v>1202279.3600000001</v>
      </c>
      <c r="V226" s="48" t="str">
        <f t="shared" si="33"/>
        <v>OK</v>
      </c>
      <c r="W226">
        <v>2379210.7799999998</v>
      </c>
      <c r="X226">
        <v>0</v>
      </c>
      <c r="Y226" t="s">
        <v>57</v>
      </c>
      <c r="Z226">
        <v>160491.45000000001</v>
      </c>
      <c r="AA226">
        <v>0</v>
      </c>
      <c r="AB226">
        <v>0</v>
      </c>
      <c r="AC226">
        <v>0</v>
      </c>
      <c r="AD226" s="48" t="str">
        <f t="shared" si="34"/>
        <v>OK</v>
      </c>
      <c r="AE226">
        <v>79059.83</v>
      </c>
      <c r="AG226">
        <v>0</v>
      </c>
      <c r="AH226">
        <v>0</v>
      </c>
      <c r="AI226">
        <v>0</v>
      </c>
      <c r="AJ226" s="46" t="str">
        <f t="shared" si="40"/>
        <v>OK</v>
      </c>
      <c r="AK226">
        <v>0</v>
      </c>
      <c r="AL226">
        <v>0</v>
      </c>
      <c r="AM226">
        <v>0</v>
      </c>
      <c r="AN226" s="49">
        <v>0</v>
      </c>
      <c r="AO226">
        <v>0</v>
      </c>
      <c r="AP226">
        <v>0</v>
      </c>
      <c r="AQ226" s="48">
        <f t="shared" si="35"/>
        <v>0</v>
      </c>
      <c r="AR226">
        <v>0</v>
      </c>
      <c r="AS226">
        <v>0</v>
      </c>
      <c r="AT226">
        <v>49900000</v>
      </c>
      <c r="AU226">
        <v>49900000</v>
      </c>
      <c r="AV226" s="50">
        <f t="shared" si="36"/>
        <v>49900000</v>
      </c>
      <c r="AW226" s="50" t="str">
        <f t="shared" si="37"/>
        <v>SIM</v>
      </c>
      <c r="AX226" s="5" t="str">
        <f t="shared" si="38"/>
        <v>OK</v>
      </c>
      <c r="AY226" s="5" t="str">
        <f t="shared" si="39"/>
        <v>OK</v>
      </c>
      <c r="BC226" s="55" t="s">
        <v>685</v>
      </c>
      <c r="BD226" t="s">
        <v>1654</v>
      </c>
      <c r="BE226" s="55" t="s">
        <v>705</v>
      </c>
      <c r="BF226" t="s">
        <v>706</v>
      </c>
      <c r="BG226" s="61" t="s">
        <v>704</v>
      </c>
      <c r="BH226" t="str">
        <f t="shared" si="31"/>
        <v>EMGERN</v>
      </c>
    </row>
    <row r="227" spans="1:60" x14ac:dyDescent="0.25">
      <c r="A227" s="55" t="s">
        <v>1643</v>
      </c>
      <c r="B227" s="55" t="s">
        <v>685</v>
      </c>
      <c r="C227" t="s">
        <v>1655</v>
      </c>
      <c r="D227" s="55" t="s">
        <v>702</v>
      </c>
      <c r="E227" t="s">
        <v>703</v>
      </c>
      <c r="F227" t="s">
        <v>52</v>
      </c>
      <c r="G227" s="52" t="s">
        <v>102</v>
      </c>
      <c r="H227" t="s">
        <v>73</v>
      </c>
      <c r="I227" t="s">
        <v>55</v>
      </c>
      <c r="J227" t="s">
        <v>56</v>
      </c>
      <c r="K227" t="s">
        <v>57</v>
      </c>
      <c r="L227" t="s">
        <v>57</v>
      </c>
      <c r="M227" t="s">
        <v>58</v>
      </c>
      <c r="N227">
        <v>172</v>
      </c>
      <c r="O227" s="46" t="str">
        <f t="shared" si="32"/>
        <v>OK</v>
      </c>
      <c r="P227" t="s">
        <v>59</v>
      </c>
      <c r="Q227" t="s">
        <v>59</v>
      </c>
      <c r="R227" t="s">
        <v>57</v>
      </c>
      <c r="S227" t="s">
        <v>1156</v>
      </c>
      <c r="T227">
        <v>1106173.22</v>
      </c>
      <c r="U227">
        <v>15831054.800000001</v>
      </c>
      <c r="V227" s="48" t="str">
        <f t="shared" si="33"/>
        <v>OK</v>
      </c>
      <c r="W227">
        <v>19884815.82</v>
      </c>
      <c r="X227">
        <v>0</v>
      </c>
      <c r="Y227" t="s">
        <v>57</v>
      </c>
      <c r="Z227">
        <v>239278.07999999999</v>
      </c>
      <c r="AA227">
        <v>0</v>
      </c>
      <c r="AB227">
        <v>0</v>
      </c>
      <c r="AC227">
        <v>-8389887</v>
      </c>
      <c r="AD227" s="48" t="str">
        <f t="shared" si="34"/>
        <v>OK</v>
      </c>
      <c r="AE227">
        <v>1895913</v>
      </c>
      <c r="AG227">
        <v>0</v>
      </c>
      <c r="AH227">
        <v>16355952.26</v>
      </c>
      <c r="AI227">
        <v>20370263</v>
      </c>
      <c r="AJ227" s="46" t="str">
        <f t="shared" si="40"/>
        <v>OK</v>
      </c>
      <c r="AK227">
        <v>16355952.26</v>
      </c>
      <c r="AL227">
        <v>20370263</v>
      </c>
      <c r="AM227">
        <v>0</v>
      </c>
      <c r="AN227" s="49">
        <v>0</v>
      </c>
      <c r="AO227">
        <v>1693900</v>
      </c>
      <c r="AP227">
        <v>1693900</v>
      </c>
      <c r="AQ227" s="48">
        <f t="shared" si="35"/>
        <v>0</v>
      </c>
      <c r="AR227">
        <v>1693900</v>
      </c>
      <c r="AS227">
        <v>1693900</v>
      </c>
      <c r="AT227">
        <v>202013</v>
      </c>
      <c r="AU227">
        <v>202013</v>
      </c>
      <c r="AV227" s="50">
        <f t="shared" si="36"/>
        <v>202013</v>
      </c>
      <c r="AW227" s="50" t="str">
        <f t="shared" si="37"/>
        <v>SIM</v>
      </c>
      <c r="AX227" s="5" t="str">
        <f t="shared" si="38"/>
        <v>OK</v>
      </c>
      <c r="AY227" s="5" t="str">
        <f t="shared" si="39"/>
        <v>OK</v>
      </c>
      <c r="BC227" s="55" t="s">
        <v>685</v>
      </c>
      <c r="BD227" t="s">
        <v>1656</v>
      </c>
      <c r="BE227" s="55" t="s">
        <v>702</v>
      </c>
      <c r="BF227" t="s">
        <v>703</v>
      </c>
      <c r="BG227" s="61" t="s">
        <v>701</v>
      </c>
      <c r="BH227" t="str">
        <f t="shared" si="31"/>
        <v>EMPARN</v>
      </c>
    </row>
    <row r="228" spans="1:60" x14ac:dyDescent="0.25">
      <c r="A228" s="55" t="s">
        <v>1643</v>
      </c>
      <c r="B228" s="55" t="s">
        <v>685</v>
      </c>
      <c r="C228" t="s">
        <v>1657</v>
      </c>
      <c r="D228" s="55" t="s">
        <v>711</v>
      </c>
      <c r="E228" t="s">
        <v>712</v>
      </c>
      <c r="F228" t="s">
        <v>52</v>
      </c>
      <c r="G228" s="52" t="s">
        <v>149</v>
      </c>
      <c r="H228" t="s">
        <v>54</v>
      </c>
      <c r="I228" t="s">
        <v>55</v>
      </c>
      <c r="J228" t="s">
        <v>56</v>
      </c>
      <c r="K228" t="s">
        <v>57</v>
      </c>
      <c r="L228" t="s">
        <v>57</v>
      </c>
      <c r="M228" t="s">
        <v>58</v>
      </c>
      <c r="N228">
        <v>75</v>
      </c>
      <c r="O228" s="46" t="str">
        <f t="shared" si="32"/>
        <v>OK</v>
      </c>
      <c r="P228" t="s">
        <v>59</v>
      </c>
      <c r="Q228" t="s">
        <v>59</v>
      </c>
      <c r="R228" t="s">
        <v>57</v>
      </c>
      <c r="S228" s="57" t="s">
        <v>1159</v>
      </c>
      <c r="T228">
        <v>1623739.79</v>
      </c>
      <c r="U228">
        <v>4101331</v>
      </c>
      <c r="V228" s="48" t="str">
        <f t="shared" si="33"/>
        <v>OK</v>
      </c>
      <c r="W228">
        <v>10376938.75</v>
      </c>
      <c r="X228">
        <v>0</v>
      </c>
      <c r="Y228" t="s">
        <v>57</v>
      </c>
      <c r="Z228">
        <v>187734.53</v>
      </c>
      <c r="AA228">
        <v>0</v>
      </c>
      <c r="AB228">
        <v>0</v>
      </c>
      <c r="AC228">
        <v>-266627678</v>
      </c>
      <c r="AD228" s="48" t="str">
        <f t="shared" si="34"/>
        <v>OK</v>
      </c>
      <c r="AE228">
        <v>-3652062.81</v>
      </c>
      <c r="AG228">
        <v>0</v>
      </c>
      <c r="AH228">
        <v>6575451.3300000001</v>
      </c>
      <c r="AI228">
        <v>8065843.5499999998</v>
      </c>
      <c r="AJ228" s="46" t="str">
        <f t="shared" si="40"/>
        <v>OK</v>
      </c>
      <c r="AK228">
        <v>0</v>
      </c>
      <c r="AL228">
        <v>0</v>
      </c>
      <c r="AM228">
        <v>0</v>
      </c>
      <c r="AN228" s="49">
        <v>0</v>
      </c>
      <c r="AO228">
        <v>3800000</v>
      </c>
      <c r="AP228">
        <v>3800000</v>
      </c>
      <c r="AQ228" s="48">
        <f t="shared" si="35"/>
        <v>0</v>
      </c>
      <c r="AR228">
        <v>3800000</v>
      </c>
      <c r="AS228">
        <v>3800000</v>
      </c>
      <c r="AT228">
        <v>200000</v>
      </c>
      <c r="AU228">
        <v>200000</v>
      </c>
      <c r="AV228" s="50">
        <f t="shared" si="36"/>
        <v>200000</v>
      </c>
      <c r="AW228" s="50" t="str">
        <f t="shared" si="37"/>
        <v>SIM</v>
      </c>
      <c r="AX228" s="5" t="str">
        <f t="shared" si="38"/>
        <v>OK</v>
      </c>
      <c r="AY228" s="5" t="str">
        <f t="shared" si="39"/>
        <v>OK</v>
      </c>
      <c r="BC228" s="55" t="s">
        <v>685</v>
      </c>
      <c r="BD228" t="s">
        <v>1658</v>
      </c>
      <c r="BE228" s="55" t="s">
        <v>711</v>
      </c>
      <c r="BF228" t="s">
        <v>712</v>
      </c>
      <c r="BG228" s="61" t="s">
        <v>710</v>
      </c>
      <c r="BH228" t="str">
        <f t="shared" si="31"/>
        <v>EMPROTUR</v>
      </c>
    </row>
    <row r="229" spans="1:60" x14ac:dyDescent="0.25">
      <c r="A229" s="55" t="s">
        <v>1643</v>
      </c>
      <c r="B229" s="55" t="s">
        <v>685</v>
      </c>
      <c r="C229" t="s">
        <v>1659</v>
      </c>
      <c r="D229" s="55" t="s">
        <v>696</v>
      </c>
      <c r="E229" t="s">
        <v>697</v>
      </c>
      <c r="F229" t="s">
        <v>52</v>
      </c>
      <c r="G229" s="52" t="s">
        <v>128</v>
      </c>
      <c r="H229" t="s">
        <v>54</v>
      </c>
      <c r="I229" t="s">
        <v>55</v>
      </c>
      <c r="J229" t="s">
        <v>56</v>
      </c>
      <c r="K229" t="s">
        <v>57</v>
      </c>
      <c r="L229" t="s">
        <v>57</v>
      </c>
      <c r="M229" t="s">
        <v>111</v>
      </c>
      <c r="N229">
        <v>61</v>
      </c>
      <c r="O229" s="46" t="str">
        <f t="shared" si="32"/>
        <v>OK</v>
      </c>
      <c r="P229" t="s">
        <v>59</v>
      </c>
      <c r="Q229" t="s">
        <v>59</v>
      </c>
      <c r="R229" t="s">
        <v>59</v>
      </c>
      <c r="S229" s="57" t="s">
        <v>1154</v>
      </c>
      <c r="T229">
        <v>236165117.52000001</v>
      </c>
      <c r="U229">
        <v>19615809.030000001</v>
      </c>
      <c r="V229" s="48" t="str">
        <f t="shared" si="33"/>
        <v>OK</v>
      </c>
      <c r="W229">
        <v>35766287</v>
      </c>
      <c r="X229">
        <v>12103786</v>
      </c>
      <c r="Y229" t="s">
        <v>59</v>
      </c>
      <c r="Z229">
        <v>535318.25</v>
      </c>
      <c r="AA229">
        <v>30059.79</v>
      </c>
      <c r="AB229">
        <v>15584.31</v>
      </c>
      <c r="AC229">
        <v>28152805.199999999</v>
      </c>
      <c r="AD229" s="48" t="str">
        <f t="shared" si="34"/>
        <v>OK</v>
      </c>
      <c r="AE229">
        <v>95525893.109999999</v>
      </c>
      <c r="AG229">
        <v>4405338.0199999996</v>
      </c>
      <c r="AH229">
        <v>0</v>
      </c>
      <c r="AI229">
        <v>0</v>
      </c>
      <c r="AJ229" s="46" t="str">
        <f t="shared" si="40"/>
        <v>OK</v>
      </c>
      <c r="AK229">
        <v>0</v>
      </c>
      <c r="AL229">
        <v>0</v>
      </c>
      <c r="AM229">
        <v>0</v>
      </c>
      <c r="AN229" s="49">
        <v>0</v>
      </c>
      <c r="AO229">
        <v>721650</v>
      </c>
      <c r="AP229">
        <v>721650</v>
      </c>
      <c r="AQ229" s="48">
        <f t="shared" si="35"/>
        <v>0</v>
      </c>
      <c r="AR229">
        <v>59662136.710000001</v>
      </c>
      <c r="AS229">
        <v>63893105.810000002</v>
      </c>
      <c r="AT229">
        <v>4230969.0999999996</v>
      </c>
      <c r="AU229">
        <v>4277904.8899999997</v>
      </c>
      <c r="AV229" s="50">
        <f t="shared" si="36"/>
        <v>8508873.9900000021</v>
      </c>
      <c r="AW229" s="50" t="str">
        <f t="shared" si="37"/>
        <v>SIM</v>
      </c>
      <c r="AX229" s="5" t="str">
        <f t="shared" si="38"/>
        <v>OK</v>
      </c>
      <c r="AY229" s="5" t="str">
        <f t="shared" si="39"/>
        <v>OK</v>
      </c>
      <c r="BC229" s="55" t="s">
        <v>685</v>
      </c>
      <c r="BD229" t="s">
        <v>1660</v>
      </c>
      <c r="BE229" s="55" t="s">
        <v>696</v>
      </c>
      <c r="BF229" t="s">
        <v>697</v>
      </c>
      <c r="BG229" s="61" t="s">
        <v>695</v>
      </c>
      <c r="BH229" t="str">
        <f t="shared" si="31"/>
        <v>POTIGÁS</v>
      </c>
    </row>
    <row r="230" spans="1:60" x14ac:dyDescent="0.25">
      <c r="A230" s="44" t="s">
        <v>1406</v>
      </c>
      <c r="B230" s="44" t="s">
        <v>811</v>
      </c>
      <c r="C230" t="s">
        <v>1661</v>
      </c>
      <c r="D230" s="44" t="s">
        <v>813</v>
      </c>
      <c r="E230" t="s">
        <v>814</v>
      </c>
      <c r="F230" t="s">
        <v>67</v>
      </c>
      <c r="G230" s="52" t="s">
        <v>68</v>
      </c>
      <c r="H230" t="s">
        <v>54</v>
      </c>
      <c r="I230" t="s">
        <v>55</v>
      </c>
      <c r="J230" t="s">
        <v>56</v>
      </c>
      <c r="K230" t="s">
        <v>57</v>
      </c>
      <c r="L230" t="s">
        <v>57</v>
      </c>
      <c r="M230" t="s">
        <v>111</v>
      </c>
      <c r="N230">
        <v>0</v>
      </c>
      <c r="O230" s="46" t="str">
        <f t="shared" si="32"/>
        <v>OK</v>
      </c>
      <c r="P230" t="s">
        <v>57</v>
      </c>
      <c r="Q230" t="s">
        <v>57</v>
      </c>
      <c r="R230" t="s">
        <v>57</v>
      </c>
      <c r="S230" s="47" t="s">
        <v>987</v>
      </c>
      <c r="T230">
        <v>0</v>
      </c>
      <c r="U230">
        <v>0</v>
      </c>
      <c r="V230" s="48" t="str">
        <f t="shared" si="33"/>
        <v>OK</v>
      </c>
      <c r="W230">
        <v>0</v>
      </c>
      <c r="X230">
        <v>0</v>
      </c>
      <c r="Y230" t="s">
        <v>57</v>
      </c>
      <c r="Z230">
        <v>0</v>
      </c>
      <c r="AA230">
        <v>0</v>
      </c>
      <c r="AB230">
        <v>0</v>
      </c>
      <c r="AC230">
        <v>0</v>
      </c>
      <c r="AD230" s="48" t="str">
        <f t="shared" si="34"/>
        <v>OK</v>
      </c>
      <c r="AE230">
        <v>0</v>
      </c>
      <c r="AG230">
        <v>0</v>
      </c>
      <c r="AH230">
        <v>0</v>
      </c>
      <c r="AI230">
        <v>0</v>
      </c>
      <c r="AJ230" s="46" t="str">
        <f t="shared" si="40"/>
        <v>OK</v>
      </c>
      <c r="AK230">
        <v>0</v>
      </c>
      <c r="AL230">
        <v>0</v>
      </c>
      <c r="AM230">
        <v>0</v>
      </c>
      <c r="AN230" s="49">
        <v>0</v>
      </c>
      <c r="AO230">
        <v>0</v>
      </c>
      <c r="AP230">
        <v>0</v>
      </c>
      <c r="AQ230" s="48">
        <f t="shared" si="35"/>
        <v>0</v>
      </c>
      <c r="AR230">
        <v>0</v>
      </c>
      <c r="AS230">
        <v>0</v>
      </c>
      <c r="AT230">
        <v>0</v>
      </c>
      <c r="AU230">
        <v>0</v>
      </c>
      <c r="AV230" s="50">
        <f t="shared" si="36"/>
        <v>0</v>
      </c>
      <c r="AW230" s="50" t="str">
        <f t="shared" si="37"/>
        <v>NÃO</v>
      </c>
      <c r="AX230" s="5" t="str">
        <f t="shared" si="38"/>
        <v>OK</v>
      </c>
      <c r="AY230" s="5" t="str">
        <f t="shared" si="39"/>
        <v>OK</v>
      </c>
      <c r="BC230" s="44" t="s">
        <v>811</v>
      </c>
      <c r="BD230" t="s">
        <v>1662</v>
      </c>
      <c r="BE230" s="44" t="s">
        <v>813</v>
      </c>
      <c r="BF230" t="s">
        <v>814</v>
      </c>
      <c r="BG230" s="61" t="s">
        <v>812</v>
      </c>
      <c r="BH230" t="str">
        <f t="shared" si="31"/>
        <v>BERON</v>
      </c>
    </row>
    <row r="231" spans="1:60" x14ac:dyDescent="0.25">
      <c r="A231" s="44" t="s">
        <v>1406</v>
      </c>
      <c r="B231" s="44" t="s">
        <v>811</v>
      </c>
      <c r="C231" t="s">
        <v>1663</v>
      </c>
      <c r="D231" s="44" t="s">
        <v>831</v>
      </c>
      <c r="E231" t="s">
        <v>832</v>
      </c>
      <c r="F231" t="s">
        <v>52</v>
      </c>
      <c r="G231" s="52" t="s">
        <v>87</v>
      </c>
      <c r="H231" t="s">
        <v>54</v>
      </c>
      <c r="I231" t="s">
        <v>55</v>
      </c>
      <c r="J231" t="s">
        <v>56</v>
      </c>
      <c r="K231" t="s">
        <v>57</v>
      </c>
      <c r="L231" t="s">
        <v>57</v>
      </c>
      <c r="M231" t="s">
        <v>111</v>
      </c>
      <c r="N231">
        <v>742</v>
      </c>
      <c r="O231" s="46" t="str">
        <f t="shared" si="32"/>
        <v>OK</v>
      </c>
      <c r="P231" t="s">
        <v>59</v>
      </c>
      <c r="Q231" t="s">
        <v>59</v>
      </c>
      <c r="R231" t="s">
        <v>57</v>
      </c>
      <c r="S231" s="57" t="s">
        <v>1186</v>
      </c>
      <c r="T231">
        <v>160120571.13999999</v>
      </c>
      <c r="U231">
        <v>117112927.28</v>
      </c>
      <c r="V231" s="48" t="str">
        <f t="shared" si="33"/>
        <v>OK</v>
      </c>
      <c r="W231">
        <v>245921791.62</v>
      </c>
      <c r="X231">
        <v>29553245</v>
      </c>
      <c r="Y231" t="s">
        <v>57</v>
      </c>
      <c r="Z231">
        <v>351849.64</v>
      </c>
      <c r="AA231">
        <v>0</v>
      </c>
      <c r="AB231">
        <v>14060.18</v>
      </c>
      <c r="AC231">
        <v>-50177629.670000002</v>
      </c>
      <c r="AD231" s="48" t="str">
        <f t="shared" si="34"/>
        <v>OK</v>
      </c>
      <c r="AE231">
        <v>1588341147</v>
      </c>
      <c r="AG231">
        <v>0</v>
      </c>
      <c r="AH231">
        <v>0</v>
      </c>
      <c r="AI231">
        <v>0</v>
      </c>
      <c r="AJ231" s="46" t="str">
        <f t="shared" si="40"/>
        <v>OK</v>
      </c>
      <c r="AK231">
        <v>0</v>
      </c>
      <c r="AL231">
        <v>0</v>
      </c>
      <c r="AM231">
        <v>0</v>
      </c>
      <c r="AN231" s="49">
        <v>0</v>
      </c>
      <c r="AO231">
        <v>182615569.50999999</v>
      </c>
      <c r="AP231">
        <v>182615569.50999999</v>
      </c>
      <c r="AQ231" s="48">
        <f t="shared" si="35"/>
        <v>0</v>
      </c>
      <c r="AR231">
        <v>182631833</v>
      </c>
      <c r="AS231">
        <v>182631833</v>
      </c>
      <c r="AT231">
        <v>0</v>
      </c>
      <c r="AU231">
        <v>0</v>
      </c>
      <c r="AV231" s="50">
        <f t="shared" si="36"/>
        <v>0</v>
      </c>
      <c r="AW231" s="50" t="str">
        <f t="shared" si="37"/>
        <v>NÃO</v>
      </c>
      <c r="AX231" s="5" t="str">
        <f t="shared" si="38"/>
        <v>OK</v>
      </c>
      <c r="AY231" s="5" t="str">
        <f t="shared" si="39"/>
        <v>OK</v>
      </c>
      <c r="BC231" s="44" t="s">
        <v>811</v>
      </c>
      <c r="BD231" t="s">
        <v>1664</v>
      </c>
      <c r="BE231" s="44" t="s">
        <v>831</v>
      </c>
      <c r="BF231" t="s">
        <v>832</v>
      </c>
      <c r="BG231" s="61" t="s">
        <v>830</v>
      </c>
      <c r="BH231" t="str">
        <f t="shared" si="31"/>
        <v>CAERD</v>
      </c>
    </row>
    <row r="232" spans="1:60" x14ac:dyDescent="0.25">
      <c r="A232" s="44" t="s">
        <v>1406</v>
      </c>
      <c r="B232" s="44" t="s">
        <v>811</v>
      </c>
      <c r="C232" t="s">
        <v>1665</v>
      </c>
      <c r="D232" s="44" t="s">
        <v>816</v>
      </c>
      <c r="E232" t="s">
        <v>817</v>
      </c>
      <c r="F232" t="s">
        <v>67</v>
      </c>
      <c r="G232" s="52" t="s">
        <v>91</v>
      </c>
      <c r="H232" t="s">
        <v>54</v>
      </c>
      <c r="I232" t="s">
        <v>55</v>
      </c>
      <c r="J232" t="s">
        <v>56</v>
      </c>
      <c r="K232" t="s">
        <v>57</v>
      </c>
      <c r="L232" t="s">
        <v>57</v>
      </c>
      <c r="M232" t="s">
        <v>111</v>
      </c>
      <c r="N232">
        <v>0</v>
      </c>
      <c r="O232" s="46" t="str">
        <f t="shared" si="32"/>
        <v>OK</v>
      </c>
      <c r="P232" t="s">
        <v>57</v>
      </c>
      <c r="Q232" t="s">
        <v>57</v>
      </c>
      <c r="R232" t="s">
        <v>57</v>
      </c>
      <c r="S232" s="47" t="s">
        <v>987</v>
      </c>
      <c r="T232">
        <v>0</v>
      </c>
      <c r="U232">
        <v>0</v>
      </c>
      <c r="V232" s="48" t="str">
        <f t="shared" si="33"/>
        <v>OK</v>
      </c>
      <c r="W232">
        <v>0</v>
      </c>
      <c r="X232">
        <v>0</v>
      </c>
      <c r="Y232" t="s">
        <v>57</v>
      </c>
      <c r="Z232">
        <v>0</v>
      </c>
      <c r="AA232">
        <v>0</v>
      </c>
      <c r="AB232">
        <v>0</v>
      </c>
      <c r="AC232">
        <v>0</v>
      </c>
      <c r="AD232" s="48" t="str">
        <f t="shared" si="34"/>
        <v>OK</v>
      </c>
      <c r="AE232">
        <v>0</v>
      </c>
      <c r="AG232">
        <v>0</v>
      </c>
      <c r="AH232">
        <v>0</v>
      </c>
      <c r="AI232">
        <v>0</v>
      </c>
      <c r="AJ232" s="46" t="str">
        <f t="shared" si="40"/>
        <v>OK</v>
      </c>
      <c r="AK232">
        <v>0</v>
      </c>
      <c r="AL232">
        <v>0</v>
      </c>
      <c r="AM232">
        <v>0</v>
      </c>
      <c r="AN232" s="49">
        <v>0</v>
      </c>
      <c r="AO232">
        <v>0</v>
      </c>
      <c r="AP232">
        <v>0</v>
      </c>
      <c r="AQ232" s="48">
        <f t="shared" si="35"/>
        <v>0</v>
      </c>
      <c r="AR232">
        <v>0</v>
      </c>
      <c r="AS232">
        <v>0</v>
      </c>
      <c r="AT232">
        <v>0</v>
      </c>
      <c r="AU232">
        <v>0</v>
      </c>
      <c r="AV232" s="50">
        <f t="shared" si="36"/>
        <v>0</v>
      </c>
      <c r="AW232" s="50" t="str">
        <f t="shared" si="37"/>
        <v>NÃO</v>
      </c>
      <c r="AX232" s="5" t="str">
        <f t="shared" si="38"/>
        <v>OK</v>
      </c>
      <c r="AY232" s="5" t="str">
        <f t="shared" si="39"/>
        <v>OK</v>
      </c>
      <c r="BC232" s="44" t="s">
        <v>811</v>
      </c>
      <c r="BD232" t="s">
        <v>1666</v>
      </c>
      <c r="BE232" s="44" t="s">
        <v>816</v>
      </c>
      <c r="BF232" t="s">
        <v>817</v>
      </c>
      <c r="BG232" s="61" t="s">
        <v>815</v>
      </c>
      <c r="BH232" t="str">
        <f t="shared" si="31"/>
        <v>CDHUR</v>
      </c>
    </row>
    <row r="233" spans="1:60" x14ac:dyDescent="0.25">
      <c r="A233" s="44" t="s">
        <v>1406</v>
      </c>
      <c r="B233" s="44" t="s">
        <v>811</v>
      </c>
      <c r="C233" t="s">
        <v>1667</v>
      </c>
      <c r="D233" s="44" t="s">
        <v>819</v>
      </c>
      <c r="E233" t="s">
        <v>820</v>
      </c>
      <c r="F233" t="s">
        <v>67</v>
      </c>
      <c r="G233" s="52" t="s">
        <v>98</v>
      </c>
      <c r="H233" t="s">
        <v>54</v>
      </c>
      <c r="I233" t="s">
        <v>55</v>
      </c>
      <c r="J233" t="s">
        <v>56</v>
      </c>
      <c r="K233" t="s">
        <v>57</v>
      </c>
      <c r="L233" t="s">
        <v>57</v>
      </c>
      <c r="M233" t="s">
        <v>111</v>
      </c>
      <c r="N233">
        <v>0</v>
      </c>
      <c r="O233" s="46" t="str">
        <f t="shared" si="32"/>
        <v>OK</v>
      </c>
      <c r="P233" t="s">
        <v>57</v>
      </c>
      <c r="Q233" t="s">
        <v>57</v>
      </c>
      <c r="R233" t="s">
        <v>57</v>
      </c>
      <c r="S233" s="47" t="s">
        <v>987</v>
      </c>
      <c r="T233">
        <v>0</v>
      </c>
      <c r="U233">
        <v>0</v>
      </c>
      <c r="V233" s="48" t="str">
        <f t="shared" si="33"/>
        <v>OK</v>
      </c>
      <c r="W233">
        <v>0</v>
      </c>
      <c r="X233">
        <v>0</v>
      </c>
      <c r="Y233" t="s">
        <v>57</v>
      </c>
      <c r="Z233">
        <v>0</v>
      </c>
      <c r="AA233">
        <v>0</v>
      </c>
      <c r="AB233">
        <v>0</v>
      </c>
      <c r="AC233">
        <v>0</v>
      </c>
      <c r="AD233" s="48" t="str">
        <f t="shared" si="34"/>
        <v>OK</v>
      </c>
      <c r="AE233">
        <v>0</v>
      </c>
      <c r="AG233">
        <v>0</v>
      </c>
      <c r="AH233">
        <v>0</v>
      </c>
      <c r="AI233">
        <v>0</v>
      </c>
      <c r="AJ233" s="46" t="str">
        <f t="shared" si="40"/>
        <v>OK</v>
      </c>
      <c r="AK233">
        <v>0</v>
      </c>
      <c r="AL233">
        <v>0</v>
      </c>
      <c r="AM233">
        <v>0</v>
      </c>
      <c r="AN233" s="49">
        <v>0</v>
      </c>
      <c r="AO233">
        <v>0</v>
      </c>
      <c r="AP233">
        <v>0</v>
      </c>
      <c r="AQ233" s="48">
        <f t="shared" si="35"/>
        <v>0</v>
      </c>
      <c r="AR233">
        <v>0</v>
      </c>
      <c r="AS233">
        <v>0</v>
      </c>
      <c r="AT233">
        <v>0</v>
      </c>
      <c r="AU233">
        <v>0</v>
      </c>
      <c r="AV233" s="50">
        <f t="shared" si="36"/>
        <v>0</v>
      </c>
      <c r="AW233" s="50" t="str">
        <f t="shared" si="37"/>
        <v>NÃO</v>
      </c>
      <c r="AX233" s="5" t="str">
        <f t="shared" si="38"/>
        <v>OK</v>
      </c>
      <c r="AY233" s="5" t="str">
        <f t="shared" si="39"/>
        <v>OK</v>
      </c>
      <c r="BC233" s="44" t="s">
        <v>811</v>
      </c>
      <c r="BD233" t="s">
        <v>1668</v>
      </c>
      <c r="BE233" s="44" t="s">
        <v>819</v>
      </c>
      <c r="BF233" t="s">
        <v>820</v>
      </c>
      <c r="BG233" s="61" t="s">
        <v>818</v>
      </c>
      <c r="BH233" t="str">
        <f t="shared" si="31"/>
        <v>CEPRORD</v>
      </c>
    </row>
    <row r="234" spans="1:60" x14ac:dyDescent="0.25">
      <c r="A234" s="44" t="s">
        <v>1406</v>
      </c>
      <c r="B234" s="44" t="s">
        <v>811</v>
      </c>
      <c r="C234" t="s">
        <v>1669</v>
      </c>
      <c r="D234" s="44" t="s">
        <v>822</v>
      </c>
      <c r="E234" t="s">
        <v>823</v>
      </c>
      <c r="F234" t="s">
        <v>52</v>
      </c>
      <c r="G234" s="52" t="s">
        <v>185</v>
      </c>
      <c r="H234" t="s">
        <v>73</v>
      </c>
      <c r="I234" t="s">
        <v>55</v>
      </c>
      <c r="J234" t="s">
        <v>56</v>
      </c>
      <c r="K234" t="s">
        <v>57</v>
      </c>
      <c r="L234" t="s">
        <v>57</v>
      </c>
      <c r="M234" t="s">
        <v>111</v>
      </c>
      <c r="N234">
        <v>19</v>
      </c>
      <c r="O234" s="46" t="str">
        <f t="shared" si="32"/>
        <v>OK</v>
      </c>
      <c r="P234" t="s">
        <v>59</v>
      </c>
      <c r="Q234" t="s">
        <v>59</v>
      </c>
      <c r="R234" t="s">
        <v>57</v>
      </c>
      <c r="S234" s="59" t="s">
        <v>1183</v>
      </c>
      <c r="T234">
        <v>14918479.359999999</v>
      </c>
      <c r="U234">
        <v>3513339.15</v>
      </c>
      <c r="V234" s="48" t="str">
        <f t="shared" si="33"/>
        <v>OK</v>
      </c>
      <c r="W234">
        <v>16614189.289999999</v>
      </c>
      <c r="X234">
        <v>0</v>
      </c>
      <c r="Y234" t="s">
        <v>57</v>
      </c>
      <c r="Z234">
        <v>318286.84000000003</v>
      </c>
      <c r="AA234">
        <v>0</v>
      </c>
      <c r="AB234">
        <v>0</v>
      </c>
      <c r="AC234">
        <v>-698895.98</v>
      </c>
      <c r="AD234" s="48" t="str">
        <f t="shared" si="34"/>
        <v>OK</v>
      </c>
      <c r="AE234">
        <v>3514839470.6300001</v>
      </c>
      <c r="AG234">
        <v>0</v>
      </c>
      <c r="AH234">
        <v>0</v>
      </c>
      <c r="AI234">
        <v>0</v>
      </c>
      <c r="AJ234" s="46" t="str">
        <f t="shared" si="40"/>
        <v>OK</v>
      </c>
      <c r="AK234">
        <v>0</v>
      </c>
      <c r="AL234">
        <v>0</v>
      </c>
      <c r="AM234">
        <v>0</v>
      </c>
      <c r="AN234" s="49">
        <v>0</v>
      </c>
      <c r="AO234">
        <v>25928261.629999999</v>
      </c>
      <c r="AP234">
        <v>25889369.239999998</v>
      </c>
      <c r="AQ234" s="48">
        <f t="shared" si="35"/>
        <v>-38892.390000000596</v>
      </c>
      <c r="AR234">
        <v>25988034.100000001</v>
      </c>
      <c r="AS234">
        <v>25928261.629999999</v>
      </c>
      <c r="AT234">
        <v>0</v>
      </c>
      <c r="AU234">
        <v>0</v>
      </c>
      <c r="AV234" s="50">
        <f t="shared" si="36"/>
        <v>-59772.470000002533</v>
      </c>
      <c r="AW234" s="50" t="str">
        <f t="shared" si="37"/>
        <v>NÃO</v>
      </c>
      <c r="AX234" s="5" t="str">
        <f t="shared" si="38"/>
        <v>OK</v>
      </c>
      <c r="AY234" s="5" t="str">
        <f t="shared" si="39"/>
        <v>OK</v>
      </c>
      <c r="BC234" s="44" t="s">
        <v>811</v>
      </c>
      <c r="BD234" t="s">
        <v>1670</v>
      </c>
      <c r="BE234" s="44" t="s">
        <v>822</v>
      </c>
      <c r="BF234" t="s">
        <v>823</v>
      </c>
      <c r="BG234" s="61" t="s">
        <v>821</v>
      </c>
      <c r="BH234" t="str">
        <f t="shared" si="31"/>
        <v>CMR</v>
      </c>
    </row>
    <row r="235" spans="1:60" x14ac:dyDescent="0.25">
      <c r="A235" s="44" t="s">
        <v>1406</v>
      </c>
      <c r="B235" s="44" t="s">
        <v>811</v>
      </c>
      <c r="C235" t="s">
        <v>1671</v>
      </c>
      <c r="D235" s="44" t="s">
        <v>828</v>
      </c>
      <c r="E235" t="s">
        <v>829</v>
      </c>
      <c r="F235" t="s">
        <v>52</v>
      </c>
      <c r="G235" s="52" t="s">
        <v>128</v>
      </c>
      <c r="H235" t="s">
        <v>54</v>
      </c>
      <c r="I235" t="s">
        <v>55</v>
      </c>
      <c r="J235" t="s">
        <v>56</v>
      </c>
      <c r="K235" t="s">
        <v>57</v>
      </c>
      <c r="L235" t="s">
        <v>57</v>
      </c>
      <c r="M235" t="s">
        <v>111</v>
      </c>
      <c r="N235">
        <v>10</v>
      </c>
      <c r="O235" s="46" t="str">
        <f t="shared" si="32"/>
        <v>OK</v>
      </c>
      <c r="P235" t="s">
        <v>59</v>
      </c>
      <c r="Q235" t="s">
        <v>59</v>
      </c>
      <c r="R235" t="s">
        <v>57</v>
      </c>
      <c r="S235" s="66" t="s">
        <v>1185</v>
      </c>
      <c r="T235">
        <v>0</v>
      </c>
      <c r="U235">
        <v>318090.03999999998</v>
      </c>
      <c r="V235" s="48" t="str">
        <f t="shared" si="33"/>
        <v>OK</v>
      </c>
      <c r="W235">
        <v>442995.34</v>
      </c>
      <c r="X235">
        <v>0</v>
      </c>
      <c r="Y235" t="s">
        <v>57</v>
      </c>
      <c r="Z235">
        <v>156000</v>
      </c>
      <c r="AA235">
        <v>0</v>
      </c>
      <c r="AB235">
        <v>0</v>
      </c>
      <c r="AC235">
        <v>-344280.88</v>
      </c>
      <c r="AD235" s="48" t="str">
        <f t="shared" si="34"/>
        <v>OK</v>
      </c>
      <c r="AE235">
        <v>1312124.5900000001</v>
      </c>
      <c r="AG235">
        <v>0</v>
      </c>
      <c r="AH235">
        <v>0</v>
      </c>
      <c r="AI235">
        <v>0</v>
      </c>
      <c r="AJ235" s="46" t="str">
        <f t="shared" si="40"/>
        <v>OK</v>
      </c>
      <c r="AK235">
        <v>0</v>
      </c>
      <c r="AL235">
        <v>0</v>
      </c>
      <c r="AM235">
        <v>0</v>
      </c>
      <c r="AN235" s="49">
        <v>0</v>
      </c>
      <c r="AO235">
        <v>1417480</v>
      </c>
      <c r="AP235">
        <v>1502480</v>
      </c>
      <c r="AQ235" s="48">
        <f t="shared" si="35"/>
        <v>85000</v>
      </c>
      <c r="AR235">
        <v>8253110</v>
      </c>
      <c r="AS235">
        <v>8668110</v>
      </c>
      <c r="AT235">
        <v>85000</v>
      </c>
      <c r="AU235">
        <v>170000</v>
      </c>
      <c r="AV235" s="50">
        <f t="shared" si="36"/>
        <v>585000</v>
      </c>
      <c r="AW235" s="50" t="str">
        <f t="shared" si="37"/>
        <v>SIM</v>
      </c>
      <c r="AX235" s="5" t="str">
        <f t="shared" si="38"/>
        <v>OK</v>
      </c>
      <c r="AY235" s="5" t="str">
        <f t="shared" si="39"/>
        <v>OK</v>
      </c>
      <c r="BC235" s="44" t="s">
        <v>811</v>
      </c>
      <c r="BD235" t="s">
        <v>1672</v>
      </c>
      <c r="BE235" s="44" t="s">
        <v>828</v>
      </c>
      <c r="BF235" t="s">
        <v>829</v>
      </c>
      <c r="BG235" s="61" t="s">
        <v>827</v>
      </c>
      <c r="BH235" t="str">
        <f t="shared" si="31"/>
        <v>RONGÁS</v>
      </c>
    </row>
    <row r="236" spans="1:60" x14ac:dyDescent="0.25">
      <c r="A236" s="44" t="s">
        <v>1406</v>
      </c>
      <c r="B236" s="44" t="s">
        <v>811</v>
      </c>
      <c r="C236" t="s">
        <v>1245</v>
      </c>
      <c r="D236" s="44" t="s">
        <v>825</v>
      </c>
      <c r="E236" t="s">
        <v>826</v>
      </c>
      <c r="F236" t="s">
        <v>52</v>
      </c>
      <c r="G236" s="52" t="s">
        <v>239</v>
      </c>
      <c r="H236" t="s">
        <v>73</v>
      </c>
      <c r="I236" t="s">
        <v>55</v>
      </c>
      <c r="J236" t="s">
        <v>56</v>
      </c>
      <c r="K236" t="s">
        <v>57</v>
      </c>
      <c r="L236" t="s">
        <v>57</v>
      </c>
      <c r="M236" t="s">
        <v>111</v>
      </c>
      <c r="N236">
        <v>75</v>
      </c>
      <c r="O236" s="46" t="str">
        <f t="shared" si="32"/>
        <v>OK</v>
      </c>
      <c r="P236" t="s">
        <v>59</v>
      </c>
      <c r="Q236" t="s">
        <v>59</v>
      </c>
      <c r="R236" t="s">
        <v>57</v>
      </c>
      <c r="S236" s="57" t="s">
        <v>1184</v>
      </c>
      <c r="T236">
        <v>17495919.199999999</v>
      </c>
      <c r="U236">
        <v>12456521.710000001</v>
      </c>
      <c r="V236" s="48" t="str">
        <f t="shared" si="33"/>
        <v>OK</v>
      </c>
      <c r="W236">
        <v>13819223.85</v>
      </c>
      <c r="X236">
        <v>543157.86</v>
      </c>
      <c r="Y236" t="s">
        <v>57</v>
      </c>
      <c r="Z236">
        <v>491887.35</v>
      </c>
      <c r="AA236">
        <v>0</v>
      </c>
      <c r="AB236">
        <v>0</v>
      </c>
      <c r="AC236">
        <v>2946630.68</v>
      </c>
      <c r="AD236" s="48" t="str">
        <f t="shared" si="34"/>
        <v>OK</v>
      </c>
      <c r="AE236">
        <v>23172352.780000001</v>
      </c>
      <c r="AG236">
        <v>0</v>
      </c>
      <c r="AH236">
        <v>7000000</v>
      </c>
      <c r="AI236">
        <v>7000000</v>
      </c>
      <c r="AJ236" s="46" t="str">
        <f t="shared" si="40"/>
        <v>INDÍCIO DE DEPENDÊNCIA POR SUBVENÇÃO</v>
      </c>
      <c r="AK236">
        <v>0</v>
      </c>
      <c r="AL236">
        <v>0</v>
      </c>
      <c r="AM236">
        <v>7000000</v>
      </c>
      <c r="AN236" s="49">
        <v>1000000</v>
      </c>
      <c r="AO236">
        <v>100000</v>
      </c>
      <c r="AP236">
        <v>100000</v>
      </c>
      <c r="AQ236" s="48">
        <f t="shared" si="35"/>
        <v>0</v>
      </c>
      <c r="AR236">
        <v>2700000</v>
      </c>
      <c r="AS236">
        <v>11628781.640000001</v>
      </c>
      <c r="AT236">
        <v>8928781.6400000006</v>
      </c>
      <c r="AU236">
        <v>1000000</v>
      </c>
      <c r="AV236" s="50">
        <f t="shared" si="36"/>
        <v>9928781.6400000006</v>
      </c>
      <c r="AW236" s="50" t="str">
        <f t="shared" si="37"/>
        <v>SIM</v>
      </c>
      <c r="AX236" s="5" t="str">
        <f t="shared" si="38"/>
        <v>VER CAPITAL</v>
      </c>
      <c r="AY236" s="5" t="str">
        <f t="shared" si="39"/>
        <v>OK</v>
      </c>
      <c r="BC236" s="44" t="s">
        <v>811</v>
      </c>
      <c r="BD236" t="s">
        <v>1673</v>
      </c>
      <c r="BE236" s="44" t="s">
        <v>825</v>
      </c>
      <c r="BF236" t="s">
        <v>826</v>
      </c>
      <c r="BG236" s="61" t="s">
        <v>824</v>
      </c>
      <c r="BH236" t="str">
        <f t="shared" si="31"/>
        <v>SOPH</v>
      </c>
    </row>
    <row r="237" spans="1:60" x14ac:dyDescent="0.25">
      <c r="A237" s="65" t="s">
        <v>1438</v>
      </c>
      <c r="B237" s="65" t="s">
        <v>833</v>
      </c>
      <c r="C237" t="s">
        <v>1674</v>
      </c>
      <c r="D237" s="65" t="s">
        <v>838</v>
      </c>
      <c r="E237" t="s">
        <v>839</v>
      </c>
      <c r="F237" t="s">
        <v>52</v>
      </c>
      <c r="G237" s="52" t="s">
        <v>87</v>
      </c>
      <c r="H237" t="s">
        <v>54</v>
      </c>
      <c r="I237" t="s">
        <v>55</v>
      </c>
      <c r="J237" t="s">
        <v>56</v>
      </c>
      <c r="K237" t="s">
        <v>57</v>
      </c>
      <c r="L237" t="s">
        <v>57</v>
      </c>
      <c r="M237" t="s">
        <v>111</v>
      </c>
      <c r="N237">
        <v>957</v>
      </c>
      <c r="O237" s="46" t="str">
        <f t="shared" si="32"/>
        <v>OK</v>
      </c>
      <c r="P237" t="s">
        <v>59</v>
      </c>
      <c r="Q237" t="s">
        <v>59</v>
      </c>
      <c r="R237" t="s">
        <v>57</v>
      </c>
      <c r="S237" s="59" t="s">
        <v>1188</v>
      </c>
      <c r="T237">
        <v>147553616.24000001</v>
      </c>
      <c r="U237">
        <v>91568059.659999996</v>
      </c>
      <c r="V237" s="48" t="str">
        <f t="shared" si="33"/>
        <v>OK</v>
      </c>
      <c r="W237">
        <v>253259916.03</v>
      </c>
      <c r="X237">
        <v>25977138.940000001</v>
      </c>
      <c r="Y237" t="s">
        <v>57</v>
      </c>
      <c r="Z237">
        <v>514000.04</v>
      </c>
      <c r="AA237">
        <v>0</v>
      </c>
      <c r="AB237">
        <v>0</v>
      </c>
      <c r="AC237">
        <v>75045815.5</v>
      </c>
      <c r="AD237" s="48" t="str">
        <f t="shared" si="34"/>
        <v>OK</v>
      </c>
      <c r="AE237">
        <v>-693819758.24000001</v>
      </c>
      <c r="AF237">
        <v>0</v>
      </c>
      <c r="AG237">
        <v>0</v>
      </c>
      <c r="AH237">
        <v>0</v>
      </c>
      <c r="AI237">
        <v>0</v>
      </c>
      <c r="AJ237" s="46" t="str">
        <f t="shared" si="40"/>
        <v>OK</v>
      </c>
      <c r="AK237">
        <v>0</v>
      </c>
      <c r="AL237">
        <v>0</v>
      </c>
      <c r="AM237">
        <v>10000000</v>
      </c>
      <c r="AN237" s="49">
        <v>11735793.060000001</v>
      </c>
      <c r="AO237">
        <v>52304066</v>
      </c>
      <c r="AP237">
        <v>59966976</v>
      </c>
      <c r="AQ237" s="48">
        <f t="shared" si="35"/>
        <v>7662910</v>
      </c>
      <c r="AR237">
        <v>68710883.620000005</v>
      </c>
      <c r="AS237">
        <v>78710883.620000005</v>
      </c>
      <c r="AT237">
        <v>0</v>
      </c>
      <c r="AU237">
        <v>11735793.060000001</v>
      </c>
      <c r="AV237" s="50">
        <f t="shared" si="36"/>
        <v>21735793.060000002</v>
      </c>
      <c r="AW237" s="50" t="str">
        <f t="shared" si="37"/>
        <v>SIM</v>
      </c>
      <c r="AX237" s="5" t="str">
        <f t="shared" si="38"/>
        <v>VER CAPITAL</v>
      </c>
      <c r="AY237" s="5" t="str">
        <f t="shared" si="39"/>
        <v>OK</v>
      </c>
      <c r="BC237" s="65" t="s">
        <v>833</v>
      </c>
      <c r="BD237" t="s">
        <v>1675</v>
      </c>
      <c r="BE237" s="65" t="s">
        <v>838</v>
      </c>
      <c r="BF237" t="s">
        <v>839</v>
      </c>
      <c r="BG237" s="61" t="s">
        <v>837</v>
      </c>
      <c r="BH237" t="str">
        <f t="shared" si="31"/>
        <v>CAER</v>
      </c>
    </row>
    <row r="238" spans="1:60" x14ac:dyDescent="0.25">
      <c r="A238" s="65" t="s">
        <v>1438</v>
      </c>
      <c r="B238" s="65" t="s">
        <v>833</v>
      </c>
      <c r="C238" t="s">
        <v>1676</v>
      </c>
      <c r="D238" s="65" t="s">
        <v>841</v>
      </c>
      <c r="E238" t="s">
        <v>842</v>
      </c>
      <c r="F238" t="s">
        <v>67</v>
      </c>
      <c r="G238" s="52" t="s">
        <v>280</v>
      </c>
      <c r="H238" t="s">
        <v>54</v>
      </c>
      <c r="I238" t="s">
        <v>55</v>
      </c>
      <c r="J238" t="s">
        <v>56</v>
      </c>
      <c r="K238" t="s">
        <v>57</v>
      </c>
      <c r="L238" t="s">
        <v>57</v>
      </c>
      <c r="M238" t="s">
        <v>58</v>
      </c>
      <c r="N238">
        <v>242</v>
      </c>
      <c r="O238" s="46" t="str">
        <f t="shared" si="32"/>
        <v>OK</v>
      </c>
      <c r="P238" t="s">
        <v>59</v>
      </c>
      <c r="Q238" t="s">
        <v>59</v>
      </c>
      <c r="R238" t="s">
        <v>57</v>
      </c>
      <c r="S238" s="57" t="s">
        <v>1189</v>
      </c>
      <c r="T238">
        <v>36108074.979999997</v>
      </c>
      <c r="U238">
        <v>32500488.18</v>
      </c>
      <c r="V238" s="48" t="str">
        <f t="shared" si="33"/>
        <v>OK</v>
      </c>
      <c r="W238">
        <v>34469992.380000003</v>
      </c>
      <c r="X238">
        <v>0</v>
      </c>
      <c r="Y238" t="s">
        <v>57</v>
      </c>
      <c r="Z238">
        <v>250290</v>
      </c>
      <c r="AA238">
        <v>0</v>
      </c>
      <c r="AB238">
        <v>0</v>
      </c>
      <c r="AC238">
        <v>3496702.83</v>
      </c>
      <c r="AD238" s="48" t="str">
        <f t="shared" si="34"/>
        <v>OK</v>
      </c>
      <c r="AE238">
        <v>-29524490.239999998</v>
      </c>
      <c r="AF238">
        <v>0</v>
      </c>
      <c r="AG238">
        <v>0</v>
      </c>
      <c r="AH238">
        <v>28377933.75</v>
      </c>
      <c r="AI238">
        <v>7079730.0700000003</v>
      </c>
      <c r="AJ238" s="46" t="str">
        <f t="shared" si="40"/>
        <v>OK</v>
      </c>
      <c r="AK238">
        <v>0</v>
      </c>
      <c r="AL238">
        <v>0</v>
      </c>
      <c r="AM238">
        <v>0</v>
      </c>
      <c r="AN238" s="49">
        <v>0</v>
      </c>
      <c r="AO238">
        <v>192846707637</v>
      </c>
      <c r="AP238">
        <v>192846707637</v>
      </c>
      <c r="AQ238" s="48">
        <f t="shared" si="35"/>
        <v>0</v>
      </c>
      <c r="AR238">
        <v>1313101397.05</v>
      </c>
      <c r="AS238">
        <v>1313101397.05</v>
      </c>
      <c r="AT238">
        <v>0</v>
      </c>
      <c r="AU238">
        <v>0</v>
      </c>
      <c r="AV238" s="50">
        <f t="shared" si="36"/>
        <v>0</v>
      </c>
      <c r="AW238" s="50" t="str">
        <f t="shared" si="37"/>
        <v>NÃO</v>
      </c>
      <c r="AX238" s="5" t="str">
        <f t="shared" si="38"/>
        <v>OK</v>
      </c>
      <c r="AY238" s="5" t="str">
        <f t="shared" si="39"/>
        <v>OK</v>
      </c>
      <c r="BC238" s="65" t="s">
        <v>833</v>
      </c>
      <c r="BD238" t="s">
        <v>1677</v>
      </c>
      <c r="BE238" s="65" t="s">
        <v>841</v>
      </c>
      <c r="BF238" t="s">
        <v>842</v>
      </c>
      <c r="BG238" s="61" t="s">
        <v>840</v>
      </c>
      <c r="BH238" t="str">
        <f t="shared" si="31"/>
        <v>CERR</v>
      </c>
    </row>
    <row r="239" spans="1:60" x14ac:dyDescent="0.25">
      <c r="A239" s="65" t="s">
        <v>1438</v>
      </c>
      <c r="B239" s="65" t="s">
        <v>833</v>
      </c>
      <c r="C239" t="s">
        <v>1678</v>
      </c>
      <c r="D239" s="65" t="s">
        <v>844</v>
      </c>
      <c r="E239" t="s">
        <v>845</v>
      </c>
      <c r="F239" t="s">
        <v>52</v>
      </c>
      <c r="G239" s="20" t="s">
        <v>63</v>
      </c>
      <c r="H239" t="s">
        <v>54</v>
      </c>
      <c r="I239" t="s">
        <v>55</v>
      </c>
      <c r="J239" t="s">
        <v>56</v>
      </c>
      <c r="K239" t="s">
        <v>57</v>
      </c>
      <c r="L239" t="s">
        <v>57</v>
      </c>
      <c r="M239" t="s">
        <v>58</v>
      </c>
      <c r="N239">
        <v>264</v>
      </c>
      <c r="O239" s="46" t="str">
        <f t="shared" si="32"/>
        <v>OK</v>
      </c>
      <c r="P239" t="s">
        <v>59</v>
      </c>
      <c r="Q239" t="s">
        <v>59</v>
      </c>
      <c r="R239" t="s">
        <v>57</v>
      </c>
      <c r="S239" s="64" t="s">
        <v>1190</v>
      </c>
      <c r="T239">
        <v>0</v>
      </c>
      <c r="U239">
        <v>23461309.280000001</v>
      </c>
      <c r="V239" s="48" t="str">
        <f t="shared" si="33"/>
        <v>OK</v>
      </c>
      <c r="W239">
        <v>39787473.82</v>
      </c>
      <c r="X239">
        <v>0</v>
      </c>
      <c r="Y239" t="s">
        <v>57</v>
      </c>
      <c r="Z239">
        <v>379743</v>
      </c>
      <c r="AA239">
        <v>0</v>
      </c>
      <c r="AB239">
        <v>0</v>
      </c>
      <c r="AC239">
        <v>-7396225.1100000003</v>
      </c>
      <c r="AD239" s="48" t="str">
        <f t="shared" si="34"/>
        <v>OK</v>
      </c>
      <c r="AE239">
        <v>119525114.04000001</v>
      </c>
      <c r="AF239">
        <v>533496172.04000002</v>
      </c>
      <c r="AG239">
        <v>0</v>
      </c>
      <c r="AH239">
        <v>53523112.960000001</v>
      </c>
      <c r="AI239">
        <v>29832593.460000001</v>
      </c>
      <c r="AJ239" s="46" t="str">
        <f t="shared" si="40"/>
        <v>OK</v>
      </c>
      <c r="AK239">
        <v>0</v>
      </c>
      <c r="AL239">
        <v>0</v>
      </c>
      <c r="AM239">
        <v>0</v>
      </c>
      <c r="AN239" s="49">
        <v>0</v>
      </c>
      <c r="AO239">
        <v>99841.36</v>
      </c>
      <c r="AP239">
        <v>99841.36</v>
      </c>
      <c r="AQ239" s="48">
        <f t="shared" si="35"/>
        <v>0</v>
      </c>
      <c r="AR239">
        <v>533496172.04000002</v>
      </c>
      <c r="AS239">
        <v>533496172.04000002</v>
      </c>
      <c r="AT239">
        <v>0</v>
      </c>
      <c r="AU239">
        <v>0</v>
      </c>
      <c r="AV239" s="50">
        <f t="shared" si="36"/>
        <v>0</v>
      </c>
      <c r="AW239" s="50" t="str">
        <f t="shared" si="37"/>
        <v>NÃO</v>
      </c>
      <c r="AX239" s="5" t="str">
        <f t="shared" si="38"/>
        <v>OK</v>
      </c>
      <c r="AY239" s="5" t="str">
        <f t="shared" si="39"/>
        <v>OK</v>
      </c>
      <c r="BC239" s="65" t="s">
        <v>833</v>
      </c>
      <c r="BD239" t="s">
        <v>1679</v>
      </c>
      <c r="BE239" s="65" t="s">
        <v>844</v>
      </c>
      <c r="BF239" t="s">
        <v>845</v>
      </c>
      <c r="BG239" s="61" t="s">
        <v>843</v>
      </c>
      <c r="BH239" t="str">
        <f t="shared" si="31"/>
        <v>CODESAIMA</v>
      </c>
    </row>
    <row r="240" spans="1:60" x14ac:dyDescent="0.25">
      <c r="A240" s="65" t="s">
        <v>1438</v>
      </c>
      <c r="B240" s="65" t="s">
        <v>833</v>
      </c>
      <c r="C240" t="s">
        <v>1680</v>
      </c>
      <c r="D240" s="65" t="s">
        <v>835</v>
      </c>
      <c r="E240" t="s">
        <v>836</v>
      </c>
      <c r="F240" t="s">
        <v>52</v>
      </c>
      <c r="G240" s="52" t="s">
        <v>68</v>
      </c>
      <c r="H240" t="s">
        <v>54</v>
      </c>
      <c r="I240" t="s">
        <v>55</v>
      </c>
      <c r="J240" t="s">
        <v>56</v>
      </c>
      <c r="K240" t="s">
        <v>57</v>
      </c>
      <c r="L240" t="s">
        <v>57</v>
      </c>
      <c r="M240" t="s">
        <v>58</v>
      </c>
      <c r="N240">
        <v>41</v>
      </c>
      <c r="O240" s="46" t="str">
        <f t="shared" si="32"/>
        <v>OK</v>
      </c>
      <c r="P240" t="s">
        <v>59</v>
      </c>
      <c r="Q240" t="s">
        <v>59</v>
      </c>
      <c r="R240" t="s">
        <v>59</v>
      </c>
      <c r="S240" s="68" t="s">
        <v>1187</v>
      </c>
      <c r="T240">
        <v>1517860.78</v>
      </c>
      <c r="U240">
        <v>6557587.75</v>
      </c>
      <c r="V240" s="48" t="str">
        <f t="shared" si="33"/>
        <v>OK</v>
      </c>
      <c r="W240">
        <v>11436621.470000001</v>
      </c>
      <c r="X240">
        <v>3625000</v>
      </c>
      <c r="Y240" t="s">
        <v>57</v>
      </c>
      <c r="Z240">
        <v>278100</v>
      </c>
      <c r="AA240">
        <v>0</v>
      </c>
      <c r="AB240">
        <v>0</v>
      </c>
      <c r="AC240">
        <v>-2973722.17</v>
      </c>
      <c r="AD240" s="48" t="str">
        <f t="shared" si="34"/>
        <v>OK</v>
      </c>
      <c r="AE240">
        <v>9240036.8900000006</v>
      </c>
      <c r="AF240">
        <v>9240036.8900000006</v>
      </c>
      <c r="AG240">
        <v>0</v>
      </c>
      <c r="AH240">
        <v>7494000</v>
      </c>
      <c r="AI240">
        <v>8462899.3000000007</v>
      </c>
      <c r="AJ240" s="46" t="str">
        <f t="shared" si="40"/>
        <v>OK</v>
      </c>
      <c r="AK240">
        <v>0</v>
      </c>
      <c r="AL240">
        <v>0</v>
      </c>
      <c r="AM240">
        <v>0</v>
      </c>
      <c r="AN240" s="49">
        <v>0</v>
      </c>
      <c r="AO240">
        <v>16159750</v>
      </c>
      <c r="AP240">
        <v>16159750</v>
      </c>
      <c r="AQ240" s="48">
        <f t="shared" si="35"/>
        <v>0</v>
      </c>
      <c r="AR240">
        <v>16164393.109999999</v>
      </c>
      <c r="AS240">
        <v>16164393.109999999</v>
      </c>
      <c r="AT240">
        <v>0</v>
      </c>
      <c r="AU240">
        <v>0</v>
      </c>
      <c r="AV240" s="50">
        <f t="shared" si="36"/>
        <v>0</v>
      </c>
      <c r="AW240" s="50" t="str">
        <f t="shared" si="37"/>
        <v>NÃO</v>
      </c>
      <c r="AX240" s="5" t="str">
        <f t="shared" si="38"/>
        <v>OK</v>
      </c>
      <c r="AY240" s="5" t="str">
        <f t="shared" si="39"/>
        <v>OK</v>
      </c>
      <c r="BC240" s="65" t="s">
        <v>833</v>
      </c>
      <c r="BD240" t="s">
        <v>1681</v>
      </c>
      <c r="BE240" s="65" t="s">
        <v>835</v>
      </c>
      <c r="BF240" t="s">
        <v>836</v>
      </c>
      <c r="BG240" s="61" t="s">
        <v>834</v>
      </c>
      <c r="BH240" t="str">
        <f t="shared" si="31"/>
        <v>DESENVOLVE</v>
      </c>
    </row>
    <row r="241" spans="1:60" x14ac:dyDescent="0.25">
      <c r="A241" s="65" t="s">
        <v>1438</v>
      </c>
      <c r="B241" s="65" t="s">
        <v>833</v>
      </c>
      <c r="C241" t="s">
        <v>1682</v>
      </c>
      <c r="D241" s="65" t="s">
        <v>847</v>
      </c>
      <c r="E241" t="s">
        <v>848</v>
      </c>
      <c r="F241" t="s">
        <v>52</v>
      </c>
      <c r="G241" s="52" t="s">
        <v>121</v>
      </c>
      <c r="H241" t="s">
        <v>73</v>
      </c>
      <c r="I241" t="s">
        <v>74</v>
      </c>
      <c r="J241" t="s">
        <v>56</v>
      </c>
      <c r="K241" t="s">
        <v>57</v>
      </c>
      <c r="L241" t="s">
        <v>57</v>
      </c>
      <c r="M241" t="s">
        <v>58</v>
      </c>
      <c r="N241">
        <v>66</v>
      </c>
      <c r="O241" s="46" t="str">
        <f t="shared" si="32"/>
        <v>OK</v>
      </c>
      <c r="P241" t="s">
        <v>59</v>
      </c>
      <c r="Q241" t="s">
        <v>57</v>
      </c>
      <c r="R241" t="s">
        <v>59</v>
      </c>
      <c r="S241" s="64" t="s">
        <v>1191</v>
      </c>
      <c r="T241">
        <v>81582.11</v>
      </c>
      <c r="U241">
        <v>4593459.66</v>
      </c>
      <c r="V241" s="48" t="str">
        <f t="shared" si="33"/>
        <v>OK</v>
      </c>
      <c r="W241">
        <v>4944639.9800000004</v>
      </c>
      <c r="X241">
        <v>95178</v>
      </c>
      <c r="Y241" t="s">
        <v>57</v>
      </c>
      <c r="Z241">
        <v>130000</v>
      </c>
      <c r="AA241">
        <v>0</v>
      </c>
      <c r="AB241">
        <v>0</v>
      </c>
      <c r="AC241">
        <v>-1284993.77</v>
      </c>
      <c r="AD241" s="48" t="str">
        <f t="shared" si="34"/>
        <v>OK</v>
      </c>
      <c r="AE241">
        <v>-2696163.28</v>
      </c>
      <c r="AF241">
        <v>0</v>
      </c>
      <c r="AG241">
        <v>0</v>
      </c>
      <c r="AH241">
        <v>4445436.47</v>
      </c>
      <c r="AI241">
        <v>5693691.79</v>
      </c>
      <c r="AJ241" s="46" t="str">
        <f t="shared" si="40"/>
        <v>OK</v>
      </c>
      <c r="AK241">
        <v>0</v>
      </c>
      <c r="AL241">
        <v>0</v>
      </c>
      <c r="AM241">
        <v>0</v>
      </c>
      <c r="AN241" s="49">
        <v>0</v>
      </c>
      <c r="AO241">
        <v>0</v>
      </c>
      <c r="AP241">
        <v>0</v>
      </c>
      <c r="AQ241" s="48">
        <f t="shared" si="35"/>
        <v>0</v>
      </c>
      <c r="AR241">
        <v>800000</v>
      </c>
      <c r="AS241">
        <v>800000</v>
      </c>
      <c r="AT241">
        <v>0</v>
      </c>
      <c r="AU241">
        <v>0</v>
      </c>
      <c r="AV241" s="50">
        <f t="shared" si="36"/>
        <v>0</v>
      </c>
      <c r="AW241" s="50" t="str">
        <f t="shared" si="37"/>
        <v>NÃO</v>
      </c>
      <c r="AX241" s="5" t="str">
        <f t="shared" si="38"/>
        <v>OK</v>
      </c>
      <c r="AY241" s="5" t="str">
        <f t="shared" si="39"/>
        <v>OK</v>
      </c>
      <c r="BC241" s="65" t="s">
        <v>833</v>
      </c>
      <c r="BD241" t="s">
        <v>847</v>
      </c>
      <c r="BE241" s="65" t="s">
        <v>847</v>
      </c>
      <c r="BF241" t="s">
        <v>848</v>
      </c>
      <c r="BG241" s="61" t="s">
        <v>846</v>
      </c>
      <c r="BH241" t="str">
        <f t="shared" si="31"/>
        <v>RÁDIO RORAIMA</v>
      </c>
    </row>
    <row r="242" spans="1:60" x14ac:dyDescent="0.25">
      <c r="A242" s="44" t="s">
        <v>1683</v>
      </c>
      <c r="B242" s="44" t="s">
        <v>713</v>
      </c>
      <c r="C242" t="s">
        <v>1684</v>
      </c>
      <c r="D242" s="44" t="s">
        <v>727</v>
      </c>
      <c r="E242" t="s">
        <v>728</v>
      </c>
      <c r="F242" t="s">
        <v>52</v>
      </c>
      <c r="G242" s="52" t="s">
        <v>68</v>
      </c>
      <c r="H242" t="s">
        <v>54</v>
      </c>
      <c r="I242" t="s">
        <v>55</v>
      </c>
      <c r="J242" t="s">
        <v>56</v>
      </c>
      <c r="K242" t="s">
        <v>57</v>
      </c>
      <c r="L242" t="s">
        <v>57</v>
      </c>
      <c r="M242" t="s">
        <v>111</v>
      </c>
      <c r="N242">
        <v>151</v>
      </c>
      <c r="O242" s="46" t="str">
        <f t="shared" si="32"/>
        <v>OK</v>
      </c>
      <c r="P242" t="s">
        <v>59</v>
      </c>
      <c r="Q242" t="s">
        <v>59</v>
      </c>
      <c r="R242" t="s">
        <v>59</v>
      </c>
      <c r="S242" s="76" t="s">
        <v>1164</v>
      </c>
      <c r="T242">
        <v>444980862</v>
      </c>
      <c r="U242">
        <v>39218654</v>
      </c>
      <c r="V242" s="48" t="str">
        <f t="shared" si="33"/>
        <v>OK</v>
      </c>
      <c r="W242">
        <v>510954001</v>
      </c>
      <c r="X242">
        <v>0</v>
      </c>
      <c r="Y242" t="s">
        <v>59</v>
      </c>
      <c r="Z242">
        <v>398132.32</v>
      </c>
      <c r="AA242">
        <v>42209.599999999999</v>
      </c>
      <c r="AB242">
        <v>40763.839999999997</v>
      </c>
      <c r="AC242">
        <v>116346510</v>
      </c>
      <c r="AD242" s="48" t="str">
        <f t="shared" si="34"/>
        <v>OK</v>
      </c>
      <c r="AE242">
        <v>947875000</v>
      </c>
      <c r="AF242">
        <v>0</v>
      </c>
      <c r="AG242">
        <v>0</v>
      </c>
      <c r="AH242">
        <v>0</v>
      </c>
      <c r="AI242">
        <v>0</v>
      </c>
      <c r="AJ242" s="46" t="str">
        <f t="shared" si="40"/>
        <v>OK</v>
      </c>
      <c r="AK242">
        <v>0</v>
      </c>
      <c r="AL242">
        <v>0</v>
      </c>
      <c r="AM242">
        <v>0</v>
      </c>
      <c r="AN242" s="49">
        <v>0</v>
      </c>
      <c r="AO242">
        <v>100</v>
      </c>
      <c r="AP242">
        <v>100</v>
      </c>
      <c r="AQ242" s="48">
        <f t="shared" si="35"/>
        <v>0</v>
      </c>
      <c r="AR242">
        <v>761690000</v>
      </c>
      <c r="AS242">
        <v>798273000</v>
      </c>
      <c r="AT242">
        <v>0</v>
      </c>
      <c r="AU242">
        <v>0</v>
      </c>
      <c r="AV242" s="50">
        <f t="shared" si="36"/>
        <v>36583000</v>
      </c>
      <c r="AW242" s="50" t="str">
        <f t="shared" si="37"/>
        <v>SIM</v>
      </c>
      <c r="AX242" s="5" t="str">
        <f t="shared" si="38"/>
        <v>OK</v>
      </c>
      <c r="AY242" s="5" t="str">
        <f t="shared" si="39"/>
        <v>OK</v>
      </c>
      <c r="BC242" s="44" t="s">
        <v>713</v>
      </c>
      <c r="BD242" t="s">
        <v>1685</v>
      </c>
      <c r="BE242" s="44" t="s">
        <v>727</v>
      </c>
      <c r="BF242" t="s">
        <v>728</v>
      </c>
      <c r="BG242" s="61" t="s">
        <v>726</v>
      </c>
      <c r="BH242" t="str">
        <f t="shared" si="31"/>
        <v>BADESUL</v>
      </c>
    </row>
    <row r="243" spans="1:60" x14ac:dyDescent="0.25">
      <c r="A243" s="44" t="s">
        <v>1683</v>
      </c>
      <c r="B243" s="44" t="s">
        <v>713</v>
      </c>
      <c r="C243" t="s">
        <v>1686</v>
      </c>
      <c r="D243" s="44" t="s">
        <v>724</v>
      </c>
      <c r="E243" t="s">
        <v>725</v>
      </c>
      <c r="F243" t="s">
        <v>52</v>
      </c>
      <c r="G243" s="52" t="s">
        <v>68</v>
      </c>
      <c r="H243" t="s">
        <v>54</v>
      </c>
      <c r="I243" t="s">
        <v>55</v>
      </c>
      <c r="J243" t="s">
        <v>256</v>
      </c>
      <c r="K243" t="s">
        <v>59</v>
      </c>
      <c r="L243" t="s">
        <v>57</v>
      </c>
      <c r="M243" t="s">
        <v>111</v>
      </c>
      <c r="N243">
        <v>13778</v>
      </c>
      <c r="O243" s="46" t="str">
        <f t="shared" si="32"/>
        <v>OK</v>
      </c>
      <c r="P243" t="s">
        <v>59</v>
      </c>
      <c r="Q243" t="s">
        <v>59</v>
      </c>
      <c r="R243" t="s">
        <v>59</v>
      </c>
      <c r="S243" s="57" t="s">
        <v>1163</v>
      </c>
      <c r="T243">
        <v>15701727940.809999</v>
      </c>
      <c r="U243">
        <v>2377229796.6900001</v>
      </c>
      <c r="V243" s="48" t="str">
        <f t="shared" si="33"/>
        <v>OK</v>
      </c>
      <c r="W243">
        <v>18381915470.25</v>
      </c>
      <c r="X243">
        <v>336492584.81</v>
      </c>
      <c r="Y243" t="s">
        <v>59</v>
      </c>
      <c r="Z243">
        <v>1452935.66</v>
      </c>
      <c r="AA243">
        <v>20915.78</v>
      </c>
      <c r="AB243">
        <v>28759.8</v>
      </c>
      <c r="AC243">
        <v>870103937.90999997</v>
      </c>
      <c r="AD243" s="48" t="str">
        <f t="shared" si="34"/>
        <v>OK</v>
      </c>
      <c r="AE243">
        <v>9662087683.2000008</v>
      </c>
      <c r="AF243">
        <v>5459809267.9499998</v>
      </c>
      <c r="AG243">
        <v>185278712.34</v>
      </c>
      <c r="AH243">
        <v>0</v>
      </c>
      <c r="AI243">
        <v>0</v>
      </c>
      <c r="AJ243" s="46" t="str">
        <f t="shared" si="40"/>
        <v>OK</v>
      </c>
      <c r="AK243">
        <v>0</v>
      </c>
      <c r="AL243">
        <v>0</v>
      </c>
      <c r="AM243">
        <v>0</v>
      </c>
      <c r="AN243" s="49">
        <v>0</v>
      </c>
      <c r="AO243">
        <v>49.39</v>
      </c>
      <c r="AP243">
        <v>49.39</v>
      </c>
      <c r="AQ243" s="48">
        <f t="shared" si="35"/>
        <v>0</v>
      </c>
      <c r="AR243">
        <v>5200000000</v>
      </c>
      <c r="AS243">
        <v>5200000000</v>
      </c>
      <c r="AT243">
        <v>0</v>
      </c>
      <c r="AU243">
        <v>0</v>
      </c>
      <c r="AV243" s="50">
        <f t="shared" si="36"/>
        <v>0</v>
      </c>
      <c r="AW243" s="50" t="str">
        <f t="shared" si="37"/>
        <v>NÃO</v>
      </c>
      <c r="AX243" s="5" t="str">
        <f t="shared" si="38"/>
        <v>OK</v>
      </c>
      <c r="AY243" s="5" t="str">
        <f t="shared" si="39"/>
        <v>OK</v>
      </c>
      <c r="BC243" s="44" t="s">
        <v>713</v>
      </c>
      <c r="BD243" t="s">
        <v>1687</v>
      </c>
      <c r="BE243" s="44" t="s">
        <v>724</v>
      </c>
      <c r="BF243" t="s">
        <v>725</v>
      </c>
      <c r="BG243" s="61" t="s">
        <v>723</v>
      </c>
      <c r="BH243" t="str">
        <f t="shared" si="31"/>
        <v>BANRISUL</v>
      </c>
    </row>
    <row r="244" spans="1:60" x14ac:dyDescent="0.25">
      <c r="A244" s="44" t="s">
        <v>1683</v>
      </c>
      <c r="B244" s="44" t="s">
        <v>713</v>
      </c>
      <c r="C244" t="s">
        <v>1688</v>
      </c>
      <c r="D244" s="44" t="s">
        <v>1289</v>
      </c>
      <c r="E244" t="s">
        <v>740</v>
      </c>
      <c r="F244" t="s">
        <v>52</v>
      </c>
      <c r="G244" s="52" t="s">
        <v>68</v>
      </c>
      <c r="H244" t="s">
        <v>73</v>
      </c>
      <c r="I244" t="s">
        <v>74</v>
      </c>
      <c r="J244" t="s">
        <v>56</v>
      </c>
      <c r="K244" t="s">
        <v>57</v>
      </c>
      <c r="L244" t="s">
        <v>57</v>
      </c>
      <c r="M244" t="s">
        <v>111</v>
      </c>
      <c r="N244">
        <v>0</v>
      </c>
      <c r="O244" s="46" t="str">
        <f t="shared" si="32"/>
        <v>VERIFICAR</v>
      </c>
      <c r="P244" t="s">
        <v>59</v>
      </c>
      <c r="Q244" t="s">
        <v>59</v>
      </c>
      <c r="R244" t="s">
        <v>59</v>
      </c>
      <c r="S244" s="57" t="s">
        <v>1168</v>
      </c>
      <c r="T244">
        <v>2286378085.3800001</v>
      </c>
      <c r="U244">
        <v>231513090.36000001</v>
      </c>
      <c r="V244" s="60" t="str">
        <f t="shared" si="33"/>
        <v>OK</v>
      </c>
      <c r="W244">
        <v>1571608662.55</v>
      </c>
      <c r="X244">
        <v>6533754.0599999996</v>
      </c>
      <c r="Y244" t="s">
        <v>59</v>
      </c>
      <c r="Z244">
        <v>791768.55</v>
      </c>
      <c r="AA244">
        <v>55997.760000000002</v>
      </c>
      <c r="AB244">
        <v>22432.400000000001</v>
      </c>
      <c r="AC244">
        <v>517249729.23000002</v>
      </c>
      <c r="AD244" s="48" t="str">
        <f t="shared" si="34"/>
        <v>OK</v>
      </c>
      <c r="AE244">
        <v>4101322431.8600001</v>
      </c>
      <c r="AF244">
        <v>0</v>
      </c>
      <c r="AG244">
        <v>0</v>
      </c>
      <c r="AH244">
        <v>0</v>
      </c>
      <c r="AI244">
        <v>0</v>
      </c>
      <c r="AJ244" s="46" t="str">
        <f t="shared" si="40"/>
        <v>OK</v>
      </c>
      <c r="AK244">
        <v>0</v>
      </c>
      <c r="AL244">
        <v>0</v>
      </c>
      <c r="AM244">
        <v>0</v>
      </c>
      <c r="AN244" s="49">
        <v>0</v>
      </c>
      <c r="AO244">
        <v>33.33</v>
      </c>
      <c r="AP244">
        <v>33.33</v>
      </c>
      <c r="AQ244" s="48">
        <f t="shared" si="35"/>
        <v>0</v>
      </c>
      <c r="AR244">
        <v>1971507000</v>
      </c>
      <c r="AS244">
        <v>2225541000</v>
      </c>
      <c r="AT244">
        <v>0</v>
      </c>
      <c r="AU244">
        <v>0</v>
      </c>
      <c r="AV244" s="50">
        <f t="shared" si="36"/>
        <v>254034000</v>
      </c>
      <c r="AW244" s="50" t="str">
        <f t="shared" si="37"/>
        <v>SIM</v>
      </c>
      <c r="AX244" s="5" t="str">
        <f t="shared" si="38"/>
        <v>OK</v>
      </c>
      <c r="AY244" s="5" t="str">
        <f t="shared" si="39"/>
        <v>OK</v>
      </c>
      <c r="BC244" s="44" t="s">
        <v>713</v>
      </c>
      <c r="BD244" t="s">
        <v>1689</v>
      </c>
      <c r="BE244" s="44" t="s">
        <v>1289</v>
      </c>
      <c r="BF244" t="s">
        <v>740</v>
      </c>
      <c r="BG244" s="61" t="s">
        <v>738</v>
      </c>
      <c r="BH244" t="str">
        <f t="shared" si="31"/>
        <v>BRDE RS</v>
      </c>
    </row>
    <row r="245" spans="1:60" x14ac:dyDescent="0.25">
      <c r="A245" s="44" t="s">
        <v>1683</v>
      </c>
      <c r="B245" s="44" t="s">
        <v>713</v>
      </c>
      <c r="C245" t="s">
        <v>1690</v>
      </c>
      <c r="D245" s="44" t="s">
        <v>718</v>
      </c>
      <c r="E245" t="s">
        <v>719</v>
      </c>
      <c r="F245" t="s">
        <v>52</v>
      </c>
      <c r="G245" s="52" t="s">
        <v>110</v>
      </c>
      <c r="H245" t="s">
        <v>54</v>
      </c>
      <c r="I245" t="s">
        <v>55</v>
      </c>
      <c r="J245" t="s">
        <v>256</v>
      </c>
      <c r="K245" t="s">
        <v>57</v>
      </c>
      <c r="L245" t="s">
        <v>57</v>
      </c>
      <c r="M245" t="s">
        <v>111</v>
      </c>
      <c r="N245">
        <v>0</v>
      </c>
      <c r="O245" s="46" t="str">
        <f t="shared" si="32"/>
        <v>VERIFICAR</v>
      </c>
      <c r="P245" t="s">
        <v>59</v>
      </c>
      <c r="Q245" t="s">
        <v>59</v>
      </c>
      <c r="R245" t="s">
        <v>57</v>
      </c>
      <c r="S245" s="57" t="s">
        <v>1161</v>
      </c>
      <c r="T245">
        <v>0</v>
      </c>
      <c r="U245">
        <v>0</v>
      </c>
      <c r="V245" s="48" t="str">
        <f t="shared" si="33"/>
        <v>OK</v>
      </c>
      <c r="W245">
        <v>282398.51</v>
      </c>
      <c r="X245">
        <v>0</v>
      </c>
      <c r="Y245" t="s">
        <v>57</v>
      </c>
      <c r="Z245">
        <v>0</v>
      </c>
      <c r="AA245">
        <v>0</v>
      </c>
      <c r="AB245">
        <v>0</v>
      </c>
      <c r="AC245">
        <v>-282398.51</v>
      </c>
      <c r="AD245" s="48" t="str">
        <f t="shared" si="34"/>
        <v>OK</v>
      </c>
      <c r="AE245">
        <v>20743739.449999999</v>
      </c>
      <c r="AF245">
        <v>0</v>
      </c>
      <c r="AG245">
        <v>0</v>
      </c>
      <c r="AH245">
        <v>0</v>
      </c>
      <c r="AI245">
        <v>0</v>
      </c>
      <c r="AJ245" s="46" t="str">
        <f t="shared" si="40"/>
        <v>OK</v>
      </c>
      <c r="AK245">
        <v>0</v>
      </c>
      <c r="AL245">
        <v>0</v>
      </c>
      <c r="AM245">
        <v>0</v>
      </c>
      <c r="AN245" s="49">
        <v>0</v>
      </c>
      <c r="AO245">
        <v>100</v>
      </c>
      <c r="AP245">
        <v>100</v>
      </c>
      <c r="AQ245" s="48">
        <f t="shared" si="35"/>
        <v>0</v>
      </c>
      <c r="AR245">
        <v>21026000</v>
      </c>
      <c r="AS245">
        <v>10200000</v>
      </c>
      <c r="AT245">
        <v>0</v>
      </c>
      <c r="AU245">
        <v>0</v>
      </c>
      <c r="AV245" s="50">
        <f t="shared" si="36"/>
        <v>-10826000</v>
      </c>
      <c r="AW245" s="50" t="str">
        <f t="shared" si="37"/>
        <v>NÃO</v>
      </c>
      <c r="AX245" s="5" t="str">
        <f t="shared" si="38"/>
        <v>OK</v>
      </c>
      <c r="AY245" s="5" t="str">
        <f t="shared" si="39"/>
        <v>OK</v>
      </c>
      <c r="BC245" s="44" t="s">
        <v>713</v>
      </c>
      <c r="BD245" t="s">
        <v>1691</v>
      </c>
      <c r="BE245" s="44" t="s">
        <v>718</v>
      </c>
      <c r="BF245" t="s">
        <v>719</v>
      </c>
      <c r="BG245" s="61" t="s">
        <v>717</v>
      </c>
      <c r="BH245" t="str">
        <f t="shared" si="31"/>
        <v>CADIP</v>
      </c>
    </row>
    <row r="246" spans="1:60" x14ac:dyDescent="0.25">
      <c r="A246" s="44" t="s">
        <v>1683</v>
      </c>
      <c r="B246" s="44" t="s">
        <v>713</v>
      </c>
      <c r="C246" t="s">
        <v>1692</v>
      </c>
      <c r="D246" s="44" t="s">
        <v>1277</v>
      </c>
      <c r="E246" t="s">
        <v>731</v>
      </c>
      <c r="F246" t="s">
        <v>52</v>
      </c>
      <c r="G246" s="52" t="s">
        <v>72</v>
      </c>
      <c r="H246" t="s">
        <v>54</v>
      </c>
      <c r="I246" t="s">
        <v>55</v>
      </c>
      <c r="J246" t="s">
        <v>56</v>
      </c>
      <c r="K246" t="s">
        <v>57</v>
      </c>
      <c r="L246" t="s">
        <v>57</v>
      </c>
      <c r="M246" t="s">
        <v>111</v>
      </c>
      <c r="N246">
        <v>262</v>
      </c>
      <c r="O246" s="46" t="str">
        <f t="shared" si="32"/>
        <v>OK</v>
      </c>
      <c r="P246" t="s">
        <v>59</v>
      </c>
      <c r="Q246" t="s">
        <v>59</v>
      </c>
      <c r="R246" t="s">
        <v>59</v>
      </c>
      <c r="S246" s="76" t="s">
        <v>1165</v>
      </c>
      <c r="T246">
        <v>14434725.91</v>
      </c>
      <c r="U246">
        <v>13579791.289999999</v>
      </c>
      <c r="V246" s="48" t="str">
        <f t="shared" si="33"/>
        <v>OK</v>
      </c>
      <c r="W246">
        <v>18919047.329999998</v>
      </c>
      <c r="X246">
        <v>23543.15</v>
      </c>
      <c r="Y246" t="s">
        <v>57</v>
      </c>
      <c r="Z246">
        <v>352420.37</v>
      </c>
      <c r="AA246">
        <v>0</v>
      </c>
      <c r="AB246">
        <v>0</v>
      </c>
      <c r="AC246">
        <v>371127.18</v>
      </c>
      <c r="AD246" s="48" t="str">
        <f t="shared" si="34"/>
        <v>OK</v>
      </c>
      <c r="AE246">
        <v>18346789.039999999</v>
      </c>
      <c r="AF246">
        <v>0</v>
      </c>
      <c r="AG246">
        <v>0</v>
      </c>
      <c r="AH246">
        <v>0</v>
      </c>
      <c r="AI246">
        <v>0</v>
      </c>
      <c r="AJ246" s="46" t="str">
        <f t="shared" si="40"/>
        <v>OK</v>
      </c>
      <c r="AK246">
        <v>0</v>
      </c>
      <c r="AL246">
        <v>0</v>
      </c>
      <c r="AM246">
        <v>0</v>
      </c>
      <c r="AN246" s="49">
        <v>0</v>
      </c>
      <c r="AO246">
        <v>94.24</v>
      </c>
      <c r="AP246">
        <v>94.24</v>
      </c>
      <c r="AQ246" s="48">
        <f t="shared" si="35"/>
        <v>0</v>
      </c>
      <c r="AR246">
        <v>20617765.920000002</v>
      </c>
      <c r="AS246">
        <v>21877617.98</v>
      </c>
      <c r="AT246">
        <v>0</v>
      </c>
      <c r="AU246">
        <v>0</v>
      </c>
      <c r="AV246" s="50">
        <f t="shared" si="36"/>
        <v>1259852.0599999987</v>
      </c>
      <c r="AW246" s="50" t="str">
        <f t="shared" si="37"/>
        <v>SIM</v>
      </c>
      <c r="AX246" s="5" t="str">
        <f t="shared" si="38"/>
        <v>OK</v>
      </c>
      <c r="AY246" s="5" t="str">
        <f t="shared" si="39"/>
        <v>OK</v>
      </c>
      <c r="BC246" s="44" t="s">
        <v>713</v>
      </c>
      <c r="BD246" t="s">
        <v>1693</v>
      </c>
      <c r="BE246" s="44" t="s">
        <v>1277</v>
      </c>
      <c r="BF246" t="s">
        <v>731</v>
      </c>
      <c r="BG246" s="61" t="s">
        <v>729</v>
      </c>
      <c r="BH246" t="str">
        <f t="shared" si="31"/>
        <v>CEASA RS</v>
      </c>
    </row>
    <row r="247" spans="1:60" x14ac:dyDescent="0.25">
      <c r="A247" s="44" t="s">
        <v>1683</v>
      </c>
      <c r="B247" s="44" t="s">
        <v>713</v>
      </c>
      <c r="C247" t="s">
        <v>1243</v>
      </c>
      <c r="D247" s="44" t="s">
        <v>736</v>
      </c>
      <c r="E247" t="s">
        <v>737</v>
      </c>
      <c r="F247" t="s">
        <v>67</v>
      </c>
      <c r="G247" s="52" t="s">
        <v>72</v>
      </c>
      <c r="H247" t="s">
        <v>54</v>
      </c>
      <c r="I247" t="s">
        <v>74</v>
      </c>
      <c r="J247" t="s">
        <v>56</v>
      </c>
      <c r="K247" t="s">
        <v>57</v>
      </c>
      <c r="L247" t="s">
        <v>57</v>
      </c>
      <c r="M247" t="s">
        <v>111</v>
      </c>
      <c r="N247">
        <v>13</v>
      </c>
      <c r="O247" s="46" t="str">
        <f t="shared" si="32"/>
        <v>OK</v>
      </c>
      <c r="P247" t="s">
        <v>59</v>
      </c>
      <c r="Q247" t="s">
        <v>59</v>
      </c>
      <c r="R247" t="s">
        <v>57</v>
      </c>
      <c r="S247" s="64" t="s">
        <v>1167</v>
      </c>
      <c r="T247">
        <v>0</v>
      </c>
      <c r="U247">
        <v>4757525.93</v>
      </c>
      <c r="V247" s="48" t="str">
        <f t="shared" si="33"/>
        <v>OK</v>
      </c>
      <c r="W247">
        <v>42060447.75</v>
      </c>
      <c r="X247">
        <v>0</v>
      </c>
      <c r="Y247" t="s">
        <v>57</v>
      </c>
      <c r="Z247">
        <v>650497.74</v>
      </c>
      <c r="AA247">
        <v>0</v>
      </c>
      <c r="AB247">
        <v>0</v>
      </c>
      <c r="AC247">
        <v>-668276819.51999998</v>
      </c>
      <c r="AD247" s="48" t="str">
        <f t="shared" si="34"/>
        <v>OK</v>
      </c>
      <c r="AE247">
        <v>-458084387.88</v>
      </c>
      <c r="AF247">
        <v>0</v>
      </c>
      <c r="AG247">
        <v>0</v>
      </c>
      <c r="AH247">
        <v>62517065.880000003</v>
      </c>
      <c r="AI247">
        <v>19200000</v>
      </c>
      <c r="AJ247" s="46" t="str">
        <f t="shared" si="40"/>
        <v>INDÍCIO DE DEPENDÊNCIA POR SUBVENÇÃO</v>
      </c>
      <c r="AK247">
        <v>0</v>
      </c>
      <c r="AL247">
        <v>0</v>
      </c>
      <c r="AM247">
        <v>62627881.390000001</v>
      </c>
      <c r="AN247" s="49">
        <v>0</v>
      </c>
      <c r="AO247">
        <v>100</v>
      </c>
      <c r="AP247">
        <v>100</v>
      </c>
      <c r="AQ247" s="48">
        <f t="shared" si="35"/>
        <v>0</v>
      </c>
      <c r="AR247">
        <v>193337426.28999999</v>
      </c>
      <c r="AS247">
        <v>193337426.28999999</v>
      </c>
      <c r="AT247">
        <v>156662573.61000001</v>
      </c>
      <c r="AU247">
        <v>156662573.61000001</v>
      </c>
      <c r="AV247" s="50">
        <f t="shared" si="36"/>
        <v>156662573.61000001</v>
      </c>
      <c r="AW247" s="50" t="str">
        <f t="shared" si="37"/>
        <v>SIM</v>
      </c>
      <c r="AX247" s="5" t="str">
        <f t="shared" si="38"/>
        <v>OK</v>
      </c>
      <c r="AY247" s="5" t="str">
        <f t="shared" si="39"/>
        <v>OK</v>
      </c>
      <c r="BC247" s="44" t="s">
        <v>713</v>
      </c>
      <c r="BD247" t="s">
        <v>1694</v>
      </c>
      <c r="BE247" s="44" t="s">
        <v>736</v>
      </c>
      <c r="BF247" t="s">
        <v>737</v>
      </c>
      <c r="BG247" s="61" t="s">
        <v>735</v>
      </c>
      <c r="BH247" t="str">
        <f t="shared" si="31"/>
        <v>CESA</v>
      </c>
    </row>
    <row r="248" spans="1:60" x14ac:dyDescent="0.25">
      <c r="A248" s="44" t="s">
        <v>1683</v>
      </c>
      <c r="B248" s="44" t="s">
        <v>713</v>
      </c>
      <c r="C248" t="s">
        <v>1695</v>
      </c>
      <c r="D248" s="44" t="s">
        <v>721</v>
      </c>
      <c r="E248" t="s">
        <v>722</v>
      </c>
      <c r="F248" t="s">
        <v>52</v>
      </c>
      <c r="G248" s="52" t="s">
        <v>185</v>
      </c>
      <c r="H248" t="s">
        <v>54</v>
      </c>
      <c r="I248" t="s">
        <v>55</v>
      </c>
      <c r="J248" t="s">
        <v>56</v>
      </c>
      <c r="K248" t="s">
        <v>57</v>
      </c>
      <c r="L248" t="s">
        <v>57</v>
      </c>
      <c r="M248" t="s">
        <v>111</v>
      </c>
      <c r="N248">
        <v>351</v>
      </c>
      <c r="O248" s="46" t="str">
        <f t="shared" si="32"/>
        <v>OK</v>
      </c>
      <c r="P248" t="s">
        <v>59</v>
      </c>
      <c r="Q248" t="s">
        <v>59</v>
      </c>
      <c r="R248" t="s">
        <v>59</v>
      </c>
      <c r="S248" s="57" t="s">
        <v>1162</v>
      </c>
      <c r="T248">
        <v>188358132.06999999</v>
      </c>
      <c r="U248">
        <v>60204595.329999998</v>
      </c>
      <c r="V248" s="48" t="str">
        <f t="shared" si="33"/>
        <v>OK</v>
      </c>
      <c r="W248">
        <v>182850575.09</v>
      </c>
      <c r="X248">
        <v>229801.98</v>
      </c>
      <c r="Y248" t="s">
        <v>57</v>
      </c>
      <c r="Z248">
        <v>515333.5</v>
      </c>
      <c r="AA248">
        <v>0</v>
      </c>
      <c r="AB248">
        <v>22199.759999999998</v>
      </c>
      <c r="AC248">
        <v>8577334.5800000001</v>
      </c>
      <c r="AD248" s="48" t="str">
        <f t="shared" si="34"/>
        <v>OK</v>
      </c>
      <c r="AE248">
        <v>286284274.44</v>
      </c>
      <c r="AF248">
        <v>0</v>
      </c>
      <c r="AG248">
        <v>0</v>
      </c>
      <c r="AH248">
        <v>0</v>
      </c>
      <c r="AI248">
        <v>0</v>
      </c>
      <c r="AJ248" s="46" t="str">
        <f t="shared" si="40"/>
        <v>OK</v>
      </c>
      <c r="AK248">
        <v>0</v>
      </c>
      <c r="AL248">
        <v>0</v>
      </c>
      <c r="AM248">
        <v>0</v>
      </c>
      <c r="AN248" s="49">
        <v>0</v>
      </c>
      <c r="AO248">
        <v>100</v>
      </c>
      <c r="AP248">
        <v>100</v>
      </c>
      <c r="AQ248" s="48">
        <f t="shared" si="35"/>
        <v>0</v>
      </c>
      <c r="AR248">
        <v>289465153.32999998</v>
      </c>
      <c r="AS248">
        <v>289465153.32999998</v>
      </c>
      <c r="AT248">
        <v>0</v>
      </c>
      <c r="AU248">
        <v>0</v>
      </c>
      <c r="AV248" s="50">
        <f t="shared" si="36"/>
        <v>0</v>
      </c>
      <c r="AW248" s="50" t="str">
        <f t="shared" si="37"/>
        <v>NÃO</v>
      </c>
      <c r="AX248" s="5" t="str">
        <f t="shared" si="38"/>
        <v>OK</v>
      </c>
      <c r="AY248" s="5" t="str">
        <f t="shared" si="39"/>
        <v>OK</v>
      </c>
      <c r="BC248" s="44" t="s">
        <v>713</v>
      </c>
      <c r="BD248" t="s">
        <v>1696</v>
      </c>
      <c r="BE248" s="44" t="s">
        <v>721</v>
      </c>
      <c r="BF248" t="s">
        <v>722</v>
      </c>
      <c r="BG248" s="61" t="s">
        <v>720</v>
      </c>
      <c r="BH248" t="str">
        <f t="shared" si="31"/>
        <v>CRM</v>
      </c>
    </row>
    <row r="249" spans="1:60" x14ac:dyDescent="0.25">
      <c r="A249" s="44" t="s">
        <v>1683</v>
      </c>
      <c r="B249" s="44" t="s">
        <v>713</v>
      </c>
      <c r="C249" t="s">
        <v>1697</v>
      </c>
      <c r="D249" s="44" t="s">
        <v>733</v>
      </c>
      <c r="E249" t="s">
        <v>734</v>
      </c>
      <c r="F249" t="s">
        <v>52</v>
      </c>
      <c r="G249" s="52" t="s">
        <v>204</v>
      </c>
      <c r="H249" t="s">
        <v>73</v>
      </c>
      <c r="I249" t="s">
        <v>55</v>
      </c>
      <c r="J249" t="s">
        <v>56</v>
      </c>
      <c r="K249" t="s">
        <v>57</v>
      </c>
      <c r="L249" t="s">
        <v>57</v>
      </c>
      <c r="M249" t="s">
        <v>111</v>
      </c>
      <c r="N249">
        <v>45</v>
      </c>
      <c r="O249" s="46" t="str">
        <f t="shared" si="32"/>
        <v>OK</v>
      </c>
      <c r="P249" t="s">
        <v>59</v>
      </c>
      <c r="Q249" t="s">
        <v>59</v>
      </c>
      <c r="R249" t="s">
        <v>59</v>
      </c>
      <c r="S249" s="68" t="s">
        <v>1166</v>
      </c>
      <c r="T249">
        <v>192692582.44999999</v>
      </c>
      <c r="U249">
        <v>6424905.3600000003</v>
      </c>
      <c r="V249" s="48" t="str">
        <f t="shared" si="33"/>
        <v>OK</v>
      </c>
      <c r="W249">
        <v>204617302.65000001</v>
      </c>
      <c r="X249">
        <v>92096960.870000005</v>
      </c>
      <c r="Y249" t="s">
        <v>57</v>
      </c>
      <c r="Z249">
        <v>209550.54</v>
      </c>
      <c r="AA249">
        <v>0</v>
      </c>
      <c r="AB249">
        <v>0</v>
      </c>
      <c r="AC249">
        <v>0</v>
      </c>
      <c r="AD249" s="48" t="str">
        <f t="shared" si="34"/>
        <v>OK</v>
      </c>
      <c r="AE249">
        <v>0</v>
      </c>
      <c r="AF249">
        <v>0</v>
      </c>
      <c r="AG249">
        <v>0</v>
      </c>
      <c r="AH249">
        <v>0</v>
      </c>
      <c r="AI249">
        <v>0</v>
      </c>
      <c r="AJ249" s="46" t="str">
        <f t="shared" si="40"/>
        <v>OK</v>
      </c>
      <c r="AK249">
        <v>0</v>
      </c>
      <c r="AL249">
        <v>0</v>
      </c>
      <c r="AM249">
        <v>0</v>
      </c>
      <c r="AN249" s="49">
        <v>20000000</v>
      </c>
      <c r="AO249">
        <v>100</v>
      </c>
      <c r="AP249">
        <v>100</v>
      </c>
      <c r="AQ249" s="48">
        <f t="shared" si="35"/>
        <v>0</v>
      </c>
      <c r="AR249">
        <v>20000000</v>
      </c>
      <c r="AS249">
        <v>20000000</v>
      </c>
      <c r="AT249">
        <v>0</v>
      </c>
      <c r="AU249">
        <v>0</v>
      </c>
      <c r="AV249" s="50">
        <f t="shared" si="36"/>
        <v>0</v>
      </c>
      <c r="AW249" s="50" t="str">
        <f t="shared" si="37"/>
        <v>NÃO</v>
      </c>
      <c r="AX249" s="5" t="str">
        <f t="shared" si="38"/>
        <v>VER CAPITAL</v>
      </c>
      <c r="AY249" s="5" t="str">
        <f t="shared" si="39"/>
        <v>INDÍCIO DE DEPENDÊNCIA POR CAPITAL</v>
      </c>
      <c r="BC249" s="44" t="s">
        <v>713</v>
      </c>
      <c r="BD249" t="s">
        <v>1698</v>
      </c>
      <c r="BE249" s="44" t="s">
        <v>733</v>
      </c>
      <c r="BF249" t="s">
        <v>734</v>
      </c>
      <c r="BG249" s="61" t="s">
        <v>732</v>
      </c>
      <c r="BH249" t="str">
        <f t="shared" si="31"/>
        <v>EGR</v>
      </c>
    </row>
    <row r="250" spans="1:60" x14ac:dyDescent="0.25">
      <c r="A250" s="44" t="s">
        <v>1683</v>
      </c>
      <c r="B250" s="44" t="s">
        <v>713</v>
      </c>
      <c r="C250" t="s">
        <v>1699</v>
      </c>
      <c r="D250" s="44" t="s">
        <v>742</v>
      </c>
      <c r="E250" t="s">
        <v>743</v>
      </c>
      <c r="F250" t="s">
        <v>52</v>
      </c>
      <c r="G250" s="52" t="s">
        <v>239</v>
      </c>
      <c r="H250" t="s">
        <v>73</v>
      </c>
      <c r="I250" t="s">
        <v>55</v>
      </c>
      <c r="J250" t="s">
        <v>56</v>
      </c>
      <c r="K250" t="s">
        <v>57</v>
      </c>
      <c r="L250" t="s">
        <v>57</v>
      </c>
      <c r="M250" t="s">
        <v>111</v>
      </c>
      <c r="N250">
        <v>553</v>
      </c>
      <c r="O250" s="46" t="str">
        <f t="shared" si="32"/>
        <v>OK</v>
      </c>
      <c r="P250" t="s">
        <v>59</v>
      </c>
      <c r="Q250" t="s">
        <v>59</v>
      </c>
      <c r="R250" t="s">
        <v>59</v>
      </c>
      <c r="S250" s="57" t="s">
        <v>1169</v>
      </c>
      <c r="T250">
        <v>209640956.58000001</v>
      </c>
      <c r="U250">
        <v>83511130.120000005</v>
      </c>
      <c r="V250" s="48" t="str">
        <f t="shared" si="33"/>
        <v>OK</v>
      </c>
      <c r="W250">
        <v>268124013.56</v>
      </c>
      <c r="X250">
        <v>8471349.5500000007</v>
      </c>
      <c r="Y250" t="s">
        <v>57</v>
      </c>
      <c r="Z250">
        <v>334734.08000000002</v>
      </c>
      <c r="AA250">
        <v>0</v>
      </c>
      <c r="AB250">
        <v>0</v>
      </c>
      <c r="AC250">
        <v>1645823</v>
      </c>
      <c r="AD250" s="48" t="str">
        <f t="shared" si="34"/>
        <v>OK</v>
      </c>
      <c r="AE250">
        <v>970319169.74000001</v>
      </c>
      <c r="AF250">
        <v>0</v>
      </c>
      <c r="AG250">
        <v>0</v>
      </c>
      <c r="AH250">
        <v>0</v>
      </c>
      <c r="AI250">
        <v>0</v>
      </c>
      <c r="AJ250" s="46" t="str">
        <f t="shared" si="40"/>
        <v>OK</v>
      </c>
      <c r="AK250">
        <v>0</v>
      </c>
      <c r="AL250">
        <v>0</v>
      </c>
      <c r="AM250">
        <v>0</v>
      </c>
      <c r="AN250" s="49">
        <v>0</v>
      </c>
      <c r="AO250">
        <v>100</v>
      </c>
      <c r="AP250">
        <v>100</v>
      </c>
      <c r="AQ250" s="48">
        <f t="shared" si="35"/>
        <v>0</v>
      </c>
      <c r="AR250">
        <v>957963888.23000002</v>
      </c>
      <c r="AS250">
        <v>968734389.03999996</v>
      </c>
      <c r="AT250">
        <v>14676200.939999999</v>
      </c>
      <c r="AU250">
        <v>3905700.13</v>
      </c>
      <c r="AV250" s="50">
        <f t="shared" si="36"/>
        <v>14676200.939999942</v>
      </c>
      <c r="AW250" s="50" t="str">
        <f t="shared" si="37"/>
        <v>SIM</v>
      </c>
      <c r="AX250" s="5" t="str">
        <f t="shared" si="38"/>
        <v>OK</v>
      </c>
      <c r="AY250" s="5" t="str">
        <f t="shared" si="39"/>
        <v>OK</v>
      </c>
      <c r="BC250" s="44" t="s">
        <v>713</v>
      </c>
      <c r="BD250" t="s">
        <v>1700</v>
      </c>
      <c r="BE250" s="44" t="s">
        <v>742</v>
      </c>
      <c r="BF250" t="s">
        <v>743</v>
      </c>
      <c r="BG250" s="61" t="s">
        <v>741</v>
      </c>
      <c r="BH250" t="str">
        <f t="shared" si="31"/>
        <v>PORTOS-RS</v>
      </c>
    </row>
    <row r="251" spans="1:60" x14ac:dyDescent="0.25">
      <c r="A251" s="44" t="s">
        <v>1683</v>
      </c>
      <c r="B251" s="44" t="s">
        <v>713</v>
      </c>
      <c r="C251" t="s">
        <v>1701</v>
      </c>
      <c r="D251" s="44" t="s">
        <v>715</v>
      </c>
      <c r="E251" t="s">
        <v>716</v>
      </c>
      <c r="F251" t="s">
        <v>52</v>
      </c>
      <c r="G251" s="52" t="s">
        <v>98</v>
      </c>
      <c r="H251" t="s">
        <v>54</v>
      </c>
      <c r="I251" t="s">
        <v>55</v>
      </c>
      <c r="J251" t="s">
        <v>56</v>
      </c>
      <c r="K251" t="s">
        <v>57</v>
      </c>
      <c r="L251" t="s">
        <v>57</v>
      </c>
      <c r="M251" t="s">
        <v>111</v>
      </c>
      <c r="N251">
        <v>1080</v>
      </c>
      <c r="O251" s="46" t="str">
        <f t="shared" si="32"/>
        <v>OK</v>
      </c>
      <c r="P251" t="s">
        <v>59</v>
      </c>
      <c r="Q251" t="s">
        <v>59</v>
      </c>
      <c r="R251" t="s">
        <v>59</v>
      </c>
      <c r="S251" s="57" t="s">
        <v>1160</v>
      </c>
      <c r="T251">
        <v>447593819.44999999</v>
      </c>
      <c r="U251">
        <v>309618837.39999998</v>
      </c>
      <c r="V251" s="48" t="str">
        <f t="shared" si="33"/>
        <v>OK</v>
      </c>
      <c r="W251">
        <v>419913433.64999998</v>
      </c>
      <c r="X251">
        <v>52464693.649999999</v>
      </c>
      <c r="Y251" t="s">
        <v>59</v>
      </c>
      <c r="Z251">
        <v>554741.21</v>
      </c>
      <c r="AA251">
        <v>30894.240000000002</v>
      </c>
      <c r="AB251">
        <v>18986.88</v>
      </c>
      <c r="AC251">
        <v>33178696.300000001</v>
      </c>
      <c r="AD251" s="48" t="str">
        <f t="shared" si="34"/>
        <v>OK</v>
      </c>
      <c r="AE251">
        <v>161636292.31999999</v>
      </c>
      <c r="AF251">
        <v>0</v>
      </c>
      <c r="AG251">
        <v>0</v>
      </c>
      <c r="AH251">
        <v>0</v>
      </c>
      <c r="AI251">
        <v>0</v>
      </c>
      <c r="AJ251" s="46" t="str">
        <f t="shared" si="40"/>
        <v>OK</v>
      </c>
      <c r="AK251">
        <v>0</v>
      </c>
      <c r="AL251">
        <v>0</v>
      </c>
      <c r="AM251">
        <v>87900000</v>
      </c>
      <c r="AN251" s="49">
        <v>0</v>
      </c>
      <c r="AO251">
        <v>100</v>
      </c>
      <c r="AP251">
        <v>100</v>
      </c>
      <c r="AQ251" s="48">
        <f t="shared" si="35"/>
        <v>0</v>
      </c>
      <c r="AR251">
        <v>203219287.84</v>
      </c>
      <c r="AS251">
        <v>203219287.84</v>
      </c>
      <c r="AT251">
        <v>0</v>
      </c>
      <c r="AU251">
        <v>0</v>
      </c>
      <c r="AV251" s="50">
        <f t="shared" si="36"/>
        <v>0</v>
      </c>
      <c r="AW251" s="50" t="str">
        <f t="shared" si="37"/>
        <v>NÃO</v>
      </c>
      <c r="AX251" s="5" t="str">
        <f t="shared" si="38"/>
        <v>OK</v>
      </c>
      <c r="AY251" s="5" t="str">
        <f t="shared" si="39"/>
        <v>OK</v>
      </c>
      <c r="BC251" s="44" t="s">
        <v>713</v>
      </c>
      <c r="BD251" t="s">
        <v>1702</v>
      </c>
      <c r="BE251" s="44" t="s">
        <v>715</v>
      </c>
      <c r="BF251" t="s">
        <v>716</v>
      </c>
      <c r="BG251" s="61" t="s">
        <v>714</v>
      </c>
      <c r="BH251" t="str">
        <f t="shared" si="31"/>
        <v>PROCERGS</v>
      </c>
    </row>
    <row r="252" spans="1:60" x14ac:dyDescent="0.25">
      <c r="A252" s="55" t="s">
        <v>1703</v>
      </c>
      <c r="B252" s="55" t="s">
        <v>849</v>
      </c>
      <c r="C252" t="s">
        <v>1704</v>
      </c>
      <c r="D252" s="55" t="s">
        <v>863</v>
      </c>
      <c r="E252" t="s">
        <v>864</v>
      </c>
      <c r="F252" t="s">
        <v>52</v>
      </c>
      <c r="G252" s="52" t="s">
        <v>68</v>
      </c>
      <c r="H252" t="s">
        <v>54</v>
      </c>
      <c r="I252" t="s">
        <v>55</v>
      </c>
      <c r="J252" t="s">
        <v>56</v>
      </c>
      <c r="K252" t="s">
        <v>57</v>
      </c>
      <c r="L252" t="s">
        <v>57</v>
      </c>
      <c r="M252" t="s">
        <v>111</v>
      </c>
      <c r="N252">
        <v>118</v>
      </c>
      <c r="O252" s="46" t="str">
        <f t="shared" si="32"/>
        <v>OK</v>
      </c>
      <c r="P252" t="s">
        <v>59</v>
      </c>
      <c r="Q252" t="s">
        <v>59</v>
      </c>
      <c r="R252" t="s">
        <v>59</v>
      </c>
      <c r="S252" s="57" t="s">
        <v>1196</v>
      </c>
      <c r="T252">
        <v>190209000</v>
      </c>
      <c r="U252">
        <v>49103000</v>
      </c>
      <c r="V252" s="48" t="str">
        <f t="shared" si="33"/>
        <v>OK</v>
      </c>
      <c r="W252">
        <v>105173000</v>
      </c>
      <c r="X252">
        <v>2060000</v>
      </c>
      <c r="Y252" t="s">
        <v>57</v>
      </c>
      <c r="Z252">
        <v>750205.32</v>
      </c>
      <c r="AA252">
        <v>0</v>
      </c>
      <c r="AB252">
        <v>0</v>
      </c>
      <c r="AC252">
        <v>80864000</v>
      </c>
      <c r="AD252" s="48" t="str">
        <f t="shared" si="34"/>
        <v>OK</v>
      </c>
      <c r="AE252">
        <v>896914000</v>
      </c>
      <c r="AF252">
        <v>0</v>
      </c>
      <c r="AG252">
        <v>46011763.109999999</v>
      </c>
      <c r="AH252">
        <v>0</v>
      </c>
      <c r="AI252">
        <v>0</v>
      </c>
      <c r="AJ252" s="46" t="str">
        <f t="shared" si="40"/>
        <v>OK</v>
      </c>
      <c r="AK252">
        <v>0</v>
      </c>
      <c r="AL252">
        <v>0</v>
      </c>
      <c r="AM252">
        <v>61500000</v>
      </c>
      <c r="AN252" s="49">
        <v>0</v>
      </c>
      <c r="AO252">
        <v>271102000</v>
      </c>
      <c r="AP252">
        <v>271102262</v>
      </c>
      <c r="AQ252" s="48">
        <f t="shared" si="35"/>
        <v>262</v>
      </c>
      <c r="AR252">
        <v>669705000</v>
      </c>
      <c r="AS252">
        <v>699704845.25999999</v>
      </c>
      <c r="AT252">
        <v>0</v>
      </c>
      <c r="AU252">
        <v>0</v>
      </c>
      <c r="AV252" s="50">
        <f t="shared" si="36"/>
        <v>29999845.25999999</v>
      </c>
      <c r="AW252" s="50" t="str">
        <f t="shared" si="37"/>
        <v>SIM</v>
      </c>
      <c r="AX252" s="5" t="str">
        <f t="shared" si="38"/>
        <v>OK</v>
      </c>
      <c r="AY252" s="5" t="str">
        <f t="shared" si="39"/>
        <v>OK</v>
      </c>
      <c r="BC252" s="55" t="s">
        <v>849</v>
      </c>
      <c r="BD252" t="s">
        <v>1705</v>
      </c>
      <c r="BE252" s="55" t="s">
        <v>863</v>
      </c>
      <c r="BF252" t="s">
        <v>864</v>
      </c>
      <c r="BG252" s="61" t="s">
        <v>862</v>
      </c>
      <c r="BH252" t="str">
        <f t="shared" si="31"/>
        <v>BADESC</v>
      </c>
    </row>
    <row r="253" spans="1:60" x14ac:dyDescent="0.25">
      <c r="A253" s="55" t="s">
        <v>1703</v>
      </c>
      <c r="B253" s="55" t="s">
        <v>849</v>
      </c>
      <c r="C253" t="s">
        <v>1706</v>
      </c>
      <c r="D253" s="55" t="s">
        <v>866</v>
      </c>
      <c r="E253" t="s">
        <v>867</v>
      </c>
      <c r="F253" t="s">
        <v>67</v>
      </c>
      <c r="G253" s="20" t="s">
        <v>110</v>
      </c>
      <c r="H253" t="s">
        <v>54</v>
      </c>
      <c r="I253" t="s">
        <v>55</v>
      </c>
      <c r="J253" t="s">
        <v>56</v>
      </c>
      <c r="K253" t="s">
        <v>57</v>
      </c>
      <c r="L253" t="s">
        <v>57</v>
      </c>
      <c r="M253" t="s">
        <v>111</v>
      </c>
      <c r="N253">
        <v>3</v>
      </c>
      <c r="O253" s="46" t="str">
        <f t="shared" si="32"/>
        <v>OK</v>
      </c>
      <c r="P253" t="s">
        <v>57</v>
      </c>
      <c r="Q253" t="s">
        <v>59</v>
      </c>
      <c r="R253" t="s">
        <v>57</v>
      </c>
      <c r="S253" s="47" t="s">
        <v>987</v>
      </c>
      <c r="T253">
        <v>970211.22</v>
      </c>
      <c r="U253">
        <v>356616.47</v>
      </c>
      <c r="V253" s="48" t="str">
        <f t="shared" si="33"/>
        <v>OK</v>
      </c>
      <c r="W253">
        <v>547979.06000000006</v>
      </c>
      <c r="X253">
        <v>0</v>
      </c>
      <c r="Y253" t="s">
        <v>57</v>
      </c>
      <c r="Z253">
        <v>168442.32</v>
      </c>
      <c r="AA253">
        <v>0</v>
      </c>
      <c r="AB253">
        <v>0</v>
      </c>
      <c r="AC253">
        <v>1385928.64</v>
      </c>
      <c r="AD253" s="48" t="str">
        <f t="shared" si="34"/>
        <v>OK</v>
      </c>
      <c r="AE253">
        <v>620716.02</v>
      </c>
      <c r="AF253">
        <v>0</v>
      </c>
      <c r="AG253">
        <v>0</v>
      </c>
      <c r="AH253">
        <v>0</v>
      </c>
      <c r="AI253">
        <v>0</v>
      </c>
      <c r="AJ253" s="46" t="str">
        <f t="shared" si="40"/>
        <v>OK</v>
      </c>
      <c r="AK253">
        <v>0</v>
      </c>
      <c r="AL253">
        <v>0</v>
      </c>
      <c r="AM253">
        <v>1494603.19</v>
      </c>
      <c r="AN253" s="49">
        <v>0</v>
      </c>
      <c r="AO253">
        <v>4774469.43</v>
      </c>
      <c r="AP253">
        <v>4774469.43</v>
      </c>
      <c r="AQ253" s="48">
        <f t="shared" si="35"/>
        <v>0</v>
      </c>
      <c r="AR253">
        <v>4774650.18</v>
      </c>
      <c r="AS253">
        <v>4774650.18</v>
      </c>
      <c r="AT253">
        <v>0</v>
      </c>
      <c r="AU253">
        <v>0</v>
      </c>
      <c r="AV253" s="50">
        <f t="shared" si="36"/>
        <v>0</v>
      </c>
      <c r="AW253" s="50" t="str">
        <f t="shared" si="37"/>
        <v>NÃO</v>
      </c>
      <c r="AX253" s="5" t="str">
        <f t="shared" si="38"/>
        <v>OK</v>
      </c>
      <c r="AY253" s="5" t="str">
        <f t="shared" si="39"/>
        <v>OK</v>
      </c>
      <c r="BC253" s="55" t="s">
        <v>849</v>
      </c>
      <c r="BD253" t="s">
        <v>1707</v>
      </c>
      <c r="BE253" s="55" t="s">
        <v>866</v>
      </c>
      <c r="BF253" t="s">
        <v>867</v>
      </c>
      <c r="BG253" s="61" t="s">
        <v>865</v>
      </c>
      <c r="BH253" t="str">
        <f t="shared" si="31"/>
        <v>BESCOR</v>
      </c>
    </row>
    <row r="254" spans="1:60" x14ac:dyDescent="0.25">
      <c r="A254" s="55" t="s">
        <v>1703</v>
      </c>
      <c r="B254" s="55" t="s">
        <v>849</v>
      </c>
      <c r="C254" t="s">
        <v>1708</v>
      </c>
      <c r="D254" s="55" t="s">
        <v>1289</v>
      </c>
      <c r="E254" t="s">
        <v>740</v>
      </c>
      <c r="F254" t="s">
        <v>52</v>
      </c>
      <c r="G254" s="52" t="s">
        <v>68</v>
      </c>
      <c r="H254" t="s">
        <v>73</v>
      </c>
      <c r="I254" t="s">
        <v>74</v>
      </c>
      <c r="J254" t="s">
        <v>56</v>
      </c>
      <c r="K254" t="s">
        <v>57</v>
      </c>
      <c r="L254" t="s">
        <v>57</v>
      </c>
      <c r="M254" t="s">
        <v>111</v>
      </c>
      <c r="N254">
        <v>511</v>
      </c>
      <c r="O254" s="46" t="str">
        <f t="shared" si="32"/>
        <v>OK</v>
      </c>
      <c r="P254" t="s">
        <v>59</v>
      </c>
      <c r="Q254" t="s">
        <v>59</v>
      </c>
      <c r="R254" t="s">
        <v>59</v>
      </c>
      <c r="S254" s="68" t="s">
        <v>1709</v>
      </c>
      <c r="T254">
        <v>2286378085.3800001</v>
      </c>
      <c r="U254">
        <v>231513090.36000001</v>
      </c>
      <c r="V254" s="48" t="str">
        <f t="shared" si="33"/>
        <v>OK</v>
      </c>
      <c r="W254">
        <v>1571608662.55</v>
      </c>
      <c r="X254">
        <v>6533754.0599999996</v>
      </c>
      <c r="Y254" t="s">
        <v>59</v>
      </c>
      <c r="Z254">
        <v>791768.55</v>
      </c>
      <c r="AA254">
        <v>55997.760000000002</v>
      </c>
      <c r="AB254">
        <v>22432.400000000001</v>
      </c>
      <c r="AC254">
        <v>517249729.23000002</v>
      </c>
      <c r="AD254" s="48" t="str">
        <f t="shared" si="34"/>
        <v>OK</v>
      </c>
      <c r="AE254">
        <v>4101322431.8600001</v>
      </c>
      <c r="AF254">
        <v>0</v>
      </c>
      <c r="AG254">
        <v>0</v>
      </c>
      <c r="AH254">
        <v>0</v>
      </c>
      <c r="AI254">
        <v>0</v>
      </c>
      <c r="AJ254" s="46" t="str">
        <f t="shared" si="40"/>
        <v>OK</v>
      </c>
      <c r="AK254">
        <v>0</v>
      </c>
      <c r="AL254">
        <v>0</v>
      </c>
      <c r="AM254">
        <v>0</v>
      </c>
      <c r="AN254" s="49">
        <v>0</v>
      </c>
      <c r="AO254">
        <v>1971507000</v>
      </c>
      <c r="AP254">
        <v>2225541000</v>
      </c>
      <c r="AQ254" s="48">
        <f t="shared" si="35"/>
        <v>254034000</v>
      </c>
      <c r="AR254">
        <v>1971507000</v>
      </c>
      <c r="AS254">
        <v>2225541000</v>
      </c>
      <c r="AT254">
        <v>0</v>
      </c>
      <c r="AU254">
        <v>0</v>
      </c>
      <c r="AV254" s="50">
        <f t="shared" si="36"/>
        <v>254034000</v>
      </c>
      <c r="AW254" s="50" t="str">
        <f t="shared" si="37"/>
        <v>SIM</v>
      </c>
      <c r="AX254" s="5" t="str">
        <f t="shared" si="38"/>
        <v>OK</v>
      </c>
      <c r="AY254" s="5" t="str">
        <f t="shared" si="39"/>
        <v>OK</v>
      </c>
      <c r="BC254" s="55" t="s">
        <v>849</v>
      </c>
      <c r="BD254" t="s">
        <v>1710</v>
      </c>
      <c r="BE254" s="55" t="s">
        <v>1289</v>
      </c>
      <c r="BF254" t="s">
        <v>740</v>
      </c>
      <c r="BG254" s="61" t="s">
        <v>738</v>
      </c>
      <c r="BH254" t="str">
        <f t="shared" si="31"/>
        <v>BRDE SC</v>
      </c>
    </row>
    <row r="255" spans="1:60" x14ac:dyDescent="0.25">
      <c r="A255" s="55" t="s">
        <v>1703</v>
      </c>
      <c r="B255" s="55" t="s">
        <v>849</v>
      </c>
      <c r="C255" t="s">
        <v>1711</v>
      </c>
      <c r="D255" s="55" t="s">
        <v>878</v>
      </c>
      <c r="E255" t="s">
        <v>879</v>
      </c>
      <c r="F255" t="s">
        <v>52</v>
      </c>
      <c r="G255" s="52" t="s">
        <v>87</v>
      </c>
      <c r="H255" t="s">
        <v>54</v>
      </c>
      <c r="I255" t="s">
        <v>55</v>
      </c>
      <c r="J255" t="s">
        <v>256</v>
      </c>
      <c r="K255" t="s">
        <v>59</v>
      </c>
      <c r="L255" t="s">
        <v>57</v>
      </c>
      <c r="M255" t="s">
        <v>111</v>
      </c>
      <c r="N255">
        <v>3393</v>
      </c>
      <c r="O255" s="46" t="str">
        <f t="shared" si="32"/>
        <v>OK</v>
      </c>
      <c r="P255" t="s">
        <v>59</v>
      </c>
      <c r="Q255" t="s">
        <v>59</v>
      </c>
      <c r="R255" t="s">
        <v>59</v>
      </c>
      <c r="S255" s="57" t="s">
        <v>1200</v>
      </c>
      <c r="T255">
        <v>1634101021</v>
      </c>
      <c r="U255">
        <v>529073403</v>
      </c>
      <c r="V255" s="48" t="str">
        <f t="shared" si="33"/>
        <v>OK</v>
      </c>
      <c r="W255">
        <v>1801242550</v>
      </c>
      <c r="X255">
        <v>462053095</v>
      </c>
      <c r="Y255" t="s">
        <v>57</v>
      </c>
      <c r="Z255">
        <v>696685</v>
      </c>
      <c r="AA255">
        <v>0</v>
      </c>
      <c r="AB255">
        <v>0</v>
      </c>
      <c r="AC255">
        <v>50742536</v>
      </c>
      <c r="AD255" s="48" t="str">
        <f t="shared" si="34"/>
        <v>OK</v>
      </c>
      <c r="AE255">
        <v>2003578229</v>
      </c>
      <c r="AF255">
        <v>0</v>
      </c>
      <c r="AG255">
        <v>19196681</v>
      </c>
      <c r="AH255">
        <v>0</v>
      </c>
      <c r="AI255">
        <v>0</v>
      </c>
      <c r="AJ255" s="46" t="str">
        <f t="shared" si="40"/>
        <v>OK</v>
      </c>
      <c r="AK255">
        <v>0</v>
      </c>
      <c r="AL255">
        <v>0</v>
      </c>
      <c r="AM255">
        <v>82702237</v>
      </c>
      <c r="AN255" s="49">
        <v>113081435</v>
      </c>
      <c r="AO255">
        <v>834410056</v>
      </c>
      <c r="AP255">
        <v>926058028</v>
      </c>
      <c r="AQ255" s="48">
        <f t="shared" si="35"/>
        <v>91647972</v>
      </c>
      <c r="AR255">
        <v>982890542</v>
      </c>
      <c r="AS255">
        <v>1095971978</v>
      </c>
      <c r="AT255">
        <v>86662978</v>
      </c>
      <c r="AU255">
        <v>120000000</v>
      </c>
      <c r="AV255" s="50">
        <f t="shared" si="36"/>
        <v>233081436</v>
      </c>
      <c r="AW255" s="50" t="str">
        <f t="shared" si="37"/>
        <v>SIM</v>
      </c>
      <c r="AX255" s="5" t="str">
        <f t="shared" si="38"/>
        <v>VER CAPITAL</v>
      </c>
      <c r="AY255" s="5" t="str">
        <f t="shared" si="39"/>
        <v>OK</v>
      </c>
      <c r="BC255" s="55" t="s">
        <v>849</v>
      </c>
      <c r="BD255" t="s">
        <v>877</v>
      </c>
      <c r="BE255" s="55" t="s">
        <v>878</v>
      </c>
      <c r="BF255" t="s">
        <v>879</v>
      </c>
      <c r="BG255" s="61" t="s">
        <v>877</v>
      </c>
      <c r="BH255" t="str">
        <f t="shared" si="31"/>
        <v>CASAN</v>
      </c>
    </row>
    <row r="256" spans="1:60" x14ac:dyDescent="0.25">
      <c r="A256" s="55" t="s">
        <v>1703</v>
      </c>
      <c r="B256" s="55" t="s">
        <v>849</v>
      </c>
      <c r="C256" t="s">
        <v>1712</v>
      </c>
      <c r="D256" s="55" t="s">
        <v>1277</v>
      </c>
      <c r="E256" t="s">
        <v>870</v>
      </c>
      <c r="F256" t="s">
        <v>52</v>
      </c>
      <c r="G256" s="52" t="s">
        <v>72</v>
      </c>
      <c r="H256" t="s">
        <v>54</v>
      </c>
      <c r="I256" t="s">
        <v>55</v>
      </c>
      <c r="J256" t="s">
        <v>56</v>
      </c>
      <c r="K256" t="s">
        <v>57</v>
      </c>
      <c r="L256" t="s">
        <v>57</v>
      </c>
      <c r="M256" t="s">
        <v>111</v>
      </c>
      <c r="N256">
        <v>43</v>
      </c>
      <c r="O256" s="46" t="str">
        <f t="shared" si="32"/>
        <v>OK</v>
      </c>
      <c r="P256" t="s">
        <v>59</v>
      </c>
      <c r="Q256" t="s">
        <v>59</v>
      </c>
      <c r="R256" t="s">
        <v>57</v>
      </c>
      <c r="S256" s="68" t="s">
        <v>1197</v>
      </c>
      <c r="T256">
        <v>6699288.5599999996</v>
      </c>
      <c r="U256">
        <v>1604821.2</v>
      </c>
      <c r="V256" s="48" t="str">
        <f t="shared" si="33"/>
        <v>OK</v>
      </c>
      <c r="W256">
        <v>2913827.87</v>
      </c>
      <c r="X256">
        <v>428119.62</v>
      </c>
      <c r="Y256" t="s">
        <v>57</v>
      </c>
      <c r="Z256">
        <v>25356.31</v>
      </c>
      <c r="AA256">
        <v>0</v>
      </c>
      <c r="AB256">
        <v>0</v>
      </c>
      <c r="AC256">
        <v>1303025.6599999999</v>
      </c>
      <c r="AD256" s="48" t="str">
        <f t="shared" si="34"/>
        <v>OK</v>
      </c>
      <c r="AE256">
        <v>13707467.789999999</v>
      </c>
      <c r="AF256">
        <v>0</v>
      </c>
      <c r="AG256">
        <v>0</v>
      </c>
      <c r="AH256">
        <v>0</v>
      </c>
      <c r="AI256">
        <v>0</v>
      </c>
      <c r="AJ256" s="46" t="str">
        <f t="shared" si="40"/>
        <v>OK</v>
      </c>
      <c r="AK256">
        <v>0</v>
      </c>
      <c r="AL256">
        <v>0</v>
      </c>
      <c r="AM256">
        <v>0</v>
      </c>
      <c r="AN256" s="49">
        <v>0</v>
      </c>
      <c r="AO256">
        <v>11959320</v>
      </c>
      <c r="AP256">
        <v>11959320</v>
      </c>
      <c r="AQ256" s="48">
        <f t="shared" si="35"/>
        <v>0</v>
      </c>
      <c r="AR256">
        <v>12735232.08</v>
      </c>
      <c r="AS256">
        <v>12735232.08</v>
      </c>
      <c r="AT256">
        <v>1455785.92</v>
      </c>
      <c r="AU256">
        <v>1455785.92</v>
      </c>
      <c r="AV256" s="50">
        <f t="shared" si="36"/>
        <v>1455785.92</v>
      </c>
      <c r="AW256" s="50" t="str">
        <f t="shared" si="37"/>
        <v>SIM</v>
      </c>
      <c r="AX256" s="5" t="str">
        <f t="shared" si="38"/>
        <v>OK</v>
      </c>
      <c r="AY256" s="5" t="str">
        <f t="shared" si="39"/>
        <v>OK</v>
      </c>
      <c r="BC256" s="55" t="s">
        <v>849</v>
      </c>
      <c r="BD256" t="s">
        <v>868</v>
      </c>
      <c r="BE256" s="55" t="s">
        <v>1277</v>
      </c>
      <c r="BF256" t="s">
        <v>870</v>
      </c>
      <c r="BG256" s="61" t="s">
        <v>868</v>
      </c>
      <c r="BH256" t="str">
        <f t="shared" si="31"/>
        <v>CEASA SC</v>
      </c>
    </row>
    <row r="257" spans="1:60" x14ac:dyDescent="0.25">
      <c r="A257" s="55" t="s">
        <v>1703</v>
      </c>
      <c r="B257" s="55" t="s">
        <v>849</v>
      </c>
      <c r="C257" t="s">
        <v>1713</v>
      </c>
      <c r="D257" s="55" t="s">
        <v>872</v>
      </c>
      <c r="E257" t="s">
        <v>873</v>
      </c>
      <c r="F257" t="s">
        <v>52</v>
      </c>
      <c r="G257" s="52" t="s">
        <v>280</v>
      </c>
      <c r="H257" t="s">
        <v>54</v>
      </c>
      <c r="I257" t="s">
        <v>55</v>
      </c>
      <c r="J257" t="s">
        <v>256</v>
      </c>
      <c r="K257" t="s">
        <v>59</v>
      </c>
      <c r="L257" t="s">
        <v>57</v>
      </c>
      <c r="M257" t="s">
        <v>111</v>
      </c>
      <c r="N257">
        <v>7668</v>
      </c>
      <c r="O257" s="46" t="str">
        <f t="shared" si="32"/>
        <v>OK</v>
      </c>
      <c r="P257" t="s">
        <v>59</v>
      </c>
      <c r="Q257" t="s">
        <v>59</v>
      </c>
      <c r="R257" t="s">
        <v>59</v>
      </c>
      <c r="S257" s="57" t="s">
        <v>1198</v>
      </c>
      <c r="T257">
        <v>10402608000</v>
      </c>
      <c r="U257">
        <v>907056000</v>
      </c>
      <c r="V257" s="48" t="str">
        <f t="shared" si="33"/>
        <v>OK</v>
      </c>
      <c r="W257">
        <v>9634626000</v>
      </c>
      <c r="X257">
        <v>1317082495.24</v>
      </c>
      <c r="Y257" t="s">
        <v>59</v>
      </c>
      <c r="Z257">
        <v>873638.33</v>
      </c>
      <c r="AA257">
        <v>21677.43</v>
      </c>
      <c r="AB257">
        <v>0</v>
      </c>
      <c r="AC257">
        <v>557034000</v>
      </c>
      <c r="AD257" s="48" t="str">
        <f t="shared" si="34"/>
        <v>OK</v>
      </c>
      <c r="AE257">
        <v>2932567000</v>
      </c>
      <c r="AF257">
        <v>2461650351.25</v>
      </c>
      <c r="AG257">
        <v>36930699.07</v>
      </c>
      <c r="AH257">
        <v>0</v>
      </c>
      <c r="AI257">
        <v>0</v>
      </c>
      <c r="AJ257" s="46" t="str">
        <f t="shared" si="40"/>
        <v>OK</v>
      </c>
      <c r="AK257">
        <v>0</v>
      </c>
      <c r="AL257">
        <v>0</v>
      </c>
      <c r="AM257">
        <v>0</v>
      </c>
      <c r="AN257" s="49">
        <v>0</v>
      </c>
      <c r="AO257">
        <v>7791201</v>
      </c>
      <c r="AP257">
        <v>7791201</v>
      </c>
      <c r="AQ257" s="48">
        <f t="shared" si="35"/>
        <v>0</v>
      </c>
      <c r="AR257">
        <v>2480000000</v>
      </c>
      <c r="AS257">
        <v>2480000000</v>
      </c>
      <c r="AT257">
        <v>0</v>
      </c>
      <c r="AU257">
        <v>0</v>
      </c>
      <c r="AV257" s="50">
        <f t="shared" si="36"/>
        <v>0</v>
      </c>
      <c r="AW257" s="50" t="str">
        <f t="shared" si="37"/>
        <v>NÃO</v>
      </c>
      <c r="AX257" s="5" t="str">
        <f t="shared" si="38"/>
        <v>OK</v>
      </c>
      <c r="AY257" s="5" t="str">
        <f t="shared" si="39"/>
        <v>OK</v>
      </c>
      <c r="BC257" s="55" t="s">
        <v>849</v>
      </c>
      <c r="BD257" t="s">
        <v>1714</v>
      </c>
      <c r="BE257" s="55" t="s">
        <v>872</v>
      </c>
      <c r="BF257" t="s">
        <v>873</v>
      </c>
      <c r="BG257" s="61" t="s">
        <v>871</v>
      </c>
      <c r="BH257" t="str">
        <f t="shared" ref="BH257:BH293" si="41">IF(COUNTIF($BN$2:$BN$9,BE257)=0,BE257,BE257&amp;" "&amp;BC257)</f>
        <v>CELESC</v>
      </c>
    </row>
    <row r="258" spans="1:60" x14ac:dyDescent="0.25">
      <c r="A258" s="55" t="s">
        <v>1703</v>
      </c>
      <c r="B258" s="55" t="s">
        <v>849</v>
      </c>
      <c r="C258" t="s">
        <v>1715</v>
      </c>
      <c r="D258" s="55" t="s">
        <v>875</v>
      </c>
      <c r="E258" t="s">
        <v>876</v>
      </c>
      <c r="F258" t="s">
        <v>52</v>
      </c>
      <c r="G258" s="52" t="s">
        <v>98</v>
      </c>
      <c r="H258" t="s">
        <v>73</v>
      </c>
      <c r="I258" t="s">
        <v>55</v>
      </c>
      <c r="J258" t="s">
        <v>56</v>
      </c>
      <c r="K258" t="s">
        <v>57</v>
      </c>
      <c r="L258" t="s">
        <v>57</v>
      </c>
      <c r="M258" t="s">
        <v>111</v>
      </c>
      <c r="N258">
        <v>362</v>
      </c>
      <c r="O258" s="46" t="str">
        <f t="shared" ref="O258:O296" si="42">IF(AND(F258="ativa",N258=0),"VERIFICAR","OK")</f>
        <v>OK</v>
      </c>
      <c r="P258" t="s">
        <v>59</v>
      </c>
      <c r="Q258" t="s">
        <v>59</v>
      </c>
      <c r="R258" t="s">
        <v>57</v>
      </c>
      <c r="S258" s="57" t="s">
        <v>1199</v>
      </c>
      <c r="T258">
        <v>179593403.19999999</v>
      </c>
      <c r="U258">
        <v>109391893.59</v>
      </c>
      <c r="V258" s="48" t="str">
        <f t="shared" ref="V258:V296" si="43">IF(AND(U258=0,N258&gt;0),"VERIFICAR","OK")</f>
        <v>OK</v>
      </c>
      <c r="W258">
        <v>185766884.40000001</v>
      </c>
      <c r="X258">
        <v>9588767.9499999993</v>
      </c>
      <c r="Y258" t="s">
        <v>57</v>
      </c>
      <c r="Z258">
        <v>663047.41</v>
      </c>
      <c r="AA258">
        <v>0</v>
      </c>
      <c r="AB258">
        <v>41236.080000000002</v>
      </c>
      <c r="AC258">
        <v>-6173481.21</v>
      </c>
      <c r="AD258" s="48" t="str">
        <f t="shared" ref="AD258:AD296" si="44">IF(AND(Y258="SIM",AC258&lt;0),"VERIFICAR","OK")</f>
        <v>OK</v>
      </c>
      <c r="AE258">
        <v>50089000</v>
      </c>
      <c r="AF258">
        <v>0</v>
      </c>
      <c r="AG258">
        <v>0</v>
      </c>
      <c r="AH258">
        <v>0</v>
      </c>
      <c r="AI258">
        <v>0</v>
      </c>
      <c r="AJ258" s="46" t="str">
        <f t="shared" si="40"/>
        <v>OK</v>
      </c>
      <c r="AK258">
        <v>0</v>
      </c>
      <c r="AL258">
        <v>0</v>
      </c>
      <c r="AM258">
        <v>0</v>
      </c>
      <c r="AN258" s="49">
        <v>0</v>
      </c>
      <c r="AO258">
        <v>66288995</v>
      </c>
      <c r="AP258">
        <v>66288995</v>
      </c>
      <c r="AQ258" s="48">
        <f t="shared" ref="AQ258:AQ296" si="45">AP258-AO258</f>
        <v>0</v>
      </c>
      <c r="AR258">
        <v>66288995</v>
      </c>
      <c r="AS258">
        <v>66288995</v>
      </c>
      <c r="AT258">
        <v>18711004.5</v>
      </c>
      <c r="AU258">
        <v>18711004.5</v>
      </c>
      <c r="AV258" s="50">
        <f t="shared" ref="AV258:AV296" si="46">(AS258-AR258)+(AU258)</f>
        <v>18711004.5</v>
      </c>
      <c r="AW258" s="50" t="str">
        <f t="shared" ref="AW258:AW296" si="47">IF(OR(AQ258&gt;0,AV258&gt;0),"SIM","NÃO")</f>
        <v>SIM</v>
      </c>
      <c r="AX258" s="5" t="str">
        <f t="shared" ref="AX258:AX296" si="48">IF(AND(M258="NÃO DEPENDENTE",AN258&gt;0),"VER CAPITAL","OK")</f>
        <v>OK</v>
      </c>
      <c r="AY258" s="5" t="str">
        <f t="shared" ref="AY258:AY296" si="49">IF(AND(AX258="VER CAPITAL",AW258="NÃO"),"INDÍCIO DE DEPENDÊNCIA POR CAPITAL","OK")</f>
        <v>OK</v>
      </c>
      <c r="BC258" s="55" t="s">
        <v>849</v>
      </c>
      <c r="BD258" t="s">
        <v>1716</v>
      </c>
      <c r="BE258" s="55" t="s">
        <v>875</v>
      </c>
      <c r="BF258" t="s">
        <v>876</v>
      </c>
      <c r="BG258" s="61" t="s">
        <v>874</v>
      </c>
      <c r="BH258" t="str">
        <f t="shared" si="41"/>
        <v>CIASC</v>
      </c>
    </row>
    <row r="259" spans="1:60" x14ac:dyDescent="0.25">
      <c r="A259" s="55" t="s">
        <v>1703</v>
      </c>
      <c r="B259" s="55" t="s">
        <v>849</v>
      </c>
      <c r="C259" t="s">
        <v>1717</v>
      </c>
      <c r="D259" s="55" t="s">
        <v>854</v>
      </c>
      <c r="E259" t="s">
        <v>855</v>
      </c>
      <c r="F259" t="s">
        <v>52</v>
      </c>
      <c r="G259" s="52" t="s">
        <v>102</v>
      </c>
      <c r="H259" t="s">
        <v>73</v>
      </c>
      <c r="I259" t="s">
        <v>74</v>
      </c>
      <c r="J259" t="s">
        <v>56</v>
      </c>
      <c r="K259" t="s">
        <v>57</v>
      </c>
      <c r="L259" t="s">
        <v>57</v>
      </c>
      <c r="M259" t="s">
        <v>58</v>
      </c>
      <c r="N259">
        <v>1375</v>
      </c>
      <c r="O259" s="46" t="str">
        <f t="shared" si="42"/>
        <v>OK</v>
      </c>
      <c r="P259" t="s">
        <v>59</v>
      </c>
      <c r="Q259" t="s">
        <v>59</v>
      </c>
      <c r="R259" t="s">
        <v>57</v>
      </c>
      <c r="S259" s="57" t="s">
        <v>1193</v>
      </c>
      <c r="T259">
        <v>7206714.1799999997</v>
      </c>
      <c r="U259">
        <v>249593798.63</v>
      </c>
      <c r="V259" s="48" t="str">
        <f t="shared" si="43"/>
        <v>OK</v>
      </c>
      <c r="W259">
        <v>275114600.24000001</v>
      </c>
      <c r="X259">
        <v>3392120.74</v>
      </c>
      <c r="Y259" t="s">
        <v>57</v>
      </c>
      <c r="Z259">
        <v>500825.81</v>
      </c>
      <c r="AA259">
        <v>0</v>
      </c>
      <c r="AB259">
        <v>14029.9</v>
      </c>
      <c r="AC259">
        <v>1548244.87</v>
      </c>
      <c r="AD259" s="48" t="str">
        <f t="shared" si="44"/>
        <v>OK</v>
      </c>
      <c r="AE259">
        <v>-19347393.399999999</v>
      </c>
      <c r="AF259">
        <v>0</v>
      </c>
      <c r="AG259">
        <v>0</v>
      </c>
      <c r="AH259">
        <v>231984797</v>
      </c>
      <c r="AI259">
        <v>253733123.93000001</v>
      </c>
      <c r="AJ259" s="46" t="str">
        <f t="shared" ref="AJ259:AJ296" si="50">IF(AND(M259="NÃO DEPENDENTE",AI259&gt;0),"INDÍCIO DE DEPENDÊNCIA POR SUBVENÇÃO","OK")</f>
        <v>OK</v>
      </c>
      <c r="AK259">
        <v>0</v>
      </c>
      <c r="AL259">
        <v>0</v>
      </c>
      <c r="AM259">
        <v>0</v>
      </c>
      <c r="AN259" s="49">
        <v>0</v>
      </c>
      <c r="AO259">
        <v>42408424</v>
      </c>
      <c r="AP259">
        <v>42408424</v>
      </c>
      <c r="AQ259" s="48">
        <f t="shared" si="45"/>
        <v>0</v>
      </c>
      <c r="AR259">
        <v>42408423.68</v>
      </c>
      <c r="AS259">
        <v>42408423.68</v>
      </c>
      <c r="AT259">
        <v>6800000</v>
      </c>
      <c r="AU259">
        <v>6800000</v>
      </c>
      <c r="AV259" s="50">
        <f t="shared" si="46"/>
        <v>6800000</v>
      </c>
      <c r="AW259" s="50" t="str">
        <f t="shared" si="47"/>
        <v>SIM</v>
      </c>
      <c r="AX259" s="5" t="str">
        <f t="shared" si="48"/>
        <v>OK</v>
      </c>
      <c r="AY259" s="5" t="str">
        <f t="shared" si="49"/>
        <v>OK</v>
      </c>
      <c r="BC259" s="55" t="s">
        <v>849</v>
      </c>
      <c r="BD259" t="s">
        <v>853</v>
      </c>
      <c r="BE259" s="55" t="s">
        <v>854</v>
      </c>
      <c r="BF259" t="s">
        <v>855</v>
      </c>
      <c r="BG259" s="61" t="s">
        <v>853</v>
      </c>
      <c r="BH259" t="str">
        <f t="shared" si="41"/>
        <v>CIDASC</v>
      </c>
    </row>
    <row r="260" spans="1:60" x14ac:dyDescent="0.25">
      <c r="A260" s="55" t="s">
        <v>1703</v>
      </c>
      <c r="B260" s="55" t="s">
        <v>849</v>
      </c>
      <c r="C260" t="s">
        <v>1718</v>
      </c>
      <c r="D260" s="55" t="s">
        <v>851</v>
      </c>
      <c r="E260" t="s">
        <v>852</v>
      </c>
      <c r="F260" t="s">
        <v>67</v>
      </c>
      <c r="G260" s="52" t="s">
        <v>91</v>
      </c>
      <c r="H260" t="s">
        <v>54</v>
      </c>
      <c r="I260" t="s">
        <v>55</v>
      </c>
      <c r="J260" t="s">
        <v>56</v>
      </c>
      <c r="K260" t="s">
        <v>57</v>
      </c>
      <c r="L260" t="s">
        <v>57</v>
      </c>
      <c r="M260" t="s">
        <v>58</v>
      </c>
      <c r="N260">
        <v>20</v>
      </c>
      <c r="O260" s="46" t="str">
        <f t="shared" si="42"/>
        <v>OK</v>
      </c>
      <c r="P260" t="s">
        <v>57</v>
      </c>
      <c r="Q260" t="s">
        <v>59</v>
      </c>
      <c r="R260" t="s">
        <v>57</v>
      </c>
      <c r="S260" s="64" t="s">
        <v>1192</v>
      </c>
      <c r="T260">
        <v>1437906</v>
      </c>
      <c r="U260">
        <v>6512923</v>
      </c>
      <c r="V260" s="48" t="str">
        <f t="shared" si="43"/>
        <v>OK</v>
      </c>
      <c r="W260">
        <v>8546550</v>
      </c>
      <c r="X260">
        <v>0</v>
      </c>
      <c r="Y260" t="s">
        <v>57</v>
      </c>
      <c r="Z260">
        <v>295638.96000000002</v>
      </c>
      <c r="AA260">
        <v>0</v>
      </c>
      <c r="AB260">
        <v>121981.7</v>
      </c>
      <c r="AC260">
        <v>-736199</v>
      </c>
      <c r="AD260" s="48" t="str">
        <f t="shared" si="44"/>
        <v>OK</v>
      </c>
      <c r="AE260">
        <v>-32644131</v>
      </c>
      <c r="AF260">
        <v>0</v>
      </c>
      <c r="AG260">
        <v>0</v>
      </c>
      <c r="AH260">
        <v>4887003</v>
      </c>
      <c r="AI260">
        <v>5510738</v>
      </c>
      <c r="AJ260" s="46" t="str">
        <f t="shared" si="50"/>
        <v>OK</v>
      </c>
      <c r="AK260">
        <v>46342958.68</v>
      </c>
      <c r="AL260">
        <v>46342958.68</v>
      </c>
      <c r="AM260">
        <v>0</v>
      </c>
      <c r="AN260" s="49">
        <v>0</v>
      </c>
      <c r="AO260">
        <v>32300207</v>
      </c>
      <c r="AP260">
        <v>32300207</v>
      </c>
      <c r="AQ260" s="48">
        <f t="shared" si="45"/>
        <v>0</v>
      </c>
      <c r="AR260">
        <v>32300207</v>
      </c>
      <c r="AS260">
        <v>32300207</v>
      </c>
      <c r="AT260">
        <v>0</v>
      </c>
      <c r="AU260">
        <v>0</v>
      </c>
      <c r="AV260" s="50">
        <f t="shared" si="46"/>
        <v>0</v>
      </c>
      <c r="AW260" s="50" t="str">
        <f t="shared" si="47"/>
        <v>NÃO</v>
      </c>
      <c r="AX260" s="5" t="str">
        <f t="shared" si="48"/>
        <v>OK</v>
      </c>
      <c r="AY260" s="5" t="str">
        <f t="shared" si="49"/>
        <v>OK</v>
      </c>
      <c r="BC260" s="55" t="s">
        <v>849</v>
      </c>
      <c r="BD260" t="s">
        <v>1719</v>
      </c>
      <c r="BE260" s="55" t="s">
        <v>851</v>
      </c>
      <c r="BF260" t="s">
        <v>852</v>
      </c>
      <c r="BG260" s="61" t="s">
        <v>850</v>
      </c>
      <c r="BH260" t="str">
        <f t="shared" si="41"/>
        <v>COHAB/SC</v>
      </c>
    </row>
    <row r="261" spans="1:60" x14ac:dyDescent="0.25">
      <c r="A261" s="55" t="s">
        <v>1703</v>
      </c>
      <c r="B261" s="55" t="s">
        <v>849</v>
      </c>
      <c r="C261" t="s">
        <v>1720</v>
      </c>
      <c r="D261" s="55" t="s">
        <v>857</v>
      </c>
      <c r="E261" t="s">
        <v>858</v>
      </c>
      <c r="F261" t="s">
        <v>52</v>
      </c>
      <c r="G261" s="52" t="s">
        <v>102</v>
      </c>
      <c r="H261" t="s">
        <v>73</v>
      </c>
      <c r="I261" t="s">
        <v>171</v>
      </c>
      <c r="J261" t="s">
        <v>56</v>
      </c>
      <c r="K261" t="s">
        <v>57</v>
      </c>
      <c r="L261" t="s">
        <v>57</v>
      </c>
      <c r="M261" t="s">
        <v>58</v>
      </c>
      <c r="N261">
        <v>1816</v>
      </c>
      <c r="O261" s="46" t="str">
        <f t="shared" si="42"/>
        <v>OK</v>
      </c>
      <c r="P261" t="s">
        <v>59</v>
      </c>
      <c r="Q261" t="s">
        <v>59</v>
      </c>
      <c r="R261" t="s">
        <v>57</v>
      </c>
      <c r="S261" s="57" t="s">
        <v>1194</v>
      </c>
      <c r="T261">
        <v>26319496</v>
      </c>
      <c r="U261">
        <v>406514566.69</v>
      </c>
      <c r="V261" s="48" t="str">
        <f t="shared" si="43"/>
        <v>OK</v>
      </c>
      <c r="W261">
        <v>487020795</v>
      </c>
      <c r="X261">
        <v>17097087</v>
      </c>
      <c r="Y261" t="s">
        <v>57</v>
      </c>
      <c r="Z261">
        <v>499437.52</v>
      </c>
      <c r="AA261">
        <v>0</v>
      </c>
      <c r="AB261">
        <v>0</v>
      </c>
      <c r="AC261">
        <v>-118261</v>
      </c>
      <c r="AD261" s="48" t="str">
        <f t="shared" si="44"/>
        <v>OK</v>
      </c>
      <c r="AE261">
        <v>-25643905</v>
      </c>
      <c r="AF261">
        <v>0</v>
      </c>
      <c r="AG261">
        <v>0</v>
      </c>
      <c r="AH261">
        <v>432446310</v>
      </c>
      <c r="AI261">
        <v>433219082</v>
      </c>
      <c r="AJ261" s="46" t="str">
        <f t="shared" si="50"/>
        <v>OK</v>
      </c>
      <c r="AK261">
        <v>0</v>
      </c>
      <c r="AL261">
        <v>0</v>
      </c>
      <c r="AM261">
        <v>0</v>
      </c>
      <c r="AN261" s="49">
        <v>0</v>
      </c>
      <c r="AO261">
        <v>169781641.53</v>
      </c>
      <c r="AP261">
        <v>169781641.53</v>
      </c>
      <c r="AQ261" s="48">
        <f t="shared" si="45"/>
        <v>0</v>
      </c>
      <c r="AR261">
        <v>169781641.53</v>
      </c>
      <c r="AS261">
        <v>169781641.53</v>
      </c>
      <c r="AT261">
        <v>0</v>
      </c>
      <c r="AU261">
        <v>0</v>
      </c>
      <c r="AV261" s="50">
        <f t="shared" si="46"/>
        <v>0</v>
      </c>
      <c r="AW261" s="50" t="str">
        <f t="shared" si="47"/>
        <v>NÃO</v>
      </c>
      <c r="AX261" s="5" t="str">
        <f t="shared" si="48"/>
        <v>OK</v>
      </c>
      <c r="AY261" s="5" t="str">
        <f t="shared" si="49"/>
        <v>OK</v>
      </c>
      <c r="BC261" s="55" t="s">
        <v>849</v>
      </c>
      <c r="BD261" t="s">
        <v>1721</v>
      </c>
      <c r="BE261" s="55" t="s">
        <v>857</v>
      </c>
      <c r="BF261" t="s">
        <v>858</v>
      </c>
      <c r="BG261" s="61" t="s">
        <v>856</v>
      </c>
      <c r="BH261" t="str">
        <f t="shared" si="41"/>
        <v>EPAGRI</v>
      </c>
    </row>
    <row r="262" spans="1:60" x14ac:dyDescent="0.25">
      <c r="A262" s="55" t="s">
        <v>1703</v>
      </c>
      <c r="B262" s="55" t="s">
        <v>849</v>
      </c>
      <c r="C262" t="s">
        <v>1722</v>
      </c>
      <c r="D262" s="55" t="s">
        <v>881</v>
      </c>
      <c r="E262" t="s">
        <v>882</v>
      </c>
      <c r="F262" t="s">
        <v>52</v>
      </c>
      <c r="G262" s="51" t="s">
        <v>53</v>
      </c>
      <c r="H262" t="s">
        <v>54</v>
      </c>
      <c r="I262" t="s">
        <v>55</v>
      </c>
      <c r="J262" t="s">
        <v>56</v>
      </c>
      <c r="K262" t="s">
        <v>57</v>
      </c>
      <c r="L262" t="s">
        <v>57</v>
      </c>
      <c r="M262" t="s">
        <v>111</v>
      </c>
      <c r="N262">
        <v>57</v>
      </c>
      <c r="O262" s="46" t="str">
        <f t="shared" si="42"/>
        <v>OK</v>
      </c>
      <c r="P262" t="s">
        <v>59</v>
      </c>
      <c r="Q262" t="s">
        <v>59</v>
      </c>
      <c r="R262" t="s">
        <v>57</v>
      </c>
      <c r="S262" s="64" t="s">
        <v>1201</v>
      </c>
      <c r="T262">
        <v>4920760.07</v>
      </c>
      <c r="U262">
        <v>3572290.06</v>
      </c>
      <c r="V262" s="48" t="str">
        <f t="shared" si="43"/>
        <v>OK</v>
      </c>
      <c r="W262">
        <v>6202097.8700000001</v>
      </c>
      <c r="X262">
        <v>547888.06999999995</v>
      </c>
      <c r="Y262" t="s">
        <v>57</v>
      </c>
      <c r="Z262">
        <v>65541.37</v>
      </c>
      <c r="AA262">
        <v>0</v>
      </c>
      <c r="AB262">
        <v>46402.16</v>
      </c>
      <c r="AC262">
        <v>-2847890.17</v>
      </c>
      <c r="AD262" s="48" t="str">
        <f t="shared" si="44"/>
        <v>OK</v>
      </c>
      <c r="AE262">
        <v>3039104.56</v>
      </c>
      <c r="AF262">
        <v>0</v>
      </c>
      <c r="AG262">
        <v>0</v>
      </c>
      <c r="AH262">
        <v>0</v>
      </c>
      <c r="AI262">
        <v>0</v>
      </c>
      <c r="AJ262" s="46" t="str">
        <f t="shared" si="50"/>
        <v>OK</v>
      </c>
      <c r="AK262">
        <v>2472310570</v>
      </c>
      <c r="AL262">
        <v>3651537</v>
      </c>
      <c r="AM262">
        <v>0</v>
      </c>
      <c r="AN262" s="49">
        <v>0</v>
      </c>
      <c r="AO262">
        <v>161671674</v>
      </c>
      <c r="AP262">
        <v>161671674</v>
      </c>
      <c r="AQ262" s="48">
        <f t="shared" si="45"/>
        <v>0</v>
      </c>
      <c r="AR262">
        <v>1616016.74</v>
      </c>
      <c r="AS262">
        <v>1616016.74</v>
      </c>
      <c r="AT262">
        <v>7510017.2000000002</v>
      </c>
      <c r="AU262">
        <v>10429792.140000001</v>
      </c>
      <c r="AV262" s="50">
        <f t="shared" si="46"/>
        <v>10429792.140000001</v>
      </c>
      <c r="AW262" s="50" t="str">
        <f t="shared" si="47"/>
        <v>SIM</v>
      </c>
      <c r="AX262" s="5" t="str">
        <f t="shared" si="48"/>
        <v>OK</v>
      </c>
      <c r="AY262" s="5" t="str">
        <f t="shared" si="49"/>
        <v>OK</v>
      </c>
      <c r="BC262" s="55" t="s">
        <v>849</v>
      </c>
      <c r="BD262" t="s">
        <v>1723</v>
      </c>
      <c r="BE262" s="55" t="s">
        <v>881</v>
      </c>
      <c r="BF262" t="s">
        <v>882</v>
      </c>
      <c r="BG262" s="61" t="s">
        <v>880</v>
      </c>
      <c r="BH262" t="str">
        <f t="shared" si="41"/>
        <v>HIDROCALDAS</v>
      </c>
    </row>
    <row r="263" spans="1:60" x14ac:dyDescent="0.25">
      <c r="A263" s="55" t="s">
        <v>1703</v>
      </c>
      <c r="B263" s="55" t="s">
        <v>849</v>
      </c>
      <c r="C263" t="s">
        <v>1724</v>
      </c>
      <c r="D263" s="55" t="s">
        <v>884</v>
      </c>
      <c r="E263" t="s">
        <v>885</v>
      </c>
      <c r="F263" t="s">
        <v>52</v>
      </c>
      <c r="G263" s="52" t="s">
        <v>63</v>
      </c>
      <c r="H263" t="s">
        <v>54</v>
      </c>
      <c r="I263" t="s">
        <v>55</v>
      </c>
      <c r="J263" t="s">
        <v>56</v>
      </c>
      <c r="K263" t="s">
        <v>57</v>
      </c>
      <c r="L263" t="s">
        <v>57</v>
      </c>
      <c r="M263" t="s">
        <v>111</v>
      </c>
      <c r="N263">
        <v>2</v>
      </c>
      <c r="O263" s="46" t="str">
        <f t="shared" si="42"/>
        <v>OK</v>
      </c>
      <c r="P263" t="s">
        <v>59</v>
      </c>
      <c r="Q263" t="s">
        <v>59</v>
      </c>
      <c r="R263" t="s">
        <v>57</v>
      </c>
      <c r="S263" s="47" t="s">
        <v>987</v>
      </c>
      <c r="T263">
        <v>0</v>
      </c>
      <c r="U263">
        <v>48277</v>
      </c>
      <c r="V263" s="48" t="str">
        <f t="shared" si="43"/>
        <v>OK</v>
      </c>
      <c r="W263">
        <v>168719.66</v>
      </c>
      <c r="X263">
        <v>0</v>
      </c>
      <c r="Y263" t="s">
        <v>57</v>
      </c>
      <c r="Z263">
        <v>0</v>
      </c>
      <c r="AA263">
        <v>0</v>
      </c>
      <c r="AB263">
        <v>0</v>
      </c>
      <c r="AC263">
        <v>-48300.19</v>
      </c>
      <c r="AD263" s="48" t="str">
        <f t="shared" si="44"/>
        <v>OK</v>
      </c>
      <c r="AE263">
        <v>2251808.9700000002</v>
      </c>
      <c r="AF263">
        <v>0</v>
      </c>
      <c r="AG263">
        <v>0</v>
      </c>
      <c r="AH263">
        <v>0</v>
      </c>
      <c r="AI263">
        <v>0</v>
      </c>
      <c r="AJ263" s="46" t="str">
        <f t="shared" si="50"/>
        <v>OK</v>
      </c>
      <c r="AK263">
        <v>0</v>
      </c>
      <c r="AL263">
        <v>0</v>
      </c>
      <c r="AM263">
        <v>2000000</v>
      </c>
      <c r="AN263" s="49">
        <v>0</v>
      </c>
      <c r="AO263">
        <v>21272243.239999998</v>
      </c>
      <c r="AP263">
        <v>23272243</v>
      </c>
      <c r="AQ263" s="48">
        <f t="shared" si="45"/>
        <v>1999999.7600000016</v>
      </c>
      <c r="AR263">
        <v>21370426.239999998</v>
      </c>
      <c r="AS263">
        <v>23370426.239999998</v>
      </c>
      <c r="AT263">
        <v>0</v>
      </c>
      <c r="AU263">
        <v>0</v>
      </c>
      <c r="AV263" s="50">
        <f t="shared" si="46"/>
        <v>2000000</v>
      </c>
      <c r="AW263" s="50" t="str">
        <f t="shared" si="47"/>
        <v>SIM</v>
      </c>
      <c r="AX263" s="5" t="str">
        <f t="shared" si="48"/>
        <v>OK</v>
      </c>
      <c r="AY263" s="5" t="str">
        <f t="shared" si="49"/>
        <v>OK</v>
      </c>
      <c r="BC263" s="55" t="s">
        <v>849</v>
      </c>
      <c r="BD263" t="s">
        <v>1725</v>
      </c>
      <c r="BE263" s="55" t="s">
        <v>884</v>
      </c>
      <c r="BF263" t="s">
        <v>885</v>
      </c>
      <c r="BG263" s="61" t="s">
        <v>883</v>
      </c>
      <c r="BH263" t="str">
        <f t="shared" si="41"/>
        <v>IAZPE</v>
      </c>
    </row>
    <row r="264" spans="1:60" x14ac:dyDescent="0.25">
      <c r="A264" s="55" t="s">
        <v>1703</v>
      </c>
      <c r="B264" s="55" t="s">
        <v>849</v>
      </c>
      <c r="C264" t="s">
        <v>1726</v>
      </c>
      <c r="D264" s="55" t="s">
        <v>887</v>
      </c>
      <c r="E264" t="s">
        <v>888</v>
      </c>
      <c r="F264" t="s">
        <v>52</v>
      </c>
      <c r="G264" s="52" t="s">
        <v>68</v>
      </c>
      <c r="H264" t="s">
        <v>54</v>
      </c>
      <c r="I264" t="s">
        <v>55</v>
      </c>
      <c r="J264" t="s">
        <v>56</v>
      </c>
      <c r="K264" t="s">
        <v>57</v>
      </c>
      <c r="L264" t="s">
        <v>57</v>
      </c>
      <c r="M264" t="s">
        <v>111</v>
      </c>
      <c r="N264">
        <v>0</v>
      </c>
      <c r="O264" s="46" t="str">
        <f t="shared" si="42"/>
        <v>VERIFICAR</v>
      </c>
      <c r="P264" t="s">
        <v>59</v>
      </c>
      <c r="Q264" t="s">
        <v>59</v>
      </c>
      <c r="R264" t="s">
        <v>59</v>
      </c>
      <c r="S264" s="47" t="s">
        <v>987</v>
      </c>
      <c r="T264">
        <v>0</v>
      </c>
      <c r="U264">
        <v>0</v>
      </c>
      <c r="V264" s="48" t="str">
        <f t="shared" si="43"/>
        <v>OK</v>
      </c>
      <c r="W264">
        <v>113752.82</v>
      </c>
      <c r="X264">
        <v>0</v>
      </c>
      <c r="Y264" t="s">
        <v>57</v>
      </c>
      <c r="Z264">
        <v>0</v>
      </c>
      <c r="AA264">
        <v>0</v>
      </c>
      <c r="AB264">
        <v>0</v>
      </c>
      <c r="AC264">
        <v>-116616.78</v>
      </c>
      <c r="AD264" s="48" t="str">
        <f t="shared" si="44"/>
        <v>OK</v>
      </c>
      <c r="AE264">
        <v>-8059886370.8900003</v>
      </c>
      <c r="AF264">
        <v>0</v>
      </c>
      <c r="AG264">
        <v>0</v>
      </c>
      <c r="AH264">
        <v>0</v>
      </c>
      <c r="AI264">
        <v>0</v>
      </c>
      <c r="AJ264" s="46" t="str">
        <f t="shared" si="50"/>
        <v>OK</v>
      </c>
      <c r="AK264">
        <v>0</v>
      </c>
      <c r="AL264">
        <v>0</v>
      </c>
      <c r="AM264">
        <v>0</v>
      </c>
      <c r="AN264" s="49">
        <v>0</v>
      </c>
      <c r="AO264">
        <v>199000</v>
      </c>
      <c r="AP264">
        <v>199000</v>
      </c>
      <c r="AQ264" s="48">
        <f t="shared" si="45"/>
        <v>0</v>
      </c>
      <c r="AR264">
        <v>82632889.269999996</v>
      </c>
      <c r="AS264">
        <v>82682702.340000004</v>
      </c>
      <c r="AT264">
        <v>117367110.73</v>
      </c>
      <c r="AU264">
        <v>117317297.66</v>
      </c>
      <c r="AV264" s="50">
        <f t="shared" si="46"/>
        <v>117367110.73</v>
      </c>
      <c r="AW264" s="50" t="str">
        <f t="shared" si="47"/>
        <v>SIM</v>
      </c>
      <c r="AX264" s="5" t="str">
        <f t="shared" si="48"/>
        <v>OK</v>
      </c>
      <c r="AY264" s="5" t="str">
        <f t="shared" si="49"/>
        <v>OK</v>
      </c>
      <c r="BC264" s="55" t="s">
        <v>849</v>
      </c>
      <c r="BD264" t="s">
        <v>886</v>
      </c>
      <c r="BE264" s="55" t="s">
        <v>887</v>
      </c>
      <c r="BF264" t="s">
        <v>888</v>
      </c>
      <c r="BG264" s="61" t="s">
        <v>886</v>
      </c>
      <c r="BH264" t="str">
        <f t="shared" si="41"/>
        <v>INVESC</v>
      </c>
    </row>
    <row r="265" spans="1:60" x14ac:dyDescent="0.25">
      <c r="A265" s="55" t="s">
        <v>1703</v>
      </c>
      <c r="B265" s="55" t="s">
        <v>849</v>
      </c>
      <c r="C265" t="s">
        <v>1727</v>
      </c>
      <c r="D265" s="55" t="s">
        <v>860</v>
      </c>
      <c r="E265" t="s">
        <v>861</v>
      </c>
      <c r="F265" t="s">
        <v>67</v>
      </c>
      <c r="G265" s="52" t="s">
        <v>149</v>
      </c>
      <c r="H265" t="s">
        <v>54</v>
      </c>
      <c r="I265" t="s">
        <v>55</v>
      </c>
      <c r="J265" t="s">
        <v>56</v>
      </c>
      <c r="K265" t="s">
        <v>57</v>
      </c>
      <c r="L265" t="s">
        <v>57</v>
      </c>
      <c r="M265" t="s">
        <v>58</v>
      </c>
      <c r="N265">
        <v>31</v>
      </c>
      <c r="O265" s="46" t="str">
        <f t="shared" si="42"/>
        <v>OK</v>
      </c>
      <c r="P265" t="s">
        <v>57</v>
      </c>
      <c r="Q265" t="s">
        <v>59</v>
      </c>
      <c r="R265" t="s">
        <v>57</v>
      </c>
      <c r="S265" s="68" t="s">
        <v>1195</v>
      </c>
      <c r="T265">
        <v>7126652</v>
      </c>
      <c r="U265">
        <v>7283602</v>
      </c>
      <c r="V265" s="48" t="str">
        <f t="shared" si="43"/>
        <v>OK</v>
      </c>
      <c r="W265">
        <v>7395104</v>
      </c>
      <c r="X265">
        <v>0</v>
      </c>
      <c r="Y265" t="s">
        <v>57</v>
      </c>
      <c r="Z265">
        <v>331857.48</v>
      </c>
      <c r="AA265">
        <v>0</v>
      </c>
      <c r="AB265">
        <v>0</v>
      </c>
      <c r="AC265">
        <v>-268452</v>
      </c>
      <c r="AD265" s="48" t="str">
        <f t="shared" si="44"/>
        <v>OK</v>
      </c>
      <c r="AE265">
        <v>5630</v>
      </c>
      <c r="AF265">
        <v>0</v>
      </c>
      <c r="AG265">
        <v>0</v>
      </c>
      <c r="AH265">
        <v>0</v>
      </c>
      <c r="AI265">
        <v>0</v>
      </c>
      <c r="AJ265" s="46" t="str">
        <f t="shared" si="50"/>
        <v>OK</v>
      </c>
      <c r="AK265">
        <v>0</v>
      </c>
      <c r="AL265">
        <v>0</v>
      </c>
      <c r="AM265">
        <v>0</v>
      </c>
      <c r="AN265" s="49">
        <v>0</v>
      </c>
      <c r="AO265">
        <v>3413873</v>
      </c>
      <c r="AP265">
        <v>3413873</v>
      </c>
      <c r="AQ265" s="48">
        <f t="shared" si="45"/>
        <v>0</v>
      </c>
      <c r="AR265">
        <v>3528671</v>
      </c>
      <c r="AS265">
        <v>3528671</v>
      </c>
      <c r="AT265">
        <v>1165848</v>
      </c>
      <c r="AU265">
        <v>1165848</v>
      </c>
      <c r="AV265" s="50">
        <f t="shared" si="46"/>
        <v>1165848</v>
      </c>
      <c r="AW265" s="50" t="str">
        <f t="shared" si="47"/>
        <v>SIM</v>
      </c>
      <c r="AX265" s="5" t="str">
        <f t="shared" si="48"/>
        <v>OK</v>
      </c>
      <c r="AY265" s="5" t="str">
        <f t="shared" si="49"/>
        <v>OK</v>
      </c>
      <c r="BC265" s="55" t="s">
        <v>849</v>
      </c>
      <c r="BD265" t="s">
        <v>1728</v>
      </c>
      <c r="BE265" s="55" t="s">
        <v>860</v>
      </c>
      <c r="BF265" t="s">
        <v>861</v>
      </c>
      <c r="BG265" s="61" t="s">
        <v>859</v>
      </c>
      <c r="BH265" t="str">
        <f t="shared" si="41"/>
        <v>SANTUR</v>
      </c>
    </row>
    <row r="266" spans="1:60" x14ac:dyDescent="0.25">
      <c r="A266" s="55" t="s">
        <v>1703</v>
      </c>
      <c r="B266" s="55" t="s">
        <v>849</v>
      </c>
      <c r="C266" t="s">
        <v>1729</v>
      </c>
      <c r="D266" s="55" t="s">
        <v>890</v>
      </c>
      <c r="E266" t="s">
        <v>891</v>
      </c>
      <c r="F266" t="s">
        <v>52</v>
      </c>
      <c r="G266" s="51" t="s">
        <v>53</v>
      </c>
      <c r="H266" t="s">
        <v>54</v>
      </c>
      <c r="I266" t="s">
        <v>55</v>
      </c>
      <c r="J266" t="s">
        <v>56</v>
      </c>
      <c r="K266" t="s">
        <v>57</v>
      </c>
      <c r="L266" t="s">
        <v>57</v>
      </c>
      <c r="M266" t="s">
        <v>111</v>
      </c>
      <c r="N266">
        <v>19</v>
      </c>
      <c r="O266" s="46" t="str">
        <f t="shared" si="42"/>
        <v>OK</v>
      </c>
      <c r="P266" t="s">
        <v>59</v>
      </c>
      <c r="Q266" t="s">
        <v>59</v>
      </c>
      <c r="R266" t="s">
        <v>57</v>
      </c>
      <c r="S266" s="47" t="s">
        <v>987</v>
      </c>
      <c r="T266">
        <v>65248.69</v>
      </c>
      <c r="U266">
        <v>2156424.73</v>
      </c>
      <c r="V266" s="48" t="str">
        <f t="shared" si="43"/>
        <v>OK</v>
      </c>
      <c r="W266">
        <v>14082119.41</v>
      </c>
      <c r="X266">
        <v>0</v>
      </c>
      <c r="Y266" t="s">
        <v>57</v>
      </c>
      <c r="Z266">
        <v>104220.18</v>
      </c>
      <c r="AA266">
        <v>0</v>
      </c>
      <c r="AB266">
        <v>0</v>
      </c>
      <c r="AC266">
        <v>6994418.3600000003</v>
      </c>
      <c r="AD266" s="48" t="str">
        <f t="shared" si="44"/>
        <v>OK</v>
      </c>
      <c r="AE266">
        <v>407147626.61000001</v>
      </c>
      <c r="AF266">
        <v>0</v>
      </c>
      <c r="AG266">
        <v>0</v>
      </c>
      <c r="AH266">
        <v>0</v>
      </c>
      <c r="AI266">
        <v>0</v>
      </c>
      <c r="AJ266" s="46" t="str">
        <f t="shared" si="50"/>
        <v>OK</v>
      </c>
      <c r="AK266">
        <v>0</v>
      </c>
      <c r="AL266">
        <v>0</v>
      </c>
      <c r="AM266">
        <v>235000</v>
      </c>
      <c r="AN266" s="49">
        <v>20251723.949999999</v>
      </c>
      <c r="AO266">
        <v>210473078</v>
      </c>
      <c r="AP266">
        <v>210708078</v>
      </c>
      <c r="AQ266" s="48">
        <f t="shared" si="45"/>
        <v>235000</v>
      </c>
      <c r="AR266">
        <v>285386230</v>
      </c>
      <c r="AS266">
        <v>210708078</v>
      </c>
      <c r="AT266">
        <v>6209566</v>
      </c>
      <c r="AU266">
        <v>6209566</v>
      </c>
      <c r="AV266" s="50">
        <f t="shared" si="46"/>
        <v>-68468586</v>
      </c>
      <c r="AW266" s="50" t="str">
        <f t="shared" si="47"/>
        <v>SIM</v>
      </c>
      <c r="AX266" s="5" t="str">
        <f t="shared" si="48"/>
        <v>VER CAPITAL</v>
      </c>
      <c r="AY266" s="5" t="str">
        <f t="shared" si="49"/>
        <v>OK</v>
      </c>
      <c r="BC266" s="55" t="s">
        <v>849</v>
      </c>
      <c r="BD266" t="s">
        <v>1730</v>
      </c>
      <c r="BE266" s="55" t="s">
        <v>890</v>
      </c>
      <c r="BF266" t="s">
        <v>891</v>
      </c>
      <c r="BG266" s="61" t="s">
        <v>889</v>
      </c>
      <c r="BH266" t="str">
        <f t="shared" si="41"/>
        <v>SAPIENS</v>
      </c>
    </row>
    <row r="267" spans="1:60" x14ac:dyDescent="0.25">
      <c r="A267" s="55" t="s">
        <v>1703</v>
      </c>
      <c r="B267" s="55" t="s">
        <v>849</v>
      </c>
      <c r="C267" t="s">
        <v>1731</v>
      </c>
      <c r="D267" s="55" t="s">
        <v>893</v>
      </c>
      <c r="E267" t="s">
        <v>894</v>
      </c>
      <c r="F267" t="s">
        <v>52</v>
      </c>
      <c r="G267" s="20" t="s">
        <v>110</v>
      </c>
      <c r="H267" t="s">
        <v>54</v>
      </c>
      <c r="I267" t="s">
        <v>55</v>
      </c>
      <c r="J267" t="s">
        <v>56</v>
      </c>
      <c r="K267" t="s">
        <v>57</v>
      </c>
      <c r="L267" t="s">
        <v>57</v>
      </c>
      <c r="M267" t="s">
        <v>111</v>
      </c>
      <c r="N267">
        <v>40</v>
      </c>
      <c r="O267" s="46" t="str">
        <f t="shared" si="42"/>
        <v>OK</v>
      </c>
      <c r="P267" t="s">
        <v>59</v>
      </c>
      <c r="Q267" t="s">
        <v>59</v>
      </c>
      <c r="R267" t="s">
        <v>59</v>
      </c>
      <c r="S267" s="57" t="s">
        <v>1202</v>
      </c>
      <c r="T267">
        <v>1167504.43</v>
      </c>
      <c r="U267">
        <v>9571052.8100000005</v>
      </c>
      <c r="V267" s="48" t="str">
        <f t="shared" si="43"/>
        <v>OK</v>
      </c>
      <c r="W267">
        <v>10379381.060000001</v>
      </c>
      <c r="X267">
        <v>79206.820000000007</v>
      </c>
      <c r="Y267" t="s">
        <v>57</v>
      </c>
      <c r="Z267">
        <v>354057.57</v>
      </c>
      <c r="AA267">
        <v>0</v>
      </c>
      <c r="AB267">
        <v>0</v>
      </c>
      <c r="AC267">
        <v>23719035.699999999</v>
      </c>
      <c r="AD267" s="48" t="str">
        <f t="shared" si="44"/>
        <v>OK</v>
      </c>
      <c r="AE267">
        <v>0</v>
      </c>
      <c r="AF267">
        <v>0</v>
      </c>
      <c r="AG267">
        <v>0</v>
      </c>
      <c r="AH267">
        <v>0</v>
      </c>
      <c r="AI267">
        <v>0</v>
      </c>
      <c r="AJ267" s="46" t="str">
        <f t="shared" si="50"/>
        <v>OK</v>
      </c>
      <c r="AK267">
        <v>0</v>
      </c>
      <c r="AL267">
        <v>0</v>
      </c>
      <c r="AM267">
        <v>5528686.2800000003</v>
      </c>
      <c r="AN267" s="49">
        <v>4558700.29</v>
      </c>
      <c r="AO267">
        <v>227208991</v>
      </c>
      <c r="AP267">
        <v>231767692</v>
      </c>
      <c r="AQ267" s="48">
        <f t="shared" si="45"/>
        <v>4558701</v>
      </c>
      <c r="AR267">
        <v>5528686.2800000003</v>
      </c>
      <c r="AS267">
        <v>4558700.29</v>
      </c>
      <c r="AT267">
        <v>0</v>
      </c>
      <c r="AU267">
        <v>0</v>
      </c>
      <c r="AV267" s="50">
        <f t="shared" si="46"/>
        <v>-969985.99000000022</v>
      </c>
      <c r="AW267" s="50" t="str">
        <f t="shared" si="47"/>
        <v>SIM</v>
      </c>
      <c r="AX267" s="5" t="str">
        <f t="shared" si="48"/>
        <v>VER CAPITAL</v>
      </c>
      <c r="AY267" s="5" t="str">
        <f t="shared" si="49"/>
        <v>OK</v>
      </c>
      <c r="BC267" s="55" t="s">
        <v>849</v>
      </c>
      <c r="BD267" t="s">
        <v>1732</v>
      </c>
      <c r="BE267" s="55" t="s">
        <v>893</v>
      </c>
      <c r="BF267" t="s">
        <v>894</v>
      </c>
      <c r="BG267" s="61" t="s">
        <v>892</v>
      </c>
      <c r="BH267" t="str">
        <f t="shared" si="41"/>
        <v>SCPAR</v>
      </c>
    </row>
    <row r="268" spans="1:60" x14ac:dyDescent="0.25">
      <c r="A268" s="44" t="s">
        <v>1438</v>
      </c>
      <c r="B268" s="44" t="s">
        <v>895</v>
      </c>
      <c r="C268" t="s">
        <v>1733</v>
      </c>
      <c r="D268" s="44" t="s">
        <v>915</v>
      </c>
      <c r="E268" t="s">
        <v>916</v>
      </c>
      <c r="F268" t="s">
        <v>52</v>
      </c>
      <c r="G268" s="52" t="s">
        <v>68</v>
      </c>
      <c r="H268" t="s">
        <v>54</v>
      </c>
      <c r="I268" t="s">
        <v>55</v>
      </c>
      <c r="J268" t="s">
        <v>256</v>
      </c>
      <c r="K268" t="s">
        <v>59</v>
      </c>
      <c r="L268" t="s">
        <v>57</v>
      </c>
      <c r="M268" t="s">
        <v>111</v>
      </c>
      <c r="N268">
        <v>1387</v>
      </c>
      <c r="O268" s="46" t="str">
        <f t="shared" si="42"/>
        <v>OK</v>
      </c>
      <c r="P268" t="s">
        <v>59</v>
      </c>
      <c r="Q268" t="s">
        <v>59</v>
      </c>
      <c r="R268" t="s">
        <v>59</v>
      </c>
      <c r="S268" s="57" t="s">
        <v>1209</v>
      </c>
      <c r="T268">
        <v>62561725.890000001</v>
      </c>
      <c r="U268">
        <v>231339632.03</v>
      </c>
      <c r="V268" s="48" t="str">
        <f t="shared" si="43"/>
        <v>OK</v>
      </c>
      <c r="W268">
        <v>1468000974.76</v>
      </c>
      <c r="X268">
        <v>23579401</v>
      </c>
      <c r="Y268" t="s">
        <v>59</v>
      </c>
      <c r="Z268">
        <v>439416.29</v>
      </c>
      <c r="AA268">
        <v>23993.47</v>
      </c>
      <c r="AB268">
        <v>30773.919999999998</v>
      </c>
      <c r="AC268">
        <v>47470552.549999997</v>
      </c>
      <c r="AD268" s="48" t="str">
        <f t="shared" si="44"/>
        <v>OK</v>
      </c>
      <c r="AE268">
        <v>668274347.60000002</v>
      </c>
      <c r="AF268">
        <v>441902863.92000002</v>
      </c>
      <c r="AG268">
        <v>51387033.030000001</v>
      </c>
      <c r="AH268">
        <v>0</v>
      </c>
      <c r="AI268">
        <v>0</v>
      </c>
      <c r="AJ268" s="46" t="str">
        <f t="shared" si="50"/>
        <v>OK</v>
      </c>
      <c r="AK268">
        <v>0</v>
      </c>
      <c r="AL268">
        <v>0</v>
      </c>
      <c r="AM268">
        <v>0</v>
      </c>
      <c r="AN268" s="49">
        <v>56242461.5</v>
      </c>
      <c r="AO268">
        <v>13736267</v>
      </c>
      <c r="AP268">
        <v>16205471</v>
      </c>
      <c r="AQ268" s="48">
        <f t="shared" si="45"/>
        <v>2469204</v>
      </c>
      <c r="AR268">
        <v>461033100</v>
      </c>
      <c r="AS268">
        <v>519098927.52999997</v>
      </c>
      <c r="AT268">
        <v>0</v>
      </c>
      <c r="AU268">
        <v>0</v>
      </c>
      <c r="AV268" s="50">
        <f t="shared" si="46"/>
        <v>58065827.529999971</v>
      </c>
      <c r="AW268" s="50" t="str">
        <f t="shared" si="47"/>
        <v>SIM</v>
      </c>
      <c r="AX268" s="5" t="str">
        <f t="shared" si="48"/>
        <v>VER CAPITAL</v>
      </c>
      <c r="AY268" s="5" t="str">
        <f t="shared" si="49"/>
        <v>OK</v>
      </c>
      <c r="BC268" s="44" t="s">
        <v>895</v>
      </c>
      <c r="BD268" t="s">
        <v>1734</v>
      </c>
      <c r="BE268" s="44" t="s">
        <v>915</v>
      </c>
      <c r="BF268" t="s">
        <v>916</v>
      </c>
      <c r="BG268" s="61" t="s">
        <v>914</v>
      </c>
      <c r="BH268" t="str">
        <f t="shared" si="41"/>
        <v>BANESE</v>
      </c>
    </row>
    <row r="269" spans="1:60" x14ac:dyDescent="0.25">
      <c r="A269" s="44" t="s">
        <v>1438</v>
      </c>
      <c r="B269" s="44" t="s">
        <v>895</v>
      </c>
      <c r="C269" t="s">
        <v>1735</v>
      </c>
      <c r="D269" s="44" t="s">
        <v>900</v>
      </c>
      <c r="E269" t="s">
        <v>901</v>
      </c>
      <c r="F269" t="s">
        <v>52</v>
      </c>
      <c r="G269" s="52" t="s">
        <v>91</v>
      </c>
      <c r="H269" t="s">
        <v>54</v>
      </c>
      <c r="I269" t="s">
        <v>55</v>
      </c>
      <c r="J269" t="s">
        <v>256</v>
      </c>
      <c r="K269" t="s">
        <v>57</v>
      </c>
      <c r="L269" t="s">
        <v>57</v>
      </c>
      <c r="M269" t="s">
        <v>58</v>
      </c>
      <c r="N269">
        <v>194</v>
      </c>
      <c r="O269" s="46" t="str">
        <f t="shared" si="42"/>
        <v>OK</v>
      </c>
      <c r="P269" t="s">
        <v>59</v>
      </c>
      <c r="Q269" t="s">
        <v>59</v>
      </c>
      <c r="R269" t="s">
        <v>57</v>
      </c>
      <c r="S269" s="68" t="s">
        <v>1204</v>
      </c>
      <c r="T269">
        <v>34194376.579999998</v>
      </c>
      <c r="U269">
        <v>27738975.010000002</v>
      </c>
      <c r="V269" s="48" t="str">
        <f t="shared" si="43"/>
        <v>OK</v>
      </c>
      <c r="W269">
        <v>36143829.009999998</v>
      </c>
      <c r="X269">
        <v>81667.56</v>
      </c>
      <c r="Y269" t="s">
        <v>57</v>
      </c>
      <c r="Z269">
        <v>356974.84</v>
      </c>
      <c r="AA269">
        <v>0</v>
      </c>
      <c r="AB269">
        <v>0</v>
      </c>
      <c r="AC269">
        <v>-1949452.43</v>
      </c>
      <c r="AD269" s="48" t="str">
        <f t="shared" si="44"/>
        <v>OK</v>
      </c>
      <c r="AE269">
        <v>102942842.76000001</v>
      </c>
      <c r="AG269">
        <v>0</v>
      </c>
      <c r="AH269">
        <v>34119125.299999997</v>
      </c>
      <c r="AI269">
        <v>28966706.260000002</v>
      </c>
      <c r="AJ269" s="46" t="str">
        <f t="shared" si="50"/>
        <v>OK</v>
      </c>
      <c r="AK269">
        <v>0</v>
      </c>
      <c r="AL269">
        <v>80795161.310000002</v>
      </c>
      <c r="AM269">
        <v>0</v>
      </c>
      <c r="AN269" s="49">
        <v>0</v>
      </c>
      <c r="AO269">
        <v>515885165</v>
      </c>
      <c r="AP269">
        <v>515885165</v>
      </c>
      <c r="AQ269" s="48">
        <f t="shared" si="45"/>
        <v>0</v>
      </c>
      <c r="AR269">
        <v>515936758.60000002</v>
      </c>
      <c r="AS269">
        <v>515936758.60000002</v>
      </c>
      <c r="AT269">
        <v>0</v>
      </c>
      <c r="AU269">
        <v>0</v>
      </c>
      <c r="AV269" s="50">
        <f t="shared" si="46"/>
        <v>0</v>
      </c>
      <c r="AW269" s="50" t="str">
        <f t="shared" si="47"/>
        <v>NÃO</v>
      </c>
      <c r="AX269" s="5" t="str">
        <f t="shared" si="48"/>
        <v>OK</v>
      </c>
      <c r="AY269" s="5" t="str">
        <f t="shared" si="49"/>
        <v>OK</v>
      </c>
      <c r="BC269" s="44" t="s">
        <v>895</v>
      </c>
      <c r="BD269" t="s">
        <v>899</v>
      </c>
      <c r="BE269" s="44" t="s">
        <v>900</v>
      </c>
      <c r="BF269" t="s">
        <v>901</v>
      </c>
      <c r="BG269" s="61" t="s">
        <v>899</v>
      </c>
      <c r="BH269" t="str">
        <f t="shared" si="41"/>
        <v>CEHOP</v>
      </c>
    </row>
    <row r="270" spans="1:60" x14ac:dyDescent="0.25">
      <c r="A270" s="44" t="s">
        <v>1438</v>
      </c>
      <c r="B270" s="44" t="s">
        <v>895</v>
      </c>
      <c r="C270" t="s">
        <v>1736</v>
      </c>
      <c r="D270" s="44" t="s">
        <v>906</v>
      </c>
      <c r="E270" t="s">
        <v>907</v>
      </c>
      <c r="F270" t="s">
        <v>52</v>
      </c>
      <c r="G270" s="52" t="s">
        <v>72</v>
      </c>
      <c r="H270" t="s">
        <v>54</v>
      </c>
      <c r="I270" t="s">
        <v>55</v>
      </c>
      <c r="J270" t="s">
        <v>256</v>
      </c>
      <c r="K270" t="s">
        <v>57</v>
      </c>
      <c r="L270" t="s">
        <v>57</v>
      </c>
      <c r="M270" t="s">
        <v>58</v>
      </c>
      <c r="N270">
        <v>304</v>
      </c>
      <c r="O270" s="46" t="str">
        <f t="shared" si="42"/>
        <v>OK</v>
      </c>
      <c r="P270" t="s">
        <v>59</v>
      </c>
      <c r="Q270" t="s">
        <v>59</v>
      </c>
      <c r="R270" t="s">
        <v>57</v>
      </c>
      <c r="S270" s="64" t="s">
        <v>1206</v>
      </c>
      <c r="T270">
        <v>3404991.08</v>
      </c>
      <c r="U270">
        <v>51535748.770000003</v>
      </c>
      <c r="V270" s="48" t="str">
        <f t="shared" si="43"/>
        <v>OK</v>
      </c>
      <c r="W270">
        <v>71549152.819999993</v>
      </c>
      <c r="X270">
        <v>0</v>
      </c>
      <c r="Y270" t="s">
        <v>57</v>
      </c>
      <c r="Z270">
        <v>242420.89</v>
      </c>
      <c r="AA270">
        <v>0</v>
      </c>
      <c r="AB270">
        <v>700456.36</v>
      </c>
      <c r="AC270">
        <v>-433819.39</v>
      </c>
      <c r="AD270" s="48" t="str">
        <f t="shared" si="44"/>
        <v>OK</v>
      </c>
      <c r="AE270">
        <v>-15634770.810000001</v>
      </c>
      <c r="AG270">
        <v>0</v>
      </c>
      <c r="AH270">
        <v>37112659.5</v>
      </c>
      <c r="AI270">
        <v>66915177.979999997</v>
      </c>
      <c r="AJ270" s="46" t="str">
        <f t="shared" si="50"/>
        <v>OK</v>
      </c>
      <c r="AK270">
        <v>0</v>
      </c>
      <c r="AL270">
        <v>0</v>
      </c>
      <c r="AM270">
        <v>0</v>
      </c>
      <c r="AN270" s="49">
        <v>0</v>
      </c>
      <c r="AO270">
        <v>55879586.670000002</v>
      </c>
      <c r="AP270">
        <v>55879586.670000002</v>
      </c>
      <c r="AQ270" s="48">
        <f t="shared" si="45"/>
        <v>0</v>
      </c>
      <c r="AR270">
        <v>96690083.200000003</v>
      </c>
      <c r="AS270">
        <v>96690083.200000003</v>
      </c>
      <c r="AT270">
        <v>0</v>
      </c>
      <c r="AU270">
        <v>0</v>
      </c>
      <c r="AV270" s="50">
        <f t="shared" si="46"/>
        <v>0</v>
      </c>
      <c r="AW270" s="50" t="str">
        <f t="shared" si="47"/>
        <v>NÃO</v>
      </c>
      <c r="AX270" s="5" t="str">
        <f t="shared" si="48"/>
        <v>OK</v>
      </c>
      <c r="AY270" s="5" t="str">
        <f t="shared" si="49"/>
        <v>OK</v>
      </c>
      <c r="BC270" s="44" t="s">
        <v>895</v>
      </c>
      <c r="BD270" t="s">
        <v>905</v>
      </c>
      <c r="BE270" s="44" t="s">
        <v>906</v>
      </c>
      <c r="BF270" t="s">
        <v>907</v>
      </c>
      <c r="BG270" s="61" t="s">
        <v>905</v>
      </c>
      <c r="BH270" t="str">
        <f t="shared" si="41"/>
        <v>CODERSE</v>
      </c>
    </row>
    <row r="271" spans="1:60" x14ac:dyDescent="0.25">
      <c r="A271" s="44" t="s">
        <v>1438</v>
      </c>
      <c r="B271" s="44" t="s">
        <v>895</v>
      </c>
      <c r="C271" t="s">
        <v>1737</v>
      </c>
      <c r="D271" s="44" t="s">
        <v>903</v>
      </c>
      <c r="E271" t="s">
        <v>904</v>
      </c>
      <c r="F271" t="s">
        <v>52</v>
      </c>
      <c r="G271" s="52" t="s">
        <v>63</v>
      </c>
      <c r="H271" t="s">
        <v>54</v>
      </c>
      <c r="I271" t="s">
        <v>55</v>
      </c>
      <c r="J271" t="s">
        <v>256</v>
      </c>
      <c r="K271" t="s">
        <v>57</v>
      </c>
      <c r="L271" t="s">
        <v>57</v>
      </c>
      <c r="M271" t="s">
        <v>58</v>
      </c>
      <c r="N271">
        <v>157</v>
      </c>
      <c r="O271" s="46" t="str">
        <f t="shared" si="42"/>
        <v>OK</v>
      </c>
      <c r="P271" t="s">
        <v>59</v>
      </c>
      <c r="Q271" t="s">
        <v>59</v>
      </c>
      <c r="R271" t="s">
        <v>57</v>
      </c>
      <c r="S271" s="68" t="s">
        <v>1205</v>
      </c>
      <c r="T271">
        <v>41771850</v>
      </c>
      <c r="U271">
        <v>27429226</v>
      </c>
      <c r="V271" s="48" t="str">
        <f t="shared" si="43"/>
        <v>OK</v>
      </c>
      <c r="W271">
        <v>45039044.149999999</v>
      </c>
      <c r="X271">
        <v>2954955</v>
      </c>
      <c r="Y271" t="s">
        <v>57</v>
      </c>
      <c r="Z271">
        <v>432276</v>
      </c>
      <c r="AA271">
        <v>0</v>
      </c>
      <c r="AB271">
        <v>253751</v>
      </c>
      <c r="AC271">
        <v>-3267193.41</v>
      </c>
      <c r="AD271" s="48" t="str">
        <f t="shared" si="44"/>
        <v>OK</v>
      </c>
      <c r="AE271">
        <v>216793092.44</v>
      </c>
      <c r="AG271">
        <v>0</v>
      </c>
      <c r="AH271">
        <v>0</v>
      </c>
      <c r="AI271">
        <v>0</v>
      </c>
      <c r="AJ271" s="46" t="str">
        <f t="shared" si="50"/>
        <v>OK</v>
      </c>
      <c r="AK271">
        <v>0</v>
      </c>
      <c r="AL271">
        <v>0</v>
      </c>
      <c r="AM271">
        <v>0</v>
      </c>
      <c r="AN271" s="49">
        <v>0</v>
      </c>
      <c r="AO271">
        <v>117422262</v>
      </c>
      <c r="AP271">
        <v>117422262</v>
      </c>
      <c r="AQ271" s="48">
        <f t="shared" si="45"/>
        <v>0</v>
      </c>
      <c r="AR271">
        <v>118019938</v>
      </c>
      <c r="AS271">
        <v>118019938</v>
      </c>
      <c r="AT271">
        <v>0</v>
      </c>
      <c r="AU271">
        <v>0</v>
      </c>
      <c r="AV271" s="50">
        <f t="shared" si="46"/>
        <v>0</v>
      </c>
      <c r="AW271" s="50" t="str">
        <f t="shared" si="47"/>
        <v>NÃO</v>
      </c>
      <c r="AX271" s="5" t="str">
        <f t="shared" si="48"/>
        <v>OK</v>
      </c>
      <c r="AY271" s="5" t="str">
        <f t="shared" si="49"/>
        <v>OK</v>
      </c>
      <c r="BC271" s="44" t="s">
        <v>895</v>
      </c>
      <c r="BD271" t="s">
        <v>902</v>
      </c>
      <c r="BE271" s="44" t="s">
        <v>903</v>
      </c>
      <c r="BF271" t="s">
        <v>904</v>
      </c>
      <c r="BG271" s="61" t="s">
        <v>902</v>
      </c>
      <c r="BH271" t="str">
        <f t="shared" si="41"/>
        <v>CODISE</v>
      </c>
    </row>
    <row r="272" spans="1:60" x14ac:dyDescent="0.25">
      <c r="A272" s="44" t="s">
        <v>1438</v>
      </c>
      <c r="B272" s="44" t="s">
        <v>895</v>
      </c>
      <c r="C272" t="s">
        <v>1738</v>
      </c>
      <c r="D272" s="44" t="s">
        <v>933</v>
      </c>
      <c r="E272" t="s">
        <v>934</v>
      </c>
      <c r="F272" t="s">
        <v>52</v>
      </c>
      <c r="G272" s="58" t="s">
        <v>63</v>
      </c>
      <c r="H272" t="s">
        <v>54</v>
      </c>
      <c r="I272" t="s">
        <v>55</v>
      </c>
      <c r="J272" t="s">
        <v>56</v>
      </c>
      <c r="K272" t="s">
        <v>57</v>
      </c>
      <c r="L272" t="s">
        <v>57</v>
      </c>
      <c r="M272" t="s">
        <v>111</v>
      </c>
      <c r="N272">
        <v>11</v>
      </c>
      <c r="O272" s="46" t="str">
        <f t="shared" si="42"/>
        <v>OK</v>
      </c>
      <c r="P272" t="s">
        <v>59</v>
      </c>
      <c r="Q272" t="s">
        <v>59</v>
      </c>
      <c r="R272" t="s">
        <v>57</v>
      </c>
      <c r="S272" s="64" t="s">
        <v>1215</v>
      </c>
      <c r="T272">
        <v>0</v>
      </c>
      <c r="U272">
        <v>716654.07</v>
      </c>
      <c r="V272" s="48" t="str">
        <f t="shared" si="43"/>
        <v>OK</v>
      </c>
      <c r="W272">
        <v>848463.8</v>
      </c>
      <c r="X272">
        <v>0</v>
      </c>
      <c r="Y272" t="s">
        <v>57</v>
      </c>
      <c r="Z272">
        <v>84000</v>
      </c>
      <c r="AA272">
        <v>0</v>
      </c>
      <c r="AB272">
        <v>0</v>
      </c>
      <c r="AC272">
        <v>-800838.41</v>
      </c>
      <c r="AD272" s="48" t="str">
        <f t="shared" si="44"/>
        <v>OK</v>
      </c>
      <c r="AE272">
        <v>2368442.63</v>
      </c>
      <c r="AG272">
        <v>0</v>
      </c>
      <c r="AH272">
        <v>0</v>
      </c>
      <c r="AI272">
        <v>0</v>
      </c>
      <c r="AJ272" s="46" t="str">
        <f t="shared" si="50"/>
        <v>OK</v>
      </c>
      <c r="AK272">
        <v>0</v>
      </c>
      <c r="AL272">
        <v>0</v>
      </c>
      <c r="AM272">
        <v>0</v>
      </c>
      <c r="AN272" s="49">
        <v>0</v>
      </c>
      <c r="AO272">
        <v>0</v>
      </c>
      <c r="AP272">
        <v>7920000</v>
      </c>
      <c r="AQ272" s="48">
        <f t="shared" si="45"/>
        <v>7920000</v>
      </c>
      <c r="AR272">
        <v>0</v>
      </c>
      <c r="AS272">
        <v>3200000</v>
      </c>
      <c r="AT272">
        <v>0</v>
      </c>
      <c r="AU272">
        <v>4720000</v>
      </c>
      <c r="AV272" s="50">
        <f t="shared" si="46"/>
        <v>7920000</v>
      </c>
      <c r="AW272" s="50" t="str">
        <f t="shared" si="47"/>
        <v>SIM</v>
      </c>
      <c r="AX272" s="5" t="str">
        <f t="shared" si="48"/>
        <v>OK</v>
      </c>
      <c r="AY272" s="5" t="str">
        <f t="shared" si="49"/>
        <v>OK</v>
      </c>
      <c r="BC272" s="44" t="s">
        <v>895</v>
      </c>
      <c r="BD272" t="s">
        <v>932</v>
      </c>
      <c r="BE272" s="44" t="s">
        <v>933</v>
      </c>
      <c r="BF272" t="s">
        <v>934</v>
      </c>
      <c r="BG272" s="61" t="s">
        <v>932</v>
      </c>
      <c r="BH272" t="str">
        <f t="shared" si="41"/>
        <v>DESENVOLVE-SE</v>
      </c>
    </row>
    <row r="273" spans="1:60" x14ac:dyDescent="0.25">
      <c r="A273" s="44" t="s">
        <v>1438</v>
      </c>
      <c r="B273" s="44" t="s">
        <v>895</v>
      </c>
      <c r="C273" t="s">
        <v>1739</v>
      </c>
      <c r="D273" s="44" t="s">
        <v>909</v>
      </c>
      <c r="E273" t="s">
        <v>910</v>
      </c>
      <c r="F273" t="s">
        <v>52</v>
      </c>
      <c r="G273" s="52" t="s">
        <v>87</v>
      </c>
      <c r="H273" t="s">
        <v>54</v>
      </c>
      <c r="I273" t="s">
        <v>55</v>
      </c>
      <c r="J273" t="s">
        <v>56</v>
      </c>
      <c r="K273" t="s">
        <v>57</v>
      </c>
      <c r="L273" t="s">
        <v>57</v>
      </c>
      <c r="M273" t="s">
        <v>111</v>
      </c>
      <c r="N273">
        <v>1573</v>
      </c>
      <c r="O273" s="46" t="str">
        <f t="shared" si="42"/>
        <v>OK</v>
      </c>
      <c r="P273" t="s">
        <v>59</v>
      </c>
      <c r="Q273" t="s">
        <v>59</v>
      </c>
      <c r="R273" t="s">
        <v>57</v>
      </c>
      <c r="S273" s="57" t="s">
        <v>1207</v>
      </c>
      <c r="T273">
        <v>776515411</v>
      </c>
      <c r="U273">
        <v>309463432</v>
      </c>
      <c r="V273" s="48" t="str">
        <f t="shared" si="43"/>
        <v>OK</v>
      </c>
      <c r="W273">
        <v>724832295</v>
      </c>
      <c r="X273">
        <v>103655365</v>
      </c>
      <c r="Y273" t="s">
        <v>57</v>
      </c>
      <c r="Z273">
        <v>795367.6</v>
      </c>
      <c r="AA273">
        <v>0</v>
      </c>
      <c r="AB273">
        <v>98472.49</v>
      </c>
      <c r="AC273">
        <v>46154909</v>
      </c>
      <c r="AD273" s="48" t="str">
        <f t="shared" si="44"/>
        <v>OK</v>
      </c>
      <c r="AE273">
        <v>1930266171</v>
      </c>
      <c r="AG273">
        <v>0</v>
      </c>
      <c r="AH273">
        <v>0</v>
      </c>
      <c r="AI273">
        <v>0</v>
      </c>
      <c r="AJ273" s="46" t="str">
        <f t="shared" si="50"/>
        <v>OK</v>
      </c>
      <c r="AK273">
        <v>0</v>
      </c>
      <c r="AL273">
        <v>0</v>
      </c>
      <c r="AM273">
        <v>64540351</v>
      </c>
      <c r="AN273" s="49">
        <v>18884886</v>
      </c>
      <c r="AO273">
        <v>14974890260</v>
      </c>
      <c r="AP273">
        <v>14974890260</v>
      </c>
      <c r="AQ273" s="48">
        <f t="shared" si="45"/>
        <v>0</v>
      </c>
      <c r="AR273">
        <v>1302000000</v>
      </c>
      <c r="AS273">
        <v>1302000000</v>
      </c>
      <c r="AT273">
        <v>662078864.04999995</v>
      </c>
      <c r="AU273">
        <v>680963750</v>
      </c>
      <c r="AV273" s="50">
        <f t="shared" si="46"/>
        <v>680963750</v>
      </c>
      <c r="AW273" s="50" t="str">
        <f t="shared" si="47"/>
        <v>SIM</v>
      </c>
      <c r="AX273" s="5" t="str">
        <f t="shared" si="48"/>
        <v>VER CAPITAL</v>
      </c>
      <c r="AY273" s="5" t="str">
        <f t="shared" si="49"/>
        <v>OK</v>
      </c>
      <c r="BC273" s="44" t="s">
        <v>895</v>
      </c>
      <c r="BD273" t="s">
        <v>908</v>
      </c>
      <c r="BE273" s="44" t="s">
        <v>909</v>
      </c>
      <c r="BF273" t="s">
        <v>910</v>
      </c>
      <c r="BG273" s="61" t="s">
        <v>908</v>
      </c>
      <c r="BH273" t="str">
        <f t="shared" si="41"/>
        <v>DESO</v>
      </c>
    </row>
    <row r="274" spans="1:60" x14ac:dyDescent="0.25">
      <c r="A274" s="44" t="s">
        <v>1438</v>
      </c>
      <c r="B274" s="44" t="s">
        <v>895</v>
      </c>
      <c r="C274" t="s">
        <v>1740</v>
      </c>
      <c r="D274" s="44" t="s">
        <v>924</v>
      </c>
      <c r="E274" t="s">
        <v>925</v>
      </c>
      <c r="F274" t="s">
        <v>52</v>
      </c>
      <c r="G274" s="52" t="s">
        <v>102</v>
      </c>
      <c r="H274" t="s">
        <v>73</v>
      </c>
      <c r="I274" t="s">
        <v>74</v>
      </c>
      <c r="J274" t="s">
        <v>56</v>
      </c>
      <c r="K274" t="s">
        <v>57</v>
      </c>
      <c r="L274" t="s">
        <v>57</v>
      </c>
      <c r="M274" t="s">
        <v>58</v>
      </c>
      <c r="N274">
        <v>496</v>
      </c>
      <c r="O274" s="46" t="str">
        <f t="shared" si="42"/>
        <v>OK</v>
      </c>
      <c r="P274" t="s">
        <v>59</v>
      </c>
      <c r="Q274" t="s">
        <v>59</v>
      </c>
      <c r="R274" t="s">
        <v>57</v>
      </c>
      <c r="S274" s="57" t="s">
        <v>1212</v>
      </c>
      <c r="T274">
        <v>5900208.4900000002</v>
      </c>
      <c r="U274">
        <v>50374309.719999999</v>
      </c>
      <c r="V274" s="48" t="str">
        <f t="shared" si="43"/>
        <v>OK</v>
      </c>
      <c r="W274">
        <v>63063296.5</v>
      </c>
      <c r="X274">
        <v>1369643.83</v>
      </c>
      <c r="Y274" t="s">
        <v>57</v>
      </c>
      <c r="Z274">
        <v>249488.09</v>
      </c>
      <c r="AA274">
        <v>0</v>
      </c>
      <c r="AB274">
        <v>2400</v>
      </c>
      <c r="AC274">
        <v>1563239.9</v>
      </c>
      <c r="AD274" s="48" t="str">
        <f t="shared" si="44"/>
        <v>OK</v>
      </c>
      <c r="AE274">
        <v>37175348.090000004</v>
      </c>
      <c r="AG274">
        <v>0</v>
      </c>
      <c r="AH274">
        <v>54195241.079999998</v>
      </c>
      <c r="AI274">
        <v>53250877.299999997</v>
      </c>
      <c r="AJ274" s="46" t="str">
        <f t="shared" si="50"/>
        <v>OK</v>
      </c>
      <c r="AK274">
        <v>0</v>
      </c>
      <c r="AL274">
        <v>0</v>
      </c>
      <c r="AM274">
        <v>0</v>
      </c>
      <c r="AN274" s="49">
        <v>0</v>
      </c>
      <c r="AO274">
        <v>0</v>
      </c>
      <c r="AP274">
        <v>0</v>
      </c>
      <c r="AQ274" s="48">
        <f t="shared" si="45"/>
        <v>0</v>
      </c>
      <c r="AR274">
        <v>37572872.109999999</v>
      </c>
      <c r="AS274">
        <v>37572872.109999999</v>
      </c>
      <c r="AT274">
        <v>0</v>
      </c>
      <c r="AU274">
        <v>0</v>
      </c>
      <c r="AV274" s="50">
        <f t="shared" si="46"/>
        <v>0</v>
      </c>
      <c r="AW274" s="50" t="str">
        <f t="shared" si="47"/>
        <v>NÃO</v>
      </c>
      <c r="AX274" s="5" t="str">
        <f t="shared" si="48"/>
        <v>OK</v>
      </c>
      <c r="AY274" s="5" t="str">
        <f t="shared" si="49"/>
        <v>OK</v>
      </c>
      <c r="BC274" s="44" t="s">
        <v>895</v>
      </c>
      <c r="BD274" t="s">
        <v>923</v>
      </c>
      <c r="BE274" s="44" t="s">
        <v>924</v>
      </c>
      <c r="BF274" t="s">
        <v>925</v>
      </c>
      <c r="BG274" s="61" t="s">
        <v>923</v>
      </c>
      <c r="BH274" t="str">
        <f t="shared" si="41"/>
        <v>EMDAGRO</v>
      </c>
    </row>
    <row r="275" spans="1:60" x14ac:dyDescent="0.25">
      <c r="A275" s="44" t="s">
        <v>1438</v>
      </c>
      <c r="B275" s="44" t="s">
        <v>895</v>
      </c>
      <c r="C275" t="s">
        <v>1741</v>
      </c>
      <c r="D275" s="44" t="s">
        <v>921</v>
      </c>
      <c r="E275" t="s">
        <v>922</v>
      </c>
      <c r="F275" t="s">
        <v>52</v>
      </c>
      <c r="G275" s="52" t="s">
        <v>98</v>
      </c>
      <c r="H275" t="s">
        <v>73</v>
      </c>
      <c r="I275" t="s">
        <v>74</v>
      </c>
      <c r="J275" t="s">
        <v>56</v>
      </c>
      <c r="K275" t="s">
        <v>57</v>
      </c>
      <c r="L275" t="s">
        <v>57</v>
      </c>
      <c r="M275" t="s">
        <v>58</v>
      </c>
      <c r="N275">
        <v>98</v>
      </c>
      <c r="O275" s="46" t="str">
        <f t="shared" si="42"/>
        <v>OK</v>
      </c>
      <c r="P275" t="s">
        <v>59</v>
      </c>
      <c r="Q275" t="s">
        <v>59</v>
      </c>
      <c r="R275" t="s">
        <v>57</v>
      </c>
      <c r="S275" s="68" t="s">
        <v>1211</v>
      </c>
      <c r="T275">
        <v>10728116.82</v>
      </c>
      <c r="U275">
        <v>7960105.96</v>
      </c>
      <c r="V275" s="48" t="str">
        <f t="shared" si="43"/>
        <v>OK</v>
      </c>
      <c r="W275">
        <v>10077050.949999999</v>
      </c>
      <c r="X275">
        <v>0</v>
      </c>
      <c r="Y275" t="s">
        <v>57</v>
      </c>
      <c r="Z275">
        <v>320567.49</v>
      </c>
      <c r="AA275">
        <v>0</v>
      </c>
      <c r="AB275">
        <v>136651.01</v>
      </c>
      <c r="AC275">
        <v>651065.87</v>
      </c>
      <c r="AD275" s="48" t="str">
        <f t="shared" si="44"/>
        <v>OK</v>
      </c>
      <c r="AE275">
        <v>-5672358.8499999996</v>
      </c>
      <c r="AG275">
        <v>0</v>
      </c>
      <c r="AH275">
        <v>0</v>
      </c>
      <c r="AI275">
        <v>0</v>
      </c>
      <c r="AJ275" s="46" t="str">
        <f t="shared" si="50"/>
        <v>OK</v>
      </c>
      <c r="AK275">
        <v>0</v>
      </c>
      <c r="AL275">
        <v>0</v>
      </c>
      <c r="AM275">
        <v>0</v>
      </c>
      <c r="AN275" s="49">
        <v>0</v>
      </c>
      <c r="AO275">
        <v>0</v>
      </c>
      <c r="AP275">
        <v>0</v>
      </c>
      <c r="AQ275" s="48">
        <f t="shared" si="45"/>
        <v>0</v>
      </c>
      <c r="AR275">
        <v>8775120.9600000009</v>
      </c>
      <c r="AS275">
        <v>8775120.9600000009</v>
      </c>
      <c r="AT275">
        <v>0</v>
      </c>
      <c r="AU275">
        <v>0</v>
      </c>
      <c r="AV275" s="50">
        <f t="shared" si="46"/>
        <v>0</v>
      </c>
      <c r="AW275" s="50" t="str">
        <f t="shared" si="47"/>
        <v>NÃO</v>
      </c>
      <c r="AX275" s="5" t="str">
        <f t="shared" si="48"/>
        <v>OK</v>
      </c>
      <c r="AY275" s="5" t="str">
        <f t="shared" si="49"/>
        <v>OK</v>
      </c>
      <c r="BC275" s="44" t="s">
        <v>895</v>
      </c>
      <c r="BD275" t="s">
        <v>920</v>
      </c>
      <c r="BE275" s="44" t="s">
        <v>921</v>
      </c>
      <c r="BF275" t="s">
        <v>922</v>
      </c>
      <c r="BG275" s="61" t="s">
        <v>920</v>
      </c>
      <c r="BH275" t="str">
        <f t="shared" si="41"/>
        <v>EMGETIS</v>
      </c>
    </row>
    <row r="276" spans="1:60" x14ac:dyDescent="0.25">
      <c r="A276" s="44" t="s">
        <v>1438</v>
      </c>
      <c r="B276" s="44" t="s">
        <v>895</v>
      </c>
      <c r="C276" t="s">
        <v>1742</v>
      </c>
      <c r="D276" s="44" t="s">
        <v>918</v>
      </c>
      <c r="E276" t="s">
        <v>919</v>
      </c>
      <c r="F276" t="s">
        <v>52</v>
      </c>
      <c r="G276" s="52" t="s">
        <v>149</v>
      </c>
      <c r="H276" t="s">
        <v>54</v>
      </c>
      <c r="I276" t="s">
        <v>55</v>
      </c>
      <c r="J276" t="s">
        <v>56</v>
      </c>
      <c r="K276" t="s">
        <v>57</v>
      </c>
      <c r="L276" t="s">
        <v>57</v>
      </c>
      <c r="M276" t="s">
        <v>58</v>
      </c>
      <c r="N276">
        <v>41</v>
      </c>
      <c r="O276" s="46" t="str">
        <f t="shared" si="42"/>
        <v>OK</v>
      </c>
      <c r="P276" t="s">
        <v>59</v>
      </c>
      <c r="Q276" t="s">
        <v>59</v>
      </c>
      <c r="R276" t="s">
        <v>57</v>
      </c>
      <c r="S276" s="57" t="s">
        <v>1210</v>
      </c>
      <c r="T276">
        <v>40630.51</v>
      </c>
      <c r="U276">
        <v>2216254.96</v>
      </c>
      <c r="V276" s="48" t="str">
        <f t="shared" si="43"/>
        <v>OK</v>
      </c>
      <c r="W276">
        <v>5310502.67</v>
      </c>
      <c r="X276">
        <v>0</v>
      </c>
      <c r="Y276" t="s">
        <v>57</v>
      </c>
      <c r="Z276">
        <v>554512.66</v>
      </c>
      <c r="AA276">
        <v>0</v>
      </c>
      <c r="AB276">
        <v>0</v>
      </c>
      <c r="AC276">
        <v>-2036750.62</v>
      </c>
      <c r="AD276" s="48" t="str">
        <f t="shared" si="44"/>
        <v>OK</v>
      </c>
      <c r="AE276">
        <v>6613196.0899999999</v>
      </c>
      <c r="AG276">
        <v>0</v>
      </c>
      <c r="AH276">
        <v>0</v>
      </c>
      <c r="AI276">
        <v>0</v>
      </c>
      <c r="AJ276" s="46" t="str">
        <f t="shared" si="50"/>
        <v>OK</v>
      </c>
      <c r="AK276">
        <v>0</v>
      </c>
      <c r="AL276">
        <v>0</v>
      </c>
      <c r="AM276">
        <v>0</v>
      </c>
      <c r="AN276" s="49">
        <v>0</v>
      </c>
      <c r="AO276">
        <v>3025545.3</v>
      </c>
      <c r="AP276">
        <v>3025545.3</v>
      </c>
      <c r="AQ276" s="48">
        <f t="shared" si="45"/>
        <v>0</v>
      </c>
      <c r="AR276">
        <v>34550951</v>
      </c>
      <c r="AS276">
        <v>34550951</v>
      </c>
      <c r="AT276">
        <v>0</v>
      </c>
      <c r="AU276">
        <v>0</v>
      </c>
      <c r="AV276" s="50">
        <f t="shared" si="46"/>
        <v>0</v>
      </c>
      <c r="AW276" s="50" t="str">
        <f t="shared" si="47"/>
        <v>NÃO</v>
      </c>
      <c r="AX276" s="5" t="str">
        <f t="shared" si="48"/>
        <v>OK</v>
      </c>
      <c r="AY276" s="5" t="str">
        <f t="shared" si="49"/>
        <v>OK</v>
      </c>
      <c r="BC276" s="44" t="s">
        <v>895</v>
      </c>
      <c r="BD276" t="s">
        <v>1743</v>
      </c>
      <c r="BE276" s="44" t="s">
        <v>918</v>
      </c>
      <c r="BF276" t="s">
        <v>919</v>
      </c>
      <c r="BG276" s="61" t="s">
        <v>917</v>
      </c>
      <c r="BH276" t="str">
        <f t="shared" si="41"/>
        <v>EMSETUR</v>
      </c>
    </row>
    <row r="277" spans="1:60" x14ac:dyDescent="0.25">
      <c r="A277" s="44" t="s">
        <v>1438</v>
      </c>
      <c r="B277" s="44" t="s">
        <v>895</v>
      </c>
      <c r="C277" t="s">
        <v>1744</v>
      </c>
      <c r="D277" s="44" t="s">
        <v>927</v>
      </c>
      <c r="E277" t="s">
        <v>928</v>
      </c>
      <c r="F277" t="s">
        <v>52</v>
      </c>
      <c r="G277" s="52" t="s">
        <v>121</v>
      </c>
      <c r="H277" t="s">
        <v>73</v>
      </c>
      <c r="I277" t="s">
        <v>74</v>
      </c>
      <c r="J277" t="s">
        <v>56</v>
      </c>
      <c r="K277" t="s">
        <v>57</v>
      </c>
      <c r="L277" t="s">
        <v>57</v>
      </c>
      <c r="M277" t="s">
        <v>111</v>
      </c>
      <c r="N277">
        <v>73</v>
      </c>
      <c r="O277" s="46" t="str">
        <f t="shared" si="42"/>
        <v>OK</v>
      </c>
      <c r="P277" t="s">
        <v>59</v>
      </c>
      <c r="Q277" t="s">
        <v>59</v>
      </c>
      <c r="R277" t="s">
        <v>57</v>
      </c>
      <c r="S277" s="68" t="s">
        <v>1213</v>
      </c>
      <c r="T277">
        <v>8194675.2699999996</v>
      </c>
      <c r="U277">
        <v>5733940.5999999996</v>
      </c>
      <c r="V277" s="48" t="str">
        <f t="shared" si="43"/>
        <v>OK</v>
      </c>
      <c r="W277">
        <v>9629770.7200000007</v>
      </c>
      <c r="X277">
        <v>0</v>
      </c>
      <c r="Y277" t="s">
        <v>57</v>
      </c>
      <c r="Z277">
        <v>303596.26</v>
      </c>
      <c r="AA277">
        <v>0</v>
      </c>
      <c r="AB277">
        <v>0</v>
      </c>
      <c r="AC277">
        <v>-1012601.06</v>
      </c>
      <c r="AD277" s="48" t="str">
        <f t="shared" si="44"/>
        <v>OK</v>
      </c>
      <c r="AE277">
        <v>1743019.02</v>
      </c>
      <c r="AG277">
        <v>0</v>
      </c>
      <c r="AH277">
        <v>0</v>
      </c>
      <c r="AI277">
        <v>0</v>
      </c>
      <c r="AJ277" s="46" t="str">
        <f t="shared" si="50"/>
        <v>OK</v>
      </c>
      <c r="AK277">
        <v>0</v>
      </c>
      <c r="AL277">
        <v>1270575.79</v>
      </c>
      <c r="AM277">
        <v>0</v>
      </c>
      <c r="AN277" s="49">
        <v>0</v>
      </c>
      <c r="AO277">
        <v>0</v>
      </c>
      <c r="AP277">
        <v>0</v>
      </c>
      <c r="AQ277" s="48">
        <f t="shared" si="45"/>
        <v>0</v>
      </c>
      <c r="AR277">
        <v>9000000</v>
      </c>
      <c r="AS277">
        <v>9000000</v>
      </c>
      <c r="AT277">
        <v>0</v>
      </c>
      <c r="AU277">
        <v>0</v>
      </c>
      <c r="AV277" s="50">
        <f t="shared" si="46"/>
        <v>0</v>
      </c>
      <c r="AW277" s="50" t="str">
        <f t="shared" si="47"/>
        <v>NÃO</v>
      </c>
      <c r="AX277" s="5" t="str">
        <f t="shared" si="48"/>
        <v>OK</v>
      </c>
      <c r="AY277" s="5" t="str">
        <f t="shared" si="49"/>
        <v>OK</v>
      </c>
      <c r="BC277" s="44" t="s">
        <v>895</v>
      </c>
      <c r="BD277" t="s">
        <v>926</v>
      </c>
      <c r="BE277" s="44" t="s">
        <v>927</v>
      </c>
      <c r="BF277" t="s">
        <v>928</v>
      </c>
      <c r="BG277" s="61" t="s">
        <v>926</v>
      </c>
      <c r="BH277" t="str">
        <f t="shared" si="41"/>
        <v>IOSE</v>
      </c>
    </row>
    <row r="278" spans="1:60" x14ac:dyDescent="0.25">
      <c r="A278" s="44" t="s">
        <v>1438</v>
      </c>
      <c r="B278" s="44" t="s">
        <v>895</v>
      </c>
      <c r="C278" t="s">
        <v>1745</v>
      </c>
      <c r="D278" s="44" t="s">
        <v>912</v>
      </c>
      <c r="E278" t="s">
        <v>913</v>
      </c>
      <c r="F278" t="s">
        <v>52</v>
      </c>
      <c r="G278" s="52" t="s">
        <v>63</v>
      </c>
      <c r="H278" t="s">
        <v>73</v>
      </c>
      <c r="I278" t="s">
        <v>74</v>
      </c>
      <c r="J278" t="s">
        <v>56</v>
      </c>
      <c r="K278" t="s">
        <v>57</v>
      </c>
      <c r="L278" t="s">
        <v>57</v>
      </c>
      <c r="M278" t="s">
        <v>58</v>
      </c>
      <c r="N278">
        <v>56</v>
      </c>
      <c r="O278" s="46" t="str">
        <f t="shared" si="42"/>
        <v>OK</v>
      </c>
      <c r="P278" t="s">
        <v>59</v>
      </c>
      <c r="Q278" t="s">
        <v>59</v>
      </c>
      <c r="R278" t="s">
        <v>57</v>
      </c>
      <c r="S278" s="57" t="s">
        <v>1208</v>
      </c>
      <c r="T278">
        <v>8602467.6099999994</v>
      </c>
      <c r="U278">
        <v>8771231.3699999992</v>
      </c>
      <c r="V278" s="48" t="str">
        <f t="shared" si="43"/>
        <v>OK</v>
      </c>
      <c r="W278">
        <v>8771231.3699999992</v>
      </c>
      <c r="X278">
        <v>0</v>
      </c>
      <c r="Y278" t="s">
        <v>57</v>
      </c>
      <c r="Z278">
        <v>171602</v>
      </c>
      <c r="AA278">
        <v>0</v>
      </c>
      <c r="AB278">
        <v>4785.38</v>
      </c>
      <c r="AC278">
        <v>-168763.76</v>
      </c>
      <c r="AD278" s="48" t="str">
        <f t="shared" si="44"/>
        <v>OK</v>
      </c>
      <c r="AE278">
        <v>-187186.39</v>
      </c>
      <c r="AG278">
        <v>0</v>
      </c>
      <c r="AH278">
        <v>8579528.5099999998</v>
      </c>
      <c r="AI278">
        <v>8586982.6999999993</v>
      </c>
      <c r="AJ278" s="46" t="str">
        <f t="shared" si="50"/>
        <v>OK</v>
      </c>
      <c r="AK278">
        <v>0</v>
      </c>
      <c r="AL278">
        <v>0</v>
      </c>
      <c r="AM278">
        <v>0</v>
      </c>
      <c r="AN278" s="49">
        <v>0</v>
      </c>
      <c r="AO278">
        <v>0</v>
      </c>
      <c r="AP278">
        <v>0</v>
      </c>
      <c r="AQ278" s="48">
        <f t="shared" si="45"/>
        <v>0</v>
      </c>
      <c r="AR278">
        <v>2395568.41</v>
      </c>
      <c r="AS278">
        <v>2395568.41</v>
      </c>
      <c r="AT278">
        <v>0</v>
      </c>
      <c r="AU278">
        <v>0</v>
      </c>
      <c r="AV278" s="50">
        <f t="shared" si="46"/>
        <v>0</v>
      </c>
      <c r="AW278" s="50" t="str">
        <f t="shared" si="47"/>
        <v>NÃO</v>
      </c>
      <c r="AX278" s="5" t="str">
        <f t="shared" si="48"/>
        <v>OK</v>
      </c>
      <c r="AY278" s="5" t="str">
        <f t="shared" si="49"/>
        <v>OK</v>
      </c>
      <c r="BC278" s="44" t="s">
        <v>895</v>
      </c>
      <c r="BD278" t="s">
        <v>911</v>
      </c>
      <c r="BE278" s="44" t="s">
        <v>912</v>
      </c>
      <c r="BF278" t="s">
        <v>913</v>
      </c>
      <c r="BG278" s="61" t="s">
        <v>911</v>
      </c>
      <c r="BH278" t="str">
        <f t="shared" si="41"/>
        <v>PRONESE</v>
      </c>
    </row>
    <row r="279" spans="1:60" x14ac:dyDescent="0.25">
      <c r="A279" s="44" t="s">
        <v>1438</v>
      </c>
      <c r="B279" s="44" t="s">
        <v>895</v>
      </c>
      <c r="C279" t="s">
        <v>1746</v>
      </c>
      <c r="D279" s="44" t="s">
        <v>897</v>
      </c>
      <c r="E279" t="s">
        <v>898</v>
      </c>
      <c r="F279" t="s">
        <v>52</v>
      </c>
      <c r="G279" s="52" t="s">
        <v>128</v>
      </c>
      <c r="H279" t="s">
        <v>54</v>
      </c>
      <c r="I279" t="s">
        <v>55</v>
      </c>
      <c r="J279" t="s">
        <v>56</v>
      </c>
      <c r="K279" t="s">
        <v>57</v>
      </c>
      <c r="L279" t="s">
        <v>57</v>
      </c>
      <c r="M279" t="s">
        <v>111</v>
      </c>
      <c r="N279">
        <v>100</v>
      </c>
      <c r="O279" s="46" t="str">
        <f t="shared" si="42"/>
        <v>OK</v>
      </c>
      <c r="P279" t="s">
        <v>59</v>
      </c>
      <c r="Q279" t="s">
        <v>59</v>
      </c>
      <c r="R279" t="s">
        <v>57</v>
      </c>
      <c r="S279" s="57" t="s">
        <v>1203</v>
      </c>
      <c r="T279">
        <v>336305328.54000002</v>
      </c>
      <c r="U279">
        <v>21867477.300000001</v>
      </c>
      <c r="V279" s="48" t="str">
        <f t="shared" si="43"/>
        <v>OK</v>
      </c>
      <c r="W279">
        <v>320988077</v>
      </c>
      <c r="X279">
        <v>16638130.279999999</v>
      </c>
      <c r="Y279" t="s">
        <v>57</v>
      </c>
      <c r="Z279">
        <v>424644.47</v>
      </c>
      <c r="AA279">
        <v>46328.160000000003</v>
      </c>
      <c r="AB279">
        <v>0</v>
      </c>
      <c r="AC279">
        <v>31789254.309999999</v>
      </c>
      <c r="AD279" s="48" t="str">
        <f t="shared" si="44"/>
        <v>OK</v>
      </c>
      <c r="AE279">
        <v>172114671.22</v>
      </c>
      <c r="AG279">
        <v>14459841.119999999</v>
      </c>
      <c r="AH279">
        <v>0</v>
      </c>
      <c r="AI279">
        <v>0</v>
      </c>
      <c r="AJ279" s="46" t="str">
        <f t="shared" si="50"/>
        <v>OK</v>
      </c>
      <c r="AK279">
        <v>0</v>
      </c>
      <c r="AL279">
        <v>0</v>
      </c>
      <c r="AM279">
        <v>0</v>
      </c>
      <c r="AN279" s="49">
        <v>0</v>
      </c>
      <c r="AO279">
        <v>289550</v>
      </c>
      <c r="AP279">
        <v>325956.90000000002</v>
      </c>
      <c r="AQ279" s="48">
        <f t="shared" si="45"/>
        <v>36406.900000000023</v>
      </c>
      <c r="AR279">
        <v>40805855.670000002</v>
      </c>
      <c r="AS279">
        <v>45936802.109999999</v>
      </c>
      <c r="AT279">
        <v>0</v>
      </c>
      <c r="AU279">
        <v>0</v>
      </c>
      <c r="AV279" s="50">
        <f t="shared" si="46"/>
        <v>5130946.4399999976</v>
      </c>
      <c r="AW279" s="50" t="str">
        <f t="shared" si="47"/>
        <v>SIM</v>
      </c>
      <c r="AX279" s="5" t="str">
        <f t="shared" si="48"/>
        <v>OK</v>
      </c>
      <c r="AY279" s="5" t="str">
        <f t="shared" si="49"/>
        <v>OK</v>
      </c>
      <c r="BC279" s="44" t="s">
        <v>895</v>
      </c>
      <c r="BD279" t="s">
        <v>1747</v>
      </c>
      <c r="BE279" s="44" t="s">
        <v>897</v>
      </c>
      <c r="BF279" t="s">
        <v>898</v>
      </c>
      <c r="BG279" s="61" t="s">
        <v>896</v>
      </c>
      <c r="BH279" t="str">
        <f t="shared" si="41"/>
        <v>SERGAS</v>
      </c>
    </row>
    <row r="280" spans="1:60" x14ac:dyDescent="0.25">
      <c r="A280" s="44" t="s">
        <v>1438</v>
      </c>
      <c r="B280" s="44" t="s">
        <v>895</v>
      </c>
      <c r="C280" t="s">
        <v>1748</v>
      </c>
      <c r="D280" s="44" t="s">
        <v>1298</v>
      </c>
      <c r="E280" t="s">
        <v>931</v>
      </c>
      <c r="F280" t="s">
        <v>52</v>
      </c>
      <c r="G280" s="75" t="s">
        <v>63</v>
      </c>
      <c r="H280" t="s">
        <v>54</v>
      </c>
      <c r="I280" t="s">
        <v>55</v>
      </c>
      <c r="J280" t="s">
        <v>56</v>
      </c>
      <c r="K280" t="s">
        <v>57</v>
      </c>
      <c r="L280" t="s">
        <v>57</v>
      </c>
      <c r="M280" t="s">
        <v>58</v>
      </c>
      <c r="N280">
        <v>0</v>
      </c>
      <c r="O280" s="46" t="str">
        <f t="shared" si="42"/>
        <v>VERIFICAR</v>
      </c>
      <c r="P280" t="s">
        <v>59</v>
      </c>
      <c r="Q280" t="s">
        <v>59</v>
      </c>
      <c r="R280" t="s">
        <v>57</v>
      </c>
      <c r="S280" s="64" t="s">
        <v>1214</v>
      </c>
      <c r="T280">
        <v>0</v>
      </c>
      <c r="U280">
        <v>0</v>
      </c>
      <c r="V280" s="48" t="str">
        <f t="shared" si="43"/>
        <v>OK</v>
      </c>
      <c r="W280">
        <v>92.95</v>
      </c>
      <c r="X280">
        <v>0</v>
      </c>
      <c r="Y280" t="s">
        <v>57</v>
      </c>
      <c r="Z280">
        <v>0</v>
      </c>
      <c r="AA280">
        <v>0</v>
      </c>
      <c r="AB280">
        <v>0</v>
      </c>
      <c r="AC280">
        <v>911.93</v>
      </c>
      <c r="AD280" s="48" t="str">
        <f t="shared" si="44"/>
        <v>OK</v>
      </c>
      <c r="AE280">
        <v>11602.66</v>
      </c>
      <c r="AG280">
        <v>0</v>
      </c>
      <c r="AH280">
        <v>0</v>
      </c>
      <c r="AI280">
        <v>0</v>
      </c>
      <c r="AJ280" s="46" t="str">
        <f t="shared" si="50"/>
        <v>OK</v>
      </c>
      <c r="AK280">
        <v>0</v>
      </c>
      <c r="AL280">
        <v>0</v>
      </c>
      <c r="AM280">
        <v>0</v>
      </c>
      <c r="AN280" s="49">
        <v>0</v>
      </c>
      <c r="AO280">
        <v>500000</v>
      </c>
      <c r="AP280">
        <v>500000</v>
      </c>
      <c r="AQ280" s="48">
        <f t="shared" si="45"/>
        <v>0</v>
      </c>
      <c r="AR280">
        <v>83650.149999999994</v>
      </c>
      <c r="AS280">
        <v>83808.72</v>
      </c>
      <c r="AT280">
        <v>416349.85</v>
      </c>
      <c r="AU280">
        <v>416191.28</v>
      </c>
      <c r="AV280" s="50">
        <f t="shared" si="46"/>
        <v>416349.85000000003</v>
      </c>
      <c r="AW280" s="50" t="str">
        <f t="shared" si="47"/>
        <v>SIM</v>
      </c>
      <c r="AX280" s="5" t="str">
        <f t="shared" si="48"/>
        <v>OK</v>
      </c>
      <c r="AY280" s="5" t="str">
        <f t="shared" si="49"/>
        <v>OK</v>
      </c>
      <c r="BC280" s="44" t="s">
        <v>895</v>
      </c>
      <c r="BD280" t="s">
        <v>929</v>
      </c>
      <c r="BE280" s="44" t="s">
        <v>1298</v>
      </c>
      <c r="BF280" t="s">
        <v>931</v>
      </c>
      <c r="BG280" s="61" t="s">
        <v>929</v>
      </c>
      <c r="BH280" t="str">
        <f t="shared" si="41"/>
        <v>ZPE SE</v>
      </c>
    </row>
    <row r="281" spans="1:60" x14ac:dyDescent="0.25">
      <c r="A281" s="55" t="s">
        <v>1367</v>
      </c>
      <c r="B281" s="55" t="s">
        <v>935</v>
      </c>
      <c r="C281" t="s">
        <v>1749</v>
      </c>
      <c r="D281" s="55" t="s">
        <v>940</v>
      </c>
      <c r="E281" t="s">
        <v>941</v>
      </c>
      <c r="F281" t="s">
        <v>52</v>
      </c>
      <c r="G281" s="52" t="s">
        <v>91</v>
      </c>
      <c r="H281" t="s">
        <v>73</v>
      </c>
      <c r="I281" t="s">
        <v>55</v>
      </c>
      <c r="J281" t="s">
        <v>56</v>
      </c>
      <c r="K281" t="s">
        <v>57</v>
      </c>
      <c r="L281" t="s">
        <v>57</v>
      </c>
      <c r="M281" t="s">
        <v>111</v>
      </c>
      <c r="N281">
        <v>372</v>
      </c>
      <c r="O281" s="46" t="str">
        <f t="shared" si="42"/>
        <v>OK</v>
      </c>
      <c r="P281" t="s">
        <v>59</v>
      </c>
      <c r="Q281" t="s">
        <v>59</v>
      </c>
      <c r="R281" t="s">
        <v>59</v>
      </c>
      <c r="S281" s="57" t="s">
        <v>1217</v>
      </c>
      <c r="T281">
        <v>2323202000</v>
      </c>
      <c r="U281">
        <v>101187994.36</v>
      </c>
      <c r="V281" s="48" t="str">
        <f t="shared" si="43"/>
        <v>OK</v>
      </c>
      <c r="W281">
        <v>2169925694.75</v>
      </c>
      <c r="X281">
        <v>1976981114.99</v>
      </c>
      <c r="Y281" t="s">
        <v>57</v>
      </c>
      <c r="Z281">
        <v>380913.68</v>
      </c>
      <c r="AA281">
        <v>0</v>
      </c>
      <c r="AB281">
        <v>0</v>
      </c>
      <c r="AC281">
        <v>-569478891.13</v>
      </c>
      <c r="AD281" s="48" t="str">
        <f t="shared" si="44"/>
        <v>OK</v>
      </c>
      <c r="AE281">
        <v>11385214894.48</v>
      </c>
      <c r="AF281">
        <v>0</v>
      </c>
      <c r="AG281">
        <v>0</v>
      </c>
      <c r="AH281">
        <v>0</v>
      </c>
      <c r="AI281">
        <v>0</v>
      </c>
      <c r="AJ281" s="46" t="str">
        <f t="shared" si="50"/>
        <v>OK</v>
      </c>
      <c r="AK281">
        <v>0</v>
      </c>
      <c r="AL281">
        <v>0</v>
      </c>
      <c r="AM281">
        <v>875070147</v>
      </c>
      <c r="AN281" s="49">
        <v>540000000</v>
      </c>
      <c r="AO281">
        <v>24193943028</v>
      </c>
      <c r="AP281">
        <v>25428041905</v>
      </c>
      <c r="AQ281" s="48">
        <f t="shared" si="45"/>
        <v>1234098877</v>
      </c>
      <c r="AR281">
        <v>17155349420.889999</v>
      </c>
      <c r="AS281">
        <v>18030419575.490002</v>
      </c>
      <c r="AT281">
        <v>875070147</v>
      </c>
      <c r="AU281">
        <v>540000000</v>
      </c>
      <c r="AV281" s="50">
        <f t="shared" si="46"/>
        <v>1415070154.6000023</v>
      </c>
      <c r="AW281" s="50" t="str">
        <f t="shared" si="47"/>
        <v>SIM</v>
      </c>
      <c r="AX281" s="5" t="str">
        <f t="shared" si="48"/>
        <v>VER CAPITAL</v>
      </c>
      <c r="AY281" s="5" t="str">
        <f t="shared" si="49"/>
        <v>OK</v>
      </c>
      <c r="BC281" s="55" t="s">
        <v>935</v>
      </c>
      <c r="BD281" t="s">
        <v>1750</v>
      </c>
      <c r="BE281" s="55" t="s">
        <v>940</v>
      </c>
      <c r="BF281" t="s">
        <v>941</v>
      </c>
      <c r="BG281" s="61" t="s">
        <v>939</v>
      </c>
      <c r="BH281" t="str">
        <f t="shared" si="41"/>
        <v>CDHU</v>
      </c>
    </row>
    <row r="282" spans="1:60" x14ac:dyDescent="0.25">
      <c r="A282" s="55" t="s">
        <v>1367</v>
      </c>
      <c r="B282" s="55" t="s">
        <v>935</v>
      </c>
      <c r="C282" t="s">
        <v>1751</v>
      </c>
      <c r="D282" s="55" t="s">
        <v>952</v>
      </c>
      <c r="E282" t="s">
        <v>953</v>
      </c>
      <c r="F282" t="s">
        <v>52</v>
      </c>
      <c r="G282" s="58" t="s">
        <v>239</v>
      </c>
      <c r="H282" t="s">
        <v>73</v>
      </c>
      <c r="I282" t="s">
        <v>55</v>
      </c>
      <c r="J282" t="s">
        <v>56</v>
      </c>
      <c r="K282" t="s">
        <v>57</v>
      </c>
      <c r="L282" t="s">
        <v>57</v>
      </c>
      <c r="M282" t="s">
        <v>58</v>
      </c>
      <c r="N282">
        <v>82</v>
      </c>
      <c r="O282" s="46" t="str">
        <f t="shared" si="42"/>
        <v>OK</v>
      </c>
      <c r="P282" t="s">
        <v>59</v>
      </c>
      <c r="Q282" t="s">
        <v>59</v>
      </c>
      <c r="R282" t="s">
        <v>57</v>
      </c>
      <c r="S282" s="64" t="s">
        <v>1221</v>
      </c>
      <c r="T282">
        <v>46374519</v>
      </c>
      <c r="U282">
        <v>22093589.949999999</v>
      </c>
      <c r="V282" s="48" t="str">
        <f t="shared" si="43"/>
        <v>OK</v>
      </c>
      <c r="W282">
        <v>62644120.759999998</v>
      </c>
      <c r="X282">
        <v>6115681.0800000001</v>
      </c>
      <c r="Y282" t="s">
        <v>57</v>
      </c>
      <c r="Z282">
        <v>520784.45</v>
      </c>
      <c r="AA282">
        <v>0</v>
      </c>
      <c r="AB282">
        <v>0</v>
      </c>
      <c r="AC282">
        <v>-9640282</v>
      </c>
      <c r="AD282" s="48" t="str">
        <f t="shared" si="44"/>
        <v>OK</v>
      </c>
      <c r="AE282">
        <v>194103759</v>
      </c>
      <c r="AF282">
        <v>0</v>
      </c>
      <c r="AG282">
        <v>0</v>
      </c>
      <c r="AH282">
        <v>10416149</v>
      </c>
      <c r="AI282">
        <v>8930729</v>
      </c>
      <c r="AJ282" s="46" t="str">
        <f t="shared" si="50"/>
        <v>OK</v>
      </c>
      <c r="AK282">
        <v>0</v>
      </c>
      <c r="AL282">
        <v>0</v>
      </c>
      <c r="AM282">
        <v>92487.94</v>
      </c>
      <c r="AN282" s="49">
        <v>5434212</v>
      </c>
      <c r="AO282">
        <v>990000</v>
      </c>
      <c r="AP282">
        <v>990000</v>
      </c>
      <c r="AQ282" s="48">
        <f t="shared" si="45"/>
        <v>0</v>
      </c>
      <c r="AR282">
        <v>17738161</v>
      </c>
      <c r="AS282">
        <v>17738161</v>
      </c>
      <c r="AT282">
        <v>286717918.88999999</v>
      </c>
      <c r="AU282">
        <v>292152130.88999999</v>
      </c>
      <c r="AV282" s="50">
        <f t="shared" si="46"/>
        <v>292152130.88999999</v>
      </c>
      <c r="AW282" s="50" t="str">
        <f t="shared" si="47"/>
        <v>SIM</v>
      </c>
      <c r="AX282" s="5" t="str">
        <f t="shared" si="48"/>
        <v>OK</v>
      </c>
      <c r="AY282" s="5" t="str">
        <f t="shared" si="49"/>
        <v>OK</v>
      </c>
      <c r="BC282" s="55" t="s">
        <v>935</v>
      </c>
      <c r="BD282" t="s">
        <v>1752</v>
      </c>
      <c r="BE282" s="55" t="s">
        <v>952</v>
      </c>
      <c r="BF282" t="s">
        <v>953</v>
      </c>
      <c r="BG282" s="61" t="s">
        <v>951</v>
      </c>
      <c r="BH282" t="str">
        <f t="shared" si="41"/>
        <v>CDSS</v>
      </c>
    </row>
    <row r="283" spans="1:60" x14ac:dyDescent="0.25">
      <c r="A283" s="55" t="s">
        <v>1367</v>
      </c>
      <c r="B283" s="55" t="s">
        <v>935</v>
      </c>
      <c r="C283" t="s">
        <v>1753</v>
      </c>
      <c r="D283" s="55" t="s">
        <v>937</v>
      </c>
      <c r="E283" t="s">
        <v>938</v>
      </c>
      <c r="F283" t="s">
        <v>52</v>
      </c>
      <c r="G283" s="51" t="s">
        <v>53</v>
      </c>
      <c r="H283" t="s">
        <v>73</v>
      </c>
      <c r="I283" t="s">
        <v>55</v>
      </c>
      <c r="J283" t="s">
        <v>56</v>
      </c>
      <c r="K283" t="s">
        <v>57</v>
      </c>
      <c r="L283" t="s">
        <v>57</v>
      </c>
      <c r="M283" t="s">
        <v>58</v>
      </c>
      <c r="N283">
        <v>1682</v>
      </c>
      <c r="O283" s="46" t="str">
        <f t="shared" si="42"/>
        <v>OK</v>
      </c>
      <c r="P283" t="s">
        <v>59</v>
      </c>
      <c r="Q283" t="s">
        <v>59</v>
      </c>
      <c r="R283" t="s">
        <v>59</v>
      </c>
      <c r="S283" s="57" t="s">
        <v>1216</v>
      </c>
      <c r="T283">
        <v>572532837.01999998</v>
      </c>
      <c r="U283">
        <v>493090761.44999999</v>
      </c>
      <c r="V283" s="48" t="str">
        <f t="shared" si="43"/>
        <v>OK</v>
      </c>
      <c r="W283">
        <v>591099416.94000006</v>
      </c>
      <c r="X283">
        <v>34254504</v>
      </c>
      <c r="Y283" t="s">
        <v>59</v>
      </c>
      <c r="Z283">
        <v>470248.7</v>
      </c>
      <c r="AA283">
        <v>12295.82</v>
      </c>
      <c r="AB283">
        <v>16440.16</v>
      </c>
      <c r="AC283">
        <v>-22938360.73</v>
      </c>
      <c r="AD283" s="48" t="str">
        <f t="shared" si="44"/>
        <v>VERIFICAR</v>
      </c>
      <c r="AE283">
        <v>57356351.729999997</v>
      </c>
      <c r="AF283">
        <v>0</v>
      </c>
      <c r="AG283">
        <v>0</v>
      </c>
      <c r="AH283">
        <v>46815851.909999996</v>
      </c>
      <c r="AI283">
        <v>123893945</v>
      </c>
      <c r="AJ283" s="46" t="str">
        <f t="shared" si="50"/>
        <v>OK</v>
      </c>
      <c r="AK283">
        <v>0</v>
      </c>
      <c r="AL283">
        <v>0</v>
      </c>
      <c r="AM283">
        <v>0</v>
      </c>
      <c r="AN283" s="49">
        <v>800000</v>
      </c>
      <c r="AO283">
        <v>5652546352</v>
      </c>
      <c r="AP283">
        <v>5679213019</v>
      </c>
      <c r="AQ283" s="48">
        <f t="shared" si="45"/>
        <v>26666667</v>
      </c>
      <c r="AR283">
        <v>169576390.56</v>
      </c>
      <c r="AS283">
        <v>170376390.56</v>
      </c>
      <c r="AT283">
        <v>0</v>
      </c>
      <c r="AU283">
        <v>0</v>
      </c>
      <c r="AV283" s="50">
        <f t="shared" si="46"/>
        <v>800000</v>
      </c>
      <c r="AW283" s="50" t="str">
        <f t="shared" si="47"/>
        <v>SIM</v>
      </c>
      <c r="AX283" s="5" t="str">
        <f t="shared" si="48"/>
        <v>OK</v>
      </c>
      <c r="AY283" s="5" t="str">
        <f t="shared" si="49"/>
        <v>OK</v>
      </c>
      <c r="BC283" s="55" t="s">
        <v>935</v>
      </c>
      <c r="BD283" t="s">
        <v>1754</v>
      </c>
      <c r="BE283" s="55" t="s">
        <v>937</v>
      </c>
      <c r="BF283" t="s">
        <v>938</v>
      </c>
      <c r="BG283" s="61" t="s">
        <v>936</v>
      </c>
      <c r="BH283" t="str">
        <f t="shared" si="41"/>
        <v>CETESB</v>
      </c>
    </row>
    <row r="284" spans="1:60" x14ac:dyDescent="0.25">
      <c r="A284" s="55" t="s">
        <v>1367</v>
      </c>
      <c r="B284" s="55" t="s">
        <v>935</v>
      </c>
      <c r="C284" t="s">
        <v>1755</v>
      </c>
      <c r="D284" s="55" t="s">
        <v>943</v>
      </c>
      <c r="E284" t="s">
        <v>944</v>
      </c>
      <c r="F284" t="s">
        <v>52</v>
      </c>
      <c r="G284" s="20" t="s">
        <v>110</v>
      </c>
      <c r="H284" t="s">
        <v>73</v>
      </c>
      <c r="I284" t="s">
        <v>55</v>
      </c>
      <c r="J284" t="s">
        <v>56</v>
      </c>
      <c r="K284" t="s">
        <v>57</v>
      </c>
      <c r="L284" t="s">
        <v>57</v>
      </c>
      <c r="M284" t="s">
        <v>111</v>
      </c>
      <c r="N284">
        <v>21</v>
      </c>
      <c r="O284" s="46" t="str">
        <f t="shared" si="42"/>
        <v>OK</v>
      </c>
      <c r="P284" t="s">
        <v>59</v>
      </c>
      <c r="Q284" t="s">
        <v>59</v>
      </c>
      <c r="R284" t="s">
        <v>57</v>
      </c>
      <c r="S284" s="57" t="s">
        <v>1218</v>
      </c>
      <c r="T284">
        <v>0</v>
      </c>
      <c r="U284">
        <v>4500377.93</v>
      </c>
      <c r="V284" s="48" t="str">
        <f t="shared" si="43"/>
        <v>OK</v>
      </c>
      <c r="W284">
        <v>16745562.050000001</v>
      </c>
      <c r="X284">
        <v>0</v>
      </c>
      <c r="Y284" t="s">
        <v>59</v>
      </c>
      <c r="Z284">
        <v>377843.73</v>
      </c>
      <c r="AA284">
        <v>131635.85999999999</v>
      </c>
      <c r="AB284">
        <v>0</v>
      </c>
      <c r="AC284">
        <v>198913574.74000001</v>
      </c>
      <c r="AD284" s="48" t="str">
        <f t="shared" si="44"/>
        <v>OK</v>
      </c>
      <c r="AE284">
        <v>2003022686</v>
      </c>
      <c r="AF284">
        <v>0</v>
      </c>
      <c r="AG284">
        <v>169456870.59999999</v>
      </c>
      <c r="AH284">
        <v>0</v>
      </c>
      <c r="AI284">
        <v>0</v>
      </c>
      <c r="AJ284" s="46" t="str">
        <f t="shared" si="50"/>
        <v>OK</v>
      </c>
      <c r="AK284">
        <v>0</v>
      </c>
      <c r="AL284">
        <v>0</v>
      </c>
      <c r="AM284">
        <v>0</v>
      </c>
      <c r="AN284" s="49">
        <v>30000000</v>
      </c>
      <c r="AO284">
        <v>1509619815</v>
      </c>
      <c r="AP284">
        <v>1539619815</v>
      </c>
      <c r="AQ284" s="48">
        <f t="shared" si="45"/>
        <v>30000000</v>
      </c>
      <c r="AR284">
        <v>1509619815.1900001</v>
      </c>
      <c r="AS284">
        <v>1539619815.1900001</v>
      </c>
      <c r="AT284">
        <v>0</v>
      </c>
      <c r="AU284">
        <v>0</v>
      </c>
      <c r="AV284" s="50">
        <f t="shared" si="46"/>
        <v>30000000</v>
      </c>
      <c r="AW284" s="50" t="str">
        <f t="shared" si="47"/>
        <v>SIM</v>
      </c>
      <c r="AX284" s="5" t="str">
        <f t="shared" si="48"/>
        <v>VER CAPITAL</v>
      </c>
      <c r="AY284" s="5" t="str">
        <f t="shared" si="49"/>
        <v>OK</v>
      </c>
      <c r="BC284" s="55" t="s">
        <v>935</v>
      </c>
      <c r="BD284" t="s">
        <v>1756</v>
      </c>
      <c r="BE284" s="55" t="s">
        <v>943</v>
      </c>
      <c r="BF284" t="s">
        <v>944</v>
      </c>
      <c r="BG284" s="61" t="s">
        <v>942</v>
      </c>
      <c r="BH284" t="str">
        <f t="shared" si="41"/>
        <v>CPP</v>
      </c>
    </row>
    <row r="285" spans="1:60" x14ac:dyDescent="0.25">
      <c r="A285" s="55" t="s">
        <v>1367</v>
      </c>
      <c r="B285" s="55" t="s">
        <v>935</v>
      </c>
      <c r="C285" t="s">
        <v>1757</v>
      </c>
      <c r="D285" s="55" t="s">
        <v>946</v>
      </c>
      <c r="E285" t="s">
        <v>947</v>
      </c>
      <c r="F285" t="s">
        <v>52</v>
      </c>
      <c r="G285" s="20" t="s">
        <v>110</v>
      </c>
      <c r="H285" t="s">
        <v>73</v>
      </c>
      <c r="I285" t="s">
        <v>55</v>
      </c>
      <c r="J285" t="s">
        <v>256</v>
      </c>
      <c r="K285" t="s">
        <v>57</v>
      </c>
      <c r="L285" t="s">
        <v>57</v>
      </c>
      <c r="M285" t="s">
        <v>111</v>
      </c>
      <c r="N285">
        <v>3</v>
      </c>
      <c r="O285" s="46" t="str">
        <f t="shared" si="42"/>
        <v>OK</v>
      </c>
      <c r="P285" t="s">
        <v>59</v>
      </c>
      <c r="Q285" t="s">
        <v>59</v>
      </c>
      <c r="R285" t="s">
        <v>57</v>
      </c>
      <c r="S285" s="57" t="s">
        <v>1219</v>
      </c>
      <c r="T285">
        <v>17907728.510000002</v>
      </c>
      <c r="U285">
        <v>620294.56000000006</v>
      </c>
      <c r="V285" s="48" t="str">
        <f t="shared" si="43"/>
        <v>OK</v>
      </c>
      <c r="W285">
        <v>16216291.439999999</v>
      </c>
      <c r="X285">
        <v>0</v>
      </c>
      <c r="Y285" t="s">
        <v>59</v>
      </c>
      <c r="Z285">
        <v>259508.21</v>
      </c>
      <c r="AA285">
        <v>0</v>
      </c>
      <c r="AB285">
        <v>7230</v>
      </c>
      <c r="AC285">
        <v>12384394.640000001</v>
      </c>
      <c r="AD285" s="48" t="str">
        <f t="shared" si="44"/>
        <v>OK</v>
      </c>
      <c r="AE285">
        <v>297286811.63999999</v>
      </c>
      <c r="AF285">
        <v>0</v>
      </c>
      <c r="AG285">
        <v>17442845.989999998</v>
      </c>
      <c r="AH285">
        <v>0</v>
      </c>
      <c r="AI285">
        <v>0</v>
      </c>
      <c r="AJ285" s="46" t="str">
        <f t="shared" si="50"/>
        <v>OK</v>
      </c>
      <c r="AK285">
        <v>0</v>
      </c>
      <c r="AL285">
        <v>0</v>
      </c>
      <c r="AM285">
        <v>0</v>
      </c>
      <c r="AN285" s="49">
        <v>0</v>
      </c>
      <c r="AO285">
        <v>2830121</v>
      </c>
      <c r="AP285">
        <v>2830121</v>
      </c>
      <c r="AQ285" s="48">
        <f t="shared" si="45"/>
        <v>0</v>
      </c>
      <c r="AR285">
        <v>283012100</v>
      </c>
      <c r="AS285">
        <v>283012100</v>
      </c>
      <c r="AT285">
        <v>0</v>
      </c>
      <c r="AU285">
        <v>0</v>
      </c>
      <c r="AV285" s="50">
        <f t="shared" si="46"/>
        <v>0</v>
      </c>
      <c r="AW285" s="50" t="str">
        <f t="shared" si="47"/>
        <v>NÃO</v>
      </c>
      <c r="AX285" s="5" t="str">
        <f t="shared" si="48"/>
        <v>OK</v>
      </c>
      <c r="AY285" s="5" t="str">
        <f t="shared" si="49"/>
        <v>OK</v>
      </c>
      <c r="BC285" s="55" t="s">
        <v>935</v>
      </c>
      <c r="BD285" t="s">
        <v>1758</v>
      </c>
      <c r="BE285" s="55" t="s">
        <v>946</v>
      </c>
      <c r="BF285" t="s">
        <v>947</v>
      </c>
      <c r="BG285" s="61" t="s">
        <v>945</v>
      </c>
      <c r="BH285" t="str">
        <f t="shared" si="41"/>
        <v>CPSEC</v>
      </c>
    </row>
    <row r="286" spans="1:60" x14ac:dyDescent="0.25">
      <c r="A286" s="55" t="s">
        <v>1367</v>
      </c>
      <c r="B286" s="55" t="s">
        <v>935</v>
      </c>
      <c r="C286" t="s">
        <v>1759</v>
      </c>
      <c r="D286" s="55" t="s">
        <v>949</v>
      </c>
      <c r="E286" t="s">
        <v>950</v>
      </c>
      <c r="F286" t="s">
        <v>52</v>
      </c>
      <c r="G286" s="52" t="s">
        <v>204</v>
      </c>
      <c r="H286" t="s">
        <v>73</v>
      </c>
      <c r="I286" t="s">
        <v>55</v>
      </c>
      <c r="J286" t="s">
        <v>56</v>
      </c>
      <c r="K286" t="s">
        <v>57</v>
      </c>
      <c r="L286" t="s">
        <v>57</v>
      </c>
      <c r="M286" t="s">
        <v>58</v>
      </c>
      <c r="N286">
        <v>5888</v>
      </c>
      <c r="O286" s="46" t="str">
        <f t="shared" si="42"/>
        <v>OK</v>
      </c>
      <c r="P286" t="s">
        <v>59</v>
      </c>
      <c r="Q286" t="s">
        <v>59</v>
      </c>
      <c r="R286" t="s">
        <v>59</v>
      </c>
      <c r="S286" s="57" t="s">
        <v>1220</v>
      </c>
      <c r="T286">
        <v>2250553070.9899998</v>
      </c>
      <c r="U286">
        <v>1093156566.6199999</v>
      </c>
      <c r="V286" s="48" t="str">
        <f t="shared" si="43"/>
        <v>OK</v>
      </c>
      <c r="W286">
        <v>2948667915.73</v>
      </c>
      <c r="X286">
        <v>528266615.93000001</v>
      </c>
      <c r="Y286" t="s">
        <v>59</v>
      </c>
      <c r="Z286">
        <v>419908.37</v>
      </c>
      <c r="AA286">
        <v>17274.509999999998</v>
      </c>
      <c r="AB286">
        <v>18796.38</v>
      </c>
      <c r="AC286">
        <v>-851709191.69000006</v>
      </c>
      <c r="AD286" s="48" t="str">
        <f t="shared" si="44"/>
        <v>VERIFICAR</v>
      </c>
      <c r="AE286">
        <v>10158105053.549999</v>
      </c>
      <c r="AF286">
        <v>0</v>
      </c>
      <c r="AG286">
        <v>0</v>
      </c>
      <c r="AH286">
        <v>962140766.72000003</v>
      </c>
      <c r="AI286">
        <v>805279349.66999996</v>
      </c>
      <c r="AJ286" s="46" t="str">
        <f t="shared" si="50"/>
        <v>OK</v>
      </c>
      <c r="AK286">
        <v>0</v>
      </c>
      <c r="AL286">
        <v>0</v>
      </c>
      <c r="AM286">
        <v>914165283.85000002</v>
      </c>
      <c r="AN286" s="49">
        <v>851079110.13999999</v>
      </c>
      <c r="AO286">
        <v>608974962217</v>
      </c>
      <c r="AP286">
        <v>684688052065</v>
      </c>
      <c r="AQ286" s="48">
        <f t="shared" si="45"/>
        <v>75713089848</v>
      </c>
      <c r="AR286">
        <v>18269248866.509998</v>
      </c>
      <c r="AS286">
        <v>19395132517.889999</v>
      </c>
      <c r="AT286">
        <v>0</v>
      </c>
      <c r="AU286">
        <v>0</v>
      </c>
      <c r="AV286" s="50">
        <f t="shared" si="46"/>
        <v>1125883651.3800011</v>
      </c>
      <c r="AW286" s="50" t="str">
        <f t="shared" si="47"/>
        <v>SIM</v>
      </c>
      <c r="AX286" s="5" t="str">
        <f t="shared" si="48"/>
        <v>OK</v>
      </c>
      <c r="AY286" s="5" t="str">
        <f t="shared" si="49"/>
        <v>OK</v>
      </c>
      <c r="BC286" s="55" t="s">
        <v>935</v>
      </c>
      <c r="BD286" t="s">
        <v>1760</v>
      </c>
      <c r="BE286" s="55" t="s">
        <v>949</v>
      </c>
      <c r="BF286" t="s">
        <v>950</v>
      </c>
      <c r="BG286" s="61" t="s">
        <v>948</v>
      </c>
      <c r="BH286" t="str">
        <f t="shared" si="41"/>
        <v>CPTM</v>
      </c>
    </row>
    <row r="287" spans="1:60" x14ac:dyDescent="0.25">
      <c r="A287" s="55" t="s">
        <v>1367</v>
      </c>
      <c r="B287" s="55" t="s">
        <v>935</v>
      </c>
      <c r="C287" t="s">
        <v>1761</v>
      </c>
      <c r="D287" s="55" t="s">
        <v>964</v>
      </c>
      <c r="E287" t="s">
        <v>965</v>
      </c>
      <c r="F287" t="s">
        <v>52</v>
      </c>
      <c r="G287" s="52" t="s">
        <v>68</v>
      </c>
      <c r="H287" t="s">
        <v>73</v>
      </c>
      <c r="I287" t="s">
        <v>55</v>
      </c>
      <c r="J287" t="s">
        <v>56</v>
      </c>
      <c r="K287" t="s">
        <v>57</v>
      </c>
      <c r="L287" t="s">
        <v>57</v>
      </c>
      <c r="M287" t="s">
        <v>111</v>
      </c>
      <c r="N287">
        <v>146</v>
      </c>
      <c r="O287" s="46" t="str">
        <f t="shared" si="42"/>
        <v>OK</v>
      </c>
      <c r="P287" t="s">
        <v>59</v>
      </c>
      <c r="Q287" t="s">
        <v>59</v>
      </c>
      <c r="R287" t="s">
        <v>59</v>
      </c>
      <c r="S287" s="59" t="s">
        <v>1225</v>
      </c>
      <c r="T287">
        <v>640714919.28999996</v>
      </c>
      <c r="U287">
        <v>54204189.740000002</v>
      </c>
      <c r="V287" s="48" t="str">
        <f t="shared" si="43"/>
        <v>OK</v>
      </c>
      <c r="W287">
        <v>561308686.35000002</v>
      </c>
      <c r="X287">
        <v>0</v>
      </c>
      <c r="Y287" t="s">
        <v>59</v>
      </c>
      <c r="Z287">
        <v>485456.51</v>
      </c>
      <c r="AA287">
        <v>87715.5</v>
      </c>
      <c r="AB287">
        <v>35603.839999999997</v>
      </c>
      <c r="AC287">
        <v>212336414.81</v>
      </c>
      <c r="AD287" s="48" t="str">
        <f t="shared" si="44"/>
        <v>OK</v>
      </c>
      <c r="AE287">
        <v>3403558659.4499998</v>
      </c>
      <c r="AF287">
        <v>0</v>
      </c>
      <c r="AG287">
        <v>196277506.59999999</v>
      </c>
      <c r="AH287">
        <v>0</v>
      </c>
      <c r="AI287">
        <v>0</v>
      </c>
      <c r="AJ287" s="46" t="str">
        <f t="shared" si="50"/>
        <v>OK</v>
      </c>
      <c r="AK287">
        <v>0</v>
      </c>
      <c r="AL287">
        <v>0</v>
      </c>
      <c r="AM287">
        <v>1000000000</v>
      </c>
      <c r="AN287" s="49">
        <v>0</v>
      </c>
      <c r="AO287">
        <v>2728157414</v>
      </c>
      <c r="AP287">
        <v>2728157414</v>
      </c>
      <c r="AQ287" s="48">
        <f t="shared" si="45"/>
        <v>0</v>
      </c>
      <c r="AR287">
        <v>3156469427.02</v>
      </c>
      <c r="AS287">
        <v>3156469427.02</v>
      </c>
      <c r="AT287">
        <v>0</v>
      </c>
      <c r="AU287">
        <v>0</v>
      </c>
      <c r="AV287" s="50">
        <f t="shared" si="46"/>
        <v>0</v>
      </c>
      <c r="AW287" s="50" t="str">
        <f t="shared" si="47"/>
        <v>NÃO</v>
      </c>
      <c r="AX287" s="5" t="str">
        <f t="shared" si="48"/>
        <v>OK</v>
      </c>
      <c r="AY287" s="5" t="str">
        <f t="shared" si="49"/>
        <v>OK</v>
      </c>
      <c r="BC287" s="55" t="s">
        <v>935</v>
      </c>
      <c r="BD287" t="s">
        <v>1762</v>
      </c>
      <c r="BE287" s="55" t="s">
        <v>964</v>
      </c>
      <c r="BF287" t="s">
        <v>965</v>
      </c>
      <c r="BG287" s="61" t="s">
        <v>963</v>
      </c>
      <c r="BH287" t="str">
        <f t="shared" si="41"/>
        <v>DESENVOLVE-SP</v>
      </c>
    </row>
    <row r="288" spans="1:60" x14ac:dyDescent="0.25">
      <c r="A288" s="55" t="s">
        <v>1367</v>
      </c>
      <c r="B288" s="55" t="s">
        <v>935</v>
      </c>
      <c r="C288" t="s">
        <v>1763</v>
      </c>
      <c r="D288" s="55" t="s">
        <v>967</v>
      </c>
      <c r="E288" t="s">
        <v>968</v>
      </c>
      <c r="F288" t="s">
        <v>52</v>
      </c>
      <c r="G288" s="52" t="s">
        <v>280</v>
      </c>
      <c r="H288" t="s">
        <v>54</v>
      </c>
      <c r="I288" t="s">
        <v>55</v>
      </c>
      <c r="J288" t="s">
        <v>256</v>
      </c>
      <c r="K288" t="s">
        <v>59</v>
      </c>
      <c r="L288" t="s">
        <v>57</v>
      </c>
      <c r="M288" t="s">
        <v>111</v>
      </c>
      <c r="N288">
        <v>376</v>
      </c>
      <c r="O288" s="46" t="str">
        <f t="shared" si="42"/>
        <v>OK</v>
      </c>
      <c r="P288" t="s">
        <v>59</v>
      </c>
      <c r="Q288" t="s">
        <v>59</v>
      </c>
      <c r="R288" t="s">
        <v>59</v>
      </c>
      <c r="S288" s="57" t="s">
        <v>1226</v>
      </c>
      <c r="T288">
        <v>603326910.80999994</v>
      </c>
      <c r="U288">
        <v>149282220.18000001</v>
      </c>
      <c r="V288" s="48" t="str">
        <f t="shared" si="43"/>
        <v>OK</v>
      </c>
      <c r="W288">
        <v>447558791.02999997</v>
      </c>
      <c r="X288">
        <v>106621047.04000001</v>
      </c>
      <c r="Y288" t="s">
        <v>59</v>
      </c>
      <c r="Z288">
        <v>587898.52</v>
      </c>
      <c r="AA288">
        <v>20420.490000000002</v>
      </c>
      <c r="AB288">
        <v>15709.04</v>
      </c>
      <c r="AC288">
        <v>150479943.65000001</v>
      </c>
      <c r="AD288" s="48" t="str">
        <f t="shared" si="44"/>
        <v>OK</v>
      </c>
      <c r="AE288">
        <v>1088488783.9400001</v>
      </c>
      <c r="AF288">
        <v>2158448647</v>
      </c>
      <c r="AG288">
        <v>43062599.159999996</v>
      </c>
      <c r="AH288">
        <v>0</v>
      </c>
      <c r="AI288">
        <v>0</v>
      </c>
      <c r="AJ288" s="46" t="str">
        <f t="shared" si="50"/>
        <v>OK</v>
      </c>
      <c r="AK288">
        <v>0</v>
      </c>
      <c r="AL288">
        <v>0</v>
      </c>
      <c r="AM288">
        <v>0</v>
      </c>
      <c r="AN288" s="49">
        <v>0</v>
      </c>
      <c r="AO288">
        <v>14404423</v>
      </c>
      <c r="AP288">
        <v>14404423</v>
      </c>
      <c r="AQ288" s="48">
        <f t="shared" si="45"/>
        <v>0</v>
      </c>
      <c r="AR288">
        <v>104991280.67</v>
      </c>
      <c r="AS288">
        <v>104991280.67</v>
      </c>
      <c r="AT288">
        <v>0</v>
      </c>
      <c r="AU288">
        <v>0</v>
      </c>
      <c r="AV288" s="50">
        <f t="shared" si="46"/>
        <v>0</v>
      </c>
      <c r="AW288" s="50" t="str">
        <f t="shared" si="47"/>
        <v>NÃO</v>
      </c>
      <c r="AX288" s="5" t="str">
        <f t="shared" si="48"/>
        <v>OK</v>
      </c>
      <c r="AY288" s="5" t="str">
        <f t="shared" si="49"/>
        <v>OK</v>
      </c>
      <c r="BC288" s="55" t="s">
        <v>935</v>
      </c>
      <c r="BD288" t="s">
        <v>1764</v>
      </c>
      <c r="BE288" s="55" t="s">
        <v>967</v>
      </c>
      <c r="BF288" t="s">
        <v>968</v>
      </c>
      <c r="BG288" s="61" t="s">
        <v>966</v>
      </c>
      <c r="BH288" t="str">
        <f t="shared" si="41"/>
        <v>EMAE</v>
      </c>
    </row>
    <row r="289" spans="1:60" x14ac:dyDescent="0.25">
      <c r="A289" s="55" t="s">
        <v>1367</v>
      </c>
      <c r="B289" s="55" t="s">
        <v>935</v>
      </c>
      <c r="C289" t="s">
        <v>1765</v>
      </c>
      <c r="D289" s="55" t="s">
        <v>970</v>
      </c>
      <c r="E289" t="s">
        <v>971</v>
      </c>
      <c r="F289" t="s">
        <v>52</v>
      </c>
      <c r="G289" s="52" t="s">
        <v>204</v>
      </c>
      <c r="H289" t="s">
        <v>73</v>
      </c>
      <c r="I289" t="s">
        <v>55</v>
      </c>
      <c r="J289" t="s">
        <v>56</v>
      </c>
      <c r="K289" t="s">
        <v>57</v>
      </c>
      <c r="L289" t="s">
        <v>57</v>
      </c>
      <c r="M289" t="s">
        <v>111</v>
      </c>
      <c r="N289">
        <v>733</v>
      </c>
      <c r="O289" s="46" t="str">
        <f t="shared" si="42"/>
        <v>OK</v>
      </c>
      <c r="P289" t="s">
        <v>59</v>
      </c>
      <c r="Q289" t="s">
        <v>59</v>
      </c>
      <c r="R289" t="s">
        <v>59</v>
      </c>
      <c r="S289" s="57" t="s">
        <v>1227</v>
      </c>
      <c r="T289">
        <v>149304599.61000001</v>
      </c>
      <c r="U289">
        <v>111589874.03</v>
      </c>
      <c r="V289" s="48" t="str">
        <f t="shared" si="43"/>
        <v>OK</v>
      </c>
      <c r="W289">
        <v>358116420.69999999</v>
      </c>
      <c r="X289">
        <v>180712035.78</v>
      </c>
      <c r="Y289" t="s">
        <v>57</v>
      </c>
      <c r="Z289">
        <v>421925.64</v>
      </c>
      <c r="AA289">
        <v>0</v>
      </c>
      <c r="AB289">
        <v>14054.6</v>
      </c>
      <c r="AC289">
        <v>6626925.9199999999</v>
      </c>
      <c r="AD289" s="48" t="str">
        <f t="shared" si="44"/>
        <v>OK</v>
      </c>
      <c r="AE289">
        <v>2296046615.8699999</v>
      </c>
      <c r="AF289">
        <v>0</v>
      </c>
      <c r="AG289">
        <v>0</v>
      </c>
      <c r="AH289">
        <v>0</v>
      </c>
      <c r="AI289">
        <v>0</v>
      </c>
      <c r="AJ289" s="46" t="str">
        <f t="shared" si="50"/>
        <v>OK</v>
      </c>
      <c r="AK289">
        <v>0</v>
      </c>
      <c r="AL289">
        <v>0</v>
      </c>
      <c r="AM289">
        <v>135510000</v>
      </c>
      <c r="AN289" s="49">
        <v>56689366.289999999</v>
      </c>
      <c r="AO289">
        <v>240889266313</v>
      </c>
      <c r="AP289">
        <v>256655104581</v>
      </c>
      <c r="AQ289" s="48">
        <f t="shared" si="45"/>
        <v>15765838268</v>
      </c>
      <c r="AR289">
        <v>2408892663.1300001</v>
      </c>
      <c r="AS289">
        <v>2566551045.8099999</v>
      </c>
      <c r="AT289">
        <v>308268000</v>
      </c>
      <c r="AU289">
        <v>331322181.05000001</v>
      </c>
      <c r="AV289" s="50">
        <f t="shared" si="46"/>
        <v>488980563.72999984</v>
      </c>
      <c r="AW289" s="50" t="str">
        <f t="shared" si="47"/>
        <v>SIM</v>
      </c>
      <c r="AX289" s="5" t="str">
        <f t="shared" si="48"/>
        <v>VER CAPITAL</v>
      </c>
      <c r="AY289" s="5" t="str">
        <f t="shared" si="49"/>
        <v>OK</v>
      </c>
      <c r="BC289" s="55" t="s">
        <v>935</v>
      </c>
      <c r="BD289" t="s">
        <v>1766</v>
      </c>
      <c r="BE289" s="55" t="s">
        <v>970</v>
      </c>
      <c r="BF289" t="s">
        <v>971</v>
      </c>
      <c r="BG289" s="61" t="s">
        <v>969</v>
      </c>
      <c r="BH289" t="str">
        <f t="shared" si="41"/>
        <v>EMTU/SP</v>
      </c>
    </row>
    <row r="290" spans="1:60" x14ac:dyDescent="0.25">
      <c r="A290" s="55" t="s">
        <v>1367</v>
      </c>
      <c r="B290" s="55" t="s">
        <v>935</v>
      </c>
      <c r="C290" t="s">
        <v>1767</v>
      </c>
      <c r="D290" s="55" t="s">
        <v>973</v>
      </c>
      <c r="E290" t="s">
        <v>974</v>
      </c>
      <c r="F290" t="s">
        <v>52</v>
      </c>
      <c r="G290" s="20" t="s">
        <v>98</v>
      </c>
      <c r="H290" t="s">
        <v>73</v>
      </c>
      <c r="I290" t="s">
        <v>55</v>
      </c>
      <c r="J290" t="s">
        <v>56</v>
      </c>
      <c r="K290" t="s">
        <v>57</v>
      </c>
      <c r="L290" t="s">
        <v>57</v>
      </c>
      <c r="M290" t="s">
        <v>58</v>
      </c>
      <c r="N290">
        <v>612</v>
      </c>
      <c r="O290" s="46" t="str">
        <f t="shared" si="42"/>
        <v>OK</v>
      </c>
      <c r="P290" t="s">
        <v>59</v>
      </c>
      <c r="Q290" t="s">
        <v>59</v>
      </c>
      <c r="R290" t="s">
        <v>59</v>
      </c>
      <c r="S290" s="59" t="s">
        <v>1228</v>
      </c>
      <c r="T290">
        <v>176337302.84</v>
      </c>
      <c r="U290">
        <v>134478846.91999999</v>
      </c>
      <c r="V290" s="48" t="str">
        <f t="shared" si="43"/>
        <v>OK</v>
      </c>
      <c r="W290">
        <v>193041709.90000001</v>
      </c>
      <c r="X290">
        <v>13539378.48</v>
      </c>
      <c r="Y290" t="s">
        <v>57</v>
      </c>
      <c r="Z290">
        <v>553042.41</v>
      </c>
      <c r="AA290">
        <v>0</v>
      </c>
      <c r="AB290">
        <v>0</v>
      </c>
      <c r="AC290">
        <v>-13531993.58</v>
      </c>
      <c r="AD290" s="48" t="str">
        <f t="shared" si="44"/>
        <v>OK</v>
      </c>
      <c r="AE290">
        <v>87655778.769999996</v>
      </c>
      <c r="AF290">
        <v>0</v>
      </c>
      <c r="AG290">
        <v>0</v>
      </c>
      <c r="AH290">
        <v>100508482.59999999</v>
      </c>
      <c r="AI290">
        <v>106095097.88</v>
      </c>
      <c r="AJ290" s="46" t="str">
        <f t="shared" si="50"/>
        <v>OK</v>
      </c>
      <c r="AK290">
        <v>0</v>
      </c>
      <c r="AL290">
        <v>0</v>
      </c>
      <c r="AM290">
        <v>1180837.5900000001</v>
      </c>
      <c r="AN290" s="49">
        <v>13539378.48</v>
      </c>
      <c r="AO290">
        <v>28835291800</v>
      </c>
      <c r="AP290">
        <v>29953375559</v>
      </c>
      <c r="AQ290" s="48">
        <f t="shared" si="45"/>
        <v>1118083759</v>
      </c>
      <c r="AR290">
        <v>288352918</v>
      </c>
      <c r="AS290">
        <v>289533755.58999997</v>
      </c>
      <c r="AT290">
        <v>0</v>
      </c>
      <c r="AU290">
        <v>0</v>
      </c>
      <c r="AV290" s="50">
        <f t="shared" si="46"/>
        <v>1180837.5899999738</v>
      </c>
      <c r="AW290" s="50" t="str">
        <f t="shared" si="47"/>
        <v>SIM</v>
      </c>
      <c r="AX290" s="5" t="str">
        <f t="shared" si="48"/>
        <v>OK</v>
      </c>
      <c r="AY290" s="5" t="str">
        <f t="shared" si="49"/>
        <v>OK</v>
      </c>
      <c r="BC290" s="55" t="s">
        <v>935</v>
      </c>
      <c r="BD290" t="s">
        <v>1768</v>
      </c>
      <c r="BE290" s="55" t="s">
        <v>973</v>
      </c>
      <c r="BF290" t="s">
        <v>974</v>
      </c>
      <c r="BG290" s="61" t="s">
        <v>972</v>
      </c>
      <c r="BH290" t="str">
        <f t="shared" si="41"/>
        <v>IPT</v>
      </c>
    </row>
    <row r="291" spans="1:60" x14ac:dyDescent="0.25">
      <c r="A291" s="55" t="s">
        <v>1367</v>
      </c>
      <c r="B291" s="55" t="s">
        <v>935</v>
      </c>
      <c r="C291" t="s">
        <v>1246</v>
      </c>
      <c r="D291" s="55" t="s">
        <v>955</v>
      </c>
      <c r="E291" t="s">
        <v>956</v>
      </c>
      <c r="F291" t="s">
        <v>52</v>
      </c>
      <c r="G291" s="52" t="s">
        <v>204</v>
      </c>
      <c r="H291" t="s">
        <v>73</v>
      </c>
      <c r="I291" t="s">
        <v>55</v>
      </c>
      <c r="J291" t="s">
        <v>256</v>
      </c>
      <c r="K291" t="s">
        <v>57</v>
      </c>
      <c r="L291" t="s">
        <v>57</v>
      </c>
      <c r="M291" t="s">
        <v>111</v>
      </c>
      <c r="N291">
        <v>6999</v>
      </c>
      <c r="O291" s="46" t="str">
        <f t="shared" si="42"/>
        <v>OK</v>
      </c>
      <c r="P291" t="s">
        <v>59</v>
      </c>
      <c r="Q291" t="s">
        <v>59</v>
      </c>
      <c r="R291" t="s">
        <v>59</v>
      </c>
      <c r="S291" s="59" t="s">
        <v>1222</v>
      </c>
      <c r="T291">
        <v>2319588425.0599999</v>
      </c>
      <c r="U291">
        <v>1917318543.5799999</v>
      </c>
      <c r="V291" s="48" t="str">
        <f t="shared" si="43"/>
        <v>OK</v>
      </c>
      <c r="W291">
        <v>6275817628.5799999</v>
      </c>
      <c r="X291">
        <v>2682447014.75</v>
      </c>
      <c r="Y291" t="s">
        <v>57</v>
      </c>
      <c r="Z291">
        <v>787891.36</v>
      </c>
      <c r="AA291">
        <v>0</v>
      </c>
      <c r="AB291">
        <v>20345.759999999998</v>
      </c>
      <c r="AC291">
        <v>-900175857.04999995</v>
      </c>
      <c r="AD291" s="48" t="str">
        <f t="shared" si="44"/>
        <v>OK</v>
      </c>
      <c r="AE291">
        <v>37066934093.220001</v>
      </c>
      <c r="AF291">
        <v>0</v>
      </c>
      <c r="AG291">
        <v>0</v>
      </c>
      <c r="AH291">
        <v>0</v>
      </c>
      <c r="AI291">
        <v>317976248.06999999</v>
      </c>
      <c r="AJ291" s="46" t="str">
        <f t="shared" si="50"/>
        <v>INDÍCIO DE DEPENDÊNCIA POR SUBVENÇÃO</v>
      </c>
      <c r="AK291">
        <v>0</v>
      </c>
      <c r="AL291">
        <v>0</v>
      </c>
      <c r="AM291">
        <v>2382936931.9200001</v>
      </c>
      <c r="AN291" s="49">
        <v>2713990757.3499999</v>
      </c>
      <c r="AO291">
        <v>8260220</v>
      </c>
      <c r="AP291">
        <v>8906665</v>
      </c>
      <c r="AQ291" s="48">
        <f t="shared" si="45"/>
        <v>646445</v>
      </c>
      <c r="AR291">
        <v>44611122735.330002</v>
      </c>
      <c r="AS291">
        <v>47325113492.68</v>
      </c>
      <c r="AT291">
        <v>0</v>
      </c>
      <c r="AU291">
        <v>0</v>
      </c>
      <c r="AV291" s="50">
        <f t="shared" si="46"/>
        <v>2713990757.3499985</v>
      </c>
      <c r="AW291" s="50" t="str">
        <f t="shared" si="47"/>
        <v>SIM</v>
      </c>
      <c r="AX291" s="5" t="str">
        <f t="shared" si="48"/>
        <v>VER CAPITAL</v>
      </c>
      <c r="AY291" s="5" t="str">
        <f t="shared" si="49"/>
        <v>OK</v>
      </c>
      <c r="BC291" s="55" t="s">
        <v>935</v>
      </c>
      <c r="BD291" t="s">
        <v>1769</v>
      </c>
      <c r="BE291" s="55" t="s">
        <v>955</v>
      </c>
      <c r="BF291" t="s">
        <v>956</v>
      </c>
      <c r="BG291" s="61" t="s">
        <v>954</v>
      </c>
      <c r="BH291" t="str">
        <f t="shared" si="41"/>
        <v>METRÔ</v>
      </c>
    </row>
    <row r="292" spans="1:60" x14ac:dyDescent="0.25">
      <c r="A292" s="55" t="s">
        <v>1367</v>
      </c>
      <c r="B292" s="55" t="s">
        <v>935</v>
      </c>
      <c r="C292" t="s">
        <v>1770</v>
      </c>
      <c r="D292" s="55" t="s">
        <v>958</v>
      </c>
      <c r="E292" t="s">
        <v>959</v>
      </c>
      <c r="F292" t="s">
        <v>52</v>
      </c>
      <c r="G292" s="52" t="s">
        <v>98</v>
      </c>
      <c r="H292" t="s">
        <v>73</v>
      </c>
      <c r="I292" t="s">
        <v>55</v>
      </c>
      <c r="J292" t="s">
        <v>56</v>
      </c>
      <c r="K292" t="s">
        <v>57</v>
      </c>
      <c r="L292" t="s">
        <v>57</v>
      </c>
      <c r="M292" t="s">
        <v>111</v>
      </c>
      <c r="N292">
        <v>1796</v>
      </c>
      <c r="O292" s="46" t="str">
        <f t="shared" si="42"/>
        <v>OK</v>
      </c>
      <c r="P292" t="s">
        <v>59</v>
      </c>
      <c r="Q292" t="s">
        <v>59</v>
      </c>
      <c r="R292" t="s">
        <v>59</v>
      </c>
      <c r="S292" s="57" t="s">
        <v>1223</v>
      </c>
      <c r="T292">
        <v>2207046848.0300002</v>
      </c>
      <c r="U292">
        <v>521950772.63</v>
      </c>
      <c r="V292" s="48" t="str">
        <f t="shared" si="43"/>
        <v>OK</v>
      </c>
      <c r="W292">
        <v>2125199465.01</v>
      </c>
      <c r="X292">
        <v>76318080.090000004</v>
      </c>
      <c r="Y292" t="s">
        <v>59</v>
      </c>
      <c r="Z292">
        <v>917318.08</v>
      </c>
      <c r="AA292">
        <v>51219.82</v>
      </c>
      <c r="AB292">
        <v>0</v>
      </c>
      <c r="AC292">
        <v>81847383.019999996</v>
      </c>
      <c r="AD292" s="48" t="str">
        <f t="shared" si="44"/>
        <v>OK</v>
      </c>
      <c r="AE292">
        <v>791678287.73000002</v>
      </c>
      <c r="AF292">
        <v>0</v>
      </c>
      <c r="AG292">
        <v>28745847.91</v>
      </c>
      <c r="AH292">
        <v>0</v>
      </c>
      <c r="AI292">
        <v>0</v>
      </c>
      <c r="AJ292" s="46" t="str">
        <f t="shared" si="50"/>
        <v>OK</v>
      </c>
      <c r="AK292">
        <v>0</v>
      </c>
      <c r="AL292">
        <v>0</v>
      </c>
      <c r="AM292">
        <v>0</v>
      </c>
      <c r="AN292" s="49">
        <v>0</v>
      </c>
      <c r="AO292">
        <v>12410789215</v>
      </c>
      <c r="AP292">
        <v>12410805</v>
      </c>
      <c r="AQ292" s="48">
        <f t="shared" si="45"/>
        <v>-12398378410</v>
      </c>
      <c r="AR292">
        <v>666490179.50999999</v>
      </c>
      <c r="AS292">
        <v>666490179.50999999</v>
      </c>
      <c r="AT292">
        <v>0</v>
      </c>
      <c r="AU292">
        <v>0</v>
      </c>
      <c r="AV292" s="50">
        <f t="shared" si="46"/>
        <v>0</v>
      </c>
      <c r="AW292" s="50" t="str">
        <f t="shared" si="47"/>
        <v>NÃO</v>
      </c>
      <c r="AX292" s="5" t="str">
        <f t="shared" si="48"/>
        <v>OK</v>
      </c>
      <c r="AY292" s="5" t="str">
        <f t="shared" si="49"/>
        <v>OK</v>
      </c>
      <c r="BC292" s="55" t="s">
        <v>935</v>
      </c>
      <c r="BD292" t="s">
        <v>1771</v>
      </c>
      <c r="BE292" s="55" t="s">
        <v>958</v>
      </c>
      <c r="BF292" t="s">
        <v>959</v>
      </c>
      <c r="BG292" s="61" t="s">
        <v>957</v>
      </c>
      <c r="BH292" t="str">
        <f t="shared" si="41"/>
        <v>PRODESP</v>
      </c>
    </row>
    <row r="293" spans="1:60" x14ac:dyDescent="0.25">
      <c r="A293" s="55" t="s">
        <v>1367</v>
      </c>
      <c r="B293" s="55" t="s">
        <v>935</v>
      </c>
      <c r="C293" t="s">
        <v>1772</v>
      </c>
      <c r="D293" s="55" t="s">
        <v>961</v>
      </c>
      <c r="E293" t="s">
        <v>962</v>
      </c>
      <c r="F293" t="s">
        <v>52</v>
      </c>
      <c r="G293" s="52" t="s">
        <v>87</v>
      </c>
      <c r="H293" t="s">
        <v>54</v>
      </c>
      <c r="I293" t="s">
        <v>55</v>
      </c>
      <c r="J293" t="s">
        <v>256</v>
      </c>
      <c r="K293" t="s">
        <v>59</v>
      </c>
      <c r="L293" t="s">
        <v>57</v>
      </c>
      <c r="M293" t="s">
        <v>111</v>
      </c>
      <c r="N293">
        <v>11228</v>
      </c>
      <c r="O293" s="46" t="str">
        <f t="shared" si="42"/>
        <v>OK</v>
      </c>
      <c r="P293" t="s">
        <v>59</v>
      </c>
      <c r="Q293" t="s">
        <v>59</v>
      </c>
      <c r="R293" t="s">
        <v>59</v>
      </c>
      <c r="S293" s="57" t="s">
        <v>1224</v>
      </c>
      <c r="T293">
        <v>25572055789.900002</v>
      </c>
      <c r="U293">
        <v>3651093404.0300002</v>
      </c>
      <c r="V293" s="48" t="str">
        <f t="shared" si="43"/>
        <v>OK</v>
      </c>
      <c r="W293">
        <v>23042531837.349998</v>
      </c>
      <c r="X293">
        <v>6283773946.3699999</v>
      </c>
      <c r="Y293" t="s">
        <v>59</v>
      </c>
      <c r="Z293">
        <v>700349.26</v>
      </c>
      <c r="AA293">
        <v>29811.73</v>
      </c>
      <c r="AB293">
        <v>0</v>
      </c>
      <c r="AC293">
        <v>3523531017.9200001</v>
      </c>
      <c r="AD293" s="48" t="str">
        <f t="shared" si="44"/>
        <v>OK</v>
      </c>
      <c r="AE293">
        <v>29857376274.009998</v>
      </c>
      <c r="AF293">
        <v>51516138826.529999</v>
      </c>
      <c r="AG293">
        <v>438314503.25999999</v>
      </c>
      <c r="AH293">
        <v>0</v>
      </c>
      <c r="AI293">
        <v>0</v>
      </c>
      <c r="AJ293" s="46" t="str">
        <f t="shared" si="50"/>
        <v>OK</v>
      </c>
      <c r="AK293">
        <v>0</v>
      </c>
      <c r="AL293">
        <v>0</v>
      </c>
      <c r="AM293">
        <v>0</v>
      </c>
      <c r="AN293" s="49">
        <v>0</v>
      </c>
      <c r="AO293">
        <v>343506664</v>
      </c>
      <c r="AP293">
        <v>343506664</v>
      </c>
      <c r="AQ293" s="48">
        <f t="shared" si="45"/>
        <v>0</v>
      </c>
      <c r="AR293">
        <v>7538442667.3100004</v>
      </c>
      <c r="AS293">
        <v>7538442667.3100004</v>
      </c>
      <c r="AT293">
        <v>0</v>
      </c>
      <c r="AU293">
        <v>0</v>
      </c>
      <c r="AV293" s="50">
        <f t="shared" si="46"/>
        <v>0</v>
      </c>
      <c r="AW293" s="50" t="str">
        <f t="shared" si="47"/>
        <v>NÃO</v>
      </c>
      <c r="AX293" s="5" t="str">
        <f t="shared" si="48"/>
        <v>OK</v>
      </c>
      <c r="AY293" s="5" t="str">
        <f t="shared" si="49"/>
        <v>OK</v>
      </c>
      <c r="BC293" s="55" t="s">
        <v>935</v>
      </c>
      <c r="BD293" t="s">
        <v>1773</v>
      </c>
      <c r="BE293" s="55" t="s">
        <v>961</v>
      </c>
      <c r="BF293" t="s">
        <v>962</v>
      </c>
      <c r="BG293" s="61" t="s">
        <v>960</v>
      </c>
      <c r="BH293" t="str">
        <f t="shared" si="41"/>
        <v>SABESP</v>
      </c>
    </row>
    <row r="294" spans="1:60" x14ac:dyDescent="0.25">
      <c r="A294" s="44" t="s">
        <v>1774</v>
      </c>
      <c r="B294" s="44" t="s">
        <v>975</v>
      </c>
      <c r="C294" t="s">
        <v>1775</v>
      </c>
      <c r="D294" s="44" t="s">
        <v>1776</v>
      </c>
      <c r="E294" t="s">
        <v>984</v>
      </c>
      <c r="F294" t="s">
        <v>67</v>
      </c>
      <c r="G294" s="73" t="s">
        <v>185</v>
      </c>
      <c r="H294" t="s">
        <v>54</v>
      </c>
      <c r="I294" t="s">
        <v>55</v>
      </c>
      <c r="J294" t="s">
        <v>56</v>
      </c>
      <c r="K294" t="s">
        <v>57</v>
      </c>
      <c r="L294" t="s">
        <v>57</v>
      </c>
      <c r="M294" t="s">
        <v>111</v>
      </c>
      <c r="N294">
        <v>14</v>
      </c>
      <c r="O294" s="46" t="str">
        <f t="shared" si="42"/>
        <v>OK</v>
      </c>
      <c r="P294" t="s">
        <v>59</v>
      </c>
      <c r="Q294" t="s">
        <v>59</v>
      </c>
      <c r="R294" t="s">
        <v>59</v>
      </c>
      <c r="S294" s="64" t="s">
        <v>1231</v>
      </c>
      <c r="T294">
        <v>1137726.8400000001</v>
      </c>
      <c r="U294">
        <v>493323.26</v>
      </c>
      <c r="V294" s="48" t="str">
        <f t="shared" si="43"/>
        <v>OK</v>
      </c>
      <c r="W294">
        <v>886622.38</v>
      </c>
      <c r="X294">
        <v>0</v>
      </c>
      <c r="Y294" t="s">
        <v>57</v>
      </c>
      <c r="Z294">
        <v>25200</v>
      </c>
      <c r="AA294">
        <v>0</v>
      </c>
      <c r="AB294">
        <v>0</v>
      </c>
      <c r="AC294">
        <v>-46444.02</v>
      </c>
      <c r="AD294" s="48" t="str">
        <f t="shared" si="44"/>
        <v>OK</v>
      </c>
      <c r="AE294">
        <v>1614284.64</v>
      </c>
      <c r="AG294">
        <v>0</v>
      </c>
      <c r="AH294">
        <v>0</v>
      </c>
      <c r="AI294">
        <v>0</v>
      </c>
      <c r="AJ294" s="46" t="str">
        <f t="shared" si="50"/>
        <v>OK</v>
      </c>
      <c r="AK294">
        <v>0</v>
      </c>
      <c r="AL294">
        <v>0</v>
      </c>
      <c r="AM294">
        <v>0</v>
      </c>
      <c r="AN294" s="49">
        <v>0</v>
      </c>
      <c r="AO294">
        <v>0</v>
      </c>
      <c r="AP294">
        <v>0</v>
      </c>
      <c r="AQ294" s="48">
        <f t="shared" si="45"/>
        <v>0</v>
      </c>
      <c r="AR294">
        <v>8406415.0199999996</v>
      </c>
      <c r="AS294">
        <v>8406415.0199999996</v>
      </c>
      <c r="AT294">
        <v>31593584.98</v>
      </c>
      <c r="AU294">
        <v>31593584.98</v>
      </c>
      <c r="AV294" s="50">
        <f t="shared" si="46"/>
        <v>31593584.98</v>
      </c>
      <c r="AW294" s="50" t="str">
        <f t="shared" si="47"/>
        <v>SIM</v>
      </c>
      <c r="AX294" s="5" t="str">
        <f t="shared" si="48"/>
        <v>OK</v>
      </c>
      <c r="AY294" s="5" t="str">
        <f t="shared" si="49"/>
        <v>OK</v>
      </c>
      <c r="BC294" s="44" t="s">
        <v>975</v>
      </c>
      <c r="BD294" t="s">
        <v>1776</v>
      </c>
      <c r="BE294" s="44" t="s">
        <v>1776</v>
      </c>
      <c r="BF294" t="s">
        <v>984</v>
      </c>
      <c r="BG294" s="61" t="s">
        <v>982</v>
      </c>
      <c r="BH294" t="s">
        <v>983</v>
      </c>
    </row>
    <row r="295" spans="1:60" x14ac:dyDescent="0.25">
      <c r="A295" s="44" t="s">
        <v>1774</v>
      </c>
      <c r="B295" s="44" t="s">
        <v>975</v>
      </c>
      <c r="C295" t="s">
        <v>1777</v>
      </c>
      <c r="D295" s="44" t="s">
        <v>977</v>
      </c>
      <c r="E295" t="s">
        <v>978</v>
      </c>
      <c r="F295" t="s">
        <v>52</v>
      </c>
      <c r="G295" s="52" t="s">
        <v>68</v>
      </c>
      <c r="H295" t="s">
        <v>54</v>
      </c>
      <c r="I295" t="s">
        <v>55</v>
      </c>
      <c r="J295" t="s">
        <v>56</v>
      </c>
      <c r="K295" t="s">
        <v>57</v>
      </c>
      <c r="L295" t="s">
        <v>57</v>
      </c>
      <c r="M295" t="s">
        <v>111</v>
      </c>
      <c r="N295">
        <v>45</v>
      </c>
      <c r="O295" s="46" t="str">
        <f t="shared" si="42"/>
        <v>OK</v>
      </c>
      <c r="P295" t="s">
        <v>59</v>
      </c>
      <c r="Q295" t="s">
        <v>59</v>
      </c>
      <c r="R295" t="s">
        <v>59</v>
      </c>
      <c r="S295" s="68" t="s">
        <v>1229</v>
      </c>
      <c r="T295">
        <v>9503598.4399999995</v>
      </c>
      <c r="U295">
        <v>3378756.5</v>
      </c>
      <c r="V295" s="48" t="str">
        <f t="shared" si="43"/>
        <v>OK</v>
      </c>
      <c r="W295">
        <v>9142038.8599999994</v>
      </c>
      <c r="X295">
        <v>29982.61</v>
      </c>
      <c r="Y295" t="s">
        <v>57</v>
      </c>
      <c r="Z295">
        <v>217637.38</v>
      </c>
      <c r="AA295">
        <v>0</v>
      </c>
      <c r="AB295">
        <v>85806.26</v>
      </c>
      <c r="AC295">
        <v>361559.58</v>
      </c>
      <c r="AD295" s="48" t="str">
        <f t="shared" si="44"/>
        <v>OK</v>
      </c>
      <c r="AE295">
        <v>33135299.07</v>
      </c>
      <c r="AG295">
        <v>0</v>
      </c>
      <c r="AH295">
        <v>0</v>
      </c>
      <c r="AI295">
        <v>0</v>
      </c>
      <c r="AJ295" s="46" t="str">
        <f t="shared" si="50"/>
        <v>OK</v>
      </c>
      <c r="AK295">
        <v>0</v>
      </c>
      <c r="AL295">
        <v>0</v>
      </c>
      <c r="AM295">
        <v>10060362.17</v>
      </c>
      <c r="AN295" s="49">
        <v>1509054.3</v>
      </c>
      <c r="AO295">
        <v>5964000</v>
      </c>
      <c r="AP295">
        <v>5964000</v>
      </c>
      <c r="AQ295" s="48">
        <f t="shared" si="45"/>
        <v>0</v>
      </c>
      <c r="AR295">
        <v>51300919.579999998</v>
      </c>
      <c r="AS295">
        <v>52823857.210000001</v>
      </c>
      <c r="AT295">
        <v>170095.39</v>
      </c>
      <c r="AU295">
        <v>156212.06</v>
      </c>
      <c r="AV295" s="50">
        <f t="shared" si="46"/>
        <v>1679149.6900000027</v>
      </c>
      <c r="AW295" s="50" t="str">
        <f t="shared" si="47"/>
        <v>SIM</v>
      </c>
      <c r="AX295" s="5" t="str">
        <f t="shared" si="48"/>
        <v>VER CAPITAL</v>
      </c>
      <c r="AY295" s="5" t="str">
        <f t="shared" si="49"/>
        <v>OK</v>
      </c>
      <c r="BC295" s="44" t="s">
        <v>975</v>
      </c>
      <c r="BD295" t="s">
        <v>1778</v>
      </c>
      <c r="BE295" s="44" t="s">
        <v>977</v>
      </c>
      <c r="BF295" t="s">
        <v>978</v>
      </c>
      <c r="BG295" s="61" t="s">
        <v>976</v>
      </c>
      <c r="BH295" t="str">
        <f>IF(COUNTIF($BN$2:$BN$9,BE295)=0,BE295,BE295&amp;" "&amp;BC295)</f>
        <v>FOMENTO</v>
      </c>
    </row>
    <row r="296" spans="1:60" x14ac:dyDescent="0.25">
      <c r="A296" s="44" t="s">
        <v>1774</v>
      </c>
      <c r="B296" s="44" t="s">
        <v>975</v>
      </c>
      <c r="C296" t="s">
        <v>1779</v>
      </c>
      <c r="D296" s="44" t="s">
        <v>980</v>
      </c>
      <c r="E296" t="s">
        <v>981</v>
      </c>
      <c r="F296" t="s">
        <v>52</v>
      </c>
      <c r="G296" s="52" t="s">
        <v>91</v>
      </c>
      <c r="H296" t="s">
        <v>54</v>
      </c>
      <c r="I296" t="s">
        <v>55</v>
      </c>
      <c r="J296" t="s">
        <v>56</v>
      </c>
      <c r="K296" t="s">
        <v>57</v>
      </c>
      <c r="L296" t="s">
        <v>57</v>
      </c>
      <c r="M296" t="s">
        <v>111</v>
      </c>
      <c r="N296">
        <v>86</v>
      </c>
      <c r="O296" s="46" t="str">
        <f t="shared" si="42"/>
        <v>OK</v>
      </c>
      <c r="P296" t="s">
        <v>59</v>
      </c>
      <c r="Q296" t="s">
        <v>59</v>
      </c>
      <c r="R296" t="s">
        <v>59</v>
      </c>
      <c r="S296" s="68" t="s">
        <v>1230</v>
      </c>
      <c r="T296">
        <v>70209312.920000002</v>
      </c>
      <c r="U296">
        <v>10149687.810000001</v>
      </c>
      <c r="V296" s="48" t="str">
        <f t="shared" si="43"/>
        <v>OK</v>
      </c>
      <c r="W296">
        <v>14250952.470000001</v>
      </c>
      <c r="X296">
        <v>768748.33</v>
      </c>
      <c r="Y296" t="s">
        <v>59</v>
      </c>
      <c r="Z296">
        <v>279802.33</v>
      </c>
      <c r="AA296">
        <v>3063169.01</v>
      </c>
      <c r="AB296">
        <v>0</v>
      </c>
      <c r="AC296">
        <v>5209471.58</v>
      </c>
      <c r="AD296" s="48" t="str">
        <f t="shared" si="44"/>
        <v>OK</v>
      </c>
      <c r="AE296">
        <v>60481397.32</v>
      </c>
      <c r="AG296">
        <v>0</v>
      </c>
      <c r="AH296">
        <v>0</v>
      </c>
      <c r="AI296">
        <v>0</v>
      </c>
      <c r="AJ296" s="46" t="str">
        <f t="shared" si="50"/>
        <v>OK</v>
      </c>
      <c r="AK296">
        <v>0</v>
      </c>
      <c r="AL296">
        <v>0</v>
      </c>
      <c r="AM296">
        <v>3908800</v>
      </c>
      <c r="AN296" s="49">
        <v>0</v>
      </c>
      <c r="AO296">
        <v>33774167.920000002</v>
      </c>
      <c r="AP296">
        <v>3792629.46</v>
      </c>
      <c r="AQ296" s="48">
        <f t="shared" si="45"/>
        <v>-29981538.460000001</v>
      </c>
      <c r="AR296">
        <v>33888437.149999999</v>
      </c>
      <c r="AS296">
        <v>33888437.149999999</v>
      </c>
      <c r="AT296">
        <v>35000000</v>
      </c>
      <c r="AU296">
        <v>35000000</v>
      </c>
      <c r="AV296" s="50">
        <f t="shared" si="46"/>
        <v>35000000</v>
      </c>
      <c r="AW296" s="50" t="str">
        <f t="shared" si="47"/>
        <v>SIM</v>
      </c>
      <c r="AX296" s="5" t="str">
        <f t="shared" si="48"/>
        <v>OK</v>
      </c>
      <c r="AY296" s="5" t="str">
        <f t="shared" si="49"/>
        <v>OK</v>
      </c>
      <c r="BC296" s="44" t="s">
        <v>975</v>
      </c>
      <c r="BD296" t="s">
        <v>1780</v>
      </c>
      <c r="BE296" s="44" t="s">
        <v>980</v>
      </c>
      <c r="BF296" t="s">
        <v>981</v>
      </c>
      <c r="BG296" s="61" t="s">
        <v>979</v>
      </c>
      <c r="BH296" t="str">
        <f>IF(COUNTIF($BN$2:$BN$9,BE296)=0,BE296,BE296&amp;" "&amp;BC296)</f>
        <v>TOCANTINS PARCERIAS</v>
      </c>
    </row>
    <row r="302" spans="1:60" ht="15.75" thickBot="1" x14ac:dyDescent="0.3">
      <c r="G302" s="77"/>
    </row>
    <row r="305" spans="7:7" ht="15.75" thickBot="1" x14ac:dyDescent="0.3">
      <c r="G305" s="77"/>
    </row>
    <row r="306" spans="7:7" x14ac:dyDescent="0.25">
      <c r="G306" s="78" t="s">
        <v>1781</v>
      </c>
    </row>
    <row r="307" spans="7:7" x14ac:dyDescent="0.25">
      <c r="G307" s="52" t="s">
        <v>1782</v>
      </c>
    </row>
    <row r="308" spans="7:7" x14ac:dyDescent="0.25">
      <c r="G308" s="52" t="s">
        <v>1783</v>
      </c>
    </row>
    <row r="309" spans="7:7" x14ac:dyDescent="0.25">
      <c r="G309" s="52" t="s">
        <v>1784</v>
      </c>
    </row>
    <row r="310" spans="7:7" x14ac:dyDescent="0.25">
      <c r="G310" s="52" t="s">
        <v>1785</v>
      </c>
    </row>
  </sheetData>
  <sortState xmlns:xlrd2="http://schemas.microsoft.com/office/spreadsheetml/2017/richdata2" ref="BM2:BN28">
    <sortCondition ref="BM2:BM28"/>
  </sortState>
  <conditionalFormatting sqref="A1:D1 V1:V296 AD1:AD296">
    <cfRule type="containsText" dxfId="59" priority="38" operator="containsText" text="liquidação">
      <formula>NOT(ISERROR(SEARCH("liquidação",A1)))</formula>
    </cfRule>
  </conditionalFormatting>
  <conditionalFormatting sqref="C1">
    <cfRule type="duplicateValues" dxfId="58" priority="37"/>
  </conditionalFormatting>
  <conditionalFormatting sqref="C2:C1048576">
    <cfRule type="duplicateValues" dxfId="57" priority="41"/>
  </conditionalFormatting>
  <conditionalFormatting sqref="F1:F1048576">
    <cfRule type="containsText" dxfId="56" priority="36" operator="containsText" text="ativa">
      <formula>NOT(ISERROR(SEARCH("ativa",F1)))</formula>
    </cfRule>
  </conditionalFormatting>
  <conditionalFormatting sqref="G1:N1 T1:U1">
    <cfRule type="containsText" dxfId="55" priority="35" operator="containsText" text="verificar">
      <formula>NOT(ISERROR(SEARCH("verificar",G1)))</formula>
    </cfRule>
  </conditionalFormatting>
  <conditionalFormatting sqref="M1">
    <cfRule type="containsText" dxfId="54" priority="34" operator="containsText" text="não dependente">
      <formula>NOT(ISERROR(SEARCH("não dependente",M1)))</formula>
    </cfRule>
  </conditionalFormatting>
  <conditionalFormatting sqref="M1:M1048576">
    <cfRule type="containsText" dxfId="53" priority="33" operator="containsText" text="não">
      <formula>NOT(ISERROR(SEARCH("não",M1)))</formula>
    </cfRule>
  </conditionalFormatting>
  <conditionalFormatting sqref="N1:N296">
    <cfRule type="cellIs" dxfId="52" priority="32" operator="lessThan">
      <formula>1</formula>
    </cfRule>
  </conditionalFormatting>
  <conditionalFormatting sqref="N323:N1048576">
    <cfRule type="cellIs" dxfId="51" priority="52" operator="lessThan">
      <formula>1</formula>
    </cfRule>
  </conditionalFormatting>
  <conditionalFormatting sqref="O2:O296 V2:V296 AD2:AD296">
    <cfRule type="containsText" dxfId="50" priority="53" operator="containsText" text="verificar">
      <formula>NOT(ISERROR(SEARCH("verificar",O2)))</formula>
    </cfRule>
  </conditionalFormatting>
  <conditionalFormatting sqref="O2:O296">
    <cfRule type="containsText" dxfId="49" priority="54" operator="containsText" text="liquidação">
      <formula>NOT(ISERROR(SEARCH("liquidação",O2)))</formula>
    </cfRule>
  </conditionalFormatting>
  <conditionalFormatting sqref="P1:R1">
    <cfRule type="containsText" dxfId="48" priority="31" operator="containsText" text="verificar">
      <formula>NOT(ISERROR(SEARCH("verificar",P1)))</formula>
    </cfRule>
  </conditionalFormatting>
  <conditionalFormatting sqref="S1:S32 S34:S185 S187 S189:S267">
    <cfRule type="containsText" dxfId="47" priority="12" operator="containsText" text="liquidação">
      <formula>NOT(ISERROR(SEARCH("liquidação",S1)))</formula>
    </cfRule>
  </conditionalFormatting>
  <conditionalFormatting sqref="S1:S32">
    <cfRule type="containsText" dxfId="46" priority="8" operator="containsText" text="verificar">
      <formula>NOT(ISERROR(SEARCH("verificar",S1)))</formula>
    </cfRule>
  </conditionalFormatting>
  <conditionalFormatting sqref="S34:S185">
    <cfRule type="containsText" dxfId="45" priority="4" operator="containsText" text="verificar">
      <formula>NOT(ISERROR(SEARCH("verificar",S34)))</formula>
    </cfRule>
  </conditionalFormatting>
  <conditionalFormatting sqref="S187">
    <cfRule type="containsText" dxfId="44" priority="9" operator="containsText" text="verificar">
      <formula>NOT(ISERROR(SEARCH("verificar",S187)))</formula>
    </cfRule>
  </conditionalFormatting>
  <conditionalFormatting sqref="S189:S267">
    <cfRule type="containsText" dxfId="43" priority="7" operator="containsText" text="verificar">
      <formula>NOT(ISERROR(SEARCH("verificar",S189)))</formula>
    </cfRule>
  </conditionalFormatting>
  <conditionalFormatting sqref="S287">
    <cfRule type="containsText" dxfId="42" priority="10" operator="containsText" text="liquidação">
      <formula>NOT(ISERROR(SEARCH("liquidação",S287)))</formula>
    </cfRule>
    <cfRule type="containsText" dxfId="41" priority="11" operator="containsText" text="verificar">
      <formula>NOT(ISERROR(SEARCH("verificar",S287)))</formula>
    </cfRule>
  </conditionalFormatting>
  <conditionalFormatting sqref="S290:S291">
    <cfRule type="containsText" dxfId="40" priority="5" operator="containsText" text="verificar">
      <formula>NOT(ISERROR(SEARCH("verificar",S290)))</formula>
    </cfRule>
    <cfRule type="containsText" dxfId="39" priority="6" operator="containsText" text="liquidação">
      <formula>NOT(ISERROR(SEARCH("liquidação",S290)))</formula>
    </cfRule>
  </conditionalFormatting>
  <conditionalFormatting sqref="T1">
    <cfRule type="cellIs" dxfId="38" priority="39" operator="equal">
      <formula>0</formula>
    </cfRule>
  </conditionalFormatting>
  <conditionalFormatting sqref="U1:U1048576">
    <cfRule type="cellIs" dxfId="37" priority="30" operator="equal">
      <formula>0</formula>
    </cfRule>
  </conditionalFormatting>
  <conditionalFormatting sqref="V64:V143">
    <cfRule type="cellIs" dxfId="36" priority="51" operator="equal">
      <formula>0</formula>
    </cfRule>
  </conditionalFormatting>
  <conditionalFormatting sqref="W1:AC1">
    <cfRule type="containsText" dxfId="35" priority="29" operator="containsText" text="verificar">
      <formula>NOT(ISERROR(SEARCH("verificar",W1)))</formula>
    </cfRule>
  </conditionalFormatting>
  <conditionalFormatting sqref="Y1">
    <cfRule type="containsText" dxfId="34" priority="28" operator="containsText" text="sim">
      <formula>NOT(ISERROR(SEARCH("sim",Y1)))</formula>
    </cfRule>
  </conditionalFormatting>
  <conditionalFormatting sqref="Y1:Y1048576">
    <cfRule type="containsText" dxfId="33" priority="27" operator="containsText" text="sim">
      <formula>NOT(ISERROR(SEARCH("sim",Y1)))</formula>
    </cfRule>
  </conditionalFormatting>
  <conditionalFormatting sqref="AC1">
    <cfRule type="cellIs" dxfId="32" priority="26" operator="lessThan">
      <formula>1</formula>
    </cfRule>
  </conditionalFormatting>
  <conditionalFormatting sqref="AC1:AC1048576">
    <cfRule type="cellIs" dxfId="31" priority="25" operator="lessThan">
      <formula>0</formula>
    </cfRule>
  </conditionalFormatting>
  <conditionalFormatting sqref="AD2:AD40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AD2:AD14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AD119:AD143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AD144:AD296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AE1:AI1">
    <cfRule type="containsText" dxfId="30" priority="24" operator="containsText" text="liquidação">
      <formula>NOT(ISERROR(SEARCH("liquidação",AE1)))</formula>
    </cfRule>
  </conditionalFormatting>
  <conditionalFormatting sqref="AE1:AJ1">
    <cfRule type="containsText" dxfId="29" priority="22" operator="containsText" text="verificar">
      <formula>NOT(ISERROR(SEARCH("verificar",AE1)))</formula>
    </cfRule>
  </conditionalFormatting>
  <conditionalFormatting sqref="AI1">
    <cfRule type="cellIs" dxfId="28" priority="23" operator="greaterThan">
      <formula>0</formula>
    </cfRule>
  </conditionalFormatting>
  <conditionalFormatting sqref="AI2:AI296 AN2:AN296">
    <cfRule type="cellIs" dxfId="27" priority="47" operator="greaterThan">
      <formula>0</formula>
    </cfRule>
  </conditionalFormatting>
  <conditionalFormatting sqref="AJ1:AJ296">
    <cfRule type="containsText" dxfId="26" priority="21" operator="containsText" text="liquidação">
      <formula>NOT(ISERROR(SEARCH("liquidação",AJ1)))</formula>
    </cfRule>
    <cfRule type="containsText" dxfId="25" priority="20" operator="containsText" text="INDÍCIO DE DEPENDÊNCIA POR SUBVENÇÃO">
      <formula>NOT(ISERROR(SEARCH("INDÍCIO DE DEPENDÊNCIA POR SUBVENÇÃO",AJ1)))</formula>
    </cfRule>
  </conditionalFormatting>
  <conditionalFormatting sqref="AJ2:AJ296 AV2:AY296">
    <cfRule type="containsText" dxfId="24" priority="48" operator="containsText" text="verificar">
      <formula>NOT(ISERROR(SEARCH("verificar",AJ2)))</formula>
    </cfRule>
  </conditionalFormatting>
  <conditionalFormatting sqref="AK1:AP1">
    <cfRule type="containsText" dxfId="23" priority="19" operator="containsText" text="verificar">
      <formula>NOT(ISERROR(SEARCH("verificar",AK1)))</formula>
    </cfRule>
    <cfRule type="containsText" dxfId="22" priority="18" operator="containsText" text="liquidação">
      <formula>NOT(ISERROR(SEARCH("liquidação",AK1)))</formula>
    </cfRule>
  </conditionalFormatting>
  <conditionalFormatting sqref="AQ2:AQ296">
    <cfRule type="containsText" dxfId="21" priority="44" operator="containsText" text="verificar">
      <formula>NOT(ISERROR(SEARCH("verificar",AQ2)))</formula>
    </cfRule>
    <cfRule type="cellIs" dxfId="20" priority="45" operator="greaterThan">
      <formula>0</formula>
    </cfRule>
    <cfRule type="containsText" dxfId="19" priority="46" operator="containsText" text="liquidação">
      <formula>NOT(ISERROR(SEARCH("liquidação",AQ2)))</formula>
    </cfRule>
  </conditionalFormatting>
  <conditionalFormatting sqref="AR1:AU1">
    <cfRule type="containsText" dxfId="18" priority="17" operator="containsText" text="verificar">
      <formula>NOT(ISERROR(SEARCH("verificar",AR1)))</formula>
    </cfRule>
    <cfRule type="containsText" dxfId="17" priority="16" operator="containsText" text="liquidação">
      <formula>NOT(ISERROR(SEARCH("liquidação",AR1)))</formula>
    </cfRule>
  </conditionalFormatting>
  <conditionalFormatting sqref="AV2:AV296">
    <cfRule type="cellIs" dxfId="16" priority="43" operator="greaterThan">
      <formula>0</formula>
    </cfRule>
  </conditionalFormatting>
  <conditionalFormatting sqref="AV2:AY296">
    <cfRule type="containsText" dxfId="15" priority="49" operator="containsText" text="liquidação">
      <formula>NOT(ISERROR(SEARCH("liquidação",AV2)))</formula>
    </cfRule>
  </conditionalFormatting>
  <conditionalFormatting sqref="AW1:AW296">
    <cfRule type="containsText" dxfId="14" priority="14" operator="containsText" text="sim">
      <formula>NOT(ISERROR(SEARCH("sim",AW1)))</formula>
    </cfRule>
  </conditionalFormatting>
  <conditionalFormatting sqref="AW1:AX1">
    <cfRule type="containsText" dxfId="13" priority="40" operator="containsText" text="liquidação">
      <formula>NOT(ISERROR(SEARCH("liquidação",AW1)))</formula>
    </cfRule>
    <cfRule type="containsText" dxfId="12" priority="15" operator="containsText" text="verificar">
      <formula>NOT(ISERROR(SEARCH("verificar",AW1)))</formula>
    </cfRule>
  </conditionalFormatting>
  <conditionalFormatting sqref="AX1:AX296">
    <cfRule type="containsText" dxfId="11" priority="13" operator="containsText" text="VER CAPITAL">
      <formula>NOT(ISERROR(SEARCH("VER CAPITAL",AX1)))</formula>
    </cfRule>
  </conditionalFormatting>
  <conditionalFormatting sqref="AY2:AY296">
    <cfRule type="containsText" dxfId="10" priority="42" operator="containsText" text="indício de dependência">
      <formula>NOT(ISERROR(SEARCH("indício de dependência",AY2)))</formula>
    </cfRule>
  </conditionalFormatting>
  <conditionalFormatting sqref="BC1:BE1">
    <cfRule type="containsText" dxfId="9" priority="2" operator="containsText" text="liquidação">
      <formula>NOT(ISERROR(SEARCH("liquidação",BC1)))</formula>
    </cfRule>
  </conditionalFormatting>
  <conditionalFormatting sqref="BD1">
    <cfRule type="duplicateValues" dxfId="8" priority="1"/>
  </conditionalFormatting>
  <conditionalFormatting sqref="BD2:BD296">
    <cfRule type="duplicateValues" dxfId="7" priority="3"/>
  </conditionalFormatting>
  <hyperlinks>
    <hyperlink ref="S25" r:id="rId1" xr:uid="{F21B80FC-7886-4A5F-9474-3AD1193C462B}"/>
    <hyperlink ref="S160" r:id="rId2" xr:uid="{C17FDE36-96D9-4F2F-BD34-96B3B9603012}"/>
    <hyperlink ref="S248" r:id="rId3" xr:uid="{FFF3E1F9-3F86-4C2D-9B73-6A94270EEBB0}"/>
    <hyperlink ref="S88" r:id="rId4" xr:uid="{60E37E8C-BAE5-48D1-BF85-1E0269E19D83}"/>
  </hyperlinks>
  <pageMargins left="0.511811024" right="0.511811024" top="0.78740157499999996" bottom="0.78740157499999996" header="0.31496062000000002" footer="0.31496062000000002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5A4C-AFB5-4287-A201-837CA811781B}">
  <sheetPr filterMode="1"/>
  <dimension ref="A1:AP304"/>
  <sheetViews>
    <sheetView topLeftCell="J1" workbookViewId="0">
      <selection activeCell="Z36" sqref="Z36"/>
    </sheetView>
  </sheetViews>
  <sheetFormatPr defaultRowHeight="15" x14ac:dyDescent="0.25"/>
  <cols>
    <col min="26" max="26" width="18.85546875" bestFit="1" customWidth="1"/>
  </cols>
  <sheetData>
    <row r="1" spans="1:42" ht="165.75" x14ac:dyDescent="0.25">
      <c r="A1" s="17" t="s">
        <v>0</v>
      </c>
      <c r="B1" s="17" t="s">
        <v>1</v>
      </c>
      <c r="C1" s="17" t="s">
        <v>1786</v>
      </c>
      <c r="D1" s="17" t="s">
        <v>3</v>
      </c>
      <c r="E1" s="17" t="s">
        <v>4</v>
      </c>
      <c r="F1" s="17" t="s">
        <v>1254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14</v>
      </c>
      <c r="O1" s="17" t="s">
        <v>15</v>
      </c>
      <c r="P1" s="17" t="s">
        <v>1787</v>
      </c>
      <c r="Q1" s="17" t="s">
        <v>1256</v>
      </c>
      <c r="R1" s="17" t="s">
        <v>18</v>
      </c>
      <c r="S1" s="17" t="s">
        <v>19</v>
      </c>
      <c r="T1" s="17" t="s">
        <v>21</v>
      </c>
      <c r="U1" s="17" t="s">
        <v>22</v>
      </c>
      <c r="V1" s="17" t="s">
        <v>23</v>
      </c>
      <c r="W1" s="17" t="s">
        <v>1788</v>
      </c>
      <c r="X1" s="17" t="s">
        <v>1789</v>
      </c>
      <c r="Y1" s="17" t="s">
        <v>1790</v>
      </c>
      <c r="Z1" s="18" t="s">
        <v>27</v>
      </c>
      <c r="AA1" s="17" t="s">
        <v>29</v>
      </c>
      <c r="AB1" s="17" t="s">
        <v>30</v>
      </c>
      <c r="AC1" s="17" t="s">
        <v>31</v>
      </c>
      <c r="AD1" s="17" t="s">
        <v>1791</v>
      </c>
      <c r="AE1" s="17" t="s">
        <v>1792</v>
      </c>
      <c r="AF1" s="17" t="s">
        <v>1793</v>
      </c>
      <c r="AG1" s="17" t="s">
        <v>1794</v>
      </c>
      <c r="AH1" s="17" t="s">
        <v>1795</v>
      </c>
      <c r="AI1" s="17" t="s">
        <v>1796</v>
      </c>
      <c r="AJ1" s="17" t="s">
        <v>1797</v>
      </c>
      <c r="AK1" s="17" t="s">
        <v>1798</v>
      </c>
      <c r="AL1" s="17" t="s">
        <v>1799</v>
      </c>
      <c r="AM1" s="17" t="s">
        <v>1800</v>
      </c>
      <c r="AN1" s="17" t="s">
        <v>1801</v>
      </c>
      <c r="AO1" s="17" t="s">
        <v>1802</v>
      </c>
      <c r="AP1" s="17" t="s">
        <v>1803</v>
      </c>
    </row>
    <row r="2" spans="1:42" hidden="1" x14ac:dyDescent="0.25">
      <c r="A2" s="19" t="s">
        <v>50</v>
      </c>
      <c r="B2" s="20" t="s">
        <v>1275</v>
      </c>
      <c r="C2" s="20" t="s">
        <v>96</v>
      </c>
      <c r="D2" s="20" t="s">
        <v>97</v>
      </c>
      <c r="E2" s="20" t="s">
        <v>52</v>
      </c>
      <c r="F2" s="20" t="s">
        <v>98</v>
      </c>
      <c r="G2" s="20" t="s">
        <v>54</v>
      </c>
      <c r="H2" s="20" t="s">
        <v>55</v>
      </c>
      <c r="I2" s="20" t="s">
        <v>56</v>
      </c>
      <c r="J2" s="20" t="s">
        <v>57</v>
      </c>
      <c r="K2" s="20" t="s">
        <v>57</v>
      </c>
      <c r="L2" s="20" t="s">
        <v>58</v>
      </c>
      <c r="M2" s="20">
        <v>75</v>
      </c>
      <c r="N2" s="20" t="s">
        <v>59</v>
      </c>
      <c r="O2" s="20" t="s">
        <v>59</v>
      </c>
      <c r="P2" s="20" t="s">
        <v>57</v>
      </c>
      <c r="Q2" s="20"/>
      <c r="R2" s="21">
        <v>0</v>
      </c>
      <c r="S2" s="21">
        <v>8421164.8699999992</v>
      </c>
      <c r="T2" s="21">
        <v>8666492.6300000008</v>
      </c>
      <c r="U2" s="21">
        <v>0</v>
      </c>
      <c r="V2" s="20" t="s">
        <v>57</v>
      </c>
      <c r="W2" s="21">
        <v>115144.98</v>
      </c>
      <c r="X2" s="21">
        <v>0</v>
      </c>
      <c r="Y2" s="20">
        <v>2520</v>
      </c>
      <c r="Z2" s="21">
        <v>-8666492.6300000008</v>
      </c>
      <c r="AA2" s="21">
        <v>-81789699.709999993</v>
      </c>
      <c r="AB2" s="21">
        <v>0</v>
      </c>
      <c r="AC2" s="21">
        <v>0</v>
      </c>
      <c r="AD2" s="21">
        <v>9085516.4299999997</v>
      </c>
      <c r="AE2" s="21">
        <v>10032591.15</v>
      </c>
      <c r="AF2" s="21">
        <v>1343316.36</v>
      </c>
      <c r="AG2" s="21">
        <v>10032591.15</v>
      </c>
      <c r="AH2" s="21">
        <v>0</v>
      </c>
      <c r="AI2" s="21">
        <v>0</v>
      </c>
      <c r="AJ2" s="21">
        <v>4396687.58</v>
      </c>
      <c r="AK2" s="21">
        <v>4396687.58</v>
      </c>
      <c r="AL2" s="21">
        <v>4396687.58</v>
      </c>
      <c r="AM2" s="21">
        <v>4396687.58</v>
      </c>
      <c r="AN2" s="21">
        <v>0</v>
      </c>
      <c r="AO2" s="21">
        <v>0</v>
      </c>
      <c r="AP2" s="20" t="s">
        <v>1804</v>
      </c>
    </row>
    <row r="3" spans="1:42" hidden="1" x14ac:dyDescent="0.25">
      <c r="A3" s="19" t="s">
        <v>50</v>
      </c>
      <c r="B3" s="20" t="s">
        <v>1805</v>
      </c>
      <c r="C3" s="20" t="s">
        <v>986</v>
      </c>
      <c r="D3" s="20" t="s">
        <v>51</v>
      </c>
      <c r="E3" s="20" t="s">
        <v>52</v>
      </c>
      <c r="F3" s="20" t="s">
        <v>53</v>
      </c>
      <c r="G3" s="20" t="s">
        <v>54</v>
      </c>
      <c r="H3" s="20" t="s">
        <v>55</v>
      </c>
      <c r="I3" s="20" t="s">
        <v>56</v>
      </c>
      <c r="J3" s="20" t="s">
        <v>57</v>
      </c>
      <c r="K3" s="20" t="s">
        <v>57</v>
      </c>
      <c r="L3" s="20" t="s">
        <v>58</v>
      </c>
      <c r="M3" s="20">
        <v>40</v>
      </c>
      <c r="N3" s="20" t="s">
        <v>59</v>
      </c>
      <c r="O3" s="20" t="s">
        <v>59</v>
      </c>
      <c r="P3" s="20" t="s">
        <v>57</v>
      </c>
      <c r="Q3" s="20"/>
      <c r="R3" s="21">
        <v>331073.61</v>
      </c>
      <c r="S3" s="21">
        <v>2797443.13</v>
      </c>
      <c r="T3" s="21">
        <v>7900459.2000000002</v>
      </c>
      <c r="U3" s="21">
        <v>37626</v>
      </c>
      <c r="V3" s="20" t="s">
        <v>57</v>
      </c>
      <c r="W3" s="21">
        <v>2558691.71</v>
      </c>
      <c r="X3" s="21">
        <v>0</v>
      </c>
      <c r="Y3" s="20">
        <v>0</v>
      </c>
      <c r="Z3" s="21">
        <v>-7400782.0899999999</v>
      </c>
      <c r="AA3" s="21">
        <v>44718292.950000003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2247519.62</v>
      </c>
      <c r="AI3" s="21">
        <v>3765720.72</v>
      </c>
      <c r="AJ3" s="21">
        <v>0</v>
      </c>
      <c r="AK3" s="21">
        <v>0</v>
      </c>
      <c r="AL3" s="21">
        <v>146871838.05000001</v>
      </c>
      <c r="AM3" s="21">
        <v>150642058.77000001</v>
      </c>
      <c r="AN3" s="21">
        <v>5123661.95</v>
      </c>
      <c r="AO3" s="21">
        <v>1357941.23</v>
      </c>
      <c r="AP3" s="20" t="s">
        <v>1804</v>
      </c>
    </row>
    <row r="4" spans="1:42" hidden="1" x14ac:dyDescent="0.25">
      <c r="A4" s="19" t="s">
        <v>50</v>
      </c>
      <c r="B4" s="20" t="s">
        <v>1281</v>
      </c>
      <c r="C4" s="20" t="s">
        <v>61</v>
      </c>
      <c r="D4" s="20" t="s">
        <v>62</v>
      </c>
      <c r="E4" s="20" t="s">
        <v>52</v>
      </c>
      <c r="F4" s="20" t="s">
        <v>63</v>
      </c>
      <c r="G4" s="20" t="s">
        <v>54</v>
      </c>
      <c r="H4" s="20" t="s">
        <v>55</v>
      </c>
      <c r="I4" s="20" t="s">
        <v>56</v>
      </c>
      <c r="J4" s="20" t="s">
        <v>57</v>
      </c>
      <c r="K4" s="20" t="s">
        <v>57</v>
      </c>
      <c r="L4" s="20" t="s">
        <v>58</v>
      </c>
      <c r="M4" s="20">
        <v>4</v>
      </c>
      <c r="N4" s="20" t="s">
        <v>59</v>
      </c>
      <c r="O4" s="20" t="s">
        <v>59</v>
      </c>
      <c r="P4" s="20" t="s">
        <v>57</v>
      </c>
      <c r="Q4" s="20"/>
      <c r="R4" s="21">
        <v>0</v>
      </c>
      <c r="S4" s="21">
        <v>0</v>
      </c>
      <c r="T4" s="21">
        <v>0</v>
      </c>
      <c r="U4" s="21">
        <v>0</v>
      </c>
      <c r="V4" s="20" t="s">
        <v>57</v>
      </c>
      <c r="W4" s="21">
        <v>0</v>
      </c>
      <c r="X4" s="21">
        <v>0</v>
      </c>
      <c r="Y4" s="20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455</v>
      </c>
      <c r="AK4" s="21">
        <v>455</v>
      </c>
      <c r="AL4" s="21">
        <v>55000</v>
      </c>
      <c r="AM4" s="21">
        <v>55000</v>
      </c>
      <c r="AN4" s="21">
        <v>400000</v>
      </c>
      <c r="AO4" s="21">
        <v>400000</v>
      </c>
      <c r="AP4" s="20" t="s">
        <v>1804</v>
      </c>
    </row>
    <row r="5" spans="1:42" hidden="1" x14ac:dyDescent="0.25">
      <c r="A5" s="19" t="s">
        <v>50</v>
      </c>
      <c r="B5" s="20" t="s">
        <v>1284</v>
      </c>
      <c r="C5" s="20" t="s">
        <v>65</v>
      </c>
      <c r="D5" s="20" t="s">
        <v>66</v>
      </c>
      <c r="E5" s="20" t="s">
        <v>67</v>
      </c>
      <c r="F5" s="20" t="s">
        <v>68</v>
      </c>
      <c r="G5" s="20" t="s">
        <v>54</v>
      </c>
      <c r="H5" s="20" t="s">
        <v>55</v>
      </c>
      <c r="I5" s="20" t="s">
        <v>56</v>
      </c>
      <c r="J5" s="20" t="s">
        <v>57</v>
      </c>
      <c r="K5" s="20" t="s">
        <v>57</v>
      </c>
      <c r="L5" s="20" t="s">
        <v>58</v>
      </c>
      <c r="M5" s="20">
        <v>14</v>
      </c>
      <c r="N5" s="20" t="s">
        <v>59</v>
      </c>
      <c r="O5" s="20" t="s">
        <v>59</v>
      </c>
      <c r="P5" s="20" t="s">
        <v>57</v>
      </c>
      <c r="Q5" s="20"/>
      <c r="R5" s="21">
        <v>1813690.95</v>
      </c>
      <c r="S5" s="21">
        <v>1368733.31</v>
      </c>
      <c r="T5" s="21">
        <v>4122819.77</v>
      </c>
      <c r="U5" s="21">
        <v>0</v>
      </c>
      <c r="V5" s="20" t="s">
        <v>57</v>
      </c>
      <c r="W5" s="21">
        <v>102362.58</v>
      </c>
      <c r="X5" s="21">
        <v>0</v>
      </c>
      <c r="Y5" s="20">
        <v>7940</v>
      </c>
      <c r="Z5" s="21">
        <v>-2491663.5699999998</v>
      </c>
      <c r="AA5" s="21">
        <v>-194244590.28</v>
      </c>
      <c r="AB5" s="21">
        <v>0</v>
      </c>
      <c r="AC5" s="21">
        <v>0</v>
      </c>
      <c r="AD5" s="21">
        <v>1600685.13</v>
      </c>
      <c r="AE5" s="21">
        <v>1816422.32</v>
      </c>
      <c r="AF5" s="21">
        <v>0</v>
      </c>
      <c r="AG5" s="21">
        <v>1816422.32</v>
      </c>
      <c r="AH5" s="21">
        <v>0</v>
      </c>
      <c r="AI5" s="21">
        <v>0</v>
      </c>
      <c r="AJ5" s="21">
        <v>205677187</v>
      </c>
      <c r="AK5" s="21">
        <v>2056771.87</v>
      </c>
      <c r="AL5" s="21">
        <v>24365820.859999999</v>
      </c>
      <c r="AM5" s="21">
        <v>24365820.859999999</v>
      </c>
      <c r="AN5" s="21">
        <v>0</v>
      </c>
      <c r="AO5" s="21">
        <v>0</v>
      </c>
      <c r="AP5" s="20" t="s">
        <v>1804</v>
      </c>
    </row>
    <row r="6" spans="1:42" hidden="1" x14ac:dyDescent="0.25">
      <c r="A6" s="19" t="s">
        <v>50</v>
      </c>
      <c r="B6" s="20" t="s">
        <v>1287</v>
      </c>
      <c r="C6" s="20" t="s">
        <v>70</v>
      </c>
      <c r="D6" s="20" t="s">
        <v>71</v>
      </c>
      <c r="E6" s="20" t="s">
        <v>52</v>
      </c>
      <c r="F6" s="20" t="s">
        <v>72</v>
      </c>
      <c r="G6" s="20" t="s">
        <v>73</v>
      </c>
      <c r="H6" s="20" t="s">
        <v>74</v>
      </c>
      <c r="I6" s="20" t="s">
        <v>56</v>
      </c>
      <c r="J6" s="20" t="s">
        <v>57</v>
      </c>
      <c r="K6" s="20" t="s">
        <v>57</v>
      </c>
      <c r="L6" s="20" t="s">
        <v>58</v>
      </c>
      <c r="M6" s="20">
        <v>165</v>
      </c>
      <c r="N6" s="20" t="s">
        <v>59</v>
      </c>
      <c r="O6" s="20" t="s">
        <v>59</v>
      </c>
      <c r="P6" s="20" t="s">
        <v>57</v>
      </c>
      <c r="Q6" s="20"/>
      <c r="R6" s="21">
        <v>249383.43</v>
      </c>
      <c r="S6" s="21">
        <v>9427604.5</v>
      </c>
      <c r="T6" s="21">
        <v>19697501.18</v>
      </c>
      <c r="U6" s="21">
        <v>7550771.3700000001</v>
      </c>
      <c r="V6" s="20" t="s">
        <v>57</v>
      </c>
      <c r="W6" s="21">
        <v>306437.78999999998</v>
      </c>
      <c r="X6" s="21">
        <v>0</v>
      </c>
      <c r="Y6" s="20">
        <v>660620.75</v>
      </c>
      <c r="Z6" s="21">
        <v>678045.71</v>
      </c>
      <c r="AA6" s="21">
        <v>8219090.9900000002</v>
      </c>
      <c r="AB6" s="21">
        <v>0</v>
      </c>
      <c r="AC6" s="21">
        <v>0</v>
      </c>
      <c r="AD6" s="21">
        <v>9082999.2400000002</v>
      </c>
      <c r="AE6" s="21">
        <v>19543507.280000001</v>
      </c>
      <c r="AF6" s="21">
        <v>494565.79</v>
      </c>
      <c r="AG6" s="21">
        <v>19543507.280000001</v>
      </c>
      <c r="AH6" s="21">
        <v>27000</v>
      </c>
      <c r="AI6" s="21">
        <v>0</v>
      </c>
      <c r="AJ6" s="21">
        <v>727495</v>
      </c>
      <c r="AK6" s="21">
        <v>727495</v>
      </c>
      <c r="AL6" s="21">
        <v>8955849.7599999998</v>
      </c>
      <c r="AM6" s="21">
        <v>8219090.9900000002</v>
      </c>
      <c r="AN6" s="21">
        <v>0</v>
      </c>
      <c r="AO6" s="21">
        <v>0</v>
      </c>
      <c r="AP6" s="20" t="s">
        <v>1804</v>
      </c>
    </row>
    <row r="7" spans="1:42" hidden="1" x14ac:dyDescent="0.25">
      <c r="A7" s="19" t="s">
        <v>50</v>
      </c>
      <c r="B7" s="20" t="s">
        <v>1290</v>
      </c>
      <c r="C7" s="20" t="s">
        <v>93</v>
      </c>
      <c r="D7" s="20" t="s">
        <v>94</v>
      </c>
      <c r="E7" s="20" t="s">
        <v>52</v>
      </c>
      <c r="F7" s="20" t="s">
        <v>63</v>
      </c>
      <c r="G7" s="20" t="s">
        <v>54</v>
      </c>
      <c r="H7" s="20" t="s">
        <v>55</v>
      </c>
      <c r="I7" s="20" t="s">
        <v>56</v>
      </c>
      <c r="J7" s="20" t="s">
        <v>57</v>
      </c>
      <c r="K7" s="20" t="s">
        <v>57</v>
      </c>
      <c r="L7" s="20" t="s">
        <v>58</v>
      </c>
      <c r="M7" s="20">
        <v>8</v>
      </c>
      <c r="N7" s="20" t="s">
        <v>59</v>
      </c>
      <c r="O7" s="20" t="s">
        <v>59</v>
      </c>
      <c r="P7" s="20" t="s">
        <v>57</v>
      </c>
      <c r="Q7" s="20"/>
      <c r="R7" s="21">
        <v>0</v>
      </c>
      <c r="S7" s="21">
        <v>822743.33</v>
      </c>
      <c r="T7" s="21">
        <v>1540517.87</v>
      </c>
      <c r="U7" s="21">
        <v>0</v>
      </c>
      <c r="V7" s="20" t="s">
        <v>57</v>
      </c>
      <c r="W7" s="21">
        <v>151060.03</v>
      </c>
      <c r="X7" s="21">
        <v>0</v>
      </c>
      <c r="Y7" s="20">
        <v>0</v>
      </c>
      <c r="Z7" s="21">
        <v>-24406.99</v>
      </c>
      <c r="AA7" s="21">
        <v>3000080728.3899999</v>
      </c>
      <c r="AB7" s="21">
        <v>0</v>
      </c>
      <c r="AC7" s="21">
        <v>0</v>
      </c>
      <c r="AD7" s="21">
        <v>1569900.68</v>
      </c>
      <c r="AE7" s="21">
        <v>576860.27</v>
      </c>
      <c r="AF7" s="21">
        <v>1557908.34</v>
      </c>
      <c r="AG7" s="21">
        <v>576860.27</v>
      </c>
      <c r="AH7" s="21">
        <v>0</v>
      </c>
      <c r="AI7" s="21">
        <v>1650000</v>
      </c>
      <c r="AJ7" s="21">
        <v>60000</v>
      </c>
      <c r="AK7" s="21">
        <v>3002509100</v>
      </c>
      <c r="AL7" s="21">
        <v>60000</v>
      </c>
      <c r="AM7" s="21">
        <v>3000062000</v>
      </c>
      <c r="AN7" s="21">
        <v>0</v>
      </c>
      <c r="AO7" s="21">
        <v>2447100</v>
      </c>
      <c r="AP7" s="20" t="s">
        <v>1804</v>
      </c>
    </row>
    <row r="8" spans="1:42" hidden="1" x14ac:dyDescent="0.25">
      <c r="A8" s="19" t="s">
        <v>50</v>
      </c>
      <c r="B8" s="20" t="s">
        <v>1293</v>
      </c>
      <c r="C8" s="20" t="s">
        <v>76</v>
      </c>
      <c r="D8" s="20" t="s">
        <v>77</v>
      </c>
      <c r="E8" s="20" t="s">
        <v>52</v>
      </c>
      <c r="F8" s="20" t="s">
        <v>72</v>
      </c>
      <c r="G8" s="20" t="s">
        <v>73</v>
      </c>
      <c r="H8" s="20" t="s">
        <v>55</v>
      </c>
      <c r="I8" s="20" t="s">
        <v>56</v>
      </c>
      <c r="J8" s="20" t="s">
        <v>57</v>
      </c>
      <c r="K8" s="20" t="s">
        <v>59</v>
      </c>
      <c r="L8" s="20" t="s">
        <v>58</v>
      </c>
      <c r="M8" s="20">
        <v>24</v>
      </c>
      <c r="N8" s="20" t="s">
        <v>59</v>
      </c>
      <c r="O8" s="20" t="s">
        <v>59</v>
      </c>
      <c r="P8" s="20" t="s">
        <v>57</v>
      </c>
      <c r="Q8" s="20"/>
      <c r="R8" s="21">
        <v>1935664.94</v>
      </c>
      <c r="S8" s="21">
        <v>1759369.71</v>
      </c>
      <c r="T8" s="21">
        <v>15608844.689999999</v>
      </c>
      <c r="U8" s="21">
        <v>1686.87</v>
      </c>
      <c r="V8" s="20" t="s">
        <v>57</v>
      </c>
      <c r="W8" s="21">
        <v>1748667.71</v>
      </c>
      <c r="X8" s="21">
        <v>0</v>
      </c>
      <c r="Y8" s="20">
        <v>0</v>
      </c>
      <c r="Z8" s="21">
        <v>-13339485.710000001</v>
      </c>
      <c r="AA8" s="21">
        <v>-77975728.390000001</v>
      </c>
      <c r="AB8" s="21">
        <v>0</v>
      </c>
      <c r="AC8" s="21">
        <v>0</v>
      </c>
      <c r="AD8" s="21">
        <v>1935664.94</v>
      </c>
      <c r="AE8" s="21">
        <v>2231887.12</v>
      </c>
      <c r="AF8" s="21">
        <v>2213596.14</v>
      </c>
      <c r="AG8" s="21">
        <v>2231887.12</v>
      </c>
      <c r="AH8" s="21">
        <v>0</v>
      </c>
      <c r="AI8" s="21">
        <v>0</v>
      </c>
      <c r="AJ8" s="21">
        <v>416.44</v>
      </c>
      <c r="AK8" s="21">
        <v>416.44</v>
      </c>
      <c r="AL8" s="21">
        <v>416.44</v>
      </c>
      <c r="AM8" s="21">
        <v>416.44</v>
      </c>
      <c r="AN8" s="21">
        <v>0</v>
      </c>
      <c r="AO8" s="21">
        <v>0</v>
      </c>
      <c r="AP8" s="20" t="s">
        <v>1804</v>
      </c>
    </row>
    <row r="9" spans="1:42" hidden="1" x14ac:dyDescent="0.25">
      <c r="A9" s="19" t="s">
        <v>50</v>
      </c>
      <c r="B9" s="20" t="s">
        <v>1296</v>
      </c>
      <c r="C9" s="20" t="s">
        <v>79</v>
      </c>
      <c r="D9" s="20" t="s">
        <v>80</v>
      </c>
      <c r="E9" s="20" t="s">
        <v>52</v>
      </c>
      <c r="F9" s="20" t="s">
        <v>63</v>
      </c>
      <c r="G9" s="20" t="s">
        <v>73</v>
      </c>
      <c r="H9" s="20" t="s">
        <v>74</v>
      </c>
      <c r="I9" s="20" t="s">
        <v>56</v>
      </c>
      <c r="J9" s="20" t="s">
        <v>57</v>
      </c>
      <c r="K9" s="20" t="s">
        <v>59</v>
      </c>
      <c r="L9" s="20" t="s">
        <v>58</v>
      </c>
      <c r="M9" s="20">
        <v>48</v>
      </c>
      <c r="N9" s="20" t="s">
        <v>59</v>
      </c>
      <c r="O9" s="20" t="s">
        <v>59</v>
      </c>
      <c r="P9" s="20" t="s">
        <v>57</v>
      </c>
      <c r="Q9" s="20"/>
      <c r="R9" s="21">
        <v>4473123.83</v>
      </c>
      <c r="S9" s="21">
        <v>2379595.2999999998</v>
      </c>
      <c r="T9" s="21">
        <v>3560016.62</v>
      </c>
      <c r="U9" s="21">
        <v>244185.81</v>
      </c>
      <c r="V9" s="20" t="s">
        <v>57</v>
      </c>
      <c r="W9" s="21">
        <v>2046687.87</v>
      </c>
      <c r="X9" s="21">
        <v>0</v>
      </c>
      <c r="Y9" s="20">
        <v>0</v>
      </c>
      <c r="Z9" s="21">
        <v>913107.21</v>
      </c>
      <c r="AA9" s="21">
        <v>7157066.5199999996</v>
      </c>
      <c r="AB9" s="21">
        <v>0</v>
      </c>
      <c r="AC9" s="21">
        <v>0</v>
      </c>
      <c r="AD9" s="21">
        <v>3692043.52</v>
      </c>
      <c r="AE9" s="21">
        <v>4287984.01</v>
      </c>
      <c r="AF9" s="21">
        <v>1585092</v>
      </c>
      <c r="AG9" s="21">
        <v>4287984.01</v>
      </c>
      <c r="AH9" s="21">
        <v>0</v>
      </c>
      <c r="AI9" s="21">
        <v>0</v>
      </c>
      <c r="AJ9" s="21">
        <v>3791691.96</v>
      </c>
      <c r="AK9" s="21">
        <v>3797524.5</v>
      </c>
      <c r="AL9" s="21">
        <v>3797524.5</v>
      </c>
      <c r="AM9" s="21">
        <v>3797524.5</v>
      </c>
      <c r="AN9" s="21">
        <v>0</v>
      </c>
      <c r="AO9" s="21">
        <v>0</v>
      </c>
      <c r="AP9" s="20" t="s">
        <v>1804</v>
      </c>
    </row>
    <row r="10" spans="1:42" hidden="1" x14ac:dyDescent="0.25">
      <c r="A10" s="19" t="s">
        <v>50</v>
      </c>
      <c r="B10" s="20" t="s">
        <v>1299</v>
      </c>
      <c r="C10" s="20" t="s">
        <v>1280</v>
      </c>
      <c r="D10" s="20" t="s">
        <v>90</v>
      </c>
      <c r="E10" s="20" t="s">
        <v>52</v>
      </c>
      <c r="F10" s="20" t="s">
        <v>91</v>
      </c>
      <c r="G10" s="20" t="s">
        <v>54</v>
      </c>
      <c r="H10" s="20" t="s">
        <v>74</v>
      </c>
      <c r="I10" s="20" t="s">
        <v>56</v>
      </c>
      <c r="J10" s="20" t="s">
        <v>57</v>
      </c>
      <c r="K10" s="20" t="s">
        <v>57</v>
      </c>
      <c r="L10" s="20" t="s">
        <v>58</v>
      </c>
      <c r="M10" s="20">
        <v>61</v>
      </c>
      <c r="N10" s="20" t="s">
        <v>59</v>
      </c>
      <c r="O10" s="20" t="s">
        <v>59</v>
      </c>
      <c r="P10" s="20" t="s">
        <v>57</v>
      </c>
      <c r="Q10" s="20"/>
      <c r="R10" s="21">
        <v>7431327.0999999996</v>
      </c>
      <c r="S10" s="21">
        <v>478251.87</v>
      </c>
      <c r="T10" s="21">
        <v>6362131.4299999997</v>
      </c>
      <c r="U10" s="21">
        <v>4493.28</v>
      </c>
      <c r="V10" s="20" t="s">
        <v>57</v>
      </c>
      <c r="W10" s="21">
        <v>250159.51</v>
      </c>
      <c r="X10" s="21">
        <v>0</v>
      </c>
      <c r="Y10" s="20">
        <v>2200.3000000000002</v>
      </c>
      <c r="Z10" s="21">
        <v>3953141.14</v>
      </c>
      <c r="AA10" s="21">
        <v>79307669.340000004</v>
      </c>
      <c r="AB10" s="21">
        <v>0</v>
      </c>
      <c r="AC10" s="21">
        <v>0</v>
      </c>
      <c r="AD10" s="21">
        <v>8878252.8200000003</v>
      </c>
      <c r="AE10" s="21">
        <v>6654102.6600000001</v>
      </c>
      <c r="AF10" s="21">
        <v>20409750.100000001</v>
      </c>
      <c r="AG10" s="21">
        <v>6654102.6600000001</v>
      </c>
      <c r="AH10" s="21">
        <v>0</v>
      </c>
      <c r="AI10" s="21">
        <v>0</v>
      </c>
      <c r="AJ10" s="21">
        <v>62835007.310000002</v>
      </c>
      <c r="AK10" s="21">
        <v>0.99</v>
      </c>
      <c r="AL10" s="21">
        <v>62835007.310000002</v>
      </c>
      <c r="AM10" s="21">
        <v>62840607.310000002</v>
      </c>
      <c r="AN10" s="21">
        <v>0</v>
      </c>
      <c r="AO10" s="21">
        <v>0</v>
      </c>
      <c r="AP10" s="20" t="s">
        <v>1804</v>
      </c>
    </row>
    <row r="11" spans="1:42" hidden="1" x14ac:dyDescent="0.25">
      <c r="A11" s="19" t="s">
        <v>50</v>
      </c>
      <c r="B11" s="20" t="s">
        <v>1301</v>
      </c>
      <c r="C11" s="20" t="s">
        <v>82</v>
      </c>
      <c r="D11" s="20" t="s">
        <v>83</v>
      </c>
      <c r="E11" s="20" t="s">
        <v>67</v>
      </c>
      <c r="F11" s="20" t="s">
        <v>53</v>
      </c>
      <c r="G11" s="20" t="s">
        <v>73</v>
      </c>
      <c r="H11" s="20" t="s">
        <v>74</v>
      </c>
      <c r="I11" s="20" t="s">
        <v>56</v>
      </c>
      <c r="J11" s="20" t="s">
        <v>57</v>
      </c>
      <c r="K11" s="20" t="s">
        <v>59</v>
      </c>
      <c r="L11" s="20" t="s">
        <v>58</v>
      </c>
      <c r="M11" s="20">
        <v>17</v>
      </c>
      <c r="N11" s="20" t="s">
        <v>59</v>
      </c>
      <c r="O11" s="20" t="s">
        <v>59</v>
      </c>
      <c r="P11" s="20" t="s">
        <v>57</v>
      </c>
      <c r="Q11" s="20"/>
      <c r="R11" s="21">
        <v>1415413.68</v>
      </c>
      <c r="S11" s="21">
        <v>1090822.97</v>
      </c>
      <c r="T11" s="21">
        <v>1387891.23</v>
      </c>
      <c r="U11" s="21">
        <v>99008.27</v>
      </c>
      <c r="V11" s="20" t="s">
        <v>57</v>
      </c>
      <c r="W11" s="21">
        <v>997453.6</v>
      </c>
      <c r="X11" s="21">
        <v>0</v>
      </c>
      <c r="Y11" s="20">
        <v>0</v>
      </c>
      <c r="Z11" s="21">
        <v>27522.45</v>
      </c>
      <c r="AA11" s="21">
        <v>5830279.5899999999</v>
      </c>
      <c r="AB11" s="21">
        <v>0</v>
      </c>
      <c r="AC11" s="21">
        <v>0</v>
      </c>
      <c r="AD11" s="21">
        <v>876623.5</v>
      </c>
      <c r="AE11" s="21">
        <v>70188.820000000007</v>
      </c>
      <c r="AF11" s="21">
        <v>121404.22</v>
      </c>
      <c r="AG11" s="21">
        <v>70188.820000000007</v>
      </c>
      <c r="AH11" s="21">
        <v>0</v>
      </c>
      <c r="AI11" s="21">
        <v>0</v>
      </c>
      <c r="AJ11" s="21">
        <v>3598917.22</v>
      </c>
      <c r="AK11" s="21">
        <v>3958917.22</v>
      </c>
      <c r="AL11" s="21">
        <v>3598917.22</v>
      </c>
      <c r="AM11" s="21">
        <v>3598917.22</v>
      </c>
      <c r="AN11" s="21">
        <v>0</v>
      </c>
      <c r="AO11" s="21">
        <v>0</v>
      </c>
      <c r="AP11" s="20" t="s">
        <v>1804</v>
      </c>
    </row>
    <row r="12" spans="1:42" hidden="1" x14ac:dyDescent="0.25">
      <c r="A12" s="19" t="s">
        <v>50</v>
      </c>
      <c r="B12" s="20" t="s">
        <v>1303</v>
      </c>
      <c r="C12" s="20" t="s">
        <v>1286</v>
      </c>
      <c r="D12" s="20" t="s">
        <v>101</v>
      </c>
      <c r="E12" s="20" t="s">
        <v>52</v>
      </c>
      <c r="F12" s="20" t="s">
        <v>102</v>
      </c>
      <c r="G12" s="20" t="s">
        <v>73</v>
      </c>
      <c r="H12" s="20" t="s">
        <v>74</v>
      </c>
      <c r="I12" s="20" t="s">
        <v>56</v>
      </c>
      <c r="J12" s="20" t="s">
        <v>57</v>
      </c>
      <c r="K12" s="20" t="s">
        <v>57</v>
      </c>
      <c r="L12" s="20" t="s">
        <v>58</v>
      </c>
      <c r="M12" s="20">
        <v>163</v>
      </c>
      <c r="N12" s="20" t="s">
        <v>59</v>
      </c>
      <c r="O12" s="20" t="s">
        <v>59</v>
      </c>
      <c r="P12" s="20" t="s">
        <v>57</v>
      </c>
      <c r="Q12" s="20"/>
      <c r="R12" s="21">
        <v>22039611.780000001</v>
      </c>
      <c r="S12" s="21">
        <v>19087104.899999999</v>
      </c>
      <c r="T12" s="21">
        <v>21656349.719999999</v>
      </c>
      <c r="U12" s="21">
        <v>653737</v>
      </c>
      <c r="V12" s="20" t="s">
        <v>57</v>
      </c>
      <c r="W12" s="21">
        <v>154865.48000000001</v>
      </c>
      <c r="X12" s="21">
        <v>0</v>
      </c>
      <c r="Y12" s="20">
        <v>3360</v>
      </c>
      <c r="Z12" s="21">
        <v>-202172.41</v>
      </c>
      <c r="AA12" s="21">
        <v>-536682.04</v>
      </c>
      <c r="AB12" s="21">
        <v>0</v>
      </c>
      <c r="AC12" s="21">
        <v>0</v>
      </c>
      <c r="AD12" s="21">
        <v>19730427.579999998</v>
      </c>
      <c r="AE12" s="21">
        <v>21980155.84</v>
      </c>
      <c r="AF12" s="21">
        <v>2321004.9700000002</v>
      </c>
      <c r="AG12" s="21">
        <v>21980155.84</v>
      </c>
      <c r="AH12" s="21">
        <v>0</v>
      </c>
      <c r="AI12" s="21">
        <v>0</v>
      </c>
      <c r="AJ12" s="21">
        <v>100</v>
      </c>
      <c r="AK12" s="21">
        <v>0</v>
      </c>
      <c r="AL12" s="21">
        <v>0.01</v>
      </c>
      <c r="AM12" s="21">
        <v>0</v>
      </c>
      <c r="AN12" s="21">
        <v>0</v>
      </c>
      <c r="AO12" s="21">
        <v>0</v>
      </c>
      <c r="AP12" s="20" t="s">
        <v>1804</v>
      </c>
    </row>
    <row r="13" spans="1:42" hidden="1" x14ac:dyDescent="0.25">
      <c r="A13" s="19" t="s">
        <v>50</v>
      </c>
      <c r="B13" s="20" t="s">
        <v>1305</v>
      </c>
      <c r="C13" s="20" t="s">
        <v>85</v>
      </c>
      <c r="D13" s="20" t="s">
        <v>86</v>
      </c>
      <c r="E13" s="20" t="s">
        <v>67</v>
      </c>
      <c r="F13" s="20" t="s">
        <v>87</v>
      </c>
      <c r="G13" s="20" t="s">
        <v>54</v>
      </c>
      <c r="H13" s="20" t="s">
        <v>74</v>
      </c>
      <c r="I13" s="20" t="s">
        <v>56</v>
      </c>
      <c r="J13" s="20" t="s">
        <v>57</v>
      </c>
      <c r="K13" s="20" t="s">
        <v>57</v>
      </c>
      <c r="L13" s="20" t="s">
        <v>58</v>
      </c>
      <c r="M13" s="20">
        <v>192</v>
      </c>
      <c r="N13" s="20" t="s">
        <v>59</v>
      </c>
      <c r="O13" s="20" t="s">
        <v>59</v>
      </c>
      <c r="P13" s="20" t="s">
        <v>57</v>
      </c>
      <c r="Q13" s="20"/>
      <c r="R13" s="21">
        <v>0</v>
      </c>
      <c r="S13" s="21">
        <v>20217286.59</v>
      </c>
      <c r="T13" s="21">
        <v>20629764.100000001</v>
      </c>
      <c r="U13" s="21">
        <v>0</v>
      </c>
      <c r="V13" s="20" t="s">
        <v>57</v>
      </c>
      <c r="W13" s="21">
        <v>156437.32999999999</v>
      </c>
      <c r="X13" s="21">
        <v>0</v>
      </c>
      <c r="Y13" s="20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10140978.060000001</v>
      </c>
      <c r="AE13" s="21">
        <v>3135294.83</v>
      </c>
      <c r="AF13" s="21">
        <v>2938368.74</v>
      </c>
      <c r="AG13" s="21">
        <v>3135294.83</v>
      </c>
      <c r="AH13" s="21">
        <v>0</v>
      </c>
      <c r="AI13" s="21">
        <v>0</v>
      </c>
      <c r="AJ13" s="21">
        <v>123139981.75</v>
      </c>
      <c r="AK13" s="21">
        <v>0</v>
      </c>
      <c r="AL13" s="21">
        <v>123139981.75</v>
      </c>
      <c r="AM13" s="21">
        <v>0</v>
      </c>
      <c r="AN13" s="21">
        <v>0</v>
      </c>
      <c r="AO13" s="21">
        <v>0</v>
      </c>
      <c r="AP13" s="20" t="s">
        <v>1804</v>
      </c>
    </row>
    <row r="14" spans="1:42" hidden="1" x14ac:dyDescent="0.25">
      <c r="A14" s="19" t="s">
        <v>103</v>
      </c>
      <c r="B14" s="20" t="s">
        <v>1806</v>
      </c>
      <c r="C14" s="20" t="s">
        <v>1807</v>
      </c>
      <c r="D14" s="20" t="s">
        <v>106</v>
      </c>
      <c r="E14" s="20" t="s">
        <v>52</v>
      </c>
      <c r="F14" s="20" t="s">
        <v>68</v>
      </c>
      <c r="G14" s="20" t="s">
        <v>54</v>
      </c>
      <c r="H14" s="20" t="s">
        <v>55</v>
      </c>
      <c r="I14" s="20" t="s">
        <v>56</v>
      </c>
      <c r="J14" s="20" t="s">
        <v>57</v>
      </c>
      <c r="K14" s="20" t="s">
        <v>57</v>
      </c>
      <c r="L14" s="20" t="s">
        <v>58</v>
      </c>
      <c r="M14" s="20">
        <v>60</v>
      </c>
      <c r="N14" s="20" t="s">
        <v>59</v>
      </c>
      <c r="O14" s="20" t="s">
        <v>59</v>
      </c>
      <c r="P14" s="20" t="s">
        <v>57</v>
      </c>
      <c r="Q14" s="20" t="s">
        <v>990</v>
      </c>
      <c r="R14" s="21">
        <v>16014057.130000001</v>
      </c>
      <c r="S14" s="21">
        <v>5353226.68</v>
      </c>
      <c r="T14" s="21">
        <v>19690361.07</v>
      </c>
      <c r="U14" s="21">
        <v>0</v>
      </c>
      <c r="V14" s="20" t="s">
        <v>57</v>
      </c>
      <c r="W14" s="21">
        <v>3568856.5</v>
      </c>
      <c r="X14" s="21">
        <v>0</v>
      </c>
      <c r="Y14" s="20">
        <v>42198.07</v>
      </c>
      <c r="Z14" s="21">
        <v>-3676303.94</v>
      </c>
      <c r="AA14" s="21">
        <v>60326674.289999999</v>
      </c>
      <c r="AB14" s="21">
        <v>0</v>
      </c>
      <c r="AC14" s="21">
        <v>0</v>
      </c>
      <c r="AD14" s="21">
        <v>1011455.34</v>
      </c>
      <c r="AE14" s="21">
        <v>1022384.77</v>
      </c>
      <c r="AF14" s="21">
        <v>0</v>
      </c>
      <c r="AG14" s="21">
        <v>0</v>
      </c>
      <c r="AH14" s="21">
        <v>7.93</v>
      </c>
      <c r="AI14" s="21">
        <v>7.5</v>
      </c>
      <c r="AJ14" s="21">
        <v>4041390</v>
      </c>
      <c r="AK14" s="21">
        <v>8041390</v>
      </c>
      <c r="AL14" s="21">
        <v>80413900</v>
      </c>
      <c r="AM14" s="21">
        <v>80413900</v>
      </c>
      <c r="AN14" s="21">
        <v>0</v>
      </c>
      <c r="AO14" s="21">
        <v>0</v>
      </c>
      <c r="AP14" s="20" t="s">
        <v>1804</v>
      </c>
    </row>
    <row r="15" spans="1:42" hidden="1" x14ac:dyDescent="0.25">
      <c r="A15" s="19" t="s">
        <v>103</v>
      </c>
      <c r="B15" s="20" t="s">
        <v>1808</v>
      </c>
      <c r="C15" s="20" t="s">
        <v>1809</v>
      </c>
      <c r="D15" s="20" t="s">
        <v>109</v>
      </c>
      <c r="E15" s="20" t="s">
        <v>52</v>
      </c>
      <c r="F15" s="20" t="s">
        <v>110</v>
      </c>
      <c r="G15" s="20" t="s">
        <v>73</v>
      </c>
      <c r="H15" s="20" t="s">
        <v>55</v>
      </c>
      <c r="I15" s="20" t="s">
        <v>56</v>
      </c>
      <c r="J15" s="20" t="s">
        <v>57</v>
      </c>
      <c r="K15" s="20" t="s">
        <v>57</v>
      </c>
      <c r="L15" s="20" t="s">
        <v>111</v>
      </c>
      <c r="M15" s="20">
        <v>16</v>
      </c>
      <c r="N15" s="20" t="s">
        <v>59</v>
      </c>
      <c r="O15" s="20" t="s">
        <v>59</v>
      </c>
      <c r="P15" s="20" t="s">
        <v>57</v>
      </c>
      <c r="Q15" s="20"/>
      <c r="R15" s="21">
        <v>3004350.78</v>
      </c>
      <c r="S15" s="21">
        <v>2419361.84</v>
      </c>
      <c r="T15" s="21">
        <v>6506644.7999999998</v>
      </c>
      <c r="U15" s="21">
        <v>0</v>
      </c>
      <c r="V15" s="20" t="s">
        <v>57</v>
      </c>
      <c r="W15" s="21">
        <v>25139.14</v>
      </c>
      <c r="X15" s="21">
        <v>0</v>
      </c>
      <c r="Y15" s="20">
        <v>94057.8</v>
      </c>
      <c r="Z15" s="21">
        <v>-2076695.5</v>
      </c>
      <c r="AA15" s="21">
        <v>432324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10000000</v>
      </c>
      <c r="AM15" s="21">
        <v>0</v>
      </c>
      <c r="AN15" s="21">
        <v>0</v>
      </c>
      <c r="AO15" s="21">
        <v>0</v>
      </c>
      <c r="AP15" s="20" t="s">
        <v>1804</v>
      </c>
    </row>
    <row r="16" spans="1:42" hidden="1" x14ac:dyDescent="0.25">
      <c r="A16" s="19" t="s">
        <v>103</v>
      </c>
      <c r="B16" s="20" t="s">
        <v>1810</v>
      </c>
      <c r="C16" s="20" t="s">
        <v>126</v>
      </c>
      <c r="D16" s="20" t="s">
        <v>127</v>
      </c>
      <c r="E16" s="20" t="s">
        <v>52</v>
      </c>
      <c r="F16" s="20" t="s">
        <v>128</v>
      </c>
      <c r="G16" s="20" t="s">
        <v>54</v>
      </c>
      <c r="H16" s="20" t="s">
        <v>55</v>
      </c>
      <c r="I16" s="20" t="s">
        <v>56</v>
      </c>
      <c r="J16" s="20" t="s">
        <v>57</v>
      </c>
      <c r="K16" s="20" t="s">
        <v>57</v>
      </c>
      <c r="L16" s="20" t="s">
        <v>111</v>
      </c>
      <c r="M16" s="20">
        <v>137</v>
      </c>
      <c r="N16" s="20" t="s">
        <v>59</v>
      </c>
      <c r="O16" s="20" t="s">
        <v>59</v>
      </c>
      <c r="P16" s="20" t="s">
        <v>59</v>
      </c>
      <c r="Q16" s="20" t="s">
        <v>994</v>
      </c>
      <c r="R16" s="21">
        <v>607432555.61000001</v>
      </c>
      <c r="S16" s="21">
        <v>24773424.91</v>
      </c>
      <c r="T16" s="21">
        <v>577070240.22000003</v>
      </c>
      <c r="U16" s="21">
        <v>14242860.33</v>
      </c>
      <c r="V16" s="20" t="s">
        <v>59</v>
      </c>
      <c r="W16" s="21">
        <v>289043.46999999997</v>
      </c>
      <c r="X16" s="21">
        <v>46164.97</v>
      </c>
      <c r="Y16" s="21">
        <v>0</v>
      </c>
      <c r="Z16" s="21">
        <v>50442967.640000001</v>
      </c>
      <c r="AA16" s="21">
        <v>126374886.48999999</v>
      </c>
      <c r="AB16" s="21">
        <v>0</v>
      </c>
      <c r="AC16" s="21">
        <v>5863583.5899999999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137852481</v>
      </c>
      <c r="AK16" s="21">
        <v>235645844</v>
      </c>
      <c r="AL16" s="21">
        <v>11382382.93</v>
      </c>
      <c r="AM16" s="21">
        <v>19455893.149999999</v>
      </c>
      <c r="AN16" s="21">
        <v>0</v>
      </c>
      <c r="AO16" s="21">
        <v>0</v>
      </c>
      <c r="AP16" s="20" t="s">
        <v>1804</v>
      </c>
    </row>
    <row r="17" spans="1:42" hidden="1" x14ac:dyDescent="0.25">
      <c r="A17" s="19" t="s">
        <v>103</v>
      </c>
      <c r="B17" s="20" t="s">
        <v>1811</v>
      </c>
      <c r="C17" s="20" t="s">
        <v>123</v>
      </c>
      <c r="D17" s="20" t="s">
        <v>124</v>
      </c>
      <c r="E17" s="20" t="s">
        <v>52</v>
      </c>
      <c r="F17" s="20" t="s">
        <v>87</v>
      </c>
      <c r="G17" s="20" t="s">
        <v>54</v>
      </c>
      <c r="H17" s="20" t="s">
        <v>55</v>
      </c>
      <c r="I17" s="20" t="s">
        <v>56</v>
      </c>
      <c r="J17" s="20" t="s">
        <v>57</v>
      </c>
      <c r="K17" s="20" t="s">
        <v>57</v>
      </c>
      <c r="L17" s="20" t="s">
        <v>111</v>
      </c>
      <c r="M17" s="20">
        <v>855</v>
      </c>
      <c r="N17" s="20" t="s">
        <v>59</v>
      </c>
      <c r="O17" s="20" t="s">
        <v>59</v>
      </c>
      <c r="P17" s="20" t="s">
        <v>59</v>
      </c>
      <c r="Q17" s="20"/>
      <c r="R17" s="21">
        <v>424482378.32999998</v>
      </c>
      <c r="S17" s="21">
        <v>104868956.90000001</v>
      </c>
      <c r="T17" s="21">
        <v>565889927.50999999</v>
      </c>
      <c r="U17" s="21">
        <v>17986901.91</v>
      </c>
      <c r="V17" s="20" t="s">
        <v>57</v>
      </c>
      <c r="W17" s="21">
        <v>417222.81</v>
      </c>
      <c r="X17" s="21">
        <v>0</v>
      </c>
      <c r="Y17" s="20">
        <v>18346.310000000001</v>
      </c>
      <c r="Z17" s="21">
        <v>-70005175.260000005</v>
      </c>
      <c r="AA17" s="21">
        <v>-177972949.84999999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77500000</v>
      </c>
      <c r="AJ17" s="21">
        <v>136443596881</v>
      </c>
      <c r="AK17" s="21">
        <v>136443596881</v>
      </c>
      <c r="AL17" s="21">
        <v>347381666.33999997</v>
      </c>
      <c r="AM17" s="21">
        <v>424881666.33999997</v>
      </c>
      <c r="AN17" s="21">
        <v>410000000</v>
      </c>
      <c r="AO17" s="21">
        <v>332500000</v>
      </c>
      <c r="AP17" s="20" t="s">
        <v>1804</v>
      </c>
    </row>
    <row r="18" spans="1:42" hidden="1" x14ac:dyDescent="0.25">
      <c r="A18" s="19" t="s">
        <v>103</v>
      </c>
      <c r="B18" s="20" t="s">
        <v>1812</v>
      </c>
      <c r="C18" s="20" t="s">
        <v>119</v>
      </c>
      <c r="D18" s="20" t="s">
        <v>120</v>
      </c>
      <c r="E18" s="20" t="s">
        <v>52</v>
      </c>
      <c r="F18" s="20" t="s">
        <v>121</v>
      </c>
      <c r="G18" s="20" t="s">
        <v>54</v>
      </c>
      <c r="H18" s="20" t="s">
        <v>55</v>
      </c>
      <c r="I18" s="20" t="s">
        <v>56</v>
      </c>
      <c r="J18" s="20" t="s">
        <v>57</v>
      </c>
      <c r="K18" s="20" t="s">
        <v>57</v>
      </c>
      <c r="L18" s="20" t="s">
        <v>111</v>
      </c>
      <c r="M18" s="20">
        <v>121</v>
      </c>
      <c r="N18" s="20" t="s">
        <v>59</v>
      </c>
      <c r="O18" s="20" t="s">
        <v>59</v>
      </c>
      <c r="P18" s="20" t="s">
        <v>57</v>
      </c>
      <c r="Q18" s="20" t="s">
        <v>1813</v>
      </c>
      <c r="R18" s="21">
        <v>28057206.109999999</v>
      </c>
      <c r="S18" s="21">
        <v>6840428.6799999997</v>
      </c>
      <c r="T18" s="21">
        <v>27738556.66</v>
      </c>
      <c r="U18" s="21">
        <v>2226278.61</v>
      </c>
      <c r="V18" s="20" t="s">
        <v>57</v>
      </c>
      <c r="W18" s="21">
        <v>188132.4</v>
      </c>
      <c r="X18" s="21">
        <v>0</v>
      </c>
      <c r="Y18" s="20">
        <v>246189</v>
      </c>
      <c r="Z18" s="21">
        <v>106476.9</v>
      </c>
      <c r="AA18" s="21">
        <v>6191400.4400000004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10083000</v>
      </c>
      <c r="AK18" s="21">
        <v>10083000</v>
      </c>
      <c r="AL18" s="21">
        <v>10083000</v>
      </c>
      <c r="AM18" s="21">
        <v>10083000</v>
      </c>
      <c r="AN18" s="21">
        <v>0</v>
      </c>
      <c r="AO18" s="21">
        <v>0</v>
      </c>
      <c r="AP18" s="20" t="s">
        <v>1804</v>
      </c>
    </row>
    <row r="19" spans="1:42" hidden="1" x14ac:dyDescent="0.25">
      <c r="A19" s="19" t="s">
        <v>103</v>
      </c>
      <c r="B19" s="20" t="s">
        <v>1814</v>
      </c>
      <c r="C19" s="20" t="s">
        <v>113</v>
      </c>
      <c r="D19" s="20" t="s">
        <v>114</v>
      </c>
      <c r="E19" s="20" t="s">
        <v>67</v>
      </c>
      <c r="F19" s="20" t="s">
        <v>68</v>
      </c>
      <c r="G19" s="20" t="s">
        <v>54</v>
      </c>
      <c r="H19" s="20" t="s">
        <v>55</v>
      </c>
      <c r="I19" s="20" t="s">
        <v>56</v>
      </c>
      <c r="J19" s="20" t="s">
        <v>57</v>
      </c>
      <c r="K19" s="20" t="s">
        <v>57</v>
      </c>
      <c r="L19" s="20" t="s">
        <v>58</v>
      </c>
      <c r="M19" s="20">
        <v>2</v>
      </c>
      <c r="N19" s="20" t="s">
        <v>57</v>
      </c>
      <c r="O19" s="20" t="s">
        <v>59</v>
      </c>
      <c r="P19" s="20" t="s">
        <v>57</v>
      </c>
      <c r="Q19" s="20"/>
      <c r="R19" s="21">
        <v>90605.98</v>
      </c>
      <c r="S19" s="21">
        <v>506853.77</v>
      </c>
      <c r="T19" s="21">
        <v>4299205.9000000004</v>
      </c>
      <c r="U19" s="21">
        <v>1299</v>
      </c>
      <c r="V19" s="20" t="s">
        <v>57</v>
      </c>
      <c r="W19" s="21">
        <v>48319.53</v>
      </c>
      <c r="X19" s="21">
        <v>0</v>
      </c>
      <c r="Y19" s="20">
        <v>82198</v>
      </c>
      <c r="Z19" s="21">
        <v>-2808599.92</v>
      </c>
      <c r="AA19" s="21">
        <v>144678633.05000001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0" t="s">
        <v>1804</v>
      </c>
    </row>
    <row r="20" spans="1:42" hidden="1" x14ac:dyDescent="0.25">
      <c r="A20" s="19" t="s">
        <v>145</v>
      </c>
      <c r="B20" s="20" t="s">
        <v>1323</v>
      </c>
      <c r="C20" s="20" t="s">
        <v>169</v>
      </c>
      <c r="D20" s="20" t="s">
        <v>170</v>
      </c>
      <c r="E20" s="20" t="s">
        <v>52</v>
      </c>
      <c r="F20" s="20" t="s">
        <v>63</v>
      </c>
      <c r="G20" s="20" t="s">
        <v>73</v>
      </c>
      <c r="H20" s="20" t="s">
        <v>171</v>
      </c>
      <c r="I20" s="20" t="s">
        <v>56</v>
      </c>
      <c r="J20" s="20" t="s">
        <v>57</v>
      </c>
      <c r="K20" s="20" t="s">
        <v>57</v>
      </c>
      <c r="L20" s="20" t="s">
        <v>58</v>
      </c>
      <c r="M20" s="20">
        <v>62</v>
      </c>
      <c r="N20" s="20" t="s">
        <v>59</v>
      </c>
      <c r="O20" s="20" t="s">
        <v>59</v>
      </c>
      <c r="P20" s="20" t="s">
        <v>57</v>
      </c>
      <c r="Q20" s="20" t="s">
        <v>1804</v>
      </c>
      <c r="R20" s="21">
        <v>2215451.2400000002</v>
      </c>
      <c r="S20" s="21">
        <v>5049126.4400000004</v>
      </c>
      <c r="T20" s="21">
        <v>160457940.31</v>
      </c>
      <c r="U20" s="21">
        <v>140729.48000000001</v>
      </c>
      <c r="V20" s="20" t="s">
        <v>57</v>
      </c>
      <c r="W20" s="21">
        <v>156000</v>
      </c>
      <c r="X20" s="21">
        <v>0</v>
      </c>
      <c r="Y20" s="20">
        <v>6000</v>
      </c>
      <c r="Z20" s="21">
        <v>-15054.45</v>
      </c>
      <c r="AA20" s="21">
        <v>5582947.3300000001</v>
      </c>
      <c r="AB20" s="21">
        <v>0</v>
      </c>
      <c r="AC20" s="21">
        <v>0</v>
      </c>
      <c r="AD20" s="21">
        <v>109531481.05</v>
      </c>
      <c r="AE20" s="21">
        <v>134194729.39</v>
      </c>
      <c r="AF20" s="21">
        <v>0</v>
      </c>
      <c r="AG20" s="21">
        <v>0</v>
      </c>
      <c r="AH20" s="21">
        <v>0</v>
      </c>
      <c r="AI20" s="21">
        <v>0</v>
      </c>
      <c r="AJ20" s="21">
        <v>1</v>
      </c>
      <c r="AK20" s="21">
        <v>1</v>
      </c>
      <c r="AL20" s="21">
        <v>10000000</v>
      </c>
      <c r="AM20" s="21">
        <v>10000000</v>
      </c>
      <c r="AN20" s="21">
        <v>0</v>
      </c>
      <c r="AO20" s="21">
        <v>0</v>
      </c>
      <c r="AP20" s="20" t="s">
        <v>1804</v>
      </c>
    </row>
    <row r="21" spans="1:42" hidden="1" x14ac:dyDescent="0.25">
      <c r="A21" s="19" t="s">
        <v>145</v>
      </c>
      <c r="B21" s="20" t="s">
        <v>1325</v>
      </c>
      <c r="C21" s="22" t="s">
        <v>151</v>
      </c>
      <c r="D21" s="20" t="s">
        <v>152</v>
      </c>
      <c r="E21" s="20" t="s">
        <v>52</v>
      </c>
      <c r="F21" s="20" t="s">
        <v>68</v>
      </c>
      <c r="G21" s="20" t="s">
        <v>73</v>
      </c>
      <c r="H21" s="20" t="s">
        <v>55</v>
      </c>
      <c r="I21" s="20" t="s">
        <v>56</v>
      </c>
      <c r="J21" s="20" t="s">
        <v>57</v>
      </c>
      <c r="K21" s="20" t="s">
        <v>57</v>
      </c>
      <c r="L21" s="20" t="s">
        <v>111</v>
      </c>
      <c r="M21" s="20">
        <v>258</v>
      </c>
      <c r="N21" s="20" t="s">
        <v>59</v>
      </c>
      <c r="O21" s="20" t="s">
        <v>59</v>
      </c>
      <c r="P21" s="20" t="s">
        <v>59</v>
      </c>
      <c r="Q21" s="20" t="s">
        <v>1815</v>
      </c>
      <c r="R21" s="21">
        <v>93520402.420000002</v>
      </c>
      <c r="S21" s="21">
        <v>40356198.530000001</v>
      </c>
      <c r="T21" s="21">
        <v>88858578.040000007</v>
      </c>
      <c r="U21" s="21">
        <v>120466</v>
      </c>
      <c r="V21" s="20" t="s">
        <v>59</v>
      </c>
      <c r="W21" s="21">
        <v>415123.08</v>
      </c>
      <c r="X21" s="21">
        <v>0</v>
      </c>
      <c r="Y21" s="21">
        <v>31358.61</v>
      </c>
      <c r="Z21" s="21">
        <v>5765266.5199999996</v>
      </c>
      <c r="AA21" s="21">
        <v>108563922.8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98047947</v>
      </c>
      <c r="AK21" s="21">
        <v>98047947</v>
      </c>
      <c r="AL21" s="21">
        <v>98047947</v>
      </c>
      <c r="AM21" s="21">
        <v>98047947</v>
      </c>
      <c r="AN21" s="21">
        <v>0</v>
      </c>
      <c r="AO21" s="21">
        <v>0</v>
      </c>
      <c r="AP21" s="20" t="s">
        <v>1804</v>
      </c>
    </row>
    <row r="22" spans="1:42" hidden="1" x14ac:dyDescent="0.25">
      <c r="A22" s="19" t="s">
        <v>145</v>
      </c>
      <c r="B22" s="20" t="s">
        <v>1327</v>
      </c>
      <c r="C22" s="22" t="s">
        <v>147</v>
      </c>
      <c r="D22" s="20" t="s">
        <v>148</v>
      </c>
      <c r="E22" s="20" t="s">
        <v>52</v>
      </c>
      <c r="F22" s="20" t="s">
        <v>149</v>
      </c>
      <c r="G22" s="20" t="s">
        <v>73</v>
      </c>
      <c r="H22" s="20" t="s">
        <v>74</v>
      </c>
      <c r="I22" s="20" t="s">
        <v>56</v>
      </c>
      <c r="J22" s="20" t="s">
        <v>57</v>
      </c>
      <c r="K22" s="20" t="s">
        <v>57</v>
      </c>
      <c r="L22" s="20" t="s">
        <v>58</v>
      </c>
      <c r="M22" s="20">
        <v>146</v>
      </c>
      <c r="N22" s="20" t="s">
        <v>59</v>
      </c>
      <c r="O22" s="20" t="s">
        <v>59</v>
      </c>
      <c r="P22" s="20" t="s">
        <v>59</v>
      </c>
      <c r="Q22" s="20" t="s">
        <v>1816</v>
      </c>
      <c r="R22" s="21">
        <v>394637.84</v>
      </c>
      <c r="S22" s="21">
        <v>13022732.550000001</v>
      </c>
      <c r="T22" s="21">
        <v>90103633.900000006</v>
      </c>
      <c r="U22" s="21">
        <v>24356</v>
      </c>
      <c r="V22" s="20" t="s">
        <v>57</v>
      </c>
      <c r="W22" s="21">
        <v>324731.67</v>
      </c>
      <c r="X22" s="21">
        <v>0</v>
      </c>
      <c r="Y22" s="20">
        <v>6000</v>
      </c>
      <c r="Z22" s="21">
        <v>-231298.8</v>
      </c>
      <c r="AA22" s="21">
        <v>5536741.4400000004</v>
      </c>
      <c r="AB22" s="21">
        <v>0</v>
      </c>
      <c r="AC22" s="21">
        <v>0</v>
      </c>
      <c r="AD22" s="21">
        <v>22614181.260000002</v>
      </c>
      <c r="AE22" s="21">
        <v>89476491.549999997</v>
      </c>
      <c r="AF22" s="21">
        <v>0</v>
      </c>
      <c r="AG22" s="21">
        <v>0</v>
      </c>
      <c r="AH22" s="21">
        <v>0</v>
      </c>
      <c r="AI22" s="21">
        <v>0</v>
      </c>
      <c r="AJ22" s="21">
        <v>1</v>
      </c>
      <c r="AK22" s="21">
        <v>1</v>
      </c>
      <c r="AL22" s="21">
        <v>27123375.379999999</v>
      </c>
      <c r="AM22" s="21">
        <v>27123375.379999999</v>
      </c>
      <c r="AN22" s="21">
        <v>0</v>
      </c>
      <c r="AO22" s="21">
        <v>0</v>
      </c>
      <c r="AP22" s="20" t="s">
        <v>1804</v>
      </c>
    </row>
    <row r="23" spans="1:42" hidden="1" x14ac:dyDescent="0.25">
      <c r="A23" s="19" t="s">
        <v>145</v>
      </c>
      <c r="B23" s="20" t="s">
        <v>1329</v>
      </c>
      <c r="C23" s="22" t="s">
        <v>157</v>
      </c>
      <c r="D23" s="20" t="s">
        <v>158</v>
      </c>
      <c r="E23" s="20" t="s">
        <v>52</v>
      </c>
      <c r="F23" s="20" t="s">
        <v>110</v>
      </c>
      <c r="G23" s="20" t="s">
        <v>73</v>
      </c>
      <c r="H23" s="20" t="s">
        <v>55</v>
      </c>
      <c r="I23" s="20" t="s">
        <v>56</v>
      </c>
      <c r="J23" s="20" t="s">
        <v>57</v>
      </c>
      <c r="K23" s="20" t="s">
        <v>57</v>
      </c>
      <c r="L23" s="20" t="s">
        <v>111</v>
      </c>
      <c r="M23" s="20">
        <v>26</v>
      </c>
      <c r="N23" s="20" t="s">
        <v>59</v>
      </c>
      <c r="O23" s="20" t="s">
        <v>59</v>
      </c>
      <c r="P23" s="20" t="s">
        <v>59</v>
      </c>
      <c r="Q23" s="20" t="s">
        <v>1817</v>
      </c>
      <c r="R23" s="21">
        <v>0</v>
      </c>
      <c r="S23" s="21">
        <v>4391179</v>
      </c>
      <c r="T23" s="21">
        <v>4851014</v>
      </c>
      <c r="U23" s="21">
        <v>4733</v>
      </c>
      <c r="V23" s="20" t="s">
        <v>57</v>
      </c>
      <c r="W23" s="21">
        <v>371000</v>
      </c>
      <c r="X23" s="21">
        <v>0</v>
      </c>
      <c r="Y23" s="20">
        <v>55700</v>
      </c>
      <c r="Z23" s="21">
        <v>-4537338</v>
      </c>
      <c r="AA23" s="21">
        <v>1354428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9000000</v>
      </c>
      <c r="AK23" s="21">
        <v>9000000</v>
      </c>
      <c r="AL23" s="21">
        <v>3500000</v>
      </c>
      <c r="AM23" s="21">
        <v>9000000</v>
      </c>
      <c r="AN23" s="21">
        <v>5500000</v>
      </c>
      <c r="AO23" s="21">
        <v>0</v>
      </c>
      <c r="AP23" s="20" t="s">
        <v>1804</v>
      </c>
    </row>
    <row r="24" spans="1:42" hidden="1" x14ac:dyDescent="0.25">
      <c r="A24" s="19" t="s">
        <v>145</v>
      </c>
      <c r="B24" s="20" t="s">
        <v>1235</v>
      </c>
      <c r="C24" s="22" t="s">
        <v>154</v>
      </c>
      <c r="D24" s="20" t="s">
        <v>155</v>
      </c>
      <c r="E24" s="20" t="s">
        <v>52</v>
      </c>
      <c r="F24" s="20" t="s">
        <v>63</v>
      </c>
      <c r="G24" s="20" t="s">
        <v>54</v>
      </c>
      <c r="H24" s="20" t="s">
        <v>55</v>
      </c>
      <c r="I24" s="20" t="s">
        <v>56</v>
      </c>
      <c r="J24" s="20" t="s">
        <v>57</v>
      </c>
      <c r="K24" s="20" t="s">
        <v>57</v>
      </c>
      <c r="L24" s="20" t="s">
        <v>111</v>
      </c>
      <c r="M24" s="20">
        <v>215</v>
      </c>
      <c r="N24" s="20" t="s">
        <v>59</v>
      </c>
      <c r="O24" s="20" t="s">
        <v>59</v>
      </c>
      <c r="P24" s="20" t="s">
        <v>57</v>
      </c>
      <c r="Q24" s="20" t="s">
        <v>1818</v>
      </c>
      <c r="R24" s="21">
        <v>1496498.31</v>
      </c>
      <c r="S24" s="21">
        <v>27659528.739999998</v>
      </c>
      <c r="T24" s="21">
        <v>31047323.34</v>
      </c>
      <c r="U24" s="21">
        <v>867578.04</v>
      </c>
      <c r="V24" s="20" t="s">
        <v>57</v>
      </c>
      <c r="W24" s="21">
        <v>478160</v>
      </c>
      <c r="X24" s="21">
        <v>0</v>
      </c>
      <c r="Y24" s="20">
        <v>162500</v>
      </c>
      <c r="Z24" s="21">
        <v>-971908.44</v>
      </c>
      <c r="AA24" s="21">
        <v>57240109.799999997</v>
      </c>
      <c r="AB24" s="21">
        <v>0</v>
      </c>
      <c r="AC24" s="21">
        <v>0</v>
      </c>
      <c r="AD24" s="21">
        <v>25032735.460000001</v>
      </c>
      <c r="AE24" s="21">
        <v>29927040.760000002</v>
      </c>
      <c r="AF24" s="21">
        <v>0</v>
      </c>
      <c r="AG24" s="21">
        <v>0</v>
      </c>
      <c r="AH24" s="21">
        <v>1000000</v>
      </c>
      <c r="AI24" s="21">
        <v>0</v>
      </c>
      <c r="AJ24" s="21">
        <v>62880631</v>
      </c>
      <c r="AK24" s="21">
        <v>62880631</v>
      </c>
      <c r="AL24" s="21">
        <v>326979280.27999997</v>
      </c>
      <c r="AM24" s="21">
        <v>326979280.27999997</v>
      </c>
      <c r="AN24" s="21">
        <v>49020719.719999999</v>
      </c>
      <c r="AO24" s="21">
        <v>49020719.719999999</v>
      </c>
      <c r="AP24" s="20" t="s">
        <v>1819</v>
      </c>
    </row>
    <row r="25" spans="1:42" hidden="1" x14ac:dyDescent="0.25">
      <c r="A25" s="19" t="s">
        <v>145</v>
      </c>
      <c r="B25" s="20" t="s">
        <v>1332</v>
      </c>
      <c r="C25" s="22" t="s">
        <v>160</v>
      </c>
      <c r="D25" s="20" t="s">
        <v>161</v>
      </c>
      <c r="E25" s="20" t="s">
        <v>52</v>
      </c>
      <c r="F25" s="20" t="s">
        <v>128</v>
      </c>
      <c r="G25" s="20" t="s">
        <v>54</v>
      </c>
      <c r="H25" s="20" t="s">
        <v>55</v>
      </c>
      <c r="I25" s="20" t="s">
        <v>56</v>
      </c>
      <c r="J25" s="20" t="s">
        <v>57</v>
      </c>
      <c r="K25" s="20" t="s">
        <v>57</v>
      </c>
      <c r="L25" s="20" t="s">
        <v>111</v>
      </c>
      <c r="M25" s="20">
        <v>223</v>
      </c>
      <c r="N25" s="20" t="s">
        <v>59</v>
      </c>
      <c r="O25" s="20" t="s">
        <v>59</v>
      </c>
      <c r="P25" s="20" t="s">
        <v>57</v>
      </c>
      <c r="Q25" s="20" t="s">
        <v>1820</v>
      </c>
      <c r="R25" s="21">
        <v>3138737448.6100001</v>
      </c>
      <c r="S25" s="21">
        <v>34059408.259999998</v>
      </c>
      <c r="T25" s="21">
        <v>3013188056.1300001</v>
      </c>
      <c r="U25" s="21">
        <v>46430666.060000002</v>
      </c>
      <c r="V25" s="20" t="s">
        <v>59</v>
      </c>
      <c r="W25" s="21">
        <v>480000</v>
      </c>
      <c r="X25" s="21">
        <v>160000</v>
      </c>
      <c r="Y25" s="21">
        <v>0</v>
      </c>
      <c r="Z25" s="21">
        <v>114331695.12</v>
      </c>
      <c r="AA25" s="21">
        <v>312938713.02999997</v>
      </c>
      <c r="AB25" s="21">
        <v>0</v>
      </c>
      <c r="AC25" s="21">
        <v>9406347.1999999993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12059543</v>
      </c>
      <c r="AK25" s="21">
        <v>12059543</v>
      </c>
      <c r="AL25" s="21">
        <v>28657424.899999999</v>
      </c>
      <c r="AM25" s="21">
        <v>39266906.630000003</v>
      </c>
      <c r="AN25" s="21">
        <v>0</v>
      </c>
      <c r="AO25" s="21">
        <v>0</v>
      </c>
      <c r="AP25" s="20" t="s">
        <v>1804</v>
      </c>
    </row>
    <row r="26" spans="1:42" hidden="1" x14ac:dyDescent="0.25">
      <c r="A26" s="19" t="s">
        <v>145</v>
      </c>
      <c r="B26" s="20" t="s">
        <v>1333</v>
      </c>
      <c r="C26" s="20" t="s">
        <v>166</v>
      </c>
      <c r="D26" s="20" t="s">
        <v>167</v>
      </c>
      <c r="E26" s="20" t="s">
        <v>52</v>
      </c>
      <c r="F26" s="20" t="s">
        <v>87</v>
      </c>
      <c r="G26" s="20" t="s">
        <v>54</v>
      </c>
      <c r="H26" s="20" t="s">
        <v>55</v>
      </c>
      <c r="I26" s="20" t="s">
        <v>56</v>
      </c>
      <c r="J26" s="20" t="s">
        <v>57</v>
      </c>
      <c r="K26" s="20" t="s">
        <v>57</v>
      </c>
      <c r="L26" s="20" t="s">
        <v>58</v>
      </c>
      <c r="M26" s="20">
        <v>433</v>
      </c>
      <c r="N26" s="20" t="s">
        <v>59</v>
      </c>
      <c r="O26" s="20" t="s">
        <v>59</v>
      </c>
      <c r="P26" s="20" t="s">
        <v>57</v>
      </c>
      <c r="Q26" s="20" t="s">
        <v>1821</v>
      </c>
      <c r="R26" s="21">
        <v>55140135.060000002</v>
      </c>
      <c r="S26" s="21">
        <v>40739370.25</v>
      </c>
      <c r="T26" s="21">
        <v>77330912.219999999</v>
      </c>
      <c r="U26" s="21">
        <v>13277476.960000001</v>
      </c>
      <c r="V26" s="20" t="s">
        <v>57</v>
      </c>
      <c r="W26" s="21">
        <v>396321.16</v>
      </c>
      <c r="X26" s="21">
        <v>0</v>
      </c>
      <c r="Y26" s="20">
        <v>55231.75</v>
      </c>
      <c r="Z26" s="21">
        <v>-21294146.579999998</v>
      </c>
      <c r="AA26" s="21">
        <v>-3479839.25</v>
      </c>
      <c r="AB26" s="21">
        <v>0</v>
      </c>
      <c r="AC26" s="21">
        <v>0</v>
      </c>
      <c r="AD26" s="21">
        <v>40056685.039999999</v>
      </c>
      <c r="AE26" s="21">
        <v>44240949.770000003</v>
      </c>
      <c r="AF26" s="21">
        <v>0</v>
      </c>
      <c r="AG26" s="21">
        <v>0</v>
      </c>
      <c r="AH26" s="21">
        <v>8513912.0700000003</v>
      </c>
      <c r="AI26" s="21">
        <v>14500000</v>
      </c>
      <c r="AJ26" s="21">
        <v>22094870827</v>
      </c>
      <c r="AK26" s="21">
        <v>22094870827</v>
      </c>
      <c r="AL26" s="21">
        <v>532581469.06</v>
      </c>
      <c r="AM26" s="21">
        <v>532581469.06</v>
      </c>
      <c r="AN26" s="21">
        <v>0</v>
      </c>
      <c r="AO26" s="21">
        <v>0</v>
      </c>
      <c r="AP26" s="20" t="s">
        <v>1804</v>
      </c>
    </row>
    <row r="27" spans="1:42" hidden="1" x14ac:dyDescent="0.25">
      <c r="A27" s="23" t="s">
        <v>145</v>
      </c>
      <c r="B27" s="24" t="s">
        <v>1335</v>
      </c>
      <c r="C27" s="25" t="s">
        <v>163</v>
      </c>
      <c r="D27" s="24" t="s">
        <v>164</v>
      </c>
      <c r="E27" s="24" t="s">
        <v>52</v>
      </c>
      <c r="F27" s="24" t="s">
        <v>98</v>
      </c>
      <c r="G27" s="24" t="s">
        <v>54</v>
      </c>
      <c r="H27" s="24" t="s">
        <v>55</v>
      </c>
      <c r="I27" s="24" t="s">
        <v>56</v>
      </c>
      <c r="J27" s="24" t="s">
        <v>57</v>
      </c>
      <c r="K27" s="24" t="s">
        <v>57</v>
      </c>
      <c r="L27" s="24" t="s">
        <v>111</v>
      </c>
      <c r="M27" s="24">
        <v>340</v>
      </c>
      <c r="N27" s="24" t="s">
        <v>59</v>
      </c>
      <c r="O27" s="24" t="s">
        <v>59</v>
      </c>
      <c r="P27" s="24" t="s">
        <v>59</v>
      </c>
      <c r="Q27" s="24" t="s">
        <v>1822</v>
      </c>
      <c r="R27" s="26">
        <v>130711369.70999999</v>
      </c>
      <c r="S27" s="26">
        <v>79047981.790000007</v>
      </c>
      <c r="T27" s="26">
        <v>124342017.81999999</v>
      </c>
      <c r="U27" s="26">
        <v>2226619</v>
      </c>
      <c r="V27" s="24" t="s">
        <v>59</v>
      </c>
      <c r="W27" s="26">
        <v>644489.80000000005</v>
      </c>
      <c r="X27" s="26">
        <v>1637.75</v>
      </c>
      <c r="Y27" s="26">
        <v>12387.2</v>
      </c>
      <c r="Z27" s="26">
        <v>6369352</v>
      </c>
      <c r="AA27" s="26">
        <v>51578873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122013186</v>
      </c>
      <c r="AK27" s="26">
        <v>122013186</v>
      </c>
      <c r="AL27" s="26">
        <v>45144417</v>
      </c>
      <c r="AM27" s="26">
        <v>45144417</v>
      </c>
      <c r="AN27" s="26">
        <v>0</v>
      </c>
      <c r="AO27" s="26">
        <v>0</v>
      </c>
      <c r="AP27" s="24" t="s">
        <v>1804</v>
      </c>
    </row>
    <row r="28" spans="1:42" hidden="1" x14ac:dyDescent="0.25">
      <c r="A28" s="19" t="s">
        <v>135</v>
      </c>
      <c r="B28" s="20" t="s">
        <v>1823</v>
      </c>
      <c r="C28" s="20" t="s">
        <v>143</v>
      </c>
      <c r="D28" s="20" t="s">
        <v>144</v>
      </c>
      <c r="E28" s="20" t="s">
        <v>52</v>
      </c>
      <c r="F28" s="20" t="s">
        <v>68</v>
      </c>
      <c r="G28" s="20" t="s">
        <v>73</v>
      </c>
      <c r="H28" s="20" t="s">
        <v>55</v>
      </c>
      <c r="I28" s="20" t="s">
        <v>56</v>
      </c>
      <c r="J28" s="20" t="s">
        <v>57</v>
      </c>
      <c r="K28" s="20" t="s">
        <v>57</v>
      </c>
      <c r="L28" s="20" t="s">
        <v>111</v>
      </c>
      <c r="M28" s="20">
        <v>93</v>
      </c>
      <c r="N28" s="20" t="s">
        <v>59</v>
      </c>
      <c r="O28" s="20" t="s">
        <v>59</v>
      </c>
      <c r="P28" s="20" t="s">
        <v>57</v>
      </c>
      <c r="Q28" s="20">
        <v>0</v>
      </c>
      <c r="R28" s="21">
        <v>-2253804.96</v>
      </c>
      <c r="S28" s="21">
        <v>7465479.9299999997</v>
      </c>
      <c r="T28" s="21">
        <v>11455116.24</v>
      </c>
      <c r="U28" s="21">
        <v>0</v>
      </c>
      <c r="V28" s="20" t="s">
        <v>57</v>
      </c>
      <c r="W28" s="21">
        <v>145128.04</v>
      </c>
      <c r="X28" s="21">
        <v>0</v>
      </c>
      <c r="Y28" s="20">
        <v>37067.97</v>
      </c>
      <c r="Z28" s="21">
        <v>-2253804.96</v>
      </c>
      <c r="AA28" s="21">
        <v>15237488.18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1000000</v>
      </c>
      <c r="AI28" s="21">
        <v>15600000</v>
      </c>
      <c r="AJ28" s="21">
        <v>28655740.379999999</v>
      </c>
      <c r="AK28" s="21">
        <v>28655740.379999999</v>
      </c>
      <c r="AL28" s="21">
        <v>0</v>
      </c>
      <c r="AM28" s="21">
        <v>0</v>
      </c>
      <c r="AN28" s="21">
        <v>0</v>
      </c>
      <c r="AO28" s="21">
        <v>5800000</v>
      </c>
      <c r="AP28" s="20" t="s">
        <v>1804</v>
      </c>
    </row>
    <row r="29" spans="1:42" hidden="1" x14ac:dyDescent="0.25">
      <c r="A29" s="19" t="s">
        <v>135</v>
      </c>
      <c r="B29" s="20" t="s">
        <v>1824</v>
      </c>
      <c r="C29" s="20" t="s">
        <v>137</v>
      </c>
      <c r="D29" s="20" t="s">
        <v>138</v>
      </c>
      <c r="E29" s="20" t="s">
        <v>52</v>
      </c>
      <c r="F29" s="20" t="s">
        <v>87</v>
      </c>
      <c r="G29" s="20" t="s">
        <v>54</v>
      </c>
      <c r="H29" s="20" t="s">
        <v>55</v>
      </c>
      <c r="I29" s="20" t="s">
        <v>56</v>
      </c>
      <c r="J29" s="20" t="s">
        <v>57</v>
      </c>
      <c r="K29" s="20" t="s">
        <v>57</v>
      </c>
      <c r="L29" s="20" t="s">
        <v>58</v>
      </c>
      <c r="M29" s="20">
        <v>414</v>
      </c>
      <c r="N29" s="20" t="s">
        <v>59</v>
      </c>
      <c r="O29" s="20" t="s">
        <v>59</v>
      </c>
      <c r="P29" s="20" t="s">
        <v>57</v>
      </c>
      <c r="Q29" s="20" t="s">
        <v>1825</v>
      </c>
      <c r="R29" s="21">
        <v>42440436.68</v>
      </c>
      <c r="S29" s="21">
        <v>42309073.560000002</v>
      </c>
      <c r="T29" s="21">
        <v>99776230.329999998</v>
      </c>
      <c r="U29" s="21">
        <v>18635505.34</v>
      </c>
      <c r="V29" s="20" t="s">
        <v>57</v>
      </c>
      <c r="W29" s="21">
        <v>242526</v>
      </c>
      <c r="X29" s="21">
        <v>0</v>
      </c>
      <c r="Y29" s="20">
        <v>167174.54999999999</v>
      </c>
      <c r="Z29" s="21">
        <v>56947033.109999999</v>
      </c>
      <c r="AA29" s="21">
        <v>290798320.79000002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5245237993</v>
      </c>
      <c r="AK29" s="21">
        <v>5245225458</v>
      </c>
      <c r="AL29" s="21">
        <v>0</v>
      </c>
      <c r="AM29" s="21">
        <v>458045958.5</v>
      </c>
      <c r="AN29" s="21">
        <v>29054156.280000001</v>
      </c>
      <c r="AO29" s="21">
        <v>50913213.359999999</v>
      </c>
      <c r="AP29" s="20" t="s">
        <v>1804</v>
      </c>
    </row>
    <row r="30" spans="1:42" hidden="1" x14ac:dyDescent="0.25">
      <c r="A30" s="19" t="s">
        <v>135</v>
      </c>
      <c r="B30" s="20" t="s">
        <v>1826</v>
      </c>
      <c r="C30" s="20" t="s">
        <v>140</v>
      </c>
      <c r="D30" s="20" t="s">
        <v>141</v>
      </c>
      <c r="E30" s="20" t="s">
        <v>52</v>
      </c>
      <c r="F30" s="20" t="s">
        <v>128</v>
      </c>
      <c r="G30" s="20" t="s">
        <v>54</v>
      </c>
      <c r="H30" s="20" t="s">
        <v>55</v>
      </c>
      <c r="I30" s="20" t="s">
        <v>56</v>
      </c>
      <c r="J30" s="20" t="s">
        <v>57</v>
      </c>
      <c r="K30" s="20" t="s">
        <v>57</v>
      </c>
      <c r="L30" s="20" t="s">
        <v>111</v>
      </c>
      <c r="M30" s="20">
        <v>2</v>
      </c>
      <c r="N30" s="20" t="s">
        <v>59</v>
      </c>
      <c r="O30" s="20" t="s">
        <v>59</v>
      </c>
      <c r="P30" s="20" t="s">
        <v>57</v>
      </c>
      <c r="Q30" s="20">
        <v>0</v>
      </c>
      <c r="R30" s="21">
        <v>0</v>
      </c>
      <c r="S30" s="21">
        <v>72334.740000000005</v>
      </c>
      <c r="T30" s="21">
        <v>185324</v>
      </c>
      <c r="U30" s="21">
        <v>0</v>
      </c>
      <c r="V30" s="20" t="s">
        <v>57</v>
      </c>
      <c r="W30" s="21">
        <v>29282</v>
      </c>
      <c r="X30" s="21">
        <v>0</v>
      </c>
      <c r="Y30" s="20">
        <v>0</v>
      </c>
      <c r="Z30" s="21">
        <v>-185321</v>
      </c>
      <c r="AA30" s="21">
        <v>584340.29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663000</v>
      </c>
      <c r="AK30" s="21">
        <v>663000</v>
      </c>
      <c r="AL30" s="21">
        <v>223000</v>
      </c>
      <c r="AM30" s="21">
        <v>0</v>
      </c>
      <c r="AN30" s="21">
        <v>0</v>
      </c>
      <c r="AO30" s="21">
        <v>0</v>
      </c>
      <c r="AP30" s="20" t="s">
        <v>1804</v>
      </c>
    </row>
    <row r="31" spans="1:42" hidden="1" x14ac:dyDescent="0.25">
      <c r="A31" s="19" t="s">
        <v>172</v>
      </c>
      <c r="B31" s="20" t="s">
        <v>1347</v>
      </c>
      <c r="C31" s="20" t="s">
        <v>174</v>
      </c>
      <c r="D31" s="20" t="s">
        <v>175</v>
      </c>
      <c r="E31" s="20" t="s">
        <v>52</v>
      </c>
      <c r="F31" s="20" t="s">
        <v>128</v>
      </c>
      <c r="G31" s="20" t="s">
        <v>54</v>
      </c>
      <c r="H31" s="20" t="s">
        <v>55</v>
      </c>
      <c r="I31" s="20" t="s">
        <v>56</v>
      </c>
      <c r="J31" s="20" t="s">
        <v>57</v>
      </c>
      <c r="K31" s="20" t="s">
        <v>57</v>
      </c>
      <c r="L31" s="20" t="s">
        <v>111</v>
      </c>
      <c r="M31" s="20">
        <v>319</v>
      </c>
      <c r="N31" s="20" t="s">
        <v>59</v>
      </c>
      <c r="O31" s="20" t="s">
        <v>59</v>
      </c>
      <c r="P31" s="20" t="s">
        <v>57</v>
      </c>
      <c r="Q31" s="20" t="s">
        <v>1007</v>
      </c>
      <c r="R31" s="21">
        <v>3913334258</v>
      </c>
      <c r="S31" s="21">
        <v>86422912.379999995</v>
      </c>
      <c r="T31" s="21">
        <v>203436606.16999999</v>
      </c>
      <c r="U31" s="21">
        <v>117013693.78</v>
      </c>
      <c r="V31" s="20" t="s">
        <v>59</v>
      </c>
      <c r="W31" s="21">
        <v>495167.64</v>
      </c>
      <c r="X31" s="21">
        <v>21650.89</v>
      </c>
      <c r="Y31" s="21">
        <v>26909.33</v>
      </c>
      <c r="Z31" s="21">
        <v>211095374.78999999</v>
      </c>
      <c r="AA31" s="21">
        <v>786173513</v>
      </c>
      <c r="AB31" s="21">
        <v>0</v>
      </c>
      <c r="AC31" s="21">
        <v>36314325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3508424</v>
      </c>
      <c r="AK31" s="21">
        <v>12590530</v>
      </c>
      <c r="AL31" s="21">
        <v>82367672.760000005</v>
      </c>
      <c r="AM31" s="21">
        <v>295589280</v>
      </c>
      <c r="AN31" s="21">
        <v>0</v>
      </c>
      <c r="AO31" s="21">
        <v>0</v>
      </c>
      <c r="AP31" s="20" t="s">
        <v>1804</v>
      </c>
    </row>
    <row r="32" spans="1:42" hidden="1" x14ac:dyDescent="0.25">
      <c r="A32" s="19" t="s">
        <v>172</v>
      </c>
      <c r="B32" s="20" t="s">
        <v>1349</v>
      </c>
      <c r="C32" s="20" t="s">
        <v>177</v>
      </c>
      <c r="D32" s="20" t="s">
        <v>178</v>
      </c>
      <c r="E32" s="20" t="s">
        <v>52</v>
      </c>
      <c r="F32" s="20" t="s">
        <v>110</v>
      </c>
      <c r="G32" s="20" t="s">
        <v>54</v>
      </c>
      <c r="H32" s="20" t="s">
        <v>55</v>
      </c>
      <c r="I32" s="20" t="s">
        <v>56</v>
      </c>
      <c r="J32" s="20" t="s">
        <v>57</v>
      </c>
      <c r="K32" s="20" t="s">
        <v>57</v>
      </c>
      <c r="L32" s="20" t="s">
        <v>111</v>
      </c>
      <c r="M32" s="20">
        <v>13</v>
      </c>
      <c r="N32" s="20" t="s">
        <v>59</v>
      </c>
      <c r="O32" s="20" t="s">
        <v>59</v>
      </c>
      <c r="P32" s="20" t="s">
        <v>57</v>
      </c>
      <c r="Q32" s="20" t="s">
        <v>1827</v>
      </c>
      <c r="R32" s="21">
        <v>1706915.09</v>
      </c>
      <c r="S32" s="21">
        <v>3248442.97</v>
      </c>
      <c r="T32" s="21">
        <v>3248442.97</v>
      </c>
      <c r="U32" s="21">
        <v>0</v>
      </c>
      <c r="V32" s="20" t="s">
        <v>57</v>
      </c>
      <c r="W32" s="21">
        <v>371598.47</v>
      </c>
      <c r="X32" s="21">
        <v>0</v>
      </c>
      <c r="Y32" s="20">
        <v>0</v>
      </c>
      <c r="Z32" s="21">
        <v>-2938133.01</v>
      </c>
      <c r="AA32" s="21">
        <v>66657839.350000001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25205673.399999999</v>
      </c>
      <c r="AI32" s="21">
        <v>0</v>
      </c>
      <c r="AJ32" s="21">
        <v>0</v>
      </c>
      <c r="AK32" s="21">
        <v>0</v>
      </c>
      <c r="AL32" s="21">
        <v>8030000</v>
      </c>
      <c r="AM32" s="21">
        <v>80735673.400000006</v>
      </c>
      <c r="AN32" s="21">
        <v>47500000</v>
      </c>
      <c r="AO32" s="21">
        <v>0</v>
      </c>
      <c r="AP32" s="20" t="s">
        <v>1804</v>
      </c>
    </row>
    <row r="33" spans="1:42" hidden="1" x14ac:dyDescent="0.25">
      <c r="A33" s="19" t="s">
        <v>172</v>
      </c>
      <c r="B33" s="20" t="s">
        <v>1345</v>
      </c>
      <c r="C33" s="20" t="s">
        <v>1828</v>
      </c>
      <c r="D33" s="20" t="s">
        <v>181</v>
      </c>
      <c r="E33" s="20" t="s">
        <v>52</v>
      </c>
      <c r="F33" s="20" t="s">
        <v>102</v>
      </c>
      <c r="G33" s="20" t="s">
        <v>54</v>
      </c>
      <c r="H33" s="20" t="s">
        <v>55</v>
      </c>
      <c r="I33" s="20" t="s">
        <v>56</v>
      </c>
      <c r="J33" s="20" t="s">
        <v>57</v>
      </c>
      <c r="K33" s="20" t="s">
        <v>57</v>
      </c>
      <c r="L33" s="20" t="s">
        <v>58</v>
      </c>
      <c r="M33" s="20">
        <v>190</v>
      </c>
      <c r="N33" s="20" t="s">
        <v>59</v>
      </c>
      <c r="O33" s="20" t="s">
        <v>59</v>
      </c>
      <c r="P33" s="20" t="s">
        <v>57</v>
      </c>
      <c r="Q33" s="20" t="s">
        <v>1829</v>
      </c>
      <c r="R33" s="21">
        <v>106315</v>
      </c>
      <c r="S33" s="21">
        <v>12052438.07</v>
      </c>
      <c r="T33" s="21">
        <v>26723238</v>
      </c>
      <c r="U33" s="21">
        <v>1231237.31</v>
      </c>
      <c r="V33" s="20" t="s">
        <v>57</v>
      </c>
      <c r="W33" s="21">
        <v>270400</v>
      </c>
      <c r="X33" s="21">
        <v>0</v>
      </c>
      <c r="Y33" s="20">
        <v>0</v>
      </c>
      <c r="Z33" s="21">
        <v>-66978</v>
      </c>
      <c r="AA33" s="21">
        <v>-8451737</v>
      </c>
      <c r="AB33" s="21">
        <v>0</v>
      </c>
      <c r="AC33" s="21">
        <v>0</v>
      </c>
      <c r="AD33" s="21">
        <v>3954231</v>
      </c>
      <c r="AE33" s="21">
        <v>4506880</v>
      </c>
      <c r="AF33" s="21">
        <v>0</v>
      </c>
      <c r="AG33" s="21">
        <v>0</v>
      </c>
      <c r="AH33" s="21">
        <v>0</v>
      </c>
      <c r="AI33" s="21">
        <v>0</v>
      </c>
      <c r="AJ33" s="21">
        <v>93.44</v>
      </c>
      <c r="AK33" s="21">
        <v>93.44</v>
      </c>
      <c r="AL33" s="21">
        <v>4824688.6399999997</v>
      </c>
      <c r="AM33" s="21">
        <v>4824688.6399999997</v>
      </c>
      <c r="AN33" s="21">
        <v>0</v>
      </c>
      <c r="AO33" s="21">
        <v>0</v>
      </c>
      <c r="AP33" s="20" t="s">
        <v>1804</v>
      </c>
    </row>
    <row r="34" spans="1:42" hidden="1" x14ac:dyDescent="0.25">
      <c r="A34" s="19" t="s">
        <v>172</v>
      </c>
      <c r="B34" s="20" t="s">
        <v>1351</v>
      </c>
      <c r="C34" s="20" t="s">
        <v>199</v>
      </c>
      <c r="D34" s="20" t="s">
        <v>200</v>
      </c>
      <c r="E34" s="20" t="s">
        <v>52</v>
      </c>
      <c r="F34" s="20" t="s">
        <v>63</v>
      </c>
      <c r="G34" s="20" t="s">
        <v>73</v>
      </c>
      <c r="H34" s="20" t="s">
        <v>55</v>
      </c>
      <c r="I34" s="20" t="s">
        <v>56</v>
      </c>
      <c r="J34" s="20" t="s">
        <v>57</v>
      </c>
      <c r="K34" s="20" t="s">
        <v>57</v>
      </c>
      <c r="L34" s="20" t="s">
        <v>58</v>
      </c>
      <c r="M34" s="20">
        <v>523</v>
      </c>
      <c r="N34" s="20" t="s">
        <v>59</v>
      </c>
      <c r="O34" s="20" t="s">
        <v>59</v>
      </c>
      <c r="P34" s="20" t="s">
        <v>57</v>
      </c>
      <c r="Q34" s="20" t="s">
        <v>1830</v>
      </c>
      <c r="R34" s="21">
        <v>44124392</v>
      </c>
      <c r="S34" s="21">
        <v>65944823.649999999</v>
      </c>
      <c r="T34" s="21">
        <v>716824064.26999998</v>
      </c>
      <c r="U34" s="21">
        <v>650879240.62</v>
      </c>
      <c r="V34" s="20" t="s">
        <v>57</v>
      </c>
      <c r="W34" s="21">
        <v>285390.84000000003</v>
      </c>
      <c r="X34" s="21">
        <v>0</v>
      </c>
      <c r="Y34" s="20">
        <v>0</v>
      </c>
      <c r="Z34" s="21">
        <v>789690.08</v>
      </c>
      <c r="AA34" s="21">
        <v>-38042100.280000001</v>
      </c>
      <c r="AB34" s="21">
        <v>0</v>
      </c>
      <c r="AC34" s="21">
        <v>0</v>
      </c>
      <c r="AD34" s="21">
        <v>41034217.439999998</v>
      </c>
      <c r="AE34" s="21">
        <v>44309929.009999998</v>
      </c>
      <c r="AF34" s="21">
        <v>0</v>
      </c>
      <c r="AG34" s="21">
        <v>0</v>
      </c>
      <c r="AH34" s="21">
        <v>0</v>
      </c>
      <c r="AI34" s="21">
        <v>0</v>
      </c>
      <c r="AJ34" s="21">
        <v>13542532</v>
      </c>
      <c r="AK34" s="21">
        <v>13542532</v>
      </c>
      <c r="AL34" s="21">
        <v>13542532.35</v>
      </c>
      <c r="AM34" s="21">
        <v>13542532.35</v>
      </c>
      <c r="AN34" s="21">
        <v>12773334.720000001</v>
      </c>
      <c r="AO34" s="21">
        <v>12594334.43</v>
      </c>
      <c r="AP34" s="20" t="s">
        <v>1804</v>
      </c>
    </row>
    <row r="35" spans="1:42" hidden="1" x14ac:dyDescent="0.25">
      <c r="A35" s="19" t="s">
        <v>172</v>
      </c>
      <c r="B35" s="20" t="s">
        <v>1353</v>
      </c>
      <c r="C35" s="20" t="s">
        <v>183</v>
      </c>
      <c r="D35" s="20" t="s">
        <v>184</v>
      </c>
      <c r="E35" s="20" t="s">
        <v>52</v>
      </c>
      <c r="F35" s="20" t="s">
        <v>185</v>
      </c>
      <c r="G35" s="20" t="s">
        <v>54</v>
      </c>
      <c r="H35" s="20" t="s">
        <v>55</v>
      </c>
      <c r="I35" s="20" t="s">
        <v>56</v>
      </c>
      <c r="J35" s="20" t="s">
        <v>57</v>
      </c>
      <c r="K35" s="20" t="s">
        <v>57</v>
      </c>
      <c r="L35" s="20" t="s">
        <v>58</v>
      </c>
      <c r="M35" s="20">
        <v>171</v>
      </c>
      <c r="N35" s="20" t="s">
        <v>59</v>
      </c>
      <c r="O35" s="20" t="s">
        <v>59</v>
      </c>
      <c r="P35" s="20" t="s">
        <v>57</v>
      </c>
      <c r="Q35" s="20" t="s">
        <v>1010</v>
      </c>
      <c r="R35" s="21">
        <v>77223505.379999995</v>
      </c>
      <c r="S35" s="21">
        <v>29414882.379999999</v>
      </c>
      <c r="T35" s="21">
        <v>78219399.109999999</v>
      </c>
      <c r="U35" s="21">
        <v>1643232.26</v>
      </c>
      <c r="V35" s="20" t="s">
        <v>57</v>
      </c>
      <c r="W35" s="21">
        <v>281024.65000000002</v>
      </c>
      <c r="X35" s="21">
        <v>0</v>
      </c>
      <c r="Y35" s="20">
        <v>8157.6</v>
      </c>
      <c r="Z35" s="21">
        <v>12635523.369999999</v>
      </c>
      <c r="AA35" s="21">
        <v>91866681.049999997</v>
      </c>
      <c r="AB35" s="21">
        <v>0</v>
      </c>
      <c r="AC35" s="21">
        <v>0</v>
      </c>
      <c r="AD35" s="21">
        <v>18890129.030000001</v>
      </c>
      <c r="AE35" s="21">
        <v>7080708.6799999997</v>
      </c>
      <c r="AF35" s="21">
        <v>0</v>
      </c>
      <c r="AG35" s="21">
        <v>0</v>
      </c>
      <c r="AH35" s="21">
        <v>0</v>
      </c>
      <c r="AI35" s="21">
        <v>0</v>
      </c>
      <c r="AJ35" s="21">
        <v>99991387</v>
      </c>
      <c r="AK35" s="21">
        <v>99991387</v>
      </c>
      <c r="AL35" s="21">
        <v>100000000</v>
      </c>
      <c r="AM35" s="21">
        <v>100000000</v>
      </c>
      <c r="AN35" s="21">
        <v>0</v>
      </c>
      <c r="AO35" s="21">
        <v>0</v>
      </c>
      <c r="AP35" s="20" t="s">
        <v>1804</v>
      </c>
    </row>
    <row r="36" spans="1:42" x14ac:dyDescent="0.25">
      <c r="A36" s="19" t="s">
        <v>172</v>
      </c>
      <c r="B36" s="20" t="s">
        <v>1354</v>
      </c>
      <c r="C36" s="20" t="s">
        <v>187</v>
      </c>
      <c r="D36" s="20" t="s">
        <v>188</v>
      </c>
      <c r="E36" s="20" t="s">
        <v>52</v>
      </c>
      <c r="F36" s="20" t="s">
        <v>87</v>
      </c>
      <c r="G36" s="20" t="s">
        <v>54</v>
      </c>
      <c r="H36" s="20" t="s">
        <v>55</v>
      </c>
      <c r="I36" s="20" t="s">
        <v>56</v>
      </c>
      <c r="J36" s="20" t="s">
        <v>57</v>
      </c>
      <c r="K36" s="20" t="s">
        <v>57</v>
      </c>
      <c r="L36" s="20" t="s">
        <v>58</v>
      </c>
      <c r="M36" s="20">
        <v>803</v>
      </c>
      <c r="N36" s="20" t="s">
        <v>59</v>
      </c>
      <c r="O36" s="20" t="s">
        <v>59</v>
      </c>
      <c r="P36" s="20" t="s">
        <v>59</v>
      </c>
      <c r="Q36" s="20"/>
      <c r="R36" s="21">
        <v>17696483.010000002</v>
      </c>
      <c r="S36" s="21">
        <v>58528876.390000001</v>
      </c>
      <c r="T36" s="21">
        <v>124374957.81999999</v>
      </c>
      <c r="U36" s="21">
        <v>65846081.43</v>
      </c>
      <c r="V36" s="20" t="s">
        <v>57</v>
      </c>
      <c r="W36" s="21">
        <v>319591.27</v>
      </c>
      <c r="X36" s="21">
        <v>0</v>
      </c>
      <c r="Y36" s="21">
        <v>0</v>
      </c>
      <c r="Z36" s="21">
        <v>-20344330.02</v>
      </c>
      <c r="AA36" s="21">
        <v>-8302802.4900000002</v>
      </c>
      <c r="AB36" s="21">
        <v>0</v>
      </c>
      <c r="AC36" s="21">
        <v>0</v>
      </c>
      <c r="AD36" s="21">
        <v>95388106.439999998</v>
      </c>
      <c r="AE36" s="21">
        <v>110774769.16</v>
      </c>
      <c r="AF36" s="21">
        <v>0</v>
      </c>
      <c r="AG36" s="21">
        <v>0</v>
      </c>
      <c r="AH36" s="21">
        <v>0</v>
      </c>
      <c r="AI36" s="21">
        <v>0</v>
      </c>
      <c r="AJ36" s="21">
        <v>99.65</v>
      </c>
      <c r="AK36" s="21">
        <v>99.65</v>
      </c>
      <c r="AL36" s="21">
        <v>131206906</v>
      </c>
      <c r="AM36" s="21">
        <v>131206906</v>
      </c>
      <c r="AN36" s="21">
        <v>0</v>
      </c>
      <c r="AO36" s="21">
        <v>0</v>
      </c>
      <c r="AP36" s="20" t="s">
        <v>1804</v>
      </c>
    </row>
    <row r="37" spans="1:42" hidden="1" x14ac:dyDescent="0.25">
      <c r="A37" s="19" t="s">
        <v>172</v>
      </c>
      <c r="B37" s="20" t="s">
        <v>1356</v>
      </c>
      <c r="C37" s="20" t="s">
        <v>190</v>
      </c>
      <c r="D37" s="20" t="s">
        <v>191</v>
      </c>
      <c r="E37" s="20" t="s">
        <v>52</v>
      </c>
      <c r="F37" s="20" t="s">
        <v>91</v>
      </c>
      <c r="G37" s="20" t="s">
        <v>73</v>
      </c>
      <c r="H37" s="20" t="s">
        <v>74</v>
      </c>
      <c r="I37" s="20" t="s">
        <v>56</v>
      </c>
      <c r="J37" s="20" t="s">
        <v>57</v>
      </c>
      <c r="K37" s="20" t="s">
        <v>57</v>
      </c>
      <c r="L37" s="20" t="s">
        <v>58</v>
      </c>
      <c r="M37" s="20">
        <v>368</v>
      </c>
      <c r="N37" s="20" t="s">
        <v>59</v>
      </c>
      <c r="O37" s="20" t="s">
        <v>59</v>
      </c>
      <c r="P37" s="20" t="s">
        <v>57</v>
      </c>
      <c r="Q37" s="20" t="s">
        <v>1831</v>
      </c>
      <c r="R37" s="21">
        <v>244013706.22999999</v>
      </c>
      <c r="S37" s="21">
        <v>26994717.82</v>
      </c>
      <c r="T37" s="21">
        <v>293763973.31</v>
      </c>
      <c r="U37" s="21">
        <v>0</v>
      </c>
      <c r="V37" s="20" t="s">
        <v>57</v>
      </c>
      <c r="W37" s="21">
        <v>236552.74</v>
      </c>
      <c r="X37" s="21">
        <v>0</v>
      </c>
      <c r="Y37" s="20">
        <v>0</v>
      </c>
      <c r="Z37" s="21">
        <v>-23242142.359999999</v>
      </c>
      <c r="AA37" s="21">
        <v>200077706.28999999</v>
      </c>
      <c r="AB37" s="21">
        <v>0</v>
      </c>
      <c r="AC37" s="21">
        <v>0</v>
      </c>
      <c r="AD37" s="21">
        <v>489098926.89999998</v>
      </c>
      <c r="AE37" s="21">
        <v>852393362.38999999</v>
      </c>
      <c r="AF37" s="21">
        <v>0</v>
      </c>
      <c r="AG37" s="21">
        <v>0</v>
      </c>
      <c r="AH37" s="21">
        <v>0</v>
      </c>
      <c r="AI37" s="21">
        <v>0</v>
      </c>
      <c r="AJ37" s="21">
        <v>16803753</v>
      </c>
      <c r="AK37" s="21">
        <v>16803753</v>
      </c>
      <c r="AL37" s="21">
        <v>16803753</v>
      </c>
      <c r="AM37" s="21">
        <v>16803753</v>
      </c>
      <c r="AN37" s="21">
        <v>0</v>
      </c>
      <c r="AO37" s="21">
        <v>0</v>
      </c>
      <c r="AP37" s="20" t="s">
        <v>1804</v>
      </c>
    </row>
    <row r="38" spans="1:42" hidden="1" x14ac:dyDescent="0.25">
      <c r="A38" s="19" t="s">
        <v>172</v>
      </c>
      <c r="B38" s="20" t="s">
        <v>1358</v>
      </c>
      <c r="C38" s="20" t="s">
        <v>202</v>
      </c>
      <c r="D38" s="20" t="s">
        <v>203</v>
      </c>
      <c r="E38" s="20" t="s">
        <v>52</v>
      </c>
      <c r="F38" s="20" t="s">
        <v>204</v>
      </c>
      <c r="G38" s="20" t="s">
        <v>73</v>
      </c>
      <c r="H38" s="20" t="s">
        <v>55</v>
      </c>
      <c r="I38" s="20" t="s">
        <v>56</v>
      </c>
      <c r="J38" s="20" t="s">
        <v>57</v>
      </c>
      <c r="K38" s="20" t="s">
        <v>57</v>
      </c>
      <c r="L38" s="20" t="s">
        <v>58</v>
      </c>
      <c r="M38" s="20">
        <v>126</v>
      </c>
      <c r="N38" s="20" t="s">
        <v>59</v>
      </c>
      <c r="O38" s="20" t="s">
        <v>59</v>
      </c>
      <c r="P38" s="20" t="s">
        <v>57</v>
      </c>
      <c r="Q38" s="20" t="s">
        <v>1830</v>
      </c>
      <c r="R38" s="21">
        <v>12150249</v>
      </c>
      <c r="S38" s="21">
        <v>17367783</v>
      </c>
      <c r="T38" s="21">
        <v>88108942.810000002</v>
      </c>
      <c r="U38" s="21">
        <v>70741159.810000002</v>
      </c>
      <c r="V38" s="20" t="s">
        <v>57</v>
      </c>
      <c r="W38" s="21">
        <v>259731.63</v>
      </c>
      <c r="X38" s="21">
        <v>0</v>
      </c>
      <c r="Y38" s="20">
        <v>0</v>
      </c>
      <c r="Z38" s="21">
        <v>5551914.1299999999</v>
      </c>
      <c r="AA38" s="21">
        <v>56843121.939999998</v>
      </c>
      <c r="AB38" s="21">
        <v>0</v>
      </c>
      <c r="AC38" s="21">
        <v>0</v>
      </c>
      <c r="AD38" s="21">
        <v>61493086</v>
      </c>
      <c r="AE38" s="21">
        <v>652734763.63</v>
      </c>
      <c r="AF38" s="21">
        <v>0</v>
      </c>
      <c r="AG38" s="21">
        <v>0</v>
      </c>
      <c r="AH38" s="21">
        <v>0</v>
      </c>
      <c r="AI38" s="21">
        <v>0</v>
      </c>
      <c r="AJ38" s="21">
        <v>159757999</v>
      </c>
      <c r="AK38" s="21">
        <v>159757999</v>
      </c>
      <c r="AL38" s="21">
        <v>139654487.18000001</v>
      </c>
      <c r="AM38" s="21">
        <v>139654487.18000001</v>
      </c>
      <c r="AN38" s="21">
        <v>22737270.41</v>
      </c>
      <c r="AO38" s="21">
        <v>22737270.41</v>
      </c>
      <c r="AP38" s="20" t="s">
        <v>1804</v>
      </c>
    </row>
    <row r="39" spans="1:42" hidden="1" x14ac:dyDescent="0.25">
      <c r="A39" s="19" t="s">
        <v>172</v>
      </c>
      <c r="B39" s="20" t="s">
        <v>1360</v>
      </c>
      <c r="C39" s="20" t="s">
        <v>196</v>
      </c>
      <c r="D39" s="20" t="s">
        <v>197</v>
      </c>
      <c r="E39" s="20" t="s">
        <v>52</v>
      </c>
      <c r="F39" s="20" t="s">
        <v>68</v>
      </c>
      <c r="G39" s="20" t="s">
        <v>54</v>
      </c>
      <c r="H39" s="20" t="s">
        <v>55</v>
      </c>
      <c r="I39" s="20" t="s">
        <v>56</v>
      </c>
      <c r="J39" s="20" t="s">
        <v>57</v>
      </c>
      <c r="K39" s="20" t="s">
        <v>57</v>
      </c>
      <c r="L39" s="20" t="s">
        <v>111</v>
      </c>
      <c r="M39" s="20">
        <v>252</v>
      </c>
      <c r="N39" s="20" t="s">
        <v>59</v>
      </c>
      <c r="O39" s="20" t="s">
        <v>59</v>
      </c>
      <c r="P39" s="20" t="s">
        <v>59</v>
      </c>
      <c r="Q39" s="20" t="s">
        <v>1832</v>
      </c>
      <c r="R39" s="21">
        <v>147907044.22999999</v>
      </c>
      <c r="S39" s="21">
        <v>57814418.399999999</v>
      </c>
      <c r="T39" s="21">
        <v>181597254.19</v>
      </c>
      <c r="U39" s="21">
        <v>0</v>
      </c>
      <c r="V39" s="20" t="s">
        <v>59</v>
      </c>
      <c r="W39" s="21">
        <v>400187.23</v>
      </c>
      <c r="X39" s="21">
        <v>20076.98</v>
      </c>
      <c r="Y39" s="21">
        <v>22771.03</v>
      </c>
      <c r="Z39" s="21">
        <v>77051897.129999995</v>
      </c>
      <c r="AA39" s="21">
        <v>738521418.20000005</v>
      </c>
      <c r="AB39" s="21">
        <v>0</v>
      </c>
      <c r="AC39" s="21">
        <v>9622959.3399999999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129885572619</v>
      </c>
      <c r="AK39" s="21">
        <v>134165540199</v>
      </c>
      <c r="AL39" s="21">
        <v>569460619.72000003</v>
      </c>
      <c r="AM39" s="21">
        <v>588225390.44000006</v>
      </c>
      <c r="AN39" s="21">
        <v>0</v>
      </c>
      <c r="AO39" s="21">
        <v>0</v>
      </c>
      <c r="AP39" s="20" t="s">
        <v>1804</v>
      </c>
    </row>
    <row r="40" spans="1:42" hidden="1" x14ac:dyDescent="0.25">
      <c r="A40" s="19" t="s">
        <v>172</v>
      </c>
      <c r="B40" s="20" t="s">
        <v>1361</v>
      </c>
      <c r="C40" s="20" t="s">
        <v>206</v>
      </c>
      <c r="D40" s="20" t="s">
        <v>207</v>
      </c>
      <c r="E40" s="20" t="s">
        <v>52</v>
      </c>
      <c r="F40" s="20" t="s">
        <v>121</v>
      </c>
      <c r="G40" s="20" t="s">
        <v>73</v>
      </c>
      <c r="H40" s="20" t="s">
        <v>74</v>
      </c>
      <c r="I40" s="20" t="s">
        <v>56</v>
      </c>
      <c r="J40" s="20" t="s">
        <v>57</v>
      </c>
      <c r="K40" s="20" t="s">
        <v>57</v>
      </c>
      <c r="L40" s="20" t="s">
        <v>111</v>
      </c>
      <c r="M40" s="20">
        <v>410</v>
      </c>
      <c r="N40" s="20" t="s">
        <v>59</v>
      </c>
      <c r="O40" s="20" t="s">
        <v>59</v>
      </c>
      <c r="P40" s="20" t="s">
        <v>59</v>
      </c>
      <c r="Q40" s="20" t="s">
        <v>1830</v>
      </c>
      <c r="R40" s="21">
        <v>90117842</v>
      </c>
      <c r="S40" s="21">
        <v>27488813.899999999</v>
      </c>
      <c r="T40" s="21">
        <v>27488813.899999999</v>
      </c>
      <c r="U40" s="21">
        <v>0</v>
      </c>
      <c r="V40" s="20" t="s">
        <v>57</v>
      </c>
      <c r="W40" s="21">
        <v>389604.76</v>
      </c>
      <c r="X40" s="21">
        <v>0</v>
      </c>
      <c r="Y40" s="20">
        <v>0</v>
      </c>
      <c r="Z40" s="21">
        <v>1023382</v>
      </c>
      <c r="AA40" s="21">
        <v>62593670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44726528</v>
      </c>
      <c r="AM40" s="21">
        <v>0</v>
      </c>
      <c r="AN40" s="21">
        <v>0</v>
      </c>
      <c r="AO40" s="21">
        <v>0</v>
      </c>
      <c r="AP40" s="20" t="s">
        <v>1804</v>
      </c>
    </row>
    <row r="41" spans="1:42" hidden="1" x14ac:dyDescent="0.25">
      <c r="A41" s="19" t="s">
        <v>172</v>
      </c>
      <c r="B41" s="20" t="s">
        <v>1833</v>
      </c>
      <c r="C41" s="20" t="s">
        <v>193</v>
      </c>
      <c r="D41" s="20" t="s">
        <v>194</v>
      </c>
      <c r="E41" s="20" t="s">
        <v>52</v>
      </c>
      <c r="F41" s="20" t="s">
        <v>87</v>
      </c>
      <c r="G41" s="20" t="s">
        <v>54</v>
      </c>
      <c r="H41" s="20" t="s">
        <v>55</v>
      </c>
      <c r="I41" s="20" t="s">
        <v>56</v>
      </c>
      <c r="J41" s="20" t="s">
        <v>57</v>
      </c>
      <c r="K41" s="20" t="s">
        <v>57</v>
      </c>
      <c r="L41" s="20" t="s">
        <v>111</v>
      </c>
      <c r="M41" s="20">
        <v>4114</v>
      </c>
      <c r="N41" s="20" t="s">
        <v>59</v>
      </c>
      <c r="O41" s="20" t="s">
        <v>59</v>
      </c>
      <c r="P41" s="20" t="s">
        <v>59</v>
      </c>
      <c r="Q41" s="20" t="s">
        <v>1013</v>
      </c>
      <c r="R41" s="21">
        <v>4684931638.1599998</v>
      </c>
      <c r="S41" s="21">
        <v>904414364.04999995</v>
      </c>
      <c r="T41" s="21">
        <v>5260062586.7299995</v>
      </c>
      <c r="U41" s="21">
        <v>1178725200.79</v>
      </c>
      <c r="V41" s="20" t="s">
        <v>59</v>
      </c>
      <c r="W41" s="21">
        <v>780081.11</v>
      </c>
      <c r="X41" s="21">
        <v>61192.9</v>
      </c>
      <c r="Y41" s="21">
        <v>12252.56</v>
      </c>
      <c r="Z41" s="21">
        <v>456785890.48000002</v>
      </c>
      <c r="AA41" s="21">
        <v>7044425700.1099997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8951863.7799999993</v>
      </c>
      <c r="AJ41" s="21">
        <v>682526749</v>
      </c>
      <c r="AK41" s="21">
        <v>698044720</v>
      </c>
      <c r="AL41" s="21">
        <v>4846641888.1400003</v>
      </c>
      <c r="AM41" s="21">
        <v>4957122520</v>
      </c>
      <c r="AN41" s="21">
        <v>817358112</v>
      </c>
      <c r="AO41" s="21">
        <v>706877480</v>
      </c>
      <c r="AP41" s="20" t="s">
        <v>1804</v>
      </c>
    </row>
    <row r="42" spans="1:42" hidden="1" x14ac:dyDescent="0.25">
      <c r="A42" s="19" t="s">
        <v>172</v>
      </c>
      <c r="B42" s="20" t="s">
        <v>1364</v>
      </c>
      <c r="C42" s="20" t="s">
        <v>209</v>
      </c>
      <c r="D42" s="20" t="s">
        <v>210</v>
      </c>
      <c r="E42" s="20" t="s">
        <v>52</v>
      </c>
      <c r="F42" s="20" t="s">
        <v>98</v>
      </c>
      <c r="G42" s="20" t="s">
        <v>54</v>
      </c>
      <c r="H42" s="20" t="s">
        <v>55</v>
      </c>
      <c r="I42" s="20" t="s">
        <v>56</v>
      </c>
      <c r="J42" s="20" t="s">
        <v>57</v>
      </c>
      <c r="K42" s="20" t="s">
        <v>57</v>
      </c>
      <c r="L42" s="20" t="s">
        <v>111</v>
      </c>
      <c r="M42" s="20">
        <v>628</v>
      </c>
      <c r="N42" s="20" t="s">
        <v>59</v>
      </c>
      <c r="O42" s="20" t="s">
        <v>59</v>
      </c>
      <c r="P42" s="20" t="s">
        <v>59</v>
      </c>
      <c r="Q42" s="20" t="s">
        <v>1834</v>
      </c>
      <c r="R42" s="21">
        <v>132039097</v>
      </c>
      <c r="S42" s="21">
        <v>80899990.640000001</v>
      </c>
      <c r="T42" s="21">
        <v>110372765</v>
      </c>
      <c r="U42" s="21">
        <v>21227610</v>
      </c>
      <c r="V42" s="20" t="s">
        <v>57</v>
      </c>
      <c r="W42" s="21">
        <v>255523.38</v>
      </c>
      <c r="X42" s="21">
        <v>0</v>
      </c>
      <c r="Y42" s="20">
        <v>0</v>
      </c>
      <c r="Z42" s="21">
        <v>21666332</v>
      </c>
      <c r="AA42" s="21">
        <v>83641243.439999998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12281273</v>
      </c>
      <c r="AJ42" s="21">
        <v>21180689150.799999</v>
      </c>
      <c r="AK42" s="21">
        <v>21180689150.799999</v>
      </c>
      <c r="AL42" s="21">
        <v>99605874</v>
      </c>
      <c r="AM42" s="21">
        <v>111887147</v>
      </c>
      <c r="AN42" s="21">
        <v>21111264</v>
      </c>
      <c r="AO42" s="21">
        <v>8829991</v>
      </c>
      <c r="AP42" s="20" t="s">
        <v>1804</v>
      </c>
    </row>
    <row r="43" spans="1:42" hidden="1" x14ac:dyDescent="0.25">
      <c r="A43" s="19" t="s">
        <v>172</v>
      </c>
      <c r="B43" s="20" t="s">
        <v>1366</v>
      </c>
      <c r="C43" s="20" t="s">
        <v>212</v>
      </c>
      <c r="D43" s="20" t="s">
        <v>213</v>
      </c>
      <c r="E43" s="20" t="s">
        <v>67</v>
      </c>
      <c r="F43" s="20" t="s">
        <v>91</v>
      </c>
      <c r="G43" s="20" t="s">
        <v>54</v>
      </c>
      <c r="H43" s="20" t="s">
        <v>55</v>
      </c>
      <c r="I43" s="20" t="s">
        <v>56</v>
      </c>
      <c r="J43" s="20" t="s">
        <v>57</v>
      </c>
      <c r="K43" s="20" t="s">
        <v>57</v>
      </c>
      <c r="L43" s="20" t="s">
        <v>111</v>
      </c>
      <c r="M43" s="20">
        <v>57</v>
      </c>
      <c r="N43" s="20" t="s">
        <v>59</v>
      </c>
      <c r="O43" s="20" t="s">
        <v>59</v>
      </c>
      <c r="P43" s="20" t="s">
        <v>57</v>
      </c>
      <c r="Q43" s="20" t="s">
        <v>1830</v>
      </c>
      <c r="R43" s="21">
        <v>19108867.960000001</v>
      </c>
      <c r="S43" s="21">
        <v>6760079.9199999999</v>
      </c>
      <c r="T43" s="21">
        <v>28542517</v>
      </c>
      <c r="U43" s="21">
        <v>0</v>
      </c>
      <c r="V43" s="20" t="s">
        <v>57</v>
      </c>
      <c r="W43" s="21">
        <v>167780.41</v>
      </c>
      <c r="X43" s="21">
        <v>0</v>
      </c>
      <c r="Y43" s="20">
        <v>0</v>
      </c>
      <c r="Z43" s="21">
        <v>-9433649.0399999991</v>
      </c>
      <c r="AA43" s="21">
        <v>-49892259.659999996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6000000</v>
      </c>
      <c r="AI43" s="21">
        <v>6000000</v>
      </c>
      <c r="AJ43" s="21">
        <v>1673883750</v>
      </c>
      <c r="AK43" s="21">
        <v>1704492195</v>
      </c>
      <c r="AL43" s="21">
        <v>334986353</v>
      </c>
      <c r="AM43" s="21">
        <v>341078042</v>
      </c>
      <c r="AN43" s="21">
        <v>0</v>
      </c>
      <c r="AO43" s="21">
        <v>0</v>
      </c>
      <c r="AP43" s="20" t="s">
        <v>1804</v>
      </c>
    </row>
    <row r="44" spans="1:42" hidden="1" x14ac:dyDescent="0.25">
      <c r="A44" s="19" t="s">
        <v>214</v>
      </c>
      <c r="B44" s="20" t="s">
        <v>1368</v>
      </c>
      <c r="C44" s="20" t="s">
        <v>216</v>
      </c>
      <c r="D44" s="20" t="s">
        <v>217</v>
      </c>
      <c r="E44" s="20" t="s">
        <v>52</v>
      </c>
      <c r="F44" s="20" t="s">
        <v>63</v>
      </c>
      <c r="G44" s="20" t="s">
        <v>54</v>
      </c>
      <c r="H44" s="20" t="s">
        <v>55</v>
      </c>
      <c r="I44" s="20" t="s">
        <v>56</v>
      </c>
      <c r="J44" s="20" t="s">
        <v>57</v>
      </c>
      <c r="K44" s="20" t="s">
        <v>57</v>
      </c>
      <c r="L44" s="20" t="s">
        <v>111</v>
      </c>
      <c r="M44" s="20">
        <v>111</v>
      </c>
      <c r="N44" s="20" t="s">
        <v>59</v>
      </c>
      <c r="O44" s="20" t="s">
        <v>59</v>
      </c>
      <c r="P44" s="20" t="s">
        <v>57</v>
      </c>
      <c r="Q44" s="20"/>
      <c r="R44" s="21">
        <v>42817429</v>
      </c>
      <c r="S44" s="21">
        <v>16995028</v>
      </c>
      <c r="T44" s="21">
        <v>24859083</v>
      </c>
      <c r="U44" s="21">
        <v>6534636</v>
      </c>
      <c r="V44" s="20" t="s">
        <v>57</v>
      </c>
      <c r="W44" s="21">
        <v>259982</v>
      </c>
      <c r="X44" s="21">
        <v>0</v>
      </c>
      <c r="Y44" s="20">
        <v>0</v>
      </c>
      <c r="Z44" s="21">
        <v>28690762</v>
      </c>
      <c r="AA44" s="21">
        <v>185896801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122690468</v>
      </c>
      <c r="AK44" s="21">
        <v>124633269</v>
      </c>
      <c r="AL44" s="21">
        <v>123036251</v>
      </c>
      <c r="AM44" s="21">
        <v>151568606</v>
      </c>
      <c r="AN44" s="21">
        <v>0</v>
      </c>
      <c r="AO44" s="21">
        <v>0</v>
      </c>
      <c r="AP44" s="20" t="s">
        <v>1804</v>
      </c>
    </row>
    <row r="45" spans="1:42" hidden="1" x14ac:dyDescent="0.25">
      <c r="A45" s="19" t="s">
        <v>214</v>
      </c>
      <c r="B45" s="20" t="s">
        <v>1369</v>
      </c>
      <c r="C45" s="20" t="s">
        <v>219</v>
      </c>
      <c r="D45" s="20" t="s">
        <v>220</v>
      </c>
      <c r="E45" s="20" t="s">
        <v>52</v>
      </c>
      <c r="F45" s="20" t="s">
        <v>87</v>
      </c>
      <c r="G45" s="20" t="s">
        <v>54</v>
      </c>
      <c r="H45" s="20" t="s">
        <v>55</v>
      </c>
      <c r="I45" s="20" t="s">
        <v>56</v>
      </c>
      <c r="J45" s="20" t="s">
        <v>57</v>
      </c>
      <c r="K45" s="20" t="s">
        <v>57</v>
      </c>
      <c r="L45" s="20" t="s">
        <v>111</v>
      </c>
      <c r="M45" s="20">
        <v>6265</v>
      </c>
      <c r="N45" s="20" t="s">
        <v>59</v>
      </c>
      <c r="O45" s="20" t="s">
        <v>59</v>
      </c>
      <c r="P45" s="20" t="s">
        <v>59</v>
      </c>
      <c r="Q45" s="20"/>
      <c r="R45" s="21">
        <v>1868284849.74</v>
      </c>
      <c r="S45" s="21">
        <v>660112365.34000003</v>
      </c>
      <c r="T45" s="21">
        <v>1662199416.9400001</v>
      </c>
      <c r="U45" s="21">
        <v>919343915.63999999</v>
      </c>
      <c r="V45" s="20" t="s">
        <v>59</v>
      </c>
      <c r="W45" s="21">
        <v>738321.92000000004</v>
      </c>
      <c r="X45" s="21">
        <v>43700.21</v>
      </c>
      <c r="Y45" s="21">
        <v>0</v>
      </c>
      <c r="Z45" s="21">
        <v>198000330.72999999</v>
      </c>
      <c r="AA45" s="21">
        <v>2787894535.3400002</v>
      </c>
      <c r="AB45" s="21">
        <v>0</v>
      </c>
      <c r="AC45" s="21">
        <v>19854320.23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162197007</v>
      </c>
      <c r="AK45" s="21">
        <v>162197007</v>
      </c>
      <c r="AL45" s="21">
        <v>2121545597.1500001</v>
      </c>
      <c r="AM45" s="21">
        <v>2251558211.2399998</v>
      </c>
      <c r="AN45" s="21">
        <v>0</v>
      </c>
      <c r="AO45" s="21">
        <v>0</v>
      </c>
      <c r="AP45" s="20" t="s">
        <v>1804</v>
      </c>
    </row>
    <row r="46" spans="1:42" hidden="1" x14ac:dyDescent="0.25">
      <c r="A46" s="19" t="s">
        <v>214</v>
      </c>
      <c r="B46" s="20" t="s">
        <v>1370</v>
      </c>
      <c r="C46" s="20" t="s">
        <v>222</v>
      </c>
      <c r="D46" s="20" t="s">
        <v>223</v>
      </c>
      <c r="E46" s="20" t="s">
        <v>52</v>
      </c>
      <c r="F46" s="20" t="s">
        <v>110</v>
      </c>
      <c r="G46" s="20" t="s">
        <v>54</v>
      </c>
      <c r="H46" s="20" t="s">
        <v>55</v>
      </c>
      <c r="I46" s="20" t="s">
        <v>56</v>
      </c>
      <c r="J46" s="20" t="s">
        <v>57</v>
      </c>
      <c r="K46" s="20" t="s">
        <v>57</v>
      </c>
      <c r="L46" s="20" t="s">
        <v>111</v>
      </c>
      <c r="M46" s="20">
        <v>7</v>
      </c>
      <c r="N46" s="20" t="s">
        <v>59</v>
      </c>
      <c r="O46" s="20" t="s">
        <v>59</v>
      </c>
      <c r="P46" s="20" t="s">
        <v>57</v>
      </c>
      <c r="Q46" s="20" t="s">
        <v>1835</v>
      </c>
      <c r="R46" s="21">
        <v>0</v>
      </c>
      <c r="S46" s="21">
        <v>2185413</v>
      </c>
      <c r="T46" s="21">
        <v>2359891</v>
      </c>
      <c r="U46" s="21">
        <v>9765</v>
      </c>
      <c r="V46" s="20" t="s">
        <v>57</v>
      </c>
      <c r="W46" s="21">
        <v>159480.99</v>
      </c>
      <c r="X46" s="21">
        <v>0</v>
      </c>
      <c r="Y46" s="20">
        <v>0</v>
      </c>
      <c r="Z46" s="21">
        <v>-1964173</v>
      </c>
      <c r="AA46" s="21">
        <v>2862559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4999999</v>
      </c>
      <c r="AL46" s="21">
        <v>3000000</v>
      </c>
      <c r="AM46" s="21">
        <v>2000000</v>
      </c>
      <c r="AN46" s="21">
        <v>0</v>
      </c>
      <c r="AO46" s="21">
        <v>0</v>
      </c>
      <c r="AP46" s="20" t="s">
        <v>1804</v>
      </c>
    </row>
    <row r="47" spans="1:42" hidden="1" x14ac:dyDescent="0.25">
      <c r="A47" s="19" t="s">
        <v>214</v>
      </c>
      <c r="B47" s="20" t="s">
        <v>1371</v>
      </c>
      <c r="C47" s="20" t="s">
        <v>1277</v>
      </c>
      <c r="D47" s="20" t="s">
        <v>226</v>
      </c>
      <c r="E47" s="20" t="s">
        <v>52</v>
      </c>
      <c r="F47" s="20" t="s">
        <v>72</v>
      </c>
      <c r="G47" s="20" t="s">
        <v>54</v>
      </c>
      <c r="H47" s="20" t="s">
        <v>55</v>
      </c>
      <c r="I47" s="20" t="s">
        <v>56</v>
      </c>
      <c r="J47" s="20" t="s">
        <v>57</v>
      </c>
      <c r="K47" s="20" t="s">
        <v>57</v>
      </c>
      <c r="L47" s="20" t="s">
        <v>111</v>
      </c>
      <c r="M47" s="20">
        <v>263</v>
      </c>
      <c r="N47" s="20" t="s">
        <v>59</v>
      </c>
      <c r="O47" s="20" t="s">
        <v>59</v>
      </c>
      <c r="P47" s="20" t="s">
        <v>57</v>
      </c>
      <c r="Q47" s="20"/>
      <c r="R47" s="21">
        <v>27616206.579999998</v>
      </c>
      <c r="S47" s="21">
        <v>19100305.899999999</v>
      </c>
      <c r="T47" s="21">
        <v>28650886.829999998</v>
      </c>
      <c r="U47" s="21">
        <v>0</v>
      </c>
      <c r="V47" s="20" t="s">
        <v>57</v>
      </c>
      <c r="W47" s="21">
        <v>156241.96</v>
      </c>
      <c r="X47" s="21">
        <v>0</v>
      </c>
      <c r="Y47" s="20">
        <v>0</v>
      </c>
      <c r="Z47" s="21">
        <v>-1362975.44</v>
      </c>
      <c r="AA47" s="21">
        <v>4031053.56</v>
      </c>
      <c r="AB47" s="21">
        <v>0</v>
      </c>
      <c r="AC47" s="21">
        <v>0</v>
      </c>
      <c r="AD47" s="21">
        <v>1300000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818302</v>
      </c>
      <c r="AK47" s="21">
        <v>818302</v>
      </c>
      <c r="AL47" s="21">
        <v>818302</v>
      </c>
      <c r="AM47" s="21">
        <v>818302</v>
      </c>
      <c r="AN47" s="21">
        <v>0</v>
      </c>
      <c r="AO47" s="21">
        <v>0</v>
      </c>
      <c r="AP47" s="20" t="s">
        <v>1804</v>
      </c>
    </row>
    <row r="48" spans="1:42" hidden="1" x14ac:dyDescent="0.25">
      <c r="A48" s="19" t="s">
        <v>214</v>
      </c>
      <c r="B48" s="20" t="s">
        <v>1372</v>
      </c>
      <c r="C48" s="20" t="s">
        <v>228</v>
      </c>
      <c r="D48" s="20" t="s">
        <v>229</v>
      </c>
      <c r="E48" s="20" t="s">
        <v>52</v>
      </c>
      <c r="F48" s="20" t="s">
        <v>128</v>
      </c>
      <c r="G48" s="20" t="s">
        <v>54</v>
      </c>
      <c r="H48" s="20" t="s">
        <v>55</v>
      </c>
      <c r="I48" s="20" t="s">
        <v>56</v>
      </c>
      <c r="J48" s="20" t="s">
        <v>57</v>
      </c>
      <c r="K48" s="20" t="s">
        <v>57</v>
      </c>
      <c r="L48" s="20" t="s">
        <v>111</v>
      </c>
      <c r="M48" s="20">
        <v>158</v>
      </c>
      <c r="N48" s="20" t="s">
        <v>59</v>
      </c>
      <c r="O48" s="20" t="s">
        <v>59</v>
      </c>
      <c r="P48" s="20" t="s">
        <v>59</v>
      </c>
      <c r="Q48" s="20" t="s">
        <v>1836</v>
      </c>
      <c r="R48" s="21">
        <v>678699670.60000002</v>
      </c>
      <c r="S48" s="21">
        <v>15004266.59</v>
      </c>
      <c r="T48" s="21">
        <v>578663196.11000001</v>
      </c>
      <c r="U48" s="21">
        <v>26030324.550000001</v>
      </c>
      <c r="V48" s="20" t="s">
        <v>59</v>
      </c>
      <c r="W48" s="21">
        <v>264512.46000000002</v>
      </c>
      <c r="X48" s="21">
        <v>0</v>
      </c>
      <c r="Y48" s="21">
        <v>0</v>
      </c>
      <c r="Z48" s="21">
        <v>62916540.460000001</v>
      </c>
      <c r="AA48" s="21">
        <v>251752697.30000001</v>
      </c>
      <c r="AB48" s="21">
        <v>0</v>
      </c>
      <c r="AC48" s="21">
        <v>67766083.370000005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6698000</v>
      </c>
      <c r="AK48" s="21">
        <v>11449572</v>
      </c>
      <c r="AL48" s="21">
        <v>161299537.43000001</v>
      </c>
      <c r="AM48" s="21">
        <v>176876675.30000001</v>
      </c>
      <c r="AN48" s="21">
        <v>0</v>
      </c>
      <c r="AO48" s="21">
        <v>0</v>
      </c>
      <c r="AP48" s="20" t="s">
        <v>1804</v>
      </c>
    </row>
    <row r="49" spans="1:42" hidden="1" x14ac:dyDescent="0.25">
      <c r="A49" s="19" t="s">
        <v>214</v>
      </c>
      <c r="B49" s="20" t="s">
        <v>1375</v>
      </c>
      <c r="C49" s="20" t="s">
        <v>231</v>
      </c>
      <c r="D49" s="20" t="s">
        <v>232</v>
      </c>
      <c r="E49" s="20" t="s">
        <v>52</v>
      </c>
      <c r="F49" s="20" t="s">
        <v>87</v>
      </c>
      <c r="G49" s="20" t="s">
        <v>54</v>
      </c>
      <c r="H49" s="20" t="s">
        <v>55</v>
      </c>
      <c r="I49" s="20" t="s">
        <v>56</v>
      </c>
      <c r="J49" s="20" t="s">
        <v>57</v>
      </c>
      <c r="K49" s="20" t="s">
        <v>57</v>
      </c>
      <c r="L49" s="20" t="s">
        <v>111</v>
      </c>
      <c r="M49" s="20">
        <v>907</v>
      </c>
      <c r="N49" s="20" t="s">
        <v>59</v>
      </c>
      <c r="O49" s="20" t="s">
        <v>59</v>
      </c>
      <c r="P49" s="20" t="s">
        <v>59</v>
      </c>
      <c r="Q49" s="20" t="s">
        <v>1837</v>
      </c>
      <c r="R49" s="21">
        <v>168615271</v>
      </c>
      <c r="S49" s="21">
        <v>91337410</v>
      </c>
      <c r="T49" s="21">
        <v>190778831</v>
      </c>
      <c r="U49" s="21">
        <v>28974435</v>
      </c>
      <c r="V49" s="20" t="s">
        <v>59</v>
      </c>
      <c r="W49" s="21">
        <v>464673.92</v>
      </c>
      <c r="X49" s="21">
        <v>34108.620000000003</v>
      </c>
      <c r="Y49" s="21">
        <v>15336.81</v>
      </c>
      <c r="Z49" s="21">
        <v>-10170841.939999999</v>
      </c>
      <c r="AA49" s="21">
        <v>234537833.24000001</v>
      </c>
      <c r="AB49" s="21">
        <v>0</v>
      </c>
      <c r="AC49" s="21">
        <v>2323344.04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151380031</v>
      </c>
      <c r="AK49" s="21">
        <v>151380031</v>
      </c>
      <c r="AL49" s="21">
        <v>147615502</v>
      </c>
      <c r="AM49" s="21">
        <v>149561737</v>
      </c>
      <c r="AN49" s="21">
        <v>3764536</v>
      </c>
      <c r="AO49" s="21">
        <v>1818301.48</v>
      </c>
      <c r="AP49" s="20" t="s">
        <v>1804</v>
      </c>
    </row>
    <row r="50" spans="1:42" hidden="1" x14ac:dyDescent="0.25">
      <c r="A50" s="19" t="s">
        <v>214</v>
      </c>
      <c r="B50" s="20" t="s">
        <v>1376</v>
      </c>
      <c r="C50" s="20" t="s">
        <v>1280</v>
      </c>
      <c r="D50" s="20" t="s">
        <v>235</v>
      </c>
      <c r="E50" s="20" t="s">
        <v>67</v>
      </c>
      <c r="F50" s="20" t="s">
        <v>91</v>
      </c>
      <c r="G50" s="20" t="s">
        <v>54</v>
      </c>
      <c r="H50" s="20" t="s">
        <v>55</v>
      </c>
      <c r="I50" s="20" t="s">
        <v>56</v>
      </c>
      <c r="J50" s="20" t="s">
        <v>57</v>
      </c>
      <c r="K50" s="20" t="s">
        <v>57</v>
      </c>
      <c r="L50" s="20" t="s">
        <v>58</v>
      </c>
      <c r="M50" s="20">
        <v>41</v>
      </c>
      <c r="N50" s="20" t="s">
        <v>57</v>
      </c>
      <c r="O50" s="20" t="s">
        <v>59</v>
      </c>
      <c r="P50" s="20" t="s">
        <v>57</v>
      </c>
      <c r="Q50" s="20"/>
      <c r="R50" s="21">
        <v>901123.19</v>
      </c>
      <c r="S50" s="21">
        <v>3848444.3</v>
      </c>
      <c r="T50" s="21">
        <v>18876591.27</v>
      </c>
      <c r="U50" s="21">
        <v>6297.55</v>
      </c>
      <c r="V50" s="20" t="s">
        <v>57</v>
      </c>
      <c r="W50" s="21">
        <v>109994.92</v>
      </c>
      <c r="X50" s="21">
        <v>0</v>
      </c>
      <c r="Y50" s="20">
        <v>0</v>
      </c>
      <c r="Z50" s="21">
        <v>-14538981.390000001</v>
      </c>
      <c r="AA50" s="21">
        <v>-298638432</v>
      </c>
      <c r="AB50" s="21">
        <v>0</v>
      </c>
      <c r="AC50" s="21">
        <v>0</v>
      </c>
      <c r="AD50" s="21">
        <v>3077981.64</v>
      </c>
      <c r="AE50" s="21">
        <v>3394757.81</v>
      </c>
      <c r="AF50" s="21">
        <v>703456622.12</v>
      </c>
      <c r="AG50" s="21">
        <v>717382725.88</v>
      </c>
      <c r="AH50" s="21">
        <v>0</v>
      </c>
      <c r="AI50" s="21">
        <v>0</v>
      </c>
      <c r="AJ50" s="21">
        <v>29404405</v>
      </c>
      <c r="AK50" s="21">
        <v>29404405</v>
      </c>
      <c r="AL50" s="21">
        <v>29404405</v>
      </c>
      <c r="AM50" s="21">
        <v>29404405</v>
      </c>
      <c r="AN50" s="21">
        <v>0</v>
      </c>
      <c r="AO50" s="21">
        <v>0</v>
      </c>
      <c r="AP50" s="20" t="s">
        <v>1804</v>
      </c>
    </row>
    <row r="51" spans="1:42" hidden="1" x14ac:dyDescent="0.25">
      <c r="A51" s="19" t="s">
        <v>214</v>
      </c>
      <c r="B51" s="20" t="s">
        <v>1377</v>
      </c>
      <c r="C51" s="20" t="s">
        <v>241</v>
      </c>
      <c r="D51" s="20" t="s">
        <v>242</v>
      </c>
      <c r="E51" s="20" t="s">
        <v>52</v>
      </c>
      <c r="F51" s="20" t="s">
        <v>102</v>
      </c>
      <c r="G51" s="20" t="s">
        <v>73</v>
      </c>
      <c r="H51" s="20" t="s">
        <v>74</v>
      </c>
      <c r="I51" s="20" t="s">
        <v>56</v>
      </c>
      <c r="J51" s="20" t="s">
        <v>57</v>
      </c>
      <c r="K51" s="20" t="s">
        <v>57</v>
      </c>
      <c r="L51" s="20" t="s">
        <v>58</v>
      </c>
      <c r="M51" s="20">
        <v>803</v>
      </c>
      <c r="N51" s="20" t="s">
        <v>59</v>
      </c>
      <c r="O51" s="20" t="s">
        <v>59</v>
      </c>
      <c r="P51" s="20" t="s">
        <v>57</v>
      </c>
      <c r="Q51" s="20"/>
      <c r="R51" s="21">
        <v>118372822.93000001</v>
      </c>
      <c r="S51" s="21">
        <v>108735462.64</v>
      </c>
      <c r="T51" s="21">
        <v>120510978.64</v>
      </c>
      <c r="U51" s="21">
        <v>2427523.36</v>
      </c>
      <c r="V51" s="20" t="s">
        <v>57</v>
      </c>
      <c r="W51" s="21">
        <v>473306.86</v>
      </c>
      <c r="X51" s="21">
        <v>0</v>
      </c>
      <c r="Y51" s="20">
        <v>0</v>
      </c>
      <c r="Z51" s="21">
        <v>-2142655.69</v>
      </c>
      <c r="AA51" s="21">
        <v>-103801231.48</v>
      </c>
      <c r="AB51" s="21">
        <v>0</v>
      </c>
      <c r="AC51" s="21">
        <v>0</v>
      </c>
      <c r="AD51" s="21">
        <v>107610744.25</v>
      </c>
      <c r="AE51" s="21">
        <v>118328110.45999999</v>
      </c>
      <c r="AF51" s="21">
        <v>695191.45</v>
      </c>
      <c r="AG51" s="21">
        <v>1571895.4</v>
      </c>
      <c r="AH51" s="21">
        <v>0</v>
      </c>
      <c r="AI51" s="21">
        <v>0</v>
      </c>
      <c r="AJ51" s="21">
        <v>0</v>
      </c>
      <c r="AK51" s="21">
        <v>0</v>
      </c>
      <c r="AL51" s="21">
        <v>2511583.84</v>
      </c>
      <c r="AM51" s="21">
        <v>2511583.84</v>
      </c>
      <c r="AN51" s="21">
        <v>0</v>
      </c>
      <c r="AO51" s="21">
        <v>0</v>
      </c>
      <c r="AP51" s="20" t="s">
        <v>1804</v>
      </c>
    </row>
    <row r="52" spans="1:42" hidden="1" x14ac:dyDescent="0.25">
      <c r="A52" s="19" t="s">
        <v>214</v>
      </c>
      <c r="B52" s="20" t="s">
        <v>1378</v>
      </c>
      <c r="C52" s="20" t="s">
        <v>244</v>
      </c>
      <c r="D52" s="20" t="s">
        <v>245</v>
      </c>
      <c r="E52" s="20" t="s">
        <v>52</v>
      </c>
      <c r="F52" s="20" t="s">
        <v>98</v>
      </c>
      <c r="G52" s="20" t="s">
        <v>73</v>
      </c>
      <c r="H52" s="20" t="s">
        <v>55</v>
      </c>
      <c r="I52" s="20" t="s">
        <v>56</v>
      </c>
      <c r="J52" s="20" t="s">
        <v>57</v>
      </c>
      <c r="K52" s="20" t="s">
        <v>57</v>
      </c>
      <c r="L52" s="20" t="s">
        <v>58</v>
      </c>
      <c r="M52" s="20">
        <v>215</v>
      </c>
      <c r="N52" s="20" t="s">
        <v>59</v>
      </c>
      <c r="O52" s="20" t="s">
        <v>59</v>
      </c>
      <c r="P52" s="20" t="s">
        <v>57</v>
      </c>
      <c r="Q52" s="20" t="s">
        <v>1028</v>
      </c>
      <c r="R52" s="21">
        <v>183720033.02000001</v>
      </c>
      <c r="S52" s="21">
        <v>51091393.68</v>
      </c>
      <c r="T52" s="21">
        <v>197931060.11000001</v>
      </c>
      <c r="U52" s="21">
        <v>350763</v>
      </c>
      <c r="V52" s="20" t="s">
        <v>57</v>
      </c>
      <c r="W52" s="21">
        <v>487277.96</v>
      </c>
      <c r="X52" s="21">
        <v>0</v>
      </c>
      <c r="Y52" s="20">
        <v>0</v>
      </c>
      <c r="Z52" s="21">
        <v>701620.51</v>
      </c>
      <c r="AA52" s="21">
        <v>12818799.710000001</v>
      </c>
      <c r="AB52" s="21">
        <v>0</v>
      </c>
      <c r="AC52" s="21">
        <v>0</v>
      </c>
      <c r="AD52" s="21">
        <v>45695389.369999997</v>
      </c>
      <c r="AE52" s="21">
        <v>71723922.010000005</v>
      </c>
      <c r="AF52" s="21">
        <v>0</v>
      </c>
      <c r="AG52" s="21">
        <v>0</v>
      </c>
      <c r="AH52" s="21">
        <v>0</v>
      </c>
      <c r="AI52" s="21">
        <v>0</v>
      </c>
      <c r="AJ52" s="21">
        <v>100</v>
      </c>
      <c r="AK52" s="21">
        <v>100</v>
      </c>
      <c r="AL52" s="21">
        <v>50000</v>
      </c>
      <c r="AM52" s="21">
        <v>50000</v>
      </c>
      <c r="AN52" s="21">
        <v>0</v>
      </c>
      <c r="AO52" s="21">
        <v>0</v>
      </c>
      <c r="AP52" s="20" t="s">
        <v>1804</v>
      </c>
    </row>
    <row r="53" spans="1:42" hidden="1" x14ac:dyDescent="0.25">
      <c r="A53" s="19" t="s">
        <v>214</v>
      </c>
      <c r="B53" s="20" t="s">
        <v>1236</v>
      </c>
      <c r="C53" s="20" t="s">
        <v>247</v>
      </c>
      <c r="D53" s="20" t="s">
        <v>248</v>
      </c>
      <c r="E53" s="20" t="s">
        <v>52</v>
      </c>
      <c r="F53" s="20" t="s">
        <v>204</v>
      </c>
      <c r="G53" s="20" t="s">
        <v>54</v>
      </c>
      <c r="H53" s="20" t="s">
        <v>55</v>
      </c>
      <c r="I53" s="20" t="s">
        <v>56</v>
      </c>
      <c r="J53" s="20" t="s">
        <v>57</v>
      </c>
      <c r="K53" s="20" t="s">
        <v>57</v>
      </c>
      <c r="L53" s="20" t="s">
        <v>58</v>
      </c>
      <c r="M53" s="20">
        <v>391</v>
      </c>
      <c r="N53" s="20" t="s">
        <v>59</v>
      </c>
      <c r="O53" s="20" t="s">
        <v>59</v>
      </c>
      <c r="P53" s="20" t="s">
        <v>59</v>
      </c>
      <c r="Q53" s="20" t="s">
        <v>1838</v>
      </c>
      <c r="R53" s="21">
        <v>225638488.19999999</v>
      </c>
      <c r="S53" s="21">
        <v>96725535.920000002</v>
      </c>
      <c r="T53" s="21">
        <v>291554375.33999997</v>
      </c>
      <c r="U53" s="21">
        <v>22384833.34</v>
      </c>
      <c r="V53" s="20" t="s">
        <v>57</v>
      </c>
      <c r="W53" s="21">
        <v>285108.38</v>
      </c>
      <c r="X53" s="21">
        <v>0</v>
      </c>
      <c r="Y53" s="20">
        <v>0</v>
      </c>
      <c r="Z53" s="21">
        <v>-28984296.16</v>
      </c>
      <c r="AA53" s="21">
        <v>1022700928.9</v>
      </c>
      <c r="AB53" s="21">
        <v>0</v>
      </c>
      <c r="AC53" s="21">
        <v>0</v>
      </c>
      <c r="AD53" s="21">
        <v>0</v>
      </c>
      <c r="AE53" s="21">
        <v>196009565.72999999</v>
      </c>
      <c r="AF53" s="21">
        <v>0</v>
      </c>
      <c r="AG53" s="21">
        <v>0</v>
      </c>
      <c r="AH53" s="21">
        <v>163829798.65000001</v>
      </c>
      <c r="AI53" s="21">
        <v>8359764</v>
      </c>
      <c r="AJ53" s="21">
        <v>2877383600</v>
      </c>
      <c r="AK53" s="21">
        <v>2984943600</v>
      </c>
      <c r="AL53" s="21">
        <v>2323653000</v>
      </c>
      <c r="AM53" s="21">
        <v>2487453000</v>
      </c>
      <c r="AN53" s="21">
        <v>0</v>
      </c>
      <c r="AO53" s="21">
        <v>0</v>
      </c>
      <c r="AP53" s="20" t="s">
        <v>1819</v>
      </c>
    </row>
    <row r="54" spans="1:42" hidden="1" x14ac:dyDescent="0.25">
      <c r="A54" s="19" t="s">
        <v>214</v>
      </c>
      <c r="B54" s="20" t="s">
        <v>1373</v>
      </c>
      <c r="C54" s="20" t="s">
        <v>1839</v>
      </c>
      <c r="D54" s="20" t="s">
        <v>238</v>
      </c>
      <c r="E54" s="20" t="s">
        <v>52</v>
      </c>
      <c r="F54" s="20" t="s">
        <v>239</v>
      </c>
      <c r="G54" s="20" t="s">
        <v>54</v>
      </c>
      <c r="H54" s="20" t="s">
        <v>55</v>
      </c>
      <c r="I54" s="20" t="s">
        <v>56</v>
      </c>
      <c r="J54" s="20" t="s">
        <v>57</v>
      </c>
      <c r="K54" s="20" t="s">
        <v>57</v>
      </c>
      <c r="L54" s="20" t="s">
        <v>111</v>
      </c>
      <c r="M54" s="20">
        <v>352</v>
      </c>
      <c r="N54" s="20" t="s">
        <v>59</v>
      </c>
      <c r="O54" s="20" t="s">
        <v>59</v>
      </c>
      <c r="P54" s="20" t="s">
        <v>59</v>
      </c>
      <c r="Q54" s="20" t="s">
        <v>1840</v>
      </c>
      <c r="R54" s="21">
        <v>218004086.02000001</v>
      </c>
      <c r="S54" s="21">
        <v>60987656.5</v>
      </c>
      <c r="T54" s="21">
        <v>146757433.03999999</v>
      </c>
      <c r="U54" s="21">
        <v>65188774.520000003</v>
      </c>
      <c r="V54" s="20" t="s">
        <v>59</v>
      </c>
      <c r="W54" s="21">
        <v>597679.80000000005</v>
      </c>
      <c r="X54" s="21">
        <v>348147.73</v>
      </c>
      <c r="Y54" s="21">
        <v>0</v>
      </c>
      <c r="Z54" s="21">
        <v>89995573.980000004</v>
      </c>
      <c r="AA54" s="21">
        <v>1182527697.1199999</v>
      </c>
      <c r="AB54" s="21">
        <v>0</v>
      </c>
      <c r="AC54" s="21">
        <v>32518427.379999999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123848859</v>
      </c>
      <c r="AK54" s="21">
        <v>123848859</v>
      </c>
      <c r="AL54" s="21">
        <v>1069658066.1900001</v>
      </c>
      <c r="AM54" s="21">
        <v>1069658066.1900001</v>
      </c>
      <c r="AN54" s="21">
        <v>0</v>
      </c>
      <c r="AO54" s="21">
        <v>0</v>
      </c>
      <c r="AP54" s="20" t="s">
        <v>1804</v>
      </c>
    </row>
    <row r="55" spans="1:42" hidden="1" x14ac:dyDescent="0.25">
      <c r="A55" s="19" t="s">
        <v>252</v>
      </c>
      <c r="B55" s="20" t="s">
        <v>1841</v>
      </c>
      <c r="C55" s="20" t="s">
        <v>322</v>
      </c>
      <c r="D55" s="20" t="s">
        <v>323</v>
      </c>
      <c r="E55" s="20" t="s">
        <v>52</v>
      </c>
      <c r="F55" s="20" t="s">
        <v>53</v>
      </c>
      <c r="G55" s="20" t="s">
        <v>73</v>
      </c>
      <c r="H55" s="20" t="s">
        <v>55</v>
      </c>
      <c r="I55" s="20" t="s">
        <v>56</v>
      </c>
      <c r="J55" s="20" t="s">
        <v>57</v>
      </c>
      <c r="K55" s="20" t="s">
        <v>59</v>
      </c>
      <c r="L55" s="20" t="s">
        <v>111</v>
      </c>
      <c r="M55" s="20">
        <v>34</v>
      </c>
      <c r="N55" s="20" t="s">
        <v>59</v>
      </c>
      <c r="O55" s="20" t="s">
        <v>59</v>
      </c>
      <c r="P55" s="20" t="s">
        <v>57</v>
      </c>
      <c r="Q55" s="20" t="s">
        <v>1842</v>
      </c>
      <c r="R55" s="21">
        <v>0</v>
      </c>
      <c r="S55" s="21">
        <v>3888155.46</v>
      </c>
      <c r="T55" s="21">
        <v>5269255.78</v>
      </c>
      <c r="U55" s="21">
        <v>795270</v>
      </c>
      <c r="V55" s="20" t="s">
        <v>57</v>
      </c>
      <c r="W55" s="21">
        <v>236593.35</v>
      </c>
      <c r="X55" s="21">
        <v>0</v>
      </c>
      <c r="Y55" s="20">
        <v>0</v>
      </c>
      <c r="Z55" s="21">
        <v>610989</v>
      </c>
      <c r="AA55" s="21">
        <v>1005885738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1007664489</v>
      </c>
      <c r="AI55" s="21">
        <v>22952228</v>
      </c>
      <c r="AJ55" s="21">
        <v>58000</v>
      </c>
      <c r="AK55" s="21">
        <v>9958047</v>
      </c>
      <c r="AL55" s="21">
        <v>5804655</v>
      </c>
      <c r="AM55" s="21">
        <v>995804700</v>
      </c>
      <c r="AN55" s="21">
        <v>5794655</v>
      </c>
      <c r="AO55" s="21">
        <v>5794655</v>
      </c>
      <c r="AP55" s="20" t="s">
        <v>1804</v>
      </c>
    </row>
    <row r="56" spans="1:42" hidden="1" x14ac:dyDescent="0.25">
      <c r="A56" s="19" t="s">
        <v>252</v>
      </c>
      <c r="B56" s="20" t="s">
        <v>1382</v>
      </c>
      <c r="C56" s="22" t="s">
        <v>254</v>
      </c>
      <c r="D56" s="20" t="s">
        <v>255</v>
      </c>
      <c r="E56" s="20" t="s">
        <v>52</v>
      </c>
      <c r="F56" s="20" t="s">
        <v>68</v>
      </c>
      <c r="G56" s="20" t="s">
        <v>54</v>
      </c>
      <c r="H56" s="20" t="s">
        <v>55</v>
      </c>
      <c r="I56" s="20" t="s">
        <v>256</v>
      </c>
      <c r="J56" s="20" t="s">
        <v>59</v>
      </c>
      <c r="K56" s="20" t="s">
        <v>57</v>
      </c>
      <c r="L56" s="20" t="s">
        <v>111</v>
      </c>
      <c r="M56" s="20">
        <v>3195</v>
      </c>
      <c r="N56" s="20" t="s">
        <v>59</v>
      </c>
      <c r="O56" s="20" t="s">
        <v>59</v>
      </c>
      <c r="P56" s="20" t="s">
        <v>59</v>
      </c>
      <c r="Q56" s="20"/>
      <c r="R56" s="21">
        <v>162596172.22999999</v>
      </c>
      <c r="S56" s="21">
        <v>1057574193.38</v>
      </c>
      <c r="T56" s="21">
        <v>6523065872.2200003</v>
      </c>
      <c r="U56" s="21">
        <v>172049091.59999999</v>
      </c>
      <c r="V56" s="20" t="s">
        <v>59</v>
      </c>
      <c r="W56" s="21">
        <v>750497.46</v>
      </c>
      <c r="X56" s="21">
        <v>54294</v>
      </c>
      <c r="Y56" s="21">
        <v>0</v>
      </c>
      <c r="Z56" s="21">
        <v>306285638.31999999</v>
      </c>
      <c r="AA56" s="21">
        <v>2227811965.6599998</v>
      </c>
      <c r="AB56" s="21">
        <v>0</v>
      </c>
      <c r="AC56" s="21">
        <v>322399509.74000001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261103974</v>
      </c>
      <c r="AK56" s="21">
        <v>261103974</v>
      </c>
      <c r="AL56" s="21">
        <v>1300000000</v>
      </c>
      <c r="AM56" s="21">
        <v>1300000000</v>
      </c>
      <c r="AN56" s="21">
        <v>0</v>
      </c>
      <c r="AO56" s="21">
        <v>0</v>
      </c>
      <c r="AP56" s="20" t="s">
        <v>1804</v>
      </c>
    </row>
    <row r="57" spans="1:42" hidden="1" x14ac:dyDescent="0.25">
      <c r="A57" s="19" t="s">
        <v>252</v>
      </c>
      <c r="B57" s="20" t="s">
        <v>1383</v>
      </c>
      <c r="C57" s="22" t="s">
        <v>264</v>
      </c>
      <c r="D57" s="20" t="s">
        <v>265</v>
      </c>
      <c r="E57" s="20" t="s">
        <v>52</v>
      </c>
      <c r="F57" s="20" t="s">
        <v>68</v>
      </c>
      <c r="G57" s="20" t="s">
        <v>54</v>
      </c>
      <c r="H57" s="20" t="s">
        <v>55</v>
      </c>
      <c r="I57" s="20" t="s">
        <v>56</v>
      </c>
      <c r="J57" s="20" t="s">
        <v>57</v>
      </c>
      <c r="K57" s="20" t="s">
        <v>59</v>
      </c>
      <c r="L57" s="20" t="s">
        <v>111</v>
      </c>
      <c r="M57" s="20">
        <v>5</v>
      </c>
      <c r="N57" s="20" t="s">
        <v>59</v>
      </c>
      <c r="O57" s="20" t="s">
        <v>59</v>
      </c>
      <c r="P57" s="20" t="s">
        <v>59</v>
      </c>
      <c r="Q57" s="20"/>
      <c r="R57" s="21">
        <v>14120616.07</v>
      </c>
      <c r="S57" s="21">
        <v>2719949.92</v>
      </c>
      <c r="T57" s="21">
        <v>23981177.210000001</v>
      </c>
      <c r="U57" s="21">
        <v>0</v>
      </c>
      <c r="V57" s="20" t="s">
        <v>59</v>
      </c>
      <c r="W57" s="21">
        <v>603070.89</v>
      </c>
      <c r="X57" s="21">
        <v>55479.56</v>
      </c>
      <c r="Y57" s="21">
        <v>0</v>
      </c>
      <c r="Z57" s="21">
        <v>8116466.7199999997</v>
      </c>
      <c r="AA57" s="21">
        <v>50789316.890000001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990000</v>
      </c>
      <c r="AK57" s="21">
        <v>990000</v>
      </c>
      <c r="AL57" s="21">
        <v>40000000</v>
      </c>
      <c r="AM57" s="21">
        <v>40000000</v>
      </c>
      <c r="AN57" s="21">
        <v>0</v>
      </c>
      <c r="AO57" s="21">
        <v>0</v>
      </c>
      <c r="AP57" s="20" t="s">
        <v>1804</v>
      </c>
    </row>
    <row r="58" spans="1:42" hidden="1" x14ac:dyDescent="0.25">
      <c r="A58" s="19" t="s">
        <v>252</v>
      </c>
      <c r="B58" s="20" t="s">
        <v>1384</v>
      </c>
      <c r="C58" s="22" t="s">
        <v>261</v>
      </c>
      <c r="D58" s="20" t="s">
        <v>262</v>
      </c>
      <c r="E58" s="20" t="s">
        <v>52</v>
      </c>
      <c r="F58" s="20" t="s">
        <v>68</v>
      </c>
      <c r="G58" s="20" t="s">
        <v>54</v>
      </c>
      <c r="H58" s="20" t="s">
        <v>55</v>
      </c>
      <c r="I58" s="20" t="s">
        <v>56</v>
      </c>
      <c r="J58" s="20" t="s">
        <v>57</v>
      </c>
      <c r="K58" s="20" t="s">
        <v>59</v>
      </c>
      <c r="L58" s="20" t="s">
        <v>111</v>
      </c>
      <c r="M58" s="20">
        <v>3</v>
      </c>
      <c r="N58" s="20" t="s">
        <v>59</v>
      </c>
      <c r="O58" s="20" t="s">
        <v>59</v>
      </c>
      <c r="P58" s="20" t="s">
        <v>59</v>
      </c>
      <c r="Q58" s="20"/>
      <c r="R58" s="21">
        <v>6630480.79</v>
      </c>
      <c r="S58" s="21">
        <v>2674949.5099999998</v>
      </c>
      <c r="T58" s="21">
        <v>382875724.00999999</v>
      </c>
      <c r="U58" s="21">
        <v>0</v>
      </c>
      <c r="V58" s="20" t="s">
        <v>59</v>
      </c>
      <c r="W58" s="21">
        <v>568950.02</v>
      </c>
      <c r="X58" s="21">
        <v>55479.56</v>
      </c>
      <c r="Y58" s="21">
        <v>0</v>
      </c>
      <c r="Z58" s="21">
        <v>-4009446.02</v>
      </c>
      <c r="AA58" s="21">
        <v>267010496.97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0" t="s">
        <v>1804</v>
      </c>
    </row>
    <row r="59" spans="1:42" hidden="1" x14ac:dyDescent="0.25">
      <c r="A59" s="19" t="s">
        <v>252</v>
      </c>
      <c r="B59" s="20" t="s">
        <v>1386</v>
      </c>
      <c r="C59" s="22" t="s">
        <v>1843</v>
      </c>
      <c r="D59" s="20" t="s">
        <v>267</v>
      </c>
      <c r="E59" s="20" t="s">
        <v>52</v>
      </c>
      <c r="F59" s="20" t="s">
        <v>68</v>
      </c>
      <c r="G59" s="20" t="s">
        <v>54</v>
      </c>
      <c r="H59" s="20" t="s">
        <v>55</v>
      </c>
      <c r="I59" s="20" t="s">
        <v>56</v>
      </c>
      <c r="J59" s="20" t="s">
        <v>57</v>
      </c>
      <c r="K59" s="20" t="s">
        <v>57</v>
      </c>
      <c r="L59" s="20" t="s">
        <v>111</v>
      </c>
      <c r="M59" s="20">
        <v>1124</v>
      </c>
      <c r="N59" s="20" t="s">
        <v>59</v>
      </c>
      <c r="O59" s="20" t="s">
        <v>59</v>
      </c>
      <c r="P59" s="20" t="s">
        <v>57</v>
      </c>
      <c r="Q59" s="20"/>
      <c r="R59" s="21">
        <v>87768953</v>
      </c>
      <c r="S59" s="21">
        <v>63046744</v>
      </c>
      <c r="T59" s="21">
        <v>81748683</v>
      </c>
      <c r="U59" s="21">
        <v>2077119</v>
      </c>
      <c r="V59" s="20" t="s">
        <v>59</v>
      </c>
      <c r="W59" s="21">
        <v>611981</v>
      </c>
      <c r="X59" s="21">
        <v>157766</v>
      </c>
      <c r="Y59" s="21">
        <v>0</v>
      </c>
      <c r="Z59" s="21">
        <v>6020269</v>
      </c>
      <c r="AA59" s="21">
        <v>28879152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6750171</v>
      </c>
      <c r="AI59" s="21">
        <v>5011246</v>
      </c>
      <c r="AJ59" s="21">
        <v>248000</v>
      </c>
      <c r="AK59" s="21">
        <v>248000</v>
      </c>
      <c r="AL59" s="21">
        <v>19013700</v>
      </c>
      <c r="AM59" s="21">
        <v>24024947</v>
      </c>
      <c r="AN59" s="21">
        <v>986300</v>
      </c>
      <c r="AO59" s="21">
        <v>5975053</v>
      </c>
      <c r="AP59" s="20" t="s">
        <v>1804</v>
      </c>
    </row>
    <row r="60" spans="1:42" hidden="1" x14ac:dyDescent="0.25">
      <c r="A60" s="19" t="s">
        <v>252</v>
      </c>
      <c r="B60" s="20" t="s">
        <v>1388</v>
      </c>
      <c r="C60" s="22" t="s">
        <v>275</v>
      </c>
      <c r="D60" s="20" t="s">
        <v>276</v>
      </c>
      <c r="E60" s="20" t="s">
        <v>52</v>
      </c>
      <c r="F60" s="20" t="s">
        <v>87</v>
      </c>
      <c r="G60" s="20" t="s">
        <v>54</v>
      </c>
      <c r="H60" s="20" t="s">
        <v>55</v>
      </c>
      <c r="I60" s="20" t="s">
        <v>56</v>
      </c>
      <c r="J60" s="20" t="s">
        <v>57</v>
      </c>
      <c r="K60" s="20" t="s">
        <v>57</v>
      </c>
      <c r="L60" s="20" t="s">
        <v>111</v>
      </c>
      <c r="M60" s="20">
        <v>2050</v>
      </c>
      <c r="N60" s="20" t="s">
        <v>59</v>
      </c>
      <c r="O60" s="20" t="s">
        <v>59</v>
      </c>
      <c r="P60" s="20" t="s">
        <v>59</v>
      </c>
      <c r="Q60" s="20" t="s">
        <v>1844</v>
      </c>
      <c r="R60" s="21">
        <v>1916654500.95</v>
      </c>
      <c r="S60" s="21">
        <v>993544118.90999997</v>
      </c>
      <c r="T60" s="21">
        <v>1499340705.3900001</v>
      </c>
      <c r="U60" s="21">
        <v>143585512.00999999</v>
      </c>
      <c r="V60" s="20" t="s">
        <v>59</v>
      </c>
      <c r="W60" s="21">
        <v>663695.18999999994</v>
      </c>
      <c r="X60" s="21">
        <v>17385.16</v>
      </c>
      <c r="Y60" s="21">
        <v>21888.79</v>
      </c>
      <c r="Z60" s="21">
        <v>563050673.98000002</v>
      </c>
      <c r="AA60" s="21">
        <v>1943955349.3699999</v>
      </c>
      <c r="AB60" s="21">
        <v>0</v>
      </c>
      <c r="AC60" s="21">
        <v>28286535.440000001</v>
      </c>
      <c r="AD60" s="21">
        <v>0</v>
      </c>
      <c r="AE60" s="21">
        <v>0</v>
      </c>
      <c r="AF60" s="21">
        <v>2212042.31</v>
      </c>
      <c r="AG60" s="21">
        <v>2209460.59</v>
      </c>
      <c r="AH60" s="21">
        <v>0</v>
      </c>
      <c r="AI60" s="21">
        <v>0</v>
      </c>
      <c r="AJ60" s="21">
        <v>13756723969</v>
      </c>
      <c r="AK60" s="21">
        <v>687836198</v>
      </c>
      <c r="AL60" s="21">
        <v>1537314981</v>
      </c>
      <c r="AM60" s="21">
        <v>1537314981</v>
      </c>
      <c r="AN60" s="21">
        <v>0</v>
      </c>
      <c r="AO60" s="21">
        <v>0</v>
      </c>
      <c r="AP60" s="20" t="s">
        <v>1804</v>
      </c>
    </row>
    <row r="61" spans="1:42" hidden="1" x14ac:dyDescent="0.25">
      <c r="A61" s="19" t="s">
        <v>252</v>
      </c>
      <c r="B61" s="20" t="s">
        <v>1387</v>
      </c>
      <c r="C61" s="22" t="s">
        <v>257</v>
      </c>
      <c r="D61" s="20" t="s">
        <v>259</v>
      </c>
      <c r="E61" s="20" t="s">
        <v>52</v>
      </c>
      <c r="F61" s="20" t="s">
        <v>68</v>
      </c>
      <c r="G61" s="20" t="s">
        <v>54</v>
      </c>
      <c r="H61" s="20" t="s">
        <v>55</v>
      </c>
      <c r="I61" s="20" t="s">
        <v>56</v>
      </c>
      <c r="J61" s="20" t="s">
        <v>57</v>
      </c>
      <c r="K61" s="20" t="s">
        <v>59</v>
      </c>
      <c r="L61" s="20" t="s">
        <v>111</v>
      </c>
      <c r="M61" s="20">
        <v>272</v>
      </c>
      <c r="N61" s="20" t="s">
        <v>59</v>
      </c>
      <c r="O61" s="20" t="s">
        <v>59</v>
      </c>
      <c r="P61" s="20" t="s">
        <v>57</v>
      </c>
      <c r="Q61" s="27" t="s">
        <v>1845</v>
      </c>
      <c r="R61" s="21">
        <v>226923886.06999999</v>
      </c>
      <c r="S61" s="21">
        <v>48489885.100000001</v>
      </c>
      <c r="T61" s="21">
        <v>387593555.94999999</v>
      </c>
      <c r="U61" s="21">
        <v>119770649.73</v>
      </c>
      <c r="V61" s="20" t="s">
        <v>59</v>
      </c>
      <c r="W61" s="21">
        <v>581679.72</v>
      </c>
      <c r="X61" s="21">
        <v>89220.27</v>
      </c>
      <c r="Y61" s="21">
        <v>0</v>
      </c>
      <c r="Z61" s="21">
        <v>171511809.31</v>
      </c>
      <c r="AA61" s="21">
        <v>1125545334.8499999</v>
      </c>
      <c r="AB61" s="21">
        <v>0</v>
      </c>
      <c r="AC61" s="21">
        <v>250656979.62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3941551</v>
      </c>
      <c r="AK61" s="21">
        <v>2748838</v>
      </c>
      <c r="AL61" s="21">
        <v>506560151.72000003</v>
      </c>
      <c r="AM61" s="21">
        <v>353275049.81</v>
      </c>
      <c r="AN61" s="21">
        <v>0</v>
      </c>
      <c r="AO61" s="21">
        <v>0</v>
      </c>
      <c r="AP61" s="20" t="s">
        <v>1804</v>
      </c>
    </row>
    <row r="62" spans="1:42" hidden="1" x14ac:dyDescent="0.25">
      <c r="A62" s="19" t="s">
        <v>252</v>
      </c>
      <c r="B62" s="20" t="s">
        <v>1389</v>
      </c>
      <c r="C62" s="22" t="s">
        <v>1277</v>
      </c>
      <c r="D62" s="20" t="s">
        <v>270</v>
      </c>
      <c r="E62" s="20" t="s">
        <v>52</v>
      </c>
      <c r="F62" s="20" t="s">
        <v>72</v>
      </c>
      <c r="G62" s="20" t="s">
        <v>54</v>
      </c>
      <c r="H62" s="20" t="s">
        <v>55</v>
      </c>
      <c r="I62" s="20" t="s">
        <v>56</v>
      </c>
      <c r="J62" s="20" t="s">
        <v>57</v>
      </c>
      <c r="K62" s="20" t="s">
        <v>57</v>
      </c>
      <c r="L62" s="20" t="s">
        <v>111</v>
      </c>
      <c r="M62" s="20">
        <v>57</v>
      </c>
      <c r="N62" s="20" t="s">
        <v>59</v>
      </c>
      <c r="O62" s="20" t="s">
        <v>59</v>
      </c>
      <c r="P62" s="20" t="s">
        <v>57</v>
      </c>
      <c r="Q62" s="20"/>
      <c r="R62" s="21">
        <v>13768291.85</v>
      </c>
      <c r="S62" s="21">
        <v>14520949.02</v>
      </c>
      <c r="T62" s="21">
        <v>24876675.57</v>
      </c>
      <c r="U62" s="21">
        <v>632038.84</v>
      </c>
      <c r="V62" s="20" t="s">
        <v>57</v>
      </c>
      <c r="W62" s="21">
        <v>316168.64</v>
      </c>
      <c r="X62" s="21">
        <v>0</v>
      </c>
      <c r="Y62" s="20">
        <v>28583.360000000001</v>
      </c>
      <c r="Z62" s="21">
        <v>-745984.23</v>
      </c>
      <c r="AA62" s="21">
        <v>42706361.560000002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32197937.120000001</v>
      </c>
      <c r="AK62" s="21">
        <v>32197937.120000001</v>
      </c>
      <c r="AL62" s="21">
        <v>32197985</v>
      </c>
      <c r="AM62" s="21">
        <v>32197985</v>
      </c>
      <c r="AN62" s="21">
        <v>0</v>
      </c>
      <c r="AO62" s="21">
        <v>0</v>
      </c>
      <c r="AP62" s="20" t="s">
        <v>1804</v>
      </c>
    </row>
    <row r="63" spans="1:42" hidden="1" x14ac:dyDescent="0.25">
      <c r="A63" s="19" t="s">
        <v>252</v>
      </c>
      <c r="B63" s="20" t="s">
        <v>1390</v>
      </c>
      <c r="C63" s="22" t="s">
        <v>278</v>
      </c>
      <c r="D63" s="20" t="s">
        <v>279</v>
      </c>
      <c r="E63" s="20" t="s">
        <v>52</v>
      </c>
      <c r="F63" s="20" t="s">
        <v>280</v>
      </c>
      <c r="G63" s="20" t="s">
        <v>54</v>
      </c>
      <c r="H63" s="20" t="s">
        <v>55</v>
      </c>
      <c r="I63" s="20" t="s">
        <v>256</v>
      </c>
      <c r="J63" s="20" t="s">
        <v>59</v>
      </c>
      <c r="K63" s="20" t="s">
        <v>57</v>
      </c>
      <c r="L63" s="20" t="s">
        <v>111</v>
      </c>
      <c r="M63" s="20">
        <v>61</v>
      </c>
      <c r="N63" s="20" t="s">
        <v>59</v>
      </c>
      <c r="O63" s="20" t="s">
        <v>59</v>
      </c>
      <c r="P63" s="20" t="s">
        <v>59</v>
      </c>
      <c r="Q63" s="20" t="s">
        <v>1846</v>
      </c>
      <c r="R63" s="21">
        <v>57611935.619999997</v>
      </c>
      <c r="S63" s="21">
        <v>17808694.59</v>
      </c>
      <c r="T63" s="21">
        <v>97966733.650000006</v>
      </c>
      <c r="U63" s="21">
        <v>808723.98</v>
      </c>
      <c r="V63" s="20" t="s">
        <v>57</v>
      </c>
      <c r="W63" s="21">
        <v>591037.87</v>
      </c>
      <c r="X63" s="21">
        <v>0</v>
      </c>
      <c r="Y63" s="20">
        <v>19307.38</v>
      </c>
      <c r="Z63" s="21">
        <v>196912798.03999999</v>
      </c>
      <c r="AA63" s="21">
        <v>977531838.65999997</v>
      </c>
      <c r="AB63" s="21">
        <v>0</v>
      </c>
      <c r="AC63" s="21">
        <v>213226089.41999999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57773215</v>
      </c>
      <c r="AK63" s="21">
        <v>57773215</v>
      </c>
      <c r="AL63" s="21">
        <v>566025355.62</v>
      </c>
      <c r="AM63" s="21">
        <v>566025355.62</v>
      </c>
      <c r="AN63" s="21">
        <v>0</v>
      </c>
      <c r="AO63" s="21">
        <v>0</v>
      </c>
      <c r="AP63" s="20" t="s">
        <v>1804</v>
      </c>
    </row>
    <row r="64" spans="1:42" hidden="1" x14ac:dyDescent="0.25">
      <c r="A64" s="19" t="s">
        <v>252</v>
      </c>
      <c r="B64" s="20" t="s">
        <v>1391</v>
      </c>
      <c r="C64" s="22" t="s">
        <v>284</v>
      </c>
      <c r="D64" s="20" t="s">
        <v>285</v>
      </c>
      <c r="E64" s="20" t="s">
        <v>52</v>
      </c>
      <c r="F64" s="20" t="s">
        <v>280</v>
      </c>
      <c r="G64" s="20" t="s">
        <v>73</v>
      </c>
      <c r="H64" s="20" t="s">
        <v>55</v>
      </c>
      <c r="I64" s="20" t="s">
        <v>56</v>
      </c>
      <c r="J64" s="20" t="s">
        <v>57</v>
      </c>
      <c r="K64" s="20" t="s">
        <v>59</v>
      </c>
      <c r="L64" s="20" t="s">
        <v>111</v>
      </c>
      <c r="M64" s="20">
        <v>15</v>
      </c>
      <c r="N64" s="20" t="s">
        <v>57</v>
      </c>
      <c r="O64" s="20" t="s">
        <v>59</v>
      </c>
      <c r="P64" s="20" t="s">
        <v>59</v>
      </c>
      <c r="Q64" s="20" t="s">
        <v>1039</v>
      </c>
      <c r="R64" s="21">
        <v>12014365.74</v>
      </c>
      <c r="S64" s="21">
        <v>1800037.27</v>
      </c>
      <c r="T64" s="21">
        <v>11926658.01</v>
      </c>
      <c r="U64" s="21">
        <v>2626197.27</v>
      </c>
      <c r="V64" s="20" t="s">
        <v>57</v>
      </c>
      <c r="W64" s="21">
        <v>439483.61</v>
      </c>
      <c r="X64" s="21">
        <v>0</v>
      </c>
      <c r="Y64" s="20">
        <v>0</v>
      </c>
      <c r="Z64" s="21">
        <v>4003410.65</v>
      </c>
      <c r="AA64" s="21">
        <v>33937355.659999996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7575212</v>
      </c>
      <c r="AK64" s="21">
        <v>7575212</v>
      </c>
      <c r="AL64" s="21">
        <v>7575212.6100000003</v>
      </c>
      <c r="AM64" s="21">
        <v>7575212.6100000003</v>
      </c>
      <c r="AN64" s="21">
        <v>0</v>
      </c>
      <c r="AO64" s="21">
        <v>0</v>
      </c>
      <c r="AP64" s="20" t="s">
        <v>1804</v>
      </c>
    </row>
    <row r="65" spans="1:42" hidden="1" x14ac:dyDescent="0.25">
      <c r="A65" s="19" t="s">
        <v>252</v>
      </c>
      <c r="B65" s="20" t="s">
        <v>1392</v>
      </c>
      <c r="C65" s="22" t="s">
        <v>287</v>
      </c>
      <c r="D65" s="20" t="s">
        <v>288</v>
      </c>
      <c r="E65" s="20" t="s">
        <v>52</v>
      </c>
      <c r="F65" s="20" t="s">
        <v>280</v>
      </c>
      <c r="G65" s="20" t="s">
        <v>54</v>
      </c>
      <c r="H65" s="20" t="s">
        <v>55</v>
      </c>
      <c r="I65" s="20" t="s">
        <v>56</v>
      </c>
      <c r="J65" s="20" t="s">
        <v>57</v>
      </c>
      <c r="K65" s="20" t="s">
        <v>59</v>
      </c>
      <c r="L65" s="20" t="s">
        <v>111</v>
      </c>
      <c r="M65" s="20">
        <v>92</v>
      </c>
      <c r="N65" s="20" t="s">
        <v>57</v>
      </c>
      <c r="O65" s="20" t="s">
        <v>59</v>
      </c>
      <c r="P65" s="20" t="s">
        <v>57</v>
      </c>
      <c r="Q65" s="20"/>
      <c r="R65" s="21">
        <v>0</v>
      </c>
      <c r="S65" s="21">
        <v>16541158.08</v>
      </c>
      <c r="T65" s="21">
        <v>30406887.32</v>
      </c>
      <c r="U65" s="21">
        <v>99949.74</v>
      </c>
      <c r="V65" s="20" t="s">
        <v>57</v>
      </c>
      <c r="W65" s="21">
        <v>494146.66</v>
      </c>
      <c r="X65" s="21">
        <v>0</v>
      </c>
      <c r="Y65" s="20">
        <v>17021.810000000001</v>
      </c>
      <c r="Z65" s="21">
        <v>-12659063.359999999</v>
      </c>
      <c r="AA65" s="21">
        <v>182133667.55000001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175649740</v>
      </c>
      <c r="AK65" s="21">
        <v>175649740</v>
      </c>
      <c r="AL65" s="21">
        <v>175649739.61000001</v>
      </c>
      <c r="AM65" s="21">
        <v>175649739.61000001</v>
      </c>
      <c r="AN65" s="21">
        <v>0</v>
      </c>
      <c r="AO65" s="21">
        <v>0</v>
      </c>
      <c r="AP65" s="20" t="s">
        <v>1804</v>
      </c>
    </row>
    <row r="66" spans="1:42" hidden="1" x14ac:dyDescent="0.25">
      <c r="A66" s="19" t="s">
        <v>252</v>
      </c>
      <c r="B66" s="20" t="s">
        <v>1393</v>
      </c>
      <c r="C66" s="22" t="s">
        <v>1847</v>
      </c>
      <c r="D66" s="20" t="s">
        <v>291</v>
      </c>
      <c r="E66" s="20" t="s">
        <v>52</v>
      </c>
      <c r="F66" s="20" t="s">
        <v>280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59</v>
      </c>
      <c r="L66" s="20" t="s">
        <v>111</v>
      </c>
      <c r="M66" s="20">
        <v>18</v>
      </c>
      <c r="N66" s="20" t="s">
        <v>59</v>
      </c>
      <c r="O66" s="20" t="s">
        <v>59</v>
      </c>
      <c r="P66" s="20" t="s">
        <v>59</v>
      </c>
      <c r="Q66" s="20" t="s">
        <v>1848</v>
      </c>
      <c r="R66" s="21">
        <v>221060135.84999999</v>
      </c>
      <c r="S66" s="21">
        <v>4766280.79</v>
      </c>
      <c r="T66" s="21">
        <v>83630737.030000001</v>
      </c>
      <c r="U66" s="21">
        <v>15794.74</v>
      </c>
      <c r="V66" s="20" t="s">
        <v>57</v>
      </c>
      <c r="W66" s="21">
        <v>522591.76</v>
      </c>
      <c r="X66" s="21">
        <v>0</v>
      </c>
      <c r="Y66" s="20">
        <v>10053.33</v>
      </c>
      <c r="Z66" s="21">
        <v>139687334.74000001</v>
      </c>
      <c r="AA66" s="21">
        <v>387908077.68000001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136850013</v>
      </c>
      <c r="AK66" s="21">
        <v>136850013</v>
      </c>
      <c r="AL66" s="21">
        <v>112283997.86</v>
      </c>
      <c r="AM66" s="21">
        <v>112283997.86</v>
      </c>
      <c r="AN66" s="21">
        <v>0</v>
      </c>
      <c r="AO66" s="21">
        <v>0</v>
      </c>
      <c r="AP66" s="20" t="s">
        <v>1804</v>
      </c>
    </row>
    <row r="67" spans="1:42" hidden="1" x14ac:dyDescent="0.25">
      <c r="A67" s="19" t="s">
        <v>252</v>
      </c>
      <c r="B67" s="20" t="s">
        <v>1395</v>
      </c>
      <c r="C67" s="22" t="s">
        <v>1849</v>
      </c>
      <c r="D67" s="20" t="s">
        <v>294</v>
      </c>
      <c r="E67" s="20" t="s">
        <v>52</v>
      </c>
      <c r="F67" s="20" t="s">
        <v>280</v>
      </c>
      <c r="G67" s="20" t="s">
        <v>73</v>
      </c>
      <c r="H67" s="20" t="s">
        <v>55</v>
      </c>
      <c r="I67" s="20" t="s">
        <v>56</v>
      </c>
      <c r="J67" s="20" t="s">
        <v>57</v>
      </c>
      <c r="K67" s="20" t="s">
        <v>59</v>
      </c>
      <c r="L67" s="20" t="s">
        <v>111</v>
      </c>
      <c r="M67" s="20">
        <v>12</v>
      </c>
      <c r="N67" s="20" t="s">
        <v>57</v>
      </c>
      <c r="O67" s="20" t="s">
        <v>59</v>
      </c>
      <c r="P67" s="20" t="s">
        <v>57</v>
      </c>
      <c r="Q67" s="27" t="s">
        <v>1850</v>
      </c>
      <c r="R67" s="21">
        <v>21823253.84</v>
      </c>
      <c r="S67" s="21">
        <v>2094362.34</v>
      </c>
      <c r="T67" s="21">
        <v>6322732.4000000004</v>
      </c>
      <c r="U67" s="21">
        <v>323824.24</v>
      </c>
      <c r="V67" s="20" t="s">
        <v>57</v>
      </c>
      <c r="W67" s="21">
        <v>430869.95</v>
      </c>
      <c r="X67" s="21">
        <v>0</v>
      </c>
      <c r="Y67" s="20">
        <v>0</v>
      </c>
      <c r="Z67" s="21">
        <v>21658338.02</v>
      </c>
      <c r="AA67" s="21">
        <v>36303052.409999996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21270415</v>
      </c>
      <c r="AK67" s="21">
        <v>21270415</v>
      </c>
      <c r="AL67" s="21">
        <v>21270414.68</v>
      </c>
      <c r="AM67" s="21">
        <v>21270414.68</v>
      </c>
      <c r="AN67" s="21">
        <v>0</v>
      </c>
      <c r="AO67" s="21">
        <v>0</v>
      </c>
      <c r="AP67" s="20" t="s">
        <v>1804</v>
      </c>
    </row>
    <row r="68" spans="1:42" hidden="1" x14ac:dyDescent="0.25">
      <c r="A68" s="19" t="s">
        <v>252</v>
      </c>
      <c r="B68" s="20" t="s">
        <v>1394</v>
      </c>
      <c r="C68" s="22" t="s">
        <v>282</v>
      </c>
      <c r="D68" s="20" t="s">
        <v>283</v>
      </c>
      <c r="E68" s="20" t="s">
        <v>52</v>
      </c>
      <c r="F68" s="20" t="s">
        <v>128</v>
      </c>
      <c r="G68" s="20" t="s">
        <v>54</v>
      </c>
      <c r="H68" s="20" t="s">
        <v>55</v>
      </c>
      <c r="I68" s="20" t="s">
        <v>56</v>
      </c>
      <c r="J68" s="20" t="s">
        <v>57</v>
      </c>
      <c r="K68" s="20" t="s">
        <v>57</v>
      </c>
      <c r="L68" s="20" t="s">
        <v>111</v>
      </c>
      <c r="M68" s="20">
        <v>3</v>
      </c>
      <c r="N68" s="20" t="s">
        <v>59</v>
      </c>
      <c r="O68" s="20" t="s">
        <v>59</v>
      </c>
      <c r="P68" s="20" t="s">
        <v>57</v>
      </c>
      <c r="Q68" s="20"/>
      <c r="R68" s="21">
        <v>10220402.66</v>
      </c>
      <c r="S68" s="21">
        <v>623038.48</v>
      </c>
      <c r="T68" s="21">
        <v>3174275.84</v>
      </c>
      <c r="U68" s="21">
        <v>0</v>
      </c>
      <c r="V68" s="20" t="s">
        <v>57</v>
      </c>
      <c r="W68" s="21">
        <v>162897.10999999999</v>
      </c>
      <c r="X68" s="21">
        <v>0</v>
      </c>
      <c r="Y68" s="20">
        <v>0</v>
      </c>
      <c r="Z68" s="21">
        <v>-2710585.18</v>
      </c>
      <c r="AA68" s="21">
        <v>-768492.32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1227570</v>
      </c>
      <c r="AK68" s="21">
        <v>1312570</v>
      </c>
      <c r="AL68" s="21">
        <v>1227570</v>
      </c>
      <c r="AM68" s="21">
        <v>1312570</v>
      </c>
      <c r="AN68" s="21">
        <v>0</v>
      </c>
      <c r="AO68" s="21">
        <v>0</v>
      </c>
      <c r="AP68" s="20" t="s">
        <v>1804</v>
      </c>
    </row>
    <row r="69" spans="1:42" hidden="1" x14ac:dyDescent="0.25">
      <c r="A69" s="19" t="s">
        <v>252</v>
      </c>
      <c r="B69" s="20" t="s">
        <v>1396</v>
      </c>
      <c r="C69" s="20" t="s">
        <v>272</v>
      </c>
      <c r="D69" s="20" t="s">
        <v>273</v>
      </c>
      <c r="E69" s="20" t="s">
        <v>67</v>
      </c>
      <c r="F69" s="20" t="s">
        <v>53</v>
      </c>
      <c r="G69" s="20" t="s">
        <v>73</v>
      </c>
      <c r="H69" s="20" t="s">
        <v>55</v>
      </c>
      <c r="I69" s="20" t="s">
        <v>56</v>
      </c>
      <c r="J69" s="20" t="s">
        <v>57</v>
      </c>
      <c r="K69" s="20" t="s">
        <v>59</v>
      </c>
      <c r="L69" s="20" t="s">
        <v>58</v>
      </c>
      <c r="M69" s="20">
        <v>269</v>
      </c>
      <c r="N69" s="20" t="s">
        <v>59</v>
      </c>
      <c r="O69" s="20" t="s">
        <v>59</v>
      </c>
      <c r="P69" s="20" t="s">
        <v>57</v>
      </c>
      <c r="Q69" s="20"/>
      <c r="R69" s="21">
        <v>3149.36</v>
      </c>
      <c r="S69" s="21">
        <v>61204319.130000003</v>
      </c>
      <c r="T69" s="21">
        <v>74320266.640000001</v>
      </c>
      <c r="U69" s="21">
        <v>0</v>
      </c>
      <c r="V69" s="20" t="s">
        <v>57</v>
      </c>
      <c r="W69" s="21">
        <v>248235.54</v>
      </c>
      <c r="X69" s="21">
        <v>0</v>
      </c>
      <c r="Y69" s="20">
        <v>0</v>
      </c>
      <c r="Z69" s="21">
        <v>543626.68000000005</v>
      </c>
      <c r="AA69" s="21">
        <v>-10846547.119999999</v>
      </c>
      <c r="AB69" s="21">
        <v>0</v>
      </c>
      <c r="AC69" s="21">
        <v>0</v>
      </c>
      <c r="AD69" s="21">
        <v>122073431.3</v>
      </c>
      <c r="AE69" s="21">
        <v>237726.7</v>
      </c>
      <c r="AF69" s="21">
        <v>13723081.01</v>
      </c>
      <c r="AG69" s="21">
        <v>11099713.6</v>
      </c>
      <c r="AH69" s="21">
        <v>32942.11</v>
      </c>
      <c r="AI69" s="21">
        <v>0</v>
      </c>
      <c r="AJ69" s="21">
        <v>98826.55</v>
      </c>
      <c r="AK69" s="21">
        <v>98826.55</v>
      </c>
      <c r="AL69" s="21">
        <v>12233727.6</v>
      </c>
      <c r="AM69" s="21">
        <v>12233727.6</v>
      </c>
      <c r="AN69" s="21">
        <v>0</v>
      </c>
      <c r="AO69" s="21">
        <v>32942.11</v>
      </c>
      <c r="AP69" s="20" t="s">
        <v>1804</v>
      </c>
    </row>
    <row r="70" spans="1:42" hidden="1" x14ac:dyDescent="0.25">
      <c r="A70" s="19" t="s">
        <v>252</v>
      </c>
      <c r="B70" s="20" t="s">
        <v>1397</v>
      </c>
      <c r="C70" s="20" t="s">
        <v>1851</v>
      </c>
      <c r="D70" s="20" t="s">
        <v>297</v>
      </c>
      <c r="E70" s="20" t="s">
        <v>52</v>
      </c>
      <c r="F70" s="20" t="s">
        <v>91</v>
      </c>
      <c r="G70" s="20" t="s">
        <v>73</v>
      </c>
      <c r="H70" s="20" t="s">
        <v>74</v>
      </c>
      <c r="I70" s="20" t="s">
        <v>56</v>
      </c>
      <c r="J70" s="20" t="s">
        <v>57</v>
      </c>
      <c r="K70" s="20" t="s">
        <v>57</v>
      </c>
      <c r="L70" s="20" t="s">
        <v>58</v>
      </c>
      <c r="M70" s="20">
        <v>204</v>
      </c>
      <c r="N70" s="20" t="s">
        <v>59</v>
      </c>
      <c r="O70" s="20" t="s">
        <v>59</v>
      </c>
      <c r="P70" s="20" t="s">
        <v>57</v>
      </c>
      <c r="Q70" s="20"/>
      <c r="R70" s="21">
        <v>127941953.2</v>
      </c>
      <c r="S70" s="21">
        <v>18724633.98</v>
      </c>
      <c r="T70" s="21">
        <v>142511566.94</v>
      </c>
      <c r="U70" s="21">
        <v>0</v>
      </c>
      <c r="V70" s="20" t="s">
        <v>57</v>
      </c>
      <c r="W70" s="21">
        <v>253600</v>
      </c>
      <c r="X70" s="21">
        <v>0</v>
      </c>
      <c r="Y70" s="20">
        <v>0</v>
      </c>
      <c r="Z70" s="21">
        <v>-14569613.74</v>
      </c>
      <c r="AA70" s="21">
        <v>107567419.94</v>
      </c>
      <c r="AB70" s="21">
        <v>0</v>
      </c>
      <c r="AC70" s="21">
        <v>0</v>
      </c>
      <c r="AD70" s="21">
        <v>40183948.759999998</v>
      </c>
      <c r="AE70" s="21">
        <v>55978270.090000004</v>
      </c>
      <c r="AF70" s="21">
        <v>0</v>
      </c>
      <c r="AG70" s="21">
        <v>0</v>
      </c>
      <c r="AH70" s="21">
        <v>0</v>
      </c>
      <c r="AI70" s="21">
        <v>0</v>
      </c>
      <c r="AJ70" s="21">
        <v>100078.46</v>
      </c>
      <c r="AK70" s="21">
        <v>100078.46</v>
      </c>
      <c r="AL70" s="21">
        <v>37029931.619999997</v>
      </c>
      <c r="AM70" s="21">
        <v>37029931.619999997</v>
      </c>
      <c r="AN70" s="21">
        <v>37970068.380000003</v>
      </c>
      <c r="AO70" s="21">
        <v>37970068.380000003</v>
      </c>
      <c r="AP70" s="20" t="s">
        <v>1804</v>
      </c>
    </row>
    <row r="71" spans="1:42" hidden="1" x14ac:dyDescent="0.25">
      <c r="A71" s="19" t="s">
        <v>252</v>
      </c>
      <c r="B71" s="20" t="s">
        <v>1852</v>
      </c>
      <c r="C71" s="20" t="s">
        <v>1853</v>
      </c>
      <c r="D71" s="20" t="s">
        <v>1854</v>
      </c>
      <c r="E71" s="20" t="s">
        <v>67</v>
      </c>
      <c r="F71" s="20" t="s">
        <v>110</v>
      </c>
      <c r="G71" s="20" t="s">
        <v>54</v>
      </c>
      <c r="H71" s="20" t="s">
        <v>55</v>
      </c>
      <c r="I71" s="20" t="s">
        <v>56</v>
      </c>
      <c r="J71" s="20" t="s">
        <v>57</v>
      </c>
      <c r="K71" s="20" t="s">
        <v>57</v>
      </c>
      <c r="L71" s="20" t="s">
        <v>111</v>
      </c>
      <c r="M71" s="20">
        <v>0</v>
      </c>
      <c r="N71" s="20" t="s">
        <v>57</v>
      </c>
      <c r="O71" s="20" t="s">
        <v>57</v>
      </c>
      <c r="P71" s="20" t="s">
        <v>57</v>
      </c>
      <c r="Q71" s="20"/>
      <c r="R71" s="21">
        <v>0</v>
      </c>
      <c r="S71" s="21">
        <v>204010</v>
      </c>
      <c r="T71" s="21">
        <v>267932</v>
      </c>
      <c r="U71" s="21">
        <v>596</v>
      </c>
      <c r="V71" s="20" t="s">
        <v>57</v>
      </c>
      <c r="W71" s="21">
        <v>70200</v>
      </c>
      <c r="X71" s="21">
        <v>0</v>
      </c>
      <c r="Y71" s="20">
        <v>0</v>
      </c>
      <c r="Z71" s="21">
        <v>-248500</v>
      </c>
      <c r="AA71" s="21">
        <v>234869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346300</v>
      </c>
      <c r="AJ71" s="21">
        <v>1943800</v>
      </c>
      <c r="AK71" s="21">
        <v>2290100</v>
      </c>
      <c r="AL71" s="21">
        <v>1943800</v>
      </c>
      <c r="AM71" s="21">
        <v>2290100</v>
      </c>
      <c r="AN71" s="21">
        <v>0</v>
      </c>
      <c r="AO71" s="21">
        <v>0</v>
      </c>
      <c r="AP71" s="20" t="s">
        <v>1804</v>
      </c>
    </row>
    <row r="72" spans="1:42" hidden="1" x14ac:dyDescent="0.25">
      <c r="A72" s="19" t="s">
        <v>252</v>
      </c>
      <c r="B72" s="20" t="s">
        <v>1398</v>
      </c>
      <c r="C72" s="20" t="s">
        <v>1286</v>
      </c>
      <c r="D72" s="20" t="s">
        <v>300</v>
      </c>
      <c r="E72" s="20" t="s">
        <v>52</v>
      </c>
      <c r="F72" s="20" t="s">
        <v>102</v>
      </c>
      <c r="G72" s="20" t="s">
        <v>73</v>
      </c>
      <c r="H72" s="20" t="s">
        <v>74</v>
      </c>
      <c r="I72" s="20" t="s">
        <v>56</v>
      </c>
      <c r="J72" s="20" t="s">
        <v>57</v>
      </c>
      <c r="K72" s="20" t="s">
        <v>57</v>
      </c>
      <c r="L72" s="20" t="s">
        <v>58</v>
      </c>
      <c r="M72" s="20">
        <v>338</v>
      </c>
      <c r="N72" s="20" t="s">
        <v>59</v>
      </c>
      <c r="O72" s="20" t="s">
        <v>59</v>
      </c>
      <c r="P72" s="20" t="s">
        <v>59</v>
      </c>
      <c r="Q72" s="20" t="s">
        <v>1044</v>
      </c>
      <c r="R72" s="21">
        <v>115197.85</v>
      </c>
      <c r="S72" s="21">
        <v>137999245.84999999</v>
      </c>
      <c r="T72" s="21">
        <v>157458533.03999999</v>
      </c>
      <c r="U72" s="21">
        <v>671246.43</v>
      </c>
      <c r="V72" s="20" t="s">
        <v>57</v>
      </c>
      <c r="W72" s="21">
        <v>622847.68000000005</v>
      </c>
      <c r="X72" s="21">
        <v>0</v>
      </c>
      <c r="Y72" s="20">
        <v>0</v>
      </c>
      <c r="Z72" s="21">
        <v>-21431329.670000002</v>
      </c>
      <c r="AA72" s="21">
        <v>-32749906.23</v>
      </c>
      <c r="AB72" s="21">
        <v>0</v>
      </c>
      <c r="AC72" s="21">
        <v>0</v>
      </c>
      <c r="AD72" s="21">
        <v>124090412.90000001</v>
      </c>
      <c r="AE72" s="21">
        <v>131050245.36</v>
      </c>
      <c r="AF72" s="21">
        <v>59596660.479999997</v>
      </c>
      <c r="AG72" s="21">
        <v>33511433.629999999</v>
      </c>
      <c r="AH72" s="21">
        <v>0</v>
      </c>
      <c r="AI72" s="21">
        <v>0</v>
      </c>
      <c r="AJ72" s="21">
        <v>1</v>
      </c>
      <c r="AK72" s="21">
        <v>1</v>
      </c>
      <c r="AL72" s="21">
        <v>677760.52</v>
      </c>
      <c r="AM72" s="21">
        <v>677760.52</v>
      </c>
      <c r="AN72" s="21">
        <v>0</v>
      </c>
      <c r="AO72" s="21">
        <v>0</v>
      </c>
      <c r="AP72" s="20" t="s">
        <v>1804</v>
      </c>
    </row>
    <row r="73" spans="1:42" hidden="1" x14ac:dyDescent="0.25">
      <c r="A73" s="19" t="s">
        <v>252</v>
      </c>
      <c r="B73" s="20" t="s">
        <v>1400</v>
      </c>
      <c r="C73" s="20" t="s">
        <v>955</v>
      </c>
      <c r="D73" s="20" t="s">
        <v>303</v>
      </c>
      <c r="E73" s="20" t="s">
        <v>52</v>
      </c>
      <c r="F73" s="20" t="s">
        <v>204</v>
      </c>
      <c r="G73" s="20" t="s">
        <v>73</v>
      </c>
      <c r="H73" s="20" t="s">
        <v>74</v>
      </c>
      <c r="I73" s="20" t="s">
        <v>56</v>
      </c>
      <c r="J73" s="20" t="s">
        <v>57</v>
      </c>
      <c r="K73" s="20" t="s">
        <v>57</v>
      </c>
      <c r="L73" s="20" t="s">
        <v>58</v>
      </c>
      <c r="M73" s="20">
        <v>1240</v>
      </c>
      <c r="N73" s="20" t="s">
        <v>59</v>
      </c>
      <c r="O73" s="20" t="s">
        <v>59</v>
      </c>
      <c r="P73" s="20" t="s">
        <v>57</v>
      </c>
      <c r="Q73" s="27" t="s">
        <v>1855</v>
      </c>
      <c r="R73" s="21">
        <v>186430266.49000001</v>
      </c>
      <c r="S73" s="21">
        <v>283498494.79000002</v>
      </c>
      <c r="T73" s="21">
        <v>521041346.56</v>
      </c>
      <c r="U73" s="21">
        <v>24400179.309999999</v>
      </c>
      <c r="V73" s="20" t="s">
        <v>57</v>
      </c>
      <c r="W73" s="21">
        <v>582351.25</v>
      </c>
      <c r="X73" s="21">
        <v>0</v>
      </c>
      <c r="Y73" s="20">
        <v>7862.4</v>
      </c>
      <c r="Z73" s="21">
        <v>-54668442.380000003</v>
      </c>
      <c r="AA73" s="21">
        <v>1750028798.4400001</v>
      </c>
      <c r="AB73" s="21">
        <v>0</v>
      </c>
      <c r="AC73" s="21">
        <v>0</v>
      </c>
      <c r="AD73" s="21">
        <v>267793036.56</v>
      </c>
      <c r="AE73" s="21">
        <v>320131388.44</v>
      </c>
      <c r="AF73" s="21">
        <v>0</v>
      </c>
      <c r="AG73" s="21">
        <v>0</v>
      </c>
      <c r="AH73" s="21">
        <v>6080993.3399999999</v>
      </c>
      <c r="AI73" s="21">
        <v>21495086.09</v>
      </c>
      <c r="AJ73" s="21">
        <v>30397201</v>
      </c>
      <c r="AK73" s="21">
        <v>30461700</v>
      </c>
      <c r="AL73" s="21">
        <v>2865848110.2800002</v>
      </c>
      <c r="AM73" s="21">
        <v>2871929076</v>
      </c>
      <c r="AN73" s="21">
        <v>6080993.3399999999</v>
      </c>
      <c r="AO73" s="21">
        <v>21495086.09</v>
      </c>
      <c r="AP73" s="20" t="s">
        <v>1804</v>
      </c>
    </row>
    <row r="74" spans="1:42" hidden="1" x14ac:dyDescent="0.25">
      <c r="A74" s="19" t="s">
        <v>252</v>
      </c>
      <c r="B74" s="20" t="s">
        <v>1401</v>
      </c>
      <c r="C74" s="20" t="s">
        <v>305</v>
      </c>
      <c r="D74" s="20" t="s">
        <v>306</v>
      </c>
      <c r="E74" s="20" t="s">
        <v>52</v>
      </c>
      <c r="F74" s="20" t="s">
        <v>91</v>
      </c>
      <c r="G74" s="20" t="s">
        <v>73</v>
      </c>
      <c r="H74" s="20" t="s">
        <v>55</v>
      </c>
      <c r="I74" s="20" t="s">
        <v>56</v>
      </c>
      <c r="J74" s="20" t="s">
        <v>57</v>
      </c>
      <c r="K74" s="20" t="s">
        <v>57</v>
      </c>
      <c r="L74" s="20" t="s">
        <v>58</v>
      </c>
      <c r="M74" s="20">
        <v>2828</v>
      </c>
      <c r="N74" s="20" t="s">
        <v>59</v>
      </c>
      <c r="O74" s="20" t="s">
        <v>59</v>
      </c>
      <c r="P74" s="20" t="s">
        <v>57</v>
      </c>
      <c r="Q74" s="20"/>
      <c r="R74" s="21">
        <v>0</v>
      </c>
      <c r="S74" s="21">
        <v>342609263.88</v>
      </c>
      <c r="T74" s="21">
        <v>1078007095.1400001</v>
      </c>
      <c r="U74" s="21">
        <v>5579480.9900000002</v>
      </c>
      <c r="V74" s="20" t="s">
        <v>57</v>
      </c>
      <c r="W74" s="21">
        <v>425546.64</v>
      </c>
      <c r="X74" s="21">
        <v>0</v>
      </c>
      <c r="Y74" s="20">
        <v>38851</v>
      </c>
      <c r="Z74" s="21">
        <v>1443916.67</v>
      </c>
      <c r="AA74" s="21">
        <v>647447143.47000003</v>
      </c>
      <c r="AB74" s="21">
        <v>0</v>
      </c>
      <c r="AC74" s="21">
        <v>0</v>
      </c>
      <c r="AD74" s="21">
        <v>807280303.58000004</v>
      </c>
      <c r="AE74" s="21">
        <v>1039034444.78</v>
      </c>
      <c r="AF74" s="21">
        <v>0</v>
      </c>
      <c r="AG74" s="21">
        <v>0</v>
      </c>
      <c r="AH74" s="21">
        <v>0</v>
      </c>
      <c r="AI74" s="21">
        <v>0</v>
      </c>
      <c r="AJ74" s="21">
        <v>280600</v>
      </c>
      <c r="AK74" s="21">
        <v>280600</v>
      </c>
      <c r="AL74" s="21">
        <v>26713076.280000001</v>
      </c>
      <c r="AM74" s="21">
        <v>26713076.280000001</v>
      </c>
      <c r="AN74" s="21">
        <v>0</v>
      </c>
      <c r="AO74" s="21">
        <v>0</v>
      </c>
      <c r="AP74" s="20" t="s">
        <v>1804</v>
      </c>
    </row>
    <row r="75" spans="1:42" hidden="1" x14ac:dyDescent="0.25">
      <c r="A75" s="19" t="s">
        <v>252</v>
      </c>
      <c r="B75" s="20" t="s">
        <v>1402</v>
      </c>
      <c r="C75" s="22" t="s">
        <v>307</v>
      </c>
      <c r="D75" s="20" t="s">
        <v>308</v>
      </c>
      <c r="E75" s="20" t="s">
        <v>67</v>
      </c>
      <c r="F75" s="20" t="s">
        <v>53</v>
      </c>
      <c r="G75" s="20" t="s">
        <v>54</v>
      </c>
      <c r="H75" s="20" t="s">
        <v>55</v>
      </c>
      <c r="I75" s="20" t="s">
        <v>56</v>
      </c>
      <c r="J75" s="20" t="s">
        <v>57</v>
      </c>
      <c r="K75" s="20" t="s">
        <v>57</v>
      </c>
      <c r="L75" s="20" t="s">
        <v>111</v>
      </c>
      <c r="M75" s="20">
        <v>7</v>
      </c>
      <c r="N75" s="20" t="s">
        <v>59</v>
      </c>
      <c r="O75" s="20" t="s">
        <v>59</v>
      </c>
      <c r="P75" s="20" t="s">
        <v>57</v>
      </c>
      <c r="Q75" s="20"/>
      <c r="R75" s="21">
        <v>1241407.3</v>
      </c>
      <c r="S75" s="21">
        <v>953999.29</v>
      </c>
      <c r="T75" s="21">
        <v>1008150.64</v>
      </c>
      <c r="U75" s="21">
        <v>0</v>
      </c>
      <c r="V75" s="20" t="s">
        <v>57</v>
      </c>
      <c r="W75" s="21">
        <v>152457.31</v>
      </c>
      <c r="X75" s="21">
        <v>0</v>
      </c>
      <c r="Y75" s="20">
        <v>0</v>
      </c>
      <c r="Z75" s="21">
        <v>233256.66</v>
      </c>
      <c r="AA75" s="21">
        <v>8813186.5199999996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4024.42</v>
      </c>
      <c r="AK75" s="21">
        <v>4024.42</v>
      </c>
      <c r="AL75" s="21">
        <v>4024.42</v>
      </c>
      <c r="AM75" s="21">
        <v>4024.42</v>
      </c>
      <c r="AN75" s="21">
        <v>0</v>
      </c>
      <c r="AO75" s="21">
        <v>0</v>
      </c>
      <c r="AP75" s="20" t="s">
        <v>1804</v>
      </c>
    </row>
    <row r="76" spans="1:42" hidden="1" x14ac:dyDescent="0.25">
      <c r="A76" s="19" t="s">
        <v>252</v>
      </c>
      <c r="B76" s="20" t="s">
        <v>1403</v>
      </c>
      <c r="C76" s="20" t="s">
        <v>310</v>
      </c>
      <c r="D76" s="20" t="s">
        <v>311</v>
      </c>
      <c r="E76" s="20" t="s">
        <v>67</v>
      </c>
      <c r="F76" s="20" t="s">
        <v>72</v>
      </c>
      <c r="G76" s="20" t="s">
        <v>73</v>
      </c>
      <c r="H76" s="20" t="s">
        <v>55</v>
      </c>
      <c r="I76" s="20" t="s">
        <v>56</v>
      </c>
      <c r="J76" s="20" t="s">
        <v>57</v>
      </c>
      <c r="K76" s="20" t="s">
        <v>57</v>
      </c>
      <c r="L76" s="20" t="s">
        <v>58</v>
      </c>
      <c r="M76" s="20">
        <v>113</v>
      </c>
      <c r="N76" s="20" t="s">
        <v>59</v>
      </c>
      <c r="O76" s="20" t="s">
        <v>59</v>
      </c>
      <c r="P76" s="20" t="s">
        <v>57</v>
      </c>
      <c r="Q76" s="20"/>
      <c r="R76" s="21">
        <v>20560250.68</v>
      </c>
      <c r="S76" s="21">
        <v>20255339.800000001</v>
      </c>
      <c r="T76" s="21">
        <v>20540907.370000001</v>
      </c>
      <c r="U76" s="21">
        <v>0</v>
      </c>
      <c r="V76" s="20" t="s">
        <v>57</v>
      </c>
      <c r="W76" s="21">
        <v>246142.65</v>
      </c>
      <c r="X76" s="21">
        <v>0</v>
      </c>
      <c r="Y76" s="20">
        <v>0</v>
      </c>
      <c r="Z76" s="21">
        <v>-696115.85</v>
      </c>
      <c r="AA76" s="21">
        <v>-180942.94</v>
      </c>
      <c r="AB76" s="21">
        <v>0</v>
      </c>
      <c r="AC76" s="21">
        <v>0</v>
      </c>
      <c r="AD76" s="21">
        <v>21577561.030000001</v>
      </c>
      <c r="AE76" s="21">
        <v>20609264</v>
      </c>
      <c r="AF76" s="21">
        <v>0</v>
      </c>
      <c r="AG76" s="21">
        <v>0</v>
      </c>
      <c r="AH76" s="21">
        <v>0</v>
      </c>
      <c r="AI76" s="21">
        <v>0</v>
      </c>
      <c r="AJ76" s="21">
        <v>1636885749</v>
      </c>
      <c r="AK76" s="21">
        <v>1636885749</v>
      </c>
      <c r="AL76" s="21">
        <v>16368857.49</v>
      </c>
      <c r="AM76" s="21">
        <v>16368857.49</v>
      </c>
      <c r="AN76" s="21">
        <v>0</v>
      </c>
      <c r="AO76" s="21">
        <v>0</v>
      </c>
      <c r="AP76" s="20" t="s">
        <v>1804</v>
      </c>
    </row>
    <row r="77" spans="1:42" hidden="1" x14ac:dyDescent="0.25">
      <c r="A77" s="19" t="s">
        <v>252</v>
      </c>
      <c r="B77" s="20" t="s">
        <v>1404</v>
      </c>
      <c r="C77" s="20" t="s">
        <v>313</v>
      </c>
      <c r="D77" s="20" t="s">
        <v>314</v>
      </c>
      <c r="E77" s="20" t="s">
        <v>52</v>
      </c>
      <c r="F77" s="20" t="s">
        <v>204</v>
      </c>
      <c r="G77" s="20" t="s">
        <v>73</v>
      </c>
      <c r="H77" s="20" t="s">
        <v>171</v>
      </c>
      <c r="I77" s="20" t="s">
        <v>56</v>
      </c>
      <c r="J77" s="20" t="s">
        <v>57</v>
      </c>
      <c r="K77" s="20" t="s">
        <v>57</v>
      </c>
      <c r="L77" s="20" t="s">
        <v>58</v>
      </c>
      <c r="M77" s="20">
        <v>606</v>
      </c>
      <c r="N77" s="20" t="s">
        <v>59</v>
      </c>
      <c r="O77" s="20" t="s">
        <v>59</v>
      </c>
      <c r="P77" s="20" t="s">
        <v>57</v>
      </c>
      <c r="Q77" s="20"/>
      <c r="R77" s="21">
        <v>6013822.2999999998</v>
      </c>
      <c r="S77" s="21">
        <v>4707356.01</v>
      </c>
      <c r="T77" s="21">
        <v>22583449.140000001</v>
      </c>
      <c r="U77" s="21">
        <v>2292795.16</v>
      </c>
      <c r="V77" s="20" t="s">
        <v>57</v>
      </c>
      <c r="W77" s="21">
        <v>351673.75</v>
      </c>
      <c r="X77" s="21">
        <v>0</v>
      </c>
      <c r="Y77" s="20">
        <v>17699.12</v>
      </c>
      <c r="Z77" s="21">
        <v>4531589.37</v>
      </c>
      <c r="AA77" s="21">
        <v>69049118.730000004</v>
      </c>
      <c r="AB77" s="21">
        <v>0</v>
      </c>
      <c r="AC77" s="21">
        <v>0</v>
      </c>
      <c r="AD77" s="21">
        <v>59144040.850000001</v>
      </c>
      <c r="AE77" s="21">
        <v>125385384</v>
      </c>
      <c r="AF77" s="21">
        <v>77078808.790000007</v>
      </c>
      <c r="AG77" s="21">
        <v>72059182.709999993</v>
      </c>
      <c r="AH77" s="21">
        <v>0</v>
      </c>
      <c r="AI77" s="21">
        <v>0</v>
      </c>
      <c r="AJ77" s="21">
        <v>37722.75</v>
      </c>
      <c r="AK77" s="21">
        <v>37722.75</v>
      </c>
      <c r="AL77" s="21">
        <v>38386200</v>
      </c>
      <c r="AM77" s="21">
        <v>38386200</v>
      </c>
      <c r="AN77" s="21">
        <v>0</v>
      </c>
      <c r="AO77" s="21">
        <v>0</v>
      </c>
      <c r="AP77" s="20" t="s">
        <v>1804</v>
      </c>
    </row>
    <row r="78" spans="1:42" hidden="1" x14ac:dyDescent="0.25">
      <c r="A78" s="19" t="s">
        <v>252</v>
      </c>
      <c r="B78" s="20" t="s">
        <v>1405</v>
      </c>
      <c r="C78" s="22" t="s">
        <v>316</v>
      </c>
      <c r="D78" s="20" t="s">
        <v>317</v>
      </c>
      <c r="E78" s="20" t="s">
        <v>52</v>
      </c>
      <c r="F78" s="20" t="s">
        <v>91</v>
      </c>
      <c r="G78" s="20" t="s">
        <v>73</v>
      </c>
      <c r="H78" s="20" t="s">
        <v>55</v>
      </c>
      <c r="I78" s="20" t="s">
        <v>56</v>
      </c>
      <c r="J78" s="20" t="s">
        <v>57</v>
      </c>
      <c r="K78" s="20" t="s">
        <v>57</v>
      </c>
      <c r="L78" s="20" t="s">
        <v>111</v>
      </c>
      <c r="M78" s="20">
        <v>674</v>
      </c>
      <c r="N78" s="20" t="s">
        <v>59</v>
      </c>
      <c r="O78" s="20" t="s">
        <v>59</v>
      </c>
      <c r="P78" s="20" t="s">
        <v>59</v>
      </c>
      <c r="Q78" s="20"/>
      <c r="R78" s="21">
        <v>1183920539</v>
      </c>
      <c r="S78" s="21">
        <v>266026914</v>
      </c>
      <c r="T78" s="21">
        <v>713816371</v>
      </c>
      <c r="U78" s="21">
        <v>0</v>
      </c>
      <c r="V78" s="20" t="s">
        <v>59</v>
      </c>
      <c r="W78" s="21">
        <v>849933.5</v>
      </c>
      <c r="X78" s="21">
        <v>22363.29</v>
      </c>
      <c r="Y78" s="21">
        <v>0</v>
      </c>
      <c r="Z78" s="21">
        <v>470104167</v>
      </c>
      <c r="AA78" s="21">
        <v>5089269770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251000</v>
      </c>
      <c r="AK78" s="21">
        <v>251000</v>
      </c>
      <c r="AL78" s="21">
        <v>1848848613</v>
      </c>
      <c r="AM78" s="21">
        <v>1851078531</v>
      </c>
      <c r="AN78" s="21">
        <v>0</v>
      </c>
      <c r="AO78" s="21">
        <v>0</v>
      </c>
      <c r="AP78" s="20" t="s">
        <v>1804</v>
      </c>
    </row>
    <row r="79" spans="1:42" hidden="1" x14ac:dyDescent="0.25">
      <c r="A79" s="19" t="s">
        <v>327</v>
      </c>
      <c r="B79" s="20" t="s">
        <v>1407</v>
      </c>
      <c r="C79" s="20" t="s">
        <v>338</v>
      </c>
      <c r="D79" s="20" t="s">
        <v>339</v>
      </c>
      <c r="E79" s="20" t="s">
        <v>52</v>
      </c>
      <c r="F79" s="20" t="s">
        <v>68</v>
      </c>
      <c r="G79" s="20" t="s">
        <v>54</v>
      </c>
      <c r="H79" s="20" t="s">
        <v>55</v>
      </c>
      <c r="I79" s="20" t="s">
        <v>56</v>
      </c>
      <c r="J79" s="20" t="s">
        <v>57</v>
      </c>
      <c r="K79" s="20" t="s">
        <v>57</v>
      </c>
      <c r="L79" s="20" t="s">
        <v>111</v>
      </c>
      <c r="M79" s="20">
        <v>161</v>
      </c>
      <c r="N79" s="20" t="s">
        <v>59</v>
      </c>
      <c r="O79" s="20" t="s">
        <v>59</v>
      </c>
      <c r="P79" s="20" t="s">
        <v>59</v>
      </c>
      <c r="Q79" s="20" t="s">
        <v>1856</v>
      </c>
      <c r="R79" s="21">
        <v>274221074</v>
      </c>
      <c r="S79" s="21">
        <v>41952437</v>
      </c>
      <c r="T79" s="21">
        <v>193022284</v>
      </c>
      <c r="U79" s="21">
        <v>2120057.5699999998</v>
      </c>
      <c r="V79" s="20" t="s">
        <v>59</v>
      </c>
      <c r="W79" s="21">
        <v>214064.28</v>
      </c>
      <c r="X79" s="21">
        <v>42397.43</v>
      </c>
      <c r="Y79" s="21">
        <v>0</v>
      </c>
      <c r="Z79" s="21">
        <v>70002000</v>
      </c>
      <c r="AA79" s="21">
        <v>383859000</v>
      </c>
      <c r="AB79" s="21">
        <v>383859000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25246979553</v>
      </c>
      <c r="AK79" s="21">
        <v>25246979553</v>
      </c>
      <c r="AL79" s="21">
        <v>439371000</v>
      </c>
      <c r="AM79" s="21">
        <v>439371000</v>
      </c>
      <c r="AN79" s="21">
        <v>0</v>
      </c>
      <c r="AO79" s="21">
        <v>0</v>
      </c>
      <c r="AP79" s="20" t="s">
        <v>1804</v>
      </c>
    </row>
    <row r="80" spans="1:42" hidden="1" x14ac:dyDescent="0.25">
      <c r="A80" s="19" t="s">
        <v>327</v>
      </c>
      <c r="B80" s="20" t="s">
        <v>1237</v>
      </c>
      <c r="C80" s="20" t="s">
        <v>335</v>
      </c>
      <c r="D80" s="20" t="s">
        <v>336</v>
      </c>
      <c r="E80" s="20" t="s">
        <v>52</v>
      </c>
      <c r="F80" s="20" t="s">
        <v>68</v>
      </c>
      <c r="G80" s="20" t="s">
        <v>54</v>
      </c>
      <c r="H80" s="20" t="s">
        <v>55</v>
      </c>
      <c r="I80" s="20" t="s">
        <v>256</v>
      </c>
      <c r="J80" s="20" t="s">
        <v>59</v>
      </c>
      <c r="K80" s="20" t="s">
        <v>57</v>
      </c>
      <c r="L80" s="20" t="s">
        <v>111</v>
      </c>
      <c r="M80" s="20">
        <v>2071</v>
      </c>
      <c r="N80" s="20" t="s">
        <v>59</v>
      </c>
      <c r="O80" s="20" t="s">
        <v>59</v>
      </c>
      <c r="P80" s="20" t="s">
        <v>59</v>
      </c>
      <c r="Q80" s="20" t="s">
        <v>1857</v>
      </c>
      <c r="R80" s="21">
        <v>5516626783.7200003</v>
      </c>
      <c r="S80" s="21">
        <v>415457224.63</v>
      </c>
      <c r="T80" s="21">
        <v>5186583872.1499996</v>
      </c>
      <c r="U80" s="21">
        <v>86307385.780000001</v>
      </c>
      <c r="V80" s="20" t="s">
        <v>59</v>
      </c>
      <c r="W80" s="21">
        <v>639676.03</v>
      </c>
      <c r="X80" s="21">
        <v>77807.44</v>
      </c>
      <c r="Y80" s="21">
        <v>0</v>
      </c>
      <c r="Z80" s="21">
        <v>330042911.56999999</v>
      </c>
      <c r="AA80" s="21">
        <v>2035292022.29</v>
      </c>
      <c r="AB80" s="21">
        <v>1827047710</v>
      </c>
      <c r="AC80" s="21">
        <v>170235176.22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291793529</v>
      </c>
      <c r="AK80" s="21">
        <v>291793529</v>
      </c>
      <c r="AL80" s="21">
        <v>1477920000</v>
      </c>
      <c r="AM80" s="21">
        <v>1477920000</v>
      </c>
      <c r="AN80" s="21">
        <v>0</v>
      </c>
      <c r="AO80" s="21">
        <v>0</v>
      </c>
      <c r="AP80" s="20" t="s">
        <v>1804</v>
      </c>
    </row>
    <row r="81" spans="1:42" hidden="1" x14ac:dyDescent="0.25">
      <c r="A81" s="19" t="s">
        <v>327</v>
      </c>
      <c r="B81" s="20" t="s">
        <v>1408</v>
      </c>
      <c r="C81" s="20" t="s">
        <v>1277</v>
      </c>
      <c r="D81" s="20" t="s">
        <v>330</v>
      </c>
      <c r="E81" s="20" t="s">
        <v>52</v>
      </c>
      <c r="F81" s="20" t="s">
        <v>72</v>
      </c>
      <c r="G81" s="20" t="s">
        <v>54</v>
      </c>
      <c r="H81" s="20" t="s">
        <v>55</v>
      </c>
      <c r="I81" s="20" t="s">
        <v>256</v>
      </c>
      <c r="J81" s="20" t="s">
        <v>57</v>
      </c>
      <c r="K81" s="20" t="s">
        <v>57</v>
      </c>
      <c r="L81" s="20" t="s">
        <v>58</v>
      </c>
      <c r="M81" s="20">
        <v>48</v>
      </c>
      <c r="N81" s="20" t="s">
        <v>59</v>
      </c>
      <c r="O81" s="20" t="s">
        <v>59</v>
      </c>
      <c r="P81" s="20" t="s">
        <v>57</v>
      </c>
      <c r="Q81" s="20" t="s">
        <v>1051</v>
      </c>
      <c r="R81" s="21">
        <v>12653057.01</v>
      </c>
      <c r="S81" s="21">
        <v>4059461.54</v>
      </c>
      <c r="T81" s="21">
        <v>16835147.09</v>
      </c>
      <c r="U81" s="21">
        <v>117117.72</v>
      </c>
      <c r="V81" s="20" t="s">
        <v>57</v>
      </c>
      <c r="W81" s="21">
        <v>405461.54</v>
      </c>
      <c r="X81" s="21">
        <v>0</v>
      </c>
      <c r="Y81" s="20">
        <v>0</v>
      </c>
      <c r="Z81" s="21">
        <v>0</v>
      </c>
      <c r="AA81" s="21">
        <v>11037919.9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3159556</v>
      </c>
      <c r="AK81" s="21">
        <v>3159556</v>
      </c>
      <c r="AL81" s="21">
        <v>3159556.67</v>
      </c>
      <c r="AM81" s="21">
        <v>3159556.67</v>
      </c>
      <c r="AN81" s="21">
        <v>0</v>
      </c>
      <c r="AO81" s="21">
        <v>0</v>
      </c>
      <c r="AP81" s="20" t="s">
        <v>1804</v>
      </c>
    </row>
    <row r="82" spans="1:42" hidden="1" x14ac:dyDescent="0.25">
      <c r="A82" s="19" t="s">
        <v>327</v>
      </c>
      <c r="B82" s="20" t="s">
        <v>1858</v>
      </c>
      <c r="C82" s="20" t="s">
        <v>341</v>
      </c>
      <c r="D82" s="20" t="s">
        <v>342</v>
      </c>
      <c r="E82" s="20" t="s">
        <v>52</v>
      </c>
      <c r="F82" s="20" t="s">
        <v>87</v>
      </c>
      <c r="G82" s="20" t="s">
        <v>54</v>
      </c>
      <c r="H82" s="20" t="s">
        <v>55</v>
      </c>
      <c r="I82" s="20" t="s">
        <v>56</v>
      </c>
      <c r="J82" s="20" t="s">
        <v>57</v>
      </c>
      <c r="K82" s="20" t="s">
        <v>57</v>
      </c>
      <c r="L82" s="20" t="s">
        <v>111</v>
      </c>
      <c r="M82" s="20">
        <v>1243</v>
      </c>
      <c r="N82" s="20" t="s">
        <v>59</v>
      </c>
      <c r="O82" s="20" t="s">
        <v>59</v>
      </c>
      <c r="P82" s="20" t="s">
        <v>59</v>
      </c>
      <c r="Q82" s="27" t="s">
        <v>1859</v>
      </c>
      <c r="R82" s="21">
        <v>1049399000</v>
      </c>
      <c r="S82" s="21">
        <v>254207000</v>
      </c>
      <c r="T82" s="21">
        <v>978034000</v>
      </c>
      <c r="U82" s="21">
        <v>651800000</v>
      </c>
      <c r="V82" s="20" t="s">
        <v>59</v>
      </c>
      <c r="W82" s="21">
        <v>202978000</v>
      </c>
      <c r="X82" s="21">
        <v>14375000</v>
      </c>
      <c r="Y82" s="21">
        <v>0</v>
      </c>
      <c r="Z82" s="21">
        <v>192693000</v>
      </c>
      <c r="AA82" s="21">
        <v>3505093000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87816901</v>
      </c>
      <c r="AI82" s="21">
        <v>82234466.739999995</v>
      </c>
      <c r="AJ82" s="21">
        <v>2879666667</v>
      </c>
      <c r="AK82" s="21">
        <v>3051099567</v>
      </c>
      <c r="AL82" s="21">
        <v>2885394940</v>
      </c>
      <c r="AM82" s="21">
        <v>3057006000</v>
      </c>
      <c r="AN82" s="21">
        <v>0</v>
      </c>
      <c r="AO82" s="21">
        <v>0</v>
      </c>
      <c r="AP82" s="20" t="s">
        <v>1804</v>
      </c>
    </row>
    <row r="83" spans="1:42" hidden="1" x14ac:dyDescent="0.25">
      <c r="A83" s="19" t="s">
        <v>327</v>
      </c>
      <c r="B83" s="20" t="s">
        <v>1238</v>
      </c>
      <c r="C83" s="20" t="s">
        <v>344</v>
      </c>
      <c r="D83" s="20" t="s">
        <v>345</v>
      </c>
      <c r="E83" s="20" t="s">
        <v>52</v>
      </c>
      <c r="F83" s="20" t="s">
        <v>204</v>
      </c>
      <c r="G83" s="20" t="s">
        <v>73</v>
      </c>
      <c r="H83" s="20" t="s">
        <v>55</v>
      </c>
      <c r="I83" s="20" t="s">
        <v>56</v>
      </c>
      <c r="J83" s="20" t="s">
        <v>57</v>
      </c>
      <c r="K83" s="20" t="s">
        <v>57</v>
      </c>
      <c r="L83" s="20" t="s">
        <v>58</v>
      </c>
      <c r="M83" s="20">
        <v>205</v>
      </c>
      <c r="N83" s="20" t="s">
        <v>59</v>
      </c>
      <c r="O83" s="20" t="s">
        <v>59</v>
      </c>
      <c r="P83" s="20" t="s">
        <v>57</v>
      </c>
      <c r="Q83" s="20" t="s">
        <v>1056</v>
      </c>
      <c r="R83" s="21">
        <v>62879094.289999999</v>
      </c>
      <c r="S83" s="21">
        <v>40925997.729999997</v>
      </c>
      <c r="T83" s="21">
        <v>57450568.880000003</v>
      </c>
      <c r="U83" s="21">
        <v>59529.85</v>
      </c>
      <c r="V83" s="20" t="s">
        <v>57</v>
      </c>
      <c r="W83" s="21">
        <v>234500.77</v>
      </c>
      <c r="X83" s="21">
        <v>0</v>
      </c>
      <c r="Y83" s="20">
        <v>0</v>
      </c>
      <c r="Z83" s="21">
        <v>5688091.6799999997</v>
      </c>
      <c r="AA83" s="21">
        <v>11401038.029999999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689746.67</v>
      </c>
      <c r="AI83" s="21">
        <v>0</v>
      </c>
      <c r="AJ83" s="21">
        <v>93473015</v>
      </c>
      <c r="AK83" s="21">
        <v>93473015</v>
      </c>
      <c r="AL83" s="21">
        <v>93473015.359999999</v>
      </c>
      <c r="AM83" s="21">
        <v>93473015.359999999</v>
      </c>
      <c r="AN83" s="21">
        <v>106526984.64</v>
      </c>
      <c r="AO83" s="21">
        <v>106526984.64</v>
      </c>
      <c r="AP83" s="20" t="s">
        <v>1804</v>
      </c>
    </row>
    <row r="84" spans="1:42" hidden="1" x14ac:dyDescent="0.25">
      <c r="A84" s="19" t="s">
        <v>327</v>
      </c>
      <c r="B84" s="20" t="s">
        <v>1414</v>
      </c>
      <c r="C84" s="20" t="s">
        <v>1280</v>
      </c>
      <c r="D84" s="20" t="s">
        <v>333</v>
      </c>
      <c r="E84" s="20" t="s">
        <v>67</v>
      </c>
      <c r="F84" s="20" t="s">
        <v>91</v>
      </c>
      <c r="G84" s="20" t="s">
        <v>54</v>
      </c>
      <c r="H84" s="20" t="s">
        <v>55</v>
      </c>
      <c r="I84" s="20" t="s">
        <v>56</v>
      </c>
      <c r="J84" s="20" t="s">
        <v>57</v>
      </c>
      <c r="K84" s="20" t="s">
        <v>57</v>
      </c>
      <c r="L84" s="20" t="s">
        <v>111</v>
      </c>
      <c r="M84" s="20">
        <v>20</v>
      </c>
      <c r="N84" s="20" t="s">
        <v>57</v>
      </c>
      <c r="O84" s="20" t="s">
        <v>59</v>
      </c>
      <c r="P84" s="20" t="s">
        <v>57</v>
      </c>
      <c r="Q84" s="20" t="s">
        <v>1052</v>
      </c>
      <c r="R84" s="21">
        <v>3266000</v>
      </c>
      <c r="S84" s="21">
        <v>1398638.74</v>
      </c>
      <c r="T84" s="21">
        <v>3328600</v>
      </c>
      <c r="U84" s="21">
        <v>0</v>
      </c>
      <c r="V84" s="20" t="s">
        <v>57</v>
      </c>
      <c r="W84" s="21">
        <v>82207</v>
      </c>
      <c r="X84" s="21">
        <v>0</v>
      </c>
      <c r="Y84" s="20">
        <v>0</v>
      </c>
      <c r="Z84" s="21">
        <v>62600</v>
      </c>
      <c r="AA84" s="21">
        <v>14971000</v>
      </c>
      <c r="AB84" s="21">
        <v>0</v>
      </c>
      <c r="AC84" s="21">
        <v>0</v>
      </c>
      <c r="AD84" s="21">
        <v>1568000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68602271495</v>
      </c>
      <c r="AK84" s="21">
        <v>686022714.95000005</v>
      </c>
      <c r="AL84" s="21">
        <v>4525000</v>
      </c>
      <c r="AM84" s="21">
        <v>4525000</v>
      </c>
      <c r="AN84" s="21">
        <v>0</v>
      </c>
      <c r="AO84" s="21">
        <v>0</v>
      </c>
      <c r="AP84" s="20" t="s">
        <v>1804</v>
      </c>
    </row>
    <row r="85" spans="1:42" hidden="1" x14ac:dyDescent="0.25">
      <c r="A85" s="19" t="s">
        <v>327</v>
      </c>
      <c r="B85" s="20" t="s">
        <v>1860</v>
      </c>
      <c r="C85" s="28" t="s">
        <v>1861</v>
      </c>
      <c r="D85" s="20" t="s">
        <v>1862</v>
      </c>
      <c r="E85" s="20" t="s">
        <v>52</v>
      </c>
      <c r="F85" s="20" t="s">
        <v>128</v>
      </c>
      <c r="G85" s="20" t="s">
        <v>54</v>
      </c>
      <c r="H85" s="20" t="s">
        <v>55</v>
      </c>
      <c r="I85" s="20" t="s">
        <v>56</v>
      </c>
      <c r="J85" s="20" t="s">
        <v>57</v>
      </c>
      <c r="K85" s="20" t="s">
        <v>57</v>
      </c>
      <c r="L85" s="20" t="s">
        <v>111</v>
      </c>
      <c r="M85" s="20">
        <v>20</v>
      </c>
      <c r="N85" s="20" t="s">
        <v>59</v>
      </c>
      <c r="O85" s="20" t="s">
        <v>59</v>
      </c>
      <c r="P85" s="20" t="s">
        <v>59</v>
      </c>
      <c r="Q85" s="27" t="s">
        <v>1863</v>
      </c>
      <c r="R85" s="21">
        <v>2640477758.96</v>
      </c>
      <c r="S85" s="21">
        <v>8539579.6500000004</v>
      </c>
      <c r="T85" s="21">
        <v>2493439775.1300001</v>
      </c>
      <c r="U85" s="21">
        <v>44741071.030000001</v>
      </c>
      <c r="V85" s="20" t="s">
        <v>59</v>
      </c>
      <c r="W85" s="21">
        <v>325991.24</v>
      </c>
      <c r="X85" s="21">
        <v>23283.99</v>
      </c>
      <c r="Y85" s="21">
        <v>0</v>
      </c>
      <c r="Z85" s="21">
        <v>147041235.94999999</v>
      </c>
      <c r="AA85" s="21">
        <v>745584944.92999995</v>
      </c>
      <c r="AB85" s="21">
        <v>0</v>
      </c>
      <c r="AC85" s="21">
        <v>34829179.189999998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254332619</v>
      </c>
      <c r="AK85" s="21">
        <v>254332619</v>
      </c>
      <c r="AL85" s="21">
        <v>254332619</v>
      </c>
      <c r="AM85" s="21">
        <v>254332619</v>
      </c>
      <c r="AN85" s="21">
        <v>0</v>
      </c>
      <c r="AO85" s="21">
        <v>0</v>
      </c>
      <c r="AP85" s="20" t="s">
        <v>1804</v>
      </c>
    </row>
    <row r="86" spans="1:42" hidden="1" x14ac:dyDescent="0.25">
      <c r="A86" s="19" t="s">
        <v>346</v>
      </c>
      <c r="B86" s="20" t="s">
        <v>1416</v>
      </c>
      <c r="C86" s="20" t="s">
        <v>348</v>
      </c>
      <c r="D86" s="20" t="s">
        <v>349</v>
      </c>
      <c r="E86" s="20" t="s">
        <v>52</v>
      </c>
      <c r="F86" s="20" t="s">
        <v>91</v>
      </c>
      <c r="G86" s="20" t="s">
        <v>54</v>
      </c>
      <c r="H86" s="20" t="s">
        <v>55</v>
      </c>
      <c r="I86" s="20" t="s">
        <v>56</v>
      </c>
      <c r="J86" s="20" t="s">
        <v>57</v>
      </c>
      <c r="K86" s="20" t="s">
        <v>57</v>
      </c>
      <c r="L86" s="20" t="s">
        <v>58</v>
      </c>
      <c r="M86" s="20">
        <v>236</v>
      </c>
      <c r="N86" s="20" t="s">
        <v>59</v>
      </c>
      <c r="O86" s="20" t="s">
        <v>59</v>
      </c>
      <c r="P86" s="20" t="s">
        <v>57</v>
      </c>
      <c r="Q86" s="20" t="s">
        <v>1864</v>
      </c>
      <c r="R86" s="21">
        <v>258258264.44999999</v>
      </c>
      <c r="S86" s="21">
        <v>40635089.090000004</v>
      </c>
      <c r="T86" s="21">
        <v>152286643.27000001</v>
      </c>
      <c r="U86" s="21">
        <v>2551341.1800000002</v>
      </c>
      <c r="V86" s="20" t="s">
        <v>57</v>
      </c>
      <c r="W86" s="21">
        <v>477350.64</v>
      </c>
      <c r="X86" s="21">
        <v>0</v>
      </c>
      <c r="Y86" s="20">
        <v>0</v>
      </c>
      <c r="Z86" s="21">
        <v>111361215.59</v>
      </c>
      <c r="AA86" s="21">
        <v>130903031.3</v>
      </c>
      <c r="AB86" s="21">
        <v>0</v>
      </c>
      <c r="AC86" s="21">
        <v>0</v>
      </c>
      <c r="AD86" s="21">
        <v>36703140.130000003</v>
      </c>
      <c r="AE86" s="21">
        <v>54322312.039999999</v>
      </c>
      <c r="AF86" s="21">
        <v>0</v>
      </c>
      <c r="AG86" s="21">
        <v>0</v>
      </c>
      <c r="AH86" s="21">
        <v>0</v>
      </c>
      <c r="AI86" s="21">
        <v>0</v>
      </c>
      <c r="AJ86" s="21">
        <v>196040923</v>
      </c>
      <c r="AK86" s="21">
        <v>196040923</v>
      </c>
      <c r="AL86" s="21">
        <v>187163773.87</v>
      </c>
      <c r="AM86" s="21">
        <v>187163773.87</v>
      </c>
      <c r="AN86" s="21">
        <v>8877149.1300000008</v>
      </c>
      <c r="AO86" s="21">
        <v>8877149.1300000008</v>
      </c>
      <c r="AP86" s="20" t="s">
        <v>1804</v>
      </c>
    </row>
    <row r="87" spans="1:42" hidden="1" x14ac:dyDescent="0.25">
      <c r="A87" s="19" t="s">
        <v>346</v>
      </c>
      <c r="B87" s="20" t="s">
        <v>1417</v>
      </c>
      <c r="C87" s="20" t="s">
        <v>364</v>
      </c>
      <c r="D87" s="20" t="s">
        <v>365</v>
      </c>
      <c r="E87" s="20" t="s">
        <v>67</v>
      </c>
      <c r="F87" s="20" t="s">
        <v>68</v>
      </c>
      <c r="G87" s="20" t="s">
        <v>73</v>
      </c>
      <c r="H87" s="20" t="s">
        <v>74</v>
      </c>
      <c r="I87" s="20" t="s">
        <v>56</v>
      </c>
      <c r="J87" s="20" t="s">
        <v>57</v>
      </c>
      <c r="K87" s="20" t="s">
        <v>57</v>
      </c>
      <c r="L87" s="20" t="s">
        <v>111</v>
      </c>
      <c r="M87" s="20">
        <v>0</v>
      </c>
      <c r="N87" s="20" t="s">
        <v>57</v>
      </c>
      <c r="O87" s="20" t="s">
        <v>57</v>
      </c>
      <c r="P87" s="20" t="s">
        <v>57</v>
      </c>
      <c r="Q87" s="20" t="s">
        <v>1830</v>
      </c>
      <c r="R87" s="21">
        <v>0</v>
      </c>
      <c r="S87" s="21">
        <v>0</v>
      </c>
      <c r="T87" s="21">
        <v>0</v>
      </c>
      <c r="U87" s="21">
        <v>0</v>
      </c>
      <c r="V87" s="20" t="s">
        <v>57</v>
      </c>
      <c r="W87" s="21">
        <v>0</v>
      </c>
      <c r="X87" s="21">
        <v>0</v>
      </c>
      <c r="Y87" s="20">
        <v>0</v>
      </c>
      <c r="Z87" s="21">
        <v>0</v>
      </c>
      <c r="AA87" s="21">
        <v>-425197217.69999999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1</v>
      </c>
      <c r="AK87" s="21">
        <v>1</v>
      </c>
      <c r="AL87" s="21">
        <v>1.24</v>
      </c>
      <c r="AM87" s="21">
        <v>1.24</v>
      </c>
      <c r="AN87" s="21">
        <v>0</v>
      </c>
      <c r="AO87" s="21">
        <v>0</v>
      </c>
      <c r="AP87" s="20" t="s">
        <v>1804</v>
      </c>
    </row>
    <row r="88" spans="1:42" hidden="1" x14ac:dyDescent="0.25">
      <c r="A88" s="19" t="s">
        <v>346</v>
      </c>
      <c r="B88" s="20" t="s">
        <v>1865</v>
      </c>
      <c r="C88" s="22" t="s">
        <v>1866</v>
      </c>
      <c r="D88" s="20" t="s">
        <v>1867</v>
      </c>
      <c r="E88" s="20" t="s">
        <v>67</v>
      </c>
      <c r="F88" s="20" t="s">
        <v>72</v>
      </c>
      <c r="G88" s="20" t="s">
        <v>54</v>
      </c>
      <c r="H88" s="20" t="s">
        <v>55</v>
      </c>
      <c r="I88" s="20" t="s">
        <v>56</v>
      </c>
      <c r="J88" s="20" t="s">
        <v>57</v>
      </c>
      <c r="K88" s="20" t="s">
        <v>57</v>
      </c>
      <c r="L88" s="20" t="s">
        <v>111</v>
      </c>
      <c r="M88" s="20">
        <v>0</v>
      </c>
      <c r="N88" s="20" t="s">
        <v>57</v>
      </c>
      <c r="O88" s="20" t="s">
        <v>59</v>
      </c>
      <c r="P88" s="20" t="s">
        <v>57</v>
      </c>
      <c r="Q88" s="20" t="s">
        <v>1062</v>
      </c>
      <c r="R88" s="21">
        <v>620435.77</v>
      </c>
      <c r="S88" s="21">
        <v>7800</v>
      </c>
      <c r="T88" s="21">
        <v>257771.56</v>
      </c>
      <c r="U88" s="21">
        <v>0</v>
      </c>
      <c r="V88" s="20" t="s">
        <v>57</v>
      </c>
      <c r="W88" s="21">
        <v>2000</v>
      </c>
      <c r="X88" s="21">
        <v>0</v>
      </c>
      <c r="Y88" s="20">
        <v>0</v>
      </c>
      <c r="Z88" s="21">
        <v>-430107.22</v>
      </c>
      <c r="AA88" s="21">
        <v>37620634.390000001</v>
      </c>
      <c r="AB88" s="21">
        <v>0</v>
      </c>
      <c r="AC88" s="21">
        <v>0</v>
      </c>
      <c r="AD88" s="21">
        <v>43200</v>
      </c>
      <c r="AE88" s="21">
        <v>6000</v>
      </c>
      <c r="AF88" s="21">
        <v>0</v>
      </c>
      <c r="AG88" s="21">
        <v>0</v>
      </c>
      <c r="AH88" s="21">
        <v>0</v>
      </c>
      <c r="AI88" s="21">
        <v>0</v>
      </c>
      <c r="AJ88" s="21">
        <v>82346820</v>
      </c>
      <c r="AK88" s="21">
        <v>82346820</v>
      </c>
      <c r="AL88" s="21">
        <v>82346820</v>
      </c>
      <c r="AM88" s="21">
        <v>82346820</v>
      </c>
      <c r="AN88" s="21">
        <v>0</v>
      </c>
      <c r="AO88" s="21">
        <v>0</v>
      </c>
      <c r="AP88" s="20" t="s">
        <v>1819</v>
      </c>
    </row>
    <row r="89" spans="1:42" hidden="1" x14ac:dyDescent="0.25">
      <c r="A89" s="19" t="s">
        <v>346</v>
      </c>
      <c r="B89" s="20" t="s">
        <v>1418</v>
      </c>
      <c r="C89" s="20" t="s">
        <v>1277</v>
      </c>
      <c r="D89" s="20" t="s">
        <v>374</v>
      </c>
      <c r="E89" s="20" t="s">
        <v>52</v>
      </c>
      <c r="F89" s="20" t="s">
        <v>72</v>
      </c>
      <c r="G89" s="20" t="s">
        <v>54</v>
      </c>
      <c r="H89" s="20" t="s">
        <v>55</v>
      </c>
      <c r="I89" s="20" t="s">
        <v>56</v>
      </c>
      <c r="J89" s="20" t="s">
        <v>57</v>
      </c>
      <c r="K89" s="20" t="s">
        <v>57</v>
      </c>
      <c r="L89" s="20" t="s">
        <v>111</v>
      </c>
      <c r="M89" s="20">
        <v>88</v>
      </c>
      <c r="N89" s="20" t="s">
        <v>59</v>
      </c>
      <c r="O89" s="20" t="s">
        <v>59</v>
      </c>
      <c r="P89" s="20" t="s">
        <v>57</v>
      </c>
      <c r="Q89" s="20" t="s">
        <v>1868</v>
      </c>
      <c r="R89" s="21">
        <v>28139976.98</v>
      </c>
      <c r="S89" s="21">
        <v>13280678.24</v>
      </c>
      <c r="T89" s="21">
        <v>28482453.109999999</v>
      </c>
      <c r="U89" s="21">
        <v>1558505.37</v>
      </c>
      <c r="V89" s="20" t="s">
        <v>57</v>
      </c>
      <c r="W89" s="21">
        <v>365211.01</v>
      </c>
      <c r="X89" s="21">
        <v>0</v>
      </c>
      <c r="Y89" s="20">
        <v>0</v>
      </c>
      <c r="Z89" s="21">
        <v>-342476.13</v>
      </c>
      <c r="AA89" s="21">
        <v>19211653.440000001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4000000</v>
      </c>
      <c r="AJ89" s="21">
        <v>19435689.84</v>
      </c>
      <c r="AK89" s="21">
        <v>23435689.84</v>
      </c>
      <c r="AL89" s="21">
        <v>19435689.84</v>
      </c>
      <c r="AM89" s="21">
        <v>23435689.84</v>
      </c>
      <c r="AN89" s="21">
        <v>0</v>
      </c>
      <c r="AO89" s="21">
        <v>0</v>
      </c>
      <c r="AP89" s="20" t="s">
        <v>1804</v>
      </c>
    </row>
    <row r="90" spans="1:42" hidden="1" x14ac:dyDescent="0.25">
      <c r="A90" s="19" t="s">
        <v>346</v>
      </c>
      <c r="B90" s="20" t="s">
        <v>1419</v>
      </c>
      <c r="C90" s="20" t="s">
        <v>354</v>
      </c>
      <c r="D90" s="20" t="s">
        <v>355</v>
      </c>
      <c r="E90" s="20" t="s">
        <v>52</v>
      </c>
      <c r="F90" s="20" t="s">
        <v>280</v>
      </c>
      <c r="G90" s="20" t="s">
        <v>54</v>
      </c>
      <c r="H90" s="20" t="s">
        <v>55</v>
      </c>
      <c r="I90" s="20" t="s">
        <v>256</v>
      </c>
      <c r="J90" s="20" t="s">
        <v>59</v>
      </c>
      <c r="K90" s="20" t="s">
        <v>57</v>
      </c>
      <c r="L90" s="20" t="s">
        <v>111</v>
      </c>
      <c r="M90" s="20">
        <v>132</v>
      </c>
      <c r="N90" s="20" t="s">
        <v>59</v>
      </c>
      <c r="O90" s="20" t="s">
        <v>59</v>
      </c>
      <c r="P90" s="20" t="s">
        <v>59</v>
      </c>
      <c r="Q90" s="20" t="s">
        <v>1869</v>
      </c>
      <c r="R90" s="21">
        <v>11164904.140000001</v>
      </c>
      <c r="S90" s="21">
        <v>24307900.420000002</v>
      </c>
      <c r="T90" s="21">
        <v>77705434.109999999</v>
      </c>
      <c r="U90" s="21">
        <v>43108433.149999999</v>
      </c>
      <c r="V90" s="20" t="s">
        <v>57</v>
      </c>
      <c r="W90" s="21">
        <v>710837.75</v>
      </c>
      <c r="X90" s="21">
        <v>0</v>
      </c>
      <c r="Y90" s="20">
        <v>33640.769999999997</v>
      </c>
      <c r="Z90" s="21">
        <v>786087016.51999998</v>
      </c>
      <c r="AA90" s="21">
        <v>617558414.51999998</v>
      </c>
      <c r="AB90" s="21">
        <v>0</v>
      </c>
      <c r="AC90" s="21">
        <v>1729121693.6700001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77850603</v>
      </c>
      <c r="AK90" s="21">
        <v>77850603</v>
      </c>
      <c r="AL90" s="21">
        <v>1072594391.0700001</v>
      </c>
      <c r="AM90" s="21">
        <v>522568747.06999999</v>
      </c>
      <c r="AN90" s="21">
        <v>0</v>
      </c>
      <c r="AO90" s="21">
        <v>0</v>
      </c>
      <c r="AP90" s="20" t="s">
        <v>1804</v>
      </c>
    </row>
    <row r="91" spans="1:42" hidden="1" x14ac:dyDescent="0.25">
      <c r="A91" s="19" t="s">
        <v>346</v>
      </c>
      <c r="B91" s="20" t="s">
        <v>1420</v>
      </c>
      <c r="C91" s="20" t="s">
        <v>376</v>
      </c>
      <c r="D91" s="20" t="s">
        <v>377</v>
      </c>
      <c r="E91" s="20" t="s">
        <v>52</v>
      </c>
      <c r="F91" s="20" t="s">
        <v>63</v>
      </c>
      <c r="G91" s="20" t="s">
        <v>54</v>
      </c>
      <c r="H91" s="20" t="s">
        <v>55</v>
      </c>
      <c r="I91" s="20" t="s">
        <v>56</v>
      </c>
      <c r="J91" s="20" t="s">
        <v>57</v>
      </c>
      <c r="K91" s="20" t="s">
        <v>59</v>
      </c>
      <c r="L91" s="20" t="s">
        <v>111</v>
      </c>
      <c r="M91" s="20">
        <v>375</v>
      </c>
      <c r="N91" s="20" t="s">
        <v>59</v>
      </c>
      <c r="O91" s="20" t="s">
        <v>59</v>
      </c>
      <c r="P91" s="20" t="s">
        <v>59</v>
      </c>
      <c r="Q91" s="20" t="s">
        <v>1066</v>
      </c>
      <c r="R91" s="21">
        <v>51901271.619999997</v>
      </c>
      <c r="S91" s="21">
        <v>39905394.25</v>
      </c>
      <c r="T91" s="21">
        <v>57145071.93</v>
      </c>
      <c r="U91" s="21">
        <v>0</v>
      </c>
      <c r="V91" s="20" t="s">
        <v>57</v>
      </c>
      <c r="W91" s="21">
        <v>242923.33</v>
      </c>
      <c r="X91" s="21">
        <v>0</v>
      </c>
      <c r="Y91" s="20">
        <v>0</v>
      </c>
      <c r="Z91" s="21">
        <v>2785634.04</v>
      </c>
      <c r="AA91" s="21">
        <v>340531975.86000001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289684419</v>
      </c>
      <c r="AK91" s="21">
        <v>291333390</v>
      </c>
      <c r="AL91" s="21">
        <v>418067274</v>
      </c>
      <c r="AM91" s="21">
        <v>420447038.10000002</v>
      </c>
      <c r="AN91" s="21">
        <v>0</v>
      </c>
      <c r="AO91" s="21">
        <v>0</v>
      </c>
      <c r="AP91" s="20" t="s">
        <v>1804</v>
      </c>
    </row>
    <row r="92" spans="1:42" hidden="1" x14ac:dyDescent="0.25">
      <c r="A92" s="19" t="s">
        <v>346</v>
      </c>
      <c r="B92" s="20" t="s">
        <v>1870</v>
      </c>
      <c r="C92" s="20" t="s">
        <v>367</v>
      </c>
      <c r="D92" s="20" t="s">
        <v>368</v>
      </c>
      <c r="E92" s="20" t="s">
        <v>52</v>
      </c>
      <c r="F92" s="20" t="s">
        <v>98</v>
      </c>
      <c r="G92" s="20" t="s">
        <v>54</v>
      </c>
      <c r="H92" s="20" t="s">
        <v>55</v>
      </c>
      <c r="I92" s="20" t="s">
        <v>56</v>
      </c>
      <c r="J92" s="20" t="s">
        <v>57</v>
      </c>
      <c r="K92" s="20" t="s">
        <v>57</v>
      </c>
      <c r="L92" s="20" t="s">
        <v>58</v>
      </c>
      <c r="M92" s="20">
        <v>27</v>
      </c>
      <c r="N92" s="20" t="s">
        <v>59</v>
      </c>
      <c r="O92" s="20" t="s">
        <v>59</v>
      </c>
      <c r="P92" s="20" t="s">
        <v>57</v>
      </c>
      <c r="Q92" s="20" t="s">
        <v>1871</v>
      </c>
      <c r="R92" s="21">
        <v>255887.15</v>
      </c>
      <c r="S92" s="21">
        <v>2497881.86</v>
      </c>
      <c r="T92" s="21">
        <v>3322783.29</v>
      </c>
      <c r="U92" s="21">
        <v>49160</v>
      </c>
      <c r="V92" s="20" t="s">
        <v>57</v>
      </c>
      <c r="W92" s="21">
        <v>294262.14</v>
      </c>
      <c r="X92" s="21">
        <v>0</v>
      </c>
      <c r="Y92" s="20">
        <v>0</v>
      </c>
      <c r="Z92" s="21">
        <v>497814.95</v>
      </c>
      <c r="AA92" s="21">
        <v>235527.51</v>
      </c>
      <c r="AB92" s="21">
        <v>1</v>
      </c>
      <c r="AC92" s="21">
        <v>0</v>
      </c>
      <c r="AD92" s="21">
        <v>1459074.45</v>
      </c>
      <c r="AE92" s="21">
        <v>3564133.34</v>
      </c>
      <c r="AF92" s="21">
        <v>0</v>
      </c>
      <c r="AG92" s="21">
        <v>0</v>
      </c>
      <c r="AH92" s="21">
        <v>0</v>
      </c>
      <c r="AI92" s="21">
        <v>0</v>
      </c>
      <c r="AJ92" s="21">
        <v>9000000</v>
      </c>
      <c r="AK92" s="21">
        <v>9000000</v>
      </c>
      <c r="AL92" s="21">
        <v>8999950</v>
      </c>
      <c r="AM92" s="21">
        <v>8999950</v>
      </c>
      <c r="AN92" s="21">
        <v>50</v>
      </c>
      <c r="AO92" s="21">
        <v>50</v>
      </c>
      <c r="AP92" s="20" t="s">
        <v>1804</v>
      </c>
    </row>
    <row r="93" spans="1:42" hidden="1" x14ac:dyDescent="0.25">
      <c r="A93" s="19" t="s">
        <v>346</v>
      </c>
      <c r="B93" s="20" t="s">
        <v>1424</v>
      </c>
      <c r="C93" s="20" t="s">
        <v>361</v>
      </c>
      <c r="D93" s="20" t="s">
        <v>362</v>
      </c>
      <c r="E93" s="20" t="s">
        <v>52</v>
      </c>
      <c r="F93" s="20" t="s">
        <v>68</v>
      </c>
      <c r="G93" s="20" t="s">
        <v>54</v>
      </c>
      <c r="H93" s="20" t="s">
        <v>55</v>
      </c>
      <c r="I93" s="20" t="s">
        <v>56</v>
      </c>
      <c r="J93" s="20" t="s">
        <v>57</v>
      </c>
      <c r="K93" s="20" t="s">
        <v>57</v>
      </c>
      <c r="L93" s="20" t="s">
        <v>111</v>
      </c>
      <c r="M93" s="20">
        <v>137</v>
      </c>
      <c r="N93" s="20" t="s">
        <v>59</v>
      </c>
      <c r="O93" s="20" t="s">
        <v>59</v>
      </c>
      <c r="P93" s="20" t="s">
        <v>57</v>
      </c>
      <c r="Q93" s="20" t="s">
        <v>1061</v>
      </c>
      <c r="R93" s="21">
        <v>68233727.879999995</v>
      </c>
      <c r="S93" s="21">
        <v>31041030.920000002</v>
      </c>
      <c r="T93" s="21">
        <v>64865812.079999998</v>
      </c>
      <c r="U93" s="21">
        <v>0</v>
      </c>
      <c r="V93" s="20" t="s">
        <v>59</v>
      </c>
      <c r="W93" s="21">
        <v>424470.81</v>
      </c>
      <c r="X93" s="21">
        <v>644.02</v>
      </c>
      <c r="Y93" s="21">
        <v>0</v>
      </c>
      <c r="Z93" s="21">
        <v>3367915.8</v>
      </c>
      <c r="AA93" s="21">
        <v>195184996.28999999</v>
      </c>
      <c r="AB93" s="21">
        <v>195182195.84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4000000</v>
      </c>
      <c r="AI93" s="21">
        <v>0</v>
      </c>
      <c r="AJ93" s="21">
        <v>186069209</v>
      </c>
      <c r="AK93" s="21">
        <v>186394380</v>
      </c>
      <c r="AL93" s="21">
        <v>186063209.47999999</v>
      </c>
      <c r="AM93" s="21">
        <v>186394379.58000001</v>
      </c>
      <c r="AN93" s="21">
        <v>0</v>
      </c>
      <c r="AO93" s="21">
        <v>0</v>
      </c>
      <c r="AP93" s="20" t="s">
        <v>1804</v>
      </c>
    </row>
    <row r="94" spans="1:42" hidden="1" x14ac:dyDescent="0.25">
      <c r="A94" s="19" t="s">
        <v>346</v>
      </c>
      <c r="B94" s="20" t="s">
        <v>1425</v>
      </c>
      <c r="C94" s="20" t="s">
        <v>351</v>
      </c>
      <c r="D94" s="20" t="s">
        <v>352</v>
      </c>
      <c r="E94" s="20" t="s">
        <v>52</v>
      </c>
      <c r="F94" s="20" t="s">
        <v>128</v>
      </c>
      <c r="G94" s="20" t="s">
        <v>54</v>
      </c>
      <c r="H94" s="20" t="s">
        <v>55</v>
      </c>
      <c r="I94" s="20" t="s">
        <v>56</v>
      </c>
      <c r="J94" s="20" t="s">
        <v>57</v>
      </c>
      <c r="K94" s="20" t="s">
        <v>57</v>
      </c>
      <c r="L94" s="20" t="s">
        <v>111</v>
      </c>
      <c r="M94" s="20">
        <v>3</v>
      </c>
      <c r="N94" s="20" t="s">
        <v>59</v>
      </c>
      <c r="O94" s="20" t="s">
        <v>59</v>
      </c>
      <c r="P94" s="20" t="s">
        <v>57</v>
      </c>
      <c r="Q94" s="27" t="s">
        <v>1872</v>
      </c>
      <c r="R94" s="21">
        <v>0</v>
      </c>
      <c r="S94" s="21">
        <v>488632.4</v>
      </c>
      <c r="T94" s="21">
        <v>877878.06</v>
      </c>
      <c r="U94" s="21">
        <v>10010</v>
      </c>
      <c r="V94" s="20" t="s">
        <v>57</v>
      </c>
      <c r="W94" s="21">
        <v>167672.69</v>
      </c>
      <c r="X94" s="21">
        <v>0</v>
      </c>
      <c r="Y94" s="20">
        <v>0</v>
      </c>
      <c r="Z94" s="21">
        <v>-538622.99</v>
      </c>
      <c r="AA94" s="21">
        <v>1205759.77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198779.11</v>
      </c>
      <c r="AJ94" s="21">
        <v>1256301</v>
      </c>
      <c r="AK94" s="21">
        <v>1511301</v>
      </c>
      <c r="AL94" s="21">
        <v>843080.11</v>
      </c>
      <c r="AM94" s="21">
        <v>1256301</v>
      </c>
      <c r="AN94" s="21">
        <v>413220.89</v>
      </c>
      <c r="AO94" s="21">
        <v>0</v>
      </c>
      <c r="AP94" s="20" t="s">
        <v>1804</v>
      </c>
    </row>
    <row r="95" spans="1:42" hidden="1" x14ac:dyDescent="0.25">
      <c r="A95" s="19" t="s">
        <v>346</v>
      </c>
      <c r="B95" s="20" t="s">
        <v>1426</v>
      </c>
      <c r="C95" s="20" t="s">
        <v>385</v>
      </c>
      <c r="D95" s="20" t="s">
        <v>386</v>
      </c>
      <c r="E95" s="20" t="s">
        <v>52</v>
      </c>
      <c r="F95" s="20" t="s">
        <v>110</v>
      </c>
      <c r="G95" s="20" t="s">
        <v>54</v>
      </c>
      <c r="H95" s="20" t="s">
        <v>55</v>
      </c>
      <c r="I95" s="20" t="s">
        <v>56</v>
      </c>
      <c r="J95" s="20" t="s">
        <v>57</v>
      </c>
      <c r="K95" s="20" t="s">
        <v>57</v>
      </c>
      <c r="L95" s="20" t="s">
        <v>111</v>
      </c>
      <c r="M95" s="20">
        <v>54</v>
      </c>
      <c r="N95" s="20" t="s">
        <v>59</v>
      </c>
      <c r="O95" s="20" t="s">
        <v>59</v>
      </c>
      <c r="P95" s="20" t="s">
        <v>59</v>
      </c>
      <c r="Q95" s="20" t="s">
        <v>1873</v>
      </c>
      <c r="R95" s="21">
        <v>0</v>
      </c>
      <c r="S95" s="21">
        <v>8050288.3300000001</v>
      </c>
      <c r="T95" s="21">
        <v>8762606.5299999993</v>
      </c>
      <c r="U95" s="21">
        <v>0</v>
      </c>
      <c r="V95" s="20" t="s">
        <v>57</v>
      </c>
      <c r="W95" s="21">
        <v>342303</v>
      </c>
      <c r="X95" s="21">
        <v>0</v>
      </c>
      <c r="Y95" s="20">
        <v>15864</v>
      </c>
      <c r="Z95" s="21">
        <v>1749781.06</v>
      </c>
      <c r="AA95" s="21">
        <v>227645399.78999999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388343079.02999997</v>
      </c>
      <c r="AK95" s="21">
        <v>388343079.02999997</v>
      </c>
      <c r="AL95" s="21">
        <v>347607531.64999998</v>
      </c>
      <c r="AM95" s="21">
        <v>347607531.64999998</v>
      </c>
      <c r="AN95" s="21">
        <v>40735547.380000003</v>
      </c>
      <c r="AO95" s="21">
        <v>40735547.380000003</v>
      </c>
      <c r="AP95" s="20" t="s">
        <v>1804</v>
      </c>
    </row>
    <row r="96" spans="1:42" hidden="1" x14ac:dyDescent="0.25">
      <c r="A96" s="19" t="s">
        <v>346</v>
      </c>
      <c r="B96" s="20" t="s">
        <v>1427</v>
      </c>
      <c r="C96" s="20" t="s">
        <v>357</v>
      </c>
      <c r="D96" s="20" t="s">
        <v>358</v>
      </c>
      <c r="E96" s="20" t="s">
        <v>52</v>
      </c>
      <c r="F96" s="20" t="s">
        <v>359</v>
      </c>
      <c r="G96" s="20" t="s">
        <v>54</v>
      </c>
      <c r="H96" s="20" t="s">
        <v>55</v>
      </c>
      <c r="I96" s="20" t="s">
        <v>56</v>
      </c>
      <c r="J96" s="20" t="s">
        <v>57</v>
      </c>
      <c r="K96" s="20" t="s">
        <v>57</v>
      </c>
      <c r="L96" s="20" t="s">
        <v>58</v>
      </c>
      <c r="M96" s="20">
        <v>67</v>
      </c>
      <c r="N96" s="20" t="s">
        <v>59</v>
      </c>
      <c r="O96" s="20" t="s">
        <v>59</v>
      </c>
      <c r="P96" s="20" t="s">
        <v>59</v>
      </c>
      <c r="Q96" s="20" t="s">
        <v>1874</v>
      </c>
      <c r="R96" s="21">
        <v>8317112.1200000001</v>
      </c>
      <c r="S96" s="21">
        <v>9012869.8599999994</v>
      </c>
      <c r="T96" s="21">
        <v>30309370.02</v>
      </c>
      <c r="U96" s="21">
        <v>0</v>
      </c>
      <c r="V96" s="20" t="s">
        <v>57</v>
      </c>
      <c r="W96" s="21">
        <v>341159.38</v>
      </c>
      <c r="X96" s="21">
        <v>0</v>
      </c>
      <c r="Y96" s="20">
        <v>0</v>
      </c>
      <c r="Z96" s="21">
        <v>-17323206.559999999</v>
      </c>
      <c r="AA96" s="21">
        <v>-27000048.329999998</v>
      </c>
      <c r="AB96" s="21">
        <v>0</v>
      </c>
      <c r="AC96" s="21">
        <v>0</v>
      </c>
      <c r="AD96" s="21">
        <v>10872630.220000001</v>
      </c>
      <c r="AE96" s="21">
        <v>14493490.050000001</v>
      </c>
      <c r="AF96" s="21">
        <v>0</v>
      </c>
      <c r="AG96" s="21">
        <v>0</v>
      </c>
      <c r="AH96" s="21">
        <v>0</v>
      </c>
      <c r="AI96" s="21">
        <v>0</v>
      </c>
      <c r="AJ96" s="21">
        <v>239994409</v>
      </c>
      <c r="AK96" s="21">
        <v>239994409</v>
      </c>
      <c r="AL96" s="21">
        <v>223483746.68000001</v>
      </c>
      <c r="AM96" s="21">
        <v>223483746.68000001</v>
      </c>
      <c r="AN96" s="21">
        <v>16516253.32</v>
      </c>
      <c r="AO96" s="21">
        <v>16516253.32</v>
      </c>
      <c r="AP96" s="20" t="s">
        <v>1804</v>
      </c>
    </row>
    <row r="97" spans="1:42" hidden="1" x14ac:dyDescent="0.25">
      <c r="A97" s="19" t="s">
        <v>346</v>
      </c>
      <c r="B97" s="20" t="s">
        <v>1428</v>
      </c>
      <c r="C97" s="20" t="s">
        <v>388</v>
      </c>
      <c r="D97" s="20" t="s">
        <v>389</v>
      </c>
      <c r="E97" s="20" t="s">
        <v>52</v>
      </c>
      <c r="F97" s="20" t="s">
        <v>280</v>
      </c>
      <c r="G97" s="20" t="s">
        <v>54</v>
      </c>
      <c r="H97" s="20" t="s">
        <v>55</v>
      </c>
      <c r="I97" s="20" t="s">
        <v>56</v>
      </c>
      <c r="J97" s="20" t="s">
        <v>57</v>
      </c>
      <c r="K97" s="20" t="s">
        <v>59</v>
      </c>
      <c r="L97" s="20" t="s">
        <v>111</v>
      </c>
      <c r="M97" s="20">
        <v>15</v>
      </c>
      <c r="N97" s="20" t="s">
        <v>59</v>
      </c>
      <c r="O97" s="20" t="s">
        <v>59</v>
      </c>
      <c r="P97" s="20" t="s">
        <v>57</v>
      </c>
      <c r="Q97" s="20" t="s">
        <v>1069</v>
      </c>
      <c r="R97" s="21">
        <v>10091000</v>
      </c>
      <c r="S97" s="21">
        <v>969000</v>
      </c>
      <c r="T97" s="21">
        <v>3137000</v>
      </c>
      <c r="U97" s="21">
        <v>0</v>
      </c>
      <c r="V97" s="20" t="s">
        <v>57</v>
      </c>
      <c r="W97" s="21">
        <v>63850.8</v>
      </c>
      <c r="X97" s="21">
        <v>0</v>
      </c>
      <c r="Y97" s="20">
        <v>0</v>
      </c>
      <c r="Z97" s="21">
        <v>7266000</v>
      </c>
      <c r="AA97" s="21">
        <v>48614000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0" t="s">
        <v>1804</v>
      </c>
    </row>
    <row r="98" spans="1:42" hidden="1" x14ac:dyDescent="0.25">
      <c r="A98" s="19" t="s">
        <v>346</v>
      </c>
      <c r="B98" s="20" t="s">
        <v>1875</v>
      </c>
      <c r="C98" s="22" t="s">
        <v>1876</v>
      </c>
      <c r="D98" s="20" t="s">
        <v>1877</v>
      </c>
      <c r="E98" s="20" t="s">
        <v>67</v>
      </c>
      <c r="F98" s="20" t="s">
        <v>185</v>
      </c>
      <c r="G98" s="20" t="s">
        <v>54</v>
      </c>
      <c r="H98" s="20" t="s">
        <v>55</v>
      </c>
      <c r="I98" s="20" t="s">
        <v>56</v>
      </c>
      <c r="J98" s="20" t="s">
        <v>57</v>
      </c>
      <c r="K98" s="20" t="s">
        <v>57</v>
      </c>
      <c r="L98" s="20" t="s">
        <v>111</v>
      </c>
      <c r="M98" s="20">
        <v>0</v>
      </c>
      <c r="N98" s="20" t="s">
        <v>57</v>
      </c>
      <c r="O98" s="20" t="s">
        <v>59</v>
      </c>
      <c r="P98" s="20" t="s">
        <v>57</v>
      </c>
      <c r="Q98" s="20" t="s">
        <v>1062</v>
      </c>
      <c r="R98" s="21">
        <v>6343246.2199999997</v>
      </c>
      <c r="S98" s="21">
        <v>36430</v>
      </c>
      <c r="T98" s="21">
        <v>3306039.94</v>
      </c>
      <c r="U98" s="21">
        <v>-9012869.8599999994</v>
      </c>
      <c r="V98" s="20" t="s">
        <v>57</v>
      </c>
      <c r="W98" s="21">
        <v>10000</v>
      </c>
      <c r="X98" s="21">
        <v>0</v>
      </c>
      <c r="Y98" s="20">
        <v>0</v>
      </c>
      <c r="Z98" s="21">
        <v>4271505.3499999996</v>
      </c>
      <c r="AA98" s="21">
        <v>22083027.559999999</v>
      </c>
      <c r="AB98" s="21">
        <v>0</v>
      </c>
      <c r="AC98" s="21">
        <v>0</v>
      </c>
      <c r="AD98" s="21">
        <v>43200</v>
      </c>
      <c r="AE98" s="21">
        <v>1636000</v>
      </c>
      <c r="AF98" s="21">
        <v>0</v>
      </c>
      <c r="AG98" s="21">
        <v>0</v>
      </c>
      <c r="AH98" s="21">
        <v>0</v>
      </c>
      <c r="AI98" s="21">
        <v>0</v>
      </c>
      <c r="AJ98" s="21">
        <v>54699274</v>
      </c>
      <c r="AK98" s="21">
        <v>54699274</v>
      </c>
      <c r="AL98" s="21">
        <v>54698546.729999997</v>
      </c>
      <c r="AM98" s="21">
        <v>54698546.729999997</v>
      </c>
      <c r="AN98" s="21">
        <v>727.27</v>
      </c>
      <c r="AO98" s="21">
        <v>727.27</v>
      </c>
      <c r="AP98" s="20" t="s">
        <v>1819</v>
      </c>
    </row>
    <row r="99" spans="1:42" hidden="1" x14ac:dyDescent="0.25">
      <c r="A99" s="19" t="s">
        <v>346</v>
      </c>
      <c r="B99" s="20" t="s">
        <v>1430</v>
      </c>
      <c r="C99" s="20" t="s">
        <v>370</v>
      </c>
      <c r="D99" s="20" t="s">
        <v>371</v>
      </c>
      <c r="E99" s="20" t="s">
        <v>52</v>
      </c>
      <c r="F99" s="20" t="s">
        <v>204</v>
      </c>
      <c r="G99" s="20" t="s">
        <v>54</v>
      </c>
      <c r="H99" s="20" t="s">
        <v>55</v>
      </c>
      <c r="I99" s="20" t="s">
        <v>56</v>
      </c>
      <c r="J99" s="20" t="s">
        <v>57</v>
      </c>
      <c r="K99" s="20" t="s">
        <v>57</v>
      </c>
      <c r="L99" s="20" t="s">
        <v>58</v>
      </c>
      <c r="M99" s="20">
        <v>446</v>
      </c>
      <c r="N99" s="20" t="s">
        <v>59</v>
      </c>
      <c r="O99" s="20" t="s">
        <v>59</v>
      </c>
      <c r="P99" s="20" t="s">
        <v>57</v>
      </c>
      <c r="Q99" s="20" t="s">
        <v>1878</v>
      </c>
      <c r="R99" s="21">
        <v>75672767.030000001</v>
      </c>
      <c r="S99" s="21">
        <v>44553218.649999999</v>
      </c>
      <c r="T99" s="21">
        <v>89179810.980000004</v>
      </c>
      <c r="U99" s="21">
        <v>0</v>
      </c>
      <c r="V99" s="20" t="s">
        <v>57</v>
      </c>
      <c r="W99" s="21">
        <v>294327.90999999997</v>
      </c>
      <c r="X99" s="21">
        <v>0</v>
      </c>
      <c r="Y99" s="20">
        <v>0</v>
      </c>
      <c r="Z99" s="21">
        <v>2764369.91</v>
      </c>
      <c r="AA99" s="21">
        <v>2966876.69</v>
      </c>
      <c r="AB99" s="21">
        <v>2966876.69</v>
      </c>
      <c r="AC99" s="21">
        <v>0</v>
      </c>
      <c r="AD99" s="21">
        <v>39772822.539999999</v>
      </c>
      <c r="AE99" s="21">
        <v>38064605.32</v>
      </c>
      <c r="AF99" s="21">
        <v>0</v>
      </c>
      <c r="AG99" s="21">
        <v>0</v>
      </c>
      <c r="AH99" s="21">
        <v>0</v>
      </c>
      <c r="AI99" s="21">
        <v>0</v>
      </c>
      <c r="AJ99" s="21">
        <v>221702474</v>
      </c>
      <c r="AK99" s="21">
        <v>221702474</v>
      </c>
      <c r="AL99" s="21">
        <v>221702474.55000001</v>
      </c>
      <c r="AM99" s="21">
        <v>221702474.55000001</v>
      </c>
      <c r="AN99" s="21">
        <v>0</v>
      </c>
      <c r="AO99" s="21">
        <v>0</v>
      </c>
      <c r="AP99" s="20" t="s">
        <v>1804</v>
      </c>
    </row>
    <row r="100" spans="1:42" hidden="1" x14ac:dyDescent="0.25">
      <c r="A100" s="19" t="s">
        <v>346</v>
      </c>
      <c r="B100" s="20" t="s">
        <v>1239</v>
      </c>
      <c r="C100" s="20" t="s">
        <v>379</v>
      </c>
      <c r="D100" s="20" t="s">
        <v>380</v>
      </c>
      <c r="E100" s="20" t="s">
        <v>67</v>
      </c>
      <c r="F100" s="20" t="s">
        <v>98</v>
      </c>
      <c r="G100" s="20" t="s">
        <v>73</v>
      </c>
      <c r="H100" s="20" t="s">
        <v>74</v>
      </c>
      <c r="I100" s="20" t="s">
        <v>56</v>
      </c>
      <c r="J100" s="20" t="s">
        <v>57</v>
      </c>
      <c r="K100" s="20" t="s">
        <v>57</v>
      </c>
      <c r="L100" s="20" t="s">
        <v>111</v>
      </c>
      <c r="M100" s="20">
        <v>23</v>
      </c>
      <c r="N100" s="20" t="s">
        <v>57</v>
      </c>
      <c r="O100" s="20" t="s">
        <v>59</v>
      </c>
      <c r="P100" s="20" t="s">
        <v>57</v>
      </c>
      <c r="Q100" s="20" t="s">
        <v>1062</v>
      </c>
      <c r="R100" s="21">
        <v>4080326.64</v>
      </c>
      <c r="S100" s="21">
        <v>3125191.27</v>
      </c>
      <c r="T100" s="21">
        <v>59141190.700000003</v>
      </c>
      <c r="U100" s="21">
        <v>0</v>
      </c>
      <c r="V100" s="20" t="s">
        <v>57</v>
      </c>
      <c r="W100" s="21">
        <v>246160.07</v>
      </c>
      <c r="X100" s="21">
        <v>0</v>
      </c>
      <c r="Y100" s="20">
        <v>0</v>
      </c>
      <c r="Z100" s="21">
        <v>-55023410.289999999</v>
      </c>
      <c r="AA100" s="21">
        <v>-261613209.31</v>
      </c>
      <c r="AB100" s="21">
        <v>0</v>
      </c>
      <c r="AC100" s="21">
        <v>0</v>
      </c>
      <c r="AD100" s="21">
        <v>9535223.2300000004</v>
      </c>
      <c r="AE100" s="21">
        <v>3095445.01</v>
      </c>
      <c r="AF100" s="21">
        <v>0</v>
      </c>
      <c r="AG100" s="21">
        <v>0</v>
      </c>
      <c r="AH100" s="21">
        <v>11897502.17</v>
      </c>
      <c r="AI100" s="21">
        <v>18000000</v>
      </c>
      <c r="AJ100" s="21">
        <v>50000000</v>
      </c>
      <c r="AK100" s="21">
        <v>50000000</v>
      </c>
      <c r="AL100" s="21">
        <v>23238721.379999999</v>
      </c>
      <c r="AM100" s="21">
        <v>41238721.380000003</v>
      </c>
      <c r="AN100" s="21">
        <v>26761278.620000001</v>
      </c>
      <c r="AO100" s="21">
        <v>8761278.6199999992</v>
      </c>
      <c r="AP100" s="20" t="s">
        <v>1819</v>
      </c>
    </row>
    <row r="101" spans="1:42" hidden="1" x14ac:dyDescent="0.25">
      <c r="A101" s="19" t="s">
        <v>346</v>
      </c>
      <c r="B101" s="20" t="s">
        <v>1431</v>
      </c>
      <c r="C101" s="20" t="s">
        <v>382</v>
      </c>
      <c r="D101" s="20" t="s">
        <v>383</v>
      </c>
      <c r="E101" s="20" t="s">
        <v>52</v>
      </c>
      <c r="F101" s="20" t="s">
        <v>87</v>
      </c>
      <c r="G101" s="20" t="s">
        <v>54</v>
      </c>
      <c r="H101" s="20" t="s">
        <v>55</v>
      </c>
      <c r="I101" s="20" t="s">
        <v>256</v>
      </c>
      <c r="J101" s="20" t="s">
        <v>57</v>
      </c>
      <c r="K101" s="20" t="s">
        <v>57</v>
      </c>
      <c r="L101" s="20" t="s">
        <v>111</v>
      </c>
      <c r="M101" s="20">
        <v>6830</v>
      </c>
      <c r="N101" s="20" t="s">
        <v>59</v>
      </c>
      <c r="O101" s="20" t="s">
        <v>59</v>
      </c>
      <c r="P101" s="20" t="s">
        <v>59</v>
      </c>
      <c r="Q101" s="20" t="s">
        <v>1879</v>
      </c>
      <c r="R101" s="21">
        <v>2762876090.29</v>
      </c>
      <c r="S101" s="21">
        <v>1354737224.3099999</v>
      </c>
      <c r="T101" s="21">
        <v>2361238816.96</v>
      </c>
      <c r="U101" s="21">
        <v>488306596.63</v>
      </c>
      <c r="V101" s="20" t="s">
        <v>59</v>
      </c>
      <c r="W101" s="21">
        <v>932885.52</v>
      </c>
      <c r="X101" s="21">
        <v>12111.71</v>
      </c>
      <c r="Y101" s="21">
        <v>18689.580000000002</v>
      </c>
      <c r="Z101" s="21">
        <v>401637273.32999998</v>
      </c>
      <c r="AA101" s="21">
        <v>3677182974.7199998</v>
      </c>
      <c r="AB101" s="21">
        <v>2515546</v>
      </c>
      <c r="AC101" s="21">
        <v>56011973.219999999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2301473.37</v>
      </c>
      <c r="AK101" s="21">
        <v>2301473.37</v>
      </c>
      <c r="AL101" s="21">
        <v>2515546.37</v>
      </c>
      <c r="AM101" s="21">
        <v>2515546.37</v>
      </c>
      <c r="AN101" s="21">
        <v>0</v>
      </c>
      <c r="AO101" s="21">
        <v>0</v>
      </c>
      <c r="AP101" s="20" t="s">
        <v>1804</v>
      </c>
    </row>
    <row r="102" spans="1:42" hidden="1" x14ac:dyDescent="0.25">
      <c r="A102" s="19" t="s">
        <v>393</v>
      </c>
      <c r="B102" s="20" t="s">
        <v>1880</v>
      </c>
      <c r="C102" s="20" t="s">
        <v>395</v>
      </c>
      <c r="D102" s="20" t="s">
        <v>1881</v>
      </c>
      <c r="E102" s="20" t="s">
        <v>52</v>
      </c>
      <c r="F102" s="20" t="s">
        <v>87</v>
      </c>
      <c r="G102" s="20" t="s">
        <v>73</v>
      </c>
      <c r="H102" s="20" t="s">
        <v>74</v>
      </c>
      <c r="I102" s="20" t="s">
        <v>56</v>
      </c>
      <c r="J102" s="20" t="s">
        <v>57</v>
      </c>
      <c r="K102" s="20" t="s">
        <v>57</v>
      </c>
      <c r="L102" s="29" t="s">
        <v>58</v>
      </c>
      <c r="M102" s="20">
        <v>1895</v>
      </c>
      <c r="N102" s="20" t="s">
        <v>59</v>
      </c>
      <c r="O102" s="20" t="s">
        <v>59</v>
      </c>
      <c r="P102" s="20" t="s">
        <v>59</v>
      </c>
      <c r="Q102" s="20" t="s">
        <v>1071</v>
      </c>
      <c r="R102" s="21">
        <v>497298643.47000003</v>
      </c>
      <c r="S102" s="21">
        <v>272196617.27999997</v>
      </c>
      <c r="T102" s="21">
        <v>821173461.84000003</v>
      </c>
      <c r="U102" s="21">
        <v>39838171.289999999</v>
      </c>
      <c r="V102" s="20" t="s">
        <v>57</v>
      </c>
      <c r="W102" s="21">
        <v>45540.82</v>
      </c>
      <c r="X102" s="21">
        <v>0</v>
      </c>
      <c r="Y102" s="20">
        <v>0</v>
      </c>
      <c r="Z102" s="21">
        <v>-116420051.08</v>
      </c>
      <c r="AA102" s="21">
        <v>137611400.09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114852341</v>
      </c>
      <c r="AI102" s="21">
        <v>1499114603.04</v>
      </c>
      <c r="AJ102" s="21">
        <v>2249482402</v>
      </c>
      <c r="AK102" s="21">
        <v>2249482402</v>
      </c>
      <c r="AL102" s="21">
        <v>2249482402</v>
      </c>
      <c r="AM102" s="21">
        <v>2249482402</v>
      </c>
      <c r="AN102" s="21">
        <v>0</v>
      </c>
      <c r="AO102" s="21">
        <v>0</v>
      </c>
      <c r="AP102" s="20" t="s">
        <v>1804</v>
      </c>
    </row>
    <row r="103" spans="1:42" hidden="1" x14ac:dyDescent="0.25">
      <c r="A103" s="19" t="s">
        <v>393</v>
      </c>
      <c r="B103" s="20" t="s">
        <v>1882</v>
      </c>
      <c r="C103" s="20" t="s">
        <v>398</v>
      </c>
      <c r="D103" s="20" t="s">
        <v>399</v>
      </c>
      <c r="E103" s="20" t="s">
        <v>52</v>
      </c>
      <c r="F103" s="20" t="s">
        <v>239</v>
      </c>
      <c r="G103" s="20" t="s">
        <v>73</v>
      </c>
      <c r="H103" s="20" t="s">
        <v>74</v>
      </c>
      <c r="I103" s="20" t="s">
        <v>56</v>
      </c>
      <c r="J103" s="20" t="s">
        <v>57</v>
      </c>
      <c r="K103" s="20" t="s">
        <v>57</v>
      </c>
      <c r="L103" s="29" t="s">
        <v>111</v>
      </c>
      <c r="M103" s="20">
        <v>315</v>
      </c>
      <c r="N103" s="20" t="s">
        <v>59</v>
      </c>
      <c r="O103" s="20" t="s">
        <v>59</v>
      </c>
      <c r="P103" s="20" t="s">
        <v>59</v>
      </c>
      <c r="Q103" s="20" t="s">
        <v>1072</v>
      </c>
      <c r="R103" s="21">
        <v>379405955.14999998</v>
      </c>
      <c r="S103" s="21">
        <v>58643227.18</v>
      </c>
      <c r="T103" s="21">
        <v>188926942.40000001</v>
      </c>
      <c r="U103" s="21">
        <v>98009691.310000002</v>
      </c>
      <c r="V103" s="20" t="s">
        <v>59</v>
      </c>
      <c r="W103" s="21">
        <v>52412541.390000001</v>
      </c>
      <c r="X103" s="21">
        <v>7315028.8499999996</v>
      </c>
      <c r="Y103" s="21">
        <v>0</v>
      </c>
      <c r="Z103" s="21">
        <v>111350535.23999999</v>
      </c>
      <c r="AA103" s="21">
        <v>749186821.19000006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375668391</v>
      </c>
      <c r="AK103" s="21">
        <v>375668391</v>
      </c>
      <c r="AL103" s="21">
        <v>370668392</v>
      </c>
      <c r="AM103" s="21">
        <v>370668392</v>
      </c>
      <c r="AN103" s="21">
        <v>5000000</v>
      </c>
      <c r="AO103" s="21">
        <v>5000000</v>
      </c>
      <c r="AP103" s="20" t="s">
        <v>1804</v>
      </c>
    </row>
    <row r="104" spans="1:42" hidden="1" x14ac:dyDescent="0.25">
      <c r="A104" s="19" t="s">
        <v>393</v>
      </c>
      <c r="B104" s="20" t="s">
        <v>1883</v>
      </c>
      <c r="C104" s="20" t="s">
        <v>404</v>
      </c>
      <c r="D104" s="20" t="s">
        <v>405</v>
      </c>
      <c r="E104" s="20" t="s">
        <v>52</v>
      </c>
      <c r="F104" s="20" t="s">
        <v>359</v>
      </c>
      <c r="G104" s="20" t="s">
        <v>73</v>
      </c>
      <c r="H104" s="20" t="s">
        <v>74</v>
      </c>
      <c r="I104" s="20" t="s">
        <v>56</v>
      </c>
      <c r="J104" s="20" t="s">
        <v>57</v>
      </c>
      <c r="K104" s="20" t="s">
        <v>57</v>
      </c>
      <c r="L104" s="29" t="s">
        <v>111</v>
      </c>
      <c r="M104" s="20">
        <v>18171</v>
      </c>
      <c r="N104" s="20" t="s">
        <v>59</v>
      </c>
      <c r="O104" s="20" t="s">
        <v>59</v>
      </c>
      <c r="P104" s="20" t="s">
        <v>59</v>
      </c>
      <c r="Q104" s="20" t="s">
        <v>1884</v>
      </c>
      <c r="R104" s="21">
        <v>1960277827.71</v>
      </c>
      <c r="S104" s="21">
        <v>785665810.89999998</v>
      </c>
      <c r="T104" s="21">
        <v>1771181470.3499999</v>
      </c>
      <c r="U104" s="21">
        <v>0</v>
      </c>
      <c r="V104" s="20" t="s">
        <v>57</v>
      </c>
      <c r="W104" s="21">
        <v>213542.04</v>
      </c>
      <c r="X104" s="21">
        <v>0</v>
      </c>
      <c r="Y104" s="20">
        <v>0</v>
      </c>
      <c r="Z104" s="21">
        <v>191634468.75999999</v>
      </c>
      <c r="AA104" s="21">
        <v>609498661.51999998</v>
      </c>
      <c r="AB104" s="21">
        <v>0</v>
      </c>
      <c r="AC104" s="21">
        <v>0</v>
      </c>
      <c r="AD104" s="21">
        <v>1615548448.8499999</v>
      </c>
      <c r="AE104" s="21">
        <v>1719806971.03</v>
      </c>
      <c r="AF104" s="21">
        <v>0</v>
      </c>
      <c r="AG104" s="21">
        <v>0</v>
      </c>
      <c r="AH104" s="21">
        <v>0</v>
      </c>
      <c r="AI104" s="21">
        <v>0</v>
      </c>
      <c r="AJ104" s="21">
        <v>100</v>
      </c>
      <c r="AK104" s="21">
        <v>100</v>
      </c>
      <c r="AL104" s="21">
        <v>1000000</v>
      </c>
      <c r="AM104" s="21">
        <v>1000000</v>
      </c>
      <c r="AN104" s="21">
        <v>0</v>
      </c>
      <c r="AO104" s="21">
        <v>0</v>
      </c>
      <c r="AP104" s="20" t="s">
        <v>1819</v>
      </c>
    </row>
    <row r="105" spans="1:42" hidden="1" x14ac:dyDescent="0.25">
      <c r="A105" s="19" t="s">
        <v>393</v>
      </c>
      <c r="B105" s="20" t="s">
        <v>1885</v>
      </c>
      <c r="C105" s="20" t="s">
        <v>401</v>
      </c>
      <c r="D105" s="20" t="s">
        <v>402</v>
      </c>
      <c r="E105" s="20" t="s">
        <v>52</v>
      </c>
      <c r="F105" s="20" t="s">
        <v>280</v>
      </c>
      <c r="G105" s="20" t="s">
        <v>54</v>
      </c>
      <c r="H105" s="20" t="s">
        <v>74</v>
      </c>
      <c r="I105" s="20" t="s">
        <v>56</v>
      </c>
      <c r="J105" s="20" t="s">
        <v>57</v>
      </c>
      <c r="K105" s="20" t="s">
        <v>57</v>
      </c>
      <c r="L105" s="29" t="s">
        <v>111</v>
      </c>
      <c r="M105" s="20">
        <v>48</v>
      </c>
      <c r="N105" s="20" t="s">
        <v>59</v>
      </c>
      <c r="O105" s="20" t="s">
        <v>59</v>
      </c>
      <c r="P105" s="20" t="s">
        <v>57</v>
      </c>
      <c r="Q105" s="20" t="s">
        <v>1073</v>
      </c>
      <c r="R105" s="21">
        <v>25512200.050000001</v>
      </c>
      <c r="S105" s="21">
        <v>13847676.34</v>
      </c>
      <c r="T105" s="21">
        <v>20446250</v>
      </c>
      <c r="U105" s="21">
        <v>0</v>
      </c>
      <c r="V105" s="20" t="s">
        <v>59</v>
      </c>
      <c r="W105" s="21">
        <v>20119.16</v>
      </c>
      <c r="X105" s="21">
        <v>55000</v>
      </c>
      <c r="Y105" s="21">
        <v>0</v>
      </c>
      <c r="Z105" s="21">
        <v>6755654.7000000002</v>
      </c>
      <c r="AA105" s="21">
        <v>11192913.68</v>
      </c>
      <c r="AB105" s="21">
        <v>0</v>
      </c>
      <c r="AC105" s="21">
        <v>8814045.25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593999</v>
      </c>
      <c r="AK105" s="21">
        <v>593999</v>
      </c>
      <c r="AL105" s="21">
        <v>0</v>
      </c>
      <c r="AM105" s="21">
        <v>0</v>
      </c>
      <c r="AN105" s="21">
        <v>0</v>
      </c>
      <c r="AO105" s="21">
        <v>0</v>
      </c>
      <c r="AP105" s="20" t="s">
        <v>1804</v>
      </c>
    </row>
    <row r="106" spans="1:42" hidden="1" x14ac:dyDescent="0.25">
      <c r="A106" s="19" t="s">
        <v>393</v>
      </c>
      <c r="B106" s="20" t="s">
        <v>1886</v>
      </c>
      <c r="C106" s="20" t="s">
        <v>407</v>
      </c>
      <c r="D106" s="20" t="s">
        <v>408</v>
      </c>
      <c r="E106" s="20" t="s">
        <v>52</v>
      </c>
      <c r="F106" s="20" t="s">
        <v>110</v>
      </c>
      <c r="G106" s="20" t="s">
        <v>54</v>
      </c>
      <c r="H106" s="20" t="s">
        <v>74</v>
      </c>
      <c r="I106" s="20" t="s">
        <v>56</v>
      </c>
      <c r="J106" s="20" t="s">
        <v>57</v>
      </c>
      <c r="K106" s="20" t="s">
        <v>57</v>
      </c>
      <c r="L106" s="29" t="s">
        <v>111</v>
      </c>
      <c r="M106" s="20">
        <v>561</v>
      </c>
      <c r="N106" s="20" t="s">
        <v>59</v>
      </c>
      <c r="O106" s="20" t="s">
        <v>59</v>
      </c>
      <c r="P106" s="20" t="s">
        <v>57</v>
      </c>
      <c r="Q106" s="20" t="s">
        <v>1075</v>
      </c>
      <c r="R106" s="21">
        <v>1953706.26</v>
      </c>
      <c r="S106" s="21">
        <v>41288743.780000001</v>
      </c>
      <c r="T106" s="21">
        <v>41288743.780000001</v>
      </c>
      <c r="U106" s="21">
        <v>0</v>
      </c>
      <c r="V106" s="20" t="s">
        <v>57</v>
      </c>
      <c r="W106" s="21">
        <v>471363.64</v>
      </c>
      <c r="X106" s="21">
        <v>0</v>
      </c>
      <c r="Y106" s="20">
        <v>0</v>
      </c>
      <c r="Z106" s="21">
        <v>-41288743.780000001</v>
      </c>
      <c r="AA106" s="21">
        <v>105700670.12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9686937.9900000002</v>
      </c>
      <c r="AH106" s="21">
        <v>75884853.010000005</v>
      </c>
      <c r="AI106" s="21">
        <v>62133305.039999999</v>
      </c>
      <c r="AJ106" s="21">
        <v>2539163173</v>
      </c>
      <c r="AK106" s="21">
        <v>2539163173</v>
      </c>
      <c r="AL106" s="21">
        <v>75884853.010000005</v>
      </c>
      <c r="AM106" s="21">
        <v>62133305.039999999</v>
      </c>
      <c r="AN106" s="21">
        <v>62133305.039999999</v>
      </c>
      <c r="AO106" s="21">
        <v>67806094.379999995</v>
      </c>
      <c r="AP106" s="20" t="s">
        <v>1804</v>
      </c>
    </row>
    <row r="107" spans="1:42" hidden="1" x14ac:dyDescent="0.25">
      <c r="A107" s="19" t="s">
        <v>462</v>
      </c>
      <c r="B107" s="20" t="s">
        <v>1439</v>
      </c>
      <c r="C107" s="22" t="s">
        <v>464</v>
      </c>
      <c r="D107" s="20" t="s">
        <v>465</v>
      </c>
      <c r="E107" s="20" t="s">
        <v>52</v>
      </c>
      <c r="F107" s="20" t="s">
        <v>68</v>
      </c>
      <c r="G107" s="20" t="s">
        <v>73</v>
      </c>
      <c r="H107" s="20" t="s">
        <v>55</v>
      </c>
      <c r="I107" s="20" t="s">
        <v>56</v>
      </c>
      <c r="J107" s="20" t="s">
        <v>57</v>
      </c>
      <c r="K107" s="20" t="s">
        <v>57</v>
      </c>
      <c r="L107" s="20" t="s">
        <v>111</v>
      </c>
      <c r="M107" s="20">
        <v>491</v>
      </c>
      <c r="N107" s="20" t="s">
        <v>59</v>
      </c>
      <c r="O107" s="20" t="s">
        <v>59</v>
      </c>
      <c r="P107" s="20" t="s">
        <v>59</v>
      </c>
      <c r="Q107" s="20" t="s">
        <v>1087</v>
      </c>
      <c r="R107" s="21">
        <v>1244979906.2</v>
      </c>
      <c r="S107" s="21">
        <v>130216208.8</v>
      </c>
      <c r="T107" s="21">
        <v>1121989432.9200001</v>
      </c>
      <c r="U107" s="21">
        <v>15064208.24</v>
      </c>
      <c r="V107" s="20" t="s">
        <v>59</v>
      </c>
      <c r="W107" s="21">
        <v>580836.53</v>
      </c>
      <c r="X107" s="21">
        <v>11920.99</v>
      </c>
      <c r="Y107" s="21">
        <v>28832.12</v>
      </c>
      <c r="Z107" s="21">
        <v>141812387.05000001</v>
      </c>
      <c r="AA107" s="21">
        <v>2184240907.8299999</v>
      </c>
      <c r="AB107" s="21">
        <v>0</v>
      </c>
      <c r="AC107" s="21">
        <v>79312318.890000001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107222567.25</v>
      </c>
      <c r="AJ107" s="21">
        <v>64600467793</v>
      </c>
      <c r="AK107" s="21">
        <v>74173276182</v>
      </c>
      <c r="AL107" s="21">
        <v>1908303319.98</v>
      </c>
      <c r="AM107" s="21">
        <v>2199586881.8299999</v>
      </c>
      <c r="AN107" s="21">
        <v>0</v>
      </c>
      <c r="AO107" s="21">
        <v>0</v>
      </c>
      <c r="AP107" s="20" t="s">
        <v>1804</v>
      </c>
    </row>
    <row r="108" spans="1:42" hidden="1" x14ac:dyDescent="0.25">
      <c r="A108" s="19" t="s">
        <v>462</v>
      </c>
      <c r="B108" s="20" t="s">
        <v>1441</v>
      </c>
      <c r="C108" s="22" t="s">
        <v>467</v>
      </c>
      <c r="D108" s="20" t="s">
        <v>468</v>
      </c>
      <c r="E108" s="20" t="s">
        <v>52</v>
      </c>
      <c r="F108" s="20" t="s">
        <v>280</v>
      </c>
      <c r="G108" s="20" t="s">
        <v>54</v>
      </c>
      <c r="H108" s="20" t="s">
        <v>55</v>
      </c>
      <c r="I108" s="20" t="s">
        <v>256</v>
      </c>
      <c r="J108" s="20" t="s">
        <v>59</v>
      </c>
      <c r="K108" s="20" t="s">
        <v>57</v>
      </c>
      <c r="L108" s="20" t="s">
        <v>111</v>
      </c>
      <c r="M108" s="20">
        <v>57</v>
      </c>
      <c r="N108" s="20" t="s">
        <v>59</v>
      </c>
      <c r="O108" s="20" t="s">
        <v>59</v>
      </c>
      <c r="P108" s="20" t="s">
        <v>59</v>
      </c>
      <c r="Q108" s="20" t="s">
        <v>1887</v>
      </c>
      <c r="R108" s="21">
        <v>2118932000</v>
      </c>
      <c r="S108" s="21">
        <v>40492000</v>
      </c>
      <c r="T108" s="21">
        <v>1658899000</v>
      </c>
      <c r="U108" s="21">
        <v>1420255000</v>
      </c>
      <c r="V108" s="20" t="s">
        <v>59</v>
      </c>
      <c r="W108" s="21">
        <v>1267797.31</v>
      </c>
      <c r="X108" s="21">
        <v>776669.95</v>
      </c>
      <c r="Y108" s="21">
        <v>13825.36</v>
      </c>
      <c r="Z108" s="21">
        <v>4092313000</v>
      </c>
      <c r="AA108" s="21">
        <v>21777356000</v>
      </c>
      <c r="AB108" s="21">
        <v>329321487.19999999</v>
      </c>
      <c r="AC108" s="21">
        <v>376925680.20999998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288498775</v>
      </c>
      <c r="AK108" s="21">
        <v>375048387</v>
      </c>
      <c r="AL108" s="21">
        <v>1442493875</v>
      </c>
      <c r="AM108" s="21">
        <v>1875241935</v>
      </c>
      <c r="AN108" s="21">
        <v>0</v>
      </c>
      <c r="AO108" s="21">
        <v>0</v>
      </c>
      <c r="AP108" s="20" t="s">
        <v>1804</v>
      </c>
    </row>
    <row r="109" spans="1:42" hidden="1" x14ac:dyDescent="0.25">
      <c r="A109" s="19" t="s">
        <v>462</v>
      </c>
      <c r="B109" s="20" t="s">
        <v>1888</v>
      </c>
      <c r="C109" s="20" t="s">
        <v>1889</v>
      </c>
      <c r="D109" s="20" t="s">
        <v>1890</v>
      </c>
      <c r="E109" s="20" t="s">
        <v>52</v>
      </c>
      <c r="F109" s="20" t="s">
        <v>280</v>
      </c>
      <c r="G109" s="20" t="s">
        <v>54</v>
      </c>
      <c r="H109" s="20" t="s">
        <v>55</v>
      </c>
      <c r="I109" s="20" t="s">
        <v>256</v>
      </c>
      <c r="J109" s="20" t="s">
        <v>57</v>
      </c>
      <c r="K109" s="20" t="s">
        <v>59</v>
      </c>
      <c r="L109" s="20" t="s">
        <v>111</v>
      </c>
      <c r="M109" s="20">
        <v>20530</v>
      </c>
      <c r="N109" s="20" t="s">
        <v>59</v>
      </c>
      <c r="O109" s="20" t="s">
        <v>59</v>
      </c>
      <c r="P109" s="20" t="s">
        <v>59</v>
      </c>
      <c r="Q109" s="20" t="s">
        <v>1887</v>
      </c>
      <c r="R109" s="21">
        <v>20918716000</v>
      </c>
      <c r="S109" s="21">
        <v>1075786000</v>
      </c>
      <c r="T109" s="21">
        <v>21332690000</v>
      </c>
      <c r="U109" s="21">
        <v>2530167000</v>
      </c>
      <c r="V109" s="20" t="s">
        <v>59</v>
      </c>
      <c r="W109" s="21">
        <v>900634.85</v>
      </c>
      <c r="X109" s="21">
        <v>147617.06</v>
      </c>
      <c r="Y109" s="21">
        <v>25387.99</v>
      </c>
      <c r="Z109" s="21">
        <v>443475000</v>
      </c>
      <c r="AA109" s="21">
        <v>7105260000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0" t="s">
        <v>1804</v>
      </c>
    </row>
    <row r="110" spans="1:42" hidden="1" x14ac:dyDescent="0.25">
      <c r="A110" s="19" t="s">
        <v>462</v>
      </c>
      <c r="B110" s="20" t="s">
        <v>1891</v>
      </c>
      <c r="C110" s="20" t="s">
        <v>1892</v>
      </c>
      <c r="D110" s="20" t="s">
        <v>1893</v>
      </c>
      <c r="E110" s="20" t="s">
        <v>52</v>
      </c>
      <c r="F110" s="20" t="s">
        <v>280</v>
      </c>
      <c r="G110" s="20" t="s">
        <v>54</v>
      </c>
      <c r="H110" s="20" t="s">
        <v>55</v>
      </c>
      <c r="I110" s="20" t="s">
        <v>256</v>
      </c>
      <c r="J110" s="20" t="s">
        <v>57</v>
      </c>
      <c r="K110" s="20" t="s">
        <v>59</v>
      </c>
      <c r="L110" s="20" t="s">
        <v>111</v>
      </c>
      <c r="M110" s="20">
        <v>2355</v>
      </c>
      <c r="N110" s="20" t="s">
        <v>59</v>
      </c>
      <c r="O110" s="20" t="s">
        <v>59</v>
      </c>
      <c r="P110" s="20" t="s">
        <v>59</v>
      </c>
      <c r="Q110" s="20" t="s">
        <v>1887</v>
      </c>
      <c r="R110" s="21">
        <v>6952512000</v>
      </c>
      <c r="S110" s="21">
        <v>326365000</v>
      </c>
      <c r="T110" s="21">
        <v>6787270000</v>
      </c>
      <c r="U110" s="21">
        <v>57449000</v>
      </c>
      <c r="V110" s="20" t="s">
        <v>59</v>
      </c>
      <c r="W110" s="21">
        <v>1121917.6200000001</v>
      </c>
      <c r="X110" s="21">
        <v>126185.69</v>
      </c>
      <c r="Y110" s="21">
        <v>13825.36</v>
      </c>
      <c r="Z110" s="21">
        <v>2085456000</v>
      </c>
      <c r="AA110" s="21">
        <v>8892810000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0" t="s">
        <v>1804</v>
      </c>
    </row>
    <row r="111" spans="1:42" hidden="1" x14ac:dyDescent="0.25">
      <c r="A111" s="19" t="s">
        <v>462</v>
      </c>
      <c r="B111" s="20" t="s">
        <v>1443</v>
      </c>
      <c r="C111" s="22" t="s">
        <v>470</v>
      </c>
      <c r="D111" s="20" t="s">
        <v>471</v>
      </c>
      <c r="E111" s="20" t="s">
        <v>52</v>
      </c>
      <c r="F111" s="20" t="s">
        <v>63</v>
      </c>
      <c r="G111" s="20" t="s">
        <v>73</v>
      </c>
      <c r="H111" s="20" t="s">
        <v>55</v>
      </c>
      <c r="I111" s="20" t="s">
        <v>56</v>
      </c>
      <c r="J111" s="20" t="s">
        <v>57</v>
      </c>
      <c r="K111" s="20" t="s">
        <v>57</v>
      </c>
      <c r="L111" s="20" t="s">
        <v>111</v>
      </c>
      <c r="M111" s="20">
        <v>424</v>
      </c>
      <c r="N111" s="20" t="s">
        <v>59</v>
      </c>
      <c r="O111" s="20" t="s">
        <v>59</v>
      </c>
      <c r="P111" s="20" t="s">
        <v>59</v>
      </c>
      <c r="Q111" s="20" t="s">
        <v>1089</v>
      </c>
      <c r="R111" s="21">
        <v>66068523.520000003</v>
      </c>
      <c r="S111" s="21">
        <v>67059059.109999999</v>
      </c>
      <c r="T111" s="21">
        <v>227799416.75999999</v>
      </c>
      <c r="U111" s="21">
        <v>6474475.3099999996</v>
      </c>
      <c r="V111" s="20" t="s">
        <v>57</v>
      </c>
      <c r="W111" s="21">
        <v>894699.03</v>
      </c>
      <c r="X111" s="21">
        <v>28219.77</v>
      </c>
      <c r="Y111" s="20">
        <v>72011.570000000007</v>
      </c>
      <c r="Z111" s="21">
        <v>821920090.15999997</v>
      </c>
      <c r="AA111" s="21">
        <v>1836069333.0699999</v>
      </c>
      <c r="AB111" s="21">
        <v>0</v>
      </c>
      <c r="AC111" s="21">
        <v>457086705.77999997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205219</v>
      </c>
      <c r="AK111" s="21">
        <v>205219</v>
      </c>
      <c r="AL111" s="21">
        <v>751085858.98000002</v>
      </c>
      <c r="AM111" s="21">
        <v>574392847.02999997</v>
      </c>
      <c r="AN111" s="21">
        <v>0</v>
      </c>
      <c r="AO111" s="21">
        <v>0</v>
      </c>
      <c r="AP111" s="20" t="s">
        <v>1804</v>
      </c>
    </row>
    <row r="112" spans="1:42" hidden="1" x14ac:dyDescent="0.25">
      <c r="A112" s="19" t="s">
        <v>462</v>
      </c>
      <c r="B112" s="20" t="s">
        <v>1445</v>
      </c>
      <c r="C112" s="22" t="s">
        <v>473</v>
      </c>
      <c r="D112" s="20" t="s">
        <v>474</v>
      </c>
      <c r="E112" s="20" t="s">
        <v>52</v>
      </c>
      <c r="F112" s="20" t="s">
        <v>63</v>
      </c>
      <c r="G112" s="20" t="s">
        <v>54</v>
      </c>
      <c r="H112" s="20" t="s">
        <v>55</v>
      </c>
      <c r="I112" s="20" t="s">
        <v>56</v>
      </c>
      <c r="J112" s="20" t="s">
        <v>57</v>
      </c>
      <c r="K112" s="20" t="s">
        <v>59</v>
      </c>
      <c r="L112" s="20" t="s">
        <v>111</v>
      </c>
      <c r="M112" s="20">
        <v>0</v>
      </c>
      <c r="N112" s="20" t="s">
        <v>59</v>
      </c>
      <c r="O112" s="20" t="s">
        <v>59</v>
      </c>
      <c r="P112" s="20" t="s">
        <v>59</v>
      </c>
      <c r="Q112" s="20" t="s">
        <v>1090</v>
      </c>
      <c r="R112" s="21">
        <v>1362729959.8299999</v>
      </c>
      <c r="S112" s="21">
        <v>3814599.05</v>
      </c>
      <c r="T112" s="21">
        <v>37023546.490000002</v>
      </c>
      <c r="U112" s="21">
        <v>0</v>
      </c>
      <c r="V112" s="20" t="s">
        <v>57</v>
      </c>
      <c r="W112" s="21">
        <v>0</v>
      </c>
      <c r="X112" s="21">
        <v>0</v>
      </c>
      <c r="Y112" s="20">
        <v>0</v>
      </c>
      <c r="Z112" s="21">
        <v>1465984715.53</v>
      </c>
      <c r="AA112" s="21">
        <v>635135865.97000003</v>
      </c>
      <c r="AB112" s="21">
        <v>0</v>
      </c>
      <c r="AC112" s="21">
        <v>617078791.76999998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176825</v>
      </c>
      <c r="AK112" s="21">
        <v>176825</v>
      </c>
      <c r="AL112" s="21">
        <v>5028066.57</v>
      </c>
      <c r="AM112" s="21">
        <v>5028066.57</v>
      </c>
      <c r="AN112" s="21">
        <v>0</v>
      </c>
      <c r="AO112" s="21">
        <v>0</v>
      </c>
      <c r="AP112" s="20" t="s">
        <v>1804</v>
      </c>
    </row>
    <row r="113" spans="1:42" hidden="1" x14ac:dyDescent="0.25">
      <c r="A113" s="19" t="s">
        <v>462</v>
      </c>
      <c r="B113" s="20" t="s">
        <v>1447</v>
      </c>
      <c r="C113" s="22" t="s">
        <v>476</v>
      </c>
      <c r="D113" s="20" t="s">
        <v>477</v>
      </c>
      <c r="E113" s="20" t="s">
        <v>52</v>
      </c>
      <c r="F113" s="20" t="s">
        <v>91</v>
      </c>
      <c r="G113" s="20" t="s">
        <v>54</v>
      </c>
      <c r="H113" s="20" t="s">
        <v>55</v>
      </c>
      <c r="I113" s="20" t="s">
        <v>56</v>
      </c>
      <c r="J113" s="20" t="s">
        <v>57</v>
      </c>
      <c r="K113" s="20" t="s">
        <v>57</v>
      </c>
      <c r="L113" s="20" t="s">
        <v>111</v>
      </c>
      <c r="M113" s="20">
        <v>233</v>
      </c>
      <c r="N113" s="20" t="s">
        <v>59</v>
      </c>
      <c r="O113" s="20" t="s">
        <v>59</v>
      </c>
      <c r="P113" s="20" t="s">
        <v>57</v>
      </c>
      <c r="Q113" s="20" t="s">
        <v>1091</v>
      </c>
      <c r="R113" s="21">
        <v>-58979420.600000001</v>
      </c>
      <c r="S113" s="21">
        <v>34507146.899999999</v>
      </c>
      <c r="T113" s="21">
        <v>42156974.619999997</v>
      </c>
      <c r="U113" s="21">
        <v>0</v>
      </c>
      <c r="V113" s="20" t="s">
        <v>57</v>
      </c>
      <c r="W113" s="21">
        <v>406755.7</v>
      </c>
      <c r="X113" s="21">
        <v>0</v>
      </c>
      <c r="Y113" s="20">
        <v>9134.2800000000007</v>
      </c>
      <c r="Z113" s="21">
        <v>-101139019.98999999</v>
      </c>
      <c r="AA113" s="21">
        <v>-221292317.06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7000000</v>
      </c>
      <c r="AI113" s="21">
        <v>20798360</v>
      </c>
      <c r="AJ113" s="21">
        <v>77986000</v>
      </c>
      <c r="AK113" s="21">
        <v>85753000</v>
      </c>
      <c r="AL113" s="21">
        <v>77986000</v>
      </c>
      <c r="AM113" s="21">
        <v>85753000</v>
      </c>
      <c r="AN113" s="21">
        <v>152014000</v>
      </c>
      <c r="AO113" s="21">
        <v>144247000</v>
      </c>
      <c r="AP113" s="20" t="s">
        <v>1804</v>
      </c>
    </row>
    <row r="114" spans="1:42" hidden="1" x14ac:dyDescent="0.25">
      <c r="A114" s="19" t="s">
        <v>462</v>
      </c>
      <c r="B114" s="20" t="s">
        <v>1449</v>
      </c>
      <c r="C114" s="22" t="s">
        <v>482</v>
      </c>
      <c r="D114" s="20" t="s">
        <v>483</v>
      </c>
      <c r="E114" s="20" t="s">
        <v>52</v>
      </c>
      <c r="F114" s="20" t="s">
        <v>87</v>
      </c>
      <c r="G114" s="20" t="s">
        <v>54</v>
      </c>
      <c r="H114" s="20" t="s">
        <v>55</v>
      </c>
      <c r="I114" s="20" t="s">
        <v>56</v>
      </c>
      <c r="J114" s="20" t="s">
        <v>57</v>
      </c>
      <c r="K114" s="20" t="s">
        <v>59</v>
      </c>
      <c r="L114" s="20" t="s">
        <v>111</v>
      </c>
      <c r="M114" s="20">
        <v>479</v>
      </c>
      <c r="N114" s="20" t="s">
        <v>57</v>
      </c>
      <c r="O114" s="20" t="s">
        <v>59</v>
      </c>
      <c r="P114" s="20" t="s">
        <v>57</v>
      </c>
      <c r="Q114" s="20" t="s">
        <v>1894</v>
      </c>
      <c r="R114" s="21">
        <v>64331397.539999999</v>
      </c>
      <c r="S114" s="21">
        <v>21190546.239999998</v>
      </c>
      <c r="T114" s="21">
        <v>82521331.819999993</v>
      </c>
      <c r="U114" s="21">
        <v>32477527.75</v>
      </c>
      <c r="V114" s="20" t="s">
        <v>57</v>
      </c>
      <c r="W114" s="21">
        <v>71106.27</v>
      </c>
      <c r="X114" s="21">
        <v>0</v>
      </c>
      <c r="Y114" s="20">
        <v>7897.05</v>
      </c>
      <c r="Z114" s="21">
        <v>-11162768.390000001</v>
      </c>
      <c r="AA114" s="21">
        <v>245197535.34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P114" s="20" t="s">
        <v>1804</v>
      </c>
    </row>
    <row r="115" spans="1:42" hidden="1" x14ac:dyDescent="0.25">
      <c r="A115" s="19" t="s">
        <v>462</v>
      </c>
      <c r="B115" s="20" t="s">
        <v>1451</v>
      </c>
      <c r="C115" s="22" t="s">
        <v>479</v>
      </c>
      <c r="D115" s="20" t="s">
        <v>480</v>
      </c>
      <c r="E115" s="20" t="s">
        <v>52</v>
      </c>
      <c r="F115" s="20" t="s">
        <v>87</v>
      </c>
      <c r="G115" s="20" t="s">
        <v>54</v>
      </c>
      <c r="H115" s="20" t="s">
        <v>55</v>
      </c>
      <c r="I115" s="20" t="s">
        <v>256</v>
      </c>
      <c r="J115" s="20" t="s">
        <v>59</v>
      </c>
      <c r="K115" s="20" t="s">
        <v>57</v>
      </c>
      <c r="L115" s="20" t="s">
        <v>111</v>
      </c>
      <c r="M115" s="20">
        <v>10185</v>
      </c>
      <c r="N115" s="20" t="s">
        <v>59</v>
      </c>
      <c r="O115" s="20" t="s">
        <v>59</v>
      </c>
      <c r="P115" s="20" t="s">
        <v>59</v>
      </c>
      <c r="Q115" s="20" t="s">
        <v>1894</v>
      </c>
      <c r="R115" s="21">
        <v>6112523545.8999996</v>
      </c>
      <c r="S115" s="21">
        <v>1548621346.76</v>
      </c>
      <c r="T115" s="21">
        <v>4990027272.8900003</v>
      </c>
      <c r="U115" s="21">
        <v>1150756473.99</v>
      </c>
      <c r="V115" s="20" t="s">
        <v>59</v>
      </c>
      <c r="W115" s="21">
        <v>699287.91</v>
      </c>
      <c r="X115" s="21">
        <v>6545.78</v>
      </c>
      <c r="Y115" s="21">
        <v>19112.45</v>
      </c>
      <c r="Z115" s="21">
        <v>843362415.34000003</v>
      </c>
      <c r="AA115" s="21">
        <v>7254514730.8400002</v>
      </c>
      <c r="AB115" s="21">
        <v>5966170652.6099997</v>
      </c>
      <c r="AC115" s="21">
        <v>73070006.780000001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190272939</v>
      </c>
      <c r="AK115" s="21">
        <v>190248304</v>
      </c>
      <c r="AL115" s="21">
        <v>1702502786.4400001</v>
      </c>
      <c r="AM115" s="21">
        <v>1702282360.1600001</v>
      </c>
      <c r="AN115" s="21">
        <v>0</v>
      </c>
      <c r="AO115" s="21">
        <v>0</v>
      </c>
      <c r="AP115" s="20" t="s">
        <v>1804</v>
      </c>
    </row>
    <row r="116" spans="1:42" hidden="1" x14ac:dyDescent="0.25">
      <c r="A116" s="19" t="s">
        <v>462</v>
      </c>
      <c r="B116" s="20" t="s">
        <v>1453</v>
      </c>
      <c r="C116" s="22" t="s">
        <v>485</v>
      </c>
      <c r="D116" s="20" t="s">
        <v>486</v>
      </c>
      <c r="E116" s="20" t="s">
        <v>52</v>
      </c>
      <c r="F116" s="20" t="s">
        <v>102</v>
      </c>
      <c r="G116" s="20" t="s">
        <v>73</v>
      </c>
      <c r="H116" s="20" t="s">
        <v>171</v>
      </c>
      <c r="I116" s="20" t="s">
        <v>56</v>
      </c>
      <c r="J116" s="20" t="s">
        <v>57</v>
      </c>
      <c r="K116" s="20" t="s">
        <v>57</v>
      </c>
      <c r="L116" s="20" t="s">
        <v>58</v>
      </c>
      <c r="M116" s="20">
        <v>1806</v>
      </c>
      <c r="N116" s="20" t="s">
        <v>59</v>
      </c>
      <c r="O116" s="20" t="s">
        <v>59</v>
      </c>
      <c r="P116" s="20" t="s">
        <v>57</v>
      </c>
      <c r="Q116" s="20" t="s">
        <v>1895</v>
      </c>
      <c r="R116" s="21">
        <v>52497317.140000001</v>
      </c>
      <c r="S116" s="21">
        <v>300168579.43000001</v>
      </c>
      <c r="T116" s="21">
        <v>354400272.13999999</v>
      </c>
      <c r="U116" s="21">
        <v>33185644.629999999</v>
      </c>
      <c r="V116" s="20" t="s">
        <v>57</v>
      </c>
      <c r="W116" s="21">
        <v>395418.88</v>
      </c>
      <c r="X116" s="21">
        <v>0</v>
      </c>
      <c r="Y116" s="20">
        <v>0</v>
      </c>
      <c r="Z116" s="21">
        <v>22725345.620000001</v>
      </c>
      <c r="AA116" s="21">
        <v>87309892.030000001</v>
      </c>
      <c r="AB116" s="21">
        <v>0</v>
      </c>
      <c r="AC116" s="21">
        <v>0</v>
      </c>
      <c r="AD116" s="21">
        <v>209963339.25999999</v>
      </c>
      <c r="AE116" s="21">
        <v>211265546.31</v>
      </c>
      <c r="AF116" s="21">
        <v>0</v>
      </c>
      <c r="AG116" s="21">
        <v>0</v>
      </c>
      <c r="AH116" s="21">
        <v>0</v>
      </c>
      <c r="AI116" s="21">
        <v>0</v>
      </c>
      <c r="AJ116" s="21">
        <v>74990</v>
      </c>
      <c r="AK116" s="21">
        <v>74990</v>
      </c>
      <c r="AL116" s="21">
        <v>48591258.979999997</v>
      </c>
      <c r="AM116" s="21">
        <v>48591258.979999997</v>
      </c>
      <c r="AN116" s="21">
        <v>0</v>
      </c>
      <c r="AO116" s="21">
        <v>0</v>
      </c>
      <c r="AP116" s="20" t="s">
        <v>1804</v>
      </c>
    </row>
    <row r="117" spans="1:42" hidden="1" x14ac:dyDescent="0.25">
      <c r="A117" s="19" t="s">
        <v>462</v>
      </c>
      <c r="B117" s="20" t="s">
        <v>1455</v>
      </c>
      <c r="C117" s="22" t="s">
        <v>488</v>
      </c>
      <c r="D117" s="20" t="s">
        <v>489</v>
      </c>
      <c r="E117" s="20" t="s">
        <v>52</v>
      </c>
      <c r="F117" s="20" t="s">
        <v>121</v>
      </c>
      <c r="G117" s="20" t="s">
        <v>73</v>
      </c>
      <c r="H117" s="20" t="s">
        <v>171</v>
      </c>
      <c r="I117" s="20" t="s">
        <v>56</v>
      </c>
      <c r="J117" s="20" t="s">
        <v>57</v>
      </c>
      <c r="K117" s="20" t="s">
        <v>57</v>
      </c>
      <c r="L117" s="20" t="s">
        <v>58</v>
      </c>
      <c r="M117" s="20">
        <v>156</v>
      </c>
      <c r="N117" s="20" t="s">
        <v>59</v>
      </c>
      <c r="O117" s="20" t="s">
        <v>59</v>
      </c>
      <c r="P117" s="20" t="s">
        <v>57</v>
      </c>
      <c r="Q117" s="20" t="s">
        <v>1896</v>
      </c>
      <c r="R117" s="21">
        <v>17436281.079999998</v>
      </c>
      <c r="S117" s="21">
        <v>13529101.210000001</v>
      </c>
      <c r="T117" s="21">
        <v>17725526.68</v>
      </c>
      <c r="U117" s="21">
        <v>0</v>
      </c>
      <c r="V117" s="20" t="s">
        <v>57</v>
      </c>
      <c r="W117" s="21">
        <v>161723.93</v>
      </c>
      <c r="X117" s="21">
        <v>0</v>
      </c>
      <c r="Y117" s="20">
        <v>0</v>
      </c>
      <c r="Z117" s="21">
        <v>-179015.16</v>
      </c>
      <c r="AA117" s="21">
        <v>33373281.359999999</v>
      </c>
      <c r="AB117" s="21">
        <v>0</v>
      </c>
      <c r="AC117" s="21">
        <v>0</v>
      </c>
      <c r="AD117" s="21">
        <v>9884814.0999999996</v>
      </c>
      <c r="AE117" s="21">
        <v>15904608.84</v>
      </c>
      <c r="AF117" s="21">
        <v>0</v>
      </c>
      <c r="AG117" s="21">
        <v>0</v>
      </c>
      <c r="AH117" s="21">
        <v>0</v>
      </c>
      <c r="AI117" s="21">
        <v>0</v>
      </c>
      <c r="AJ117" s="21">
        <v>9990</v>
      </c>
      <c r="AK117" s="21">
        <v>9990</v>
      </c>
      <c r="AL117" s="21">
        <v>9124916.25</v>
      </c>
      <c r="AM117" s="21">
        <v>9124916.25</v>
      </c>
      <c r="AN117" s="21">
        <v>0</v>
      </c>
      <c r="AO117" s="21">
        <v>0</v>
      </c>
      <c r="AP117" s="20" t="s">
        <v>1804</v>
      </c>
    </row>
    <row r="118" spans="1:42" hidden="1" x14ac:dyDescent="0.25">
      <c r="A118" s="19" t="s">
        <v>462</v>
      </c>
      <c r="B118" s="20" t="s">
        <v>1457</v>
      </c>
      <c r="C118" s="22" t="s">
        <v>491</v>
      </c>
      <c r="D118" s="20" t="s">
        <v>492</v>
      </c>
      <c r="E118" s="20" t="s">
        <v>52</v>
      </c>
      <c r="F118" s="20" t="s">
        <v>102</v>
      </c>
      <c r="G118" s="20" t="s">
        <v>73</v>
      </c>
      <c r="H118" s="20" t="s">
        <v>171</v>
      </c>
      <c r="I118" s="20" t="s">
        <v>56</v>
      </c>
      <c r="J118" s="20" t="s">
        <v>57</v>
      </c>
      <c r="K118" s="20" t="s">
        <v>57</v>
      </c>
      <c r="L118" s="20" t="s">
        <v>58</v>
      </c>
      <c r="M118" s="20">
        <v>773</v>
      </c>
      <c r="N118" s="20" t="s">
        <v>59</v>
      </c>
      <c r="O118" s="20" t="s">
        <v>59</v>
      </c>
      <c r="P118" s="20" t="s">
        <v>57</v>
      </c>
      <c r="Q118" s="20" t="s">
        <v>1897</v>
      </c>
      <c r="R118" s="21">
        <v>11571167.77</v>
      </c>
      <c r="S118" s="21">
        <v>88431617.480000004</v>
      </c>
      <c r="T118" s="21">
        <v>119899404.19</v>
      </c>
      <c r="U118" s="21">
        <v>4333338.4400000004</v>
      </c>
      <c r="V118" s="20" t="s">
        <v>57</v>
      </c>
      <c r="W118" s="21">
        <v>326761.45</v>
      </c>
      <c r="X118" s="21">
        <v>0</v>
      </c>
      <c r="Y118" s="20">
        <v>7920</v>
      </c>
      <c r="Z118" s="21">
        <v>35723327.119999997</v>
      </c>
      <c r="AA118" s="21">
        <v>57094561.700000003</v>
      </c>
      <c r="AB118" s="21">
        <v>0</v>
      </c>
      <c r="AC118" s="21">
        <v>0</v>
      </c>
      <c r="AD118" s="21">
        <v>88983305.709999993</v>
      </c>
      <c r="AE118" s="21">
        <v>106802438.3</v>
      </c>
      <c r="AF118" s="21">
        <v>0</v>
      </c>
      <c r="AG118" s="21">
        <v>8823598.9199999999</v>
      </c>
      <c r="AH118" s="21">
        <v>0</v>
      </c>
      <c r="AI118" s="21">
        <v>0</v>
      </c>
      <c r="AJ118" s="21">
        <v>19998000</v>
      </c>
      <c r="AK118" s="21">
        <v>19998000</v>
      </c>
      <c r="AL118" s="21">
        <v>31596840</v>
      </c>
      <c r="AM118" s="21">
        <v>31596840</v>
      </c>
      <c r="AN118" s="21">
        <v>0</v>
      </c>
      <c r="AO118" s="21">
        <v>0</v>
      </c>
      <c r="AP118" s="20" t="s">
        <v>1804</v>
      </c>
    </row>
    <row r="119" spans="1:42" hidden="1" x14ac:dyDescent="0.25">
      <c r="A119" s="19" t="s">
        <v>462</v>
      </c>
      <c r="B119" s="20" t="s">
        <v>1459</v>
      </c>
      <c r="C119" s="22" t="s">
        <v>494</v>
      </c>
      <c r="D119" s="20" t="s">
        <v>495</v>
      </c>
      <c r="E119" s="20" t="s">
        <v>52</v>
      </c>
      <c r="F119" s="20" t="s">
        <v>128</v>
      </c>
      <c r="G119" s="20" t="s">
        <v>54</v>
      </c>
      <c r="H119" s="20" t="s">
        <v>55</v>
      </c>
      <c r="I119" s="20" t="s">
        <v>256</v>
      </c>
      <c r="J119" s="20" t="s">
        <v>57</v>
      </c>
      <c r="K119" s="20" t="s">
        <v>59</v>
      </c>
      <c r="L119" s="20" t="s">
        <v>111</v>
      </c>
      <c r="M119" s="20">
        <v>306</v>
      </c>
      <c r="N119" s="20" t="s">
        <v>59</v>
      </c>
      <c r="O119" s="20" t="s">
        <v>59</v>
      </c>
      <c r="P119" s="20" t="s">
        <v>59</v>
      </c>
      <c r="Q119" s="20" t="s">
        <v>1898</v>
      </c>
      <c r="R119" s="21">
        <v>3685380000</v>
      </c>
      <c r="S119" s="21">
        <v>66403000</v>
      </c>
      <c r="T119" s="21">
        <v>2939470000</v>
      </c>
      <c r="U119" s="21">
        <v>63376000</v>
      </c>
      <c r="V119" s="20" t="s">
        <v>59</v>
      </c>
      <c r="W119" s="21">
        <v>1123649.56</v>
      </c>
      <c r="X119" s="21">
        <v>307930.2</v>
      </c>
      <c r="Y119" s="21">
        <v>181769.35</v>
      </c>
      <c r="Z119" s="21">
        <v>477739000</v>
      </c>
      <c r="AA119" s="21">
        <v>1324974000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0" t="s">
        <v>1804</v>
      </c>
    </row>
    <row r="120" spans="1:42" hidden="1" x14ac:dyDescent="0.25">
      <c r="A120" s="19" t="s">
        <v>462</v>
      </c>
      <c r="B120" s="20" t="s">
        <v>1461</v>
      </c>
      <c r="C120" s="22" t="s">
        <v>497</v>
      </c>
      <c r="D120" s="20" t="s">
        <v>498</v>
      </c>
      <c r="E120" s="20" t="s">
        <v>52</v>
      </c>
      <c r="F120" s="20" t="s">
        <v>204</v>
      </c>
      <c r="G120" s="20" t="s">
        <v>73</v>
      </c>
      <c r="H120" s="20" t="s">
        <v>55</v>
      </c>
      <c r="I120" s="20" t="s">
        <v>56</v>
      </c>
      <c r="J120" s="20" t="s">
        <v>57</v>
      </c>
      <c r="K120" s="20" t="s">
        <v>57</v>
      </c>
      <c r="L120" s="20" t="s">
        <v>111</v>
      </c>
      <c r="M120" s="20">
        <v>0</v>
      </c>
      <c r="N120" s="20" t="s">
        <v>59</v>
      </c>
      <c r="O120" s="20" t="s">
        <v>59</v>
      </c>
      <c r="P120" s="20" t="s">
        <v>57</v>
      </c>
      <c r="Q120" s="20" t="s">
        <v>1097</v>
      </c>
      <c r="R120" s="21">
        <v>4458</v>
      </c>
      <c r="S120" s="21">
        <v>38001</v>
      </c>
      <c r="T120" s="21">
        <v>62086</v>
      </c>
      <c r="U120" s="21">
        <v>0</v>
      </c>
      <c r="V120" s="20" t="s">
        <v>57</v>
      </c>
      <c r="W120" s="21">
        <v>0</v>
      </c>
      <c r="X120" s="21">
        <v>0</v>
      </c>
      <c r="Y120" s="20">
        <v>0</v>
      </c>
      <c r="Z120" s="21">
        <v>-57628</v>
      </c>
      <c r="AA120" s="21">
        <v>41671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210000</v>
      </c>
      <c r="AI120" s="21">
        <v>0</v>
      </c>
      <c r="AJ120" s="21">
        <v>2365310</v>
      </c>
      <c r="AK120" s="21">
        <v>2365310</v>
      </c>
      <c r="AL120" s="21">
        <v>2365310</v>
      </c>
      <c r="AM120" s="21">
        <v>2365310</v>
      </c>
      <c r="AN120" s="21">
        <v>0</v>
      </c>
      <c r="AO120" s="21">
        <v>0</v>
      </c>
      <c r="AP120" s="20" t="s">
        <v>1804</v>
      </c>
    </row>
    <row r="121" spans="1:42" hidden="1" x14ac:dyDescent="0.25">
      <c r="A121" s="19" t="s">
        <v>462</v>
      </c>
      <c r="B121" s="20" t="s">
        <v>1463</v>
      </c>
      <c r="C121" s="22" t="s">
        <v>500</v>
      </c>
      <c r="D121" s="20" t="s">
        <v>501</v>
      </c>
      <c r="E121" s="20" t="s">
        <v>52</v>
      </c>
      <c r="F121" s="20" t="s">
        <v>110</v>
      </c>
      <c r="G121" s="20" t="s">
        <v>54</v>
      </c>
      <c r="H121" s="20" t="s">
        <v>55</v>
      </c>
      <c r="I121" s="20" t="s">
        <v>56</v>
      </c>
      <c r="J121" s="20" t="s">
        <v>57</v>
      </c>
      <c r="K121" s="20" t="s">
        <v>57</v>
      </c>
      <c r="L121" s="20" t="s">
        <v>111</v>
      </c>
      <c r="M121" s="20">
        <v>82</v>
      </c>
      <c r="N121" s="20" t="s">
        <v>59</v>
      </c>
      <c r="O121" s="20" t="s">
        <v>59</v>
      </c>
      <c r="P121" s="20" t="s">
        <v>59</v>
      </c>
      <c r="Q121" s="20" t="s">
        <v>1899</v>
      </c>
      <c r="R121" s="21">
        <v>237356338.71000001</v>
      </c>
      <c r="S121" s="21">
        <v>11760944.630000001</v>
      </c>
      <c r="T121" s="21">
        <v>759636509.47000003</v>
      </c>
      <c r="U121" s="21">
        <v>0</v>
      </c>
      <c r="V121" s="20" t="s">
        <v>57</v>
      </c>
      <c r="W121" s="21">
        <v>388148.5</v>
      </c>
      <c r="X121" s="21">
        <v>0</v>
      </c>
      <c r="Y121" s="20">
        <v>0</v>
      </c>
      <c r="Z121" s="21">
        <v>127733850.54000001</v>
      </c>
      <c r="AA121" s="21">
        <v>920855916.64999998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39741090.960000001</v>
      </c>
      <c r="AI121" s="21">
        <v>107462018.78</v>
      </c>
      <c r="AJ121" s="21">
        <v>574184398</v>
      </c>
      <c r="AK121" s="21">
        <v>574184398</v>
      </c>
      <c r="AL121" s="21">
        <v>1224992629.8</v>
      </c>
      <c r="AM121" s="21">
        <v>1332454648.5799999</v>
      </c>
      <c r="AN121" s="21">
        <v>298568777.10000002</v>
      </c>
      <c r="AO121" s="21">
        <v>191106758.22</v>
      </c>
      <c r="AP121" s="20" t="s">
        <v>1804</v>
      </c>
    </row>
    <row r="122" spans="1:42" hidden="1" x14ac:dyDescent="0.25">
      <c r="A122" s="19" t="s">
        <v>462</v>
      </c>
      <c r="B122" s="20" t="s">
        <v>1465</v>
      </c>
      <c r="C122" s="22" t="s">
        <v>503</v>
      </c>
      <c r="D122" s="20" t="s">
        <v>504</v>
      </c>
      <c r="E122" s="20" t="s">
        <v>52</v>
      </c>
      <c r="F122" s="20" t="s">
        <v>53</v>
      </c>
      <c r="G122" s="20" t="s">
        <v>73</v>
      </c>
      <c r="H122" s="20" t="s">
        <v>55</v>
      </c>
      <c r="I122" s="20" t="s">
        <v>56</v>
      </c>
      <c r="J122" s="20" t="s">
        <v>57</v>
      </c>
      <c r="K122" s="20" t="s">
        <v>57</v>
      </c>
      <c r="L122" s="20" t="s">
        <v>111</v>
      </c>
      <c r="M122" s="20">
        <v>28109</v>
      </c>
      <c r="N122" s="20" t="s">
        <v>59</v>
      </c>
      <c r="O122" s="20" t="s">
        <v>59</v>
      </c>
      <c r="P122" s="20" t="s">
        <v>59</v>
      </c>
      <c r="Q122" s="20" t="s">
        <v>1099</v>
      </c>
      <c r="R122" s="21">
        <v>1208779781.4300001</v>
      </c>
      <c r="S122" s="21">
        <v>63921216.350000001</v>
      </c>
      <c r="T122" s="21">
        <v>94642809.829999998</v>
      </c>
      <c r="U122" s="21">
        <v>1823196.76</v>
      </c>
      <c r="V122" s="20" t="s">
        <v>59</v>
      </c>
      <c r="W122" s="21">
        <v>445246.03</v>
      </c>
      <c r="X122" s="21">
        <v>60106.29</v>
      </c>
      <c r="Y122" s="21">
        <v>5423.34</v>
      </c>
      <c r="Z122" s="21">
        <v>60437015.659999996</v>
      </c>
      <c r="AA122" s="21">
        <v>180129796.75</v>
      </c>
      <c r="AB122" s="21">
        <v>0</v>
      </c>
      <c r="AC122" s="21">
        <v>16543464.970000001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9965000</v>
      </c>
      <c r="AK122" s="21">
        <v>9965000</v>
      </c>
      <c r="AL122" s="21">
        <v>91396104.120000005</v>
      </c>
      <c r="AM122" s="21">
        <v>91396104.120000005</v>
      </c>
      <c r="AN122" s="21">
        <v>0</v>
      </c>
      <c r="AO122" s="21">
        <v>0</v>
      </c>
      <c r="AP122" s="20" t="s">
        <v>1804</v>
      </c>
    </row>
    <row r="123" spans="1:42" hidden="1" x14ac:dyDescent="0.25">
      <c r="A123" s="19" t="s">
        <v>462</v>
      </c>
      <c r="B123" s="20" t="s">
        <v>1467</v>
      </c>
      <c r="C123" s="22" t="s">
        <v>506</v>
      </c>
      <c r="D123" s="20" t="s">
        <v>507</v>
      </c>
      <c r="E123" s="20" t="s">
        <v>52</v>
      </c>
      <c r="F123" s="20" t="s">
        <v>98</v>
      </c>
      <c r="G123" s="20" t="s">
        <v>54</v>
      </c>
      <c r="H123" s="20" t="s">
        <v>55</v>
      </c>
      <c r="I123" s="20" t="s">
        <v>56</v>
      </c>
      <c r="J123" s="20" t="s">
        <v>57</v>
      </c>
      <c r="K123" s="20" t="s">
        <v>57</v>
      </c>
      <c r="L123" s="20" t="s">
        <v>111</v>
      </c>
      <c r="M123" s="20">
        <v>1052</v>
      </c>
      <c r="N123" s="20" t="s">
        <v>59</v>
      </c>
      <c r="O123" s="20" t="s">
        <v>59</v>
      </c>
      <c r="P123" s="20" t="s">
        <v>59</v>
      </c>
      <c r="Q123" s="20" t="s">
        <v>1900</v>
      </c>
      <c r="R123" s="21">
        <v>288201747.30000001</v>
      </c>
      <c r="S123" s="21">
        <v>173674985.75</v>
      </c>
      <c r="T123" s="21">
        <v>287854907.5</v>
      </c>
      <c r="U123" s="21">
        <v>11980984.109999999</v>
      </c>
      <c r="V123" s="20" t="s">
        <v>59</v>
      </c>
      <c r="W123" s="21">
        <v>397275.66</v>
      </c>
      <c r="X123" s="21">
        <v>0</v>
      </c>
      <c r="Y123" s="21">
        <v>24411.8</v>
      </c>
      <c r="Z123" s="21">
        <v>40951372.009999998</v>
      </c>
      <c r="AA123" s="21">
        <v>134208337.48</v>
      </c>
      <c r="AB123" s="21">
        <v>0</v>
      </c>
      <c r="AC123" s="21">
        <v>12223688.35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96481395</v>
      </c>
      <c r="AK123" s="21">
        <v>96481395</v>
      </c>
      <c r="AL123" s="21">
        <v>96481395</v>
      </c>
      <c r="AM123" s="21">
        <v>96481395</v>
      </c>
      <c r="AN123" s="21">
        <v>0</v>
      </c>
      <c r="AO123" s="21">
        <v>0</v>
      </c>
      <c r="AP123" s="20" t="s">
        <v>1804</v>
      </c>
    </row>
    <row r="124" spans="1:42" hidden="1" x14ac:dyDescent="0.25">
      <c r="A124" s="19" t="s">
        <v>443</v>
      </c>
      <c r="B124" s="20" t="s">
        <v>1470</v>
      </c>
      <c r="C124" s="20" t="s">
        <v>445</v>
      </c>
      <c r="D124" s="20" t="s">
        <v>446</v>
      </c>
      <c r="E124" s="20" t="s">
        <v>67</v>
      </c>
      <c r="F124" s="20" t="s">
        <v>102</v>
      </c>
      <c r="G124" s="20" t="s">
        <v>73</v>
      </c>
      <c r="H124" s="20" t="s">
        <v>74</v>
      </c>
      <c r="I124" s="20" t="s">
        <v>56</v>
      </c>
      <c r="J124" s="20" t="s">
        <v>57</v>
      </c>
      <c r="K124" s="20" t="s">
        <v>57</v>
      </c>
      <c r="L124" s="20" t="s">
        <v>58</v>
      </c>
      <c r="M124" s="20">
        <v>0</v>
      </c>
      <c r="N124" s="20" t="s">
        <v>57</v>
      </c>
      <c r="O124" s="20" t="s">
        <v>59</v>
      </c>
      <c r="P124" s="20" t="s">
        <v>57</v>
      </c>
      <c r="Q124" s="20"/>
      <c r="R124" s="21">
        <v>0</v>
      </c>
      <c r="S124" s="21">
        <v>0</v>
      </c>
      <c r="T124" s="21">
        <v>0</v>
      </c>
      <c r="U124" s="21">
        <v>0</v>
      </c>
      <c r="V124" s="20" t="s">
        <v>57</v>
      </c>
      <c r="W124" s="21">
        <v>0</v>
      </c>
      <c r="X124" s="21">
        <v>0</v>
      </c>
      <c r="Y124" s="20">
        <v>0</v>
      </c>
      <c r="Z124" s="21">
        <v>-80319048.640000001</v>
      </c>
      <c r="AA124" s="21">
        <v>-1010805940.4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100</v>
      </c>
      <c r="AK124" s="21">
        <v>100</v>
      </c>
      <c r="AL124" s="21">
        <v>13803453.68</v>
      </c>
      <c r="AM124" s="21">
        <v>13803453.68</v>
      </c>
      <c r="AN124" s="21">
        <v>0</v>
      </c>
      <c r="AO124" s="21">
        <v>0</v>
      </c>
      <c r="AP124" s="20" t="s">
        <v>1804</v>
      </c>
    </row>
    <row r="125" spans="1:42" hidden="1" x14ac:dyDescent="0.25">
      <c r="A125" s="19" t="s">
        <v>443</v>
      </c>
      <c r="B125" s="20" t="s">
        <v>1472</v>
      </c>
      <c r="C125" s="20" t="s">
        <v>1277</v>
      </c>
      <c r="D125" s="20" t="s">
        <v>455</v>
      </c>
      <c r="E125" s="20" t="s">
        <v>52</v>
      </c>
      <c r="F125" s="20" t="s">
        <v>72</v>
      </c>
      <c r="G125" s="20" t="s">
        <v>54</v>
      </c>
      <c r="H125" s="20" t="s">
        <v>55</v>
      </c>
      <c r="I125" s="20" t="s">
        <v>56</v>
      </c>
      <c r="J125" s="20" t="s">
        <v>57</v>
      </c>
      <c r="K125" s="20" t="s">
        <v>57</v>
      </c>
      <c r="L125" s="20" t="s">
        <v>111</v>
      </c>
      <c r="M125" s="20">
        <v>50</v>
      </c>
      <c r="N125" s="20" t="s">
        <v>59</v>
      </c>
      <c r="O125" s="20" t="s">
        <v>59</v>
      </c>
      <c r="P125" s="20" t="s">
        <v>57</v>
      </c>
      <c r="Q125" s="20"/>
      <c r="R125" s="21">
        <v>3092625.85</v>
      </c>
      <c r="S125" s="21">
        <v>1992857.35</v>
      </c>
      <c r="T125" s="21">
        <v>3561445.32</v>
      </c>
      <c r="U125" s="21">
        <v>34858.86</v>
      </c>
      <c r="V125" s="20" t="s">
        <v>57</v>
      </c>
      <c r="W125" s="21">
        <v>65794.73</v>
      </c>
      <c r="X125" s="21">
        <v>0</v>
      </c>
      <c r="Y125" s="20">
        <v>0</v>
      </c>
      <c r="Z125" s="21">
        <v>479406.28</v>
      </c>
      <c r="AA125" s="21">
        <v>1503474.41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520437</v>
      </c>
      <c r="AK125" s="21">
        <v>520437</v>
      </c>
      <c r="AL125" s="21">
        <v>593931</v>
      </c>
      <c r="AM125" s="21">
        <v>593931</v>
      </c>
      <c r="AN125" s="21">
        <v>0</v>
      </c>
      <c r="AO125" s="21">
        <v>0</v>
      </c>
      <c r="AP125" s="20" t="s">
        <v>1804</v>
      </c>
    </row>
    <row r="126" spans="1:42" hidden="1" x14ac:dyDescent="0.25">
      <c r="A126" s="19" t="s">
        <v>443</v>
      </c>
      <c r="B126" s="20" t="s">
        <v>1474</v>
      </c>
      <c r="C126" s="20" t="s">
        <v>457</v>
      </c>
      <c r="D126" s="20" t="s">
        <v>458</v>
      </c>
      <c r="E126" s="20" t="s">
        <v>52</v>
      </c>
      <c r="F126" s="20" t="s">
        <v>53</v>
      </c>
      <c r="G126" s="20" t="s">
        <v>73</v>
      </c>
      <c r="H126" s="20" t="s">
        <v>74</v>
      </c>
      <c r="I126" s="20" t="s">
        <v>56</v>
      </c>
      <c r="J126" s="20" t="s">
        <v>57</v>
      </c>
      <c r="K126" s="20" t="s">
        <v>57</v>
      </c>
      <c r="L126" s="20" t="s">
        <v>111</v>
      </c>
      <c r="M126" s="20">
        <v>0</v>
      </c>
      <c r="N126" s="20" t="s">
        <v>57</v>
      </c>
      <c r="O126" s="20" t="s">
        <v>57</v>
      </c>
      <c r="P126" s="20" t="s">
        <v>57</v>
      </c>
      <c r="Q126" s="20"/>
      <c r="R126" s="21">
        <v>0</v>
      </c>
      <c r="S126" s="21">
        <v>0</v>
      </c>
      <c r="T126" s="21">
        <v>0</v>
      </c>
      <c r="U126" s="21">
        <v>0</v>
      </c>
      <c r="V126" s="20" t="s">
        <v>57</v>
      </c>
      <c r="W126" s="21">
        <v>0</v>
      </c>
      <c r="X126" s="21">
        <v>0</v>
      </c>
      <c r="Y126" s="20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0" t="s">
        <v>1804</v>
      </c>
    </row>
    <row r="127" spans="1:42" hidden="1" x14ac:dyDescent="0.25">
      <c r="A127" s="19" t="s">
        <v>443</v>
      </c>
      <c r="B127" s="20" t="s">
        <v>1476</v>
      </c>
      <c r="C127" s="20" t="s">
        <v>460</v>
      </c>
      <c r="D127" s="20" t="s">
        <v>461</v>
      </c>
      <c r="E127" s="20" t="s">
        <v>52</v>
      </c>
      <c r="F127" s="20" t="s">
        <v>128</v>
      </c>
      <c r="G127" s="20" t="s">
        <v>54</v>
      </c>
      <c r="H127" s="20" t="s">
        <v>55</v>
      </c>
      <c r="I127" s="20" t="s">
        <v>56</v>
      </c>
      <c r="J127" s="20" t="s">
        <v>57</v>
      </c>
      <c r="K127" s="20" t="s">
        <v>57</v>
      </c>
      <c r="L127" s="20" t="s">
        <v>111</v>
      </c>
      <c r="M127" s="20">
        <v>86</v>
      </c>
      <c r="N127" s="20" t="s">
        <v>59</v>
      </c>
      <c r="O127" s="20" t="s">
        <v>59</v>
      </c>
      <c r="P127" s="20" t="s">
        <v>59</v>
      </c>
      <c r="Q127" s="20"/>
      <c r="R127" s="21">
        <v>744027308.04999995</v>
      </c>
      <c r="S127" s="21">
        <v>24222066.16</v>
      </c>
      <c r="T127" s="21">
        <v>46193051.270000003</v>
      </c>
      <c r="U127" s="21">
        <v>17411308.989999998</v>
      </c>
      <c r="V127" s="20" t="s">
        <v>59</v>
      </c>
      <c r="W127" s="21">
        <v>33756.29</v>
      </c>
      <c r="X127" s="21">
        <v>57750.78</v>
      </c>
      <c r="Y127" s="21">
        <v>250581.72</v>
      </c>
      <c r="Z127" s="21">
        <v>63729894.950000003</v>
      </c>
      <c r="AA127" s="21">
        <v>171125961.16</v>
      </c>
      <c r="AB127" s="21">
        <v>0</v>
      </c>
      <c r="AC127" s="21">
        <v>15788298.51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24520800</v>
      </c>
      <c r="AK127" s="21">
        <v>31421100</v>
      </c>
      <c r="AL127" s="21">
        <v>24520800</v>
      </c>
      <c r="AM127" s="21">
        <v>31421100</v>
      </c>
      <c r="AN127" s="21">
        <v>0</v>
      </c>
      <c r="AO127" s="21">
        <v>0</v>
      </c>
      <c r="AP127" s="20" t="s">
        <v>1804</v>
      </c>
    </row>
    <row r="128" spans="1:42" hidden="1" x14ac:dyDescent="0.25">
      <c r="A128" s="19" t="s">
        <v>443</v>
      </c>
      <c r="B128" s="20" t="s">
        <v>1478</v>
      </c>
      <c r="C128" s="20" t="s">
        <v>448</v>
      </c>
      <c r="D128" s="20" t="s">
        <v>449</v>
      </c>
      <c r="E128" s="20" t="s">
        <v>52</v>
      </c>
      <c r="F128" s="20" t="s">
        <v>185</v>
      </c>
      <c r="G128" s="20" t="s">
        <v>73</v>
      </c>
      <c r="H128" s="20" t="s">
        <v>74</v>
      </c>
      <c r="I128" s="20" t="s">
        <v>56</v>
      </c>
      <c r="J128" s="20" t="s">
        <v>57</v>
      </c>
      <c r="K128" s="20" t="s">
        <v>57</v>
      </c>
      <c r="L128" s="20" t="s">
        <v>58</v>
      </c>
      <c r="M128" s="20">
        <v>0</v>
      </c>
      <c r="N128" s="20" t="s">
        <v>59</v>
      </c>
      <c r="O128" s="20" t="s">
        <v>59</v>
      </c>
      <c r="P128" s="20" t="s">
        <v>59</v>
      </c>
      <c r="Q128" s="20"/>
      <c r="R128" s="21">
        <v>0</v>
      </c>
      <c r="S128" s="21">
        <v>0</v>
      </c>
      <c r="T128" s="21">
        <v>35632.97</v>
      </c>
      <c r="U128" s="21">
        <v>0</v>
      </c>
      <c r="V128" s="20" t="s">
        <v>57</v>
      </c>
      <c r="W128" s="21">
        <v>0</v>
      </c>
      <c r="X128" s="21">
        <v>0</v>
      </c>
      <c r="Y128" s="20">
        <v>0</v>
      </c>
      <c r="Z128" s="21">
        <v>-34568.97</v>
      </c>
      <c r="AA128" s="21">
        <v>1166361.1499999999</v>
      </c>
      <c r="AB128" s="21">
        <v>0</v>
      </c>
      <c r="AC128" s="21">
        <v>0</v>
      </c>
      <c r="AD128" s="21">
        <v>23876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100</v>
      </c>
      <c r="AK128" s="21">
        <v>100</v>
      </c>
      <c r="AL128" s="21">
        <v>3426643.64</v>
      </c>
      <c r="AM128" s="21">
        <v>3426643.64</v>
      </c>
      <c r="AN128" s="21">
        <v>0</v>
      </c>
      <c r="AO128" s="21">
        <v>0</v>
      </c>
      <c r="AP128" s="20" t="s">
        <v>1804</v>
      </c>
    </row>
    <row r="129" spans="1:42" hidden="1" x14ac:dyDescent="0.25">
      <c r="A129" s="19" t="s">
        <v>443</v>
      </c>
      <c r="B129" s="20" t="s">
        <v>1480</v>
      </c>
      <c r="C129" s="20" t="s">
        <v>451</v>
      </c>
      <c r="D129" s="20" t="s">
        <v>452</v>
      </c>
      <c r="E129" s="20" t="s">
        <v>52</v>
      </c>
      <c r="F129" s="20" t="s">
        <v>87</v>
      </c>
      <c r="G129" s="20" t="s">
        <v>54</v>
      </c>
      <c r="H129" s="20" t="s">
        <v>55</v>
      </c>
      <c r="I129" s="20" t="s">
        <v>56</v>
      </c>
      <c r="J129" s="20" t="s">
        <v>57</v>
      </c>
      <c r="K129" s="20" t="s">
        <v>57</v>
      </c>
      <c r="L129" s="20" t="s">
        <v>111</v>
      </c>
      <c r="M129" s="20">
        <v>1348</v>
      </c>
      <c r="N129" s="20" t="s">
        <v>59</v>
      </c>
      <c r="O129" s="20" t="s">
        <v>59</v>
      </c>
      <c r="P129" s="20" t="s">
        <v>59</v>
      </c>
      <c r="Q129" s="20" t="s">
        <v>1901</v>
      </c>
      <c r="R129" s="21">
        <v>670441190.75999999</v>
      </c>
      <c r="S129" s="21">
        <v>181005725.96000001</v>
      </c>
      <c r="T129" s="21">
        <v>574978270.95000005</v>
      </c>
      <c r="U129" s="21">
        <v>250530117.78</v>
      </c>
      <c r="V129" s="20" t="s">
        <v>59</v>
      </c>
      <c r="W129" s="21">
        <v>465066.42</v>
      </c>
      <c r="X129" s="21">
        <v>29228.58</v>
      </c>
      <c r="Y129" s="21">
        <v>17840</v>
      </c>
      <c r="Z129" s="21">
        <v>87872417.280000001</v>
      </c>
      <c r="AA129" s="21">
        <v>1076962984.3099999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47318599.619999997</v>
      </c>
      <c r="AI129" s="21">
        <v>106864547.69</v>
      </c>
      <c r="AJ129" s="21">
        <v>100</v>
      </c>
      <c r="AK129" s="21">
        <v>100</v>
      </c>
      <c r="AL129" s="21">
        <v>709744906.20000005</v>
      </c>
      <c r="AM129" s="21">
        <v>816609453.88999999</v>
      </c>
      <c r="AN129" s="21">
        <v>0</v>
      </c>
      <c r="AO129" s="21">
        <v>0</v>
      </c>
      <c r="AP129" s="20" t="s">
        <v>1804</v>
      </c>
    </row>
    <row r="130" spans="1:42" hidden="1" x14ac:dyDescent="0.25">
      <c r="A130" s="19" t="s">
        <v>409</v>
      </c>
      <c r="B130" s="20" t="s">
        <v>1902</v>
      </c>
      <c r="C130" s="20" t="s">
        <v>417</v>
      </c>
      <c r="D130" s="20" t="s">
        <v>418</v>
      </c>
      <c r="E130" s="20" t="s">
        <v>52</v>
      </c>
      <c r="F130" s="20" t="s">
        <v>68</v>
      </c>
      <c r="G130" s="20" t="s">
        <v>54</v>
      </c>
      <c r="H130" s="20" t="s">
        <v>55</v>
      </c>
      <c r="I130" s="20" t="s">
        <v>56</v>
      </c>
      <c r="J130" s="20" t="s">
        <v>57</v>
      </c>
      <c r="K130" s="20" t="s">
        <v>57</v>
      </c>
      <c r="L130" s="20" t="s">
        <v>111</v>
      </c>
      <c r="M130" s="20">
        <v>94</v>
      </c>
      <c r="N130" s="20" t="s">
        <v>59</v>
      </c>
      <c r="O130" s="20" t="s">
        <v>59</v>
      </c>
      <c r="P130" s="20" t="s">
        <v>57</v>
      </c>
      <c r="Q130" s="20"/>
      <c r="R130" s="21">
        <v>34248279</v>
      </c>
      <c r="S130" s="21">
        <v>13001000</v>
      </c>
      <c r="T130" s="21">
        <v>32820289</v>
      </c>
      <c r="U130" s="21">
        <v>25000</v>
      </c>
      <c r="V130" s="20" t="s">
        <v>57</v>
      </c>
      <c r="W130" s="21">
        <v>292242.59999999998</v>
      </c>
      <c r="X130" s="21">
        <v>0</v>
      </c>
      <c r="Y130" s="20">
        <v>0</v>
      </c>
      <c r="Z130" s="21">
        <v>1427644</v>
      </c>
      <c r="AA130" s="21">
        <v>132871678.5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109000000</v>
      </c>
      <c r="AI130" s="21">
        <v>78580936.790000007</v>
      </c>
      <c r="AJ130" s="21">
        <v>21014148</v>
      </c>
      <c r="AK130" s="21">
        <v>21014148</v>
      </c>
      <c r="AL130" s="21">
        <v>131560547.88</v>
      </c>
      <c r="AM130" s="21">
        <v>210141484.69999999</v>
      </c>
      <c r="AN130" s="21">
        <v>0</v>
      </c>
      <c r="AO130" s="21">
        <v>0</v>
      </c>
      <c r="AP130" s="20" t="s">
        <v>1804</v>
      </c>
    </row>
    <row r="131" spans="1:42" hidden="1" x14ac:dyDescent="0.25">
      <c r="A131" s="19" t="s">
        <v>409</v>
      </c>
      <c r="B131" s="20" t="s">
        <v>1903</v>
      </c>
      <c r="C131" s="20" t="s">
        <v>426</v>
      </c>
      <c r="D131" s="20" t="s">
        <v>427</v>
      </c>
      <c r="E131" s="20" t="s">
        <v>52</v>
      </c>
      <c r="F131" s="20" t="s">
        <v>102</v>
      </c>
      <c r="G131" s="20" t="s">
        <v>73</v>
      </c>
      <c r="H131" s="20" t="s">
        <v>74</v>
      </c>
      <c r="I131" s="20" t="s">
        <v>56</v>
      </c>
      <c r="J131" s="20" t="s">
        <v>57</v>
      </c>
      <c r="K131" s="20" t="s">
        <v>57</v>
      </c>
      <c r="L131" s="20" t="s">
        <v>58</v>
      </c>
      <c r="M131" s="20">
        <v>407</v>
      </c>
      <c r="N131" s="20" t="s">
        <v>59</v>
      </c>
      <c r="O131" s="20" t="s">
        <v>59</v>
      </c>
      <c r="P131" s="20" t="s">
        <v>57</v>
      </c>
      <c r="Q131" s="20"/>
      <c r="R131" s="21">
        <v>178893664.99000001</v>
      </c>
      <c r="S131" s="21">
        <v>153608130.74000001</v>
      </c>
      <c r="T131" s="21">
        <v>171608420.74000001</v>
      </c>
      <c r="U131" s="21">
        <v>0</v>
      </c>
      <c r="V131" s="20" t="s">
        <v>57</v>
      </c>
      <c r="W131" s="21">
        <v>375380.47</v>
      </c>
      <c r="X131" s="21">
        <v>0</v>
      </c>
      <c r="Y131" s="20">
        <v>0</v>
      </c>
      <c r="Z131" s="21">
        <v>31411439.48</v>
      </c>
      <c r="AA131" s="21">
        <v>42178473.549999997</v>
      </c>
      <c r="AB131" s="21">
        <v>0</v>
      </c>
      <c r="AC131" s="21">
        <v>0</v>
      </c>
      <c r="AD131" s="21">
        <v>146013517.43000001</v>
      </c>
      <c r="AE131" s="21">
        <v>173470540.56</v>
      </c>
      <c r="AF131" s="21">
        <v>145775390.19999999</v>
      </c>
      <c r="AG131" s="21">
        <v>167011935.36000001</v>
      </c>
      <c r="AH131" s="21">
        <v>0</v>
      </c>
      <c r="AI131" s="21">
        <v>0</v>
      </c>
      <c r="AJ131" s="21">
        <v>100</v>
      </c>
      <c r="AK131" s="21">
        <v>100</v>
      </c>
      <c r="AL131" s="21">
        <v>34889260.759999998</v>
      </c>
      <c r="AM131" s="21">
        <v>34889260.759999998</v>
      </c>
      <c r="AN131" s="21">
        <v>0</v>
      </c>
      <c r="AO131" s="21">
        <v>0</v>
      </c>
      <c r="AP131" s="20" t="s">
        <v>1804</v>
      </c>
    </row>
    <row r="132" spans="1:42" hidden="1" x14ac:dyDescent="0.25">
      <c r="A132" s="19" t="s">
        <v>409</v>
      </c>
      <c r="B132" s="20" t="s">
        <v>1904</v>
      </c>
      <c r="C132" s="20" t="s">
        <v>423</v>
      </c>
      <c r="D132" s="20" t="s">
        <v>424</v>
      </c>
      <c r="E132" s="20" t="s">
        <v>52</v>
      </c>
      <c r="F132" s="20" t="s">
        <v>185</v>
      </c>
      <c r="G132" s="20" t="s">
        <v>54</v>
      </c>
      <c r="H132" s="20" t="s">
        <v>74</v>
      </c>
      <c r="I132" s="20" t="s">
        <v>56</v>
      </c>
      <c r="J132" s="20" t="s">
        <v>57</v>
      </c>
      <c r="K132" s="20" t="s">
        <v>57</v>
      </c>
      <c r="L132" s="20" t="s">
        <v>58</v>
      </c>
      <c r="M132" s="20">
        <v>82</v>
      </c>
      <c r="N132" s="20" t="s">
        <v>59</v>
      </c>
      <c r="O132" s="20" t="s">
        <v>59</v>
      </c>
      <c r="P132" s="20" t="s">
        <v>59</v>
      </c>
      <c r="Q132" s="20"/>
      <c r="R132" s="21">
        <v>0</v>
      </c>
      <c r="S132" s="21">
        <v>26064513</v>
      </c>
      <c r="T132" s="21">
        <v>96526537.890000001</v>
      </c>
      <c r="U132" s="21">
        <v>12092968.83</v>
      </c>
      <c r="V132" s="20" t="s">
        <v>57</v>
      </c>
      <c r="W132" s="21">
        <v>365127.84</v>
      </c>
      <c r="X132" s="21">
        <v>0</v>
      </c>
      <c r="Y132" s="20">
        <v>7801055.5099999998</v>
      </c>
      <c r="Z132" s="21">
        <v>-3964640</v>
      </c>
      <c r="AA132" s="21">
        <v>61171276</v>
      </c>
      <c r="AB132" s="21">
        <v>0</v>
      </c>
      <c r="AC132" s="21">
        <v>0</v>
      </c>
      <c r="AD132" s="21">
        <v>27312642.079999998</v>
      </c>
      <c r="AE132" s="21">
        <v>33645508.880000003</v>
      </c>
      <c r="AF132" s="21">
        <v>27312642.079999998</v>
      </c>
      <c r="AG132" s="21">
        <v>33645508.880000003</v>
      </c>
      <c r="AH132" s="21">
        <v>0</v>
      </c>
      <c r="AI132" s="21">
        <v>0</v>
      </c>
      <c r="AJ132" s="21">
        <v>99.99</v>
      </c>
      <c r="AK132" s="21">
        <v>99.99</v>
      </c>
      <c r="AL132" s="21">
        <v>61171276</v>
      </c>
      <c r="AM132" s="21">
        <v>61171276</v>
      </c>
      <c r="AN132" s="21">
        <v>0</v>
      </c>
      <c r="AO132" s="21">
        <v>0</v>
      </c>
      <c r="AP132" s="20" t="s">
        <v>1804</v>
      </c>
    </row>
    <row r="133" spans="1:42" hidden="1" x14ac:dyDescent="0.25">
      <c r="A133" s="19" t="s">
        <v>409</v>
      </c>
      <c r="B133" s="20" t="s">
        <v>1905</v>
      </c>
      <c r="C133" s="20" t="s">
        <v>411</v>
      </c>
      <c r="D133" s="20" t="s">
        <v>412</v>
      </c>
      <c r="E133" s="20" t="s">
        <v>52</v>
      </c>
      <c r="F133" s="20" t="s">
        <v>128</v>
      </c>
      <c r="G133" s="20" t="s">
        <v>54</v>
      </c>
      <c r="H133" s="20" t="s">
        <v>55</v>
      </c>
      <c r="I133" s="20" t="s">
        <v>56</v>
      </c>
      <c r="J133" s="20" t="s">
        <v>57</v>
      </c>
      <c r="K133" s="20" t="s">
        <v>59</v>
      </c>
      <c r="L133" s="20" t="s">
        <v>58</v>
      </c>
      <c r="M133" s="20">
        <v>19</v>
      </c>
      <c r="N133" s="20" t="s">
        <v>59</v>
      </c>
      <c r="O133" s="20" t="s">
        <v>59</v>
      </c>
      <c r="P133" s="20" t="s">
        <v>57</v>
      </c>
      <c r="Q133" s="20"/>
      <c r="R133" s="21">
        <v>18824478</v>
      </c>
      <c r="S133" s="21">
        <v>3856955</v>
      </c>
      <c r="T133" s="21">
        <v>46250615.340000004</v>
      </c>
      <c r="U133" s="21">
        <v>0</v>
      </c>
      <c r="V133" s="20" t="s">
        <v>57</v>
      </c>
      <c r="W133" s="21">
        <v>1733373.13</v>
      </c>
      <c r="X133" s="21">
        <v>0</v>
      </c>
      <c r="Y133" s="20">
        <v>0</v>
      </c>
      <c r="Z133" s="21">
        <v>-2806223</v>
      </c>
      <c r="AA133" s="21">
        <v>11911978</v>
      </c>
      <c r="AB133" s="21">
        <v>0</v>
      </c>
      <c r="AC133" s="21">
        <v>0</v>
      </c>
      <c r="AD133" s="21">
        <v>0</v>
      </c>
      <c r="AE133" s="21">
        <v>2584834.9500000002</v>
      </c>
      <c r="AF133" s="21">
        <v>0</v>
      </c>
      <c r="AG133" s="21">
        <v>0</v>
      </c>
      <c r="AH133" s="21">
        <v>0</v>
      </c>
      <c r="AI133" s="21">
        <v>0</v>
      </c>
      <c r="AJ133" s="21">
        <v>99</v>
      </c>
      <c r="AK133" s="21">
        <v>99</v>
      </c>
      <c r="AL133" s="21">
        <v>8500007</v>
      </c>
      <c r="AM133" s="21">
        <v>8500007</v>
      </c>
      <c r="AN133" s="21">
        <v>0</v>
      </c>
      <c r="AO133" s="21">
        <v>0</v>
      </c>
      <c r="AP133" s="20" t="s">
        <v>1804</v>
      </c>
    </row>
    <row r="134" spans="1:42" hidden="1" x14ac:dyDescent="0.25">
      <c r="A134" s="19" t="s">
        <v>409</v>
      </c>
      <c r="B134" s="20" t="s">
        <v>1906</v>
      </c>
      <c r="C134" s="20" t="s">
        <v>429</v>
      </c>
      <c r="D134" s="20" t="s">
        <v>430</v>
      </c>
      <c r="E134" s="20" t="s">
        <v>52</v>
      </c>
      <c r="F134" s="20" t="s">
        <v>110</v>
      </c>
      <c r="G134" s="20" t="s">
        <v>54</v>
      </c>
      <c r="H134" s="20" t="s">
        <v>55</v>
      </c>
      <c r="I134" s="20" t="s">
        <v>56</v>
      </c>
      <c r="J134" s="20" t="s">
        <v>57</v>
      </c>
      <c r="K134" s="20" t="s">
        <v>57</v>
      </c>
      <c r="L134" s="20" t="s">
        <v>58</v>
      </c>
      <c r="M134" s="20">
        <v>68</v>
      </c>
      <c r="N134" s="20" t="s">
        <v>59</v>
      </c>
      <c r="O134" s="20" t="s">
        <v>59</v>
      </c>
      <c r="P134" s="20" t="s">
        <v>57</v>
      </c>
      <c r="Q134" s="20"/>
      <c r="R134" s="21">
        <v>10260233.93</v>
      </c>
      <c r="S134" s="21">
        <v>8580350.1899999995</v>
      </c>
      <c r="T134" s="21">
        <v>1185720839.52</v>
      </c>
      <c r="U134" s="21">
        <v>145497230.34999999</v>
      </c>
      <c r="V134" s="20" t="s">
        <v>57</v>
      </c>
      <c r="W134" s="21">
        <v>354000</v>
      </c>
      <c r="X134" s="21">
        <v>0</v>
      </c>
      <c r="Y134" s="20">
        <v>0</v>
      </c>
      <c r="Z134" s="21">
        <v>104363.32</v>
      </c>
      <c r="AA134" s="21">
        <v>46058817.82</v>
      </c>
      <c r="AB134" s="21">
        <v>0</v>
      </c>
      <c r="AC134" s="21">
        <v>0</v>
      </c>
      <c r="AD134" s="21">
        <v>207825928.36000001</v>
      </c>
      <c r="AE134" s="21">
        <v>254929724.72999999</v>
      </c>
      <c r="AF134" s="21">
        <v>0</v>
      </c>
      <c r="AG134" s="21">
        <v>0</v>
      </c>
      <c r="AH134" s="21">
        <v>0</v>
      </c>
      <c r="AI134" s="21">
        <v>5000000</v>
      </c>
      <c r="AJ134" s="21">
        <v>99.99</v>
      </c>
      <c r="AK134" s="21">
        <v>99.99</v>
      </c>
      <c r="AL134" s="21">
        <v>41200751.25</v>
      </c>
      <c r="AM134" s="21">
        <v>41200751.25</v>
      </c>
      <c r="AN134" s="21">
        <v>108799248.75</v>
      </c>
      <c r="AO134" s="21">
        <v>108799248.75</v>
      </c>
      <c r="AP134" s="20" t="s">
        <v>1804</v>
      </c>
    </row>
    <row r="135" spans="1:42" hidden="1" x14ac:dyDescent="0.25">
      <c r="A135" s="19" t="s">
        <v>409</v>
      </c>
      <c r="B135" s="20" t="s">
        <v>1907</v>
      </c>
      <c r="C135" s="20" t="s">
        <v>414</v>
      </c>
      <c r="D135" s="20" t="s">
        <v>415</v>
      </c>
      <c r="E135" s="20" t="s">
        <v>52</v>
      </c>
      <c r="F135" s="20" t="s">
        <v>98</v>
      </c>
      <c r="G135" s="20" t="s">
        <v>73</v>
      </c>
      <c r="H135" s="20" t="s">
        <v>74</v>
      </c>
      <c r="I135" s="20" t="s">
        <v>56</v>
      </c>
      <c r="J135" s="20" t="s">
        <v>57</v>
      </c>
      <c r="K135" s="20" t="s">
        <v>57</v>
      </c>
      <c r="L135" s="20" t="s">
        <v>58</v>
      </c>
      <c r="M135" s="20">
        <v>348</v>
      </c>
      <c r="N135" s="20" t="s">
        <v>59</v>
      </c>
      <c r="O135" s="20" t="s">
        <v>59</v>
      </c>
      <c r="P135" s="20" t="s">
        <v>57</v>
      </c>
      <c r="Q135" s="20" t="s">
        <v>1908</v>
      </c>
      <c r="R135" s="21">
        <v>61043814.439999998</v>
      </c>
      <c r="S135" s="21">
        <v>116118954.45</v>
      </c>
      <c r="T135" s="21">
        <v>175236520.31</v>
      </c>
      <c r="U135" s="21">
        <v>0</v>
      </c>
      <c r="V135" s="20" t="s">
        <v>57</v>
      </c>
      <c r="W135" s="21">
        <v>381457.57</v>
      </c>
      <c r="X135" s="21">
        <v>0</v>
      </c>
      <c r="Y135" s="20">
        <v>0</v>
      </c>
      <c r="Z135" s="21">
        <v>-6591031.3099999996</v>
      </c>
      <c r="AA135" s="21">
        <v>59492772.710000001</v>
      </c>
      <c r="AB135" s="21">
        <v>0</v>
      </c>
      <c r="AC135" s="21">
        <v>0</v>
      </c>
      <c r="AD135" s="21">
        <v>69553088.760000005</v>
      </c>
      <c r="AE135" s="21">
        <v>75387875.5</v>
      </c>
      <c r="AF135" s="21">
        <v>0</v>
      </c>
      <c r="AG135" s="21">
        <v>0</v>
      </c>
      <c r="AH135" s="21">
        <v>27000000</v>
      </c>
      <c r="AI135" s="21">
        <v>30719710.300000001</v>
      </c>
      <c r="AJ135" s="21">
        <v>100</v>
      </c>
      <c r="AK135" s="21">
        <v>100</v>
      </c>
      <c r="AL135" s="21">
        <v>55880438.729999997</v>
      </c>
      <c r="AM135" s="21">
        <v>86600149.030000001</v>
      </c>
      <c r="AN135" s="21">
        <v>44119561.270000003</v>
      </c>
      <c r="AO135" s="21">
        <v>13399850.970000001</v>
      </c>
      <c r="AP135" s="20" t="s">
        <v>1804</v>
      </c>
    </row>
    <row r="136" spans="1:42" hidden="1" x14ac:dyDescent="0.25">
      <c r="A136" s="19" t="s">
        <v>409</v>
      </c>
      <c r="B136" s="20" t="s">
        <v>1909</v>
      </c>
      <c r="C136" s="20" t="s">
        <v>420</v>
      </c>
      <c r="D136" s="20" t="s">
        <v>421</v>
      </c>
      <c r="E136" s="20" t="s">
        <v>67</v>
      </c>
      <c r="F136" s="20" t="s">
        <v>87</v>
      </c>
      <c r="G136" s="20" t="s">
        <v>54</v>
      </c>
      <c r="H136" s="20" t="s">
        <v>74</v>
      </c>
      <c r="I136" s="20" t="s">
        <v>56</v>
      </c>
      <c r="J136" s="20" t="s">
        <v>57</v>
      </c>
      <c r="K136" s="20" t="s">
        <v>57</v>
      </c>
      <c r="L136" s="20" t="s">
        <v>58</v>
      </c>
      <c r="M136" s="20">
        <v>8</v>
      </c>
      <c r="N136" s="20" t="s">
        <v>59</v>
      </c>
      <c r="O136" s="20" t="s">
        <v>59</v>
      </c>
      <c r="P136" s="20" t="s">
        <v>57</v>
      </c>
      <c r="Q136" s="20"/>
      <c r="R136" s="21">
        <v>0</v>
      </c>
      <c r="S136" s="21">
        <v>2107367.7200000002</v>
      </c>
      <c r="T136" s="21">
        <v>22788572.239999998</v>
      </c>
      <c r="U136" s="21">
        <v>0</v>
      </c>
      <c r="V136" s="20" t="s">
        <v>57</v>
      </c>
      <c r="W136" s="21">
        <v>210600.99</v>
      </c>
      <c r="X136" s="21">
        <v>0</v>
      </c>
      <c r="Y136" s="20">
        <v>0</v>
      </c>
      <c r="Z136" s="21">
        <v>5235898</v>
      </c>
      <c r="AA136" s="21">
        <v>-62175735</v>
      </c>
      <c r="AB136" s="21">
        <v>0</v>
      </c>
      <c r="AC136" s="21">
        <v>0</v>
      </c>
      <c r="AD136" s="21">
        <v>21576085.760000002</v>
      </c>
      <c r="AE136" s="21">
        <v>22451408.280000001</v>
      </c>
      <c r="AF136" s="21">
        <v>19765524.870000001</v>
      </c>
      <c r="AG136" s="21">
        <v>0</v>
      </c>
      <c r="AH136" s="21">
        <v>0</v>
      </c>
      <c r="AI136" s="21">
        <v>0</v>
      </c>
      <c r="AJ136" s="21">
        <v>82.6</v>
      </c>
      <c r="AK136" s="21">
        <v>82.6</v>
      </c>
      <c r="AL136" s="21">
        <v>283557904</v>
      </c>
      <c r="AM136" s="21">
        <v>0</v>
      </c>
      <c r="AN136" s="21">
        <v>0</v>
      </c>
      <c r="AO136" s="21">
        <v>0</v>
      </c>
      <c r="AP136" s="20" t="s">
        <v>1804</v>
      </c>
    </row>
    <row r="137" spans="1:42" hidden="1" x14ac:dyDescent="0.25">
      <c r="A137" s="19" t="s">
        <v>579</v>
      </c>
      <c r="B137" s="20" t="s">
        <v>1504</v>
      </c>
      <c r="C137" s="20" t="s">
        <v>581</v>
      </c>
      <c r="D137" s="20" t="s">
        <v>582</v>
      </c>
      <c r="E137" s="20" t="s">
        <v>52</v>
      </c>
      <c r="F137" s="20" t="s">
        <v>68</v>
      </c>
      <c r="G137" s="20" t="s">
        <v>54</v>
      </c>
      <c r="H137" s="20" t="s">
        <v>55</v>
      </c>
      <c r="I137" s="20" t="s">
        <v>256</v>
      </c>
      <c r="J137" s="20" t="s">
        <v>59</v>
      </c>
      <c r="K137" s="20" t="s">
        <v>57</v>
      </c>
      <c r="L137" s="20" t="s">
        <v>111</v>
      </c>
      <c r="M137" s="20">
        <v>3823</v>
      </c>
      <c r="N137" s="20" t="s">
        <v>59</v>
      </c>
      <c r="O137" s="20" t="s">
        <v>59</v>
      </c>
      <c r="P137" s="20" t="s">
        <v>59</v>
      </c>
      <c r="Q137" s="27" t="s">
        <v>1910</v>
      </c>
      <c r="R137" s="21">
        <v>2085135411.8399999</v>
      </c>
      <c r="S137" s="21">
        <v>408562787.67000002</v>
      </c>
      <c r="T137" s="21">
        <v>1865111376.8499999</v>
      </c>
      <c r="U137" s="21">
        <v>37136552.909999996</v>
      </c>
      <c r="V137" s="20" t="s">
        <v>59</v>
      </c>
      <c r="W137" s="21">
        <v>344679.64</v>
      </c>
      <c r="X137" s="21">
        <v>35383.89</v>
      </c>
      <c r="Y137" s="21">
        <v>261943.59</v>
      </c>
      <c r="Z137" s="21">
        <v>129830277.47</v>
      </c>
      <c r="AA137" s="21">
        <v>1699347543.7</v>
      </c>
      <c r="AB137" s="21">
        <v>0</v>
      </c>
      <c r="AC137" s="21">
        <v>98697668.530000001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9519433</v>
      </c>
      <c r="AK137" s="21">
        <v>9519433</v>
      </c>
      <c r="AL137" s="21">
        <v>1472778726.04</v>
      </c>
      <c r="AM137" s="21">
        <v>1472778726.04</v>
      </c>
      <c r="AN137" s="21">
        <v>0</v>
      </c>
      <c r="AO137" s="21">
        <v>0</v>
      </c>
      <c r="AP137" s="20" t="s">
        <v>1804</v>
      </c>
    </row>
    <row r="138" spans="1:42" hidden="1" x14ac:dyDescent="0.25">
      <c r="A138" s="19" t="s">
        <v>579</v>
      </c>
      <c r="B138" s="20" t="s">
        <v>1506</v>
      </c>
      <c r="C138" s="20" t="s">
        <v>584</v>
      </c>
      <c r="D138" s="20" t="s">
        <v>585</v>
      </c>
      <c r="E138" s="20" t="s">
        <v>52</v>
      </c>
      <c r="F138" s="20" t="s">
        <v>63</v>
      </c>
      <c r="G138" s="20" t="s">
        <v>54</v>
      </c>
      <c r="H138" s="20" t="s">
        <v>55</v>
      </c>
      <c r="I138" s="20" t="s">
        <v>56</v>
      </c>
      <c r="J138" s="20" t="s">
        <v>57</v>
      </c>
      <c r="K138" s="20" t="s">
        <v>57</v>
      </c>
      <c r="L138" s="20" t="s">
        <v>111</v>
      </c>
      <c r="M138" s="20">
        <v>0</v>
      </c>
      <c r="N138" s="20" t="s">
        <v>59</v>
      </c>
      <c r="O138" s="20" t="s">
        <v>59</v>
      </c>
      <c r="P138" s="20" t="s">
        <v>57</v>
      </c>
      <c r="Q138" s="20"/>
      <c r="R138" s="21">
        <v>0</v>
      </c>
      <c r="S138" s="21">
        <v>0</v>
      </c>
      <c r="T138" s="21">
        <v>36343.21</v>
      </c>
      <c r="U138" s="21">
        <v>0</v>
      </c>
      <c r="V138" s="20" t="s">
        <v>57</v>
      </c>
      <c r="W138" s="21">
        <v>0</v>
      </c>
      <c r="X138" s="21">
        <v>0</v>
      </c>
      <c r="Y138" s="20">
        <v>0</v>
      </c>
      <c r="Z138" s="21">
        <v>92136.17</v>
      </c>
      <c r="AA138" s="21">
        <v>24754048.870000001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99.53</v>
      </c>
      <c r="AK138" s="21">
        <v>99.53</v>
      </c>
      <c r="AL138" s="21">
        <v>28487875</v>
      </c>
      <c r="AM138" s="21">
        <v>28487875</v>
      </c>
      <c r="AN138" s="21">
        <v>15512125</v>
      </c>
      <c r="AO138" s="21">
        <v>15512125</v>
      </c>
      <c r="AP138" s="20" t="s">
        <v>1804</v>
      </c>
    </row>
    <row r="139" spans="1:42" hidden="1" x14ac:dyDescent="0.25">
      <c r="A139" s="19" t="s">
        <v>579</v>
      </c>
      <c r="B139" s="20" t="s">
        <v>1508</v>
      </c>
      <c r="C139" s="20" t="s">
        <v>1277</v>
      </c>
      <c r="D139" s="20" t="s">
        <v>594</v>
      </c>
      <c r="E139" s="20" t="s">
        <v>52</v>
      </c>
      <c r="F139" s="20" t="s">
        <v>72</v>
      </c>
      <c r="G139" s="20" t="s">
        <v>54</v>
      </c>
      <c r="H139" s="20" t="s">
        <v>55</v>
      </c>
      <c r="I139" s="20" t="s">
        <v>56</v>
      </c>
      <c r="J139" s="20" t="s">
        <v>57</v>
      </c>
      <c r="K139" s="20" t="s">
        <v>59</v>
      </c>
      <c r="L139" s="20" t="s">
        <v>58</v>
      </c>
      <c r="M139" s="20">
        <v>74</v>
      </c>
      <c r="N139" s="20" t="s">
        <v>59</v>
      </c>
      <c r="O139" s="20" t="s">
        <v>59</v>
      </c>
      <c r="P139" s="20" t="s">
        <v>59</v>
      </c>
      <c r="Q139" s="20"/>
      <c r="R139" s="21">
        <v>948675.75</v>
      </c>
      <c r="S139" s="21">
        <v>8137082.1600000001</v>
      </c>
      <c r="T139" s="21">
        <v>21770633.489999998</v>
      </c>
      <c r="U139" s="21">
        <v>0</v>
      </c>
      <c r="V139" s="20" t="s">
        <v>57</v>
      </c>
      <c r="W139" s="21">
        <v>8137085.1600000001</v>
      </c>
      <c r="X139" s="21">
        <v>0</v>
      </c>
      <c r="Y139" s="20">
        <v>36888.239999999998</v>
      </c>
      <c r="Z139" s="21">
        <v>948675.75</v>
      </c>
      <c r="AA139" s="21">
        <v>20803594.09</v>
      </c>
      <c r="AB139" s="21">
        <v>0</v>
      </c>
      <c r="AC139" s="21">
        <v>0</v>
      </c>
      <c r="AD139" s="21">
        <v>11033055.23</v>
      </c>
      <c r="AE139" s="21">
        <v>15033124.380000001</v>
      </c>
      <c r="AF139" s="21">
        <v>834345.69</v>
      </c>
      <c r="AG139" s="21">
        <v>1582232.1</v>
      </c>
      <c r="AH139" s="21">
        <v>0</v>
      </c>
      <c r="AI139" s="21">
        <v>0</v>
      </c>
      <c r="AJ139" s="21">
        <v>99.99</v>
      </c>
      <c r="AK139" s="21">
        <v>99.99</v>
      </c>
      <c r="AL139" s="21">
        <v>3833847.05</v>
      </c>
      <c r="AM139" s="21">
        <v>3833847.05</v>
      </c>
      <c r="AN139" s="21">
        <v>0</v>
      </c>
      <c r="AO139" s="21">
        <v>0</v>
      </c>
      <c r="AP139" s="20" t="s">
        <v>1804</v>
      </c>
    </row>
    <row r="140" spans="1:42" hidden="1" x14ac:dyDescent="0.25">
      <c r="A140" s="19" t="s">
        <v>579</v>
      </c>
      <c r="B140" s="20" t="s">
        <v>1510</v>
      </c>
      <c r="C140" s="20" t="s">
        <v>1277</v>
      </c>
      <c r="D140" s="20" t="s">
        <v>588</v>
      </c>
      <c r="E140" s="20" t="s">
        <v>52</v>
      </c>
      <c r="F140" s="20" t="s">
        <v>63</v>
      </c>
      <c r="G140" s="20" t="s">
        <v>54</v>
      </c>
      <c r="H140" s="20" t="s">
        <v>55</v>
      </c>
      <c r="I140" s="20" t="s">
        <v>56</v>
      </c>
      <c r="J140" s="20" t="s">
        <v>57</v>
      </c>
      <c r="K140" s="20" t="s">
        <v>57</v>
      </c>
      <c r="L140" s="20" t="s">
        <v>58</v>
      </c>
      <c r="M140" s="20">
        <v>62</v>
      </c>
      <c r="N140" s="20" t="s">
        <v>59</v>
      </c>
      <c r="O140" s="20" t="s">
        <v>59</v>
      </c>
      <c r="P140" s="20" t="s">
        <v>57</v>
      </c>
      <c r="Q140" s="20"/>
      <c r="R140" s="21">
        <v>8726549.1600000001</v>
      </c>
      <c r="S140" s="21">
        <v>4501350.0199999996</v>
      </c>
      <c r="T140" s="21">
        <v>12674825.130000001</v>
      </c>
      <c r="U140" s="21">
        <v>897258.04</v>
      </c>
      <c r="V140" s="20" t="s">
        <v>57</v>
      </c>
      <c r="W140" s="21">
        <v>257562.16</v>
      </c>
      <c r="X140" s="21">
        <v>0</v>
      </c>
      <c r="Y140" s="20">
        <v>0</v>
      </c>
      <c r="Z140" s="21">
        <v>2036923.37</v>
      </c>
      <c r="AA140" s="21">
        <v>61315993.899999999</v>
      </c>
      <c r="AB140" s="21">
        <v>0</v>
      </c>
      <c r="AC140" s="21">
        <v>0</v>
      </c>
      <c r="AD140" s="21">
        <v>4868813.6100000003</v>
      </c>
      <c r="AE140" s="21">
        <v>4563146.18</v>
      </c>
      <c r="AF140" s="21">
        <v>0</v>
      </c>
      <c r="AG140" s="21">
        <v>0</v>
      </c>
      <c r="AH140" s="21">
        <v>0</v>
      </c>
      <c r="AI140" s="21">
        <v>0</v>
      </c>
      <c r="AJ140" s="21">
        <v>99.53</v>
      </c>
      <c r="AK140" s="21">
        <v>99.53</v>
      </c>
      <c r="AL140" s="21">
        <v>22565720.649999999</v>
      </c>
      <c r="AM140" s="21">
        <v>22565720.649999999</v>
      </c>
      <c r="AN140" s="21">
        <v>0</v>
      </c>
      <c r="AO140" s="21">
        <v>0</v>
      </c>
      <c r="AP140" s="20" t="s">
        <v>1804</v>
      </c>
    </row>
    <row r="141" spans="1:42" hidden="1" x14ac:dyDescent="0.25">
      <c r="A141" s="19" t="s">
        <v>579</v>
      </c>
      <c r="B141" s="20" t="s">
        <v>1512</v>
      </c>
      <c r="C141" s="20" t="s">
        <v>1280</v>
      </c>
      <c r="D141" s="20" t="s">
        <v>597</v>
      </c>
      <c r="E141" s="20" t="s">
        <v>52</v>
      </c>
      <c r="F141" s="20" t="s">
        <v>91</v>
      </c>
      <c r="G141" s="20" t="s">
        <v>54</v>
      </c>
      <c r="H141" s="20" t="s">
        <v>55</v>
      </c>
      <c r="I141" s="20" t="s">
        <v>56</v>
      </c>
      <c r="J141" s="20" t="s">
        <v>57</v>
      </c>
      <c r="K141" s="20" t="s">
        <v>57</v>
      </c>
      <c r="L141" s="20" t="s">
        <v>58</v>
      </c>
      <c r="M141" s="20">
        <v>236</v>
      </c>
      <c r="N141" s="20" t="s">
        <v>59</v>
      </c>
      <c r="O141" s="20" t="s">
        <v>59</v>
      </c>
      <c r="P141" s="20" t="s">
        <v>57</v>
      </c>
      <c r="Q141" s="20" t="s">
        <v>1124</v>
      </c>
      <c r="R141" s="21">
        <v>800700.6</v>
      </c>
      <c r="S141" s="21">
        <v>41737554.259999998</v>
      </c>
      <c r="T141" s="21">
        <v>86773215.760000005</v>
      </c>
      <c r="U141" s="21">
        <v>33824737.310000002</v>
      </c>
      <c r="V141" s="20" t="s">
        <v>57</v>
      </c>
      <c r="W141" s="21">
        <v>364705.17</v>
      </c>
      <c r="X141" s="21">
        <v>0</v>
      </c>
      <c r="Y141" s="20">
        <v>14425.28</v>
      </c>
      <c r="Z141" s="21">
        <v>397690.24</v>
      </c>
      <c r="AA141" s="21">
        <v>109837004.23999999</v>
      </c>
      <c r="AB141" s="21">
        <v>0</v>
      </c>
      <c r="AC141" s="21">
        <v>0</v>
      </c>
      <c r="AD141" s="21">
        <v>78743133.489999995</v>
      </c>
      <c r="AE141" s="21">
        <v>81608321.930000007</v>
      </c>
      <c r="AF141" s="21">
        <v>1244223.9099999999</v>
      </c>
      <c r="AG141" s="21">
        <v>2158289.04</v>
      </c>
      <c r="AH141" s="21">
        <v>0</v>
      </c>
      <c r="AI141" s="21">
        <v>0</v>
      </c>
      <c r="AJ141" s="21">
        <v>99.99</v>
      </c>
      <c r="AK141" s="21">
        <v>99.99</v>
      </c>
      <c r="AL141" s="21">
        <v>89804780.659999996</v>
      </c>
      <c r="AM141" s="21">
        <v>89804780.659999996</v>
      </c>
      <c r="AN141" s="21">
        <v>0</v>
      </c>
      <c r="AO141" s="21">
        <v>0</v>
      </c>
      <c r="AP141" s="20" t="s">
        <v>1804</v>
      </c>
    </row>
    <row r="142" spans="1:42" hidden="1" x14ac:dyDescent="0.25">
      <c r="A142" s="19" t="s">
        <v>579</v>
      </c>
      <c r="B142" s="20" t="s">
        <v>1514</v>
      </c>
      <c r="C142" s="20" t="s">
        <v>590</v>
      </c>
      <c r="D142" s="20" t="s">
        <v>591</v>
      </c>
      <c r="E142" s="20" t="s">
        <v>52</v>
      </c>
      <c r="F142" s="20" t="s">
        <v>87</v>
      </c>
      <c r="G142" s="20" t="s">
        <v>54</v>
      </c>
      <c r="H142" s="20" t="s">
        <v>55</v>
      </c>
      <c r="I142" s="20" t="s">
        <v>56</v>
      </c>
      <c r="J142" s="20" t="s">
        <v>57</v>
      </c>
      <c r="K142" s="20" t="s">
        <v>57</v>
      </c>
      <c r="L142" s="20" t="s">
        <v>111</v>
      </c>
      <c r="M142" s="20">
        <v>1772</v>
      </c>
      <c r="N142" s="20" t="s">
        <v>59</v>
      </c>
      <c r="O142" s="20" t="s">
        <v>59</v>
      </c>
      <c r="P142" s="20" t="s">
        <v>59</v>
      </c>
      <c r="Q142" s="20"/>
      <c r="R142" s="21">
        <v>554656329.30999994</v>
      </c>
      <c r="S142" s="21">
        <v>234528841.55000001</v>
      </c>
      <c r="T142" s="21">
        <v>905345227.41999996</v>
      </c>
      <c r="U142" s="21">
        <v>88838503.219999999</v>
      </c>
      <c r="V142" s="20" t="s">
        <v>57</v>
      </c>
      <c r="W142" s="21">
        <v>407865.51</v>
      </c>
      <c r="X142" s="21">
        <v>0</v>
      </c>
      <c r="Y142" s="20">
        <v>12830.27</v>
      </c>
      <c r="Z142" s="21">
        <v>-285638662.42000002</v>
      </c>
      <c r="AA142" s="21">
        <v>474673296.57999998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99.98</v>
      </c>
      <c r="AK142" s="21">
        <v>99.98</v>
      </c>
      <c r="AL142" s="21">
        <v>2300000000</v>
      </c>
      <c r="AM142" s="21">
        <v>3877088223.77</v>
      </c>
      <c r="AN142" s="21">
        <v>1000000000</v>
      </c>
      <c r="AO142" s="21">
        <v>22911776.73</v>
      </c>
      <c r="AP142" s="20" t="s">
        <v>1804</v>
      </c>
    </row>
    <row r="143" spans="1:42" hidden="1" x14ac:dyDescent="0.25">
      <c r="A143" s="19" t="s">
        <v>579</v>
      </c>
      <c r="B143" s="20" t="s">
        <v>1516</v>
      </c>
      <c r="C143" s="20" t="s">
        <v>599</v>
      </c>
      <c r="D143" s="20" t="s">
        <v>600</v>
      </c>
      <c r="E143" s="20" t="s">
        <v>52</v>
      </c>
      <c r="F143" s="20" t="s">
        <v>204</v>
      </c>
      <c r="G143" s="20" t="s">
        <v>73</v>
      </c>
      <c r="H143" s="20" t="s">
        <v>171</v>
      </c>
      <c r="I143" s="20" t="s">
        <v>56</v>
      </c>
      <c r="J143" s="20" t="s">
        <v>57</v>
      </c>
      <c r="K143" s="20" t="s">
        <v>57</v>
      </c>
      <c r="L143" s="20" t="s">
        <v>58</v>
      </c>
      <c r="M143" s="20">
        <v>52</v>
      </c>
      <c r="N143" s="20" t="s">
        <v>59</v>
      </c>
      <c r="O143" s="20" t="s">
        <v>59</v>
      </c>
      <c r="P143" s="20" t="s">
        <v>57</v>
      </c>
      <c r="Q143" s="20"/>
      <c r="R143" s="21">
        <v>67817215.719999999</v>
      </c>
      <c r="S143" s="21">
        <v>4066053.06</v>
      </c>
      <c r="T143" s="21">
        <v>15545113.220000001</v>
      </c>
      <c r="U143" s="21">
        <v>0</v>
      </c>
      <c r="V143" s="20" t="s">
        <v>57</v>
      </c>
      <c r="W143" s="21">
        <v>3925793.16</v>
      </c>
      <c r="X143" s="21">
        <v>0</v>
      </c>
      <c r="Y143" s="20">
        <v>98073.89</v>
      </c>
      <c r="Z143" s="21">
        <v>52272102.5</v>
      </c>
      <c r="AA143" s="21">
        <v>190385506.5</v>
      </c>
      <c r="AB143" s="21">
        <v>0</v>
      </c>
      <c r="AC143" s="21">
        <v>0</v>
      </c>
      <c r="AD143" s="21">
        <v>61571597.5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100</v>
      </c>
      <c r="AK143" s="21">
        <v>100</v>
      </c>
      <c r="AL143" s="21">
        <v>2600000</v>
      </c>
      <c r="AM143" s="21">
        <v>2600000</v>
      </c>
      <c r="AN143" s="21">
        <v>0</v>
      </c>
      <c r="AO143" s="21">
        <v>0</v>
      </c>
      <c r="AP143" s="20" t="s">
        <v>1804</v>
      </c>
    </row>
    <row r="144" spans="1:42" hidden="1" x14ac:dyDescent="0.25">
      <c r="A144" s="19" t="s">
        <v>579</v>
      </c>
      <c r="B144" s="20" t="s">
        <v>1518</v>
      </c>
      <c r="C144" s="20" t="s">
        <v>1286</v>
      </c>
      <c r="D144" s="20" t="s">
        <v>603</v>
      </c>
      <c r="E144" s="20" t="s">
        <v>52</v>
      </c>
      <c r="F144" s="20" t="s">
        <v>102</v>
      </c>
      <c r="G144" s="20" t="s">
        <v>73</v>
      </c>
      <c r="H144" s="20" t="s">
        <v>74</v>
      </c>
      <c r="I144" s="20" t="s">
        <v>56</v>
      </c>
      <c r="J144" s="20" t="s">
        <v>57</v>
      </c>
      <c r="K144" s="20" t="s">
        <v>57</v>
      </c>
      <c r="L144" s="20" t="s">
        <v>58</v>
      </c>
      <c r="M144" s="20">
        <v>930</v>
      </c>
      <c r="N144" s="20" t="s">
        <v>59</v>
      </c>
      <c r="O144" s="20" t="s">
        <v>59</v>
      </c>
      <c r="P144" s="20" t="s">
        <v>57</v>
      </c>
      <c r="Q144" s="20" t="s">
        <v>1911</v>
      </c>
      <c r="R144" s="21">
        <v>1382422.32</v>
      </c>
      <c r="S144" s="21">
        <v>119014678.81</v>
      </c>
      <c r="T144" s="21">
        <v>136095720.25999999</v>
      </c>
      <c r="U144" s="21">
        <v>8457432.3200000003</v>
      </c>
      <c r="V144" s="20" t="s">
        <v>57</v>
      </c>
      <c r="W144" s="21">
        <v>242692.67</v>
      </c>
      <c r="X144" s="21">
        <v>0</v>
      </c>
      <c r="Y144" s="20">
        <v>25757.61</v>
      </c>
      <c r="Z144" s="21">
        <v>-15010766.060000001</v>
      </c>
      <c r="AA144" s="21">
        <v>-14565763.970000001</v>
      </c>
      <c r="AB144" s="21">
        <v>0</v>
      </c>
      <c r="AC144" s="21">
        <v>0</v>
      </c>
      <c r="AD144" s="21">
        <v>128089913.94</v>
      </c>
      <c r="AE144" s="21">
        <v>158257304.71000001</v>
      </c>
      <c r="AF144" s="21">
        <v>10289767.560000001</v>
      </c>
      <c r="AG144" s="21">
        <v>51143282.810000002</v>
      </c>
      <c r="AH144" s="21">
        <v>0</v>
      </c>
      <c r="AI144" s="21">
        <v>0</v>
      </c>
      <c r="AJ144" s="21">
        <v>100</v>
      </c>
      <c r="AK144" s="21">
        <v>100</v>
      </c>
      <c r="AL144" s="21">
        <v>4000000</v>
      </c>
      <c r="AM144" s="21">
        <v>4000000</v>
      </c>
      <c r="AN144" s="21">
        <v>0</v>
      </c>
      <c r="AO144" s="21">
        <v>0</v>
      </c>
      <c r="AP144" s="20" t="s">
        <v>1804</v>
      </c>
    </row>
    <row r="145" spans="1:42" hidden="1" x14ac:dyDescent="0.25">
      <c r="A145" s="19" t="s">
        <v>579</v>
      </c>
      <c r="B145" s="20" t="s">
        <v>1520</v>
      </c>
      <c r="C145" s="20" t="s">
        <v>605</v>
      </c>
      <c r="D145" s="20" t="s">
        <v>606</v>
      </c>
      <c r="E145" s="20" t="s">
        <v>52</v>
      </c>
      <c r="F145" s="20" t="s">
        <v>128</v>
      </c>
      <c r="G145" s="20" t="s">
        <v>54</v>
      </c>
      <c r="H145" s="20" t="s">
        <v>74</v>
      </c>
      <c r="I145" s="20" t="s">
        <v>56</v>
      </c>
      <c r="J145" s="20" t="s">
        <v>57</v>
      </c>
      <c r="K145" s="20" t="s">
        <v>57</v>
      </c>
      <c r="L145" s="20" t="s">
        <v>111</v>
      </c>
      <c r="M145" s="20">
        <v>21</v>
      </c>
      <c r="N145" s="20" t="s">
        <v>59</v>
      </c>
      <c r="O145" s="20" t="s">
        <v>59</v>
      </c>
      <c r="P145" s="20" t="s">
        <v>57</v>
      </c>
      <c r="Q145" s="20" t="s">
        <v>1127</v>
      </c>
      <c r="R145" s="21">
        <v>0</v>
      </c>
      <c r="S145" s="21">
        <v>1318543</v>
      </c>
      <c r="T145" s="21">
        <v>3946000</v>
      </c>
      <c r="U145" s="21">
        <v>0</v>
      </c>
      <c r="V145" s="20" t="s">
        <v>57</v>
      </c>
      <c r="W145" s="21">
        <v>192000</v>
      </c>
      <c r="X145" s="21">
        <v>0</v>
      </c>
      <c r="Y145" s="20">
        <v>0</v>
      </c>
      <c r="Z145" s="21">
        <v>3471336.17</v>
      </c>
      <c r="AA145" s="21">
        <v>30252276.239999998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25.5</v>
      </c>
      <c r="AK145" s="21">
        <v>25.5</v>
      </c>
      <c r="AL145" s="21">
        <v>382500</v>
      </c>
      <c r="AM145" s="21">
        <v>7000000</v>
      </c>
      <c r="AN145" s="21">
        <v>0</v>
      </c>
      <c r="AO145" s="21">
        <v>0</v>
      </c>
      <c r="AP145" s="20" t="s">
        <v>1804</v>
      </c>
    </row>
    <row r="146" spans="1:42" hidden="1" x14ac:dyDescent="0.25">
      <c r="A146" s="19" t="s">
        <v>579</v>
      </c>
      <c r="B146" s="20" t="s">
        <v>1522</v>
      </c>
      <c r="C146" s="20" t="s">
        <v>608</v>
      </c>
      <c r="D146" s="20" t="s">
        <v>609</v>
      </c>
      <c r="E146" s="20" t="s">
        <v>52</v>
      </c>
      <c r="F146" s="20" t="s">
        <v>98</v>
      </c>
      <c r="G146" s="20" t="s">
        <v>73</v>
      </c>
      <c r="H146" s="20" t="s">
        <v>55</v>
      </c>
      <c r="I146" s="20" t="s">
        <v>56</v>
      </c>
      <c r="J146" s="20" t="s">
        <v>57</v>
      </c>
      <c r="K146" s="20" t="s">
        <v>57</v>
      </c>
      <c r="L146" s="20" t="s">
        <v>58</v>
      </c>
      <c r="M146" s="20">
        <v>384</v>
      </c>
      <c r="N146" s="20" t="s">
        <v>59</v>
      </c>
      <c r="O146" s="20" t="s">
        <v>59</v>
      </c>
      <c r="P146" s="20" t="s">
        <v>57</v>
      </c>
      <c r="Q146" s="20"/>
      <c r="R146" s="21">
        <v>48944336.450000003</v>
      </c>
      <c r="S146" s="21">
        <v>73398035.329999998</v>
      </c>
      <c r="T146" s="21">
        <v>136037793.75999999</v>
      </c>
      <c r="U146" s="21">
        <v>35289024.649999999</v>
      </c>
      <c r="V146" s="20" t="s">
        <v>57</v>
      </c>
      <c r="W146" s="21">
        <v>402173.16</v>
      </c>
      <c r="X146" s="21">
        <v>0</v>
      </c>
      <c r="Y146" s="20">
        <v>23747.8</v>
      </c>
      <c r="Z146" s="21">
        <v>19710890.579999998</v>
      </c>
      <c r="AA146" s="21">
        <v>80737880.540000007</v>
      </c>
      <c r="AB146" s="21">
        <v>0</v>
      </c>
      <c r="AC146" s="21">
        <v>0</v>
      </c>
      <c r="AD146" s="21">
        <v>81713947.909999996</v>
      </c>
      <c r="AE146" s="21">
        <v>97528720.5</v>
      </c>
      <c r="AF146" s="21">
        <v>0</v>
      </c>
      <c r="AG146" s="21">
        <v>0</v>
      </c>
      <c r="AH146" s="21">
        <v>0</v>
      </c>
      <c r="AI146" s="21">
        <v>0</v>
      </c>
      <c r="AJ146" s="21">
        <v>100</v>
      </c>
      <c r="AK146" s="21">
        <v>100</v>
      </c>
      <c r="AL146" s="21">
        <v>29081412.989999998</v>
      </c>
      <c r="AM146" s="21">
        <v>29081412.989999998</v>
      </c>
      <c r="AN146" s="21">
        <v>0</v>
      </c>
      <c r="AO146" s="21">
        <v>0</v>
      </c>
      <c r="AP146" s="20" t="s">
        <v>1804</v>
      </c>
    </row>
    <row r="147" spans="1:42" hidden="1" x14ac:dyDescent="0.25">
      <c r="A147" s="19" t="s">
        <v>533</v>
      </c>
      <c r="B147" s="20" t="s">
        <v>1525</v>
      </c>
      <c r="C147" s="20" t="s">
        <v>538</v>
      </c>
      <c r="D147" s="20" t="s">
        <v>539</v>
      </c>
      <c r="E147" s="20" t="s">
        <v>52</v>
      </c>
      <c r="F147" s="20" t="s">
        <v>87</v>
      </c>
      <c r="G147" s="20" t="s">
        <v>54</v>
      </c>
      <c r="H147" s="20" t="s">
        <v>55</v>
      </c>
      <c r="I147" s="20" t="s">
        <v>56</v>
      </c>
      <c r="J147" s="20" t="s">
        <v>57</v>
      </c>
      <c r="K147" s="20" t="s">
        <v>57</v>
      </c>
      <c r="L147" s="20" t="s">
        <v>111</v>
      </c>
      <c r="M147" s="20">
        <v>2659</v>
      </c>
      <c r="N147" s="20" t="s">
        <v>59</v>
      </c>
      <c r="O147" s="20" t="s">
        <v>59</v>
      </c>
      <c r="P147" s="20" t="s">
        <v>59</v>
      </c>
      <c r="Q147" s="20" t="s">
        <v>1110</v>
      </c>
      <c r="R147" s="21">
        <v>71944000</v>
      </c>
      <c r="S147" s="21">
        <v>481150000</v>
      </c>
      <c r="T147" s="21">
        <v>979453000</v>
      </c>
      <c r="U147" s="21">
        <v>140254506.40000001</v>
      </c>
      <c r="V147" s="20" t="s">
        <v>57</v>
      </c>
      <c r="W147" s="21">
        <v>750568.36</v>
      </c>
      <c r="X147" s="21">
        <v>0</v>
      </c>
      <c r="Y147" s="20">
        <v>0</v>
      </c>
      <c r="Z147" s="21">
        <v>81225000</v>
      </c>
      <c r="AA147" s="21">
        <v>5410719000</v>
      </c>
      <c r="AB147" s="21">
        <v>5410719000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760529000</v>
      </c>
      <c r="AJ147" s="21">
        <v>1744182187237</v>
      </c>
      <c r="AK147" s="21">
        <v>1861530396974</v>
      </c>
      <c r="AL147" s="21">
        <v>906938000</v>
      </c>
      <c r="AM147" s="21">
        <v>980745000</v>
      </c>
      <c r="AN147" s="21">
        <v>0</v>
      </c>
      <c r="AO147" s="21">
        <v>0</v>
      </c>
      <c r="AP147" s="20" t="s">
        <v>1804</v>
      </c>
    </row>
    <row r="148" spans="1:42" hidden="1" x14ac:dyDescent="0.25">
      <c r="A148" s="19" t="s">
        <v>533</v>
      </c>
      <c r="B148" s="20" t="s">
        <v>1526</v>
      </c>
      <c r="C148" s="20" t="s">
        <v>571</v>
      </c>
      <c r="D148" s="20" t="s">
        <v>572</v>
      </c>
      <c r="E148" s="20" t="s">
        <v>67</v>
      </c>
      <c r="F148" s="20" t="s">
        <v>185</v>
      </c>
      <c r="G148" s="20" t="s">
        <v>54</v>
      </c>
      <c r="H148" s="20" t="s">
        <v>74</v>
      </c>
      <c r="I148" s="20" t="s">
        <v>56</v>
      </c>
      <c r="J148" s="20" t="s">
        <v>57</v>
      </c>
      <c r="K148" s="20" t="s">
        <v>57</v>
      </c>
      <c r="L148" s="20" t="s">
        <v>58</v>
      </c>
      <c r="M148" s="20">
        <v>0</v>
      </c>
      <c r="N148" s="20" t="s">
        <v>57</v>
      </c>
      <c r="O148" s="20" t="s">
        <v>57</v>
      </c>
      <c r="P148" s="20" t="s">
        <v>57</v>
      </c>
      <c r="Q148" s="20"/>
      <c r="R148" s="21">
        <v>0</v>
      </c>
      <c r="S148" s="21">
        <v>0</v>
      </c>
      <c r="T148" s="21">
        <v>0</v>
      </c>
      <c r="U148" s="21">
        <v>0</v>
      </c>
      <c r="V148" s="20" t="s">
        <v>57</v>
      </c>
      <c r="W148" s="21">
        <v>0</v>
      </c>
      <c r="X148" s="21">
        <v>0</v>
      </c>
      <c r="Y148" s="20">
        <v>0</v>
      </c>
      <c r="Z148" s="21">
        <v>0</v>
      </c>
      <c r="AA148" s="21">
        <v>73709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73709</v>
      </c>
      <c r="AK148" s="21">
        <v>73709</v>
      </c>
      <c r="AL148" s="21">
        <v>73709</v>
      </c>
      <c r="AM148" s="21">
        <v>73709</v>
      </c>
      <c r="AN148" s="21">
        <v>0</v>
      </c>
      <c r="AO148" s="21">
        <v>0</v>
      </c>
      <c r="AP148" s="20" t="s">
        <v>1804</v>
      </c>
    </row>
    <row r="149" spans="1:42" hidden="1" x14ac:dyDescent="0.25">
      <c r="A149" s="19" t="s">
        <v>533</v>
      </c>
      <c r="B149" s="20" t="s">
        <v>1527</v>
      </c>
      <c r="C149" s="20" t="s">
        <v>577</v>
      </c>
      <c r="D149" s="20" t="s">
        <v>578</v>
      </c>
      <c r="E149" s="20" t="s">
        <v>52</v>
      </c>
      <c r="F149" s="20" t="s">
        <v>91</v>
      </c>
      <c r="G149" s="20" t="s">
        <v>54</v>
      </c>
      <c r="H149" s="20" t="s">
        <v>55</v>
      </c>
      <c r="I149" s="20" t="s">
        <v>56</v>
      </c>
      <c r="J149" s="20" t="s">
        <v>57</v>
      </c>
      <c r="K149" s="20" t="s">
        <v>57</v>
      </c>
      <c r="L149" s="20" t="s">
        <v>58</v>
      </c>
      <c r="M149" s="20">
        <v>245</v>
      </c>
      <c r="N149" s="20" t="s">
        <v>59</v>
      </c>
      <c r="O149" s="20" t="s">
        <v>59</v>
      </c>
      <c r="P149" s="20" t="s">
        <v>57</v>
      </c>
      <c r="Q149" s="20"/>
      <c r="R149" s="21">
        <v>16897019</v>
      </c>
      <c r="S149" s="21">
        <v>11885405.800000001</v>
      </c>
      <c r="T149" s="21">
        <v>23226260.719999999</v>
      </c>
      <c r="U149" s="21">
        <v>5889942.46</v>
      </c>
      <c r="V149" s="20" t="s">
        <v>57</v>
      </c>
      <c r="W149" s="21">
        <v>252432</v>
      </c>
      <c r="X149" s="21">
        <v>0</v>
      </c>
      <c r="Y149" s="20">
        <v>0</v>
      </c>
      <c r="Z149" s="21">
        <v>360195</v>
      </c>
      <c r="AA149" s="21">
        <v>28549048.609999999</v>
      </c>
      <c r="AB149" s="21">
        <v>0</v>
      </c>
      <c r="AC149" s="21">
        <v>0</v>
      </c>
      <c r="AD149" s="21">
        <v>17604888</v>
      </c>
      <c r="AE149" s="21">
        <v>22525164</v>
      </c>
      <c r="AF149" s="21">
        <v>0</v>
      </c>
      <c r="AG149" s="21">
        <v>0</v>
      </c>
      <c r="AH149" s="21">
        <v>1954213.45</v>
      </c>
      <c r="AI149" s="21">
        <v>360830.23</v>
      </c>
      <c r="AJ149" s="21">
        <v>237635628</v>
      </c>
      <c r="AK149" s="21">
        <v>237996459</v>
      </c>
      <c r="AL149" s="21">
        <v>237635629</v>
      </c>
      <c r="AM149" s="21">
        <v>237996459.19999999</v>
      </c>
      <c r="AN149" s="21">
        <v>0</v>
      </c>
      <c r="AO149" s="21">
        <v>0</v>
      </c>
      <c r="AP149" s="20" t="s">
        <v>1804</v>
      </c>
    </row>
    <row r="150" spans="1:42" hidden="1" x14ac:dyDescent="0.25">
      <c r="A150" s="19" t="s">
        <v>533</v>
      </c>
      <c r="B150" s="20" t="s">
        <v>1528</v>
      </c>
      <c r="C150" s="20" t="s">
        <v>568</v>
      </c>
      <c r="D150" s="20" t="s">
        <v>569</v>
      </c>
      <c r="E150" s="20" t="s">
        <v>52</v>
      </c>
      <c r="F150" s="20" t="s">
        <v>63</v>
      </c>
      <c r="G150" s="20" t="s">
        <v>54</v>
      </c>
      <c r="H150" s="20" t="s">
        <v>55</v>
      </c>
      <c r="I150" s="20" t="s">
        <v>56</v>
      </c>
      <c r="J150" s="20" t="s">
        <v>57</v>
      </c>
      <c r="K150" s="20" t="s">
        <v>57</v>
      </c>
      <c r="L150" s="20" t="s">
        <v>58</v>
      </c>
      <c r="M150" s="20">
        <v>86</v>
      </c>
      <c r="N150" s="20" t="s">
        <v>59</v>
      </c>
      <c r="O150" s="20" t="s">
        <v>59</v>
      </c>
      <c r="P150" s="20" t="s">
        <v>57</v>
      </c>
      <c r="Q150" s="20"/>
      <c r="R150" s="21">
        <v>12315427.67</v>
      </c>
      <c r="S150" s="21">
        <v>4589505.32</v>
      </c>
      <c r="T150" s="21">
        <v>9676860.6400000006</v>
      </c>
      <c r="U150" s="21">
        <v>3461096.89</v>
      </c>
      <c r="V150" s="20" t="s">
        <v>57</v>
      </c>
      <c r="W150" s="21">
        <v>234461.11</v>
      </c>
      <c r="X150" s="21">
        <v>0</v>
      </c>
      <c r="Y150" s="20">
        <v>44988.480000000003</v>
      </c>
      <c r="Z150" s="21">
        <v>2077766.21</v>
      </c>
      <c r="AA150" s="21">
        <v>33789274.399999999</v>
      </c>
      <c r="AB150" s="21">
        <v>0</v>
      </c>
      <c r="AC150" s="21">
        <v>0</v>
      </c>
      <c r="AD150" s="21">
        <v>4935372.82</v>
      </c>
      <c r="AE150" s="21">
        <v>7813688.2199999997</v>
      </c>
      <c r="AF150" s="21">
        <v>4935372.82</v>
      </c>
      <c r="AG150" s="21">
        <v>7813688.2199999997</v>
      </c>
      <c r="AH150" s="21">
        <v>0</v>
      </c>
      <c r="AI150" s="21">
        <v>0</v>
      </c>
      <c r="AJ150" s="21">
        <v>2000000</v>
      </c>
      <c r="AK150" s="21">
        <v>2000000</v>
      </c>
      <c r="AL150" s="21">
        <v>2000000</v>
      </c>
      <c r="AM150" s="21">
        <v>2000000</v>
      </c>
      <c r="AN150" s="21">
        <v>0</v>
      </c>
      <c r="AO150" s="21">
        <v>0</v>
      </c>
      <c r="AP150" s="20" t="s">
        <v>1804</v>
      </c>
    </row>
    <row r="151" spans="1:42" hidden="1" x14ac:dyDescent="0.25">
      <c r="A151" s="19" t="s">
        <v>533</v>
      </c>
      <c r="B151" s="20" t="s">
        <v>1529</v>
      </c>
      <c r="C151" s="20" t="s">
        <v>541</v>
      </c>
      <c r="D151" s="20" t="s">
        <v>542</v>
      </c>
      <c r="E151" s="20" t="s">
        <v>52</v>
      </c>
      <c r="F151" s="20" t="s">
        <v>98</v>
      </c>
      <c r="G151" s="20" t="s">
        <v>54</v>
      </c>
      <c r="H151" s="20" t="s">
        <v>55</v>
      </c>
      <c r="I151" s="20" t="s">
        <v>56</v>
      </c>
      <c r="J151" s="20" t="s">
        <v>57</v>
      </c>
      <c r="K151" s="20" t="s">
        <v>57</v>
      </c>
      <c r="L151" s="20" t="s">
        <v>111</v>
      </c>
      <c r="M151" s="20">
        <v>205</v>
      </c>
      <c r="N151" s="20" t="s">
        <v>59</v>
      </c>
      <c r="O151" s="20" t="s">
        <v>59</v>
      </c>
      <c r="P151" s="20" t="s">
        <v>57</v>
      </c>
      <c r="Q151" s="20"/>
      <c r="R151" s="21">
        <v>45740614.060000002</v>
      </c>
      <c r="S151" s="21">
        <v>33537670.949999999</v>
      </c>
      <c r="T151" s="21">
        <v>47385978.229999997</v>
      </c>
      <c r="U151" s="21">
        <v>1574024.89</v>
      </c>
      <c r="V151" s="20" t="s">
        <v>57</v>
      </c>
      <c r="W151" s="21">
        <v>365874.84</v>
      </c>
      <c r="X151" s="21">
        <v>0</v>
      </c>
      <c r="Y151" s="20">
        <v>0</v>
      </c>
      <c r="Z151" s="21">
        <v>-1622220.34</v>
      </c>
      <c r="AA151" s="21">
        <v>3389831.62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67817227</v>
      </c>
      <c r="AK151" s="21">
        <v>67817227</v>
      </c>
      <c r="AL151" s="21">
        <v>68623051.189999998</v>
      </c>
      <c r="AM151" s="21">
        <v>71899068.730000004</v>
      </c>
      <c r="AN151" s="21">
        <v>0</v>
      </c>
      <c r="AO151" s="21">
        <v>0</v>
      </c>
      <c r="AP151" s="20" t="s">
        <v>1804</v>
      </c>
    </row>
    <row r="152" spans="1:42" hidden="1" x14ac:dyDescent="0.25">
      <c r="A152" s="19" t="s">
        <v>533</v>
      </c>
      <c r="B152" s="20" t="s">
        <v>1530</v>
      </c>
      <c r="C152" s="20" t="s">
        <v>565</v>
      </c>
      <c r="D152" s="20" t="s">
        <v>566</v>
      </c>
      <c r="E152" s="20" t="s">
        <v>52</v>
      </c>
      <c r="F152" s="20" t="s">
        <v>239</v>
      </c>
      <c r="G152" s="20" t="s">
        <v>54</v>
      </c>
      <c r="H152" s="20" t="s">
        <v>74</v>
      </c>
      <c r="I152" s="20" t="s">
        <v>56</v>
      </c>
      <c r="J152" s="20" t="s">
        <v>57</v>
      </c>
      <c r="K152" s="20" t="s">
        <v>57</v>
      </c>
      <c r="L152" s="20" t="s">
        <v>111</v>
      </c>
      <c r="M152" s="20">
        <v>108</v>
      </c>
      <c r="N152" s="20" t="s">
        <v>59</v>
      </c>
      <c r="O152" s="20" t="s">
        <v>59</v>
      </c>
      <c r="P152" s="20" t="s">
        <v>57</v>
      </c>
      <c r="Q152" s="20"/>
      <c r="R152" s="21">
        <v>14767294</v>
      </c>
      <c r="S152" s="21">
        <v>1860903</v>
      </c>
      <c r="T152" s="21">
        <v>16746062</v>
      </c>
      <c r="U152" s="21">
        <v>0</v>
      </c>
      <c r="V152" s="20" t="s">
        <v>57</v>
      </c>
      <c r="W152" s="21">
        <v>491406.34</v>
      </c>
      <c r="X152" s="21">
        <v>0</v>
      </c>
      <c r="Y152" s="20">
        <v>0</v>
      </c>
      <c r="Z152" s="21">
        <v>-1593956</v>
      </c>
      <c r="AA152" s="21">
        <v>94541154</v>
      </c>
      <c r="AB152" s="21">
        <v>45520814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44435077</v>
      </c>
      <c r="AJ152" s="21">
        <v>1085137</v>
      </c>
      <c r="AK152" s="21">
        <v>45520214</v>
      </c>
      <c r="AL152" s="21">
        <v>1085737</v>
      </c>
      <c r="AM152" s="21">
        <v>45520814</v>
      </c>
      <c r="AN152" s="21">
        <v>0</v>
      </c>
      <c r="AO152" s="21">
        <v>0</v>
      </c>
      <c r="AP152" s="20" t="s">
        <v>1804</v>
      </c>
    </row>
    <row r="153" spans="1:42" hidden="1" x14ac:dyDescent="0.25">
      <c r="A153" s="19" t="s">
        <v>533</v>
      </c>
      <c r="B153" s="20" t="s">
        <v>1531</v>
      </c>
      <c r="C153" s="20" t="s">
        <v>1286</v>
      </c>
      <c r="D153" s="20" t="s">
        <v>548</v>
      </c>
      <c r="E153" s="20" t="s">
        <v>67</v>
      </c>
      <c r="F153" s="20" t="s">
        <v>102</v>
      </c>
      <c r="G153" s="20" t="s">
        <v>73</v>
      </c>
      <c r="H153" s="20" t="s">
        <v>74</v>
      </c>
      <c r="I153" s="20" t="s">
        <v>56</v>
      </c>
      <c r="J153" s="20" t="s">
        <v>57</v>
      </c>
      <c r="K153" s="20" t="s">
        <v>57</v>
      </c>
      <c r="L153" s="20" t="s">
        <v>58</v>
      </c>
      <c r="M153" s="20">
        <v>0</v>
      </c>
      <c r="N153" s="20" t="s">
        <v>59</v>
      </c>
      <c r="O153" s="20" t="s">
        <v>59</v>
      </c>
      <c r="P153" s="20" t="s">
        <v>57</v>
      </c>
      <c r="Q153" s="20" t="s">
        <v>57</v>
      </c>
      <c r="R153" s="21">
        <v>0</v>
      </c>
      <c r="S153" s="21">
        <v>0</v>
      </c>
      <c r="T153" s="21">
        <v>626849.36</v>
      </c>
      <c r="U153" s="21">
        <v>0</v>
      </c>
      <c r="V153" s="20" t="s">
        <v>57</v>
      </c>
      <c r="W153" s="21">
        <v>0</v>
      </c>
      <c r="X153" s="21">
        <v>0</v>
      </c>
      <c r="Y153" s="20">
        <v>0</v>
      </c>
      <c r="Z153" s="21">
        <v>-577855.87</v>
      </c>
      <c r="AA153" s="21">
        <v>655683.32999999996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3111</v>
      </c>
      <c r="AK153" s="21">
        <v>3111</v>
      </c>
      <c r="AL153" s="21">
        <v>3111.66</v>
      </c>
      <c r="AM153" s="21">
        <v>3111.63</v>
      </c>
      <c r="AN153" s="21">
        <v>0</v>
      </c>
      <c r="AO153" s="21">
        <v>0</v>
      </c>
      <c r="AP153" s="20" t="s">
        <v>1804</v>
      </c>
    </row>
    <row r="154" spans="1:42" hidden="1" x14ac:dyDescent="0.25">
      <c r="A154" s="19" t="s">
        <v>533</v>
      </c>
      <c r="B154" s="20" t="s">
        <v>1532</v>
      </c>
      <c r="C154" s="20" t="s">
        <v>544</v>
      </c>
      <c r="D154" s="20" t="s">
        <v>545</v>
      </c>
      <c r="E154" s="20" t="s">
        <v>67</v>
      </c>
      <c r="F154" s="20" t="s">
        <v>102</v>
      </c>
      <c r="G154" s="20" t="s">
        <v>73</v>
      </c>
      <c r="H154" s="20" t="s">
        <v>74</v>
      </c>
      <c r="I154" s="20" t="s">
        <v>56</v>
      </c>
      <c r="J154" s="20" t="s">
        <v>57</v>
      </c>
      <c r="K154" s="20" t="s">
        <v>57</v>
      </c>
      <c r="L154" s="20" t="s">
        <v>58</v>
      </c>
      <c r="M154" s="20">
        <v>0</v>
      </c>
      <c r="N154" s="20" t="s">
        <v>59</v>
      </c>
      <c r="O154" s="20" t="s">
        <v>59</v>
      </c>
      <c r="P154" s="20" t="s">
        <v>57</v>
      </c>
      <c r="Q154" s="20" t="s">
        <v>57</v>
      </c>
      <c r="R154" s="21">
        <v>0</v>
      </c>
      <c r="S154" s="21">
        <v>0</v>
      </c>
      <c r="T154" s="21">
        <v>1570022</v>
      </c>
      <c r="U154" s="21">
        <v>0</v>
      </c>
      <c r="V154" s="20" t="s">
        <v>57</v>
      </c>
      <c r="W154" s="21">
        <v>0</v>
      </c>
      <c r="X154" s="21">
        <v>0</v>
      </c>
      <c r="Y154" s="20">
        <v>0</v>
      </c>
      <c r="Z154" s="21">
        <v>-355016</v>
      </c>
      <c r="AA154" s="21">
        <v>4873542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1182563</v>
      </c>
      <c r="AK154" s="21">
        <v>1182563</v>
      </c>
      <c r="AL154" s="21">
        <v>1182563</v>
      </c>
      <c r="AM154" s="21">
        <v>1182563</v>
      </c>
      <c r="AN154" s="21">
        <v>791511</v>
      </c>
      <c r="AO154" s="21">
        <v>791511</v>
      </c>
      <c r="AP154" s="20" t="s">
        <v>1804</v>
      </c>
    </row>
    <row r="155" spans="1:42" hidden="1" x14ac:dyDescent="0.25">
      <c r="A155" s="19" t="s">
        <v>533</v>
      </c>
      <c r="B155" s="20" t="s">
        <v>1533</v>
      </c>
      <c r="C155" s="20" t="s">
        <v>1292</v>
      </c>
      <c r="D155" s="20" t="s">
        <v>563</v>
      </c>
      <c r="E155" s="20" t="s">
        <v>52</v>
      </c>
      <c r="F155" s="20" t="s">
        <v>102</v>
      </c>
      <c r="G155" s="20" t="s">
        <v>73</v>
      </c>
      <c r="H155" s="20" t="s">
        <v>171</v>
      </c>
      <c r="I155" s="20" t="s">
        <v>56</v>
      </c>
      <c r="J155" s="20" t="s">
        <v>57</v>
      </c>
      <c r="K155" s="20" t="s">
        <v>57</v>
      </c>
      <c r="L155" s="20" t="s">
        <v>58</v>
      </c>
      <c r="M155" s="20">
        <v>1059</v>
      </c>
      <c r="N155" s="20" t="s">
        <v>59</v>
      </c>
      <c r="O155" s="20" t="s">
        <v>59</v>
      </c>
      <c r="P155" s="20" t="s">
        <v>57</v>
      </c>
      <c r="Q155" s="20" t="s">
        <v>1115</v>
      </c>
      <c r="R155" s="21">
        <v>564711.87</v>
      </c>
      <c r="S155" s="21">
        <v>98039263.879999995</v>
      </c>
      <c r="T155" s="21">
        <v>136981925.06</v>
      </c>
      <c r="U155" s="21">
        <v>1454758</v>
      </c>
      <c r="V155" s="20" t="s">
        <v>57</v>
      </c>
      <c r="W155" s="21">
        <v>297538.78999999998</v>
      </c>
      <c r="X155" s="21">
        <v>0</v>
      </c>
      <c r="Y155" s="20">
        <v>0</v>
      </c>
      <c r="Z155" s="21">
        <v>1225550.83</v>
      </c>
      <c r="AA155" s="21">
        <v>2460831.41</v>
      </c>
      <c r="AB155" s="21">
        <v>0</v>
      </c>
      <c r="AC155" s="21">
        <v>0</v>
      </c>
      <c r="AD155" s="21">
        <v>123625670.56999999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473250.35</v>
      </c>
      <c r="AM155" s="21">
        <v>473250.35</v>
      </c>
      <c r="AN155" s="21">
        <v>0</v>
      </c>
      <c r="AO155" s="21">
        <v>0</v>
      </c>
      <c r="AP155" s="20" t="s">
        <v>1804</v>
      </c>
    </row>
    <row r="156" spans="1:42" hidden="1" x14ac:dyDescent="0.25">
      <c r="A156" s="19" t="s">
        <v>533</v>
      </c>
      <c r="B156" s="20" t="s">
        <v>1534</v>
      </c>
      <c r="C156" s="20" t="s">
        <v>559</v>
      </c>
      <c r="D156" s="20" t="s">
        <v>560</v>
      </c>
      <c r="E156" s="20" t="s">
        <v>67</v>
      </c>
      <c r="F156" s="20" t="s">
        <v>98</v>
      </c>
      <c r="G156" s="20" t="s">
        <v>73</v>
      </c>
      <c r="H156" s="20" t="s">
        <v>74</v>
      </c>
      <c r="I156" s="20" t="s">
        <v>256</v>
      </c>
      <c r="J156" s="20" t="s">
        <v>57</v>
      </c>
      <c r="K156" s="20" t="s">
        <v>57</v>
      </c>
      <c r="L156" s="20" t="s">
        <v>58</v>
      </c>
      <c r="M156" s="20">
        <v>243</v>
      </c>
      <c r="N156" s="20" t="s">
        <v>57</v>
      </c>
      <c r="O156" s="20" t="s">
        <v>57</v>
      </c>
      <c r="P156" s="20" t="s">
        <v>57</v>
      </c>
      <c r="Q156" s="20"/>
      <c r="R156" s="21">
        <v>0</v>
      </c>
      <c r="S156" s="21">
        <v>14721853.689999999</v>
      </c>
      <c r="T156" s="21">
        <v>17464386.780000001</v>
      </c>
      <c r="U156" s="21">
        <v>0</v>
      </c>
      <c r="V156" s="20" t="s">
        <v>57</v>
      </c>
      <c r="W156" s="21">
        <v>179363.82</v>
      </c>
      <c r="X156" s="21">
        <v>0</v>
      </c>
      <c r="Y156" s="20">
        <v>0</v>
      </c>
      <c r="Z156" s="21">
        <v>614603.91</v>
      </c>
      <c r="AA156" s="21">
        <v>11831064.800000001</v>
      </c>
      <c r="AB156" s="21">
        <v>0</v>
      </c>
      <c r="AC156" s="21">
        <v>0</v>
      </c>
      <c r="AD156" s="21">
        <v>13260439.609999999</v>
      </c>
      <c r="AE156" s="21">
        <v>18169829.859999999</v>
      </c>
      <c r="AF156" s="21">
        <v>0</v>
      </c>
      <c r="AG156" s="21">
        <v>3369128.48</v>
      </c>
      <c r="AH156" s="21">
        <v>0</v>
      </c>
      <c r="AI156" s="21">
        <v>0</v>
      </c>
      <c r="AJ156" s="21">
        <v>0</v>
      </c>
      <c r="AK156" s="21">
        <v>0</v>
      </c>
      <c r="AL156" s="21">
        <v>15880227.18</v>
      </c>
      <c r="AM156" s="21">
        <v>15880227.18</v>
      </c>
      <c r="AN156" s="21">
        <v>0</v>
      </c>
      <c r="AO156" s="21">
        <v>0</v>
      </c>
      <c r="AP156" s="20" t="s">
        <v>1804</v>
      </c>
    </row>
    <row r="157" spans="1:42" hidden="1" x14ac:dyDescent="0.25">
      <c r="A157" s="19" t="s">
        <v>533</v>
      </c>
      <c r="B157" s="20" t="s">
        <v>1535</v>
      </c>
      <c r="C157" s="20" t="s">
        <v>1295</v>
      </c>
      <c r="D157" s="20" t="s">
        <v>551</v>
      </c>
      <c r="E157" s="20" t="s">
        <v>52</v>
      </c>
      <c r="F157" s="20" t="s">
        <v>121</v>
      </c>
      <c r="G157" s="20" t="s">
        <v>73</v>
      </c>
      <c r="H157" s="20" t="s">
        <v>55</v>
      </c>
      <c r="I157" s="20" t="s">
        <v>56</v>
      </c>
      <c r="J157" s="20" t="s">
        <v>57</v>
      </c>
      <c r="K157" s="20" t="s">
        <v>57</v>
      </c>
      <c r="L157" s="20" t="s">
        <v>58</v>
      </c>
      <c r="M157" s="20">
        <v>297</v>
      </c>
      <c r="N157" s="20" t="s">
        <v>59</v>
      </c>
      <c r="O157" s="20" t="s">
        <v>59</v>
      </c>
      <c r="P157" s="20" t="s">
        <v>57</v>
      </c>
      <c r="Q157" s="20" t="s">
        <v>1912</v>
      </c>
      <c r="R157" s="21">
        <v>21928876.84</v>
      </c>
      <c r="S157" s="21">
        <v>12920165.25</v>
      </c>
      <c r="T157" s="21">
        <v>20001507</v>
      </c>
      <c r="U157" s="21">
        <v>946850.56</v>
      </c>
      <c r="V157" s="20" t="s">
        <v>57</v>
      </c>
      <c r="W157" s="21">
        <v>197958.33</v>
      </c>
      <c r="X157" s="21">
        <v>0</v>
      </c>
      <c r="Y157" s="20">
        <v>0</v>
      </c>
      <c r="Z157" s="21">
        <v>1343526.43</v>
      </c>
      <c r="AA157" s="21">
        <v>23892127.760000002</v>
      </c>
      <c r="AB157" s="21">
        <v>0</v>
      </c>
      <c r="AC157" s="21">
        <v>0</v>
      </c>
      <c r="AD157" s="21">
        <v>4364457.04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14446242.609999999</v>
      </c>
      <c r="AK157" s="21">
        <v>14446242.609999999</v>
      </c>
      <c r="AL157" s="21">
        <v>14446242.609999999</v>
      </c>
      <c r="AM157" s="21">
        <v>14446262.609999999</v>
      </c>
      <c r="AN157" s="21">
        <v>0</v>
      </c>
      <c r="AO157" s="21">
        <v>4000000</v>
      </c>
      <c r="AP157" s="20" t="s">
        <v>1804</v>
      </c>
    </row>
    <row r="158" spans="1:42" hidden="1" x14ac:dyDescent="0.25">
      <c r="A158" s="19" t="s">
        <v>533</v>
      </c>
      <c r="B158" s="20" t="s">
        <v>1536</v>
      </c>
      <c r="C158" s="20" t="s">
        <v>574</v>
      </c>
      <c r="D158" s="20" t="s">
        <v>575</v>
      </c>
      <c r="E158" s="20" t="s">
        <v>52</v>
      </c>
      <c r="F158" s="20" t="s">
        <v>359</v>
      </c>
      <c r="G158" s="20" t="s">
        <v>54</v>
      </c>
      <c r="H158" s="20" t="s">
        <v>55</v>
      </c>
      <c r="I158" s="20" t="s">
        <v>56</v>
      </c>
      <c r="J158" s="20" t="s">
        <v>57</v>
      </c>
      <c r="K158" s="20" t="s">
        <v>57</v>
      </c>
      <c r="L158" s="20" t="s">
        <v>58</v>
      </c>
      <c r="M158" s="20">
        <v>14</v>
      </c>
      <c r="N158" s="20" t="s">
        <v>59</v>
      </c>
      <c r="O158" s="20" t="s">
        <v>59</v>
      </c>
      <c r="P158" s="20" t="s">
        <v>57</v>
      </c>
      <c r="Q158" s="20" t="s">
        <v>1913</v>
      </c>
      <c r="R158" s="21">
        <v>872404.87</v>
      </c>
      <c r="S158" s="21">
        <v>914040.93</v>
      </c>
      <c r="T158" s="21">
        <v>966749.92</v>
      </c>
      <c r="U158" s="21">
        <v>0</v>
      </c>
      <c r="V158" s="20" t="s">
        <v>57</v>
      </c>
      <c r="W158" s="21">
        <v>98800</v>
      </c>
      <c r="X158" s="21">
        <v>0</v>
      </c>
      <c r="Y158" s="20">
        <v>0</v>
      </c>
      <c r="Z158" s="21">
        <v>-96888.37</v>
      </c>
      <c r="AA158" s="21">
        <v>-292101.28000000003</v>
      </c>
      <c r="AB158" s="21">
        <v>0</v>
      </c>
      <c r="AC158" s="21">
        <v>0</v>
      </c>
      <c r="AD158" s="21">
        <v>1018336.57</v>
      </c>
      <c r="AE158" s="21">
        <v>875613.31</v>
      </c>
      <c r="AF158" s="21">
        <v>0</v>
      </c>
      <c r="AG158" s="21">
        <v>0</v>
      </c>
      <c r="AH158" s="21">
        <v>0</v>
      </c>
      <c r="AI158" s="21">
        <v>0</v>
      </c>
      <c r="AJ158" s="21">
        <v>576922</v>
      </c>
      <c r="AK158" s="21">
        <v>576922</v>
      </c>
      <c r="AL158" s="21">
        <v>393750</v>
      </c>
      <c r="AM158" s="21">
        <v>393750</v>
      </c>
      <c r="AN158" s="21">
        <v>183172</v>
      </c>
      <c r="AO158" s="21">
        <v>183172</v>
      </c>
      <c r="AP158" s="20" t="s">
        <v>1804</v>
      </c>
    </row>
    <row r="159" spans="1:42" hidden="1" x14ac:dyDescent="0.25">
      <c r="A159" s="19" t="s">
        <v>533</v>
      </c>
      <c r="B159" s="20" t="s">
        <v>1537</v>
      </c>
      <c r="C159" s="20" t="s">
        <v>535</v>
      </c>
      <c r="D159" s="20" t="s">
        <v>536</v>
      </c>
      <c r="E159" s="20" t="s">
        <v>52</v>
      </c>
      <c r="F159" s="20" t="s">
        <v>280</v>
      </c>
      <c r="G159" s="20" t="s">
        <v>54</v>
      </c>
      <c r="H159" s="20" t="s">
        <v>55</v>
      </c>
      <c r="I159" s="20" t="s">
        <v>56</v>
      </c>
      <c r="J159" s="20" t="s">
        <v>57</v>
      </c>
      <c r="K159" s="20" t="s">
        <v>57</v>
      </c>
      <c r="L159" s="20" t="s">
        <v>111</v>
      </c>
      <c r="M159" s="20">
        <v>100</v>
      </c>
      <c r="N159" s="20" t="s">
        <v>59</v>
      </c>
      <c r="O159" s="20" t="s">
        <v>59</v>
      </c>
      <c r="P159" s="20" t="s">
        <v>59</v>
      </c>
      <c r="Q159" s="20" t="s">
        <v>1914</v>
      </c>
      <c r="R159" s="21">
        <v>242178956.13999999</v>
      </c>
      <c r="S159" s="21">
        <v>19693131</v>
      </c>
      <c r="T159" s="21">
        <v>30580522.739999998</v>
      </c>
      <c r="U159" s="21">
        <v>6081888.9800000004</v>
      </c>
      <c r="V159" s="20" t="s">
        <v>59</v>
      </c>
      <c r="W159" s="21">
        <v>283989</v>
      </c>
      <c r="X159" s="21">
        <v>4324</v>
      </c>
      <c r="Y159" s="21">
        <v>9863</v>
      </c>
      <c r="Z159" s="21">
        <v>19759454.949999999</v>
      </c>
      <c r="AA159" s="21">
        <v>82843890.730000004</v>
      </c>
      <c r="AB159" s="21">
        <v>0</v>
      </c>
      <c r="AC159" s="21">
        <v>9162406.6400000006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280902</v>
      </c>
      <c r="AK159" s="21">
        <v>978547</v>
      </c>
      <c r="AL159" s="21">
        <v>58028275.380000003</v>
      </c>
      <c r="AM159" s="21">
        <v>58743797.990000002</v>
      </c>
      <c r="AN159" s="21">
        <v>0</v>
      </c>
      <c r="AO159" s="21">
        <v>0</v>
      </c>
      <c r="AP159" s="20" t="s">
        <v>1804</v>
      </c>
    </row>
    <row r="160" spans="1:42" hidden="1" x14ac:dyDescent="0.25">
      <c r="A160" s="19" t="s">
        <v>533</v>
      </c>
      <c r="B160" s="20" t="s">
        <v>1538</v>
      </c>
      <c r="C160" s="20" t="s">
        <v>553</v>
      </c>
      <c r="D160" s="20" t="s">
        <v>554</v>
      </c>
      <c r="E160" s="20" t="s">
        <v>52</v>
      </c>
      <c r="F160" s="20" t="s">
        <v>149</v>
      </c>
      <c r="G160" s="20" t="s">
        <v>54</v>
      </c>
      <c r="H160" s="20" t="s">
        <v>55</v>
      </c>
      <c r="I160" s="20" t="s">
        <v>56</v>
      </c>
      <c r="J160" s="20" t="s">
        <v>57</v>
      </c>
      <c r="K160" s="20" t="s">
        <v>59</v>
      </c>
      <c r="L160" s="20" t="s">
        <v>58</v>
      </c>
      <c r="M160" s="20">
        <v>52</v>
      </c>
      <c r="N160" s="20" t="s">
        <v>59</v>
      </c>
      <c r="O160" s="20" t="s">
        <v>59</v>
      </c>
      <c r="P160" s="20" t="s">
        <v>57</v>
      </c>
      <c r="Q160" s="20" t="s">
        <v>1114</v>
      </c>
      <c r="R160" s="21">
        <v>4831907.49</v>
      </c>
      <c r="S160" s="21">
        <v>1495383.26</v>
      </c>
      <c r="T160" s="21">
        <v>3001569.04</v>
      </c>
      <c r="U160" s="21">
        <v>43681.52</v>
      </c>
      <c r="V160" s="20" t="s">
        <v>57</v>
      </c>
      <c r="W160" s="21">
        <v>160918.81</v>
      </c>
      <c r="X160" s="21">
        <v>0</v>
      </c>
      <c r="Y160" s="20">
        <v>0</v>
      </c>
      <c r="Z160" s="21">
        <v>41021.35</v>
      </c>
      <c r="AA160" s="21">
        <v>2279875.58</v>
      </c>
      <c r="AB160" s="21">
        <v>0</v>
      </c>
      <c r="AC160" s="21">
        <v>0</v>
      </c>
      <c r="AD160" s="21">
        <v>2823411.77</v>
      </c>
      <c r="AE160" s="21">
        <v>2890071.91</v>
      </c>
      <c r="AF160" s="21">
        <v>0</v>
      </c>
      <c r="AG160" s="21">
        <v>0</v>
      </c>
      <c r="AH160" s="21">
        <v>0</v>
      </c>
      <c r="AI160" s="21">
        <v>0</v>
      </c>
      <c r="AJ160" s="21">
        <v>6451519.0300000003</v>
      </c>
      <c r="AK160" s="21">
        <v>6451519.0300000003</v>
      </c>
      <c r="AL160" s="21">
        <v>6451520.0300000003</v>
      </c>
      <c r="AM160" s="21">
        <v>6451521.0300000003</v>
      </c>
      <c r="AN160" s="21">
        <v>6451522.0300000003</v>
      </c>
      <c r="AO160" s="21">
        <v>6451523.0300000003</v>
      </c>
      <c r="AP160" s="20" t="s">
        <v>1804</v>
      </c>
    </row>
    <row r="161" spans="1:42" hidden="1" x14ac:dyDescent="0.25">
      <c r="A161" s="19" t="s">
        <v>533</v>
      </c>
      <c r="B161" s="20" t="s">
        <v>1539</v>
      </c>
      <c r="C161" s="20" t="s">
        <v>556</v>
      </c>
      <c r="D161" s="20" t="s">
        <v>557</v>
      </c>
      <c r="E161" s="20" t="s">
        <v>52</v>
      </c>
      <c r="F161" s="20" t="s">
        <v>149</v>
      </c>
      <c r="G161" s="20" t="s">
        <v>54</v>
      </c>
      <c r="H161" s="20" t="s">
        <v>55</v>
      </c>
      <c r="I161" s="20" t="s">
        <v>56</v>
      </c>
      <c r="J161" s="20" t="s">
        <v>57</v>
      </c>
      <c r="K161" s="20" t="s">
        <v>59</v>
      </c>
      <c r="L161" s="20" t="s">
        <v>58</v>
      </c>
      <c r="M161" s="20">
        <v>1</v>
      </c>
      <c r="N161" s="20" t="s">
        <v>59</v>
      </c>
      <c r="O161" s="20" t="s">
        <v>59</v>
      </c>
      <c r="P161" s="20" t="s">
        <v>57</v>
      </c>
      <c r="Q161" s="20" t="s">
        <v>1114</v>
      </c>
      <c r="R161" s="21">
        <v>7587.61</v>
      </c>
      <c r="S161" s="21">
        <v>52178.68</v>
      </c>
      <c r="T161" s="21">
        <v>985720.54</v>
      </c>
      <c r="U161" s="21">
        <v>0</v>
      </c>
      <c r="V161" s="20" t="s">
        <v>57</v>
      </c>
      <c r="W161" s="21">
        <v>19418.400000000001</v>
      </c>
      <c r="X161" s="21">
        <v>0</v>
      </c>
      <c r="Y161" s="20">
        <v>0</v>
      </c>
      <c r="Z161" s="21">
        <v>-892195.12</v>
      </c>
      <c r="AA161" s="21">
        <v>8903628.6699999999</v>
      </c>
      <c r="AB161" s="21">
        <v>0</v>
      </c>
      <c r="AC161" s="21">
        <v>0</v>
      </c>
      <c r="AD161" s="21">
        <v>73364.31</v>
      </c>
      <c r="AE161" s="21">
        <v>81435.23</v>
      </c>
      <c r="AF161" s="21">
        <v>0</v>
      </c>
      <c r="AG161" s="21">
        <v>0</v>
      </c>
      <c r="AH161" s="21">
        <v>0</v>
      </c>
      <c r="AI161" s="21">
        <v>0</v>
      </c>
      <c r="AJ161" s="21">
        <v>15790670.210000001</v>
      </c>
      <c r="AK161" s="21">
        <v>15790670.210000001</v>
      </c>
      <c r="AL161" s="21">
        <v>15790670.210000001</v>
      </c>
      <c r="AM161" s="21">
        <v>15790670.210000001</v>
      </c>
      <c r="AN161" s="21">
        <v>701977.56</v>
      </c>
      <c r="AO161" s="21">
        <v>701977.56</v>
      </c>
      <c r="AP161" s="20" t="s">
        <v>1804</v>
      </c>
    </row>
    <row r="162" spans="1:42" hidden="1" x14ac:dyDescent="0.25">
      <c r="A162" s="19" t="s">
        <v>610</v>
      </c>
      <c r="B162" s="20" t="s">
        <v>1915</v>
      </c>
      <c r="C162" s="20" t="s">
        <v>612</v>
      </c>
      <c r="D162" s="20" t="s">
        <v>613</v>
      </c>
      <c r="E162" s="20" t="s">
        <v>52</v>
      </c>
      <c r="F162" s="20" t="s">
        <v>63</v>
      </c>
      <c r="G162" s="20" t="s">
        <v>54</v>
      </c>
      <c r="H162" s="20" t="s">
        <v>55</v>
      </c>
      <c r="I162" s="20" t="s">
        <v>56</v>
      </c>
      <c r="J162" s="20" t="s">
        <v>57</v>
      </c>
      <c r="K162" s="20" t="s">
        <v>57</v>
      </c>
      <c r="L162" s="20" t="s">
        <v>111</v>
      </c>
      <c r="M162" s="20">
        <v>337</v>
      </c>
      <c r="N162" s="20" t="s">
        <v>59</v>
      </c>
      <c r="O162" s="20" t="s">
        <v>59</v>
      </c>
      <c r="P162" s="20" t="s">
        <v>59</v>
      </c>
      <c r="Q162" s="20" t="s">
        <v>1916</v>
      </c>
      <c r="R162" s="21">
        <v>82925647</v>
      </c>
      <c r="S162" s="21">
        <v>36239775.539999999</v>
      </c>
      <c r="T162" s="21">
        <v>46695632.270000003</v>
      </c>
      <c r="U162" s="21">
        <v>0</v>
      </c>
      <c r="V162" s="20" t="s">
        <v>59</v>
      </c>
      <c r="W162" s="21">
        <v>175281.71</v>
      </c>
      <c r="X162" s="21">
        <v>14400</v>
      </c>
      <c r="Y162" s="21">
        <v>24662.74</v>
      </c>
      <c r="Z162" s="21">
        <v>8586800</v>
      </c>
      <c r="AA162" s="21">
        <v>177489200</v>
      </c>
      <c r="AB162" s="21">
        <v>0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480500421384</v>
      </c>
      <c r="AK162" s="21">
        <v>480500421384</v>
      </c>
      <c r="AL162" s="21">
        <v>35862477</v>
      </c>
      <c r="AM162" s="21">
        <v>35862477</v>
      </c>
      <c r="AN162" s="21">
        <v>0</v>
      </c>
      <c r="AO162" s="21">
        <v>0</v>
      </c>
      <c r="AP162" s="20" t="s">
        <v>1804</v>
      </c>
    </row>
    <row r="163" spans="1:42" hidden="1" x14ac:dyDescent="0.25">
      <c r="A163" s="19" t="s">
        <v>610</v>
      </c>
      <c r="B163" s="20" t="s">
        <v>1917</v>
      </c>
      <c r="C163" s="20" t="s">
        <v>615</v>
      </c>
      <c r="D163" s="20" t="s">
        <v>616</v>
      </c>
      <c r="E163" s="20" t="s">
        <v>52</v>
      </c>
      <c r="F163" s="20" t="s">
        <v>68</v>
      </c>
      <c r="G163" s="20" t="s">
        <v>54</v>
      </c>
      <c r="H163" s="20" t="s">
        <v>55</v>
      </c>
      <c r="I163" s="20" t="s">
        <v>56</v>
      </c>
      <c r="J163" s="20" t="s">
        <v>57</v>
      </c>
      <c r="K163" s="20" t="s">
        <v>57</v>
      </c>
      <c r="L163" s="20" t="s">
        <v>111</v>
      </c>
      <c r="M163" s="20">
        <v>81</v>
      </c>
      <c r="N163" s="20" t="s">
        <v>59</v>
      </c>
      <c r="O163" s="20" t="s">
        <v>59</v>
      </c>
      <c r="P163" s="20" t="s">
        <v>57</v>
      </c>
      <c r="Q163" s="20" t="s">
        <v>1918</v>
      </c>
      <c r="R163" s="21">
        <v>14580076.369999999</v>
      </c>
      <c r="S163" s="21">
        <v>7438575.5300000003</v>
      </c>
      <c r="T163" s="21">
        <v>19789832.91</v>
      </c>
      <c r="U163" s="21">
        <v>0</v>
      </c>
      <c r="V163" s="20" t="s">
        <v>57</v>
      </c>
      <c r="W163" s="21">
        <v>190666.67</v>
      </c>
      <c r="X163" s="21">
        <v>0</v>
      </c>
      <c r="Y163" s="20">
        <v>15237.84</v>
      </c>
      <c r="Z163" s="21">
        <v>-5178056.07</v>
      </c>
      <c r="AA163" s="21">
        <v>69856547.319999993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>
        <v>0</v>
      </c>
      <c r="AH163" s="21">
        <v>6500000</v>
      </c>
      <c r="AI163" s="21">
        <v>19400000</v>
      </c>
      <c r="AJ163" s="21">
        <v>77254408</v>
      </c>
      <c r="AK163" s="21">
        <v>96654408</v>
      </c>
      <c r="AL163" s="21">
        <v>78310010</v>
      </c>
      <c r="AM163" s="21">
        <v>97710010</v>
      </c>
      <c r="AN163" s="21">
        <v>19400000</v>
      </c>
      <c r="AO163" s="21">
        <v>0</v>
      </c>
      <c r="AP163" s="20" t="s">
        <v>1804</v>
      </c>
    </row>
    <row r="164" spans="1:42" hidden="1" x14ac:dyDescent="0.25">
      <c r="A164" s="19" t="s">
        <v>610</v>
      </c>
      <c r="B164" s="20" t="s">
        <v>1545</v>
      </c>
      <c r="C164" s="20" t="s">
        <v>1283</v>
      </c>
      <c r="D164" s="20" t="s">
        <v>619</v>
      </c>
      <c r="E164" s="20" t="s">
        <v>52</v>
      </c>
      <c r="F164" s="20" t="s">
        <v>91</v>
      </c>
      <c r="G164" s="20" t="s">
        <v>54</v>
      </c>
      <c r="H164" s="20" t="s">
        <v>55</v>
      </c>
      <c r="I164" s="20" t="s">
        <v>56</v>
      </c>
      <c r="J164" s="20" t="s">
        <v>57</v>
      </c>
      <c r="K164" s="20" t="s">
        <v>57</v>
      </c>
      <c r="L164" s="20" t="s">
        <v>58</v>
      </c>
      <c r="M164" s="20">
        <v>235</v>
      </c>
      <c r="N164" s="20" t="s">
        <v>59</v>
      </c>
      <c r="O164" s="20" t="s">
        <v>59</v>
      </c>
      <c r="P164" s="20" t="s">
        <v>57</v>
      </c>
      <c r="Q164" s="27" t="s">
        <v>1919</v>
      </c>
      <c r="R164" s="21">
        <v>699401</v>
      </c>
      <c r="S164" s="21">
        <v>9741457.9499999993</v>
      </c>
      <c r="T164" s="21">
        <v>849062539.77999997</v>
      </c>
      <c r="U164" s="21">
        <v>404831511.01999998</v>
      </c>
      <c r="V164" s="20" t="s">
        <v>57</v>
      </c>
      <c r="W164" s="21">
        <v>131134.16</v>
      </c>
      <c r="X164" s="21">
        <v>0</v>
      </c>
      <c r="Y164" s="20">
        <v>0</v>
      </c>
      <c r="Z164" s="21">
        <v>595012</v>
      </c>
      <c r="AA164" s="21">
        <v>42267191</v>
      </c>
      <c r="AB164" s="21">
        <v>0</v>
      </c>
      <c r="AC164" s="21">
        <v>0</v>
      </c>
      <c r="AD164" s="21">
        <v>64291472.350000001</v>
      </c>
      <c r="AE164" s="21">
        <v>424618864.77999997</v>
      </c>
      <c r="AF164" s="21">
        <v>58083455.700000003</v>
      </c>
      <c r="AG164" s="21">
        <v>315443729.83999997</v>
      </c>
      <c r="AH164" s="21">
        <v>0</v>
      </c>
      <c r="AI164" s="21">
        <v>0</v>
      </c>
      <c r="AJ164" s="21">
        <v>469028</v>
      </c>
      <c r="AK164" s="21">
        <v>469028</v>
      </c>
      <c r="AL164" s="21">
        <v>472970</v>
      </c>
      <c r="AM164" s="21">
        <v>472970</v>
      </c>
      <c r="AN164" s="21">
        <v>0</v>
      </c>
      <c r="AO164" s="21">
        <v>0</v>
      </c>
      <c r="AP164" s="20" t="s">
        <v>1804</v>
      </c>
    </row>
    <row r="165" spans="1:42" hidden="1" x14ac:dyDescent="0.25">
      <c r="A165" s="19" t="s">
        <v>610</v>
      </c>
      <c r="B165" s="20" t="s">
        <v>1547</v>
      </c>
      <c r="C165" s="20" t="s">
        <v>621</v>
      </c>
      <c r="D165" s="20" t="s">
        <v>622</v>
      </c>
      <c r="E165" s="20" t="s">
        <v>52</v>
      </c>
      <c r="F165" s="20" t="s">
        <v>121</v>
      </c>
      <c r="G165" s="20" t="s">
        <v>54</v>
      </c>
      <c r="H165" s="20" t="s">
        <v>55</v>
      </c>
      <c r="I165" s="20" t="s">
        <v>56</v>
      </c>
      <c r="J165" s="20" t="s">
        <v>57</v>
      </c>
      <c r="K165" s="20" t="s">
        <v>57</v>
      </c>
      <c r="L165" s="20" t="s">
        <v>111</v>
      </c>
      <c r="M165" s="20">
        <v>451</v>
      </c>
      <c r="N165" s="20" t="s">
        <v>59</v>
      </c>
      <c r="O165" s="20" t="s">
        <v>59</v>
      </c>
      <c r="P165" s="20" t="s">
        <v>57</v>
      </c>
      <c r="Q165" s="20" t="s">
        <v>1920</v>
      </c>
      <c r="R165" s="21">
        <v>49508428</v>
      </c>
      <c r="S165" s="21">
        <v>15045752</v>
      </c>
      <c r="T165" s="21">
        <v>35469225.659999996</v>
      </c>
      <c r="U165" s="21">
        <v>672180.66</v>
      </c>
      <c r="V165" s="20" t="s">
        <v>57</v>
      </c>
      <c r="W165" s="21">
        <v>223511.04000000001</v>
      </c>
      <c r="X165" s="21">
        <v>0</v>
      </c>
      <c r="Y165" s="20">
        <v>10752.24</v>
      </c>
      <c r="Z165" s="21">
        <v>-11086071</v>
      </c>
      <c r="AA165" s="21">
        <v>43412474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131250</v>
      </c>
      <c r="AK165" s="21">
        <v>131250</v>
      </c>
      <c r="AL165" s="21">
        <v>66570000</v>
      </c>
      <c r="AM165" s="21">
        <v>66570000</v>
      </c>
      <c r="AN165" s="21">
        <v>0</v>
      </c>
      <c r="AO165" s="21">
        <v>0</v>
      </c>
      <c r="AP165" s="20" t="s">
        <v>1804</v>
      </c>
    </row>
    <row r="166" spans="1:42" hidden="1" x14ac:dyDescent="0.25">
      <c r="A166" s="19" t="s">
        <v>610</v>
      </c>
      <c r="B166" s="20" t="s">
        <v>1549</v>
      </c>
      <c r="C166" s="20" t="s">
        <v>624</v>
      </c>
      <c r="D166" s="20" t="s">
        <v>625</v>
      </c>
      <c r="E166" s="20" t="s">
        <v>52</v>
      </c>
      <c r="F166" s="20" t="s">
        <v>87</v>
      </c>
      <c r="G166" s="20" t="s">
        <v>54</v>
      </c>
      <c r="H166" s="20" t="s">
        <v>55</v>
      </c>
      <c r="I166" s="20" t="s">
        <v>56</v>
      </c>
      <c r="J166" s="20" t="s">
        <v>57</v>
      </c>
      <c r="K166" s="20" t="s">
        <v>57</v>
      </c>
      <c r="L166" s="20" t="s">
        <v>111</v>
      </c>
      <c r="M166" s="20">
        <v>6636</v>
      </c>
      <c r="N166" s="20" t="s">
        <v>59</v>
      </c>
      <c r="O166" s="20" t="s">
        <v>59</v>
      </c>
      <c r="P166" s="20" t="s">
        <v>59</v>
      </c>
      <c r="Q166" s="20" t="s">
        <v>1921</v>
      </c>
      <c r="R166" s="21">
        <v>3059820482.6799998</v>
      </c>
      <c r="S166" s="21">
        <v>629703311.66999996</v>
      </c>
      <c r="T166" s="21">
        <v>3964193425</v>
      </c>
      <c r="U166" s="21">
        <v>974028689.19000006</v>
      </c>
      <c r="V166" s="20" t="s">
        <v>57</v>
      </c>
      <c r="W166" s="21">
        <v>621410.69999999995</v>
      </c>
      <c r="X166" s="21">
        <v>0</v>
      </c>
      <c r="Y166" s="20">
        <v>11279.51</v>
      </c>
      <c r="Z166" s="21">
        <v>69655746.870000005</v>
      </c>
      <c r="AA166" s="21">
        <v>7638533083.2799997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328395666.13</v>
      </c>
      <c r="AI166" s="21">
        <v>445929648.49000001</v>
      </c>
      <c r="AJ166" s="21">
        <v>177081761</v>
      </c>
      <c r="AK166" s="21">
        <v>189962972</v>
      </c>
      <c r="AL166" s="21">
        <v>6491120232.9300003</v>
      </c>
      <c r="AM166" s="21">
        <v>6979103387.3800001</v>
      </c>
      <c r="AN166" s="21">
        <v>328395666.13</v>
      </c>
      <c r="AO166" s="21">
        <v>445929648.49000001</v>
      </c>
      <c r="AP166" s="20" t="s">
        <v>1804</v>
      </c>
    </row>
    <row r="167" spans="1:42" hidden="1" x14ac:dyDescent="0.25">
      <c r="A167" s="19" t="s">
        <v>610</v>
      </c>
      <c r="B167" s="20" t="s">
        <v>1551</v>
      </c>
      <c r="C167" s="20" t="s">
        <v>627</v>
      </c>
      <c r="D167" s="20" t="s">
        <v>628</v>
      </c>
      <c r="E167" s="20" t="s">
        <v>52</v>
      </c>
      <c r="F167" s="20" t="s">
        <v>128</v>
      </c>
      <c r="G167" s="20" t="s">
        <v>54</v>
      </c>
      <c r="H167" s="20" t="s">
        <v>55</v>
      </c>
      <c r="I167" s="20" t="s">
        <v>56</v>
      </c>
      <c r="J167" s="20" t="s">
        <v>57</v>
      </c>
      <c r="K167" s="20" t="s">
        <v>57</v>
      </c>
      <c r="L167" s="20" t="s">
        <v>111</v>
      </c>
      <c r="M167" s="20">
        <v>189</v>
      </c>
      <c r="N167" s="20" t="s">
        <v>59</v>
      </c>
      <c r="O167" s="20" t="s">
        <v>59</v>
      </c>
      <c r="P167" s="20" t="s">
        <v>59</v>
      </c>
      <c r="Q167" s="27" t="s">
        <v>1922</v>
      </c>
      <c r="R167" s="21">
        <v>1696443078</v>
      </c>
      <c r="S167" s="21">
        <v>42132971</v>
      </c>
      <c r="T167" s="21">
        <v>148782722</v>
      </c>
      <c r="U167" s="21">
        <v>79729918</v>
      </c>
      <c r="V167" s="20" t="s">
        <v>59</v>
      </c>
      <c r="W167" s="21">
        <v>560246.96</v>
      </c>
      <c r="X167" s="21">
        <v>119281.60000000001</v>
      </c>
      <c r="Y167" s="21">
        <v>0</v>
      </c>
      <c r="Z167" s="21">
        <v>86668283</v>
      </c>
      <c r="AA167" s="21">
        <v>477089174</v>
      </c>
      <c r="AB167" s="21">
        <v>0</v>
      </c>
      <c r="AC167" s="21">
        <v>7580430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27792606</v>
      </c>
      <c r="AK167" s="21">
        <v>29524894</v>
      </c>
      <c r="AL167" s="21">
        <v>220527578.59999999</v>
      </c>
      <c r="AM167" s="21">
        <v>234272769</v>
      </c>
      <c r="AN167" s="21">
        <v>0</v>
      </c>
      <c r="AO167" s="21">
        <v>0</v>
      </c>
      <c r="AP167" s="20" t="s">
        <v>1804</v>
      </c>
    </row>
    <row r="168" spans="1:42" hidden="1" x14ac:dyDescent="0.25">
      <c r="A168" s="19" t="s">
        <v>610</v>
      </c>
      <c r="B168" s="20" t="s">
        <v>1553</v>
      </c>
      <c r="C168" s="20" t="s">
        <v>630</v>
      </c>
      <c r="D168" s="20" t="s">
        <v>631</v>
      </c>
      <c r="E168" s="20" t="s">
        <v>52</v>
      </c>
      <c r="F168" s="20" t="s">
        <v>204</v>
      </c>
      <c r="G168" s="20" t="s">
        <v>73</v>
      </c>
      <c r="H168" s="20" t="s">
        <v>171</v>
      </c>
      <c r="I168" s="20" t="s">
        <v>56</v>
      </c>
      <c r="J168" s="20" t="s">
        <v>57</v>
      </c>
      <c r="K168" s="20" t="s">
        <v>57</v>
      </c>
      <c r="L168" s="20" t="s">
        <v>58</v>
      </c>
      <c r="M168" s="20">
        <v>690</v>
      </c>
      <c r="N168" s="20" t="s">
        <v>59</v>
      </c>
      <c r="O168" s="20" t="s">
        <v>59</v>
      </c>
      <c r="P168" s="20" t="s">
        <v>57</v>
      </c>
      <c r="Q168" s="20" t="s">
        <v>1923</v>
      </c>
      <c r="R168" s="21">
        <v>481107281</v>
      </c>
      <c r="S168" s="21">
        <v>191522392</v>
      </c>
      <c r="T168" s="21">
        <v>276106641</v>
      </c>
      <c r="U168" s="21">
        <v>1224936</v>
      </c>
      <c r="V168" s="20" t="s">
        <v>57</v>
      </c>
      <c r="W168" s="21">
        <v>333602.45</v>
      </c>
      <c r="X168" s="21">
        <v>0</v>
      </c>
      <c r="Y168" s="20">
        <v>0</v>
      </c>
      <c r="Z168" s="21">
        <v>-54176867.100000001</v>
      </c>
      <c r="AA168" s="21">
        <v>-230247450</v>
      </c>
      <c r="AB168" s="21">
        <v>0</v>
      </c>
      <c r="AC168" s="21">
        <v>0</v>
      </c>
      <c r="AD168" s="21">
        <v>377998493.13999999</v>
      </c>
      <c r="AE168" s="21">
        <v>479778494.77999997</v>
      </c>
      <c r="AF168" s="21">
        <v>216490069.99000001</v>
      </c>
      <c r="AG168" s="21">
        <v>311752939.70999998</v>
      </c>
      <c r="AH168" s="21">
        <v>0</v>
      </c>
      <c r="AI168" s="21">
        <v>0</v>
      </c>
      <c r="AJ168" s="21">
        <v>575700</v>
      </c>
      <c r="AK168" s="21">
        <v>575700</v>
      </c>
      <c r="AL168" s="21">
        <v>575700</v>
      </c>
      <c r="AM168" s="21">
        <v>575700</v>
      </c>
      <c r="AN168" s="21">
        <v>424300</v>
      </c>
      <c r="AO168" s="21">
        <v>424300</v>
      </c>
      <c r="AP168" s="20" t="s">
        <v>1804</v>
      </c>
    </row>
    <row r="169" spans="1:42" hidden="1" x14ac:dyDescent="0.25">
      <c r="A169" s="19" t="s">
        <v>610</v>
      </c>
      <c r="B169" s="20" t="s">
        <v>1555</v>
      </c>
      <c r="C169" s="20" t="s">
        <v>633</v>
      </c>
      <c r="D169" s="20" t="s">
        <v>634</v>
      </c>
      <c r="E169" s="20" t="s">
        <v>52</v>
      </c>
      <c r="F169" s="20" t="s">
        <v>149</v>
      </c>
      <c r="G169" s="20" t="s">
        <v>54</v>
      </c>
      <c r="H169" s="20" t="s">
        <v>55</v>
      </c>
      <c r="I169" s="20" t="s">
        <v>256</v>
      </c>
      <c r="J169" s="20" t="s">
        <v>57</v>
      </c>
      <c r="K169" s="20" t="s">
        <v>57</v>
      </c>
      <c r="L169" s="20" t="s">
        <v>58</v>
      </c>
      <c r="M169" s="20">
        <v>430</v>
      </c>
      <c r="N169" s="20" t="s">
        <v>59</v>
      </c>
      <c r="O169" s="20" t="s">
        <v>59</v>
      </c>
      <c r="P169" s="20" t="s">
        <v>57</v>
      </c>
      <c r="Q169" s="20" t="s">
        <v>1924</v>
      </c>
      <c r="R169" s="21">
        <v>8491614.8000000007</v>
      </c>
      <c r="S169" s="21">
        <v>29659793.030000001</v>
      </c>
      <c r="T169" s="21">
        <v>135551703.96000001</v>
      </c>
      <c r="U169" s="21">
        <v>2798157.96</v>
      </c>
      <c r="V169" s="20" t="s">
        <v>57</v>
      </c>
      <c r="W169" s="21">
        <v>378124.92</v>
      </c>
      <c r="X169" s="21">
        <v>0</v>
      </c>
      <c r="Y169" s="20">
        <v>41809.339999999997</v>
      </c>
      <c r="Z169" s="21">
        <v>-11670425</v>
      </c>
      <c r="AA169" s="21">
        <v>231385945</v>
      </c>
      <c r="AB169" s="21">
        <v>0</v>
      </c>
      <c r="AC169" s="21">
        <v>0</v>
      </c>
      <c r="AD169" s="21">
        <v>62645295.630000003</v>
      </c>
      <c r="AE169" s="21">
        <v>113754701.8</v>
      </c>
      <c r="AF169" s="21">
        <v>58271683.25</v>
      </c>
      <c r="AG169" s="21">
        <v>111660324.98999999</v>
      </c>
      <c r="AH169" s="21">
        <v>0</v>
      </c>
      <c r="AI169" s="21">
        <v>0</v>
      </c>
      <c r="AJ169" s="21">
        <v>47609915475</v>
      </c>
      <c r="AK169" s="21">
        <v>47609915475</v>
      </c>
      <c r="AL169" s="21">
        <v>72065680.989999995</v>
      </c>
      <c r="AM169" s="21">
        <v>72065680.989999995</v>
      </c>
      <c r="AN169" s="21">
        <v>0</v>
      </c>
      <c r="AO169" s="21">
        <v>0</v>
      </c>
      <c r="AP169" s="20" t="s">
        <v>1804</v>
      </c>
    </row>
    <row r="170" spans="1:42" hidden="1" x14ac:dyDescent="0.25">
      <c r="A170" s="19" t="s">
        <v>610</v>
      </c>
      <c r="B170" s="20" t="s">
        <v>1557</v>
      </c>
      <c r="C170" s="20" t="s">
        <v>1295</v>
      </c>
      <c r="D170" s="20" t="s">
        <v>637</v>
      </c>
      <c r="E170" s="20" t="s">
        <v>52</v>
      </c>
      <c r="F170" s="20" t="s">
        <v>121</v>
      </c>
      <c r="G170" s="20" t="s">
        <v>73</v>
      </c>
      <c r="H170" s="20" t="s">
        <v>55</v>
      </c>
      <c r="I170" s="20" t="s">
        <v>56</v>
      </c>
      <c r="J170" s="20" t="s">
        <v>57</v>
      </c>
      <c r="K170" s="20" t="s">
        <v>57</v>
      </c>
      <c r="L170" s="20" t="s">
        <v>58</v>
      </c>
      <c r="M170" s="20">
        <v>72</v>
      </c>
      <c r="N170" s="20" t="s">
        <v>59</v>
      </c>
      <c r="O170" s="20" t="s">
        <v>59</v>
      </c>
      <c r="P170" s="20" t="s">
        <v>57</v>
      </c>
      <c r="Q170" s="20" t="s">
        <v>1925</v>
      </c>
      <c r="R170" s="21">
        <v>1188667</v>
      </c>
      <c r="S170" s="21">
        <v>4902442.03</v>
      </c>
      <c r="T170" s="21">
        <v>8437217.2300000004</v>
      </c>
      <c r="U170" s="21">
        <v>970130</v>
      </c>
      <c r="V170" s="20" t="s">
        <v>57</v>
      </c>
      <c r="W170" s="21">
        <v>141671.87</v>
      </c>
      <c r="X170" s="21">
        <v>0</v>
      </c>
      <c r="Y170" s="20">
        <v>1650.64</v>
      </c>
      <c r="Z170" s="21">
        <v>-370289</v>
      </c>
      <c r="AA170" s="21">
        <v>5265116</v>
      </c>
      <c r="AB170" s="21">
        <v>0</v>
      </c>
      <c r="AC170" s="21">
        <v>0</v>
      </c>
      <c r="AD170" s="21">
        <v>3120616.56</v>
      </c>
      <c r="AE170" s="21">
        <v>5273241</v>
      </c>
      <c r="AF170" s="21">
        <v>3141989.14</v>
      </c>
      <c r="AG170" s="21">
        <v>6226360.9199999999</v>
      </c>
      <c r="AH170" s="21">
        <v>0</v>
      </c>
      <c r="AI170" s="21">
        <v>0</v>
      </c>
      <c r="AJ170" s="21">
        <v>3488600</v>
      </c>
      <c r="AK170" s="21">
        <v>3488600</v>
      </c>
      <c r="AL170" s="21">
        <v>3488600</v>
      </c>
      <c r="AM170" s="21">
        <v>3488600</v>
      </c>
      <c r="AN170" s="21">
        <v>0</v>
      </c>
      <c r="AO170" s="21">
        <v>0</v>
      </c>
      <c r="AP170" s="20" t="s">
        <v>1804</v>
      </c>
    </row>
    <row r="171" spans="1:42" hidden="1" x14ac:dyDescent="0.25">
      <c r="A171" s="19" t="s">
        <v>610</v>
      </c>
      <c r="B171" s="20" t="s">
        <v>1559</v>
      </c>
      <c r="C171" s="20" t="s">
        <v>639</v>
      </c>
      <c r="D171" s="20" t="s">
        <v>640</v>
      </c>
      <c r="E171" s="20" t="s">
        <v>52</v>
      </c>
      <c r="F171" s="20" t="s">
        <v>204</v>
      </c>
      <c r="G171" s="20" t="s">
        <v>73</v>
      </c>
      <c r="H171" s="20" t="s">
        <v>74</v>
      </c>
      <c r="I171" s="20" t="s">
        <v>56</v>
      </c>
      <c r="J171" s="20" t="s">
        <v>57</v>
      </c>
      <c r="K171" s="20" t="s">
        <v>57</v>
      </c>
      <c r="L171" s="20" t="s">
        <v>58</v>
      </c>
      <c r="M171" s="20">
        <v>59</v>
      </c>
      <c r="N171" s="20" t="s">
        <v>59</v>
      </c>
      <c r="O171" s="20" t="s">
        <v>59</v>
      </c>
      <c r="P171" s="20" t="s">
        <v>57</v>
      </c>
      <c r="Q171" s="20" t="s">
        <v>1926</v>
      </c>
      <c r="R171" s="21">
        <v>18499291</v>
      </c>
      <c r="S171" s="21">
        <v>3729169</v>
      </c>
      <c r="T171" s="21">
        <v>16298984</v>
      </c>
      <c r="U171" s="21">
        <v>1118534</v>
      </c>
      <c r="V171" s="20" t="s">
        <v>57</v>
      </c>
      <c r="W171" s="21">
        <v>150297</v>
      </c>
      <c r="X171" s="21">
        <v>0</v>
      </c>
      <c r="Y171" s="20">
        <v>15721.44</v>
      </c>
      <c r="Z171" s="21">
        <v>3439439</v>
      </c>
      <c r="AA171" s="21">
        <v>8457174</v>
      </c>
      <c r="AB171" s="21">
        <v>0</v>
      </c>
      <c r="AC171" s="21">
        <v>0</v>
      </c>
      <c r="AD171" s="21">
        <v>2094362</v>
      </c>
      <c r="AE171" s="21">
        <v>15978160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21">
        <v>0</v>
      </c>
      <c r="AP171" s="20" t="s">
        <v>1804</v>
      </c>
    </row>
    <row r="172" spans="1:42" hidden="1" x14ac:dyDescent="0.25">
      <c r="A172" s="19" t="s">
        <v>610</v>
      </c>
      <c r="B172" s="20" t="s">
        <v>1561</v>
      </c>
      <c r="C172" s="20" t="s">
        <v>642</v>
      </c>
      <c r="D172" s="20" t="s">
        <v>643</v>
      </c>
      <c r="E172" s="20" t="s">
        <v>52</v>
      </c>
      <c r="F172" s="20" t="s">
        <v>102</v>
      </c>
      <c r="G172" s="20" t="s">
        <v>73</v>
      </c>
      <c r="H172" s="20" t="s">
        <v>74</v>
      </c>
      <c r="I172" s="20" t="s">
        <v>56</v>
      </c>
      <c r="J172" s="20" t="s">
        <v>57</v>
      </c>
      <c r="K172" s="20" t="s">
        <v>57</v>
      </c>
      <c r="L172" s="20" t="s">
        <v>58</v>
      </c>
      <c r="M172" s="20">
        <v>1134</v>
      </c>
      <c r="N172" s="20" t="s">
        <v>59</v>
      </c>
      <c r="O172" s="20" t="s">
        <v>59</v>
      </c>
      <c r="P172" s="20" t="s">
        <v>57</v>
      </c>
      <c r="Q172" s="20" t="s">
        <v>1139</v>
      </c>
      <c r="R172" s="21">
        <v>1206964</v>
      </c>
      <c r="S172" s="21">
        <v>87308866</v>
      </c>
      <c r="T172" s="21">
        <v>159603773</v>
      </c>
      <c r="U172" s="21">
        <v>11990079</v>
      </c>
      <c r="V172" s="20" t="s">
        <v>57</v>
      </c>
      <c r="W172" s="21">
        <v>181590</v>
      </c>
      <c r="X172" s="21">
        <v>0</v>
      </c>
      <c r="Y172" s="20">
        <v>7626</v>
      </c>
      <c r="Z172" s="21">
        <v>6902496</v>
      </c>
      <c r="AA172" s="21">
        <v>39110213</v>
      </c>
      <c r="AB172" s="21">
        <v>0</v>
      </c>
      <c r="AC172" s="21">
        <v>0</v>
      </c>
      <c r="AD172" s="21">
        <v>105281371</v>
      </c>
      <c r="AE172" s="21">
        <v>139635060</v>
      </c>
      <c r="AF172" s="21">
        <v>103824160.84999999</v>
      </c>
      <c r="AG172" s="21">
        <v>136575186</v>
      </c>
      <c r="AH172" s="21">
        <v>0</v>
      </c>
      <c r="AI172" s="21">
        <v>0</v>
      </c>
      <c r="AJ172" s="21">
        <v>0</v>
      </c>
      <c r="AK172" s="21">
        <v>0</v>
      </c>
      <c r="AL172" s="21">
        <v>25601618</v>
      </c>
      <c r="AM172" s="21">
        <v>25601618</v>
      </c>
      <c r="AN172" s="21">
        <v>0</v>
      </c>
      <c r="AO172" s="21">
        <v>0</v>
      </c>
      <c r="AP172" s="20" t="s">
        <v>1804</v>
      </c>
    </row>
    <row r="173" spans="1:42" hidden="1" x14ac:dyDescent="0.25">
      <c r="A173" s="19" t="s">
        <v>610</v>
      </c>
      <c r="B173" s="20" t="s">
        <v>1563</v>
      </c>
      <c r="C173" s="20" t="s">
        <v>645</v>
      </c>
      <c r="D173" s="20" t="s">
        <v>646</v>
      </c>
      <c r="E173" s="20" t="s">
        <v>52</v>
      </c>
      <c r="F173" s="20" t="s">
        <v>359</v>
      </c>
      <c r="G173" s="20" t="s">
        <v>54</v>
      </c>
      <c r="H173" s="20" t="s">
        <v>55</v>
      </c>
      <c r="I173" s="20" t="s">
        <v>56</v>
      </c>
      <c r="J173" s="20" t="s">
        <v>57</v>
      </c>
      <c r="K173" s="20" t="s">
        <v>57</v>
      </c>
      <c r="L173" s="20" t="s">
        <v>111</v>
      </c>
      <c r="M173" s="20">
        <v>672</v>
      </c>
      <c r="N173" s="20" t="s">
        <v>59</v>
      </c>
      <c r="O173" s="20" t="s">
        <v>59</v>
      </c>
      <c r="P173" s="20" t="s">
        <v>59</v>
      </c>
      <c r="Q173" s="20" t="s">
        <v>1927</v>
      </c>
      <c r="R173" s="21">
        <v>740738014.86000001</v>
      </c>
      <c r="S173" s="21">
        <v>49803634.07</v>
      </c>
      <c r="T173" s="21">
        <v>71079297.930000007</v>
      </c>
      <c r="U173" s="21">
        <v>7382791</v>
      </c>
      <c r="V173" s="20" t="s">
        <v>59</v>
      </c>
      <c r="W173" s="21">
        <v>314339.49</v>
      </c>
      <c r="X173" s="21">
        <v>4233.3599999999997</v>
      </c>
      <c r="Y173" s="21">
        <v>20555.04</v>
      </c>
      <c r="Z173" s="21">
        <v>44389043.880000003</v>
      </c>
      <c r="AA173" s="21">
        <v>221250793.81999999</v>
      </c>
      <c r="AB173" s="21">
        <v>0</v>
      </c>
      <c r="AC173" s="21">
        <v>30000000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91425333</v>
      </c>
      <c r="AK173" s="21">
        <v>91425333</v>
      </c>
      <c r="AL173" s="21">
        <v>87989242</v>
      </c>
      <c r="AM173" s="21">
        <v>87989242</v>
      </c>
      <c r="AN173" s="21">
        <v>0</v>
      </c>
      <c r="AO173" s="21">
        <v>0</v>
      </c>
      <c r="AP173" s="20" t="s">
        <v>1804</v>
      </c>
    </row>
    <row r="174" spans="1:42" hidden="1" x14ac:dyDescent="0.25">
      <c r="A174" s="19" t="s">
        <v>610</v>
      </c>
      <c r="B174" s="20" t="s">
        <v>1565</v>
      </c>
      <c r="C174" s="20" t="s">
        <v>648</v>
      </c>
      <c r="D174" s="20" t="s">
        <v>649</v>
      </c>
      <c r="E174" s="20" t="s">
        <v>52</v>
      </c>
      <c r="F174" s="20" t="s">
        <v>110</v>
      </c>
      <c r="G174" s="20" t="s">
        <v>54</v>
      </c>
      <c r="H174" s="20" t="s">
        <v>55</v>
      </c>
      <c r="I174" s="20" t="s">
        <v>56</v>
      </c>
      <c r="J174" s="20" t="s">
        <v>57</v>
      </c>
      <c r="K174" s="20" t="s">
        <v>57</v>
      </c>
      <c r="L174" s="20" t="s">
        <v>58</v>
      </c>
      <c r="M174" s="20">
        <v>283</v>
      </c>
      <c r="N174" s="20" t="s">
        <v>59</v>
      </c>
      <c r="O174" s="20" t="s">
        <v>59</v>
      </c>
      <c r="P174" s="20" t="s">
        <v>57</v>
      </c>
      <c r="Q174" s="20" t="s">
        <v>1928</v>
      </c>
      <c r="R174" s="21">
        <v>4427778.4800000004</v>
      </c>
      <c r="S174" s="21">
        <v>84728157.939999998</v>
      </c>
      <c r="T174" s="21">
        <v>109636004.05</v>
      </c>
      <c r="U174" s="21">
        <v>1841.88</v>
      </c>
      <c r="V174" s="20" t="s">
        <v>57</v>
      </c>
      <c r="W174" s="21">
        <v>211480.89</v>
      </c>
      <c r="X174" s="21">
        <v>0</v>
      </c>
      <c r="Y174" s="20">
        <v>6182</v>
      </c>
      <c r="Z174" s="21">
        <v>92468579.090000004</v>
      </c>
      <c r="AA174" s="21">
        <v>-190704582.94</v>
      </c>
      <c r="AB174" s="21">
        <v>0</v>
      </c>
      <c r="AC174" s="21">
        <v>0</v>
      </c>
      <c r="AD174" s="21">
        <v>94112676.549999997</v>
      </c>
      <c r="AE174" s="21">
        <v>108124076.62</v>
      </c>
      <c r="AF174" s="21">
        <v>91342018.480000004</v>
      </c>
      <c r="AG174" s="21">
        <v>107951603.48</v>
      </c>
      <c r="AH174" s="21">
        <v>4486929.6900000004</v>
      </c>
      <c r="AI174" s="21">
        <v>3627023.03</v>
      </c>
      <c r="AJ174" s="21">
        <v>427600</v>
      </c>
      <c r="AK174" s="21">
        <v>432087</v>
      </c>
      <c r="AL174" s="21">
        <v>434913326.38</v>
      </c>
      <c r="AM174" s="21">
        <v>439400256.06999999</v>
      </c>
      <c r="AN174" s="21">
        <v>4486929.6900000004</v>
      </c>
      <c r="AO174" s="21">
        <v>3627023.03</v>
      </c>
      <c r="AP174" s="20" t="s">
        <v>1804</v>
      </c>
    </row>
    <row r="175" spans="1:42" hidden="1" x14ac:dyDescent="0.25">
      <c r="A175" s="19" t="s">
        <v>610</v>
      </c>
      <c r="B175" s="20" t="s">
        <v>1567</v>
      </c>
      <c r="C175" s="20" t="s">
        <v>651</v>
      </c>
      <c r="D175" s="20" t="s">
        <v>652</v>
      </c>
      <c r="E175" s="20" t="s">
        <v>52</v>
      </c>
      <c r="F175" s="20" t="s">
        <v>239</v>
      </c>
      <c r="G175" s="20" t="s">
        <v>54</v>
      </c>
      <c r="H175" s="20" t="s">
        <v>55</v>
      </c>
      <c r="I175" s="20" t="s">
        <v>56</v>
      </c>
      <c r="J175" s="20" t="s">
        <v>57</v>
      </c>
      <c r="K175" s="20" t="s">
        <v>57</v>
      </c>
      <c r="L175" s="20" t="s">
        <v>111</v>
      </c>
      <c r="M175" s="20">
        <v>198</v>
      </c>
      <c r="N175" s="20" t="s">
        <v>59</v>
      </c>
      <c r="O175" s="20" t="s">
        <v>59</v>
      </c>
      <c r="P175" s="20" t="s">
        <v>57</v>
      </c>
      <c r="Q175" s="20" t="s">
        <v>1929</v>
      </c>
      <c r="R175" s="21">
        <v>27260836</v>
      </c>
      <c r="S175" s="21">
        <v>18380871</v>
      </c>
      <c r="T175" s="21">
        <v>57385244.049999997</v>
      </c>
      <c r="U175" s="21">
        <v>8744115.6199999992</v>
      </c>
      <c r="V175" s="20" t="s">
        <v>57</v>
      </c>
      <c r="W175" s="21">
        <v>272669.96000000002</v>
      </c>
      <c r="X175" s="21">
        <v>0</v>
      </c>
      <c r="Y175" s="20">
        <v>16164.54</v>
      </c>
      <c r="Z175" s="21">
        <v>-19834636</v>
      </c>
      <c r="AA175" s="21">
        <v>556183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4500000</v>
      </c>
      <c r="AI175" s="21">
        <v>11220000</v>
      </c>
      <c r="AJ175" s="21">
        <v>201362946</v>
      </c>
      <c r="AK175" s="21">
        <v>205862946</v>
      </c>
      <c r="AL175" s="21">
        <v>201362946</v>
      </c>
      <c r="AM175" s="21">
        <v>205862946</v>
      </c>
      <c r="AN175" s="21">
        <v>4500000</v>
      </c>
      <c r="AO175" s="21">
        <v>11220000</v>
      </c>
      <c r="AP175" s="20" t="s">
        <v>1804</v>
      </c>
    </row>
    <row r="176" spans="1:42" hidden="1" x14ac:dyDescent="0.25">
      <c r="A176" s="19" t="s">
        <v>610</v>
      </c>
      <c r="B176" s="20" t="s">
        <v>1569</v>
      </c>
      <c r="C176" s="20" t="s">
        <v>654</v>
      </c>
      <c r="D176" s="20" t="s">
        <v>655</v>
      </c>
      <c r="E176" s="20" t="s">
        <v>52</v>
      </c>
      <c r="F176" s="20" t="s">
        <v>239</v>
      </c>
      <c r="G176" s="20" t="s">
        <v>73</v>
      </c>
      <c r="H176" s="20" t="s">
        <v>74</v>
      </c>
      <c r="I176" s="20" t="s">
        <v>56</v>
      </c>
      <c r="J176" s="20" t="s">
        <v>57</v>
      </c>
      <c r="K176" s="20" t="s">
        <v>57</v>
      </c>
      <c r="L176" s="20" t="s">
        <v>111</v>
      </c>
      <c r="M176" s="20">
        <v>690</v>
      </c>
      <c r="N176" s="20" t="s">
        <v>59</v>
      </c>
      <c r="O176" s="20" t="s">
        <v>59</v>
      </c>
      <c r="P176" s="20" t="s">
        <v>59</v>
      </c>
      <c r="Q176" s="20" t="s">
        <v>1930</v>
      </c>
      <c r="R176" s="21">
        <v>319774217.83999997</v>
      </c>
      <c r="S176" s="21">
        <v>81278778.870000005</v>
      </c>
      <c r="T176" s="21">
        <v>621986867.44000006</v>
      </c>
      <c r="U176" s="21">
        <v>350632862.57999998</v>
      </c>
      <c r="V176" s="20" t="s">
        <v>59</v>
      </c>
      <c r="W176" s="21">
        <v>421979.86</v>
      </c>
      <c r="X176" s="21">
        <v>3040</v>
      </c>
      <c r="Y176" s="21">
        <v>17600</v>
      </c>
      <c r="Z176" s="21">
        <v>75046240.290000007</v>
      </c>
      <c r="AA176" s="21">
        <v>3697044865.0500002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1">
        <v>2531704.0499999998</v>
      </c>
      <c r="AI176" s="21">
        <v>381473211.01999998</v>
      </c>
      <c r="AJ176" s="21">
        <v>1583078289</v>
      </c>
      <c r="AK176" s="21">
        <v>1964551500</v>
      </c>
      <c r="AL176" s="21">
        <v>1583078289.4200001</v>
      </c>
      <c r="AM176" s="21">
        <v>1964551500.4400001</v>
      </c>
      <c r="AN176" s="21">
        <v>0</v>
      </c>
      <c r="AO176" s="21">
        <v>0</v>
      </c>
      <c r="AP176" s="20" t="s">
        <v>1804</v>
      </c>
    </row>
    <row r="177" spans="1:42" hidden="1" x14ac:dyDescent="0.25">
      <c r="A177" s="19" t="s">
        <v>656</v>
      </c>
      <c r="B177" s="20" t="s">
        <v>1931</v>
      </c>
      <c r="C177" s="20" t="s">
        <v>661</v>
      </c>
      <c r="D177" s="20" t="s">
        <v>662</v>
      </c>
      <c r="E177" s="20" t="s">
        <v>52</v>
      </c>
      <c r="F177" s="20" t="s">
        <v>87</v>
      </c>
      <c r="G177" s="20" t="s">
        <v>54</v>
      </c>
      <c r="H177" s="20" t="s">
        <v>55</v>
      </c>
      <c r="I177" s="20" t="s">
        <v>56</v>
      </c>
      <c r="J177" s="20" t="s">
        <v>57</v>
      </c>
      <c r="K177" s="20" t="s">
        <v>57</v>
      </c>
      <c r="L177" s="20" t="s">
        <v>111</v>
      </c>
      <c r="M177" s="20">
        <v>974</v>
      </c>
      <c r="N177" s="20" t="s">
        <v>59</v>
      </c>
      <c r="O177" s="20" t="s">
        <v>59</v>
      </c>
      <c r="P177" s="20" t="s">
        <v>59</v>
      </c>
      <c r="Q177" s="20" t="s">
        <v>1932</v>
      </c>
      <c r="R177" s="21">
        <v>327225265.38</v>
      </c>
      <c r="S177" s="21">
        <v>142077688.91999999</v>
      </c>
      <c r="T177" s="21">
        <v>511886136.88</v>
      </c>
      <c r="U177" s="21">
        <v>26885297.02</v>
      </c>
      <c r="V177" s="20" t="s">
        <v>57</v>
      </c>
      <c r="W177" s="21">
        <v>57312.01</v>
      </c>
      <c r="X177" s="21">
        <v>0</v>
      </c>
      <c r="Y177" s="20">
        <v>0</v>
      </c>
      <c r="Z177" s="21">
        <v>-127129167.2</v>
      </c>
      <c r="AA177" s="21">
        <v>-977006766.66999996</v>
      </c>
      <c r="AB177" s="21">
        <v>0</v>
      </c>
      <c r="AC177" s="21">
        <v>0</v>
      </c>
      <c r="AD177" s="21">
        <v>17993666</v>
      </c>
      <c r="AE177" s="21">
        <v>107361110</v>
      </c>
      <c r="AF177" s="21">
        <v>16593484.130000001</v>
      </c>
      <c r="AG177" s="21">
        <v>0</v>
      </c>
      <c r="AH177" s="21">
        <v>34408805</v>
      </c>
      <c r="AI177" s="21">
        <v>34408805</v>
      </c>
      <c r="AJ177" s="21">
        <v>150967341</v>
      </c>
      <c r="AK177" s="21">
        <v>152286319</v>
      </c>
      <c r="AL177" s="21">
        <v>621910776</v>
      </c>
      <c r="AM177" s="21">
        <v>621910776</v>
      </c>
      <c r="AN177" s="21">
        <v>0</v>
      </c>
      <c r="AO177" s="21">
        <v>0</v>
      </c>
      <c r="AP177" s="20" t="s">
        <v>1819</v>
      </c>
    </row>
    <row r="178" spans="1:42" hidden="1" x14ac:dyDescent="0.25">
      <c r="A178" s="19" t="s">
        <v>656</v>
      </c>
      <c r="B178" s="20" t="s">
        <v>1933</v>
      </c>
      <c r="C178" s="28" t="s">
        <v>1934</v>
      </c>
      <c r="D178" s="20" t="s">
        <v>674</v>
      </c>
      <c r="E178" s="20" t="s">
        <v>52</v>
      </c>
      <c r="F178" s="20" t="s">
        <v>204</v>
      </c>
      <c r="G178" s="20" t="s">
        <v>54</v>
      </c>
      <c r="H178" s="20" t="s">
        <v>55</v>
      </c>
      <c r="I178" s="20" t="s">
        <v>56</v>
      </c>
      <c r="J178" s="20" t="s">
        <v>57</v>
      </c>
      <c r="K178" s="20" t="s">
        <v>57</v>
      </c>
      <c r="L178" s="20" t="s">
        <v>58</v>
      </c>
      <c r="M178" s="20">
        <v>71</v>
      </c>
      <c r="N178" s="20" t="s">
        <v>59</v>
      </c>
      <c r="O178" s="20" t="s">
        <v>59</v>
      </c>
      <c r="P178" s="20" t="s">
        <v>57</v>
      </c>
      <c r="Q178" s="20" t="s">
        <v>1935</v>
      </c>
      <c r="R178" s="21">
        <v>13273949.800000001</v>
      </c>
      <c r="S178" s="21">
        <v>5293690.71</v>
      </c>
      <c r="T178" s="21">
        <v>12851783.99</v>
      </c>
      <c r="U178" s="21">
        <v>5552915.7199999997</v>
      </c>
      <c r="V178" s="20" t="s">
        <v>57</v>
      </c>
      <c r="W178" s="21">
        <v>190060</v>
      </c>
      <c r="X178" s="21">
        <v>0</v>
      </c>
      <c r="Y178" s="20">
        <v>0</v>
      </c>
      <c r="Z178" s="21">
        <v>3376078.53</v>
      </c>
      <c r="AA178" s="21">
        <v>661402.46</v>
      </c>
      <c r="AB178" s="21">
        <v>0</v>
      </c>
      <c r="AC178" s="21">
        <v>0</v>
      </c>
      <c r="AD178" s="21">
        <v>6810000</v>
      </c>
      <c r="AE178" s="21">
        <v>12903384.609999999</v>
      </c>
      <c r="AF178" s="21">
        <v>67850</v>
      </c>
      <c r="AG178" s="21">
        <v>75910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0" t="s">
        <v>1804</v>
      </c>
    </row>
    <row r="179" spans="1:42" hidden="1" x14ac:dyDescent="0.25">
      <c r="A179" s="19" t="s">
        <v>656</v>
      </c>
      <c r="B179" s="20" t="s">
        <v>1577</v>
      </c>
      <c r="C179" s="20" t="s">
        <v>676</v>
      </c>
      <c r="D179" s="20" t="s">
        <v>677</v>
      </c>
      <c r="E179" s="20" t="s">
        <v>52</v>
      </c>
      <c r="F179" s="20" t="s">
        <v>110</v>
      </c>
      <c r="G179" s="20" t="s">
        <v>54</v>
      </c>
      <c r="H179" s="20" t="s">
        <v>55</v>
      </c>
      <c r="I179" s="20" t="s">
        <v>56</v>
      </c>
      <c r="J179" s="20" t="s">
        <v>57</v>
      </c>
      <c r="K179" s="20" t="s">
        <v>57</v>
      </c>
      <c r="L179" s="20" t="s">
        <v>58</v>
      </c>
      <c r="M179" s="20">
        <v>841</v>
      </c>
      <c r="N179" s="20" t="s">
        <v>59</v>
      </c>
      <c r="O179" s="20" t="s">
        <v>59</v>
      </c>
      <c r="P179" s="20" t="s">
        <v>57</v>
      </c>
      <c r="Q179" s="20" t="s">
        <v>1936</v>
      </c>
      <c r="R179" s="21">
        <v>103229895.55</v>
      </c>
      <c r="S179" s="21">
        <v>76056406.420000002</v>
      </c>
      <c r="T179" s="21">
        <v>104243972.23999999</v>
      </c>
      <c r="U179" s="21">
        <v>0</v>
      </c>
      <c r="V179" s="20" t="s">
        <v>57</v>
      </c>
      <c r="W179" s="21">
        <v>510290.81</v>
      </c>
      <c r="X179" s="21">
        <v>0</v>
      </c>
      <c r="Y179" s="20">
        <v>7509.98</v>
      </c>
      <c r="Z179" s="21">
        <v>-971034.8</v>
      </c>
      <c r="AA179" s="21">
        <v>66110506.670000002</v>
      </c>
      <c r="AB179" s="21">
        <v>0</v>
      </c>
      <c r="AC179" s="21">
        <v>0</v>
      </c>
      <c r="AD179" s="21">
        <v>105142762.17</v>
      </c>
      <c r="AE179" s="21">
        <v>103229895.55</v>
      </c>
      <c r="AF179" s="21">
        <v>53753085</v>
      </c>
      <c r="AG179" s="21">
        <v>5707719.8099999996</v>
      </c>
      <c r="AH179" s="21">
        <v>0</v>
      </c>
      <c r="AI179" s="21">
        <v>0</v>
      </c>
      <c r="AJ179" s="21">
        <v>99.64</v>
      </c>
      <c r="AK179" s="21">
        <v>99.64</v>
      </c>
      <c r="AL179" s="21">
        <v>125885754.92</v>
      </c>
      <c r="AM179" s="21">
        <v>125885754.92</v>
      </c>
      <c r="AN179" s="21">
        <v>147686006.52000001</v>
      </c>
      <c r="AO179" s="21">
        <v>132926878.69</v>
      </c>
      <c r="AP179" s="20" t="s">
        <v>1804</v>
      </c>
    </row>
    <row r="180" spans="1:42" hidden="1" x14ac:dyDescent="0.25">
      <c r="A180" s="19" t="s">
        <v>656</v>
      </c>
      <c r="B180" s="20" t="s">
        <v>1937</v>
      </c>
      <c r="C180" s="20" t="s">
        <v>667</v>
      </c>
      <c r="D180" s="20" t="s">
        <v>668</v>
      </c>
      <c r="E180" s="20" t="s">
        <v>52</v>
      </c>
      <c r="F180" s="20" t="s">
        <v>128</v>
      </c>
      <c r="G180" s="20" t="s">
        <v>54</v>
      </c>
      <c r="H180" s="20" t="s">
        <v>55</v>
      </c>
      <c r="I180" s="20" t="s">
        <v>56</v>
      </c>
      <c r="J180" s="20" t="s">
        <v>57</v>
      </c>
      <c r="K180" s="20" t="s">
        <v>57</v>
      </c>
      <c r="L180" s="20" t="s">
        <v>111</v>
      </c>
      <c r="M180" s="20">
        <v>13</v>
      </c>
      <c r="N180" s="20" t="s">
        <v>59</v>
      </c>
      <c r="O180" s="20" t="s">
        <v>59</v>
      </c>
      <c r="P180" s="20" t="s">
        <v>57</v>
      </c>
      <c r="Q180" s="20" t="s">
        <v>1935</v>
      </c>
      <c r="R180" s="21">
        <v>0</v>
      </c>
      <c r="S180" s="21">
        <v>523786.99</v>
      </c>
      <c r="T180" s="21">
        <v>788185.86</v>
      </c>
      <c r="U180" s="21">
        <v>9120</v>
      </c>
      <c r="V180" s="20" t="s">
        <v>57</v>
      </c>
      <c r="W180" s="21">
        <v>80000</v>
      </c>
      <c r="X180" s="21">
        <v>0</v>
      </c>
      <c r="Y180" s="20">
        <v>0</v>
      </c>
      <c r="Z180" s="21">
        <v>-774288.67</v>
      </c>
      <c r="AA180" s="21">
        <v>43474.06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6858.12</v>
      </c>
      <c r="AK180" s="21">
        <v>11815.95</v>
      </c>
      <c r="AL180" s="21">
        <v>2359432</v>
      </c>
      <c r="AM180" s="21">
        <v>4065087</v>
      </c>
      <c r="AN180" s="21">
        <v>0</v>
      </c>
      <c r="AO180" s="21">
        <v>0</v>
      </c>
      <c r="AP180" s="20" t="s">
        <v>1804</v>
      </c>
    </row>
    <row r="181" spans="1:42" hidden="1" x14ac:dyDescent="0.25">
      <c r="A181" s="19" t="s">
        <v>656</v>
      </c>
      <c r="B181" s="20" t="s">
        <v>1938</v>
      </c>
      <c r="C181" s="28" t="s">
        <v>1939</v>
      </c>
      <c r="D181" s="20" t="s">
        <v>680</v>
      </c>
      <c r="E181" s="20" t="s">
        <v>52</v>
      </c>
      <c r="F181" s="20" t="s">
        <v>63</v>
      </c>
      <c r="G181" s="20" t="s">
        <v>54</v>
      </c>
      <c r="H181" s="20" t="s">
        <v>55</v>
      </c>
      <c r="I181" s="20" t="s">
        <v>56</v>
      </c>
      <c r="J181" s="20" t="s">
        <v>57</v>
      </c>
      <c r="K181" s="20" t="s">
        <v>57</v>
      </c>
      <c r="L181" s="20" t="s">
        <v>58</v>
      </c>
      <c r="M181" s="20">
        <v>19</v>
      </c>
      <c r="N181" s="20" t="s">
        <v>59</v>
      </c>
      <c r="O181" s="20" t="s">
        <v>59</v>
      </c>
      <c r="P181" s="20" t="s">
        <v>59</v>
      </c>
      <c r="Q181" s="20" t="s">
        <v>1935</v>
      </c>
      <c r="R181" s="21">
        <v>0</v>
      </c>
      <c r="S181" s="21">
        <v>2557788.27</v>
      </c>
      <c r="T181" s="21">
        <v>4423271.71</v>
      </c>
      <c r="U181" s="21">
        <v>221758.8</v>
      </c>
      <c r="V181" s="20" t="s">
        <v>57</v>
      </c>
      <c r="W181" s="21">
        <v>64500</v>
      </c>
      <c r="X181" s="21">
        <v>0</v>
      </c>
      <c r="Y181" s="20">
        <v>0</v>
      </c>
      <c r="Z181" s="21">
        <v>-4423271.71</v>
      </c>
      <c r="AA181" s="21">
        <v>319270.61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v>3742042.32</v>
      </c>
      <c r="AJ181" s="21">
        <v>0</v>
      </c>
      <c r="AK181" s="21">
        <v>50000000</v>
      </c>
      <c r="AL181" s="21">
        <v>0</v>
      </c>
      <c r="AM181" s="21">
        <v>1000500</v>
      </c>
      <c r="AN181" s="21">
        <v>48999500</v>
      </c>
      <c r="AO181" s="21">
        <v>0</v>
      </c>
      <c r="AP181" s="20" t="s">
        <v>1804</v>
      </c>
    </row>
    <row r="182" spans="1:42" hidden="1" x14ac:dyDescent="0.25">
      <c r="A182" s="19" t="s">
        <v>656</v>
      </c>
      <c r="B182" s="20" t="s">
        <v>1940</v>
      </c>
      <c r="C182" s="29" t="s">
        <v>1941</v>
      </c>
      <c r="D182" s="20" t="s">
        <v>659</v>
      </c>
      <c r="E182" s="20" t="s">
        <v>52</v>
      </c>
      <c r="F182" s="20" t="s">
        <v>68</v>
      </c>
      <c r="G182" s="20" t="s">
        <v>54</v>
      </c>
      <c r="H182" s="20" t="s">
        <v>55</v>
      </c>
      <c r="I182" s="20" t="s">
        <v>56</v>
      </c>
      <c r="J182" s="20" t="s">
        <v>57</v>
      </c>
      <c r="K182" s="20" t="s">
        <v>57</v>
      </c>
      <c r="L182" s="20" t="s">
        <v>111</v>
      </c>
      <c r="M182" s="20">
        <v>33</v>
      </c>
      <c r="N182" s="20" t="s">
        <v>59</v>
      </c>
      <c r="O182" s="20" t="s">
        <v>59</v>
      </c>
      <c r="P182" s="20" t="s">
        <v>59</v>
      </c>
      <c r="Q182" s="20" t="s">
        <v>1144</v>
      </c>
      <c r="R182" s="21">
        <v>9758979.4100000001</v>
      </c>
      <c r="S182" s="21">
        <v>2245038.5299999998</v>
      </c>
      <c r="T182" s="21">
        <v>58671190.200000003</v>
      </c>
      <c r="U182" s="21">
        <v>56426151.670000002</v>
      </c>
      <c r="V182" s="20" t="s">
        <v>57</v>
      </c>
      <c r="W182" s="21">
        <v>253184</v>
      </c>
      <c r="X182" s="21">
        <v>0</v>
      </c>
      <c r="Y182" s="20">
        <v>0</v>
      </c>
      <c r="Z182" s="21">
        <v>-1214562.54</v>
      </c>
      <c r="AA182" s="21">
        <v>59832891.090000004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5001000</v>
      </c>
      <c r="AI182" s="21">
        <v>24000000</v>
      </c>
      <c r="AJ182" s="21">
        <v>45800</v>
      </c>
      <c r="AK182" s="21">
        <v>69800</v>
      </c>
      <c r="AL182" s="21">
        <v>45800000</v>
      </c>
      <c r="AM182" s="21">
        <v>69800000</v>
      </c>
      <c r="AN182" s="21">
        <v>0</v>
      </c>
      <c r="AO182" s="21">
        <v>0</v>
      </c>
      <c r="AP182" s="20" t="s">
        <v>1804</v>
      </c>
    </row>
    <row r="183" spans="1:42" hidden="1" x14ac:dyDescent="0.25">
      <c r="A183" s="19" t="s">
        <v>656</v>
      </c>
      <c r="B183" s="20" t="s">
        <v>1942</v>
      </c>
      <c r="C183" s="20" t="s">
        <v>1943</v>
      </c>
      <c r="D183" s="20" t="s">
        <v>671</v>
      </c>
      <c r="E183" s="20" t="s">
        <v>52</v>
      </c>
      <c r="F183" s="20" t="s">
        <v>239</v>
      </c>
      <c r="G183" s="20" t="s">
        <v>54</v>
      </c>
      <c r="H183" s="20" t="s">
        <v>55</v>
      </c>
      <c r="I183" s="20" t="s">
        <v>56</v>
      </c>
      <c r="J183" s="20" t="s">
        <v>57</v>
      </c>
      <c r="K183" s="20" t="s">
        <v>57</v>
      </c>
      <c r="L183" s="20" t="s">
        <v>58</v>
      </c>
      <c r="M183" s="20">
        <v>16</v>
      </c>
      <c r="N183" s="20" t="s">
        <v>59</v>
      </c>
      <c r="O183" s="20" t="s">
        <v>59</v>
      </c>
      <c r="P183" s="20" t="s">
        <v>59</v>
      </c>
      <c r="Q183" s="29" t="s">
        <v>1944</v>
      </c>
      <c r="R183" s="21">
        <v>17760.27</v>
      </c>
      <c r="S183" s="21">
        <v>859941.95</v>
      </c>
      <c r="T183" s="21">
        <v>1492349.11</v>
      </c>
      <c r="U183" s="21">
        <v>370910.12</v>
      </c>
      <c r="V183" s="20" t="s">
        <v>57</v>
      </c>
      <c r="W183" s="21">
        <v>108000</v>
      </c>
      <c r="X183" s="21">
        <v>0</v>
      </c>
      <c r="Y183" s="20">
        <v>9890.33</v>
      </c>
      <c r="Z183" s="21">
        <v>-878033.87</v>
      </c>
      <c r="AA183" s="21">
        <v>1413852.61</v>
      </c>
      <c r="AB183" s="21">
        <v>0</v>
      </c>
      <c r="AC183" s="21">
        <v>0</v>
      </c>
      <c r="AD183" s="21">
        <v>1500000</v>
      </c>
      <c r="AE183" s="21">
        <v>1917289.87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97500</v>
      </c>
      <c r="AM183" s="21">
        <v>-134544.18</v>
      </c>
      <c r="AN183" s="21">
        <v>21427647.649999999</v>
      </c>
      <c r="AO183" s="21">
        <v>21562191.829999998</v>
      </c>
      <c r="AP183" s="20" t="s">
        <v>1804</v>
      </c>
    </row>
    <row r="184" spans="1:42" hidden="1" x14ac:dyDescent="0.25">
      <c r="A184" s="19" t="s">
        <v>656</v>
      </c>
      <c r="B184" s="20" t="s">
        <v>1584</v>
      </c>
      <c r="C184" s="20" t="s">
        <v>1945</v>
      </c>
      <c r="D184" s="20" t="s">
        <v>665</v>
      </c>
      <c r="E184" s="20" t="s">
        <v>52</v>
      </c>
      <c r="F184" s="20" t="s">
        <v>63</v>
      </c>
      <c r="G184" s="20" t="s">
        <v>54</v>
      </c>
      <c r="H184" s="20" t="s">
        <v>55</v>
      </c>
      <c r="I184" s="20" t="s">
        <v>56</v>
      </c>
      <c r="J184" s="20" t="s">
        <v>57</v>
      </c>
      <c r="K184" s="20" t="s">
        <v>57</v>
      </c>
      <c r="L184" s="20" t="s">
        <v>111</v>
      </c>
      <c r="M184" s="20">
        <v>46</v>
      </c>
      <c r="N184" s="20" t="s">
        <v>59</v>
      </c>
      <c r="O184" s="20" t="s">
        <v>59</v>
      </c>
      <c r="P184" s="20" t="s">
        <v>57</v>
      </c>
      <c r="Q184" s="20" t="s">
        <v>1935</v>
      </c>
      <c r="R184" s="21">
        <v>0</v>
      </c>
      <c r="S184" s="21">
        <v>2956758.66</v>
      </c>
      <c r="T184" s="21">
        <v>15108475.24</v>
      </c>
      <c r="U184" s="21">
        <v>4678197</v>
      </c>
      <c r="V184" s="20" t="s">
        <v>57</v>
      </c>
      <c r="W184" s="21">
        <v>182000</v>
      </c>
      <c r="X184" s="21">
        <v>0</v>
      </c>
      <c r="Y184" s="20">
        <v>0</v>
      </c>
      <c r="Z184" s="21">
        <v>-14847790.5</v>
      </c>
      <c r="AA184" s="21">
        <v>11459200.029999999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4161529.72</v>
      </c>
      <c r="AI184" s="21">
        <v>17555033.359999999</v>
      </c>
      <c r="AJ184" s="21">
        <v>20754770.960000001</v>
      </c>
      <c r="AK184" s="21">
        <v>34947188</v>
      </c>
      <c r="AL184" s="21">
        <v>20770626.710000001</v>
      </c>
      <c r="AM184" s="21">
        <v>34947188</v>
      </c>
      <c r="AN184" s="21">
        <v>84144.25</v>
      </c>
      <c r="AO184" s="21">
        <v>0</v>
      </c>
      <c r="AP184" s="20" t="s">
        <v>1804</v>
      </c>
    </row>
    <row r="185" spans="1:42" hidden="1" x14ac:dyDescent="0.25">
      <c r="A185" s="19" t="s">
        <v>508</v>
      </c>
      <c r="B185" s="20" t="s">
        <v>1587</v>
      </c>
      <c r="C185" s="20" t="s">
        <v>531</v>
      </c>
      <c r="D185" s="20" t="s">
        <v>532</v>
      </c>
      <c r="E185" s="20" t="s">
        <v>52</v>
      </c>
      <c r="F185" s="20" t="s">
        <v>239</v>
      </c>
      <c r="G185" s="20" t="s">
        <v>73</v>
      </c>
      <c r="H185" s="20" t="s">
        <v>74</v>
      </c>
      <c r="I185" s="20" t="s">
        <v>56</v>
      </c>
      <c r="J185" s="20" t="s">
        <v>57</v>
      </c>
      <c r="K185" s="20" t="s">
        <v>57</v>
      </c>
      <c r="L185" s="20" t="s">
        <v>111</v>
      </c>
      <c r="M185" s="20">
        <v>533</v>
      </c>
      <c r="N185" s="20" t="s">
        <v>59</v>
      </c>
      <c r="O185" s="20" t="s">
        <v>59</v>
      </c>
      <c r="P185" s="20" t="s">
        <v>59</v>
      </c>
      <c r="Q185" s="20" t="s">
        <v>1946</v>
      </c>
      <c r="R185" s="21">
        <v>434008506.27999997</v>
      </c>
      <c r="S185" s="21">
        <v>120639156.05</v>
      </c>
      <c r="T185" s="21">
        <v>276602124.67000002</v>
      </c>
      <c r="U185" s="21">
        <v>155962698.62</v>
      </c>
      <c r="V185" s="20" t="s">
        <v>57</v>
      </c>
      <c r="W185" s="21">
        <v>0</v>
      </c>
      <c r="X185" s="21">
        <v>0</v>
      </c>
      <c r="Y185" s="20">
        <v>0</v>
      </c>
      <c r="Z185" s="21">
        <v>313198611.05000001</v>
      </c>
      <c r="AA185" s="21">
        <v>839964885.92999995</v>
      </c>
      <c r="AB185" s="21">
        <v>0</v>
      </c>
      <c r="AC185" s="21">
        <v>0</v>
      </c>
      <c r="AD185" s="21">
        <v>0</v>
      </c>
      <c r="AE185" s="21">
        <v>0</v>
      </c>
      <c r="AF185" s="21">
        <v>0</v>
      </c>
      <c r="AG185" s="21">
        <v>0</v>
      </c>
      <c r="AH185" s="21">
        <v>0</v>
      </c>
      <c r="AI185" s="21">
        <v>0</v>
      </c>
      <c r="AJ185" s="21">
        <v>100</v>
      </c>
      <c r="AK185" s="21">
        <v>100</v>
      </c>
      <c r="AL185" s="21">
        <v>1086443861.3800001</v>
      </c>
      <c r="AM185" s="21">
        <v>1086443861.3800001</v>
      </c>
      <c r="AN185" s="21">
        <v>0</v>
      </c>
      <c r="AO185" s="21">
        <v>0</v>
      </c>
      <c r="AP185" s="20" t="s">
        <v>1804</v>
      </c>
    </row>
    <row r="186" spans="1:42" hidden="1" x14ac:dyDescent="0.25">
      <c r="A186" s="19" t="s">
        <v>508</v>
      </c>
      <c r="B186" s="20" t="s">
        <v>1589</v>
      </c>
      <c r="C186" s="20" t="s">
        <v>1277</v>
      </c>
      <c r="D186" s="20" t="s">
        <v>529</v>
      </c>
      <c r="E186" s="20" t="s">
        <v>52</v>
      </c>
      <c r="F186" s="20" t="s">
        <v>72</v>
      </c>
      <c r="G186" s="20" t="s">
        <v>54</v>
      </c>
      <c r="H186" s="20" t="s">
        <v>74</v>
      </c>
      <c r="I186" s="20" t="s">
        <v>56</v>
      </c>
      <c r="J186" s="20" t="s">
        <v>57</v>
      </c>
      <c r="K186" s="20" t="s">
        <v>57</v>
      </c>
      <c r="L186" s="20" t="s">
        <v>111</v>
      </c>
      <c r="M186" s="20">
        <v>57</v>
      </c>
      <c r="N186" s="20" t="s">
        <v>59</v>
      </c>
      <c r="O186" s="20" t="s">
        <v>59</v>
      </c>
      <c r="P186" s="20" t="s">
        <v>57</v>
      </c>
      <c r="Q186" s="20" t="s">
        <v>1947</v>
      </c>
      <c r="R186" s="21">
        <v>36726488.899999999</v>
      </c>
      <c r="S186" s="21">
        <v>20628421.789999999</v>
      </c>
      <c r="T186" s="21">
        <v>30136461.059999999</v>
      </c>
      <c r="U186" s="21">
        <v>9508039.2699999996</v>
      </c>
      <c r="V186" s="20" t="s">
        <v>57</v>
      </c>
      <c r="W186" s="21">
        <v>25836.13</v>
      </c>
      <c r="X186" s="21">
        <v>0</v>
      </c>
      <c r="Y186" s="20">
        <v>0</v>
      </c>
      <c r="Z186" s="21">
        <v>11783350.6</v>
      </c>
      <c r="AA186" s="21">
        <v>150759018.88</v>
      </c>
      <c r="AB186" s="21">
        <v>0</v>
      </c>
      <c r="AC186" s="21">
        <v>0</v>
      </c>
      <c r="AD186" s="21">
        <v>0</v>
      </c>
      <c r="AE186" s="21">
        <v>0</v>
      </c>
      <c r="AF186" s="21">
        <v>0</v>
      </c>
      <c r="AG186" s="21">
        <v>0</v>
      </c>
      <c r="AH186" s="21">
        <v>2000000</v>
      </c>
      <c r="AI186" s="21">
        <v>0</v>
      </c>
      <c r="AJ186" s="21">
        <v>30830825</v>
      </c>
      <c r="AK186" s="21">
        <v>30830825</v>
      </c>
      <c r="AL186" s="21">
        <v>31114102</v>
      </c>
      <c r="AM186" s="21">
        <v>31114102</v>
      </c>
      <c r="AN186" s="21">
        <v>0</v>
      </c>
      <c r="AO186" s="21">
        <v>0</v>
      </c>
      <c r="AP186" s="20" t="s">
        <v>1804</v>
      </c>
    </row>
    <row r="187" spans="1:42" hidden="1" x14ac:dyDescent="0.25">
      <c r="A187" s="19" t="s">
        <v>508</v>
      </c>
      <c r="B187" s="20" t="s">
        <v>1948</v>
      </c>
      <c r="C187" s="20" t="s">
        <v>525</v>
      </c>
      <c r="D187" s="20" t="s">
        <v>526</v>
      </c>
      <c r="E187" s="20" t="s">
        <v>52</v>
      </c>
      <c r="F187" s="20" t="s">
        <v>98</v>
      </c>
      <c r="G187" s="20" t="s">
        <v>54</v>
      </c>
      <c r="H187" s="20" t="s">
        <v>55</v>
      </c>
      <c r="I187" s="20" t="s">
        <v>56</v>
      </c>
      <c r="J187" s="20" t="s">
        <v>57</v>
      </c>
      <c r="K187" s="20" t="s">
        <v>57</v>
      </c>
      <c r="L187" s="20" t="s">
        <v>111</v>
      </c>
      <c r="M187" s="20">
        <v>1083</v>
      </c>
      <c r="N187" s="20" t="s">
        <v>59</v>
      </c>
      <c r="O187" s="20" t="s">
        <v>59</v>
      </c>
      <c r="P187" s="20" t="s">
        <v>59</v>
      </c>
      <c r="Q187" s="20"/>
      <c r="R187" s="21">
        <v>342967435.02999997</v>
      </c>
      <c r="S187" s="21">
        <v>207977486.96000001</v>
      </c>
      <c r="T187" s="21">
        <v>295120400.70999998</v>
      </c>
      <c r="U187" s="21">
        <v>36529933</v>
      </c>
      <c r="V187" s="20" t="s">
        <v>57</v>
      </c>
      <c r="W187" s="21">
        <v>377152.59</v>
      </c>
      <c r="X187" s="21">
        <v>0</v>
      </c>
      <c r="Y187" s="20">
        <v>0</v>
      </c>
      <c r="Z187" s="21">
        <v>46533035</v>
      </c>
      <c r="AA187" s="21">
        <v>217329258</v>
      </c>
      <c r="AB187" s="21">
        <v>0</v>
      </c>
      <c r="AC187" s="21">
        <v>0</v>
      </c>
      <c r="AD187" s="21">
        <v>0</v>
      </c>
      <c r="AE187" s="21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94697500</v>
      </c>
      <c r="AK187" s="21">
        <v>94697500</v>
      </c>
      <c r="AL187" s="21">
        <v>100000000</v>
      </c>
      <c r="AM187" s="21">
        <v>100000000</v>
      </c>
      <c r="AN187" s="21">
        <v>0</v>
      </c>
      <c r="AO187" s="21">
        <v>50000000</v>
      </c>
      <c r="AP187" s="20" t="s">
        <v>1804</v>
      </c>
    </row>
    <row r="188" spans="1:42" hidden="1" x14ac:dyDescent="0.25">
      <c r="A188" s="19" t="s">
        <v>508</v>
      </c>
      <c r="B188" s="20" t="s">
        <v>1593</v>
      </c>
      <c r="C188" s="20" t="s">
        <v>522</v>
      </c>
      <c r="D188" s="20" t="s">
        <v>523</v>
      </c>
      <c r="E188" s="20" t="s">
        <v>52</v>
      </c>
      <c r="F188" s="20" t="s">
        <v>91</v>
      </c>
      <c r="G188" s="20" t="s">
        <v>54</v>
      </c>
      <c r="H188" s="20" t="s">
        <v>55</v>
      </c>
      <c r="I188" s="20" t="s">
        <v>56</v>
      </c>
      <c r="J188" s="20" t="s">
        <v>57</v>
      </c>
      <c r="K188" s="20" t="s">
        <v>57</v>
      </c>
      <c r="L188" s="20" t="s">
        <v>58</v>
      </c>
      <c r="M188" s="20">
        <v>329</v>
      </c>
      <c r="N188" s="20" t="s">
        <v>59</v>
      </c>
      <c r="O188" s="20" t="s">
        <v>59</v>
      </c>
      <c r="P188" s="20" t="s">
        <v>57</v>
      </c>
      <c r="Q188" s="20"/>
      <c r="R188" s="21">
        <v>3454390.68</v>
      </c>
      <c r="S188" s="21">
        <v>86155312.099999994</v>
      </c>
      <c r="T188" s="21">
        <v>227581287.28</v>
      </c>
      <c r="U188" s="21">
        <v>77856733.819999993</v>
      </c>
      <c r="V188" s="20" t="s">
        <v>57</v>
      </c>
      <c r="W188" s="21">
        <v>621506.13</v>
      </c>
      <c r="X188" s="21">
        <v>0</v>
      </c>
      <c r="Y188" s="20">
        <v>0</v>
      </c>
      <c r="Z188" s="21">
        <v>-118563726.59</v>
      </c>
      <c r="AA188" s="21">
        <v>0</v>
      </c>
      <c r="AB188" s="21">
        <v>0</v>
      </c>
      <c r="AC188" s="21">
        <v>0</v>
      </c>
      <c r="AD188" s="21">
        <v>65743003.210000001</v>
      </c>
      <c r="AE188" s="21">
        <v>94316692.609999999</v>
      </c>
      <c r="AF188" s="21">
        <v>65743003.210000001</v>
      </c>
      <c r="AG188" s="21">
        <v>94316692.609999999</v>
      </c>
      <c r="AH188" s="21">
        <v>0</v>
      </c>
      <c r="AI188" s="21">
        <v>0</v>
      </c>
      <c r="AJ188" s="21">
        <v>1355068227</v>
      </c>
      <c r="AK188" s="21">
        <v>1355068227</v>
      </c>
      <c r="AL188" s="21">
        <v>1355068585</v>
      </c>
      <c r="AM188" s="21">
        <v>1355068585</v>
      </c>
      <c r="AN188" s="21">
        <v>188625678.81</v>
      </c>
      <c r="AO188" s="21">
        <v>266482412.63</v>
      </c>
      <c r="AP188" s="20" t="s">
        <v>1804</v>
      </c>
    </row>
    <row r="189" spans="1:42" hidden="1" x14ac:dyDescent="0.25">
      <c r="A189" s="19" t="s">
        <v>508</v>
      </c>
      <c r="B189" s="20" t="s">
        <v>1949</v>
      </c>
      <c r="C189" s="28" t="s">
        <v>1950</v>
      </c>
      <c r="D189" s="20" t="s">
        <v>1951</v>
      </c>
      <c r="E189" s="20" t="s">
        <v>52</v>
      </c>
      <c r="F189" s="20" t="s">
        <v>280</v>
      </c>
      <c r="G189" s="20" t="s">
        <v>54</v>
      </c>
      <c r="H189" s="20" t="s">
        <v>55</v>
      </c>
      <c r="I189" s="20" t="s">
        <v>256</v>
      </c>
      <c r="J189" s="20" t="s">
        <v>59</v>
      </c>
      <c r="K189" s="20" t="s">
        <v>57</v>
      </c>
      <c r="L189" s="20" t="s">
        <v>111</v>
      </c>
      <c r="M189" s="20">
        <v>5875</v>
      </c>
      <c r="N189" s="20" t="s">
        <v>59</v>
      </c>
      <c r="O189" s="20" t="s">
        <v>59</v>
      </c>
      <c r="P189" s="20" t="s">
        <v>59</v>
      </c>
      <c r="Q189" s="20" t="s">
        <v>1952</v>
      </c>
      <c r="R189" s="21">
        <v>21927723711.389999</v>
      </c>
      <c r="S189" s="21">
        <v>1293042372.05</v>
      </c>
      <c r="T189" s="21">
        <v>19490069430.959999</v>
      </c>
      <c r="U189" s="21">
        <v>19974499</v>
      </c>
      <c r="V189" s="20" t="s">
        <v>59</v>
      </c>
      <c r="W189" s="21">
        <v>408371.88</v>
      </c>
      <c r="X189" s="21">
        <v>44411.46</v>
      </c>
      <c r="Y189" s="21">
        <v>19568.04</v>
      </c>
      <c r="Z189" s="21">
        <v>1149320122.3299999</v>
      </c>
      <c r="AA189" s="21">
        <v>21131224596.869999</v>
      </c>
      <c r="AB189" s="21">
        <v>20597462964</v>
      </c>
      <c r="AC189" s="21">
        <v>668130954.75</v>
      </c>
      <c r="AD189" s="21">
        <v>0</v>
      </c>
      <c r="AE189" s="21">
        <v>0</v>
      </c>
      <c r="AF189" s="21">
        <v>0</v>
      </c>
      <c r="AG189" s="21">
        <v>0</v>
      </c>
      <c r="AH189" s="21">
        <v>0</v>
      </c>
      <c r="AI189" s="21">
        <v>0</v>
      </c>
      <c r="AJ189" s="21">
        <v>850274296</v>
      </c>
      <c r="AK189" s="21">
        <v>734298319</v>
      </c>
      <c r="AL189" s="21">
        <v>10800000000</v>
      </c>
      <c r="AM189" s="21">
        <v>10800000000</v>
      </c>
      <c r="AN189" s="21">
        <v>0</v>
      </c>
      <c r="AO189" s="21">
        <v>0</v>
      </c>
      <c r="AP189" s="20" t="s">
        <v>1804</v>
      </c>
    </row>
    <row r="190" spans="1:42" hidden="1" x14ac:dyDescent="0.25">
      <c r="A190" s="19" t="s">
        <v>508</v>
      </c>
      <c r="B190" s="20" t="s">
        <v>1595</v>
      </c>
      <c r="C190" s="20" t="s">
        <v>519</v>
      </c>
      <c r="D190" s="20" t="s">
        <v>520</v>
      </c>
      <c r="E190" s="20" t="s">
        <v>52</v>
      </c>
      <c r="F190" s="20" t="s">
        <v>53</v>
      </c>
      <c r="G190" s="20" t="s">
        <v>54</v>
      </c>
      <c r="H190" s="20" t="s">
        <v>55</v>
      </c>
      <c r="I190" s="20" t="s">
        <v>56</v>
      </c>
      <c r="J190" s="20" t="s">
        <v>57</v>
      </c>
      <c r="K190" s="20" t="s">
        <v>57</v>
      </c>
      <c r="L190" s="20" t="s">
        <v>111</v>
      </c>
      <c r="M190" s="20">
        <v>119</v>
      </c>
      <c r="N190" s="20" t="s">
        <v>59</v>
      </c>
      <c r="O190" s="20" t="s">
        <v>59</v>
      </c>
      <c r="P190" s="20" t="s">
        <v>57</v>
      </c>
      <c r="Q190" s="20"/>
      <c r="R190" s="21">
        <v>14618620.640000001</v>
      </c>
      <c r="S190" s="21">
        <v>8589587.8000000007</v>
      </c>
      <c r="T190" s="21">
        <v>19349554.530000001</v>
      </c>
      <c r="U190" s="21">
        <v>0</v>
      </c>
      <c r="V190" s="20" t="s">
        <v>57</v>
      </c>
      <c r="W190" s="21">
        <v>221232.95</v>
      </c>
      <c r="X190" s="21">
        <v>0</v>
      </c>
      <c r="Y190" s="20">
        <v>0</v>
      </c>
      <c r="Z190" s="21">
        <v>-10076858.289999999</v>
      </c>
      <c r="AA190" s="21">
        <v>280991944.63</v>
      </c>
      <c r="AB190" s="21">
        <v>0</v>
      </c>
      <c r="AC190" s="21">
        <v>0</v>
      </c>
      <c r="AD190" s="21">
        <v>0</v>
      </c>
      <c r="AE190" s="21">
        <v>0</v>
      </c>
      <c r="AF190" s="21">
        <v>0</v>
      </c>
      <c r="AG190" s="21">
        <v>0</v>
      </c>
      <c r="AH190" s="21">
        <v>0</v>
      </c>
      <c r="AI190" s="21">
        <v>0</v>
      </c>
      <c r="AJ190" s="21">
        <v>99.69</v>
      </c>
      <c r="AK190" s="21">
        <v>99.69</v>
      </c>
      <c r="AL190" s="21">
        <v>406813516.67000002</v>
      </c>
      <c r="AM190" s="21">
        <v>406813516.67000002</v>
      </c>
      <c r="AN190" s="21">
        <v>44186843.329999998</v>
      </c>
      <c r="AO190" s="21">
        <v>44186843.329999998</v>
      </c>
      <c r="AP190" s="20" t="s">
        <v>1804</v>
      </c>
    </row>
    <row r="191" spans="1:42" hidden="1" x14ac:dyDescent="0.25">
      <c r="A191" s="19" t="s">
        <v>508</v>
      </c>
      <c r="B191" s="20" t="s">
        <v>1596</v>
      </c>
      <c r="C191" s="20" t="s">
        <v>516</v>
      </c>
      <c r="D191" s="20" t="s">
        <v>517</v>
      </c>
      <c r="E191" s="20" t="s">
        <v>52</v>
      </c>
      <c r="F191" s="20" t="s">
        <v>68</v>
      </c>
      <c r="G191" s="20" t="s">
        <v>54</v>
      </c>
      <c r="H191" s="20" t="s">
        <v>55</v>
      </c>
      <c r="I191" s="20" t="s">
        <v>56</v>
      </c>
      <c r="J191" s="20" t="s">
        <v>57</v>
      </c>
      <c r="K191" s="20" t="s">
        <v>57</v>
      </c>
      <c r="L191" s="20" t="s">
        <v>111</v>
      </c>
      <c r="M191" s="20">
        <v>165</v>
      </c>
      <c r="N191" s="20" t="s">
        <v>59</v>
      </c>
      <c r="O191" s="20" t="s">
        <v>59</v>
      </c>
      <c r="P191" s="20" t="s">
        <v>59</v>
      </c>
      <c r="Q191" s="20" t="s">
        <v>1953</v>
      </c>
      <c r="R191" s="21">
        <v>276327634.32999998</v>
      </c>
      <c r="S191" s="21">
        <v>39855756.200000003</v>
      </c>
      <c r="T191" s="21">
        <v>206909533.93000001</v>
      </c>
      <c r="U191" s="21">
        <v>45000.17</v>
      </c>
      <c r="V191" s="20" t="s">
        <v>59</v>
      </c>
      <c r="W191" s="21">
        <v>485157.02</v>
      </c>
      <c r="X191" s="21">
        <v>0</v>
      </c>
      <c r="Y191" s="21">
        <v>31919.98</v>
      </c>
      <c r="Z191" s="21">
        <v>170541806.34999999</v>
      </c>
      <c r="AA191" s="21">
        <v>2263797359.25</v>
      </c>
      <c r="AB191" s="21">
        <v>0</v>
      </c>
      <c r="AC191" s="21">
        <v>2383231.2000000002</v>
      </c>
      <c r="AD191" s="21">
        <v>0</v>
      </c>
      <c r="AE191" s="21">
        <v>0</v>
      </c>
      <c r="AF191" s="21">
        <v>0</v>
      </c>
      <c r="AG191" s="21">
        <v>0</v>
      </c>
      <c r="AH191" s="21">
        <v>73114000</v>
      </c>
      <c r="AI191" s="21">
        <v>196014000</v>
      </c>
      <c r="AJ191" s="21">
        <v>1646774</v>
      </c>
      <c r="AK191" s="21">
        <v>1842788</v>
      </c>
      <c r="AL191" s="21">
        <v>1646774000</v>
      </c>
      <c r="AM191" s="21">
        <v>1842788000</v>
      </c>
      <c r="AN191" s="21">
        <v>0</v>
      </c>
      <c r="AO191" s="21">
        <v>0</v>
      </c>
      <c r="AP191" s="20" t="s">
        <v>1804</v>
      </c>
    </row>
    <row r="192" spans="1:42" hidden="1" x14ac:dyDescent="0.25">
      <c r="A192" s="19" t="s">
        <v>508</v>
      </c>
      <c r="B192" s="20" t="s">
        <v>1597</v>
      </c>
      <c r="C192" s="20" t="s">
        <v>513</v>
      </c>
      <c r="D192" s="20" t="s">
        <v>514</v>
      </c>
      <c r="E192" s="20" t="s">
        <v>52</v>
      </c>
      <c r="F192" s="20" t="s">
        <v>87</v>
      </c>
      <c r="G192" s="20" t="s">
        <v>54</v>
      </c>
      <c r="H192" s="20" t="s">
        <v>55</v>
      </c>
      <c r="I192" s="20" t="s">
        <v>256</v>
      </c>
      <c r="J192" s="20" t="s">
        <v>59</v>
      </c>
      <c r="K192" s="20" t="s">
        <v>57</v>
      </c>
      <c r="L192" s="20" t="s">
        <v>111</v>
      </c>
      <c r="M192" s="20">
        <v>6199</v>
      </c>
      <c r="N192" s="20" t="s">
        <v>59</v>
      </c>
      <c r="O192" s="20" t="s">
        <v>59</v>
      </c>
      <c r="P192" s="20" t="s">
        <v>59</v>
      </c>
      <c r="Q192" s="20" t="s">
        <v>1954</v>
      </c>
      <c r="R192" s="21">
        <v>5673647428.6599998</v>
      </c>
      <c r="S192" s="21">
        <v>1257672653.1700001</v>
      </c>
      <c r="T192" s="21">
        <v>4397887469.6899996</v>
      </c>
      <c r="U192" s="21">
        <v>1744141603.8099999</v>
      </c>
      <c r="V192" s="20" t="s">
        <v>59</v>
      </c>
      <c r="W192" s="21">
        <v>883165.89</v>
      </c>
      <c r="X192" s="21">
        <v>0</v>
      </c>
      <c r="Y192" s="21">
        <v>16588.32</v>
      </c>
      <c r="Z192" s="21">
        <v>1151538476.03</v>
      </c>
      <c r="AA192" s="21">
        <v>8786887012.2900009</v>
      </c>
      <c r="AB192" s="21">
        <v>5423815161.0299997</v>
      </c>
      <c r="AC192" s="21">
        <v>65506569.109999999</v>
      </c>
      <c r="AD192" s="21">
        <v>0</v>
      </c>
      <c r="AE192" s="21">
        <v>0</v>
      </c>
      <c r="AF192" s="21">
        <v>0</v>
      </c>
      <c r="AG192" s="21">
        <v>0</v>
      </c>
      <c r="AH192" s="21">
        <v>0</v>
      </c>
      <c r="AI192" s="21">
        <v>0</v>
      </c>
      <c r="AJ192" s="21">
        <v>302653778</v>
      </c>
      <c r="AK192" s="21">
        <v>302653778</v>
      </c>
      <c r="AL192" s="21">
        <v>4000000000</v>
      </c>
      <c r="AM192" s="21">
        <v>4000000000</v>
      </c>
      <c r="AN192" s="21">
        <v>0</v>
      </c>
      <c r="AO192" s="21">
        <v>0</v>
      </c>
      <c r="AP192" s="20" t="s">
        <v>1804</v>
      </c>
    </row>
    <row r="193" spans="1:42" hidden="1" x14ac:dyDescent="0.25">
      <c r="A193" s="19" t="s">
        <v>508</v>
      </c>
      <c r="B193" s="20" t="s">
        <v>1599</v>
      </c>
      <c r="C193" s="20" t="s">
        <v>510</v>
      </c>
      <c r="D193" s="20" t="s">
        <v>511</v>
      </c>
      <c r="E193" s="20" t="s">
        <v>52</v>
      </c>
      <c r="F193" s="20" t="s">
        <v>98</v>
      </c>
      <c r="G193" s="20" t="s">
        <v>73</v>
      </c>
      <c r="H193" s="20" t="s">
        <v>74</v>
      </c>
      <c r="I193" s="20" t="s">
        <v>56</v>
      </c>
      <c r="J193" s="20" t="s">
        <v>57</v>
      </c>
      <c r="K193" s="20" t="s">
        <v>57</v>
      </c>
      <c r="L193" s="20" t="s">
        <v>58</v>
      </c>
      <c r="M193" s="20">
        <v>329</v>
      </c>
      <c r="N193" s="20" t="s">
        <v>59</v>
      </c>
      <c r="O193" s="20" t="s">
        <v>59</v>
      </c>
      <c r="P193" s="20" t="s">
        <v>59</v>
      </c>
      <c r="Q193" s="20" t="s">
        <v>1955</v>
      </c>
      <c r="R193" s="21">
        <v>84873583.140000001</v>
      </c>
      <c r="S193" s="21">
        <v>49924954.240000002</v>
      </c>
      <c r="T193" s="21">
        <v>49924954.240000002</v>
      </c>
      <c r="U193" s="21">
        <v>0</v>
      </c>
      <c r="V193" s="20" t="s">
        <v>57</v>
      </c>
      <c r="W193" s="21">
        <v>319232.28000000003</v>
      </c>
      <c r="X193" s="21">
        <v>0</v>
      </c>
      <c r="Y193" s="20">
        <v>6164.53</v>
      </c>
      <c r="Z193" s="21">
        <v>6691508.7400000002</v>
      </c>
      <c r="AA193" s="21">
        <v>38068240.409999996</v>
      </c>
      <c r="AB193" s="21">
        <v>0</v>
      </c>
      <c r="AC193" s="21">
        <v>0</v>
      </c>
      <c r="AD193" s="21">
        <v>0</v>
      </c>
      <c r="AE193" s="21">
        <v>0</v>
      </c>
      <c r="AF193" s="21">
        <v>0</v>
      </c>
      <c r="AG193" s="21">
        <v>0</v>
      </c>
      <c r="AH193" s="21">
        <v>0</v>
      </c>
      <c r="AI193" s="21">
        <v>0</v>
      </c>
      <c r="AJ193" s="21">
        <v>100</v>
      </c>
      <c r="AK193" s="21">
        <v>100</v>
      </c>
      <c r="AL193" s="21">
        <v>186580972.18000001</v>
      </c>
      <c r="AM193" s="21">
        <v>186580972.18000001</v>
      </c>
      <c r="AN193" s="21">
        <v>65973827.079999998</v>
      </c>
      <c r="AO193" s="21">
        <v>65973827.079999998</v>
      </c>
      <c r="AP193" s="20" t="s">
        <v>1804</v>
      </c>
    </row>
    <row r="194" spans="1:42" hidden="1" x14ac:dyDescent="0.25">
      <c r="A194" s="19" t="s">
        <v>744</v>
      </c>
      <c r="B194" s="20" t="s">
        <v>1601</v>
      </c>
      <c r="C194" s="20" t="s">
        <v>746</v>
      </c>
      <c r="D194" s="20" t="s">
        <v>747</v>
      </c>
      <c r="E194" s="20" t="s">
        <v>52</v>
      </c>
      <c r="F194" s="20" t="s">
        <v>68</v>
      </c>
      <c r="G194" s="20" t="s">
        <v>54</v>
      </c>
      <c r="H194" s="20" t="s">
        <v>55</v>
      </c>
      <c r="I194" s="20" t="s">
        <v>56</v>
      </c>
      <c r="J194" s="20" t="s">
        <v>57</v>
      </c>
      <c r="K194" s="20" t="s">
        <v>57</v>
      </c>
      <c r="L194" s="20" t="s">
        <v>111</v>
      </c>
      <c r="M194" s="20">
        <v>169</v>
      </c>
      <c r="N194" s="20" t="s">
        <v>59</v>
      </c>
      <c r="O194" s="20" t="s">
        <v>59</v>
      </c>
      <c r="P194" s="20" t="s">
        <v>59</v>
      </c>
      <c r="Q194" s="20" t="s">
        <v>1170</v>
      </c>
      <c r="R194" s="21">
        <v>89791175.230000004</v>
      </c>
      <c r="S194" s="21">
        <v>35885534.68</v>
      </c>
      <c r="T194" s="21">
        <v>90262323.239999995</v>
      </c>
      <c r="U194" s="21">
        <v>222945.79</v>
      </c>
      <c r="V194" s="20" t="s">
        <v>59</v>
      </c>
      <c r="W194" s="21">
        <v>393590.68</v>
      </c>
      <c r="X194" s="21">
        <v>12162.2</v>
      </c>
      <c r="Y194" s="21">
        <v>9039.18</v>
      </c>
      <c r="Z194" s="21">
        <v>22139892.960000001</v>
      </c>
      <c r="AA194" s="21">
        <v>521964424.55000001</v>
      </c>
      <c r="AB194" s="21">
        <v>0</v>
      </c>
      <c r="AC194" s="21">
        <v>0</v>
      </c>
      <c r="AD194" s="21">
        <v>0</v>
      </c>
      <c r="AE194" s="21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170866736</v>
      </c>
      <c r="AK194" s="21">
        <v>170866736</v>
      </c>
      <c r="AL194" s="21">
        <v>479504097.72000003</v>
      </c>
      <c r="AM194" s="21">
        <v>511348505.68000001</v>
      </c>
      <c r="AN194" s="21">
        <v>0</v>
      </c>
      <c r="AO194" s="21">
        <v>0</v>
      </c>
      <c r="AP194" s="20" t="s">
        <v>1804</v>
      </c>
    </row>
    <row r="195" spans="1:42" hidden="1" x14ac:dyDescent="0.25">
      <c r="A195" s="19" t="s">
        <v>744</v>
      </c>
      <c r="B195" s="20" t="s">
        <v>1603</v>
      </c>
      <c r="C195" s="20" t="s">
        <v>752</v>
      </c>
      <c r="D195" s="20" t="s">
        <v>753</v>
      </c>
      <c r="E195" s="20" t="s">
        <v>67</v>
      </c>
      <c r="F195" s="20" t="s">
        <v>68</v>
      </c>
      <c r="G195" s="20" t="s">
        <v>54</v>
      </c>
      <c r="H195" s="20" t="s">
        <v>55</v>
      </c>
      <c r="I195" s="20" t="s">
        <v>56</v>
      </c>
      <c r="J195" s="20" t="s">
        <v>57</v>
      </c>
      <c r="K195" s="20" t="s">
        <v>57</v>
      </c>
      <c r="L195" s="20" t="s">
        <v>111</v>
      </c>
      <c r="M195" s="20">
        <v>3</v>
      </c>
      <c r="N195" s="20" t="s">
        <v>57</v>
      </c>
      <c r="O195" s="20" t="s">
        <v>57</v>
      </c>
      <c r="P195" s="20" t="s">
        <v>57</v>
      </c>
      <c r="Q195" s="20"/>
      <c r="R195" s="21">
        <v>0</v>
      </c>
      <c r="S195" s="21">
        <v>349912.48</v>
      </c>
      <c r="T195" s="21">
        <v>876387.12</v>
      </c>
      <c r="U195" s="21">
        <v>0</v>
      </c>
      <c r="V195" s="20" t="s">
        <v>57</v>
      </c>
      <c r="W195" s="21">
        <v>104000</v>
      </c>
      <c r="X195" s="21">
        <v>0</v>
      </c>
      <c r="Y195" s="20">
        <v>6452.77</v>
      </c>
      <c r="Z195" s="21">
        <v>-542934.76</v>
      </c>
      <c r="AA195" s="21">
        <v>2069900.08</v>
      </c>
      <c r="AB195" s="21">
        <v>0</v>
      </c>
      <c r="AC195" s="21">
        <v>0</v>
      </c>
      <c r="AD195" s="21">
        <v>0</v>
      </c>
      <c r="AE195" s="21">
        <v>0</v>
      </c>
      <c r="AF195" s="21">
        <v>0</v>
      </c>
      <c r="AG195" s="21">
        <v>0</v>
      </c>
      <c r="AH195" s="21">
        <v>0</v>
      </c>
      <c r="AI195" s="21">
        <v>0</v>
      </c>
      <c r="AJ195" s="21">
        <v>59421895749</v>
      </c>
      <c r="AK195" s="21">
        <v>59421895749</v>
      </c>
      <c r="AL195" s="21">
        <v>158987017.12</v>
      </c>
      <c r="AM195" s="21">
        <v>158907523.49000001</v>
      </c>
      <c r="AN195" s="21">
        <v>0</v>
      </c>
      <c r="AO195" s="21">
        <v>0</v>
      </c>
      <c r="AP195" s="20" t="s">
        <v>1804</v>
      </c>
    </row>
    <row r="196" spans="1:42" hidden="1" x14ac:dyDescent="0.25">
      <c r="A196" s="19" t="s">
        <v>744</v>
      </c>
      <c r="B196" s="20" t="s">
        <v>1605</v>
      </c>
      <c r="C196" s="20" t="s">
        <v>785</v>
      </c>
      <c r="D196" s="20" t="s">
        <v>786</v>
      </c>
      <c r="E196" s="20" t="s">
        <v>52</v>
      </c>
      <c r="F196" s="20" t="s">
        <v>72</v>
      </c>
      <c r="G196" s="20" t="s">
        <v>54</v>
      </c>
      <c r="H196" s="20" t="s">
        <v>55</v>
      </c>
      <c r="I196" s="20" t="s">
        <v>56</v>
      </c>
      <c r="J196" s="20" t="s">
        <v>57</v>
      </c>
      <c r="K196" s="20" t="s">
        <v>57</v>
      </c>
      <c r="L196" s="20" t="s">
        <v>58</v>
      </c>
      <c r="M196" s="20">
        <v>52</v>
      </c>
      <c r="N196" s="20" t="s">
        <v>59</v>
      </c>
      <c r="O196" s="20" t="s">
        <v>59</v>
      </c>
      <c r="P196" s="20" t="s">
        <v>57</v>
      </c>
      <c r="Q196" s="20"/>
      <c r="R196" s="21">
        <v>580746.81999999995</v>
      </c>
      <c r="S196" s="21">
        <v>3434591.64</v>
      </c>
      <c r="T196" s="21">
        <v>6314343.4800000004</v>
      </c>
      <c r="U196" s="21">
        <v>0</v>
      </c>
      <c r="V196" s="20" t="s">
        <v>57</v>
      </c>
      <c r="W196" s="21">
        <v>178731.24</v>
      </c>
      <c r="X196" s="21">
        <v>0</v>
      </c>
      <c r="Y196" s="20">
        <v>0</v>
      </c>
      <c r="Z196" s="21">
        <v>683044.97</v>
      </c>
      <c r="AA196" s="21">
        <v>1634498.72</v>
      </c>
      <c r="AB196" s="21">
        <v>0</v>
      </c>
      <c r="AC196" s="21">
        <v>0</v>
      </c>
      <c r="AD196" s="21">
        <v>4275940.8099999996</v>
      </c>
      <c r="AE196" s="21">
        <v>3370727.8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1">
        <v>0</v>
      </c>
      <c r="AL196" s="21">
        <v>1520887.26</v>
      </c>
      <c r="AM196" s="21">
        <v>1520887.26</v>
      </c>
      <c r="AN196" s="21">
        <v>0</v>
      </c>
      <c r="AO196" s="21">
        <v>0</v>
      </c>
      <c r="AP196" s="20" t="s">
        <v>1804</v>
      </c>
    </row>
    <row r="197" spans="1:42" hidden="1" x14ac:dyDescent="0.25">
      <c r="A197" s="19" t="s">
        <v>744</v>
      </c>
      <c r="B197" s="20" t="s">
        <v>1607</v>
      </c>
      <c r="C197" s="20" t="s">
        <v>1277</v>
      </c>
      <c r="D197" s="20" t="s">
        <v>789</v>
      </c>
      <c r="E197" s="20" t="s">
        <v>52</v>
      </c>
      <c r="F197" s="20" t="s">
        <v>72</v>
      </c>
      <c r="G197" s="20" t="s">
        <v>54</v>
      </c>
      <c r="H197" s="20" t="s">
        <v>55</v>
      </c>
      <c r="I197" s="20" t="s">
        <v>56</v>
      </c>
      <c r="J197" s="20" t="s">
        <v>57</v>
      </c>
      <c r="K197" s="20" t="s">
        <v>57</v>
      </c>
      <c r="L197" s="20" t="s">
        <v>58</v>
      </c>
      <c r="M197" s="20">
        <v>246</v>
      </c>
      <c r="N197" s="20" t="s">
        <v>59</v>
      </c>
      <c r="O197" s="20" t="s">
        <v>59</v>
      </c>
      <c r="P197" s="20" t="s">
        <v>57</v>
      </c>
      <c r="Q197" s="20"/>
      <c r="R197" s="21">
        <v>12548186.57</v>
      </c>
      <c r="S197" s="21">
        <v>23449215.199999999</v>
      </c>
      <c r="T197" s="21">
        <v>137715410.47</v>
      </c>
      <c r="U197" s="21">
        <v>0</v>
      </c>
      <c r="V197" s="20" t="s">
        <v>57</v>
      </c>
      <c r="W197" s="21">
        <v>172435.17</v>
      </c>
      <c r="X197" s="21">
        <v>0</v>
      </c>
      <c r="Y197" s="20">
        <v>20671.88</v>
      </c>
      <c r="Z197" s="21">
        <v>0</v>
      </c>
      <c r="AA197" s="21">
        <v>38741698.810000002</v>
      </c>
      <c r="AB197" s="21">
        <v>0</v>
      </c>
      <c r="AC197" s="21">
        <v>0</v>
      </c>
      <c r="AD197" s="21">
        <v>10446448.119999999</v>
      </c>
      <c r="AE197" s="21">
        <v>4476995.07</v>
      </c>
      <c r="AF197" s="21">
        <v>5488525.25</v>
      </c>
      <c r="AG197" s="21">
        <v>3671316.83</v>
      </c>
      <c r="AH197" s="21">
        <v>0</v>
      </c>
      <c r="AI197" s="21">
        <v>0</v>
      </c>
      <c r="AJ197" s="21">
        <v>0</v>
      </c>
      <c r="AK197" s="21">
        <v>0</v>
      </c>
      <c r="AL197" s="21">
        <v>33788930.850000001</v>
      </c>
      <c r="AM197" s="21">
        <v>33788930.850000001</v>
      </c>
      <c r="AN197" s="21">
        <v>0</v>
      </c>
      <c r="AO197" s="21">
        <v>0</v>
      </c>
      <c r="AP197" s="20" t="s">
        <v>1804</v>
      </c>
    </row>
    <row r="198" spans="1:42" hidden="1" x14ac:dyDescent="0.25">
      <c r="A198" s="19" t="s">
        <v>744</v>
      </c>
      <c r="B198" s="20" t="s">
        <v>1609</v>
      </c>
      <c r="C198" s="20" t="s">
        <v>809</v>
      </c>
      <c r="D198" s="20" t="s">
        <v>810</v>
      </c>
      <c r="E198" s="20" t="s">
        <v>52</v>
      </c>
      <c r="F198" s="20" t="s">
        <v>87</v>
      </c>
      <c r="G198" s="20" t="s">
        <v>54</v>
      </c>
      <c r="H198" s="20" t="s">
        <v>55</v>
      </c>
      <c r="I198" s="20" t="s">
        <v>256</v>
      </c>
      <c r="J198" s="20" t="s">
        <v>57</v>
      </c>
      <c r="K198" s="20" t="s">
        <v>57</v>
      </c>
      <c r="L198" s="20" t="s">
        <v>111</v>
      </c>
      <c r="M198" s="20">
        <v>3790</v>
      </c>
      <c r="N198" s="20" t="s">
        <v>59</v>
      </c>
      <c r="O198" s="20" t="s">
        <v>59</v>
      </c>
      <c r="P198" s="20" t="s">
        <v>59</v>
      </c>
      <c r="Q198" s="20" t="s">
        <v>1182</v>
      </c>
      <c r="R198" s="21">
        <v>3068989969.6900001</v>
      </c>
      <c r="S198" s="21">
        <v>952284442.15999997</v>
      </c>
      <c r="T198" s="21">
        <v>3897797601.1999998</v>
      </c>
      <c r="U198" s="21">
        <v>379777000</v>
      </c>
      <c r="V198" s="20" t="s">
        <v>59</v>
      </c>
      <c r="W198" s="21">
        <v>951944.95</v>
      </c>
      <c r="X198" s="21">
        <v>13000</v>
      </c>
      <c r="Y198" s="21">
        <v>0</v>
      </c>
      <c r="Z198" s="21">
        <v>1081697.3</v>
      </c>
      <c r="AA198" s="21">
        <v>7561476368.7600002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629069095</v>
      </c>
      <c r="AK198" s="21">
        <v>629069118</v>
      </c>
      <c r="AL198" s="21">
        <v>3015815584.6599998</v>
      </c>
      <c r="AM198" s="21">
        <v>3035150276.8899999</v>
      </c>
      <c r="AN198" s="21">
        <v>0</v>
      </c>
      <c r="AO198" s="21">
        <v>0</v>
      </c>
      <c r="AP198" s="20" t="s">
        <v>1804</v>
      </c>
    </row>
    <row r="199" spans="1:42" hidden="1" x14ac:dyDescent="0.25">
      <c r="A199" s="19" t="s">
        <v>744</v>
      </c>
      <c r="B199" s="20" t="s">
        <v>1611</v>
      </c>
      <c r="C199" s="20" t="s">
        <v>1283</v>
      </c>
      <c r="D199" s="20" t="s">
        <v>780</v>
      </c>
      <c r="E199" s="20" t="s">
        <v>52</v>
      </c>
      <c r="F199" s="20" t="s">
        <v>91</v>
      </c>
      <c r="G199" s="20" t="s">
        <v>54</v>
      </c>
      <c r="H199" s="20" t="s">
        <v>55</v>
      </c>
      <c r="I199" s="20" t="s">
        <v>56</v>
      </c>
      <c r="J199" s="20" t="s">
        <v>57</v>
      </c>
      <c r="K199" s="20" t="s">
        <v>59</v>
      </c>
      <c r="L199" s="20" t="s">
        <v>58</v>
      </c>
      <c r="M199" s="20">
        <v>335</v>
      </c>
      <c r="N199" s="20" t="s">
        <v>59</v>
      </c>
      <c r="O199" s="20" t="s">
        <v>59</v>
      </c>
      <c r="P199" s="20" t="s">
        <v>57</v>
      </c>
      <c r="Q199" s="20"/>
      <c r="R199" s="21">
        <v>565252467.39999998</v>
      </c>
      <c r="S199" s="21">
        <v>64191046.130000003</v>
      </c>
      <c r="T199" s="21">
        <v>538705679.53999996</v>
      </c>
      <c r="U199" s="21">
        <v>447202294.36000001</v>
      </c>
      <c r="V199" s="20" t="s">
        <v>57</v>
      </c>
      <c r="W199" s="21">
        <v>242941.27</v>
      </c>
      <c r="X199" s="21">
        <v>0</v>
      </c>
      <c r="Y199" s="20">
        <v>0</v>
      </c>
      <c r="Z199" s="21">
        <v>-4889621.6500000004</v>
      </c>
      <c r="AA199" s="21">
        <v>112935532.65000001</v>
      </c>
      <c r="AB199" s="21">
        <v>0</v>
      </c>
      <c r="AC199" s="21">
        <v>0</v>
      </c>
      <c r="AD199" s="21">
        <v>143449305.56</v>
      </c>
      <c r="AE199" s="21">
        <v>551498889.42999995</v>
      </c>
      <c r="AF199" s="21">
        <v>2666383.3199999998</v>
      </c>
      <c r="AG199" s="21">
        <v>2844278.13</v>
      </c>
      <c r="AH199" s="21">
        <v>0</v>
      </c>
      <c r="AI199" s="21">
        <v>0</v>
      </c>
      <c r="AJ199" s="21">
        <v>3338267396</v>
      </c>
      <c r="AK199" s="21">
        <v>3338267396</v>
      </c>
      <c r="AL199" s="21">
        <v>242168282.16999999</v>
      </c>
      <c r="AM199" s="21">
        <v>242168282.16999999</v>
      </c>
      <c r="AN199" s="21">
        <v>0</v>
      </c>
      <c r="AO199" s="21">
        <v>0</v>
      </c>
      <c r="AP199" s="20" t="s">
        <v>1804</v>
      </c>
    </row>
    <row r="200" spans="1:42" hidden="1" x14ac:dyDescent="0.25">
      <c r="A200" s="19" t="s">
        <v>744</v>
      </c>
      <c r="B200" s="20" t="s">
        <v>1244</v>
      </c>
      <c r="C200" s="20" t="s">
        <v>755</v>
      </c>
      <c r="D200" s="20" t="s">
        <v>756</v>
      </c>
      <c r="E200" s="20" t="s">
        <v>67</v>
      </c>
      <c r="F200" s="20" t="s">
        <v>280</v>
      </c>
      <c r="G200" s="20" t="s">
        <v>54</v>
      </c>
      <c r="H200" s="20" t="s">
        <v>55</v>
      </c>
      <c r="I200" s="20" t="s">
        <v>56</v>
      </c>
      <c r="J200" s="20" t="s">
        <v>57</v>
      </c>
      <c r="K200" s="20" t="s">
        <v>57</v>
      </c>
      <c r="L200" s="20" t="s">
        <v>111</v>
      </c>
      <c r="M200" s="20">
        <v>0</v>
      </c>
      <c r="N200" s="20" t="s">
        <v>57</v>
      </c>
      <c r="O200" s="20" t="s">
        <v>57</v>
      </c>
      <c r="P200" s="20" t="s">
        <v>57</v>
      </c>
      <c r="Q200" s="20"/>
      <c r="R200" s="21">
        <v>0</v>
      </c>
      <c r="S200" s="21">
        <v>0</v>
      </c>
      <c r="T200" s="21">
        <v>676</v>
      </c>
      <c r="U200" s="21">
        <v>0</v>
      </c>
      <c r="V200" s="20" t="s">
        <v>57</v>
      </c>
      <c r="W200" s="21">
        <v>0</v>
      </c>
      <c r="X200" s="21">
        <v>0</v>
      </c>
      <c r="Y200" s="20">
        <v>0</v>
      </c>
      <c r="Z200" s="21">
        <v>0</v>
      </c>
      <c r="AA200" s="21">
        <v>82.93</v>
      </c>
      <c r="AB200" s="21">
        <v>0</v>
      </c>
      <c r="AC200" s="21">
        <v>0</v>
      </c>
      <c r="AD200" s="21">
        <v>400</v>
      </c>
      <c r="AE200" s="21">
        <v>676</v>
      </c>
      <c r="AF200" s="21">
        <v>0</v>
      </c>
      <c r="AG200" s="21">
        <v>0</v>
      </c>
      <c r="AH200" s="21">
        <v>0</v>
      </c>
      <c r="AI200" s="21">
        <v>0</v>
      </c>
      <c r="AJ200" s="21">
        <v>376092373</v>
      </c>
      <c r="AK200" s="21">
        <v>376092373</v>
      </c>
      <c r="AL200" s="21">
        <v>9225032.8100000005</v>
      </c>
      <c r="AM200" s="21">
        <v>9225032.8100000005</v>
      </c>
      <c r="AN200" s="21">
        <v>0</v>
      </c>
      <c r="AO200" s="21">
        <v>0</v>
      </c>
      <c r="AP200" s="20" t="s">
        <v>1819</v>
      </c>
    </row>
    <row r="201" spans="1:42" hidden="1" x14ac:dyDescent="0.25">
      <c r="A201" s="19" t="s">
        <v>744</v>
      </c>
      <c r="B201" s="20" t="s">
        <v>1614</v>
      </c>
      <c r="C201" s="20" t="s">
        <v>776</v>
      </c>
      <c r="D201" s="20" t="s">
        <v>777</v>
      </c>
      <c r="E201" s="20" t="s">
        <v>52</v>
      </c>
      <c r="F201" s="20" t="s">
        <v>204</v>
      </c>
      <c r="G201" s="20" t="s">
        <v>73</v>
      </c>
      <c r="H201" s="20" t="s">
        <v>55</v>
      </c>
      <c r="I201" s="20" t="s">
        <v>56</v>
      </c>
      <c r="J201" s="20" t="s">
        <v>57</v>
      </c>
      <c r="K201" s="20" t="s">
        <v>57</v>
      </c>
      <c r="L201" s="20" t="s">
        <v>58</v>
      </c>
      <c r="M201" s="20">
        <v>428</v>
      </c>
      <c r="N201" s="20" t="s">
        <v>59</v>
      </c>
      <c r="O201" s="20" t="s">
        <v>59</v>
      </c>
      <c r="P201" s="20" t="s">
        <v>59</v>
      </c>
      <c r="Q201" s="20"/>
      <c r="R201" s="21">
        <v>4758057.29</v>
      </c>
      <c r="S201" s="21">
        <v>35139960.840000004</v>
      </c>
      <c r="T201" s="21">
        <v>221472820.03999999</v>
      </c>
      <c r="U201" s="21">
        <v>0</v>
      </c>
      <c r="V201" s="20" t="s">
        <v>57</v>
      </c>
      <c r="W201" s="21">
        <v>313799.74</v>
      </c>
      <c r="X201" s="21">
        <v>0</v>
      </c>
      <c r="Y201" s="20">
        <v>0</v>
      </c>
      <c r="Z201" s="21">
        <v>-166625813.56</v>
      </c>
      <c r="AA201" s="21">
        <v>578034097.07000005</v>
      </c>
      <c r="AB201" s="21">
        <v>0</v>
      </c>
      <c r="AC201" s="21">
        <v>0</v>
      </c>
      <c r="AD201" s="21">
        <v>56393151.659999996</v>
      </c>
      <c r="AE201" s="21">
        <v>50088949.789999999</v>
      </c>
      <c r="AF201" s="21">
        <v>9706283.3800000008</v>
      </c>
      <c r="AG201" s="21">
        <v>7986437.3700000001</v>
      </c>
      <c r="AH201" s="21">
        <v>0</v>
      </c>
      <c r="AI201" s="21">
        <v>0</v>
      </c>
      <c r="AJ201" s="21">
        <v>72884768867</v>
      </c>
      <c r="AK201" s="21">
        <v>72884768867</v>
      </c>
      <c r="AL201" s="21">
        <v>996251938.23000002</v>
      </c>
      <c r="AM201" s="21">
        <v>996251938.23000002</v>
      </c>
      <c r="AN201" s="21">
        <v>0</v>
      </c>
      <c r="AO201" s="21">
        <v>0</v>
      </c>
      <c r="AP201" s="20" t="s">
        <v>1804</v>
      </c>
    </row>
    <row r="202" spans="1:42" hidden="1" x14ac:dyDescent="0.25">
      <c r="A202" s="19" t="s">
        <v>744</v>
      </c>
      <c r="B202" s="20" t="s">
        <v>1616</v>
      </c>
      <c r="C202" s="20" t="s">
        <v>770</v>
      </c>
      <c r="D202" s="20" t="s">
        <v>771</v>
      </c>
      <c r="E202" s="20" t="s">
        <v>67</v>
      </c>
      <c r="F202" s="20" t="s">
        <v>68</v>
      </c>
      <c r="G202" s="20" t="s">
        <v>54</v>
      </c>
      <c r="H202" s="20" t="s">
        <v>55</v>
      </c>
      <c r="I202" s="20" t="s">
        <v>56</v>
      </c>
      <c r="J202" s="20" t="s">
        <v>57</v>
      </c>
      <c r="K202" s="20" t="s">
        <v>57</v>
      </c>
      <c r="L202" s="20" t="s">
        <v>111</v>
      </c>
      <c r="M202" s="20">
        <v>0</v>
      </c>
      <c r="N202" s="20" t="s">
        <v>57</v>
      </c>
      <c r="O202" s="20" t="s">
        <v>57</v>
      </c>
      <c r="P202" s="20" t="s">
        <v>57</v>
      </c>
      <c r="Q202" s="20"/>
      <c r="R202" s="21">
        <v>0</v>
      </c>
      <c r="S202" s="21">
        <v>0</v>
      </c>
      <c r="T202" s="21">
        <v>676</v>
      </c>
      <c r="U202" s="21">
        <v>0</v>
      </c>
      <c r="V202" s="20" t="s">
        <v>57</v>
      </c>
      <c r="W202" s="21">
        <v>0</v>
      </c>
      <c r="X202" s="21">
        <v>0</v>
      </c>
      <c r="Y202" s="20">
        <v>0</v>
      </c>
      <c r="Z202" s="21">
        <v>-676</v>
      </c>
      <c r="AA202" s="21">
        <v>-171620.97</v>
      </c>
      <c r="AB202" s="21">
        <v>0</v>
      </c>
      <c r="AC202" s="21">
        <v>0</v>
      </c>
      <c r="AD202" s="21">
        <v>0</v>
      </c>
      <c r="AE202" s="21">
        <v>0</v>
      </c>
      <c r="AF202" s="21">
        <v>0</v>
      </c>
      <c r="AG202" s="21">
        <v>0</v>
      </c>
      <c r="AH202" s="21">
        <v>0</v>
      </c>
      <c r="AI202" s="21">
        <v>0</v>
      </c>
      <c r="AJ202" s="21">
        <v>4729443</v>
      </c>
      <c r="AK202" s="21">
        <v>4729443</v>
      </c>
      <c r="AL202" s="21">
        <v>4729443</v>
      </c>
      <c r="AM202" s="21">
        <v>4729443</v>
      </c>
      <c r="AN202" s="21">
        <v>0</v>
      </c>
      <c r="AO202" s="21">
        <v>0</v>
      </c>
      <c r="AP202" s="20" t="s">
        <v>1804</v>
      </c>
    </row>
    <row r="203" spans="1:42" hidden="1" x14ac:dyDescent="0.25">
      <c r="A203" s="19" t="s">
        <v>744</v>
      </c>
      <c r="B203" s="20" t="s">
        <v>1618</v>
      </c>
      <c r="C203" s="20" t="s">
        <v>806</v>
      </c>
      <c r="D203" s="20" t="s">
        <v>807</v>
      </c>
      <c r="E203" s="20" t="s">
        <v>52</v>
      </c>
      <c r="F203" s="20" t="s">
        <v>204</v>
      </c>
      <c r="G203" s="20" t="s">
        <v>54</v>
      </c>
      <c r="H203" s="20" t="s">
        <v>74</v>
      </c>
      <c r="I203" s="20" t="s">
        <v>56</v>
      </c>
      <c r="J203" s="20" t="s">
        <v>57</v>
      </c>
      <c r="K203" s="20" t="s">
        <v>57</v>
      </c>
      <c r="L203" s="20" t="s">
        <v>58</v>
      </c>
      <c r="M203" s="20">
        <v>136</v>
      </c>
      <c r="N203" s="20" t="s">
        <v>59</v>
      </c>
      <c r="O203" s="20" t="s">
        <v>59</v>
      </c>
      <c r="P203" s="20" t="s">
        <v>57</v>
      </c>
      <c r="Q203" s="20"/>
      <c r="R203" s="21">
        <v>627032.72</v>
      </c>
      <c r="S203" s="21">
        <v>9917150.6899999995</v>
      </c>
      <c r="T203" s="21">
        <v>35221523.689999998</v>
      </c>
      <c r="U203" s="21">
        <v>0</v>
      </c>
      <c r="V203" s="20" t="s">
        <v>57</v>
      </c>
      <c r="W203" s="21">
        <v>281185.78999999998</v>
      </c>
      <c r="X203" s="21">
        <v>0</v>
      </c>
      <c r="Y203" s="20">
        <v>12870</v>
      </c>
      <c r="Z203" s="21">
        <v>-9162547.6699999999</v>
      </c>
      <c r="AA203" s="21">
        <v>-9207971.0700000003</v>
      </c>
      <c r="AB203" s="21">
        <v>0</v>
      </c>
      <c r="AC203" s="21">
        <v>0</v>
      </c>
      <c r="AD203" s="21">
        <v>0</v>
      </c>
      <c r="AE203" s="21">
        <v>0</v>
      </c>
      <c r="AF203" s="21">
        <v>0</v>
      </c>
      <c r="AG203" s="21">
        <v>0</v>
      </c>
      <c r="AH203" s="21">
        <v>0</v>
      </c>
      <c r="AI203" s="21">
        <v>0</v>
      </c>
      <c r="AJ203" s="21">
        <v>526313</v>
      </c>
      <c r="AK203" s="21">
        <v>526313</v>
      </c>
      <c r="AL203" s="21">
        <v>16872235.780000001</v>
      </c>
      <c r="AM203" s="21">
        <v>16872235.780000001</v>
      </c>
      <c r="AN203" s="21">
        <v>0</v>
      </c>
      <c r="AO203" s="21">
        <v>0</v>
      </c>
      <c r="AP203" s="20" t="s">
        <v>1804</v>
      </c>
    </row>
    <row r="204" spans="1:42" hidden="1" x14ac:dyDescent="0.25">
      <c r="A204" s="19" t="s">
        <v>744</v>
      </c>
      <c r="B204" s="20" t="s">
        <v>1620</v>
      </c>
      <c r="C204" s="20" t="s">
        <v>791</v>
      </c>
      <c r="D204" s="20" t="s">
        <v>792</v>
      </c>
      <c r="E204" s="20" t="s">
        <v>52</v>
      </c>
      <c r="F204" s="20" t="s">
        <v>63</v>
      </c>
      <c r="G204" s="20" t="s">
        <v>54</v>
      </c>
      <c r="H204" s="20" t="s">
        <v>55</v>
      </c>
      <c r="I204" s="20" t="s">
        <v>56</v>
      </c>
      <c r="J204" s="20" t="s">
        <v>57</v>
      </c>
      <c r="K204" s="20" t="s">
        <v>57</v>
      </c>
      <c r="L204" s="20" t="s">
        <v>58</v>
      </c>
      <c r="M204" s="20">
        <v>86</v>
      </c>
      <c r="N204" s="20" t="s">
        <v>59</v>
      </c>
      <c r="O204" s="20" t="s">
        <v>59</v>
      </c>
      <c r="P204" s="20" t="s">
        <v>57</v>
      </c>
      <c r="Q204" s="20" t="s">
        <v>1956</v>
      </c>
      <c r="R204" s="21">
        <v>4005366.44</v>
      </c>
      <c r="S204" s="21">
        <v>14299142.470000001</v>
      </c>
      <c r="T204" s="21">
        <v>22119801.670000002</v>
      </c>
      <c r="U204" s="21">
        <v>37393.050000000003</v>
      </c>
      <c r="V204" s="20" t="s">
        <v>57</v>
      </c>
      <c r="W204" s="21">
        <v>7582920.0300000003</v>
      </c>
      <c r="X204" s="21">
        <v>0</v>
      </c>
      <c r="Y204" s="20">
        <v>114274.19</v>
      </c>
      <c r="Z204" s="21">
        <v>2545165.89</v>
      </c>
      <c r="AA204" s="21">
        <v>45042127.020000003</v>
      </c>
      <c r="AB204" s="21">
        <v>0</v>
      </c>
      <c r="AC204" s="21">
        <v>0</v>
      </c>
      <c r="AD204" s="21">
        <v>11823965.85</v>
      </c>
      <c r="AE204" s="21">
        <v>18257030.690000001</v>
      </c>
      <c r="AF204" s="21">
        <v>434967.44</v>
      </c>
      <c r="AG204" s="21">
        <v>365754.43</v>
      </c>
      <c r="AH204" s="21">
        <v>0</v>
      </c>
      <c r="AI204" s="21">
        <v>0</v>
      </c>
      <c r="AJ204" s="21">
        <v>194429609</v>
      </c>
      <c r="AK204" s="21">
        <v>194429609</v>
      </c>
      <c r="AL204" s="21">
        <v>32114375.34</v>
      </c>
      <c r="AM204" s="21">
        <v>32114375.34</v>
      </c>
      <c r="AN204" s="21">
        <v>0</v>
      </c>
      <c r="AO204" s="21">
        <v>0</v>
      </c>
      <c r="AP204" s="20" t="s">
        <v>1804</v>
      </c>
    </row>
    <row r="205" spans="1:42" hidden="1" x14ac:dyDescent="0.25">
      <c r="A205" s="19" t="s">
        <v>744</v>
      </c>
      <c r="B205" s="20" t="s">
        <v>1622</v>
      </c>
      <c r="C205" s="20" t="s">
        <v>803</v>
      </c>
      <c r="D205" s="20" t="s">
        <v>804</v>
      </c>
      <c r="E205" s="20" t="s">
        <v>67</v>
      </c>
      <c r="F205" s="20" t="s">
        <v>204</v>
      </c>
      <c r="G205" s="20" t="s">
        <v>54</v>
      </c>
      <c r="H205" s="20" t="s">
        <v>55</v>
      </c>
      <c r="I205" s="20" t="s">
        <v>56</v>
      </c>
      <c r="J205" s="20" t="s">
        <v>57</v>
      </c>
      <c r="K205" s="20" t="s">
        <v>57</v>
      </c>
      <c r="L205" s="20" t="s">
        <v>58</v>
      </c>
      <c r="M205" s="20">
        <v>4</v>
      </c>
      <c r="N205" s="20" t="s">
        <v>57</v>
      </c>
      <c r="O205" s="20" t="s">
        <v>57</v>
      </c>
      <c r="P205" s="20" t="s">
        <v>57</v>
      </c>
      <c r="Q205" s="20"/>
      <c r="R205" s="21">
        <v>433200.11</v>
      </c>
      <c r="S205" s="21">
        <v>363509.65</v>
      </c>
      <c r="T205" s="21">
        <v>849445.13</v>
      </c>
      <c r="U205" s="21">
        <v>0</v>
      </c>
      <c r="V205" s="20" t="s">
        <v>57</v>
      </c>
      <c r="W205" s="21">
        <v>95972.38</v>
      </c>
      <c r="X205" s="21">
        <v>0</v>
      </c>
      <c r="Y205" s="20">
        <v>0</v>
      </c>
      <c r="Z205" s="21">
        <v>-75882429.549999997</v>
      </c>
      <c r="AA205" s="21">
        <v>-5856468.7599999998</v>
      </c>
      <c r="AB205" s="21">
        <v>0</v>
      </c>
      <c r="AC205" s="21">
        <v>0</v>
      </c>
      <c r="AD205" s="21">
        <v>480323.11</v>
      </c>
      <c r="AE205" s="21">
        <v>424228.59</v>
      </c>
      <c r="AF205" s="21">
        <v>2992296.67</v>
      </c>
      <c r="AG205" s="21">
        <v>2992296.37</v>
      </c>
      <c r="AH205" s="21">
        <v>0</v>
      </c>
      <c r="AI205" s="21">
        <v>0</v>
      </c>
      <c r="AJ205" s="21">
        <v>71250</v>
      </c>
      <c r="AK205" s="21">
        <v>71250</v>
      </c>
      <c r="AL205" s="21">
        <v>70025960.790000007</v>
      </c>
      <c r="AM205" s="21">
        <v>70025960.790000007</v>
      </c>
      <c r="AN205" s="21">
        <v>0</v>
      </c>
      <c r="AO205" s="21">
        <v>0</v>
      </c>
      <c r="AP205" s="20" t="s">
        <v>1804</v>
      </c>
    </row>
    <row r="206" spans="1:42" hidden="1" x14ac:dyDescent="0.25">
      <c r="A206" s="19" t="s">
        <v>744</v>
      </c>
      <c r="B206" s="20" t="s">
        <v>1624</v>
      </c>
      <c r="C206" s="20" t="s">
        <v>758</v>
      </c>
      <c r="D206" s="20" t="s">
        <v>759</v>
      </c>
      <c r="E206" s="20" t="s">
        <v>67</v>
      </c>
      <c r="F206" s="20" t="s">
        <v>68</v>
      </c>
      <c r="G206" s="20" t="s">
        <v>54</v>
      </c>
      <c r="H206" s="20" t="s">
        <v>55</v>
      </c>
      <c r="I206" s="20" t="s">
        <v>56</v>
      </c>
      <c r="J206" s="20" t="s">
        <v>57</v>
      </c>
      <c r="K206" s="20" t="s">
        <v>57</v>
      </c>
      <c r="L206" s="20" t="s">
        <v>111</v>
      </c>
      <c r="M206" s="20">
        <v>0</v>
      </c>
      <c r="N206" s="20" t="s">
        <v>57</v>
      </c>
      <c r="O206" s="20" t="s">
        <v>57</v>
      </c>
      <c r="P206" s="20" t="s">
        <v>57</v>
      </c>
      <c r="Q206" s="20"/>
      <c r="R206" s="21">
        <v>311835.01</v>
      </c>
      <c r="S206" s="21">
        <v>0</v>
      </c>
      <c r="T206" s="21">
        <v>296383.09999999998</v>
      </c>
      <c r="U206" s="21">
        <v>0</v>
      </c>
      <c r="V206" s="20" t="s">
        <v>57</v>
      </c>
      <c r="W206" s="21">
        <v>0</v>
      </c>
      <c r="X206" s="21">
        <v>0</v>
      </c>
      <c r="Y206" s="20">
        <v>0</v>
      </c>
      <c r="Z206" s="21">
        <v>15451.91</v>
      </c>
      <c r="AA206" s="21">
        <v>696458.59</v>
      </c>
      <c r="AB206" s="21">
        <v>0</v>
      </c>
      <c r="AC206" s="21">
        <v>0</v>
      </c>
      <c r="AD206" s="21">
        <v>0</v>
      </c>
      <c r="AE206" s="21">
        <v>0</v>
      </c>
      <c r="AF206" s="21">
        <v>0</v>
      </c>
      <c r="AG206" s="21">
        <v>0</v>
      </c>
      <c r="AH206" s="21">
        <v>0</v>
      </c>
      <c r="AI206" s="21">
        <v>0</v>
      </c>
      <c r="AJ206" s="21">
        <v>67419895</v>
      </c>
      <c r="AK206" s="21">
        <v>67419895</v>
      </c>
      <c r="AL206" s="21">
        <v>11467019.41</v>
      </c>
      <c r="AM206" s="21">
        <v>11467019.41</v>
      </c>
      <c r="AN206" s="21">
        <v>0</v>
      </c>
      <c r="AO206" s="21">
        <v>0</v>
      </c>
      <c r="AP206" s="20" t="s">
        <v>1804</v>
      </c>
    </row>
    <row r="207" spans="1:42" hidden="1" x14ac:dyDescent="0.25">
      <c r="A207" s="19" t="s">
        <v>744</v>
      </c>
      <c r="B207" s="20" t="s">
        <v>1957</v>
      </c>
      <c r="C207" s="20" t="s">
        <v>749</v>
      </c>
      <c r="D207" s="20" t="s">
        <v>750</v>
      </c>
      <c r="E207" s="20" t="s">
        <v>52</v>
      </c>
      <c r="F207" s="20" t="s">
        <v>102</v>
      </c>
      <c r="G207" s="20" t="s">
        <v>73</v>
      </c>
      <c r="H207" s="20" t="s">
        <v>55</v>
      </c>
      <c r="I207" s="20" t="s">
        <v>56</v>
      </c>
      <c r="J207" s="20" t="s">
        <v>57</v>
      </c>
      <c r="K207" s="20" t="s">
        <v>57</v>
      </c>
      <c r="L207" s="20" t="s">
        <v>58</v>
      </c>
      <c r="M207" s="20">
        <v>567</v>
      </c>
      <c r="N207" s="20" t="s">
        <v>59</v>
      </c>
      <c r="O207" s="20" t="s">
        <v>59</v>
      </c>
      <c r="P207" s="20" t="s">
        <v>57</v>
      </c>
      <c r="Q207" s="20"/>
      <c r="R207" s="21">
        <v>63036.39</v>
      </c>
      <c r="S207" s="21">
        <v>106127851.59</v>
      </c>
      <c r="T207" s="21">
        <v>229572735.34</v>
      </c>
      <c r="U207" s="21">
        <v>1513362.66</v>
      </c>
      <c r="V207" s="20" t="s">
        <v>57</v>
      </c>
      <c r="W207" s="21">
        <v>343133.02</v>
      </c>
      <c r="X207" s="21">
        <v>0</v>
      </c>
      <c r="Y207" s="20">
        <v>3064.5</v>
      </c>
      <c r="Z207" s="21">
        <v>-193026.49</v>
      </c>
      <c r="AA207" s="21">
        <v>-253175.15</v>
      </c>
      <c r="AB207" s="21">
        <v>0</v>
      </c>
      <c r="AC207" s="21">
        <v>0</v>
      </c>
      <c r="AD207" s="21">
        <v>97325294.489999995</v>
      </c>
      <c r="AE207" s="21">
        <v>104733451.65000001</v>
      </c>
      <c r="AF207" s="21">
        <v>50521681.350000001</v>
      </c>
      <c r="AG207" s="21">
        <v>70874977.859999999</v>
      </c>
      <c r="AH207" s="21">
        <v>0</v>
      </c>
      <c r="AI207" s="21">
        <v>0</v>
      </c>
      <c r="AJ207" s="21">
        <v>1307307880</v>
      </c>
      <c r="AK207" s="21">
        <v>1307307880</v>
      </c>
      <c r="AL207" s="21">
        <v>8310646.5499999998</v>
      </c>
      <c r="AM207" s="21">
        <v>8310646.5499999998</v>
      </c>
      <c r="AN207" s="21">
        <v>0</v>
      </c>
      <c r="AO207" s="21">
        <v>0</v>
      </c>
      <c r="AP207" s="20" t="s">
        <v>1804</v>
      </c>
    </row>
    <row r="208" spans="1:42" hidden="1" x14ac:dyDescent="0.25">
      <c r="A208" s="19" t="s">
        <v>744</v>
      </c>
      <c r="B208" s="20" t="s">
        <v>1628</v>
      </c>
      <c r="C208" s="20" t="s">
        <v>800</v>
      </c>
      <c r="D208" s="20" t="s">
        <v>801</v>
      </c>
      <c r="E208" s="20" t="s">
        <v>52</v>
      </c>
      <c r="F208" s="20" t="s">
        <v>91</v>
      </c>
      <c r="G208" s="20" t="s">
        <v>73</v>
      </c>
      <c r="H208" s="20" t="s">
        <v>55</v>
      </c>
      <c r="I208" s="20" t="s">
        <v>56</v>
      </c>
      <c r="J208" s="20" t="s">
        <v>57</v>
      </c>
      <c r="K208" s="20" t="s">
        <v>57</v>
      </c>
      <c r="L208" s="20" t="s">
        <v>58</v>
      </c>
      <c r="M208" s="20">
        <v>5447</v>
      </c>
      <c r="N208" s="20" t="s">
        <v>59</v>
      </c>
      <c r="O208" s="20" t="s">
        <v>59</v>
      </c>
      <c r="P208" s="20" t="s">
        <v>57</v>
      </c>
      <c r="Q208" s="20"/>
      <c r="R208" s="21">
        <v>276162.5</v>
      </c>
      <c r="S208" s="21">
        <v>48323076.439999998</v>
      </c>
      <c r="T208" s="21">
        <v>539266433.50999999</v>
      </c>
      <c r="U208" s="21">
        <v>0</v>
      </c>
      <c r="V208" s="20" t="s">
        <v>57</v>
      </c>
      <c r="W208" s="21">
        <v>435440.45</v>
      </c>
      <c r="X208" s="21">
        <v>0</v>
      </c>
      <c r="Y208" s="20">
        <v>6711.98</v>
      </c>
      <c r="Z208" s="21">
        <v>-3928908.66</v>
      </c>
      <c r="AA208" s="21">
        <v>-272539871.13</v>
      </c>
      <c r="AB208" s="21">
        <v>0</v>
      </c>
      <c r="AC208" s="21">
        <v>0</v>
      </c>
      <c r="AD208" s="21">
        <v>0</v>
      </c>
      <c r="AE208" s="21">
        <v>0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1">
        <v>0</v>
      </c>
      <c r="AL208" s="21">
        <v>2478567.69</v>
      </c>
      <c r="AM208" s="21">
        <v>2478567.69</v>
      </c>
      <c r="AN208" s="21">
        <v>0</v>
      </c>
      <c r="AO208" s="21">
        <v>0</v>
      </c>
      <c r="AP208" s="20" t="s">
        <v>1804</v>
      </c>
    </row>
    <row r="209" spans="1:42" hidden="1" x14ac:dyDescent="0.25">
      <c r="A209" s="19" t="s">
        <v>744</v>
      </c>
      <c r="B209" s="20" t="s">
        <v>1629</v>
      </c>
      <c r="C209" s="20" t="s">
        <v>761</v>
      </c>
      <c r="D209" s="20" t="s">
        <v>762</v>
      </c>
      <c r="E209" s="20" t="s">
        <v>67</v>
      </c>
      <c r="F209" s="20" t="s">
        <v>204</v>
      </c>
      <c r="G209" s="20" t="s">
        <v>73</v>
      </c>
      <c r="H209" s="20" t="s">
        <v>55</v>
      </c>
      <c r="I209" s="20" t="s">
        <v>56</v>
      </c>
      <c r="J209" s="20" t="s">
        <v>57</v>
      </c>
      <c r="K209" s="20" t="s">
        <v>57</v>
      </c>
      <c r="L209" s="20" t="s">
        <v>58</v>
      </c>
      <c r="M209" s="20">
        <v>5</v>
      </c>
      <c r="N209" s="20" t="s">
        <v>57</v>
      </c>
      <c r="O209" s="20" t="s">
        <v>57</v>
      </c>
      <c r="P209" s="20" t="s">
        <v>57</v>
      </c>
      <c r="Q209" s="20"/>
      <c r="R209" s="21">
        <v>3017954.29</v>
      </c>
      <c r="S209" s="21">
        <v>407479.41</v>
      </c>
      <c r="T209" s="21">
        <v>3021054.29</v>
      </c>
      <c r="U209" s="21">
        <v>0</v>
      </c>
      <c r="V209" s="20" t="s">
        <v>57</v>
      </c>
      <c r="W209" s="21">
        <v>0</v>
      </c>
      <c r="X209" s="21">
        <v>0</v>
      </c>
      <c r="Y209" s="20">
        <v>0</v>
      </c>
      <c r="Z209" s="21">
        <v>-1085066892.72</v>
      </c>
      <c r="AA209" s="21">
        <v>-1203009634.5699999</v>
      </c>
      <c r="AB209" s="21">
        <v>0</v>
      </c>
      <c r="AC209" s="21">
        <v>0</v>
      </c>
      <c r="AD209" s="21">
        <v>2800168.14</v>
      </c>
      <c r="AE209" s="21">
        <v>3017954.29</v>
      </c>
      <c r="AF209" s="21">
        <v>0</v>
      </c>
      <c r="AG209" s="21">
        <v>0</v>
      </c>
      <c r="AH209" s="21">
        <v>0</v>
      </c>
      <c r="AI209" s="21">
        <v>0</v>
      </c>
      <c r="AJ209" s="21">
        <v>72884768814</v>
      </c>
      <c r="AK209" s="21">
        <v>72884768814</v>
      </c>
      <c r="AL209" s="21">
        <v>9430415.9800000004</v>
      </c>
      <c r="AM209" s="21">
        <v>9430415.9800000004</v>
      </c>
      <c r="AN209" s="21">
        <v>0</v>
      </c>
      <c r="AO209" s="21">
        <v>0</v>
      </c>
      <c r="AP209" s="20" t="s">
        <v>1804</v>
      </c>
    </row>
    <row r="210" spans="1:42" hidden="1" x14ac:dyDescent="0.25">
      <c r="A210" s="19" t="s">
        <v>744</v>
      </c>
      <c r="B210" s="20" t="s">
        <v>1631</v>
      </c>
      <c r="C210" s="20" t="s">
        <v>782</v>
      </c>
      <c r="D210" s="20" t="s">
        <v>783</v>
      </c>
      <c r="E210" s="20" t="s">
        <v>52</v>
      </c>
      <c r="F210" s="20" t="s">
        <v>121</v>
      </c>
      <c r="G210" s="20" t="s">
        <v>73</v>
      </c>
      <c r="H210" s="20" t="s">
        <v>74</v>
      </c>
      <c r="I210" s="20" t="s">
        <v>56</v>
      </c>
      <c r="J210" s="20" t="s">
        <v>57</v>
      </c>
      <c r="K210" s="20" t="s">
        <v>57</v>
      </c>
      <c r="L210" s="20" t="s">
        <v>111</v>
      </c>
      <c r="M210" s="20">
        <v>262</v>
      </c>
      <c r="N210" s="20" t="s">
        <v>59</v>
      </c>
      <c r="O210" s="20" t="s">
        <v>59</v>
      </c>
      <c r="P210" s="20" t="s">
        <v>59</v>
      </c>
      <c r="Q210" s="20"/>
      <c r="R210" s="21">
        <v>23855077.989999998</v>
      </c>
      <c r="S210" s="21">
        <v>37444648.890000001</v>
      </c>
      <c r="T210" s="21">
        <v>39546602.82</v>
      </c>
      <c r="U210" s="21">
        <v>730015.2</v>
      </c>
      <c r="V210" s="20" t="s">
        <v>57</v>
      </c>
      <c r="W210" s="21">
        <v>25258873.149999999</v>
      </c>
      <c r="X210" s="21">
        <v>0</v>
      </c>
      <c r="Y210" s="20">
        <v>311182.90000000002</v>
      </c>
      <c r="Z210" s="21">
        <v>-29072117.989999998</v>
      </c>
      <c r="AA210" s="21">
        <v>116659530.59999999</v>
      </c>
      <c r="AB210" s="21">
        <v>0</v>
      </c>
      <c r="AC210" s="21">
        <v>0</v>
      </c>
      <c r="AD210" s="21">
        <v>0</v>
      </c>
      <c r="AE210" s="21">
        <v>0</v>
      </c>
      <c r="AF210" s="21">
        <v>0</v>
      </c>
      <c r="AG210" s="21">
        <v>0</v>
      </c>
      <c r="AH210" s="21">
        <v>0</v>
      </c>
      <c r="AI210" s="21">
        <v>0</v>
      </c>
      <c r="AJ210" s="21">
        <v>0</v>
      </c>
      <c r="AK210" s="21">
        <v>0</v>
      </c>
      <c r="AL210" s="21">
        <v>99385118.920000002</v>
      </c>
      <c r="AM210" s="21">
        <v>99385118.920000002</v>
      </c>
      <c r="AN210" s="21">
        <v>0</v>
      </c>
      <c r="AO210" s="21">
        <v>0</v>
      </c>
      <c r="AP210" s="20" t="s">
        <v>1804</v>
      </c>
    </row>
    <row r="211" spans="1:42" hidden="1" x14ac:dyDescent="0.25">
      <c r="A211" s="19" t="s">
        <v>744</v>
      </c>
      <c r="B211" s="20" t="s">
        <v>1633</v>
      </c>
      <c r="C211" s="20" t="s">
        <v>767</v>
      </c>
      <c r="D211" s="20" t="s">
        <v>768</v>
      </c>
      <c r="E211" s="20" t="s">
        <v>52</v>
      </c>
      <c r="F211" s="20" t="s">
        <v>359</v>
      </c>
      <c r="G211" s="20" t="s">
        <v>54</v>
      </c>
      <c r="H211" s="20" t="s">
        <v>55</v>
      </c>
      <c r="I211" s="20" t="s">
        <v>56</v>
      </c>
      <c r="J211" s="20" t="s">
        <v>57</v>
      </c>
      <c r="K211" s="20" t="s">
        <v>57</v>
      </c>
      <c r="L211" s="20" t="s">
        <v>58</v>
      </c>
      <c r="M211" s="20">
        <v>511</v>
      </c>
      <c r="N211" s="20" t="s">
        <v>59</v>
      </c>
      <c r="O211" s="20" t="s">
        <v>59</v>
      </c>
      <c r="P211" s="20" t="s">
        <v>57</v>
      </c>
      <c r="Q211" s="20"/>
      <c r="R211" s="21">
        <v>3909673</v>
      </c>
      <c r="S211" s="21">
        <v>50398431.060000002</v>
      </c>
      <c r="T211" s="21">
        <v>141790435.59999999</v>
      </c>
      <c r="U211" s="21">
        <v>122163.68</v>
      </c>
      <c r="V211" s="20" t="s">
        <v>57</v>
      </c>
      <c r="W211" s="21">
        <v>203465.8</v>
      </c>
      <c r="X211" s="21">
        <v>0</v>
      </c>
      <c r="Y211" s="20">
        <v>0</v>
      </c>
      <c r="Z211" s="21">
        <v>-21434454</v>
      </c>
      <c r="AA211" s="21">
        <v>-509635</v>
      </c>
      <c r="AB211" s="21">
        <v>0</v>
      </c>
      <c r="AC211" s="21">
        <v>0</v>
      </c>
      <c r="AD211" s="21">
        <v>76311248</v>
      </c>
      <c r="AE211" s="21">
        <v>113925775</v>
      </c>
      <c r="AF211" s="21">
        <v>744686.26</v>
      </c>
      <c r="AG211" s="21">
        <v>744686.26</v>
      </c>
      <c r="AH211" s="21">
        <v>0</v>
      </c>
      <c r="AI211" s="21">
        <v>0</v>
      </c>
      <c r="AJ211" s="21">
        <v>199200</v>
      </c>
      <c r="AK211" s="21">
        <v>199200</v>
      </c>
      <c r="AL211" s="21">
        <v>16024140.67</v>
      </c>
      <c r="AM211" s="21">
        <v>16024140.67</v>
      </c>
      <c r="AN211" s="21">
        <v>0</v>
      </c>
      <c r="AO211" s="21">
        <v>0</v>
      </c>
      <c r="AP211" s="20" t="s">
        <v>1804</v>
      </c>
    </row>
    <row r="212" spans="1:42" hidden="1" x14ac:dyDescent="0.25">
      <c r="A212" s="19" t="s">
        <v>744</v>
      </c>
      <c r="B212" s="20" t="s">
        <v>1635</v>
      </c>
      <c r="C212" s="20" t="s">
        <v>764</v>
      </c>
      <c r="D212" s="20" t="s">
        <v>765</v>
      </c>
      <c r="E212" s="20" t="s">
        <v>67</v>
      </c>
      <c r="F212" s="20" t="s">
        <v>204</v>
      </c>
      <c r="G212" s="20" t="s">
        <v>54</v>
      </c>
      <c r="H212" s="20" t="s">
        <v>55</v>
      </c>
      <c r="I212" s="20" t="s">
        <v>56</v>
      </c>
      <c r="J212" s="20" t="s">
        <v>57</v>
      </c>
      <c r="K212" s="20" t="s">
        <v>57</v>
      </c>
      <c r="L212" s="20" t="s">
        <v>58</v>
      </c>
      <c r="M212" s="20">
        <v>0</v>
      </c>
      <c r="N212" s="20" t="s">
        <v>57</v>
      </c>
      <c r="O212" s="20" t="s">
        <v>57</v>
      </c>
      <c r="P212" s="20" t="s">
        <v>57</v>
      </c>
      <c r="Q212" s="20"/>
      <c r="R212" s="21">
        <v>13295.15</v>
      </c>
      <c r="S212" s="21">
        <v>0</v>
      </c>
      <c r="T212" s="21">
        <v>19237.71</v>
      </c>
      <c r="U212" s="21">
        <v>0</v>
      </c>
      <c r="V212" s="20" t="s">
        <v>57</v>
      </c>
      <c r="W212" s="21">
        <v>0</v>
      </c>
      <c r="X212" s="21">
        <v>0</v>
      </c>
      <c r="Y212" s="20">
        <v>0</v>
      </c>
      <c r="Z212" s="21">
        <v>-4719905383.5500002</v>
      </c>
      <c r="AA212" s="21">
        <v>-656774906.55999994</v>
      </c>
      <c r="AB212" s="21">
        <v>0</v>
      </c>
      <c r="AC212" s="21">
        <v>0</v>
      </c>
      <c r="AD212" s="21">
        <v>24690.77</v>
      </c>
      <c r="AE212" s="21">
        <v>13295.15</v>
      </c>
      <c r="AF212" s="21">
        <v>0</v>
      </c>
      <c r="AG212" s="21">
        <v>0</v>
      </c>
      <c r="AH212" s="21">
        <v>0</v>
      </c>
      <c r="AI212" s="21">
        <v>0</v>
      </c>
      <c r="AJ212" s="21">
        <v>9818650394</v>
      </c>
      <c r="AK212" s="21">
        <v>9818650394</v>
      </c>
      <c r="AL212" s="21">
        <v>4128123850.7399998</v>
      </c>
      <c r="AM212" s="21">
        <v>4128123850.7399998</v>
      </c>
      <c r="AN212" s="21">
        <v>0</v>
      </c>
      <c r="AO212" s="21">
        <v>0</v>
      </c>
      <c r="AP212" s="20" t="s">
        <v>1804</v>
      </c>
    </row>
    <row r="213" spans="1:42" hidden="1" x14ac:dyDescent="0.25">
      <c r="A213" s="19" t="s">
        <v>744</v>
      </c>
      <c r="B213" s="20" t="s">
        <v>1637</v>
      </c>
      <c r="C213" s="20" t="s">
        <v>773</v>
      </c>
      <c r="D213" s="20" t="s">
        <v>774</v>
      </c>
      <c r="E213" s="20" t="s">
        <v>52</v>
      </c>
      <c r="F213" s="20" t="s">
        <v>102</v>
      </c>
      <c r="G213" s="20" t="s">
        <v>73</v>
      </c>
      <c r="H213" s="20" t="s">
        <v>55</v>
      </c>
      <c r="I213" s="20" t="s">
        <v>56</v>
      </c>
      <c r="J213" s="20" t="s">
        <v>57</v>
      </c>
      <c r="K213" s="20" t="s">
        <v>57</v>
      </c>
      <c r="L213" s="20" t="s">
        <v>58</v>
      </c>
      <c r="M213" s="20">
        <v>259</v>
      </c>
      <c r="N213" s="20" t="s">
        <v>59</v>
      </c>
      <c r="O213" s="20" t="s">
        <v>59</v>
      </c>
      <c r="P213" s="20" t="s">
        <v>57</v>
      </c>
      <c r="Q213" s="20"/>
      <c r="R213" s="21">
        <v>27881.43</v>
      </c>
      <c r="S213" s="21">
        <v>37937465.189999998</v>
      </c>
      <c r="T213" s="21">
        <v>56876613.979999997</v>
      </c>
      <c r="U213" s="21">
        <v>4263251.5199999996</v>
      </c>
      <c r="V213" s="20" t="s">
        <v>57</v>
      </c>
      <c r="W213" s="21">
        <v>314316.71999999997</v>
      </c>
      <c r="X213" s="21">
        <v>0</v>
      </c>
      <c r="Y213" s="20">
        <v>0</v>
      </c>
      <c r="Z213" s="21">
        <v>665580.79</v>
      </c>
      <c r="AA213" s="21">
        <v>-8065960.0199999996</v>
      </c>
      <c r="AB213" s="21">
        <v>0</v>
      </c>
      <c r="AC213" s="21">
        <v>0</v>
      </c>
      <c r="AD213" s="21">
        <v>0</v>
      </c>
      <c r="AE213" s="21">
        <v>0</v>
      </c>
      <c r="AF213" s="21">
        <v>0</v>
      </c>
      <c r="AG213" s="21">
        <v>0</v>
      </c>
      <c r="AH213" s="21">
        <v>0</v>
      </c>
      <c r="AI213" s="21">
        <v>0</v>
      </c>
      <c r="AJ213" s="21">
        <v>0</v>
      </c>
      <c r="AK213" s="21">
        <v>0</v>
      </c>
      <c r="AL213" s="21">
        <v>811974.32</v>
      </c>
      <c r="AM213" s="21">
        <v>811974.32</v>
      </c>
      <c r="AN213" s="21">
        <v>0</v>
      </c>
      <c r="AO213" s="21">
        <v>0</v>
      </c>
      <c r="AP213" s="20" t="s">
        <v>1804</v>
      </c>
    </row>
    <row r="214" spans="1:42" hidden="1" x14ac:dyDescent="0.25">
      <c r="A214" s="19" t="s">
        <v>744</v>
      </c>
      <c r="B214" s="20" t="s">
        <v>1639</v>
      </c>
      <c r="C214" s="20" t="s">
        <v>794</v>
      </c>
      <c r="D214" s="20" t="s">
        <v>795</v>
      </c>
      <c r="E214" s="20" t="s">
        <v>52</v>
      </c>
      <c r="F214" s="20" t="s">
        <v>204</v>
      </c>
      <c r="G214" s="20" t="s">
        <v>73</v>
      </c>
      <c r="H214" s="20" t="s">
        <v>55</v>
      </c>
      <c r="I214" s="20" t="s">
        <v>56</v>
      </c>
      <c r="J214" s="20" t="s">
        <v>59</v>
      </c>
      <c r="K214" s="20" t="s">
        <v>57</v>
      </c>
      <c r="L214" s="20" t="s">
        <v>58</v>
      </c>
      <c r="M214" s="20">
        <v>414</v>
      </c>
      <c r="N214" s="20" t="s">
        <v>59</v>
      </c>
      <c r="O214" s="20" t="s">
        <v>59</v>
      </c>
      <c r="P214" s="20" t="s">
        <v>59</v>
      </c>
      <c r="Q214" s="20"/>
      <c r="R214" s="21">
        <v>56198605.399999999</v>
      </c>
      <c r="S214" s="21">
        <v>42267127.009999998</v>
      </c>
      <c r="T214" s="21">
        <v>137365761.63</v>
      </c>
      <c r="U214" s="21">
        <v>0</v>
      </c>
      <c r="V214" s="20" t="s">
        <v>57</v>
      </c>
      <c r="W214" s="21">
        <v>151172.16</v>
      </c>
      <c r="X214" s="21">
        <v>0</v>
      </c>
      <c r="Y214" s="20">
        <v>369524.79</v>
      </c>
      <c r="Z214" s="21">
        <v>-148732027.80000001</v>
      </c>
      <c r="AA214" s="21">
        <v>249033089.13999999</v>
      </c>
      <c r="AB214" s="21">
        <v>0</v>
      </c>
      <c r="AC214" s="21">
        <v>0</v>
      </c>
      <c r="AD214" s="21">
        <v>53216000</v>
      </c>
      <c r="AE214" s="21">
        <v>52708889.93</v>
      </c>
      <c r="AF214" s="21">
        <v>1725258806.9300001</v>
      </c>
      <c r="AG214" s="21">
        <v>1808385188.6800001</v>
      </c>
      <c r="AH214" s="21">
        <v>0</v>
      </c>
      <c r="AI214" s="21">
        <v>0</v>
      </c>
      <c r="AJ214" s="21">
        <v>10642444970</v>
      </c>
      <c r="AK214" s="21">
        <v>10642444970</v>
      </c>
      <c r="AL214" s="21">
        <v>5653397155.3599997</v>
      </c>
      <c r="AM214" s="21">
        <v>5653397155.3599997</v>
      </c>
      <c r="AN214" s="21">
        <v>0</v>
      </c>
      <c r="AO214" s="21">
        <v>0</v>
      </c>
      <c r="AP214" s="20" t="s">
        <v>1804</v>
      </c>
    </row>
    <row r="215" spans="1:42" hidden="1" x14ac:dyDescent="0.25">
      <c r="A215" s="19" t="s">
        <v>744</v>
      </c>
      <c r="B215" s="20" t="s">
        <v>1641</v>
      </c>
      <c r="C215" s="20" t="s">
        <v>797</v>
      </c>
      <c r="D215" s="20" t="s">
        <v>798</v>
      </c>
      <c r="E215" s="20" t="s">
        <v>52</v>
      </c>
      <c r="F215" s="20" t="s">
        <v>149</v>
      </c>
      <c r="G215" s="20" t="s">
        <v>73</v>
      </c>
      <c r="H215" s="20" t="s">
        <v>74</v>
      </c>
      <c r="I215" s="20" t="s">
        <v>56</v>
      </c>
      <c r="J215" s="20" t="s">
        <v>57</v>
      </c>
      <c r="K215" s="20" t="s">
        <v>57</v>
      </c>
      <c r="L215" s="20" t="s">
        <v>58</v>
      </c>
      <c r="M215" s="20">
        <v>64</v>
      </c>
      <c r="N215" s="20" t="s">
        <v>59</v>
      </c>
      <c r="O215" s="20" t="s">
        <v>59</v>
      </c>
      <c r="P215" s="20" t="s">
        <v>57</v>
      </c>
      <c r="Q215" s="20"/>
      <c r="R215" s="21">
        <v>272559.53000000003</v>
      </c>
      <c r="S215" s="21">
        <v>5328326.93</v>
      </c>
      <c r="T215" s="21">
        <v>7654715.7599999998</v>
      </c>
      <c r="U215" s="21">
        <v>0</v>
      </c>
      <c r="V215" s="20" t="s">
        <v>57</v>
      </c>
      <c r="W215" s="21">
        <v>132927.54999999999</v>
      </c>
      <c r="X215" s="21">
        <v>0</v>
      </c>
      <c r="Y215" s="20">
        <v>5925</v>
      </c>
      <c r="Z215" s="21">
        <v>-272559.03000000003</v>
      </c>
      <c r="AA215" s="21">
        <v>-431716.31</v>
      </c>
      <c r="AB215" s="21">
        <v>0</v>
      </c>
      <c r="AC215" s="21">
        <v>0</v>
      </c>
      <c r="AD215" s="21">
        <v>0</v>
      </c>
      <c r="AE215" s="21">
        <v>0</v>
      </c>
      <c r="AF215" s="21">
        <v>2445684.12</v>
      </c>
      <c r="AG215" s="21">
        <v>2860889.03</v>
      </c>
      <c r="AH215" s="21">
        <v>0</v>
      </c>
      <c r="AI215" s="21">
        <v>0</v>
      </c>
      <c r="AJ215" s="21">
        <v>16465899250</v>
      </c>
      <c r="AK215" s="21">
        <v>16465899250</v>
      </c>
      <c r="AL215" s="21">
        <v>8561991.9700000007</v>
      </c>
      <c r="AM215" s="21">
        <v>8561991.9700000007</v>
      </c>
      <c r="AN215" s="21">
        <v>0</v>
      </c>
      <c r="AO215" s="21">
        <v>0</v>
      </c>
      <c r="AP215" s="20" t="s">
        <v>1804</v>
      </c>
    </row>
    <row r="216" spans="1:42" hidden="1" x14ac:dyDescent="0.25">
      <c r="A216" s="19" t="s">
        <v>685</v>
      </c>
      <c r="B216" s="20" t="s">
        <v>1958</v>
      </c>
      <c r="C216" s="20" t="s">
        <v>693</v>
      </c>
      <c r="D216" s="20" t="s">
        <v>694</v>
      </c>
      <c r="E216" s="20" t="s">
        <v>52</v>
      </c>
      <c r="F216" s="20" t="s">
        <v>68</v>
      </c>
      <c r="G216" s="20" t="s">
        <v>54</v>
      </c>
      <c r="H216" s="20" t="s">
        <v>55</v>
      </c>
      <c r="I216" s="20" t="s">
        <v>56</v>
      </c>
      <c r="J216" s="20" t="s">
        <v>57</v>
      </c>
      <c r="K216" s="20" t="s">
        <v>57</v>
      </c>
      <c r="L216" s="20" t="s">
        <v>111</v>
      </c>
      <c r="M216" s="20">
        <v>85</v>
      </c>
      <c r="N216" s="20" t="s">
        <v>59</v>
      </c>
      <c r="O216" s="20" t="s">
        <v>59</v>
      </c>
      <c r="P216" s="20" t="s">
        <v>57</v>
      </c>
      <c r="Q216" s="20" t="s">
        <v>1959</v>
      </c>
      <c r="R216" s="21">
        <v>28243792.260000002</v>
      </c>
      <c r="S216" s="21">
        <v>9078422.8599999994</v>
      </c>
      <c r="T216" s="21">
        <v>21207529.23</v>
      </c>
      <c r="U216" s="21">
        <v>205755.06</v>
      </c>
      <c r="V216" s="20" t="s">
        <v>57</v>
      </c>
      <c r="W216" s="21">
        <v>199086.87</v>
      </c>
      <c r="X216" s="21">
        <v>0</v>
      </c>
      <c r="Y216" s="20">
        <v>11140.42</v>
      </c>
      <c r="Z216" s="21">
        <v>7037379.7800000003</v>
      </c>
      <c r="AA216" s="21">
        <v>58396470.920000002</v>
      </c>
      <c r="AB216" s="21">
        <v>0</v>
      </c>
      <c r="AC216" s="21">
        <v>1671377.7</v>
      </c>
      <c r="AD216" s="21">
        <v>0</v>
      </c>
      <c r="AE216" s="21">
        <v>0</v>
      </c>
      <c r="AF216" s="21">
        <v>0</v>
      </c>
      <c r="AG216" s="21">
        <v>0</v>
      </c>
      <c r="AH216" s="21">
        <v>0</v>
      </c>
      <c r="AI216" s="21">
        <v>0</v>
      </c>
      <c r="AJ216" s="21">
        <v>48445938</v>
      </c>
      <c r="AK216" s="21">
        <v>48445938</v>
      </c>
      <c r="AL216" s="21">
        <v>49142782</v>
      </c>
      <c r="AM216" s="21">
        <v>49142782</v>
      </c>
      <c r="AN216" s="21">
        <v>0</v>
      </c>
      <c r="AO216" s="21">
        <v>0</v>
      </c>
      <c r="AP216" s="20" t="s">
        <v>1804</v>
      </c>
    </row>
    <row r="217" spans="1:42" hidden="1" x14ac:dyDescent="0.25">
      <c r="A217" s="19" t="s">
        <v>685</v>
      </c>
      <c r="B217" s="20" t="s">
        <v>1960</v>
      </c>
      <c r="C217" s="20" t="s">
        <v>687</v>
      </c>
      <c r="D217" s="20" t="s">
        <v>688</v>
      </c>
      <c r="E217" s="20" t="s">
        <v>52</v>
      </c>
      <c r="F217" s="20" t="s">
        <v>87</v>
      </c>
      <c r="G217" s="20" t="s">
        <v>54</v>
      </c>
      <c r="H217" s="20" t="s">
        <v>55</v>
      </c>
      <c r="I217" s="20" t="s">
        <v>56</v>
      </c>
      <c r="J217" s="20" t="s">
        <v>57</v>
      </c>
      <c r="K217" s="20" t="s">
        <v>57</v>
      </c>
      <c r="L217" s="20" t="s">
        <v>111</v>
      </c>
      <c r="M217" s="20">
        <v>2467</v>
      </c>
      <c r="N217" s="20" t="s">
        <v>59</v>
      </c>
      <c r="O217" s="20" t="s">
        <v>59</v>
      </c>
      <c r="P217" s="20" t="s">
        <v>59</v>
      </c>
      <c r="Q217" s="20" t="s">
        <v>1961</v>
      </c>
      <c r="R217" s="21">
        <v>788341824.85000002</v>
      </c>
      <c r="S217" s="21">
        <v>290053200.38999999</v>
      </c>
      <c r="T217" s="21">
        <v>525193902.94999999</v>
      </c>
      <c r="U217" s="21">
        <v>118842445.93000001</v>
      </c>
      <c r="V217" s="20" t="s">
        <v>59</v>
      </c>
      <c r="W217" s="21">
        <v>845901.47</v>
      </c>
      <c r="X217" s="21">
        <v>19265.55</v>
      </c>
      <c r="Y217" s="21">
        <v>0</v>
      </c>
      <c r="Z217" s="21">
        <v>12164517.15</v>
      </c>
      <c r="AA217" s="21">
        <v>2576951086.4499998</v>
      </c>
      <c r="AB217" s="21">
        <v>2576951086.4499998</v>
      </c>
      <c r="AC217" s="21">
        <v>32642745.420000002</v>
      </c>
      <c r="AD217" s="21">
        <v>0</v>
      </c>
      <c r="AE217" s="21">
        <v>0</v>
      </c>
      <c r="AF217" s="21">
        <v>0</v>
      </c>
      <c r="AG217" s="21">
        <v>0</v>
      </c>
      <c r="AH217" s="21">
        <v>0</v>
      </c>
      <c r="AI217" s="21">
        <v>11987556</v>
      </c>
      <c r="AJ217" s="21">
        <v>1357581676.4000001</v>
      </c>
      <c r="AK217" s="21">
        <v>1369569232.4000001</v>
      </c>
      <c r="AL217" s="21">
        <v>1396762510.4000001</v>
      </c>
      <c r="AM217" s="21">
        <v>1408750066.4000001</v>
      </c>
      <c r="AN217" s="21">
        <v>0</v>
      </c>
      <c r="AO217" s="21">
        <v>0</v>
      </c>
      <c r="AP217" s="20" t="s">
        <v>1804</v>
      </c>
    </row>
    <row r="218" spans="1:42" hidden="1" x14ac:dyDescent="0.25">
      <c r="A218" s="19" t="s">
        <v>685</v>
      </c>
      <c r="B218" s="20" t="s">
        <v>1648</v>
      </c>
      <c r="C218" s="20" t="s">
        <v>1277</v>
      </c>
      <c r="D218" s="20" t="s">
        <v>700</v>
      </c>
      <c r="E218" s="20" t="s">
        <v>52</v>
      </c>
      <c r="F218" s="20" t="s">
        <v>72</v>
      </c>
      <c r="G218" s="20" t="s">
        <v>54</v>
      </c>
      <c r="H218" s="20" t="s">
        <v>55</v>
      </c>
      <c r="I218" s="20" t="s">
        <v>56</v>
      </c>
      <c r="J218" s="20" t="s">
        <v>57</v>
      </c>
      <c r="K218" s="20" t="s">
        <v>57</v>
      </c>
      <c r="L218" s="20" t="s">
        <v>58</v>
      </c>
      <c r="M218" s="20">
        <v>108</v>
      </c>
      <c r="N218" s="20" t="s">
        <v>59</v>
      </c>
      <c r="O218" s="20" t="s">
        <v>59</v>
      </c>
      <c r="P218" s="20" t="s">
        <v>57</v>
      </c>
      <c r="Q218" s="20" t="s">
        <v>1962</v>
      </c>
      <c r="R218" s="21">
        <v>3328590</v>
      </c>
      <c r="S218" s="21">
        <v>9316655</v>
      </c>
      <c r="T218" s="21">
        <v>12942602</v>
      </c>
      <c r="U218" s="21">
        <v>0</v>
      </c>
      <c r="V218" s="20" t="s">
        <v>57</v>
      </c>
      <c r="W218" s="21">
        <v>204248</v>
      </c>
      <c r="X218" s="21">
        <v>0</v>
      </c>
      <c r="Y218" s="20">
        <v>8486</v>
      </c>
      <c r="Z218" s="21">
        <v>74752</v>
      </c>
      <c r="AA218" s="21">
        <v>2182171</v>
      </c>
      <c r="AB218" s="21">
        <v>0</v>
      </c>
      <c r="AC218" s="21">
        <v>0</v>
      </c>
      <c r="AD218" s="21">
        <v>7083705</v>
      </c>
      <c r="AE218" s="21">
        <v>9571676</v>
      </c>
      <c r="AF218" s="21">
        <v>832284</v>
      </c>
      <c r="AG218" s="21">
        <v>655027</v>
      </c>
      <c r="AH218" s="21">
        <v>0</v>
      </c>
      <c r="AI218" s="21">
        <v>0</v>
      </c>
      <c r="AJ218" s="21">
        <v>2164212.56</v>
      </c>
      <c r="AK218" s="21">
        <v>2164212.56</v>
      </c>
      <c r="AL218" s="21">
        <v>2165209</v>
      </c>
      <c r="AM218" s="21">
        <v>2165209</v>
      </c>
      <c r="AN218" s="21">
        <v>0</v>
      </c>
      <c r="AO218" s="21">
        <v>0</v>
      </c>
      <c r="AP218" s="20" t="s">
        <v>1804</v>
      </c>
    </row>
    <row r="219" spans="1:42" hidden="1" x14ac:dyDescent="0.25">
      <c r="A219" s="19" t="s">
        <v>685</v>
      </c>
      <c r="B219" s="20" t="s">
        <v>1649</v>
      </c>
      <c r="C219" s="20" t="s">
        <v>1283</v>
      </c>
      <c r="D219" s="20" t="s">
        <v>691</v>
      </c>
      <c r="E219" s="20" t="s">
        <v>52</v>
      </c>
      <c r="F219" s="20" t="s">
        <v>91</v>
      </c>
      <c r="G219" s="20" t="s">
        <v>54</v>
      </c>
      <c r="H219" s="20" t="s">
        <v>74</v>
      </c>
      <c r="I219" s="20" t="s">
        <v>56</v>
      </c>
      <c r="J219" s="20" t="s">
        <v>57</v>
      </c>
      <c r="K219" s="20" t="s">
        <v>57</v>
      </c>
      <c r="L219" s="20" t="s">
        <v>58</v>
      </c>
      <c r="M219" s="20">
        <v>65</v>
      </c>
      <c r="N219" s="20" t="s">
        <v>59</v>
      </c>
      <c r="O219" s="20" t="s">
        <v>59</v>
      </c>
      <c r="P219" s="20" t="s">
        <v>57</v>
      </c>
      <c r="Q219" s="20"/>
      <c r="R219" s="21">
        <v>0</v>
      </c>
      <c r="S219" s="21">
        <v>175057.89</v>
      </c>
      <c r="T219" s="21">
        <v>528497.66</v>
      </c>
      <c r="U219" s="21">
        <v>0</v>
      </c>
      <c r="V219" s="20" t="s">
        <v>57</v>
      </c>
      <c r="W219" s="21">
        <v>67823.34</v>
      </c>
      <c r="X219" s="21">
        <v>0</v>
      </c>
      <c r="Y219" s="20">
        <v>0</v>
      </c>
      <c r="Z219" s="21">
        <v>4291281</v>
      </c>
      <c r="AA219" s="21">
        <v>2215474</v>
      </c>
      <c r="AB219" s="21">
        <v>0</v>
      </c>
      <c r="AC219" s="21">
        <v>0</v>
      </c>
      <c r="AD219" s="21">
        <v>0</v>
      </c>
      <c r="AE219" s="21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21">
        <v>7785885</v>
      </c>
      <c r="AO219" s="21">
        <v>7784526</v>
      </c>
      <c r="AP219" s="20" t="s">
        <v>1804</v>
      </c>
    </row>
    <row r="220" spans="1:42" hidden="1" x14ac:dyDescent="0.25">
      <c r="A220" s="19" t="s">
        <v>685</v>
      </c>
      <c r="B220" s="20" t="s">
        <v>1651</v>
      </c>
      <c r="C220" s="20" t="s">
        <v>708</v>
      </c>
      <c r="D220" s="20" t="s">
        <v>709</v>
      </c>
      <c r="E220" s="20" t="s">
        <v>52</v>
      </c>
      <c r="F220" s="20" t="s">
        <v>91</v>
      </c>
      <c r="G220" s="20" t="s">
        <v>54</v>
      </c>
      <c r="H220" s="20" t="s">
        <v>55</v>
      </c>
      <c r="I220" s="20" t="s">
        <v>56</v>
      </c>
      <c r="J220" s="20" t="s">
        <v>57</v>
      </c>
      <c r="K220" s="20" t="s">
        <v>59</v>
      </c>
      <c r="L220" s="20" t="s">
        <v>58</v>
      </c>
      <c r="M220" s="20">
        <v>61</v>
      </c>
      <c r="N220" s="20" t="s">
        <v>59</v>
      </c>
      <c r="O220" s="20" t="s">
        <v>59</v>
      </c>
      <c r="P220" s="20" t="s">
        <v>57</v>
      </c>
      <c r="Q220" s="20"/>
      <c r="R220" s="21">
        <v>189005</v>
      </c>
      <c r="S220" s="21">
        <v>4003602</v>
      </c>
      <c r="T220" s="21">
        <v>4136003</v>
      </c>
      <c r="U220" s="21">
        <v>0</v>
      </c>
      <c r="V220" s="20" t="s">
        <v>57</v>
      </c>
      <c r="W220" s="21">
        <v>184126.8</v>
      </c>
      <c r="X220" s="21">
        <v>0</v>
      </c>
      <c r="Y220" s="20">
        <v>0</v>
      </c>
      <c r="Z220" s="21">
        <v>-833529</v>
      </c>
      <c r="AA220" s="21">
        <v>224224200</v>
      </c>
      <c r="AB220" s="21">
        <v>0</v>
      </c>
      <c r="AC220" s="21">
        <v>0</v>
      </c>
      <c r="AD220" s="21">
        <v>2834416</v>
      </c>
      <c r="AE220" s="21">
        <v>3129128</v>
      </c>
      <c r="AF220" s="21">
        <v>2834416</v>
      </c>
      <c r="AG220" s="21">
        <v>3129128</v>
      </c>
      <c r="AH220" s="21">
        <v>0</v>
      </c>
      <c r="AI220" s="21">
        <v>0</v>
      </c>
      <c r="AJ220" s="21">
        <v>1954853</v>
      </c>
      <c r="AK220" s="21">
        <v>1954853</v>
      </c>
      <c r="AL220" s="21">
        <v>1954853</v>
      </c>
      <c r="AM220" s="21">
        <v>1954853</v>
      </c>
      <c r="AN220" s="21">
        <v>0</v>
      </c>
      <c r="AO220" s="21">
        <v>0</v>
      </c>
      <c r="AP220" s="20" t="s">
        <v>1804</v>
      </c>
    </row>
    <row r="221" spans="1:42" hidden="1" x14ac:dyDescent="0.25">
      <c r="A221" s="19" t="s">
        <v>685</v>
      </c>
      <c r="B221" s="20" t="s">
        <v>1653</v>
      </c>
      <c r="C221" s="20" t="s">
        <v>705</v>
      </c>
      <c r="D221" s="20" t="s">
        <v>706</v>
      </c>
      <c r="E221" s="20" t="s">
        <v>52</v>
      </c>
      <c r="F221" s="20" t="s">
        <v>110</v>
      </c>
      <c r="G221" s="20" t="s">
        <v>73</v>
      </c>
      <c r="H221" s="20" t="s">
        <v>74</v>
      </c>
      <c r="I221" s="20" t="s">
        <v>56</v>
      </c>
      <c r="J221" s="20" t="s">
        <v>57</v>
      </c>
      <c r="K221" s="20" t="s">
        <v>57</v>
      </c>
      <c r="L221" s="20" t="s">
        <v>111</v>
      </c>
      <c r="M221" s="20">
        <v>32</v>
      </c>
      <c r="N221" s="20" t="s">
        <v>59</v>
      </c>
      <c r="O221" s="20" t="s">
        <v>59</v>
      </c>
      <c r="P221" s="20" t="s">
        <v>57</v>
      </c>
      <c r="Q221" s="20"/>
      <c r="R221" s="21">
        <v>3862962.68</v>
      </c>
      <c r="S221" s="21">
        <v>1921945.89</v>
      </c>
      <c r="T221" s="21">
        <v>2463894.2599999998</v>
      </c>
      <c r="U221" s="21">
        <v>0</v>
      </c>
      <c r="V221" s="20" t="s">
        <v>57</v>
      </c>
      <c r="W221" s="21">
        <v>182806.57</v>
      </c>
      <c r="X221" s="21">
        <v>0</v>
      </c>
      <c r="Y221" s="20">
        <v>0</v>
      </c>
      <c r="Z221" s="21">
        <v>0</v>
      </c>
      <c r="AA221" s="21">
        <v>79059.83</v>
      </c>
      <c r="AB221" s="21">
        <v>0</v>
      </c>
      <c r="AC221" s="21">
        <v>0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100</v>
      </c>
      <c r="AK221" s="21">
        <v>100</v>
      </c>
      <c r="AL221" s="21">
        <v>100000</v>
      </c>
      <c r="AM221" s="21">
        <v>100000</v>
      </c>
      <c r="AN221" s="21">
        <v>49900000</v>
      </c>
      <c r="AO221" s="21">
        <v>49900000</v>
      </c>
      <c r="AP221" s="20" t="s">
        <v>1804</v>
      </c>
    </row>
    <row r="222" spans="1:42" hidden="1" x14ac:dyDescent="0.25">
      <c r="A222" s="19" t="s">
        <v>685</v>
      </c>
      <c r="B222" s="20" t="s">
        <v>1655</v>
      </c>
      <c r="C222" s="20" t="s">
        <v>702</v>
      </c>
      <c r="D222" s="20" t="s">
        <v>703</v>
      </c>
      <c r="E222" s="20" t="s">
        <v>52</v>
      </c>
      <c r="F222" s="20" t="s">
        <v>102</v>
      </c>
      <c r="G222" s="20" t="s">
        <v>73</v>
      </c>
      <c r="H222" s="20" t="s">
        <v>55</v>
      </c>
      <c r="I222" s="20" t="s">
        <v>56</v>
      </c>
      <c r="J222" s="20" t="s">
        <v>57</v>
      </c>
      <c r="K222" s="20" t="s">
        <v>57</v>
      </c>
      <c r="L222" s="20" t="s">
        <v>58</v>
      </c>
      <c r="M222" s="20">
        <v>93</v>
      </c>
      <c r="N222" s="20" t="s">
        <v>59</v>
      </c>
      <c r="O222" s="20" t="s">
        <v>59</v>
      </c>
      <c r="P222" s="20" t="s">
        <v>57</v>
      </c>
      <c r="Q222" s="20"/>
      <c r="R222" s="21">
        <v>20709738.809999999</v>
      </c>
      <c r="S222" s="21">
        <v>16181241.539999999</v>
      </c>
      <c r="T222" s="21">
        <v>19084948.219999999</v>
      </c>
      <c r="U222" s="21">
        <v>0</v>
      </c>
      <c r="V222" s="20" t="s">
        <v>57</v>
      </c>
      <c r="W222" s="21">
        <v>266191.33</v>
      </c>
      <c r="X222" s="21">
        <v>0</v>
      </c>
      <c r="Y222" s="20">
        <v>108243.35</v>
      </c>
      <c r="Z222" s="21">
        <v>1750105.01</v>
      </c>
      <c r="AA222" s="21">
        <v>-5828219.6100000003</v>
      </c>
      <c r="AB222" s="21">
        <v>0</v>
      </c>
      <c r="AC222" s="21">
        <v>0</v>
      </c>
      <c r="AD222" s="21">
        <v>16032418.050000001</v>
      </c>
      <c r="AE222" s="21">
        <v>16213092.25</v>
      </c>
      <c r="AF222" s="21">
        <v>527021.6</v>
      </c>
      <c r="AG222" s="21">
        <v>1542692.05</v>
      </c>
      <c r="AH222" s="21">
        <v>0</v>
      </c>
      <c r="AI222" s="21">
        <v>0</v>
      </c>
      <c r="AJ222" s="21">
        <v>966915.63</v>
      </c>
      <c r="AK222" s="21">
        <v>966915.63</v>
      </c>
      <c r="AL222" s="21">
        <v>863889</v>
      </c>
      <c r="AM222" s="21">
        <v>863889</v>
      </c>
      <c r="AN222" s="21">
        <v>103027</v>
      </c>
      <c r="AO222" s="21">
        <v>103027</v>
      </c>
      <c r="AP222" s="20" t="s">
        <v>1804</v>
      </c>
    </row>
    <row r="223" spans="1:42" hidden="1" x14ac:dyDescent="0.25">
      <c r="A223" s="19" t="s">
        <v>685</v>
      </c>
      <c r="B223" s="20" t="s">
        <v>1657</v>
      </c>
      <c r="C223" s="20" t="s">
        <v>711</v>
      </c>
      <c r="D223" s="20" t="s">
        <v>712</v>
      </c>
      <c r="E223" s="20" t="s">
        <v>52</v>
      </c>
      <c r="F223" s="20" t="s">
        <v>149</v>
      </c>
      <c r="G223" s="20" t="s">
        <v>54</v>
      </c>
      <c r="H223" s="20" t="s">
        <v>55</v>
      </c>
      <c r="I223" s="20" t="s">
        <v>56</v>
      </c>
      <c r="J223" s="20" t="s">
        <v>57</v>
      </c>
      <c r="K223" s="20" t="s">
        <v>59</v>
      </c>
      <c r="L223" s="20" t="s">
        <v>58</v>
      </c>
      <c r="M223" s="20">
        <v>78</v>
      </c>
      <c r="N223" s="20" t="s">
        <v>59</v>
      </c>
      <c r="O223" s="20" t="s">
        <v>59</v>
      </c>
      <c r="P223" s="20" t="s">
        <v>59</v>
      </c>
      <c r="Q223" s="20"/>
      <c r="R223" s="21">
        <v>674524.09</v>
      </c>
      <c r="S223" s="21">
        <v>4722878.91</v>
      </c>
      <c r="T223" s="21">
        <v>13440866.09</v>
      </c>
      <c r="U223" s="21">
        <v>905207.4</v>
      </c>
      <c r="V223" s="20" t="s">
        <v>57</v>
      </c>
      <c r="W223" s="21">
        <v>139828.41</v>
      </c>
      <c r="X223" s="21">
        <v>0</v>
      </c>
      <c r="Y223" s="20">
        <v>20752.48</v>
      </c>
      <c r="Z223" s="21">
        <v>-989658.95</v>
      </c>
      <c r="AA223" s="21">
        <v>841546.75</v>
      </c>
      <c r="AB223" s="21">
        <v>0</v>
      </c>
      <c r="AC223" s="21">
        <v>0</v>
      </c>
      <c r="AD223" s="21">
        <v>11111261.050000001</v>
      </c>
      <c r="AE223" s="21">
        <v>11111261.050000001</v>
      </c>
      <c r="AF223" s="21">
        <v>8223115.6699999999</v>
      </c>
      <c r="AG223" s="21">
        <v>10823436.73</v>
      </c>
      <c r="AH223" s="21">
        <v>0</v>
      </c>
      <c r="AI223" s="21">
        <v>0</v>
      </c>
      <c r="AJ223" s="21">
        <v>0</v>
      </c>
      <c r="AK223" s="21">
        <v>0</v>
      </c>
      <c r="AL223" s="21">
        <v>3800000</v>
      </c>
      <c r="AM223" s="21">
        <v>3800000</v>
      </c>
      <c r="AN223" s="21">
        <v>200000</v>
      </c>
      <c r="AO223" s="21">
        <v>200000</v>
      </c>
      <c r="AP223" s="20" t="s">
        <v>1804</v>
      </c>
    </row>
    <row r="224" spans="1:42" hidden="1" x14ac:dyDescent="0.25">
      <c r="A224" s="19" t="s">
        <v>685</v>
      </c>
      <c r="B224" s="20" t="s">
        <v>1659</v>
      </c>
      <c r="C224" s="20" t="s">
        <v>696</v>
      </c>
      <c r="D224" s="20" t="s">
        <v>697</v>
      </c>
      <c r="E224" s="20" t="s">
        <v>52</v>
      </c>
      <c r="F224" s="20" t="s">
        <v>128</v>
      </c>
      <c r="G224" s="20" t="s">
        <v>54</v>
      </c>
      <c r="H224" s="20" t="s">
        <v>55</v>
      </c>
      <c r="I224" s="20" t="s">
        <v>56</v>
      </c>
      <c r="J224" s="20" t="s">
        <v>57</v>
      </c>
      <c r="K224" s="20" t="s">
        <v>59</v>
      </c>
      <c r="L224" s="20" t="s">
        <v>111</v>
      </c>
      <c r="M224" s="20">
        <v>64</v>
      </c>
      <c r="N224" s="20" t="s">
        <v>59</v>
      </c>
      <c r="O224" s="20" t="s">
        <v>59</v>
      </c>
      <c r="P224" s="20" t="s">
        <v>59</v>
      </c>
      <c r="Q224" s="27" t="s">
        <v>1963</v>
      </c>
      <c r="R224" s="21">
        <v>241330608.38</v>
      </c>
      <c r="S224" s="21">
        <v>16851712.649999999</v>
      </c>
      <c r="T224" s="21">
        <v>59385488.439999998</v>
      </c>
      <c r="U224" s="21">
        <v>10858353.92</v>
      </c>
      <c r="V224" s="20" t="s">
        <v>59</v>
      </c>
      <c r="W224" s="21">
        <v>471909.12</v>
      </c>
      <c r="X224" s="21">
        <v>15430.55</v>
      </c>
      <c r="Y224" s="21">
        <v>14253.09</v>
      </c>
      <c r="Z224" s="21">
        <v>28571529.489999998</v>
      </c>
      <c r="AA224" s="21">
        <v>90224382.219999999</v>
      </c>
      <c r="AB224" s="21">
        <v>0</v>
      </c>
      <c r="AC224" s="21">
        <v>4405338.0199999996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721650</v>
      </c>
      <c r="AK224" s="21">
        <v>721650</v>
      </c>
      <c r="AL224" s="21">
        <v>57012127.880000003</v>
      </c>
      <c r="AM224" s="21">
        <v>59662136.710000001</v>
      </c>
      <c r="AN224" s="21">
        <v>0</v>
      </c>
      <c r="AO224" s="21">
        <v>0</v>
      </c>
      <c r="AP224" s="20" t="s">
        <v>1804</v>
      </c>
    </row>
    <row r="225" spans="1:42" hidden="1" x14ac:dyDescent="0.25">
      <c r="A225" s="19" t="s">
        <v>811</v>
      </c>
      <c r="B225" s="20" t="s">
        <v>1661</v>
      </c>
      <c r="C225" s="20" t="s">
        <v>813</v>
      </c>
      <c r="D225" s="20" t="s">
        <v>814</v>
      </c>
      <c r="E225" s="20" t="s">
        <v>67</v>
      </c>
      <c r="F225" s="20" t="s">
        <v>68</v>
      </c>
      <c r="G225" s="20" t="s">
        <v>54</v>
      </c>
      <c r="H225" s="20" t="s">
        <v>55</v>
      </c>
      <c r="I225" s="20" t="s">
        <v>56</v>
      </c>
      <c r="J225" s="20" t="s">
        <v>57</v>
      </c>
      <c r="K225" s="20" t="s">
        <v>57</v>
      </c>
      <c r="L225" s="20" t="s">
        <v>111</v>
      </c>
      <c r="M225" s="20">
        <v>0</v>
      </c>
      <c r="N225" s="20" t="s">
        <v>57</v>
      </c>
      <c r="O225" s="20" t="s">
        <v>57</v>
      </c>
      <c r="P225" s="20" t="s">
        <v>57</v>
      </c>
      <c r="Q225" s="20"/>
      <c r="R225" s="21">
        <v>0</v>
      </c>
      <c r="S225" s="21">
        <v>0</v>
      </c>
      <c r="T225" s="21">
        <v>0</v>
      </c>
      <c r="U225" s="21">
        <v>0</v>
      </c>
      <c r="V225" s="20" t="s">
        <v>57</v>
      </c>
      <c r="W225" s="21">
        <v>0</v>
      </c>
      <c r="X225" s="21">
        <v>0</v>
      </c>
      <c r="Y225" s="20">
        <v>0</v>
      </c>
      <c r="Z225" s="21">
        <v>0</v>
      </c>
      <c r="AA225" s="21">
        <v>0</v>
      </c>
      <c r="AB225" s="21">
        <v>0</v>
      </c>
      <c r="AC225" s="21">
        <v>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0" t="s">
        <v>1804</v>
      </c>
    </row>
    <row r="226" spans="1:42" hidden="1" x14ac:dyDescent="0.25">
      <c r="A226" s="19" t="s">
        <v>811</v>
      </c>
      <c r="B226" s="20" t="s">
        <v>1663</v>
      </c>
      <c r="C226" s="20" t="s">
        <v>831</v>
      </c>
      <c r="D226" s="20" t="s">
        <v>832</v>
      </c>
      <c r="E226" s="20" t="s">
        <v>52</v>
      </c>
      <c r="F226" s="20" t="s">
        <v>87</v>
      </c>
      <c r="G226" s="20" t="s">
        <v>54</v>
      </c>
      <c r="H226" s="20" t="s">
        <v>55</v>
      </c>
      <c r="I226" s="20" t="s">
        <v>56</v>
      </c>
      <c r="J226" s="20" t="s">
        <v>57</v>
      </c>
      <c r="K226" s="20" t="s">
        <v>57</v>
      </c>
      <c r="L226" s="20" t="s">
        <v>111</v>
      </c>
      <c r="M226" s="20">
        <v>701</v>
      </c>
      <c r="N226" s="20" t="s">
        <v>59</v>
      </c>
      <c r="O226" s="20" t="s">
        <v>59</v>
      </c>
      <c r="P226" s="20" t="s">
        <v>57</v>
      </c>
      <c r="Q226" s="20" t="s">
        <v>1964</v>
      </c>
      <c r="R226" s="21">
        <v>132907564</v>
      </c>
      <c r="S226" s="21">
        <v>102839649.66</v>
      </c>
      <c r="T226" s="21">
        <v>225204190</v>
      </c>
      <c r="U226" s="21">
        <v>93770</v>
      </c>
      <c r="V226" s="20" t="s">
        <v>57</v>
      </c>
      <c r="W226" s="21">
        <v>412765.15</v>
      </c>
      <c r="X226" s="21">
        <v>0</v>
      </c>
      <c r="Y226" s="20">
        <v>810125.71</v>
      </c>
      <c r="Z226" s="21">
        <v>-88267496</v>
      </c>
      <c r="AA226" s="21">
        <v>-1560389673</v>
      </c>
      <c r="AB226" s="21">
        <v>0</v>
      </c>
      <c r="AC226" s="21">
        <v>0</v>
      </c>
      <c r="AD226" s="21">
        <v>2341937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109501746</v>
      </c>
      <c r="AK226" s="21">
        <v>182631833</v>
      </c>
      <c r="AL226" s="21">
        <v>162631833</v>
      </c>
      <c r="AM226" s="21">
        <v>182631833</v>
      </c>
      <c r="AN226" s="21">
        <v>0</v>
      </c>
      <c r="AO226" s="21">
        <v>0</v>
      </c>
      <c r="AP226" s="20" t="s">
        <v>1804</v>
      </c>
    </row>
    <row r="227" spans="1:42" hidden="1" x14ac:dyDescent="0.25">
      <c r="A227" s="19" t="s">
        <v>811</v>
      </c>
      <c r="B227" s="20" t="s">
        <v>1665</v>
      </c>
      <c r="C227" s="20" t="s">
        <v>816</v>
      </c>
      <c r="D227" s="20" t="s">
        <v>817</v>
      </c>
      <c r="E227" s="20" t="s">
        <v>67</v>
      </c>
      <c r="F227" s="20" t="s">
        <v>91</v>
      </c>
      <c r="G227" s="20" t="s">
        <v>54</v>
      </c>
      <c r="H227" s="20" t="s">
        <v>55</v>
      </c>
      <c r="I227" s="20" t="s">
        <v>56</v>
      </c>
      <c r="J227" s="20" t="s">
        <v>57</v>
      </c>
      <c r="K227" s="20" t="s">
        <v>57</v>
      </c>
      <c r="L227" s="20" t="s">
        <v>111</v>
      </c>
      <c r="M227" s="20">
        <v>0</v>
      </c>
      <c r="N227" s="20" t="s">
        <v>57</v>
      </c>
      <c r="O227" s="20" t="s">
        <v>57</v>
      </c>
      <c r="P227" s="20" t="s">
        <v>57</v>
      </c>
      <c r="Q227" s="20"/>
      <c r="R227" s="21">
        <v>0</v>
      </c>
      <c r="S227" s="21">
        <v>0</v>
      </c>
      <c r="T227" s="21">
        <v>0</v>
      </c>
      <c r="U227" s="21">
        <v>0</v>
      </c>
      <c r="V227" s="20" t="s">
        <v>57</v>
      </c>
      <c r="W227" s="21">
        <v>0</v>
      </c>
      <c r="X227" s="21">
        <v>0</v>
      </c>
      <c r="Y227" s="20">
        <v>0</v>
      </c>
      <c r="Z227" s="21">
        <v>0</v>
      </c>
      <c r="AA227" s="21">
        <v>0</v>
      </c>
      <c r="AB227" s="21">
        <v>0</v>
      </c>
      <c r="AC227" s="21">
        <v>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0" t="s">
        <v>1804</v>
      </c>
    </row>
    <row r="228" spans="1:42" hidden="1" x14ac:dyDescent="0.25">
      <c r="A228" s="19" t="s">
        <v>811</v>
      </c>
      <c r="B228" s="20" t="s">
        <v>1667</v>
      </c>
      <c r="C228" s="20" t="s">
        <v>819</v>
      </c>
      <c r="D228" s="20" t="s">
        <v>820</v>
      </c>
      <c r="E228" s="20" t="s">
        <v>67</v>
      </c>
      <c r="F228" s="20" t="s">
        <v>98</v>
      </c>
      <c r="G228" s="20" t="s">
        <v>54</v>
      </c>
      <c r="H228" s="20" t="s">
        <v>55</v>
      </c>
      <c r="I228" s="20" t="s">
        <v>56</v>
      </c>
      <c r="J228" s="20" t="s">
        <v>57</v>
      </c>
      <c r="K228" s="20" t="s">
        <v>57</v>
      </c>
      <c r="L228" s="20" t="s">
        <v>111</v>
      </c>
      <c r="M228" s="20">
        <v>0</v>
      </c>
      <c r="N228" s="20" t="s">
        <v>57</v>
      </c>
      <c r="O228" s="20" t="s">
        <v>57</v>
      </c>
      <c r="P228" s="20" t="s">
        <v>57</v>
      </c>
      <c r="Q228" s="20"/>
      <c r="R228" s="21">
        <v>0</v>
      </c>
      <c r="S228" s="21">
        <v>0</v>
      </c>
      <c r="T228" s="21">
        <v>0</v>
      </c>
      <c r="U228" s="21">
        <v>0</v>
      </c>
      <c r="V228" s="20" t="s">
        <v>57</v>
      </c>
      <c r="W228" s="21">
        <v>0</v>
      </c>
      <c r="X228" s="21">
        <v>0</v>
      </c>
      <c r="Y228" s="20">
        <v>0</v>
      </c>
      <c r="Z228" s="21">
        <v>0</v>
      </c>
      <c r="AA228" s="21">
        <v>0</v>
      </c>
      <c r="AB228" s="21">
        <v>0</v>
      </c>
      <c r="AC228" s="21">
        <v>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0" t="s">
        <v>1804</v>
      </c>
    </row>
    <row r="229" spans="1:42" hidden="1" x14ac:dyDescent="0.25">
      <c r="A229" s="19" t="s">
        <v>811</v>
      </c>
      <c r="B229" s="20" t="s">
        <v>1669</v>
      </c>
      <c r="C229" s="20" t="s">
        <v>822</v>
      </c>
      <c r="D229" s="20" t="s">
        <v>823</v>
      </c>
      <c r="E229" s="20" t="s">
        <v>52</v>
      </c>
      <c r="F229" s="20" t="s">
        <v>185</v>
      </c>
      <c r="G229" s="20" t="s">
        <v>73</v>
      </c>
      <c r="H229" s="20" t="s">
        <v>55</v>
      </c>
      <c r="I229" s="20" t="s">
        <v>56</v>
      </c>
      <c r="J229" s="20" t="s">
        <v>57</v>
      </c>
      <c r="K229" s="20" t="s">
        <v>57</v>
      </c>
      <c r="L229" s="20" t="s">
        <v>111</v>
      </c>
      <c r="M229" s="20">
        <v>22</v>
      </c>
      <c r="N229" s="20" t="s">
        <v>59</v>
      </c>
      <c r="O229" s="20" t="s">
        <v>59</v>
      </c>
      <c r="P229" s="20" t="s">
        <v>57</v>
      </c>
      <c r="Q229" s="27" t="s">
        <v>1965</v>
      </c>
      <c r="R229" s="21">
        <v>21974470.170000002</v>
      </c>
      <c r="S229" s="21">
        <v>2232844.9</v>
      </c>
      <c r="T229" s="21">
        <v>19856558.059999999</v>
      </c>
      <c r="U229" s="21">
        <v>93770</v>
      </c>
      <c r="V229" s="20" t="s">
        <v>57</v>
      </c>
      <c r="W229" s="21">
        <v>269745.32</v>
      </c>
      <c r="X229" s="21">
        <v>0</v>
      </c>
      <c r="Y229" s="20">
        <v>0</v>
      </c>
      <c r="Z229" s="21">
        <v>948967.66</v>
      </c>
      <c r="AA229" s="21">
        <v>1841778478.04</v>
      </c>
      <c r="AB229" s="21">
        <v>0</v>
      </c>
      <c r="AC229" s="21">
        <v>0</v>
      </c>
      <c r="AD229" s="21">
        <v>0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25928261.629999999</v>
      </c>
      <c r="AK229" s="21">
        <v>25928261.629999999</v>
      </c>
      <c r="AL229" s="21">
        <v>25988034.100000001</v>
      </c>
      <c r="AM229" s="21">
        <v>25988034.100000001</v>
      </c>
      <c r="AN229" s="21">
        <v>0</v>
      </c>
      <c r="AO229" s="21">
        <v>0</v>
      </c>
      <c r="AP229" s="20" t="s">
        <v>1804</v>
      </c>
    </row>
    <row r="230" spans="1:42" hidden="1" x14ac:dyDescent="0.25">
      <c r="A230" s="19" t="s">
        <v>811</v>
      </c>
      <c r="B230" s="20" t="s">
        <v>1671</v>
      </c>
      <c r="C230" s="20" t="s">
        <v>828</v>
      </c>
      <c r="D230" s="20" t="s">
        <v>829</v>
      </c>
      <c r="E230" s="20" t="s">
        <v>52</v>
      </c>
      <c r="F230" s="20" t="s">
        <v>128</v>
      </c>
      <c r="G230" s="20" t="s">
        <v>54</v>
      </c>
      <c r="H230" s="20" t="s">
        <v>55</v>
      </c>
      <c r="I230" s="20" t="s">
        <v>56</v>
      </c>
      <c r="J230" s="20" t="s">
        <v>57</v>
      </c>
      <c r="K230" s="20" t="s">
        <v>57</v>
      </c>
      <c r="L230" s="20" t="s">
        <v>111</v>
      </c>
      <c r="M230" s="20">
        <v>10</v>
      </c>
      <c r="N230" s="20" t="s">
        <v>59</v>
      </c>
      <c r="O230" s="20" t="s">
        <v>59</v>
      </c>
      <c r="P230" s="20" t="s">
        <v>57</v>
      </c>
      <c r="Q230" s="20"/>
      <c r="R230" s="21">
        <v>89511.79</v>
      </c>
      <c r="S230" s="21">
        <v>308504.06</v>
      </c>
      <c r="T230" s="21">
        <v>448850.06</v>
      </c>
      <c r="U230" s="21">
        <v>0</v>
      </c>
      <c r="V230" s="20" t="s">
        <v>57</v>
      </c>
      <c r="W230" s="21">
        <v>144000</v>
      </c>
      <c r="X230" s="21">
        <v>0</v>
      </c>
      <c r="Y230" s="20">
        <v>0</v>
      </c>
      <c r="Z230" s="21">
        <v>-359338.27</v>
      </c>
      <c r="AA230" s="21">
        <v>1727624.59</v>
      </c>
      <c r="AB230" s="21">
        <v>0</v>
      </c>
      <c r="AC230" s="21">
        <v>0</v>
      </c>
      <c r="AD230" s="21">
        <v>0</v>
      </c>
      <c r="AE230" s="21">
        <v>0</v>
      </c>
      <c r="AF230" s="21">
        <v>0</v>
      </c>
      <c r="AG230" s="21">
        <v>0</v>
      </c>
      <c r="AH230" s="21">
        <v>170000</v>
      </c>
      <c r="AI230" s="21">
        <v>0</v>
      </c>
      <c r="AJ230" s="21">
        <v>1332480</v>
      </c>
      <c r="AK230" s="21">
        <v>1417480</v>
      </c>
      <c r="AL230" s="21">
        <v>7838110</v>
      </c>
      <c r="AM230" s="21">
        <v>1332478</v>
      </c>
      <c r="AN230" s="21">
        <v>0</v>
      </c>
      <c r="AO230" s="21">
        <v>85000</v>
      </c>
      <c r="AP230" s="20" t="s">
        <v>1804</v>
      </c>
    </row>
    <row r="231" spans="1:42" hidden="1" x14ac:dyDescent="0.25">
      <c r="A231" s="19" t="s">
        <v>811</v>
      </c>
      <c r="B231" s="20" t="s">
        <v>1245</v>
      </c>
      <c r="C231" s="20" t="s">
        <v>825</v>
      </c>
      <c r="D231" s="20" t="s">
        <v>826</v>
      </c>
      <c r="E231" s="20" t="s">
        <v>52</v>
      </c>
      <c r="F231" s="20" t="s">
        <v>239</v>
      </c>
      <c r="G231" s="20" t="s">
        <v>73</v>
      </c>
      <c r="H231" s="20" t="s">
        <v>55</v>
      </c>
      <c r="I231" s="20" t="s">
        <v>56</v>
      </c>
      <c r="J231" s="20" t="s">
        <v>57</v>
      </c>
      <c r="K231" s="20" t="s">
        <v>57</v>
      </c>
      <c r="L231" s="20" t="s">
        <v>111</v>
      </c>
      <c r="M231" s="20">
        <v>78</v>
      </c>
      <c r="N231" s="20" t="s">
        <v>59</v>
      </c>
      <c r="O231" s="20" t="s">
        <v>59</v>
      </c>
      <c r="P231" s="20" t="s">
        <v>57</v>
      </c>
      <c r="Q231" s="20"/>
      <c r="R231" s="21">
        <v>19649804.579999998</v>
      </c>
      <c r="S231" s="21">
        <v>12887374.789999999</v>
      </c>
      <c r="T231" s="21">
        <v>14978968.52</v>
      </c>
      <c r="U231" s="21">
        <v>1254504.76</v>
      </c>
      <c r="V231" s="20" t="s">
        <v>57</v>
      </c>
      <c r="W231" s="21">
        <v>343022.48</v>
      </c>
      <c r="X231" s="21">
        <v>0</v>
      </c>
      <c r="Y231" s="20">
        <v>0</v>
      </c>
      <c r="Z231" s="21">
        <v>7456940.46</v>
      </c>
      <c r="AA231" s="21">
        <v>19225722.100000001</v>
      </c>
      <c r="AB231" s="21">
        <v>0</v>
      </c>
      <c r="AC231" s="21">
        <v>0</v>
      </c>
      <c r="AD231" s="21">
        <v>0</v>
      </c>
      <c r="AE231" s="21">
        <v>7000000</v>
      </c>
      <c r="AF231" s="21">
        <v>0</v>
      </c>
      <c r="AG231" s="21">
        <v>0</v>
      </c>
      <c r="AH231" s="21">
        <v>0</v>
      </c>
      <c r="AI231" s="21">
        <v>7000000</v>
      </c>
      <c r="AJ231" s="21">
        <v>100000</v>
      </c>
      <c r="AK231" s="21">
        <v>100000</v>
      </c>
      <c r="AL231" s="21">
        <v>2700000</v>
      </c>
      <c r="AM231" s="21">
        <v>2700000</v>
      </c>
      <c r="AN231" s="21">
        <v>0</v>
      </c>
      <c r="AO231" s="21">
        <v>8928781.6400000006</v>
      </c>
      <c r="AP231" s="20" t="s">
        <v>1819</v>
      </c>
    </row>
    <row r="232" spans="1:42" hidden="1" x14ac:dyDescent="0.25">
      <c r="A232" s="19" t="s">
        <v>833</v>
      </c>
      <c r="B232" s="20" t="s">
        <v>1966</v>
      </c>
      <c r="C232" s="22" t="s">
        <v>1967</v>
      </c>
      <c r="D232" s="20" t="s">
        <v>836</v>
      </c>
      <c r="E232" s="20" t="s">
        <v>52</v>
      </c>
      <c r="F232" s="20" t="s">
        <v>63</v>
      </c>
      <c r="G232" s="20" t="s">
        <v>54</v>
      </c>
      <c r="H232" s="20" t="s">
        <v>55</v>
      </c>
      <c r="I232" s="20" t="s">
        <v>56</v>
      </c>
      <c r="J232" s="20" t="s">
        <v>57</v>
      </c>
      <c r="K232" s="20" t="s">
        <v>57</v>
      </c>
      <c r="L232" s="20" t="s">
        <v>58</v>
      </c>
      <c r="M232" s="20">
        <v>33</v>
      </c>
      <c r="N232" s="20" t="s">
        <v>59</v>
      </c>
      <c r="O232" s="20" t="s">
        <v>59</v>
      </c>
      <c r="P232" s="20" t="s">
        <v>57</v>
      </c>
      <c r="Q232" s="20" t="s">
        <v>1968</v>
      </c>
      <c r="R232" s="21">
        <v>864345.72</v>
      </c>
      <c r="S232" s="21">
        <v>6599024.0700000003</v>
      </c>
      <c r="T232" s="21">
        <v>8189784.5099999998</v>
      </c>
      <c r="U232" s="21">
        <v>0</v>
      </c>
      <c r="V232" s="20" t="s">
        <v>57</v>
      </c>
      <c r="W232" s="21">
        <v>301275</v>
      </c>
      <c r="X232" s="21">
        <v>0</v>
      </c>
      <c r="Y232" s="20">
        <v>0</v>
      </c>
      <c r="Z232" s="21">
        <v>345000</v>
      </c>
      <c r="AA232" s="21">
        <v>12611057.23</v>
      </c>
      <c r="AB232" s="21">
        <v>0</v>
      </c>
      <c r="AC232" s="21">
        <v>0</v>
      </c>
      <c r="AD232" s="21">
        <v>5390826.8899999997</v>
      </c>
      <c r="AE232" s="21">
        <v>7493451.2199999997</v>
      </c>
      <c r="AF232" s="21">
        <v>0</v>
      </c>
      <c r="AG232" s="21">
        <v>0</v>
      </c>
      <c r="AH232" s="21">
        <v>5259095.1100000003</v>
      </c>
      <c r="AI232" s="21">
        <v>0</v>
      </c>
      <c r="AJ232" s="21">
        <v>16159750</v>
      </c>
      <c r="AK232" s="21">
        <v>16164393</v>
      </c>
      <c r="AL232" s="21">
        <v>16164393.109999999</v>
      </c>
      <c r="AM232" s="21">
        <v>16164393.109999999</v>
      </c>
      <c r="AN232" s="21">
        <v>0</v>
      </c>
      <c r="AO232" s="21">
        <v>0</v>
      </c>
      <c r="AP232" s="20" t="s">
        <v>1804</v>
      </c>
    </row>
    <row r="233" spans="1:42" hidden="1" x14ac:dyDescent="0.25">
      <c r="A233" s="19" t="s">
        <v>833</v>
      </c>
      <c r="B233" s="20" t="s">
        <v>1674</v>
      </c>
      <c r="C233" s="20" t="s">
        <v>838</v>
      </c>
      <c r="D233" s="20" t="s">
        <v>839</v>
      </c>
      <c r="E233" s="20" t="s">
        <v>52</v>
      </c>
      <c r="F233" s="20" t="s">
        <v>87</v>
      </c>
      <c r="G233" s="20" t="s">
        <v>54</v>
      </c>
      <c r="H233" s="20" t="s">
        <v>55</v>
      </c>
      <c r="I233" s="20" t="s">
        <v>256</v>
      </c>
      <c r="J233" s="20" t="s">
        <v>59</v>
      </c>
      <c r="K233" s="20" t="s">
        <v>59</v>
      </c>
      <c r="L233" s="20" t="s">
        <v>111</v>
      </c>
      <c r="M233" s="20">
        <v>919</v>
      </c>
      <c r="N233" s="20" t="s">
        <v>59</v>
      </c>
      <c r="O233" s="20" t="s">
        <v>59</v>
      </c>
      <c r="P233" s="20" t="s">
        <v>57</v>
      </c>
      <c r="Q233" s="20"/>
      <c r="R233" s="21">
        <v>110091435.56999999</v>
      </c>
      <c r="S233" s="21">
        <v>81740815.409999996</v>
      </c>
      <c r="T233" s="21">
        <v>198945377.33000001</v>
      </c>
      <c r="U233" s="21">
        <v>22141377.329999998</v>
      </c>
      <c r="V233" s="20" t="s">
        <v>57</v>
      </c>
      <c r="W233" s="21">
        <v>407583.84</v>
      </c>
      <c r="X233" s="21">
        <v>0</v>
      </c>
      <c r="Y233" s="20">
        <v>0</v>
      </c>
      <c r="Z233" s="21">
        <v>46682516.509999998</v>
      </c>
      <c r="AA233" s="21">
        <v>-630509735.79999995</v>
      </c>
      <c r="AB233" s="21">
        <v>0</v>
      </c>
      <c r="AC233" s="21">
        <v>0</v>
      </c>
      <c r="AD233" s="21">
        <v>0</v>
      </c>
      <c r="AE233" s="21">
        <v>0</v>
      </c>
      <c r="AF233" s="21">
        <v>0</v>
      </c>
      <c r="AG233" s="21">
        <v>0</v>
      </c>
      <c r="AH233" s="21">
        <v>0</v>
      </c>
      <c r="AI233" s="21">
        <v>21500000</v>
      </c>
      <c r="AJ233" s="21">
        <v>35968265</v>
      </c>
      <c r="AK233" s="21">
        <v>52304066</v>
      </c>
      <c r="AL233" s="21">
        <v>47210883.619999997</v>
      </c>
      <c r="AM233" s="21">
        <v>68710883.620000005</v>
      </c>
      <c r="AN233" s="21">
        <v>0</v>
      </c>
      <c r="AO233" s="21">
        <v>0</v>
      </c>
      <c r="AP233" s="20" t="s">
        <v>1804</v>
      </c>
    </row>
    <row r="234" spans="1:42" hidden="1" x14ac:dyDescent="0.25">
      <c r="A234" s="19" t="s">
        <v>833</v>
      </c>
      <c r="B234" s="20" t="s">
        <v>1676</v>
      </c>
      <c r="C234" s="20" t="s">
        <v>841</v>
      </c>
      <c r="D234" s="20" t="s">
        <v>842</v>
      </c>
      <c r="E234" s="20" t="s">
        <v>67</v>
      </c>
      <c r="F234" s="20" t="s">
        <v>280</v>
      </c>
      <c r="G234" s="20" t="s">
        <v>54</v>
      </c>
      <c r="H234" s="20" t="s">
        <v>55</v>
      </c>
      <c r="I234" s="20" t="s">
        <v>56</v>
      </c>
      <c r="J234" s="20" t="s">
        <v>57</v>
      </c>
      <c r="K234" s="20" t="s">
        <v>57</v>
      </c>
      <c r="L234" s="20" t="s">
        <v>58</v>
      </c>
      <c r="M234" s="20">
        <v>246</v>
      </c>
      <c r="N234" s="20" t="s">
        <v>59</v>
      </c>
      <c r="O234" s="20" t="s">
        <v>59</v>
      </c>
      <c r="P234" s="20" t="s">
        <v>59</v>
      </c>
      <c r="Q234" s="20" t="s">
        <v>1189</v>
      </c>
      <c r="R234" s="21">
        <v>0</v>
      </c>
      <c r="S234" s="21">
        <v>42663646.18</v>
      </c>
      <c r="T234" s="21">
        <v>86242298.379999995</v>
      </c>
      <c r="U234" s="21">
        <v>0</v>
      </c>
      <c r="V234" s="20" t="s">
        <v>57</v>
      </c>
      <c r="W234" s="21">
        <v>309000</v>
      </c>
      <c r="X234" s="21">
        <v>0</v>
      </c>
      <c r="Y234" s="20">
        <v>0</v>
      </c>
      <c r="Z234" s="21">
        <v>-13775134.35</v>
      </c>
      <c r="AA234" s="21">
        <v>-27665870.010000002</v>
      </c>
      <c r="AB234" s="21">
        <v>0</v>
      </c>
      <c r="AC234" s="21">
        <v>0</v>
      </c>
      <c r="AD234" s="21">
        <v>15099888.09</v>
      </c>
      <c r="AE234" s="21">
        <v>85965986.640000001</v>
      </c>
      <c r="AF234" s="21">
        <v>0</v>
      </c>
      <c r="AG234" s="21">
        <v>0</v>
      </c>
      <c r="AH234" s="21">
        <v>0</v>
      </c>
      <c r="AI234" s="21">
        <v>0</v>
      </c>
      <c r="AJ234" s="21">
        <v>192846707637</v>
      </c>
      <c r="AK234" s="21">
        <v>192846707637</v>
      </c>
      <c r="AL234" s="21">
        <v>1313101397.05</v>
      </c>
      <c r="AM234" s="21">
        <v>1313101397.05</v>
      </c>
      <c r="AN234" s="21">
        <v>0</v>
      </c>
      <c r="AO234" s="21">
        <v>0</v>
      </c>
      <c r="AP234" s="20" t="s">
        <v>1804</v>
      </c>
    </row>
    <row r="235" spans="1:42" hidden="1" x14ac:dyDescent="0.25">
      <c r="A235" s="19" t="s">
        <v>833</v>
      </c>
      <c r="B235" s="20" t="s">
        <v>1678</v>
      </c>
      <c r="C235" s="20" t="s">
        <v>844</v>
      </c>
      <c r="D235" s="20" t="s">
        <v>845</v>
      </c>
      <c r="E235" s="20" t="s">
        <v>52</v>
      </c>
      <c r="F235" s="20" t="s">
        <v>63</v>
      </c>
      <c r="G235" s="20" t="s">
        <v>54</v>
      </c>
      <c r="H235" s="20" t="s">
        <v>55</v>
      </c>
      <c r="I235" s="20" t="s">
        <v>56</v>
      </c>
      <c r="J235" s="20" t="s">
        <v>57</v>
      </c>
      <c r="K235" s="20" t="s">
        <v>57</v>
      </c>
      <c r="L235" s="20" t="s">
        <v>58</v>
      </c>
      <c r="M235" s="20">
        <v>264</v>
      </c>
      <c r="N235" s="20" t="s">
        <v>59</v>
      </c>
      <c r="O235" s="20" t="s">
        <v>59</v>
      </c>
      <c r="P235" s="20" t="s">
        <v>57</v>
      </c>
      <c r="Q235" s="20"/>
      <c r="R235" s="21">
        <v>68246839</v>
      </c>
      <c r="S235" s="21">
        <v>23046046.109999999</v>
      </c>
      <c r="T235" s="21">
        <v>71201171.599999994</v>
      </c>
      <c r="U235" s="21">
        <v>0</v>
      </c>
      <c r="V235" s="20" t="s">
        <v>57</v>
      </c>
      <c r="W235" s="21">
        <v>278100</v>
      </c>
      <c r="X235" s="21">
        <v>0</v>
      </c>
      <c r="Y235" s="20">
        <v>0</v>
      </c>
      <c r="Z235" s="21">
        <v>2954332.6</v>
      </c>
      <c r="AA235" s="21">
        <v>89449539.180000007</v>
      </c>
      <c r="AB235" s="21">
        <v>0</v>
      </c>
      <c r="AC235" s="21">
        <v>0</v>
      </c>
      <c r="AD235" s="21">
        <v>24106938.57</v>
      </c>
      <c r="AE235" s="21">
        <v>53523112.960000001</v>
      </c>
      <c r="AF235" s="21">
        <v>24106938.57</v>
      </c>
      <c r="AG235" s="21">
        <v>53523112.960000001</v>
      </c>
      <c r="AH235" s="21">
        <v>0</v>
      </c>
      <c r="AI235" s="21">
        <v>0</v>
      </c>
      <c r="AJ235" s="21">
        <v>533496172</v>
      </c>
      <c r="AK235" s="21">
        <v>533496172</v>
      </c>
      <c r="AL235" s="21">
        <v>533496172.04000002</v>
      </c>
      <c r="AM235" s="21">
        <v>533496172.04000002</v>
      </c>
      <c r="AN235" s="21">
        <v>0</v>
      </c>
      <c r="AO235" s="21">
        <v>0</v>
      </c>
      <c r="AP235" s="20" t="s">
        <v>1804</v>
      </c>
    </row>
    <row r="236" spans="1:42" hidden="1" x14ac:dyDescent="0.25">
      <c r="A236" s="19" t="s">
        <v>833</v>
      </c>
      <c r="B236" s="20" t="s">
        <v>1682</v>
      </c>
      <c r="C236" s="20" t="s">
        <v>847</v>
      </c>
      <c r="D236" s="20" t="s">
        <v>848</v>
      </c>
      <c r="E236" s="20" t="s">
        <v>52</v>
      </c>
      <c r="F236" s="20" t="s">
        <v>121</v>
      </c>
      <c r="G236" s="20" t="s">
        <v>73</v>
      </c>
      <c r="H236" s="20" t="s">
        <v>74</v>
      </c>
      <c r="I236" s="20" t="s">
        <v>56</v>
      </c>
      <c r="J236" s="20" t="s">
        <v>57</v>
      </c>
      <c r="K236" s="20" t="s">
        <v>57</v>
      </c>
      <c r="L236" s="20" t="s">
        <v>58</v>
      </c>
      <c r="M236" s="20">
        <v>71</v>
      </c>
      <c r="N236" s="20" t="s">
        <v>59</v>
      </c>
      <c r="O236" s="20" t="s">
        <v>57</v>
      </c>
      <c r="P236" s="20" t="s">
        <v>59</v>
      </c>
      <c r="Q236" s="20"/>
      <c r="R236" s="21">
        <v>4251929.91</v>
      </c>
      <c r="S236" s="21">
        <v>3876512.55</v>
      </c>
      <c r="T236" s="21">
        <v>4260507.7699999996</v>
      </c>
      <c r="U236" s="21">
        <v>0</v>
      </c>
      <c r="V236" s="20" t="s">
        <v>57</v>
      </c>
      <c r="W236" s="21">
        <v>130000</v>
      </c>
      <c r="X236" s="21">
        <v>0</v>
      </c>
      <c r="Y236" s="20">
        <v>0</v>
      </c>
      <c r="Z236" s="21">
        <v>-697762.86</v>
      </c>
      <c r="AA236" s="21">
        <v>-958380.88</v>
      </c>
      <c r="AB236" s="21">
        <v>800000</v>
      </c>
      <c r="AC236" s="21">
        <v>0</v>
      </c>
      <c r="AD236" s="21">
        <v>5643493.9100000001</v>
      </c>
      <c r="AE236" s="21">
        <v>0</v>
      </c>
      <c r="AF236" s="21">
        <v>0</v>
      </c>
      <c r="AG236" s="21">
        <v>0</v>
      </c>
      <c r="AH236" s="21">
        <v>0</v>
      </c>
      <c r="AI236" s="21">
        <v>0</v>
      </c>
      <c r="AJ236" s="21">
        <v>0</v>
      </c>
      <c r="AK236" s="21">
        <v>0</v>
      </c>
      <c r="AL236" s="21">
        <v>800000</v>
      </c>
      <c r="AM236" s="21">
        <v>800000</v>
      </c>
      <c r="AN236" s="21">
        <v>0</v>
      </c>
      <c r="AO236" s="21">
        <v>0</v>
      </c>
      <c r="AP236" s="20" t="s">
        <v>1804</v>
      </c>
    </row>
    <row r="237" spans="1:42" hidden="1" x14ac:dyDescent="0.25">
      <c r="A237" s="19" t="s">
        <v>713</v>
      </c>
      <c r="B237" s="20" t="s">
        <v>1684</v>
      </c>
      <c r="C237" s="20" t="s">
        <v>727</v>
      </c>
      <c r="D237" s="20" t="s">
        <v>728</v>
      </c>
      <c r="E237" s="20" t="s">
        <v>52</v>
      </c>
      <c r="F237" s="20" t="s">
        <v>68</v>
      </c>
      <c r="G237" s="20" t="s">
        <v>54</v>
      </c>
      <c r="H237" s="20" t="s">
        <v>55</v>
      </c>
      <c r="I237" s="20" t="s">
        <v>56</v>
      </c>
      <c r="J237" s="20" t="s">
        <v>57</v>
      </c>
      <c r="K237" s="20" t="s">
        <v>57</v>
      </c>
      <c r="L237" s="20" t="s">
        <v>111</v>
      </c>
      <c r="M237" s="20">
        <v>228</v>
      </c>
      <c r="N237" s="20" t="s">
        <v>59</v>
      </c>
      <c r="O237" s="20" t="s">
        <v>59</v>
      </c>
      <c r="P237" s="20" t="s">
        <v>59</v>
      </c>
      <c r="Q237" s="20" t="s">
        <v>1164</v>
      </c>
      <c r="R237" s="21">
        <v>507041320.48000002</v>
      </c>
      <c r="S237" s="21">
        <v>37364404.990000002</v>
      </c>
      <c r="T237" s="21">
        <v>467639137.66000003</v>
      </c>
      <c r="U237" s="21">
        <v>0</v>
      </c>
      <c r="V237" s="20" t="s">
        <v>59</v>
      </c>
      <c r="W237" s="21">
        <v>26849.71</v>
      </c>
      <c r="X237" s="21">
        <v>45545.29</v>
      </c>
      <c r="Y237" s="21">
        <v>27525.94</v>
      </c>
      <c r="Z237" s="21">
        <v>54447056.07</v>
      </c>
      <c r="AA237" s="21">
        <v>826739255.45000005</v>
      </c>
      <c r="AB237" s="21">
        <v>0</v>
      </c>
      <c r="AC237" s="21">
        <v>0</v>
      </c>
      <c r="AD237" s="21">
        <v>0</v>
      </c>
      <c r="AE237" s="21">
        <v>0</v>
      </c>
      <c r="AF237" s="21">
        <v>0</v>
      </c>
      <c r="AG237" s="21">
        <v>0</v>
      </c>
      <c r="AH237" s="21">
        <v>0</v>
      </c>
      <c r="AI237" s="21">
        <v>0</v>
      </c>
      <c r="AJ237" s="21">
        <v>100</v>
      </c>
      <c r="AK237" s="21">
        <v>100</v>
      </c>
      <c r="AL237" s="21">
        <v>2673478</v>
      </c>
      <c r="AM237" s="21">
        <v>2673478</v>
      </c>
      <c r="AN237" s="21">
        <v>0</v>
      </c>
      <c r="AO237" s="21">
        <v>0</v>
      </c>
      <c r="AP237" s="20" t="s">
        <v>1804</v>
      </c>
    </row>
    <row r="238" spans="1:42" hidden="1" x14ac:dyDescent="0.25">
      <c r="A238" s="19" t="s">
        <v>713</v>
      </c>
      <c r="B238" s="20" t="s">
        <v>1686</v>
      </c>
      <c r="C238" s="20" t="s">
        <v>724</v>
      </c>
      <c r="D238" s="20" t="s">
        <v>725</v>
      </c>
      <c r="E238" s="20" t="s">
        <v>52</v>
      </c>
      <c r="F238" s="20" t="s">
        <v>68</v>
      </c>
      <c r="G238" s="20" t="s">
        <v>54</v>
      </c>
      <c r="H238" s="20" t="s">
        <v>55</v>
      </c>
      <c r="I238" s="20" t="s">
        <v>256</v>
      </c>
      <c r="J238" s="20" t="s">
        <v>59</v>
      </c>
      <c r="K238" s="20" t="s">
        <v>57</v>
      </c>
      <c r="L238" s="20" t="s">
        <v>111</v>
      </c>
      <c r="M238" s="20">
        <v>8658</v>
      </c>
      <c r="N238" s="20" t="s">
        <v>59</v>
      </c>
      <c r="O238" s="20" t="s">
        <v>59</v>
      </c>
      <c r="P238" s="20" t="s">
        <v>59</v>
      </c>
      <c r="Q238" s="20" t="s">
        <v>1969</v>
      </c>
      <c r="R238" s="21">
        <v>12992510000</v>
      </c>
      <c r="S238" s="21">
        <v>2155779000</v>
      </c>
      <c r="T238" s="21">
        <v>11256050000</v>
      </c>
      <c r="U238" s="21">
        <v>727031000</v>
      </c>
      <c r="V238" s="20" t="s">
        <v>59</v>
      </c>
      <c r="W238" s="21">
        <v>1611494.51</v>
      </c>
      <c r="X238" s="21">
        <v>0</v>
      </c>
      <c r="Y238" s="21">
        <v>0</v>
      </c>
      <c r="Z238" s="21">
        <v>714934000</v>
      </c>
      <c r="AA238" s="21">
        <v>9420127000</v>
      </c>
      <c r="AB238" s="21">
        <v>3832090849.4899998</v>
      </c>
      <c r="AC238" s="21">
        <v>178762127.30000001</v>
      </c>
      <c r="AD238" s="21">
        <v>0</v>
      </c>
      <c r="AE238" s="21">
        <v>0</v>
      </c>
      <c r="AF238" s="21">
        <v>0</v>
      </c>
      <c r="AG238" s="21">
        <v>0</v>
      </c>
      <c r="AH238" s="21">
        <v>0</v>
      </c>
      <c r="AI238" s="21">
        <v>0</v>
      </c>
      <c r="AJ238" s="21">
        <v>49.39</v>
      </c>
      <c r="AK238" s="21">
        <v>49.39</v>
      </c>
      <c r="AL238" s="21">
        <v>5200000000</v>
      </c>
      <c r="AM238" s="21">
        <v>5200000000</v>
      </c>
      <c r="AN238" s="21">
        <v>0</v>
      </c>
      <c r="AO238" s="21">
        <v>0</v>
      </c>
      <c r="AP238" s="20" t="s">
        <v>1804</v>
      </c>
    </row>
    <row r="239" spans="1:42" hidden="1" x14ac:dyDescent="0.25">
      <c r="A239" s="19" t="s">
        <v>713</v>
      </c>
      <c r="B239" s="20" t="s">
        <v>1970</v>
      </c>
      <c r="C239" s="20" t="s">
        <v>1289</v>
      </c>
      <c r="D239" s="20" t="s">
        <v>740</v>
      </c>
      <c r="E239" s="20" t="s">
        <v>52</v>
      </c>
      <c r="F239" s="20" t="s">
        <v>68</v>
      </c>
      <c r="G239" s="20" t="s">
        <v>73</v>
      </c>
      <c r="H239" s="20" t="s">
        <v>74</v>
      </c>
      <c r="I239" s="20" t="s">
        <v>56</v>
      </c>
      <c r="J239" s="20" t="s">
        <v>57</v>
      </c>
      <c r="K239" s="20" t="s">
        <v>57</v>
      </c>
      <c r="L239" s="20" t="s">
        <v>111</v>
      </c>
      <c r="M239" s="20">
        <v>457</v>
      </c>
      <c r="N239" s="20" t="s">
        <v>59</v>
      </c>
      <c r="O239" s="20" t="s">
        <v>59</v>
      </c>
      <c r="P239" s="20" t="s">
        <v>59</v>
      </c>
      <c r="Q239" s="20" t="s">
        <v>1168</v>
      </c>
      <c r="R239" s="21">
        <v>1978030818.8599999</v>
      </c>
      <c r="S239" s="21">
        <v>207496738.56</v>
      </c>
      <c r="T239" s="21">
        <v>1183619214.5699999</v>
      </c>
      <c r="U239" s="21">
        <v>5811947</v>
      </c>
      <c r="V239" s="20" t="s">
        <v>59</v>
      </c>
      <c r="W239" s="21">
        <v>741447.19</v>
      </c>
      <c r="X239" s="21">
        <v>51747.09</v>
      </c>
      <c r="Y239" s="21">
        <v>22385.29</v>
      </c>
      <c r="Z239" s="21">
        <v>229699000</v>
      </c>
      <c r="AA239" s="21">
        <v>3838305000</v>
      </c>
      <c r="AB239" s="21">
        <v>0</v>
      </c>
      <c r="AC239" s="21">
        <v>0</v>
      </c>
      <c r="AD239" s="21">
        <v>0</v>
      </c>
      <c r="AE239" s="21">
        <v>0</v>
      </c>
      <c r="AF239" s="21">
        <v>0</v>
      </c>
      <c r="AG239" s="21">
        <v>0</v>
      </c>
      <c r="AH239" s="21">
        <v>216345000</v>
      </c>
      <c r="AI239" s="21">
        <v>0</v>
      </c>
      <c r="AJ239" s="21">
        <v>33.33</v>
      </c>
      <c r="AK239" s="21">
        <v>33.33</v>
      </c>
      <c r="AL239" s="21">
        <v>1734924000</v>
      </c>
      <c r="AM239" s="21">
        <v>1971507000</v>
      </c>
      <c r="AN239" s="21">
        <v>0</v>
      </c>
      <c r="AO239" s="21">
        <v>0</v>
      </c>
      <c r="AP239" s="20" t="s">
        <v>1804</v>
      </c>
    </row>
    <row r="240" spans="1:42" hidden="1" x14ac:dyDescent="0.25">
      <c r="A240" s="19" t="s">
        <v>713</v>
      </c>
      <c r="B240" s="20" t="s">
        <v>1690</v>
      </c>
      <c r="C240" s="20" t="s">
        <v>718</v>
      </c>
      <c r="D240" s="20" t="s">
        <v>719</v>
      </c>
      <c r="E240" s="20" t="s">
        <v>52</v>
      </c>
      <c r="F240" s="20" t="s">
        <v>110</v>
      </c>
      <c r="G240" s="20" t="s">
        <v>54</v>
      </c>
      <c r="H240" s="20" t="s">
        <v>55</v>
      </c>
      <c r="I240" s="20" t="s">
        <v>256</v>
      </c>
      <c r="J240" s="20" t="s">
        <v>57</v>
      </c>
      <c r="K240" s="20" t="s">
        <v>57</v>
      </c>
      <c r="L240" s="20" t="s">
        <v>111</v>
      </c>
      <c r="M240" s="20">
        <v>0</v>
      </c>
      <c r="N240" s="20" t="s">
        <v>59</v>
      </c>
      <c r="O240" s="20" t="s">
        <v>59</v>
      </c>
      <c r="P240" s="20" t="s">
        <v>57</v>
      </c>
      <c r="Q240" s="20" t="s">
        <v>1161</v>
      </c>
      <c r="R240" s="21">
        <v>0</v>
      </c>
      <c r="S240" s="21">
        <v>0</v>
      </c>
      <c r="T240" s="21">
        <v>134000</v>
      </c>
      <c r="U240" s="21">
        <v>0</v>
      </c>
      <c r="V240" s="20" t="s">
        <v>57</v>
      </c>
      <c r="W240" s="21">
        <v>0</v>
      </c>
      <c r="X240" s="21">
        <v>0</v>
      </c>
      <c r="Y240" s="20">
        <v>0</v>
      </c>
      <c r="Z240" s="21">
        <v>-153000</v>
      </c>
      <c r="AA240" s="21">
        <v>21026000</v>
      </c>
      <c r="AB240" s="21">
        <v>0</v>
      </c>
      <c r="AC240" s="21">
        <v>0</v>
      </c>
      <c r="AD240" s="21">
        <v>0</v>
      </c>
      <c r="AE240" s="21">
        <v>0</v>
      </c>
      <c r="AF240" s="21">
        <v>0</v>
      </c>
      <c r="AG240" s="21">
        <v>0</v>
      </c>
      <c r="AH240" s="21">
        <v>0</v>
      </c>
      <c r="AI240" s="21">
        <v>0</v>
      </c>
      <c r="AJ240" s="21">
        <v>100</v>
      </c>
      <c r="AK240" s="21">
        <v>100</v>
      </c>
      <c r="AL240" s="21">
        <v>210200000</v>
      </c>
      <c r="AM240" s="21">
        <v>21026000</v>
      </c>
      <c r="AN240" s="21">
        <v>0</v>
      </c>
      <c r="AO240" s="21">
        <v>0</v>
      </c>
      <c r="AP240" s="20" t="s">
        <v>1804</v>
      </c>
    </row>
    <row r="241" spans="1:42" hidden="1" x14ac:dyDescent="0.25">
      <c r="A241" s="19" t="s">
        <v>713</v>
      </c>
      <c r="B241" s="20" t="s">
        <v>1692</v>
      </c>
      <c r="C241" s="20" t="s">
        <v>1277</v>
      </c>
      <c r="D241" s="20" t="s">
        <v>731</v>
      </c>
      <c r="E241" s="20" t="s">
        <v>52</v>
      </c>
      <c r="F241" s="20" t="s">
        <v>72</v>
      </c>
      <c r="G241" s="20" t="s">
        <v>54</v>
      </c>
      <c r="H241" s="20" t="s">
        <v>55</v>
      </c>
      <c r="I241" s="20" t="s">
        <v>56</v>
      </c>
      <c r="J241" s="20" t="s">
        <v>57</v>
      </c>
      <c r="K241" s="20" t="s">
        <v>57</v>
      </c>
      <c r="L241" s="20" t="s">
        <v>111</v>
      </c>
      <c r="M241" s="20">
        <v>45</v>
      </c>
      <c r="N241" s="20" t="s">
        <v>59</v>
      </c>
      <c r="O241" s="20" t="s">
        <v>59</v>
      </c>
      <c r="P241" s="20" t="s">
        <v>59</v>
      </c>
      <c r="Q241" s="20"/>
      <c r="R241" s="21">
        <v>17028783.489999998</v>
      </c>
      <c r="S241" s="21">
        <v>6190165.7999999998</v>
      </c>
      <c r="T241" s="21">
        <v>18104421.640000001</v>
      </c>
      <c r="U241" s="21">
        <v>0</v>
      </c>
      <c r="V241" s="20" t="s">
        <v>57</v>
      </c>
      <c r="W241" s="21">
        <v>156715.37</v>
      </c>
      <c r="X241" s="21">
        <v>0</v>
      </c>
      <c r="Y241" s="20">
        <v>0</v>
      </c>
      <c r="Z241" s="21">
        <v>225342.07</v>
      </c>
      <c r="AA241" s="21">
        <v>17975661.859999999</v>
      </c>
      <c r="AB241" s="21">
        <v>0</v>
      </c>
      <c r="AC241" s="21">
        <v>0</v>
      </c>
      <c r="AD241" s="21">
        <v>0</v>
      </c>
      <c r="AE241" s="21">
        <v>0</v>
      </c>
      <c r="AF241" s="21">
        <v>0</v>
      </c>
      <c r="AG241" s="21">
        <v>0</v>
      </c>
      <c r="AH241" s="21">
        <v>0</v>
      </c>
      <c r="AI241" s="21">
        <v>0</v>
      </c>
      <c r="AJ241" s="21">
        <v>94.24</v>
      </c>
      <c r="AK241" s="21">
        <v>94.24</v>
      </c>
      <c r="AL241" s="21">
        <v>20617765.920000002</v>
      </c>
      <c r="AM241" s="21">
        <v>20617765.920000002</v>
      </c>
      <c r="AN241" s="21">
        <v>0</v>
      </c>
      <c r="AO241" s="21">
        <v>0</v>
      </c>
      <c r="AP241" s="20" t="s">
        <v>1804</v>
      </c>
    </row>
    <row r="242" spans="1:42" hidden="1" x14ac:dyDescent="0.25">
      <c r="A242" s="19" t="s">
        <v>713</v>
      </c>
      <c r="B242" s="20" t="s">
        <v>1971</v>
      </c>
      <c r="C242" s="22" t="s">
        <v>1972</v>
      </c>
      <c r="D242" s="20" t="s">
        <v>1973</v>
      </c>
      <c r="E242" s="20" t="s">
        <v>52</v>
      </c>
      <c r="F242" s="20" t="s">
        <v>280</v>
      </c>
      <c r="G242" s="20" t="s">
        <v>54</v>
      </c>
      <c r="H242" s="20" t="s">
        <v>55</v>
      </c>
      <c r="I242" s="20" t="s">
        <v>56</v>
      </c>
      <c r="J242" s="20" t="s">
        <v>57</v>
      </c>
      <c r="K242" s="20" t="s">
        <v>57</v>
      </c>
      <c r="L242" s="20" t="s">
        <v>111</v>
      </c>
      <c r="M242" s="20">
        <v>0</v>
      </c>
      <c r="N242" s="20" t="s">
        <v>57</v>
      </c>
      <c r="O242" s="20" t="s">
        <v>59</v>
      </c>
      <c r="P242" s="20" t="s">
        <v>57</v>
      </c>
      <c r="Q242" s="20"/>
      <c r="R242" s="21">
        <v>0</v>
      </c>
      <c r="S242" s="21">
        <v>0</v>
      </c>
      <c r="T242" s="21">
        <v>0</v>
      </c>
      <c r="U242" s="21">
        <v>0</v>
      </c>
      <c r="V242" s="20" t="s">
        <v>57</v>
      </c>
      <c r="W242" s="21">
        <v>0</v>
      </c>
      <c r="X242" s="21">
        <v>0</v>
      </c>
      <c r="Y242" s="20">
        <v>0</v>
      </c>
      <c r="Z242" s="21">
        <v>0</v>
      </c>
      <c r="AA242" s="21">
        <v>0</v>
      </c>
      <c r="AB242" s="21">
        <v>0</v>
      </c>
      <c r="AC242" s="21">
        <v>0</v>
      </c>
      <c r="AD242" s="21">
        <v>0</v>
      </c>
      <c r="AE242" s="21">
        <v>0</v>
      </c>
      <c r="AF242" s="21">
        <v>0</v>
      </c>
      <c r="AG242" s="21">
        <v>0</v>
      </c>
      <c r="AH242" s="21">
        <v>0</v>
      </c>
      <c r="AI242" s="21">
        <v>0</v>
      </c>
      <c r="AJ242" s="21">
        <v>100</v>
      </c>
      <c r="AK242" s="21">
        <v>100</v>
      </c>
      <c r="AL242" s="21">
        <v>319771069.17000002</v>
      </c>
      <c r="AM242" s="21">
        <v>0</v>
      </c>
      <c r="AN242" s="21">
        <v>0</v>
      </c>
      <c r="AO242" s="21">
        <v>0</v>
      </c>
      <c r="AP242" s="20" t="s">
        <v>1804</v>
      </c>
    </row>
    <row r="243" spans="1:42" hidden="1" x14ac:dyDescent="0.25">
      <c r="A243" s="19" t="s">
        <v>713</v>
      </c>
      <c r="B243" s="20" t="s">
        <v>1243</v>
      </c>
      <c r="C243" s="20" t="s">
        <v>736</v>
      </c>
      <c r="D243" s="20" t="s">
        <v>737</v>
      </c>
      <c r="E243" s="20" t="s">
        <v>67</v>
      </c>
      <c r="F243" s="20" t="s">
        <v>72</v>
      </c>
      <c r="G243" s="20" t="s">
        <v>73</v>
      </c>
      <c r="H243" s="20" t="s">
        <v>74</v>
      </c>
      <c r="I243" s="20" t="s">
        <v>56</v>
      </c>
      <c r="J243" s="20" t="s">
        <v>57</v>
      </c>
      <c r="K243" s="20" t="s">
        <v>57</v>
      </c>
      <c r="L243" s="20" t="s">
        <v>111</v>
      </c>
      <c r="M243" s="20">
        <v>14</v>
      </c>
      <c r="N243" s="20" t="s">
        <v>59</v>
      </c>
      <c r="O243" s="20" t="s">
        <v>57</v>
      </c>
      <c r="P243" s="20" t="s">
        <v>57</v>
      </c>
      <c r="Q243" s="20"/>
      <c r="R243" s="21">
        <v>1418128.48</v>
      </c>
      <c r="S243" s="21">
        <v>9236317.5700000003</v>
      </c>
      <c r="T243" s="21">
        <v>51727678.549999997</v>
      </c>
      <c r="U243" s="21">
        <v>0</v>
      </c>
      <c r="V243" s="20" t="s">
        <v>57</v>
      </c>
      <c r="W243" s="21">
        <v>713129.95</v>
      </c>
      <c r="X243" s="21">
        <v>0</v>
      </c>
      <c r="Y243" s="20">
        <v>16426.2</v>
      </c>
      <c r="Z243" s="21">
        <v>24755440.949999999</v>
      </c>
      <c r="AA243" s="21">
        <v>-432140743.25999999</v>
      </c>
      <c r="AB243" s="21">
        <v>0</v>
      </c>
      <c r="AC243" s="21">
        <v>0</v>
      </c>
      <c r="AD243" s="21">
        <v>0</v>
      </c>
      <c r="AE243" s="21">
        <v>0</v>
      </c>
      <c r="AF243" s="21">
        <v>0</v>
      </c>
      <c r="AG243" s="21">
        <v>0</v>
      </c>
      <c r="AH243" s="21">
        <v>41892753.159999996</v>
      </c>
      <c r="AI243" s="21">
        <v>62627881.390000001</v>
      </c>
      <c r="AJ243" s="21">
        <v>100</v>
      </c>
      <c r="AK243" s="21">
        <v>100</v>
      </c>
      <c r="AL243" s="21">
        <v>193337426.28999999</v>
      </c>
      <c r="AM243" s="21">
        <v>193337426.28999999</v>
      </c>
      <c r="AN243" s="21">
        <v>156662573.61000001</v>
      </c>
      <c r="AO243" s="21">
        <v>156662573.61000001</v>
      </c>
      <c r="AP243" s="20" t="s">
        <v>1819</v>
      </c>
    </row>
    <row r="244" spans="1:42" hidden="1" x14ac:dyDescent="0.25">
      <c r="A244" s="19" t="s">
        <v>713</v>
      </c>
      <c r="B244" s="20" t="s">
        <v>1974</v>
      </c>
      <c r="C244" s="22" t="s">
        <v>1975</v>
      </c>
      <c r="D244" s="20" t="s">
        <v>1976</v>
      </c>
      <c r="E244" s="20" t="s">
        <v>52</v>
      </c>
      <c r="F244" s="20" t="s">
        <v>87</v>
      </c>
      <c r="G244" s="20" t="s">
        <v>54</v>
      </c>
      <c r="H244" s="20" t="s">
        <v>55</v>
      </c>
      <c r="I244" s="20" t="s">
        <v>256</v>
      </c>
      <c r="J244" s="20" t="s">
        <v>57</v>
      </c>
      <c r="K244" s="20" t="s">
        <v>57</v>
      </c>
      <c r="L244" s="20" t="s">
        <v>111</v>
      </c>
      <c r="M244" s="20">
        <v>5668</v>
      </c>
      <c r="N244" s="20" t="s">
        <v>59</v>
      </c>
      <c r="O244" s="20" t="s">
        <v>59</v>
      </c>
      <c r="P244" s="20" t="s">
        <v>59</v>
      </c>
      <c r="Q244" s="20" t="s">
        <v>1977</v>
      </c>
      <c r="R244" s="21">
        <v>3543959917.3499999</v>
      </c>
      <c r="S244" s="21">
        <v>1402157059.05</v>
      </c>
      <c r="T244" s="21">
        <v>3208212842.9000001</v>
      </c>
      <c r="U244" s="21">
        <v>642649727.23000002</v>
      </c>
      <c r="V244" s="20" t="s">
        <v>59</v>
      </c>
      <c r="W244" s="21">
        <v>917019.87</v>
      </c>
      <c r="X244" s="21">
        <v>70601.13</v>
      </c>
      <c r="Y244" s="21">
        <v>0</v>
      </c>
      <c r="Z244" s="21">
        <v>793819000</v>
      </c>
      <c r="AA244" s="21">
        <v>3947169000</v>
      </c>
      <c r="AB244" s="21">
        <v>0</v>
      </c>
      <c r="AC244" s="21">
        <v>200537581.87</v>
      </c>
      <c r="AD244" s="21">
        <v>0</v>
      </c>
      <c r="AE244" s="21">
        <v>0</v>
      </c>
      <c r="AF244" s="21">
        <v>0</v>
      </c>
      <c r="AG244" s="21">
        <v>0</v>
      </c>
      <c r="AH244" s="21">
        <v>0</v>
      </c>
      <c r="AI244" s="21">
        <v>0</v>
      </c>
      <c r="AJ244" s="21">
        <v>100</v>
      </c>
      <c r="AK244" s="21">
        <v>100</v>
      </c>
      <c r="AL244" s="21">
        <v>1867716272.48</v>
      </c>
      <c r="AM244" s="21">
        <v>1878540011.03</v>
      </c>
      <c r="AN244" s="21">
        <v>10823738.550000001</v>
      </c>
      <c r="AO244" s="21">
        <v>1083726.33</v>
      </c>
      <c r="AP244" s="20" t="s">
        <v>1804</v>
      </c>
    </row>
    <row r="245" spans="1:42" hidden="1" x14ac:dyDescent="0.25">
      <c r="A245" s="19" t="s">
        <v>713</v>
      </c>
      <c r="B245" s="20" t="s">
        <v>1695</v>
      </c>
      <c r="C245" s="20" t="s">
        <v>721</v>
      </c>
      <c r="D245" s="20" t="s">
        <v>722</v>
      </c>
      <c r="E245" s="20" t="s">
        <v>52</v>
      </c>
      <c r="F245" s="20" t="s">
        <v>185</v>
      </c>
      <c r="G245" s="20" t="s">
        <v>54</v>
      </c>
      <c r="H245" s="20" t="s">
        <v>55</v>
      </c>
      <c r="I245" s="20" t="s">
        <v>56</v>
      </c>
      <c r="J245" s="20" t="s">
        <v>57</v>
      </c>
      <c r="K245" s="20" t="s">
        <v>57</v>
      </c>
      <c r="L245" s="20" t="s">
        <v>111</v>
      </c>
      <c r="M245" s="20">
        <v>315</v>
      </c>
      <c r="N245" s="20" t="s">
        <v>59</v>
      </c>
      <c r="O245" s="20" t="s">
        <v>59</v>
      </c>
      <c r="P245" s="20" t="s">
        <v>59</v>
      </c>
      <c r="Q245" s="20" t="s">
        <v>1978</v>
      </c>
      <c r="R245" s="21">
        <v>170090106.43000001</v>
      </c>
      <c r="S245" s="21">
        <v>31110249.98</v>
      </c>
      <c r="T245" s="21">
        <v>61596366.329999998</v>
      </c>
      <c r="U245" s="21">
        <v>5996105.7400000002</v>
      </c>
      <c r="V245" s="20" t="s">
        <v>57</v>
      </c>
      <c r="W245" s="21">
        <v>382515.42</v>
      </c>
      <c r="X245" s="21">
        <v>0</v>
      </c>
      <c r="Y245" s="20">
        <v>0</v>
      </c>
      <c r="Z245" s="21">
        <v>-4802601.58</v>
      </c>
      <c r="AA245" s="21">
        <v>287101584.45999998</v>
      </c>
      <c r="AB245" s="21">
        <v>0</v>
      </c>
      <c r="AC245" s="21">
        <v>0</v>
      </c>
      <c r="AD245" s="21">
        <v>0</v>
      </c>
      <c r="AE245" s="21">
        <v>0</v>
      </c>
      <c r="AF245" s="21">
        <v>0</v>
      </c>
      <c r="AG245" s="21">
        <v>0</v>
      </c>
      <c r="AH245" s="21">
        <v>0</v>
      </c>
      <c r="AI245" s="21">
        <v>0</v>
      </c>
      <c r="AJ245" s="21">
        <v>100</v>
      </c>
      <c r="AK245" s="21">
        <v>100</v>
      </c>
      <c r="AL245" s="21">
        <v>289465153.32999998</v>
      </c>
      <c r="AM245" s="21">
        <v>289465153.32999998</v>
      </c>
      <c r="AN245" s="21">
        <v>0</v>
      </c>
      <c r="AO245" s="21">
        <v>0</v>
      </c>
      <c r="AP245" s="20" t="s">
        <v>1804</v>
      </c>
    </row>
    <row r="246" spans="1:42" hidden="1" x14ac:dyDescent="0.25">
      <c r="A246" s="19" t="s">
        <v>713</v>
      </c>
      <c r="B246" s="20" t="s">
        <v>1697</v>
      </c>
      <c r="C246" s="20" t="s">
        <v>733</v>
      </c>
      <c r="D246" s="20" t="s">
        <v>734</v>
      </c>
      <c r="E246" s="20" t="s">
        <v>52</v>
      </c>
      <c r="F246" s="20" t="s">
        <v>204</v>
      </c>
      <c r="G246" s="20" t="s">
        <v>73</v>
      </c>
      <c r="H246" s="20" t="s">
        <v>55</v>
      </c>
      <c r="I246" s="20" t="s">
        <v>56</v>
      </c>
      <c r="J246" s="20" t="s">
        <v>57</v>
      </c>
      <c r="K246" s="20" t="s">
        <v>57</v>
      </c>
      <c r="L246" s="20" t="s">
        <v>111</v>
      </c>
      <c r="M246" s="20">
        <v>0</v>
      </c>
      <c r="N246" s="20" t="s">
        <v>59</v>
      </c>
      <c r="O246" s="20" t="s">
        <v>59</v>
      </c>
      <c r="P246" s="20" t="s">
        <v>59</v>
      </c>
      <c r="Q246" s="20"/>
      <c r="R246" s="21">
        <v>0</v>
      </c>
      <c r="S246" s="21">
        <v>0</v>
      </c>
      <c r="T246" s="21">
        <v>0</v>
      </c>
      <c r="U246" s="21">
        <v>0</v>
      </c>
      <c r="V246" s="20" t="s">
        <v>57</v>
      </c>
      <c r="W246" s="21">
        <v>0</v>
      </c>
      <c r="X246" s="21">
        <v>0</v>
      </c>
      <c r="Y246" s="20">
        <v>0</v>
      </c>
      <c r="Z246" s="21">
        <v>0</v>
      </c>
      <c r="AA246" s="21">
        <v>0</v>
      </c>
      <c r="AB246" s="21">
        <v>0</v>
      </c>
      <c r="AC246" s="21">
        <v>0</v>
      </c>
      <c r="AD246" s="21">
        <v>0</v>
      </c>
      <c r="AE246" s="21">
        <v>0</v>
      </c>
      <c r="AF246" s="21">
        <v>0</v>
      </c>
      <c r="AG246" s="21">
        <v>0</v>
      </c>
      <c r="AH246" s="21">
        <v>0</v>
      </c>
      <c r="AI246" s="21">
        <v>0</v>
      </c>
      <c r="AJ246" s="21">
        <v>100</v>
      </c>
      <c r="AK246" s="21">
        <v>100</v>
      </c>
      <c r="AL246" s="21">
        <v>43583815.590000004</v>
      </c>
      <c r="AM246" s="21">
        <v>0</v>
      </c>
      <c r="AN246" s="21">
        <v>0</v>
      </c>
      <c r="AO246" s="21">
        <v>0</v>
      </c>
      <c r="AP246" s="20" t="s">
        <v>1804</v>
      </c>
    </row>
    <row r="247" spans="1:42" hidden="1" x14ac:dyDescent="0.25">
      <c r="A247" s="19" t="s">
        <v>713</v>
      </c>
      <c r="B247" s="20" t="s">
        <v>1699</v>
      </c>
      <c r="C247" s="20" t="s">
        <v>742</v>
      </c>
      <c r="D247" s="20" t="s">
        <v>743</v>
      </c>
      <c r="E247" s="20" t="s">
        <v>52</v>
      </c>
      <c r="F247" s="20" t="s">
        <v>239</v>
      </c>
      <c r="G247" s="20" t="s">
        <v>73</v>
      </c>
      <c r="H247" s="20" t="s">
        <v>55</v>
      </c>
      <c r="I247" s="20" t="s">
        <v>56</v>
      </c>
      <c r="J247" s="20" t="s">
        <v>57</v>
      </c>
      <c r="K247" s="20" t="s">
        <v>57</v>
      </c>
      <c r="L247" s="20" t="s">
        <v>111</v>
      </c>
      <c r="M247" s="20">
        <v>566</v>
      </c>
      <c r="N247" s="20" t="s">
        <v>59</v>
      </c>
      <c r="O247" s="20" t="s">
        <v>59</v>
      </c>
      <c r="P247" s="20" t="s">
        <v>59</v>
      </c>
      <c r="Q247" s="20"/>
      <c r="R247" s="21">
        <v>104062697.55</v>
      </c>
      <c r="S247" s="21">
        <v>8889351.0099999998</v>
      </c>
      <c r="T247" s="21">
        <v>111330350.44</v>
      </c>
      <c r="U247" s="21">
        <v>84000000</v>
      </c>
      <c r="V247" s="20" t="s">
        <v>57</v>
      </c>
      <c r="W247" s="21">
        <v>234826.66</v>
      </c>
      <c r="X247" s="21">
        <v>0</v>
      </c>
      <c r="Y247" s="20">
        <v>0</v>
      </c>
      <c r="Z247" s="21">
        <v>432577.72</v>
      </c>
      <c r="AA247" s="21">
        <v>958293728.74000001</v>
      </c>
      <c r="AB247" s="21">
        <v>0</v>
      </c>
      <c r="AC247" s="21">
        <v>0</v>
      </c>
      <c r="AD247" s="21">
        <v>0</v>
      </c>
      <c r="AE247" s="21">
        <v>0</v>
      </c>
      <c r="AF247" s="21">
        <v>0</v>
      </c>
      <c r="AG247" s="21">
        <v>0</v>
      </c>
      <c r="AH247" s="21">
        <v>0</v>
      </c>
      <c r="AI247" s="21">
        <v>0</v>
      </c>
      <c r="AJ247" s="21">
        <v>0</v>
      </c>
      <c r="AK247" s="21">
        <v>100</v>
      </c>
      <c r="AL247" s="21">
        <v>0</v>
      </c>
      <c r="AM247" s="21">
        <v>957963888.23000002</v>
      </c>
      <c r="AN247" s="21">
        <v>0</v>
      </c>
      <c r="AO247" s="21">
        <v>14676200.939999999</v>
      </c>
      <c r="AP247" s="20" t="s">
        <v>1804</v>
      </c>
    </row>
    <row r="248" spans="1:42" hidden="1" x14ac:dyDescent="0.25">
      <c r="A248" s="19" t="s">
        <v>713</v>
      </c>
      <c r="B248" s="20" t="s">
        <v>1701</v>
      </c>
      <c r="C248" s="20" t="s">
        <v>715</v>
      </c>
      <c r="D248" s="20" t="s">
        <v>716</v>
      </c>
      <c r="E248" s="20" t="s">
        <v>52</v>
      </c>
      <c r="F248" s="20" t="s">
        <v>98</v>
      </c>
      <c r="G248" s="20" t="s">
        <v>54</v>
      </c>
      <c r="H248" s="20" t="s">
        <v>55</v>
      </c>
      <c r="I248" s="20" t="s">
        <v>56</v>
      </c>
      <c r="J248" s="20" t="s">
        <v>57</v>
      </c>
      <c r="K248" s="20" t="s">
        <v>57</v>
      </c>
      <c r="L248" s="20" t="s">
        <v>111</v>
      </c>
      <c r="M248" s="20">
        <v>1007</v>
      </c>
      <c r="N248" s="20" t="s">
        <v>59</v>
      </c>
      <c r="O248" s="20" t="s">
        <v>59</v>
      </c>
      <c r="P248" s="20" t="s">
        <v>59</v>
      </c>
      <c r="Q248" s="20" t="s">
        <v>1160</v>
      </c>
      <c r="R248" s="21">
        <v>429218348.93000001</v>
      </c>
      <c r="S248" s="21">
        <v>265288701.88</v>
      </c>
      <c r="T248" s="21">
        <v>351586473.19</v>
      </c>
      <c r="U248" s="21">
        <v>19525025.16</v>
      </c>
      <c r="V248" s="20" t="s">
        <v>59</v>
      </c>
      <c r="W248" s="21">
        <v>536048.30000000005</v>
      </c>
      <c r="X248" s="21">
        <v>25022.18</v>
      </c>
      <c r="Y248" s="21">
        <v>0</v>
      </c>
      <c r="Z248" s="21">
        <v>64582348.009999998</v>
      </c>
      <c r="AA248" s="21">
        <v>128457596.02</v>
      </c>
      <c r="AB248" s="21">
        <v>0</v>
      </c>
      <c r="AC248" s="21">
        <v>0</v>
      </c>
      <c r="AD248" s="21">
        <v>0</v>
      </c>
      <c r="AE248" s="21">
        <v>0</v>
      </c>
      <c r="AF248" s="21">
        <v>0</v>
      </c>
      <c r="AG248" s="21">
        <v>0</v>
      </c>
      <c r="AH248" s="21">
        <v>0</v>
      </c>
      <c r="AI248" s="21">
        <v>87900000</v>
      </c>
      <c r="AJ248" s="21">
        <v>100</v>
      </c>
      <c r="AK248" s="21">
        <v>100</v>
      </c>
      <c r="AL248" s="21">
        <v>115319287.84</v>
      </c>
      <c r="AM248" s="21">
        <v>203219287.84</v>
      </c>
      <c r="AN248" s="21">
        <v>0</v>
      </c>
      <c r="AO248" s="21">
        <v>0</v>
      </c>
      <c r="AP248" s="20" t="s">
        <v>1804</v>
      </c>
    </row>
    <row r="249" spans="1:42" hidden="1" x14ac:dyDescent="0.25">
      <c r="A249" s="19" t="s">
        <v>849</v>
      </c>
      <c r="B249" s="20" t="s">
        <v>1704</v>
      </c>
      <c r="C249" s="20" t="s">
        <v>863</v>
      </c>
      <c r="D249" s="20" t="s">
        <v>864</v>
      </c>
      <c r="E249" s="20" t="s">
        <v>52</v>
      </c>
      <c r="F249" s="20" t="s">
        <v>68</v>
      </c>
      <c r="G249" s="20" t="s">
        <v>54</v>
      </c>
      <c r="H249" s="20" t="s">
        <v>55</v>
      </c>
      <c r="I249" s="20" t="s">
        <v>56</v>
      </c>
      <c r="J249" s="20" t="s">
        <v>57</v>
      </c>
      <c r="K249" s="20" t="s">
        <v>57</v>
      </c>
      <c r="L249" s="20" t="s">
        <v>111</v>
      </c>
      <c r="M249" s="20">
        <v>122</v>
      </c>
      <c r="N249" s="20" t="s">
        <v>59</v>
      </c>
      <c r="O249" s="20" t="s">
        <v>59</v>
      </c>
      <c r="P249" s="20" t="s">
        <v>59</v>
      </c>
      <c r="Q249" s="20" t="s">
        <v>1196</v>
      </c>
      <c r="R249" s="21">
        <v>162569331</v>
      </c>
      <c r="S249" s="21">
        <v>43993612.009999998</v>
      </c>
      <c r="T249" s="21">
        <v>101059355.11</v>
      </c>
      <c r="U249" s="21">
        <v>1219764.55</v>
      </c>
      <c r="V249" s="20" t="s">
        <v>57</v>
      </c>
      <c r="W249" s="21">
        <v>698689.55</v>
      </c>
      <c r="X249" s="21">
        <v>0</v>
      </c>
      <c r="Y249" s="20">
        <v>0</v>
      </c>
      <c r="Z249" s="21">
        <v>70332323.709999993</v>
      </c>
      <c r="AA249" s="21">
        <v>816048956.96000004</v>
      </c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21">
        <v>102500003</v>
      </c>
      <c r="AI249" s="21">
        <v>61500000</v>
      </c>
      <c r="AJ249" s="21">
        <v>250090000</v>
      </c>
      <c r="AK249" s="21">
        <v>271102000</v>
      </c>
      <c r="AL249" s="21">
        <v>638204848.25999999</v>
      </c>
      <c r="AM249" s="21">
        <v>669705000</v>
      </c>
      <c r="AN249" s="21">
        <v>0</v>
      </c>
      <c r="AO249" s="21">
        <v>0</v>
      </c>
      <c r="AP249" s="20" t="s">
        <v>1804</v>
      </c>
    </row>
    <row r="250" spans="1:42" hidden="1" x14ac:dyDescent="0.25">
      <c r="A250" s="19" t="s">
        <v>849</v>
      </c>
      <c r="B250" s="20" t="s">
        <v>1706</v>
      </c>
      <c r="C250" s="20" t="s">
        <v>866</v>
      </c>
      <c r="D250" s="20" t="s">
        <v>867</v>
      </c>
      <c r="E250" s="20" t="s">
        <v>67</v>
      </c>
      <c r="F250" s="20" t="s">
        <v>110</v>
      </c>
      <c r="G250" s="20" t="s">
        <v>54</v>
      </c>
      <c r="H250" s="20" t="s">
        <v>55</v>
      </c>
      <c r="I250" s="20" t="s">
        <v>56</v>
      </c>
      <c r="J250" s="20" t="s">
        <v>57</v>
      </c>
      <c r="K250" s="20" t="s">
        <v>57</v>
      </c>
      <c r="L250" s="20" t="s">
        <v>111</v>
      </c>
      <c r="M250" s="20">
        <v>3</v>
      </c>
      <c r="N250" s="20" t="s">
        <v>57</v>
      </c>
      <c r="O250" s="20" t="s">
        <v>59</v>
      </c>
      <c r="P250" s="20" t="s">
        <v>57</v>
      </c>
      <c r="Q250" s="20"/>
      <c r="R250" s="21">
        <v>1026951.66</v>
      </c>
      <c r="S250" s="21">
        <v>295517.28000000003</v>
      </c>
      <c r="T250" s="21">
        <v>594598.93999999994</v>
      </c>
      <c r="U250" s="21">
        <v>0</v>
      </c>
      <c r="V250" s="20" t="s">
        <v>57</v>
      </c>
      <c r="W250" s="21">
        <v>105548.04</v>
      </c>
      <c r="X250" s="21">
        <v>0</v>
      </c>
      <c r="Y250" s="20">
        <v>0</v>
      </c>
      <c r="Z250" s="21">
        <v>60316.54</v>
      </c>
      <c r="AA250" s="21">
        <v>-2259815.81</v>
      </c>
      <c r="AB250" s="21">
        <v>0</v>
      </c>
      <c r="AC250" s="21">
        <v>0</v>
      </c>
      <c r="AD250" s="21">
        <v>0</v>
      </c>
      <c r="AE250" s="21">
        <v>0</v>
      </c>
      <c r="AF250" s="21">
        <v>0</v>
      </c>
      <c r="AG250" s="21">
        <v>0</v>
      </c>
      <c r="AH250" s="21">
        <v>42000</v>
      </c>
      <c r="AI250" s="21">
        <v>1494603.19</v>
      </c>
      <c r="AJ250" s="21">
        <v>3638995.3</v>
      </c>
      <c r="AK250" s="21">
        <v>4774469.43</v>
      </c>
      <c r="AL250" s="21">
        <v>3639176.05</v>
      </c>
      <c r="AM250" s="21">
        <v>4774650.18</v>
      </c>
      <c r="AN250" s="21">
        <v>0</v>
      </c>
      <c r="AO250" s="21">
        <v>0</v>
      </c>
      <c r="AP250" s="20" t="s">
        <v>1804</v>
      </c>
    </row>
    <row r="251" spans="1:42" hidden="1" x14ac:dyDescent="0.25">
      <c r="A251" s="19" t="s">
        <v>849</v>
      </c>
      <c r="B251" s="20" t="s">
        <v>1708</v>
      </c>
      <c r="C251" s="20" t="s">
        <v>1289</v>
      </c>
      <c r="D251" s="20" t="s">
        <v>740</v>
      </c>
      <c r="E251" s="20" t="s">
        <v>52</v>
      </c>
      <c r="F251" s="20" t="s">
        <v>68</v>
      </c>
      <c r="G251" s="20" t="s">
        <v>73</v>
      </c>
      <c r="H251" s="20" t="s">
        <v>74</v>
      </c>
      <c r="I251" s="20" t="s">
        <v>56</v>
      </c>
      <c r="J251" s="20" t="s">
        <v>57</v>
      </c>
      <c r="K251" s="20" t="s">
        <v>57</v>
      </c>
      <c r="L251" s="20" t="s">
        <v>111</v>
      </c>
      <c r="M251" s="20">
        <v>457</v>
      </c>
      <c r="N251" s="20" t="s">
        <v>59</v>
      </c>
      <c r="O251" s="20" t="s">
        <v>59</v>
      </c>
      <c r="P251" s="20" t="s">
        <v>59</v>
      </c>
      <c r="Q251" s="20"/>
      <c r="R251" s="21">
        <v>1978030818.8599999</v>
      </c>
      <c r="S251" s="21">
        <v>207496738.56</v>
      </c>
      <c r="T251" s="21">
        <v>1183619214.5699999</v>
      </c>
      <c r="U251" s="21">
        <v>5811947</v>
      </c>
      <c r="V251" s="20" t="s">
        <v>59</v>
      </c>
      <c r="W251" s="21">
        <v>741447.19</v>
      </c>
      <c r="X251" s="21">
        <v>51747.09</v>
      </c>
      <c r="Y251" s="21">
        <v>22385.29</v>
      </c>
      <c r="Z251" s="21">
        <v>449591156.63</v>
      </c>
      <c r="AA251" s="21">
        <v>3838304897.1799998</v>
      </c>
      <c r="AB251" s="21">
        <v>0</v>
      </c>
      <c r="AC251" s="21">
        <v>0</v>
      </c>
      <c r="AD251" s="21">
        <v>0</v>
      </c>
      <c r="AE251" s="21">
        <v>0</v>
      </c>
      <c r="AF251" s="21">
        <v>0</v>
      </c>
      <c r="AG251" s="21">
        <v>0</v>
      </c>
      <c r="AH251" s="21">
        <v>0</v>
      </c>
      <c r="AI251" s="21">
        <v>0</v>
      </c>
      <c r="AJ251" s="21">
        <v>1734924000</v>
      </c>
      <c r="AK251" s="21">
        <v>1971507000</v>
      </c>
      <c r="AL251" s="21">
        <v>1734924000</v>
      </c>
      <c r="AM251" s="21">
        <v>1971507000</v>
      </c>
      <c r="AN251" s="21">
        <v>0</v>
      </c>
      <c r="AO251" s="21">
        <v>0</v>
      </c>
      <c r="AP251" s="20" t="s">
        <v>1804</v>
      </c>
    </row>
    <row r="252" spans="1:42" hidden="1" x14ac:dyDescent="0.25">
      <c r="A252" s="19" t="s">
        <v>849</v>
      </c>
      <c r="B252" s="20" t="s">
        <v>1711</v>
      </c>
      <c r="C252" s="20" t="s">
        <v>878</v>
      </c>
      <c r="D252" s="20" t="s">
        <v>879</v>
      </c>
      <c r="E252" s="20" t="s">
        <v>52</v>
      </c>
      <c r="F252" s="20" t="s">
        <v>87</v>
      </c>
      <c r="G252" s="20" t="s">
        <v>54</v>
      </c>
      <c r="H252" s="20" t="s">
        <v>55</v>
      </c>
      <c r="I252" s="20" t="s">
        <v>256</v>
      </c>
      <c r="J252" s="20" t="s">
        <v>59</v>
      </c>
      <c r="K252" s="20" t="s">
        <v>57</v>
      </c>
      <c r="L252" s="20" t="s">
        <v>111</v>
      </c>
      <c r="M252" s="20">
        <v>3199</v>
      </c>
      <c r="N252" s="20" t="s">
        <v>59</v>
      </c>
      <c r="O252" s="20" t="s">
        <v>59</v>
      </c>
      <c r="P252" s="20" t="s">
        <v>59</v>
      </c>
      <c r="Q252" s="20" t="s">
        <v>1200</v>
      </c>
      <c r="R252" s="21">
        <v>1409964288</v>
      </c>
      <c r="S252" s="21">
        <v>502498685</v>
      </c>
      <c r="T252" s="21">
        <v>1522260470</v>
      </c>
      <c r="U252" s="21">
        <v>533260470</v>
      </c>
      <c r="V252" s="20" t="s">
        <v>57</v>
      </c>
      <c r="W252" s="21">
        <v>631212</v>
      </c>
      <c r="X252" s="21">
        <v>0</v>
      </c>
      <c r="Y252" s="20">
        <v>0</v>
      </c>
      <c r="Z252" s="21">
        <v>91990123</v>
      </c>
      <c r="AA252" s="21">
        <v>1860402</v>
      </c>
      <c r="AB252" s="21">
        <v>0</v>
      </c>
      <c r="AC252" s="21">
        <v>22056293</v>
      </c>
      <c r="AD252" s="21">
        <v>0</v>
      </c>
      <c r="AE252" s="21">
        <v>0</v>
      </c>
      <c r="AF252" s="21">
        <v>0</v>
      </c>
      <c r="AG252" s="21">
        <v>0</v>
      </c>
      <c r="AH252" s="21">
        <v>130248792.44</v>
      </c>
      <c r="AI252" s="21">
        <v>82702237</v>
      </c>
      <c r="AJ252" s="21">
        <v>601290525</v>
      </c>
      <c r="AK252" s="21">
        <v>834413898</v>
      </c>
      <c r="AL252" s="21">
        <v>982890542</v>
      </c>
      <c r="AM252" s="21">
        <v>690188133</v>
      </c>
      <c r="AN252" s="21">
        <v>86662978</v>
      </c>
      <c r="AO252" s="21">
        <v>45850454</v>
      </c>
      <c r="AP252" s="20" t="s">
        <v>1804</v>
      </c>
    </row>
    <row r="253" spans="1:42" hidden="1" x14ac:dyDescent="0.25">
      <c r="A253" s="19" t="s">
        <v>849</v>
      </c>
      <c r="B253" s="20" t="s">
        <v>1712</v>
      </c>
      <c r="C253" s="20" t="s">
        <v>1277</v>
      </c>
      <c r="D253" s="20" t="s">
        <v>870</v>
      </c>
      <c r="E253" s="20" t="s">
        <v>52</v>
      </c>
      <c r="F253" s="20" t="s">
        <v>72</v>
      </c>
      <c r="G253" s="20" t="s">
        <v>54</v>
      </c>
      <c r="H253" s="20" t="s">
        <v>55</v>
      </c>
      <c r="I253" s="20" t="s">
        <v>56</v>
      </c>
      <c r="J253" s="20" t="s">
        <v>57</v>
      </c>
      <c r="K253" s="20" t="s">
        <v>57</v>
      </c>
      <c r="L253" s="20" t="s">
        <v>111</v>
      </c>
      <c r="M253" s="20">
        <v>35</v>
      </c>
      <c r="N253" s="20" t="s">
        <v>59</v>
      </c>
      <c r="O253" s="20" t="s">
        <v>59</v>
      </c>
      <c r="P253" s="20" t="s">
        <v>57</v>
      </c>
      <c r="Q253" s="20"/>
      <c r="R253" s="21">
        <v>6829627.3700000001</v>
      </c>
      <c r="S253" s="21">
        <v>2492830.1800000002</v>
      </c>
      <c r="T253" s="21">
        <v>3240173.87</v>
      </c>
      <c r="U253" s="21">
        <v>747343.69</v>
      </c>
      <c r="V253" s="20" t="s">
        <v>57</v>
      </c>
      <c r="W253" s="21">
        <v>15096.2</v>
      </c>
      <c r="X253" s="21">
        <v>0</v>
      </c>
      <c r="Y253" s="20">
        <v>0</v>
      </c>
      <c r="Z253" s="21">
        <v>1314482.82</v>
      </c>
      <c r="AA253" s="21">
        <v>11089772.880000001</v>
      </c>
      <c r="AB253" s="21">
        <v>0</v>
      </c>
      <c r="AC253" s="21">
        <v>0</v>
      </c>
      <c r="AD253" s="21">
        <v>0</v>
      </c>
      <c r="AE253" s="21">
        <v>0</v>
      </c>
      <c r="AF253" s="21">
        <v>0</v>
      </c>
      <c r="AG253" s="21">
        <v>0</v>
      </c>
      <c r="AH253" s="21">
        <v>0</v>
      </c>
      <c r="AI253" s="21">
        <v>0</v>
      </c>
      <c r="AJ253" s="21">
        <v>11959320</v>
      </c>
      <c r="AK253" s="21">
        <v>11959320</v>
      </c>
      <c r="AL253" s="21">
        <v>12735232.08</v>
      </c>
      <c r="AM253" s="21">
        <v>12735232.08</v>
      </c>
      <c r="AN253" s="21">
        <v>1455785.92</v>
      </c>
      <c r="AO253" s="21">
        <v>1455785.92</v>
      </c>
      <c r="AP253" s="20" t="s">
        <v>1804</v>
      </c>
    </row>
    <row r="254" spans="1:42" hidden="1" x14ac:dyDescent="0.25">
      <c r="A254" s="19" t="s">
        <v>849</v>
      </c>
      <c r="B254" s="20" t="s">
        <v>1713</v>
      </c>
      <c r="C254" s="20" t="s">
        <v>872</v>
      </c>
      <c r="D254" s="20" t="s">
        <v>873</v>
      </c>
      <c r="E254" s="20" t="s">
        <v>52</v>
      </c>
      <c r="F254" s="20" t="s">
        <v>280</v>
      </c>
      <c r="G254" s="20" t="s">
        <v>54</v>
      </c>
      <c r="H254" s="20" t="s">
        <v>55</v>
      </c>
      <c r="I254" s="20" t="s">
        <v>256</v>
      </c>
      <c r="J254" s="20" t="s">
        <v>59</v>
      </c>
      <c r="K254" s="20" t="s">
        <v>57</v>
      </c>
      <c r="L254" s="20" t="s">
        <v>111</v>
      </c>
      <c r="M254" s="20">
        <v>7858</v>
      </c>
      <c r="N254" s="20" t="s">
        <v>59</v>
      </c>
      <c r="O254" s="20" t="s">
        <v>59</v>
      </c>
      <c r="P254" s="20" t="s">
        <v>59</v>
      </c>
      <c r="Q254" s="20"/>
      <c r="R254" s="21">
        <v>10082841000</v>
      </c>
      <c r="S254" s="21">
        <v>913269000</v>
      </c>
      <c r="T254" s="21">
        <v>9359839000</v>
      </c>
      <c r="U254" s="21">
        <v>1325391910</v>
      </c>
      <c r="V254" s="20" t="s">
        <v>59</v>
      </c>
      <c r="W254" s="21">
        <v>616091.07999999996</v>
      </c>
      <c r="X254" s="21">
        <v>284179.52</v>
      </c>
      <c r="Y254" s="21">
        <v>0</v>
      </c>
      <c r="Z254" s="21">
        <v>540562000</v>
      </c>
      <c r="AA254" s="21">
        <v>2883176000</v>
      </c>
      <c r="AB254" s="21">
        <v>2036061578.9300001</v>
      </c>
      <c r="AC254" s="21">
        <v>27412425.960000001</v>
      </c>
      <c r="AD254" s="21">
        <v>0</v>
      </c>
      <c r="AE254" s="21">
        <v>0</v>
      </c>
      <c r="AF254" s="21">
        <v>0</v>
      </c>
      <c r="AG254" s="21">
        <v>0</v>
      </c>
      <c r="AH254" s="21">
        <v>0</v>
      </c>
      <c r="AI254" s="21">
        <v>0</v>
      </c>
      <c r="AJ254" s="21">
        <v>7791201</v>
      </c>
      <c r="AK254" s="21">
        <v>7791201</v>
      </c>
      <c r="AL254" s="21">
        <v>2480000000</v>
      </c>
      <c r="AM254" s="21">
        <v>2480000000</v>
      </c>
      <c r="AN254" s="21">
        <v>0</v>
      </c>
      <c r="AO254" s="21">
        <v>0</v>
      </c>
      <c r="AP254" s="20" t="s">
        <v>1804</v>
      </c>
    </row>
    <row r="255" spans="1:42" hidden="1" x14ac:dyDescent="0.25">
      <c r="A255" s="19" t="s">
        <v>849</v>
      </c>
      <c r="B255" s="20" t="s">
        <v>1715</v>
      </c>
      <c r="C255" s="20" t="s">
        <v>875</v>
      </c>
      <c r="D255" s="20" t="s">
        <v>876</v>
      </c>
      <c r="E255" s="20" t="s">
        <v>52</v>
      </c>
      <c r="F255" s="20" t="s">
        <v>98</v>
      </c>
      <c r="G255" s="20" t="s">
        <v>73</v>
      </c>
      <c r="H255" s="20" t="s">
        <v>55</v>
      </c>
      <c r="I255" s="20" t="s">
        <v>56</v>
      </c>
      <c r="J255" s="20" t="s">
        <v>57</v>
      </c>
      <c r="K255" s="20" t="s">
        <v>57</v>
      </c>
      <c r="L255" s="20" t="s">
        <v>111</v>
      </c>
      <c r="M255" s="20">
        <v>366</v>
      </c>
      <c r="N255" s="20" t="s">
        <v>59</v>
      </c>
      <c r="O255" s="20" t="s">
        <v>59</v>
      </c>
      <c r="P255" s="20" t="s">
        <v>57</v>
      </c>
      <c r="Q255" s="20" t="s">
        <v>1979</v>
      </c>
      <c r="R255" s="21">
        <v>171423751.65000001</v>
      </c>
      <c r="S255" s="21">
        <v>114463001.88</v>
      </c>
      <c r="T255" s="21">
        <v>178711415.68000001</v>
      </c>
      <c r="U255" s="21">
        <v>8863334.8800000008</v>
      </c>
      <c r="V255" s="20" t="s">
        <v>57</v>
      </c>
      <c r="W255" s="21">
        <v>522152.2</v>
      </c>
      <c r="X255" s="21">
        <v>0</v>
      </c>
      <c r="Y255" s="20">
        <v>457605.95</v>
      </c>
      <c r="Z255" s="21">
        <v>-3500955.21</v>
      </c>
      <c r="AA255" s="21">
        <v>59701327.060000002</v>
      </c>
      <c r="AB255" s="21">
        <v>0</v>
      </c>
      <c r="AC255" s="21">
        <v>0</v>
      </c>
      <c r="AD255" s="21">
        <v>0</v>
      </c>
      <c r="AE255" s="21">
        <v>0</v>
      </c>
      <c r="AF255" s="21">
        <v>0</v>
      </c>
      <c r="AG255" s="21">
        <v>0</v>
      </c>
      <c r="AH255" s="21">
        <v>0</v>
      </c>
      <c r="AI255" s="21">
        <v>0</v>
      </c>
      <c r="AJ255" s="21">
        <v>66288995</v>
      </c>
      <c r="AK255" s="21">
        <v>66288995</v>
      </c>
      <c r="AL255" s="21">
        <v>66288995.5</v>
      </c>
      <c r="AM255" s="21">
        <v>66288995</v>
      </c>
      <c r="AN255" s="21">
        <v>18711004.5</v>
      </c>
      <c r="AO255" s="21">
        <v>18711004.5</v>
      </c>
      <c r="AP255" s="20" t="s">
        <v>1804</v>
      </c>
    </row>
    <row r="256" spans="1:42" hidden="1" x14ac:dyDescent="0.25">
      <c r="A256" s="19" t="s">
        <v>849</v>
      </c>
      <c r="B256" s="20" t="s">
        <v>1717</v>
      </c>
      <c r="C256" s="20" t="s">
        <v>854</v>
      </c>
      <c r="D256" s="20" t="s">
        <v>855</v>
      </c>
      <c r="E256" s="20" t="s">
        <v>52</v>
      </c>
      <c r="F256" s="20" t="s">
        <v>102</v>
      </c>
      <c r="G256" s="20" t="s">
        <v>73</v>
      </c>
      <c r="H256" s="20" t="s">
        <v>74</v>
      </c>
      <c r="I256" s="20" t="s">
        <v>56</v>
      </c>
      <c r="J256" s="20" t="s">
        <v>57</v>
      </c>
      <c r="K256" s="20" t="s">
        <v>57</v>
      </c>
      <c r="L256" s="20" t="s">
        <v>58</v>
      </c>
      <c r="M256" s="20">
        <v>1405</v>
      </c>
      <c r="N256" s="20" t="s">
        <v>59</v>
      </c>
      <c r="O256" s="20" t="s">
        <v>59</v>
      </c>
      <c r="P256" s="20" t="s">
        <v>57</v>
      </c>
      <c r="Q256" s="20" t="s">
        <v>1980</v>
      </c>
      <c r="R256" s="21">
        <v>6534198.6900000004</v>
      </c>
      <c r="S256" s="21">
        <v>230659287.77000001</v>
      </c>
      <c r="T256" s="21">
        <v>266826362.19999999</v>
      </c>
      <c r="U256" s="21">
        <v>26111393.989999998</v>
      </c>
      <c r="V256" s="20" t="s">
        <v>57</v>
      </c>
      <c r="W256" s="21">
        <v>256464.47</v>
      </c>
      <c r="X256" s="21">
        <v>0</v>
      </c>
      <c r="Y256" s="20">
        <v>0</v>
      </c>
      <c r="Z256" s="21">
        <v>-15059502.470000001</v>
      </c>
      <c r="AA256" s="21">
        <v>-18072802.059999999</v>
      </c>
      <c r="AB256" s="21">
        <v>0</v>
      </c>
      <c r="AC256" s="21">
        <v>0</v>
      </c>
      <c r="AD256" s="21">
        <v>195881081.87</v>
      </c>
      <c r="AE256" s="21">
        <v>231984797</v>
      </c>
      <c r="AF256" s="21">
        <v>0</v>
      </c>
      <c r="AG256" s="21">
        <v>0</v>
      </c>
      <c r="AH256" s="21">
        <v>0</v>
      </c>
      <c r="AI256" s="21">
        <v>0</v>
      </c>
      <c r="AJ256" s="21">
        <v>42408424</v>
      </c>
      <c r="AK256" s="21">
        <v>42408424</v>
      </c>
      <c r="AL256" s="21">
        <v>42408423.68</v>
      </c>
      <c r="AM256" s="21">
        <v>42408423.68</v>
      </c>
      <c r="AN256" s="21">
        <v>0</v>
      </c>
      <c r="AO256" s="21">
        <v>6800000</v>
      </c>
      <c r="AP256" s="20" t="s">
        <v>1804</v>
      </c>
    </row>
    <row r="257" spans="1:42" hidden="1" x14ac:dyDescent="0.25">
      <c r="A257" s="19" t="s">
        <v>849</v>
      </c>
      <c r="B257" s="20" t="s">
        <v>1981</v>
      </c>
      <c r="C257" s="20" t="s">
        <v>1982</v>
      </c>
      <c r="D257" s="20" t="s">
        <v>1983</v>
      </c>
      <c r="E257" s="20" t="s">
        <v>67</v>
      </c>
      <c r="F257" s="20" t="s">
        <v>63</v>
      </c>
      <c r="G257" s="20" t="s">
        <v>54</v>
      </c>
      <c r="H257" s="20" t="s">
        <v>55</v>
      </c>
      <c r="I257" s="20" t="s">
        <v>56</v>
      </c>
      <c r="J257" s="20" t="s">
        <v>57</v>
      </c>
      <c r="K257" s="20" t="s">
        <v>57</v>
      </c>
      <c r="L257" s="20" t="s">
        <v>111</v>
      </c>
      <c r="M257" s="20">
        <v>0</v>
      </c>
      <c r="N257" s="20" t="s">
        <v>57</v>
      </c>
      <c r="O257" s="20" t="s">
        <v>57</v>
      </c>
      <c r="P257" s="20" t="s">
        <v>57</v>
      </c>
      <c r="Q257" s="20"/>
      <c r="R257" s="21">
        <v>0</v>
      </c>
      <c r="S257" s="21">
        <v>0</v>
      </c>
      <c r="T257" s="21">
        <v>0</v>
      </c>
      <c r="U257" s="21">
        <v>0</v>
      </c>
      <c r="V257" s="20" t="s">
        <v>57</v>
      </c>
      <c r="W257" s="21">
        <v>0</v>
      </c>
      <c r="X257" s="21">
        <v>0</v>
      </c>
      <c r="Y257" s="20">
        <v>0</v>
      </c>
      <c r="Z257" s="21">
        <v>0</v>
      </c>
      <c r="AA257" s="21">
        <v>0</v>
      </c>
      <c r="AB257" s="21">
        <v>0</v>
      </c>
      <c r="AC257" s="21">
        <v>0</v>
      </c>
      <c r="AD257" s="21">
        <v>0</v>
      </c>
      <c r="AE257" s="21">
        <v>0</v>
      </c>
      <c r="AF257" s="21">
        <v>0</v>
      </c>
      <c r="AG257" s="21">
        <v>0</v>
      </c>
      <c r="AH257" s="21">
        <v>202096.17</v>
      </c>
      <c r="AI257" s="21">
        <v>0</v>
      </c>
      <c r="AJ257" s="21">
        <v>93723008431</v>
      </c>
      <c r="AK257" s="21">
        <v>0</v>
      </c>
      <c r="AL257" s="21">
        <v>28806497.91</v>
      </c>
      <c r="AM257" s="21">
        <v>0</v>
      </c>
      <c r="AN257" s="21">
        <v>0</v>
      </c>
      <c r="AO257" s="21">
        <v>0</v>
      </c>
      <c r="AP257" s="20" t="s">
        <v>1804</v>
      </c>
    </row>
    <row r="258" spans="1:42" hidden="1" x14ac:dyDescent="0.25">
      <c r="A258" s="19" t="s">
        <v>849</v>
      </c>
      <c r="B258" s="20" t="s">
        <v>1718</v>
      </c>
      <c r="C258" s="20" t="s">
        <v>851</v>
      </c>
      <c r="D258" s="20" t="s">
        <v>852</v>
      </c>
      <c r="E258" s="20" t="s">
        <v>67</v>
      </c>
      <c r="F258" s="20" t="s">
        <v>91</v>
      </c>
      <c r="G258" s="20" t="s">
        <v>54</v>
      </c>
      <c r="H258" s="20" t="s">
        <v>55</v>
      </c>
      <c r="I258" s="20" t="s">
        <v>56</v>
      </c>
      <c r="J258" s="20" t="s">
        <v>57</v>
      </c>
      <c r="K258" s="20" t="s">
        <v>57</v>
      </c>
      <c r="L258" s="20" t="s">
        <v>58</v>
      </c>
      <c r="M258" s="20">
        <v>25</v>
      </c>
      <c r="N258" s="20" t="s">
        <v>57</v>
      </c>
      <c r="O258" s="20" t="s">
        <v>59</v>
      </c>
      <c r="P258" s="20" t="s">
        <v>57</v>
      </c>
      <c r="Q258" s="20"/>
      <c r="R258" s="21">
        <v>1290913</v>
      </c>
      <c r="S258" s="21">
        <v>6358380</v>
      </c>
      <c r="T258" s="21">
        <v>15987248</v>
      </c>
      <c r="U258" s="21">
        <v>0</v>
      </c>
      <c r="V258" s="20" t="s">
        <v>57</v>
      </c>
      <c r="W258" s="21">
        <v>234047</v>
      </c>
      <c r="X258" s="21">
        <v>0</v>
      </c>
      <c r="Y258" s="20">
        <v>301560</v>
      </c>
      <c r="Z258" s="21">
        <v>-9084027</v>
      </c>
      <c r="AA258" s="21">
        <v>-29328355</v>
      </c>
      <c r="AB258" s="21">
        <v>0</v>
      </c>
      <c r="AC258" s="21">
        <v>0</v>
      </c>
      <c r="AD258" s="21">
        <v>3808289.65</v>
      </c>
      <c r="AE258" s="21">
        <v>4887003</v>
      </c>
      <c r="AF258" s="21">
        <v>46342958.68</v>
      </c>
      <c r="AG258" s="21">
        <v>46342958.68</v>
      </c>
      <c r="AH258" s="21">
        <v>0</v>
      </c>
      <c r="AI258" s="21">
        <v>0</v>
      </c>
      <c r="AJ258" s="21">
        <v>32300207</v>
      </c>
      <c r="AK258" s="21">
        <v>32300207</v>
      </c>
      <c r="AL258" s="21">
        <v>32300207</v>
      </c>
      <c r="AM258" s="21">
        <v>32300207</v>
      </c>
      <c r="AN258" s="21">
        <v>0</v>
      </c>
      <c r="AO258" s="21">
        <v>0</v>
      </c>
      <c r="AP258" s="20" t="s">
        <v>1804</v>
      </c>
    </row>
    <row r="259" spans="1:42" hidden="1" x14ac:dyDescent="0.25">
      <c r="A259" s="19" t="s">
        <v>849</v>
      </c>
      <c r="B259" s="20" t="s">
        <v>1720</v>
      </c>
      <c r="C259" s="20" t="s">
        <v>857</v>
      </c>
      <c r="D259" s="20" t="s">
        <v>858</v>
      </c>
      <c r="E259" s="20" t="s">
        <v>52</v>
      </c>
      <c r="F259" s="20" t="s">
        <v>102</v>
      </c>
      <c r="G259" s="20" t="s">
        <v>73</v>
      </c>
      <c r="H259" s="20" t="s">
        <v>171</v>
      </c>
      <c r="I259" s="20" t="s">
        <v>56</v>
      </c>
      <c r="J259" s="20" t="s">
        <v>57</v>
      </c>
      <c r="K259" s="20" t="s">
        <v>57</v>
      </c>
      <c r="L259" s="20" t="s">
        <v>58</v>
      </c>
      <c r="M259" s="20">
        <v>1679</v>
      </c>
      <c r="N259" s="20" t="s">
        <v>59</v>
      </c>
      <c r="O259" s="20" t="s">
        <v>59</v>
      </c>
      <c r="P259" s="20" t="s">
        <v>57</v>
      </c>
      <c r="Q259" s="20" t="s">
        <v>1194</v>
      </c>
      <c r="R259" s="21">
        <v>23650842</v>
      </c>
      <c r="S259" s="21">
        <v>456587860.94999999</v>
      </c>
      <c r="T259" s="21">
        <v>486935987.27999997</v>
      </c>
      <c r="U259" s="21">
        <v>25125721</v>
      </c>
      <c r="V259" s="20" t="s">
        <v>57</v>
      </c>
      <c r="W259" s="21">
        <v>489939.82</v>
      </c>
      <c r="X259" s="21">
        <v>0</v>
      </c>
      <c r="Y259" s="20">
        <v>17203.66</v>
      </c>
      <c r="Z259" s="21">
        <v>-12140203</v>
      </c>
      <c r="AA259" s="21">
        <v>-25343517</v>
      </c>
      <c r="AB259" s="21">
        <v>0</v>
      </c>
      <c r="AC259" s="21">
        <v>0</v>
      </c>
      <c r="AD259" s="21">
        <v>365207403.44999999</v>
      </c>
      <c r="AE259" s="21">
        <v>432446310</v>
      </c>
      <c r="AF259" s="21">
        <v>0</v>
      </c>
      <c r="AG259" s="21">
        <v>0</v>
      </c>
      <c r="AH259" s="21">
        <v>0</v>
      </c>
      <c r="AI259" s="21">
        <v>0</v>
      </c>
      <c r="AJ259" s="21">
        <v>169781641.53</v>
      </c>
      <c r="AK259" s="21">
        <v>169781641.53</v>
      </c>
      <c r="AL259" s="21">
        <v>169781641.53</v>
      </c>
      <c r="AM259" s="21">
        <v>169781641.53</v>
      </c>
      <c r="AN259" s="21">
        <v>1329.14</v>
      </c>
      <c r="AO259" s="21">
        <v>0</v>
      </c>
      <c r="AP259" s="20" t="s">
        <v>1804</v>
      </c>
    </row>
    <row r="260" spans="1:42" hidden="1" x14ac:dyDescent="0.25">
      <c r="A260" s="19" t="s">
        <v>849</v>
      </c>
      <c r="B260" s="20" t="s">
        <v>1722</v>
      </c>
      <c r="C260" s="20" t="s">
        <v>881</v>
      </c>
      <c r="D260" s="20" t="s">
        <v>882</v>
      </c>
      <c r="E260" s="20" t="s">
        <v>52</v>
      </c>
      <c r="F260" s="20" t="s">
        <v>53</v>
      </c>
      <c r="G260" s="20" t="s">
        <v>54</v>
      </c>
      <c r="H260" s="20" t="s">
        <v>55</v>
      </c>
      <c r="I260" s="20" t="s">
        <v>56</v>
      </c>
      <c r="J260" s="20" t="s">
        <v>57</v>
      </c>
      <c r="K260" s="20" t="s">
        <v>57</v>
      </c>
      <c r="L260" s="20" t="s">
        <v>111</v>
      </c>
      <c r="M260" s="20">
        <v>62</v>
      </c>
      <c r="N260" s="20" t="s">
        <v>59</v>
      </c>
      <c r="O260" s="20" t="s">
        <v>59</v>
      </c>
      <c r="P260" s="20" t="s">
        <v>57</v>
      </c>
      <c r="Q260" s="20"/>
      <c r="R260" s="21">
        <v>3393029.88</v>
      </c>
      <c r="S260" s="21">
        <v>3252901.89</v>
      </c>
      <c r="T260" s="21">
        <v>4438085.4800000004</v>
      </c>
      <c r="U260" s="21">
        <v>539297.92000000004</v>
      </c>
      <c r="V260" s="20" t="s">
        <v>57</v>
      </c>
      <c r="W260" s="21">
        <v>61904.62</v>
      </c>
      <c r="X260" s="21">
        <v>0</v>
      </c>
      <c r="Y260" s="20">
        <v>0</v>
      </c>
      <c r="Z260" s="21">
        <v>-2497522.37</v>
      </c>
      <c r="AA260" s="21">
        <v>3091889.16</v>
      </c>
      <c r="AB260" s="21">
        <v>1616016.74</v>
      </c>
      <c r="AC260" s="21">
        <v>0</v>
      </c>
      <c r="AD260" s="21">
        <v>0</v>
      </c>
      <c r="AE260" s="21">
        <v>0</v>
      </c>
      <c r="AF260" s="21">
        <v>2472310.5699999998</v>
      </c>
      <c r="AG260" s="21">
        <v>0</v>
      </c>
      <c r="AH260" s="21">
        <v>0</v>
      </c>
      <c r="AI260" s="21">
        <v>0</v>
      </c>
      <c r="AJ260" s="21">
        <v>161671674</v>
      </c>
      <c r="AK260" s="21">
        <v>161671674</v>
      </c>
      <c r="AL260" s="21">
        <v>1616016.74</v>
      </c>
      <c r="AM260" s="21">
        <v>1616016.74</v>
      </c>
      <c r="AN260" s="21">
        <v>6044320.29</v>
      </c>
      <c r="AO260" s="21">
        <v>7510017.2000000002</v>
      </c>
      <c r="AP260" s="20" t="s">
        <v>1804</v>
      </c>
    </row>
    <row r="261" spans="1:42" hidden="1" x14ac:dyDescent="0.25">
      <c r="A261" s="19" t="s">
        <v>849</v>
      </c>
      <c r="B261" s="20" t="s">
        <v>1724</v>
      </c>
      <c r="C261" s="20" t="s">
        <v>884</v>
      </c>
      <c r="D261" s="20" t="s">
        <v>885</v>
      </c>
      <c r="E261" s="20" t="s">
        <v>52</v>
      </c>
      <c r="F261" s="20" t="s">
        <v>63</v>
      </c>
      <c r="G261" s="20" t="s">
        <v>54</v>
      </c>
      <c r="H261" s="20" t="s">
        <v>55</v>
      </c>
      <c r="I261" s="20" t="s">
        <v>56</v>
      </c>
      <c r="J261" s="20" t="s">
        <v>57</v>
      </c>
      <c r="K261" s="20" t="s">
        <v>57</v>
      </c>
      <c r="L261" s="20" t="s">
        <v>111</v>
      </c>
      <c r="M261" s="20">
        <v>2</v>
      </c>
      <c r="N261" s="20" t="s">
        <v>59</v>
      </c>
      <c r="O261" s="20" t="s">
        <v>59</v>
      </c>
      <c r="P261" s="20" t="s">
        <v>57</v>
      </c>
      <c r="Q261" s="20"/>
      <c r="R261" s="21">
        <v>0</v>
      </c>
      <c r="S261" s="21">
        <v>48277</v>
      </c>
      <c r="T261" s="21">
        <v>153928.88</v>
      </c>
      <c r="U261" s="21">
        <v>0</v>
      </c>
      <c r="V261" s="20" t="s">
        <v>57</v>
      </c>
      <c r="W261" s="21">
        <v>0</v>
      </c>
      <c r="X261" s="21">
        <v>0</v>
      </c>
      <c r="Y261" s="20">
        <v>0</v>
      </c>
      <c r="Z261" s="21">
        <v>1269545.02</v>
      </c>
      <c r="AA261" s="21">
        <v>251808.97</v>
      </c>
      <c r="AB261" s="21">
        <v>0</v>
      </c>
      <c r="AC261" s="21">
        <v>0</v>
      </c>
      <c r="AD261" s="21">
        <v>0</v>
      </c>
      <c r="AE261" s="21">
        <v>0</v>
      </c>
      <c r="AF261" s="21">
        <v>0</v>
      </c>
      <c r="AG261" s="21">
        <v>0</v>
      </c>
      <c r="AH261" s="21">
        <v>111131.92</v>
      </c>
      <c r="AI261" s="21">
        <v>2000000</v>
      </c>
      <c r="AJ261" s="21">
        <v>21161111.32</v>
      </c>
      <c r="AK261" s="21">
        <v>21272243.239999998</v>
      </c>
      <c r="AL261" s="21">
        <v>21259294.32</v>
      </c>
      <c r="AM261" s="21">
        <v>21370426.239999998</v>
      </c>
      <c r="AN261" s="21">
        <v>0</v>
      </c>
      <c r="AO261" s="21">
        <v>0</v>
      </c>
      <c r="AP261" s="20" t="s">
        <v>1804</v>
      </c>
    </row>
    <row r="262" spans="1:42" hidden="1" x14ac:dyDescent="0.25">
      <c r="A262" s="19" t="s">
        <v>849</v>
      </c>
      <c r="B262" s="20" t="s">
        <v>1726</v>
      </c>
      <c r="C262" s="20" t="s">
        <v>887</v>
      </c>
      <c r="D262" s="20" t="s">
        <v>888</v>
      </c>
      <c r="E262" s="20" t="s">
        <v>52</v>
      </c>
      <c r="F262" s="20" t="s">
        <v>68</v>
      </c>
      <c r="G262" s="20" t="s">
        <v>54</v>
      </c>
      <c r="H262" s="20" t="s">
        <v>55</v>
      </c>
      <c r="I262" s="20" t="s">
        <v>56</v>
      </c>
      <c r="J262" s="20" t="s">
        <v>57</v>
      </c>
      <c r="K262" s="20" t="s">
        <v>57</v>
      </c>
      <c r="L262" s="20" t="s">
        <v>111</v>
      </c>
      <c r="M262" s="20">
        <v>0</v>
      </c>
      <c r="N262" s="20" t="s">
        <v>59</v>
      </c>
      <c r="O262" s="20" t="s">
        <v>59</v>
      </c>
      <c r="P262" s="20" t="s">
        <v>59</v>
      </c>
      <c r="Q262" s="20"/>
      <c r="R262" s="21">
        <v>0</v>
      </c>
      <c r="S262" s="21">
        <v>0</v>
      </c>
      <c r="T262" s="21">
        <v>77524.23</v>
      </c>
      <c r="U262" s="21">
        <v>0</v>
      </c>
      <c r="V262" s="20" t="s">
        <v>57</v>
      </c>
      <c r="W262" s="21">
        <v>0</v>
      </c>
      <c r="X262" s="21">
        <v>0</v>
      </c>
      <c r="Y262" s="20">
        <v>0</v>
      </c>
      <c r="Z262" s="21">
        <v>-77524.23</v>
      </c>
      <c r="AA262" s="21">
        <v>-7977258481.6199999</v>
      </c>
      <c r="AB262" s="21">
        <v>0</v>
      </c>
      <c r="AC262" s="21">
        <v>0</v>
      </c>
      <c r="AD262" s="21">
        <v>0</v>
      </c>
      <c r="AE262" s="21">
        <v>0</v>
      </c>
      <c r="AF262" s="21">
        <v>0</v>
      </c>
      <c r="AG262" s="21">
        <v>0</v>
      </c>
      <c r="AH262" s="21">
        <v>0</v>
      </c>
      <c r="AI262" s="21">
        <v>0</v>
      </c>
      <c r="AJ262" s="21">
        <v>199000</v>
      </c>
      <c r="AK262" s="21">
        <v>199000</v>
      </c>
      <c r="AL262" s="21">
        <v>82545355.420000002</v>
      </c>
      <c r="AM262" s="21">
        <v>82632889.269999996</v>
      </c>
      <c r="AN262" s="21">
        <v>117454644.58</v>
      </c>
      <c r="AO262" s="21">
        <v>117367110.73</v>
      </c>
      <c r="AP262" s="20" t="s">
        <v>1804</v>
      </c>
    </row>
    <row r="263" spans="1:42" hidden="1" x14ac:dyDescent="0.25">
      <c r="A263" s="19" t="s">
        <v>849</v>
      </c>
      <c r="B263" s="20" t="s">
        <v>1727</v>
      </c>
      <c r="C263" s="20" t="s">
        <v>860</v>
      </c>
      <c r="D263" s="20" t="s">
        <v>861</v>
      </c>
      <c r="E263" s="20" t="s">
        <v>67</v>
      </c>
      <c r="F263" s="20" t="s">
        <v>149</v>
      </c>
      <c r="G263" s="20" t="s">
        <v>54</v>
      </c>
      <c r="H263" s="20" t="s">
        <v>55</v>
      </c>
      <c r="I263" s="20" t="s">
        <v>56</v>
      </c>
      <c r="J263" s="20" t="s">
        <v>57</v>
      </c>
      <c r="K263" s="20" t="s">
        <v>57</v>
      </c>
      <c r="L263" s="20" t="s">
        <v>58</v>
      </c>
      <c r="M263" s="20">
        <v>31</v>
      </c>
      <c r="N263" s="20" t="s">
        <v>57</v>
      </c>
      <c r="O263" s="20" t="s">
        <v>59</v>
      </c>
      <c r="P263" s="20" t="s">
        <v>57</v>
      </c>
      <c r="Q263" s="20"/>
      <c r="R263" s="21">
        <v>4618288.21</v>
      </c>
      <c r="S263" s="21">
        <v>4712741.07</v>
      </c>
      <c r="T263" s="21">
        <v>4852044.2</v>
      </c>
      <c r="U263" s="21">
        <v>0</v>
      </c>
      <c r="V263" s="20" t="s">
        <v>57</v>
      </c>
      <c r="W263" s="21">
        <v>200806</v>
      </c>
      <c r="X263" s="21">
        <v>0</v>
      </c>
      <c r="Y263" s="20">
        <v>0</v>
      </c>
      <c r="Z263" s="21">
        <v>-233755.99</v>
      </c>
      <c r="AA263" s="21">
        <v>274080.95</v>
      </c>
      <c r="AB263" s="21">
        <v>0</v>
      </c>
      <c r="AC263" s="21">
        <v>0</v>
      </c>
      <c r="AD263" s="21">
        <v>0</v>
      </c>
      <c r="AE263" s="21">
        <v>0</v>
      </c>
      <c r="AF263" s="21">
        <v>0</v>
      </c>
      <c r="AG263" s="21">
        <v>0</v>
      </c>
      <c r="AH263" s="21">
        <v>0</v>
      </c>
      <c r="AI263" s="21">
        <v>0</v>
      </c>
      <c r="AJ263" s="21">
        <v>3413989</v>
      </c>
      <c r="AK263" s="21">
        <v>3413873</v>
      </c>
      <c r="AL263" s="21">
        <v>3528671</v>
      </c>
      <c r="AM263" s="21">
        <v>3528671</v>
      </c>
      <c r="AN263" s="21">
        <v>1165848</v>
      </c>
      <c r="AO263" s="21">
        <v>1165848</v>
      </c>
      <c r="AP263" s="20" t="s">
        <v>1804</v>
      </c>
    </row>
    <row r="264" spans="1:42" hidden="1" x14ac:dyDescent="0.25">
      <c r="A264" s="19" t="s">
        <v>849</v>
      </c>
      <c r="B264" s="20" t="s">
        <v>1729</v>
      </c>
      <c r="C264" s="20" t="s">
        <v>890</v>
      </c>
      <c r="D264" s="20" t="s">
        <v>891</v>
      </c>
      <c r="E264" s="20" t="s">
        <v>52</v>
      </c>
      <c r="F264" s="20" t="s">
        <v>53</v>
      </c>
      <c r="G264" s="20" t="s">
        <v>54</v>
      </c>
      <c r="H264" s="20" t="s">
        <v>55</v>
      </c>
      <c r="I264" s="20" t="s">
        <v>56</v>
      </c>
      <c r="J264" s="20" t="s">
        <v>57</v>
      </c>
      <c r="K264" s="20" t="s">
        <v>57</v>
      </c>
      <c r="L264" s="20" t="s">
        <v>111</v>
      </c>
      <c r="M264" s="20">
        <v>18</v>
      </c>
      <c r="N264" s="20" t="s">
        <v>59</v>
      </c>
      <c r="O264" s="20" t="s">
        <v>59</v>
      </c>
      <c r="P264" s="20" t="s">
        <v>57</v>
      </c>
      <c r="Q264" s="20"/>
      <c r="R264" s="21">
        <v>10851866.66</v>
      </c>
      <c r="S264" s="21">
        <v>1448260.49</v>
      </c>
      <c r="T264" s="21">
        <v>15446021.76</v>
      </c>
      <c r="U264" s="21">
        <v>0</v>
      </c>
      <c r="V264" s="20" t="s">
        <v>57</v>
      </c>
      <c r="W264" s="21">
        <v>84000</v>
      </c>
      <c r="X264" s="21">
        <v>0</v>
      </c>
      <c r="Y264" s="20">
        <v>0</v>
      </c>
      <c r="Z264" s="21">
        <v>17776881.949999999</v>
      </c>
      <c r="AA264" s="21">
        <v>399893989.81999999</v>
      </c>
      <c r="AB264" s="21">
        <v>0</v>
      </c>
      <c r="AC264" s="21">
        <v>0</v>
      </c>
      <c r="AD264" s="21">
        <v>0</v>
      </c>
      <c r="AE264" s="21">
        <v>0</v>
      </c>
      <c r="AF264" s="21">
        <v>0</v>
      </c>
      <c r="AG264" s="21">
        <v>0</v>
      </c>
      <c r="AH264" s="21">
        <v>7454850.3899999997</v>
      </c>
      <c r="AI264" s="21">
        <v>235000</v>
      </c>
      <c r="AJ264" s="21">
        <v>210473078</v>
      </c>
      <c r="AK264" s="21">
        <v>210708078</v>
      </c>
      <c r="AL264" s="21">
        <v>316095796</v>
      </c>
      <c r="AM264" s="21">
        <v>323053113.06</v>
      </c>
      <c r="AN264" s="21">
        <v>0</v>
      </c>
      <c r="AO264" s="21">
        <v>0</v>
      </c>
      <c r="AP264" s="20" t="s">
        <v>1804</v>
      </c>
    </row>
    <row r="265" spans="1:42" hidden="1" x14ac:dyDescent="0.25">
      <c r="A265" s="19" t="s">
        <v>849</v>
      </c>
      <c r="B265" s="20" t="s">
        <v>1731</v>
      </c>
      <c r="C265" s="20" t="s">
        <v>893</v>
      </c>
      <c r="D265" s="20" t="s">
        <v>894</v>
      </c>
      <c r="E265" s="20" t="s">
        <v>52</v>
      </c>
      <c r="F265" s="20" t="s">
        <v>110</v>
      </c>
      <c r="G265" s="20" t="s">
        <v>54</v>
      </c>
      <c r="H265" s="20" t="s">
        <v>55</v>
      </c>
      <c r="I265" s="20" t="s">
        <v>56</v>
      </c>
      <c r="J265" s="20" t="s">
        <v>57</v>
      </c>
      <c r="K265" s="20" t="s">
        <v>57</v>
      </c>
      <c r="L265" s="20" t="s">
        <v>111</v>
      </c>
      <c r="M265" s="20">
        <v>40</v>
      </c>
      <c r="N265" s="20" t="s">
        <v>59</v>
      </c>
      <c r="O265" s="20" t="s">
        <v>59</v>
      </c>
      <c r="P265" s="20" t="s">
        <v>59</v>
      </c>
      <c r="Q265" s="20"/>
      <c r="R265" s="21">
        <v>2258372.5499999998</v>
      </c>
      <c r="S265" s="21">
        <v>8076952.6399999997</v>
      </c>
      <c r="T265" s="21">
        <v>11758710.050000001</v>
      </c>
      <c r="U265" s="21">
        <v>1725906.16</v>
      </c>
      <c r="V265" s="20" t="s">
        <v>57</v>
      </c>
      <c r="W265" s="21">
        <v>295465.59000000003</v>
      </c>
      <c r="X265" s="21">
        <v>0</v>
      </c>
      <c r="Y265" s="20">
        <v>0</v>
      </c>
      <c r="Z265" s="21">
        <v>13581644.16</v>
      </c>
      <c r="AA265" s="21">
        <v>199421170.61000001</v>
      </c>
      <c r="AB265" s="21">
        <v>0</v>
      </c>
      <c r="AC265" s="21">
        <v>0</v>
      </c>
      <c r="AD265" s="21">
        <v>0</v>
      </c>
      <c r="AE265" s="21">
        <v>0</v>
      </c>
      <c r="AF265" s="21">
        <v>0</v>
      </c>
      <c r="AG265" s="21">
        <v>0</v>
      </c>
      <c r="AH265" s="21">
        <v>3807394.34</v>
      </c>
      <c r="AI265" s="21">
        <v>5528686.2800000003</v>
      </c>
      <c r="AJ265" s="21">
        <v>239171699</v>
      </c>
      <c r="AK265" s="21">
        <v>227208991</v>
      </c>
      <c r="AL265" s="21">
        <v>3807394.34</v>
      </c>
      <c r="AM265" s="21">
        <v>5528686.2800000003</v>
      </c>
      <c r="AN265" s="21">
        <v>0</v>
      </c>
      <c r="AO265" s="21">
        <v>0</v>
      </c>
      <c r="AP265" s="20" t="s">
        <v>1804</v>
      </c>
    </row>
    <row r="266" spans="1:42" hidden="1" x14ac:dyDescent="0.25">
      <c r="A266" s="19" t="s">
        <v>895</v>
      </c>
      <c r="B266" s="20" t="s">
        <v>1733</v>
      </c>
      <c r="C266" s="20" t="s">
        <v>915</v>
      </c>
      <c r="D266" s="20" t="s">
        <v>916</v>
      </c>
      <c r="E266" s="20" t="s">
        <v>52</v>
      </c>
      <c r="F266" s="20" t="s">
        <v>68</v>
      </c>
      <c r="G266" s="20" t="s">
        <v>54</v>
      </c>
      <c r="H266" s="20" t="s">
        <v>55</v>
      </c>
      <c r="I266" s="20" t="s">
        <v>256</v>
      </c>
      <c r="J266" s="20" t="s">
        <v>59</v>
      </c>
      <c r="K266" s="20" t="s">
        <v>57</v>
      </c>
      <c r="L266" s="20" t="s">
        <v>111</v>
      </c>
      <c r="M266" s="20">
        <v>1398</v>
      </c>
      <c r="N266" s="20" t="s">
        <v>59</v>
      </c>
      <c r="O266" s="20" t="s">
        <v>59</v>
      </c>
      <c r="P266" s="20" t="s">
        <v>59</v>
      </c>
      <c r="Q266" s="20" t="s">
        <v>1209</v>
      </c>
      <c r="R266" s="21">
        <v>94708409.340000004</v>
      </c>
      <c r="S266" s="21">
        <v>234129304.27000001</v>
      </c>
      <c r="T266" s="21">
        <v>1309414362.29</v>
      </c>
      <c r="U266" s="21">
        <v>16797601.170000002</v>
      </c>
      <c r="V266" s="20" t="s">
        <v>59</v>
      </c>
      <c r="W266" s="21">
        <v>693838.85</v>
      </c>
      <c r="X266" s="21">
        <v>18354.57</v>
      </c>
      <c r="Y266" s="21">
        <v>48520.67</v>
      </c>
      <c r="Z266" s="21">
        <v>75512430.159999996</v>
      </c>
      <c r="AA266" s="21">
        <v>595556465.34000003</v>
      </c>
      <c r="AB266" s="21">
        <v>332832834.75</v>
      </c>
      <c r="AC266" s="21">
        <v>14349974.970000001</v>
      </c>
      <c r="AD266" s="21">
        <v>0</v>
      </c>
      <c r="AE266" s="21">
        <v>0</v>
      </c>
      <c r="AF266" s="21">
        <v>0</v>
      </c>
      <c r="AG266" s="21">
        <v>0</v>
      </c>
      <c r="AH266" s="21">
        <v>0</v>
      </c>
      <c r="AI266" s="21">
        <v>0</v>
      </c>
      <c r="AJ266" s="21">
        <v>13736267</v>
      </c>
      <c r="AK266" s="21">
        <v>13736267</v>
      </c>
      <c r="AL266" s="21">
        <v>426000000</v>
      </c>
      <c r="AM266" s="21">
        <v>461033100</v>
      </c>
      <c r="AN266" s="21">
        <v>0</v>
      </c>
      <c r="AO266" s="21">
        <v>0</v>
      </c>
      <c r="AP266" s="20" t="s">
        <v>1804</v>
      </c>
    </row>
    <row r="267" spans="1:42" hidden="1" x14ac:dyDescent="0.25">
      <c r="A267" s="19" t="s">
        <v>895</v>
      </c>
      <c r="B267" s="20" t="s">
        <v>1735</v>
      </c>
      <c r="C267" s="20" t="s">
        <v>900</v>
      </c>
      <c r="D267" s="20" t="s">
        <v>901</v>
      </c>
      <c r="E267" s="20" t="s">
        <v>52</v>
      </c>
      <c r="F267" s="20" t="s">
        <v>91</v>
      </c>
      <c r="G267" s="20" t="s">
        <v>54</v>
      </c>
      <c r="H267" s="20" t="s">
        <v>55</v>
      </c>
      <c r="I267" s="20" t="s">
        <v>256</v>
      </c>
      <c r="J267" s="20" t="s">
        <v>57</v>
      </c>
      <c r="K267" s="20" t="s">
        <v>57</v>
      </c>
      <c r="L267" s="20" t="s">
        <v>58</v>
      </c>
      <c r="M267" s="20">
        <v>196</v>
      </c>
      <c r="N267" s="20" t="s">
        <v>59</v>
      </c>
      <c r="O267" s="20" t="s">
        <v>59</v>
      </c>
      <c r="P267" s="20" t="s">
        <v>57</v>
      </c>
      <c r="Q267" s="20"/>
      <c r="R267" s="21">
        <v>36159569.030000001</v>
      </c>
      <c r="S267" s="21">
        <v>29653024.780000001</v>
      </c>
      <c r="T267" s="21">
        <v>38008384.310000002</v>
      </c>
      <c r="U267" s="21">
        <v>64134.6</v>
      </c>
      <c r="V267" s="20" t="s">
        <v>57</v>
      </c>
      <c r="W267" s="21">
        <v>418286.73</v>
      </c>
      <c r="X267" s="21">
        <v>0</v>
      </c>
      <c r="Y267" s="20">
        <v>0</v>
      </c>
      <c r="Z267" s="21">
        <v>-1848815.28</v>
      </c>
      <c r="AA267" s="21">
        <v>105080861.98</v>
      </c>
      <c r="AB267" s="21">
        <v>0</v>
      </c>
      <c r="AC267" s="21">
        <v>0</v>
      </c>
      <c r="AD267" s="21">
        <v>28118026.170000002</v>
      </c>
      <c r="AE267" s="21">
        <v>34119125.299999997</v>
      </c>
      <c r="AF267" s="21">
        <v>0</v>
      </c>
      <c r="AG267" s="21">
        <v>0</v>
      </c>
      <c r="AH267" s="21">
        <v>0</v>
      </c>
      <c r="AI267" s="21">
        <v>0</v>
      </c>
      <c r="AJ267" s="21">
        <v>515885165</v>
      </c>
      <c r="AK267" s="21">
        <v>515885165</v>
      </c>
      <c r="AL267" s="21">
        <v>515936758.60000002</v>
      </c>
      <c r="AM267" s="21">
        <v>515936758.60000002</v>
      </c>
      <c r="AN267" s="21">
        <v>0</v>
      </c>
      <c r="AO267" s="21">
        <v>0</v>
      </c>
      <c r="AP267" s="20" t="s">
        <v>1804</v>
      </c>
    </row>
    <row r="268" spans="1:42" hidden="1" x14ac:dyDescent="0.25">
      <c r="A268" s="19" t="s">
        <v>895</v>
      </c>
      <c r="B268" s="20" t="s">
        <v>1736</v>
      </c>
      <c r="C268" s="20" t="s">
        <v>906</v>
      </c>
      <c r="D268" s="20" t="s">
        <v>907</v>
      </c>
      <c r="E268" s="20" t="s">
        <v>52</v>
      </c>
      <c r="F268" s="20" t="s">
        <v>72</v>
      </c>
      <c r="G268" s="20" t="s">
        <v>54</v>
      </c>
      <c r="H268" s="20" t="s">
        <v>55</v>
      </c>
      <c r="I268" s="20" t="s">
        <v>256</v>
      </c>
      <c r="J268" s="20" t="s">
        <v>57</v>
      </c>
      <c r="K268" s="20" t="s">
        <v>57</v>
      </c>
      <c r="L268" s="20" t="s">
        <v>58</v>
      </c>
      <c r="M268" s="20">
        <v>309</v>
      </c>
      <c r="N268" s="20" t="s">
        <v>59</v>
      </c>
      <c r="O268" s="20" t="s">
        <v>59</v>
      </c>
      <c r="P268" s="20" t="s">
        <v>57</v>
      </c>
      <c r="Q268" s="20"/>
      <c r="R268" s="21">
        <v>3546196</v>
      </c>
      <c r="S268" s="21">
        <v>50515574.57</v>
      </c>
      <c r="T268" s="21">
        <v>71391791.129999995</v>
      </c>
      <c r="U268" s="21">
        <v>0</v>
      </c>
      <c r="V268" s="20" t="s">
        <v>57</v>
      </c>
      <c r="W268" s="21">
        <v>241361.87</v>
      </c>
      <c r="X268" s="21">
        <v>0</v>
      </c>
      <c r="Y268" s="20">
        <v>376819.57</v>
      </c>
      <c r="Z268" s="21">
        <v>-194207.18</v>
      </c>
      <c r="AA268" s="21">
        <v>-15090088.68</v>
      </c>
      <c r="AB268" s="21">
        <v>0</v>
      </c>
      <c r="AC268" s="21">
        <v>0</v>
      </c>
      <c r="AD268" s="21">
        <v>54942543.829999998</v>
      </c>
      <c r="AE268" s="21">
        <v>37112659.5</v>
      </c>
      <c r="AF268" s="21">
        <v>0</v>
      </c>
      <c r="AG268" s="21">
        <v>0</v>
      </c>
      <c r="AH268" s="21">
        <v>0</v>
      </c>
      <c r="AI268" s="21">
        <v>0</v>
      </c>
      <c r="AJ268" s="21">
        <v>55684230</v>
      </c>
      <c r="AK268" s="21">
        <v>55879586.670000002</v>
      </c>
      <c r="AL268" s="21">
        <v>96690083.200000003</v>
      </c>
      <c r="AM268" s="21">
        <v>96690083.200000003</v>
      </c>
      <c r="AN268" s="21">
        <v>0</v>
      </c>
      <c r="AO268" s="21">
        <v>0</v>
      </c>
      <c r="AP268" s="20" t="s">
        <v>1804</v>
      </c>
    </row>
    <row r="269" spans="1:42" hidden="1" x14ac:dyDescent="0.25">
      <c r="A269" s="19" t="s">
        <v>895</v>
      </c>
      <c r="B269" s="20" t="s">
        <v>1984</v>
      </c>
      <c r="C269" s="20" t="s">
        <v>903</v>
      </c>
      <c r="D269" s="20" t="s">
        <v>904</v>
      </c>
      <c r="E269" s="20" t="s">
        <v>52</v>
      </c>
      <c r="F269" s="20" t="s">
        <v>63</v>
      </c>
      <c r="G269" s="20" t="s">
        <v>54</v>
      </c>
      <c r="H269" s="20" t="s">
        <v>55</v>
      </c>
      <c r="I269" s="20" t="s">
        <v>256</v>
      </c>
      <c r="J269" s="20" t="s">
        <v>57</v>
      </c>
      <c r="K269" s="20" t="s">
        <v>57</v>
      </c>
      <c r="L269" s="20" t="s">
        <v>58</v>
      </c>
      <c r="M269" s="20">
        <v>171</v>
      </c>
      <c r="N269" s="20" t="s">
        <v>59</v>
      </c>
      <c r="O269" s="20" t="s">
        <v>59</v>
      </c>
      <c r="P269" s="20" t="s">
        <v>57</v>
      </c>
      <c r="Q269" s="20"/>
      <c r="R269" s="21">
        <v>55889555</v>
      </c>
      <c r="S269" s="21">
        <v>23594801</v>
      </c>
      <c r="T269" s="21">
        <v>60717571.479999997</v>
      </c>
      <c r="U269" s="21">
        <v>24762273</v>
      </c>
      <c r="V269" s="20" t="s">
        <v>57</v>
      </c>
      <c r="W269" s="21">
        <v>426914</v>
      </c>
      <c r="X269" s="21">
        <v>0</v>
      </c>
      <c r="Y269" s="20">
        <v>75495</v>
      </c>
      <c r="Z269" s="21">
        <v>16864371</v>
      </c>
      <c r="AA269" s="21">
        <v>220369537</v>
      </c>
      <c r="AB269" s="21">
        <v>0</v>
      </c>
      <c r="AC269" s="21">
        <v>0</v>
      </c>
      <c r="AD269" s="21">
        <v>41090247.130000003</v>
      </c>
      <c r="AE269" s="21">
        <v>0</v>
      </c>
      <c r="AF269" s="21">
        <v>0</v>
      </c>
      <c r="AG269" s="21">
        <v>0</v>
      </c>
      <c r="AH269" s="21">
        <v>0</v>
      </c>
      <c r="AI269" s="21">
        <v>0</v>
      </c>
      <c r="AJ269" s="21">
        <v>117422262</v>
      </c>
      <c r="AK269" s="21">
        <v>117422262</v>
      </c>
      <c r="AL269" s="21">
        <v>118019938</v>
      </c>
      <c r="AM269" s="21">
        <v>118019938</v>
      </c>
      <c r="AN269" s="21">
        <v>0</v>
      </c>
      <c r="AO269" s="21">
        <v>0</v>
      </c>
      <c r="AP269" s="20" t="s">
        <v>1804</v>
      </c>
    </row>
    <row r="270" spans="1:42" hidden="1" x14ac:dyDescent="0.25">
      <c r="A270" s="19" t="s">
        <v>895</v>
      </c>
      <c r="B270" s="20" t="s">
        <v>1739</v>
      </c>
      <c r="C270" s="20" t="s">
        <v>909</v>
      </c>
      <c r="D270" s="20" t="s">
        <v>910</v>
      </c>
      <c r="E270" s="20" t="s">
        <v>52</v>
      </c>
      <c r="F270" s="20" t="s">
        <v>87</v>
      </c>
      <c r="G270" s="20" t="s">
        <v>54</v>
      </c>
      <c r="H270" s="20" t="s">
        <v>55</v>
      </c>
      <c r="I270" s="20" t="s">
        <v>56</v>
      </c>
      <c r="J270" s="20" t="s">
        <v>57</v>
      </c>
      <c r="K270" s="20" t="s">
        <v>57</v>
      </c>
      <c r="L270" s="20" t="s">
        <v>111</v>
      </c>
      <c r="M270" s="20">
        <v>1599</v>
      </c>
      <c r="N270" s="20" t="s">
        <v>59</v>
      </c>
      <c r="O270" s="20" t="s">
        <v>59</v>
      </c>
      <c r="P270" s="20" t="s">
        <v>57</v>
      </c>
      <c r="Q270" s="20" t="s">
        <v>1207</v>
      </c>
      <c r="R270" s="21">
        <v>727364668</v>
      </c>
      <c r="S270" s="21">
        <v>284024230</v>
      </c>
      <c r="T270" s="21">
        <v>672828403</v>
      </c>
      <c r="U270" s="21">
        <v>183824989</v>
      </c>
      <c r="V270" s="20" t="s">
        <v>57</v>
      </c>
      <c r="W270" s="21">
        <v>741978.91</v>
      </c>
      <c r="X270" s="21">
        <v>0</v>
      </c>
      <c r="Y270" s="20">
        <v>24274.84</v>
      </c>
      <c r="Z270" s="21">
        <v>44903005</v>
      </c>
      <c r="AA270" s="21">
        <v>1865226376</v>
      </c>
      <c r="AB270" s="21">
        <v>0</v>
      </c>
      <c r="AC270" s="21">
        <v>0</v>
      </c>
      <c r="AD270" s="21">
        <v>0</v>
      </c>
      <c r="AE270" s="21">
        <v>0</v>
      </c>
      <c r="AF270" s="21">
        <v>0</v>
      </c>
      <c r="AG270" s="21">
        <v>0</v>
      </c>
      <c r="AH270" s="21">
        <v>76791256.319999993</v>
      </c>
      <c r="AI270" s="21">
        <v>64540351</v>
      </c>
      <c r="AJ270" s="21">
        <v>14974890260</v>
      </c>
      <c r="AK270" s="21">
        <v>14974890260</v>
      </c>
      <c r="AL270" s="21">
        <v>1302000000</v>
      </c>
      <c r="AM270" s="21">
        <v>1302000000</v>
      </c>
      <c r="AN270" s="21">
        <v>597538512</v>
      </c>
      <c r="AO270" s="21">
        <v>662078864.04999995</v>
      </c>
      <c r="AP270" s="20" t="s">
        <v>1804</v>
      </c>
    </row>
    <row r="271" spans="1:42" hidden="1" x14ac:dyDescent="0.25">
      <c r="A271" s="19" t="s">
        <v>895</v>
      </c>
      <c r="B271" s="20" t="s">
        <v>1740</v>
      </c>
      <c r="C271" s="20" t="s">
        <v>924</v>
      </c>
      <c r="D271" s="20" t="s">
        <v>925</v>
      </c>
      <c r="E271" s="20" t="s">
        <v>52</v>
      </c>
      <c r="F271" s="20" t="s">
        <v>102</v>
      </c>
      <c r="G271" s="20" t="s">
        <v>73</v>
      </c>
      <c r="H271" s="20" t="s">
        <v>74</v>
      </c>
      <c r="I271" s="20" t="s">
        <v>56</v>
      </c>
      <c r="J271" s="20" t="s">
        <v>57</v>
      </c>
      <c r="K271" s="20" t="s">
        <v>57</v>
      </c>
      <c r="L271" s="20" t="s">
        <v>58</v>
      </c>
      <c r="M271" s="20">
        <v>503</v>
      </c>
      <c r="N271" s="20" t="s">
        <v>59</v>
      </c>
      <c r="O271" s="20" t="s">
        <v>59</v>
      </c>
      <c r="P271" s="20" t="s">
        <v>57</v>
      </c>
      <c r="Q271" s="20" t="s">
        <v>1212</v>
      </c>
      <c r="R271" s="21">
        <v>4525603.8499999996</v>
      </c>
      <c r="S271" s="21">
        <v>47904693.579999998</v>
      </c>
      <c r="T271" s="21">
        <v>54095410.710000001</v>
      </c>
      <c r="U271" s="21">
        <v>2768162.22</v>
      </c>
      <c r="V271" s="20" t="s">
        <v>57</v>
      </c>
      <c r="W271" s="21">
        <v>273602.52</v>
      </c>
      <c r="X271" s="21">
        <v>0</v>
      </c>
      <c r="Y271" s="20">
        <v>2400</v>
      </c>
      <c r="Z271" s="21">
        <v>3141501.25</v>
      </c>
      <c r="AA271" s="21">
        <v>-39363302.899999999</v>
      </c>
      <c r="AB271" s="21">
        <v>0</v>
      </c>
      <c r="AC271" s="21">
        <v>0</v>
      </c>
      <c r="AD271" s="21">
        <v>56717540.780000001</v>
      </c>
      <c r="AE271" s="21">
        <v>54195241.079999998</v>
      </c>
      <c r="AF271" s="21">
        <v>0</v>
      </c>
      <c r="AG271" s="21">
        <v>0</v>
      </c>
      <c r="AH271" s="21">
        <v>0</v>
      </c>
      <c r="AI271" s="21">
        <v>0</v>
      </c>
      <c r="AJ271" s="21">
        <v>0</v>
      </c>
      <c r="AK271" s="21">
        <v>0</v>
      </c>
      <c r="AL271" s="21">
        <v>37572872.109999999</v>
      </c>
      <c r="AM271" s="21">
        <v>37572872.109999999</v>
      </c>
      <c r="AN271" s="21">
        <v>0</v>
      </c>
      <c r="AO271" s="21">
        <v>0</v>
      </c>
      <c r="AP271" s="20" t="s">
        <v>1804</v>
      </c>
    </row>
    <row r="272" spans="1:42" hidden="1" x14ac:dyDescent="0.25">
      <c r="A272" s="19" t="s">
        <v>895</v>
      </c>
      <c r="B272" s="20" t="s">
        <v>1741</v>
      </c>
      <c r="C272" s="20" t="s">
        <v>921</v>
      </c>
      <c r="D272" s="20" t="s">
        <v>922</v>
      </c>
      <c r="E272" s="20" t="s">
        <v>52</v>
      </c>
      <c r="F272" s="20" t="s">
        <v>98</v>
      </c>
      <c r="G272" s="20" t="s">
        <v>73</v>
      </c>
      <c r="H272" s="20" t="s">
        <v>74</v>
      </c>
      <c r="I272" s="20" t="s">
        <v>56</v>
      </c>
      <c r="J272" s="20" t="s">
        <v>57</v>
      </c>
      <c r="K272" s="20" t="s">
        <v>57</v>
      </c>
      <c r="L272" s="20" t="s">
        <v>58</v>
      </c>
      <c r="M272" s="20">
        <v>99</v>
      </c>
      <c r="N272" s="20" t="s">
        <v>59</v>
      </c>
      <c r="O272" s="20" t="s">
        <v>59</v>
      </c>
      <c r="P272" s="20" t="s">
        <v>57</v>
      </c>
      <c r="Q272" s="20"/>
      <c r="R272" s="21">
        <v>10064750.6</v>
      </c>
      <c r="S272" s="21">
        <v>7269155.4400000004</v>
      </c>
      <c r="T272" s="21">
        <v>9445566.0299999993</v>
      </c>
      <c r="U272" s="21">
        <v>260123</v>
      </c>
      <c r="V272" s="20" t="s">
        <v>57</v>
      </c>
      <c r="W272" s="21">
        <v>259682.6</v>
      </c>
      <c r="X272" s="21">
        <v>0</v>
      </c>
      <c r="Y272" s="20">
        <v>21980</v>
      </c>
      <c r="Z272" s="21">
        <v>619184.56999999995</v>
      </c>
      <c r="AA272" s="21">
        <v>5473970.25</v>
      </c>
      <c r="AB272" s="21">
        <v>0</v>
      </c>
      <c r="AC272" s="21">
        <v>0</v>
      </c>
      <c r="AD272" s="21">
        <v>0</v>
      </c>
      <c r="AE272" s="21">
        <v>0</v>
      </c>
      <c r="AF272" s="21">
        <v>0</v>
      </c>
      <c r="AG272" s="21">
        <v>0</v>
      </c>
      <c r="AH272" s="21">
        <v>0</v>
      </c>
      <c r="AI272" s="21">
        <v>0</v>
      </c>
      <c r="AJ272" s="21">
        <v>0</v>
      </c>
      <c r="AK272" s="21">
        <v>0</v>
      </c>
      <c r="AL272" s="21">
        <v>8775120.9600000009</v>
      </c>
      <c r="AM272" s="21">
        <v>8775120.9600000009</v>
      </c>
      <c r="AN272" s="21">
        <v>0</v>
      </c>
      <c r="AO272" s="21">
        <v>0</v>
      </c>
      <c r="AP272" s="20" t="s">
        <v>1804</v>
      </c>
    </row>
    <row r="273" spans="1:42" hidden="1" x14ac:dyDescent="0.25">
      <c r="A273" s="19" t="s">
        <v>895</v>
      </c>
      <c r="B273" s="20" t="s">
        <v>1742</v>
      </c>
      <c r="C273" s="20" t="s">
        <v>918</v>
      </c>
      <c r="D273" s="20" t="s">
        <v>919</v>
      </c>
      <c r="E273" s="20" t="s">
        <v>52</v>
      </c>
      <c r="F273" s="20" t="s">
        <v>149</v>
      </c>
      <c r="G273" s="20" t="s">
        <v>54</v>
      </c>
      <c r="H273" s="20" t="s">
        <v>55</v>
      </c>
      <c r="I273" s="20" t="s">
        <v>56</v>
      </c>
      <c r="J273" s="20" t="s">
        <v>57</v>
      </c>
      <c r="K273" s="20" t="s">
        <v>57</v>
      </c>
      <c r="L273" s="20" t="s">
        <v>58</v>
      </c>
      <c r="M273" s="20">
        <v>40</v>
      </c>
      <c r="N273" s="20" t="s">
        <v>59</v>
      </c>
      <c r="O273" s="20" t="s">
        <v>59</v>
      </c>
      <c r="P273" s="20" t="s">
        <v>57</v>
      </c>
      <c r="Q273" s="20" t="s">
        <v>1210</v>
      </c>
      <c r="R273" s="21">
        <v>34306.46</v>
      </c>
      <c r="S273" s="21">
        <v>4116951.86</v>
      </c>
      <c r="T273" s="21">
        <v>5162168.07</v>
      </c>
      <c r="U273" s="21">
        <v>0</v>
      </c>
      <c r="V273" s="20" t="s">
        <v>57</v>
      </c>
      <c r="W273" s="21">
        <v>518358.49</v>
      </c>
      <c r="X273" s="21">
        <v>0</v>
      </c>
      <c r="Y273" s="20">
        <v>0</v>
      </c>
      <c r="Z273" s="21">
        <v>26991.9</v>
      </c>
      <c r="AA273" s="21">
        <v>8648178.0299999993</v>
      </c>
      <c r="AB273" s="21">
        <v>0</v>
      </c>
      <c r="AC273" s="21">
        <v>0</v>
      </c>
      <c r="AD273" s="21">
        <v>0</v>
      </c>
      <c r="AE273" s="21">
        <v>0</v>
      </c>
      <c r="AF273" s="21">
        <v>0</v>
      </c>
      <c r="AG273" s="21">
        <v>0</v>
      </c>
      <c r="AH273" s="21">
        <v>0</v>
      </c>
      <c r="AI273" s="21">
        <v>0</v>
      </c>
      <c r="AJ273" s="21">
        <v>3025545.3</v>
      </c>
      <c r="AK273" s="21">
        <v>3025545.3</v>
      </c>
      <c r="AL273" s="21">
        <v>34550951</v>
      </c>
      <c r="AM273" s="21">
        <v>34550951</v>
      </c>
      <c r="AN273" s="21">
        <v>0</v>
      </c>
      <c r="AO273" s="21">
        <v>0</v>
      </c>
      <c r="AP273" s="20" t="s">
        <v>1804</v>
      </c>
    </row>
    <row r="274" spans="1:42" hidden="1" x14ac:dyDescent="0.25">
      <c r="A274" s="19" t="s">
        <v>895</v>
      </c>
      <c r="B274" s="20" t="s">
        <v>1744</v>
      </c>
      <c r="C274" s="20" t="s">
        <v>927</v>
      </c>
      <c r="D274" s="20" t="s">
        <v>928</v>
      </c>
      <c r="E274" s="20" t="s">
        <v>52</v>
      </c>
      <c r="F274" s="20" t="s">
        <v>121</v>
      </c>
      <c r="G274" s="20" t="s">
        <v>73</v>
      </c>
      <c r="H274" s="20" t="s">
        <v>74</v>
      </c>
      <c r="I274" s="20" t="s">
        <v>56</v>
      </c>
      <c r="J274" s="20" t="s">
        <v>57</v>
      </c>
      <c r="K274" s="20" t="s">
        <v>57</v>
      </c>
      <c r="L274" s="20" t="s">
        <v>111</v>
      </c>
      <c r="M274" s="20">
        <v>69</v>
      </c>
      <c r="N274" s="20" t="s">
        <v>59</v>
      </c>
      <c r="O274" s="20" t="s">
        <v>59</v>
      </c>
      <c r="P274" s="20" t="s">
        <v>57</v>
      </c>
      <c r="Q274" s="20"/>
      <c r="R274" s="21">
        <v>8032432.7300000004</v>
      </c>
      <c r="S274" s="21">
        <v>4195981.1900000004</v>
      </c>
      <c r="T274" s="21">
        <v>5590347.1600000001</v>
      </c>
      <c r="U274" s="21">
        <v>0</v>
      </c>
      <c r="V274" s="20" t="s">
        <v>57</v>
      </c>
      <c r="W274" s="21">
        <v>21848.52</v>
      </c>
      <c r="X274" s="21">
        <v>0</v>
      </c>
      <c r="Y274" s="20">
        <v>57303.55</v>
      </c>
      <c r="Z274" s="21">
        <v>416517.23</v>
      </c>
      <c r="AA274" s="21">
        <v>2482874.44</v>
      </c>
      <c r="AB274" s="21">
        <v>0</v>
      </c>
      <c r="AC274" s="21">
        <v>0</v>
      </c>
      <c r="AD274" s="21">
        <v>0</v>
      </c>
      <c r="AE274" s="21">
        <v>0</v>
      </c>
      <c r="AF274" s="21">
        <v>0</v>
      </c>
      <c r="AG274" s="21">
        <v>0</v>
      </c>
      <c r="AH274" s="21">
        <v>0</v>
      </c>
      <c r="AI274" s="21">
        <v>0</v>
      </c>
      <c r="AJ274" s="21">
        <v>0</v>
      </c>
      <c r="AK274" s="21">
        <v>0</v>
      </c>
      <c r="AL274" s="21">
        <v>9000000</v>
      </c>
      <c r="AM274" s="21">
        <v>9000000</v>
      </c>
      <c r="AN274" s="21">
        <v>0</v>
      </c>
      <c r="AO274" s="21">
        <v>0</v>
      </c>
      <c r="AP274" s="20" t="s">
        <v>1804</v>
      </c>
    </row>
    <row r="275" spans="1:42" hidden="1" x14ac:dyDescent="0.25">
      <c r="A275" s="19" t="s">
        <v>895</v>
      </c>
      <c r="B275" s="20" t="s">
        <v>1985</v>
      </c>
      <c r="C275" s="20" t="s">
        <v>912</v>
      </c>
      <c r="D275" s="20" t="s">
        <v>913</v>
      </c>
      <c r="E275" s="20" t="s">
        <v>52</v>
      </c>
      <c r="F275" s="20" t="s">
        <v>63</v>
      </c>
      <c r="G275" s="20" t="s">
        <v>73</v>
      </c>
      <c r="H275" s="20" t="s">
        <v>74</v>
      </c>
      <c r="I275" s="20" t="s">
        <v>56</v>
      </c>
      <c r="J275" s="20" t="s">
        <v>57</v>
      </c>
      <c r="K275" s="20" t="s">
        <v>57</v>
      </c>
      <c r="L275" s="20" t="s">
        <v>58</v>
      </c>
      <c r="M275" s="20">
        <v>57</v>
      </c>
      <c r="N275" s="20" t="s">
        <v>59</v>
      </c>
      <c r="O275" s="20" t="s">
        <v>59</v>
      </c>
      <c r="P275" s="20" t="s">
        <v>57</v>
      </c>
      <c r="Q275" s="20"/>
      <c r="R275" s="21">
        <v>8859360.0600000005</v>
      </c>
      <c r="S275" s="21">
        <v>8202353.6500000004</v>
      </c>
      <c r="T275" s="21">
        <v>8633288.7200000007</v>
      </c>
      <c r="U275" s="21">
        <v>0</v>
      </c>
      <c r="V275" s="20" t="s">
        <v>57</v>
      </c>
      <c r="W275" s="21">
        <v>216469.8</v>
      </c>
      <c r="X275" s="21">
        <v>0</v>
      </c>
      <c r="Y275" s="20">
        <v>0</v>
      </c>
      <c r="Z275" s="21">
        <v>226071.34</v>
      </c>
      <c r="AA275" s="21">
        <v>-18422.63</v>
      </c>
      <c r="AB275" s="21">
        <v>0</v>
      </c>
      <c r="AC275" s="21">
        <v>0</v>
      </c>
      <c r="AD275" s="21">
        <v>8623702.8399999999</v>
      </c>
      <c r="AE275" s="21">
        <v>8579528.5099999998</v>
      </c>
      <c r="AF275" s="21">
        <v>0</v>
      </c>
      <c r="AG275" s="21">
        <v>0</v>
      </c>
      <c r="AH275" s="21">
        <v>0</v>
      </c>
      <c r="AI275" s="21">
        <v>0</v>
      </c>
      <c r="AJ275" s="21">
        <v>0</v>
      </c>
      <c r="AK275" s="21">
        <v>0</v>
      </c>
      <c r="AL275" s="21">
        <v>2395568.41</v>
      </c>
      <c r="AM275" s="21">
        <v>2395568.41</v>
      </c>
      <c r="AN275" s="21">
        <v>0</v>
      </c>
      <c r="AO275" s="21">
        <v>0</v>
      </c>
      <c r="AP275" s="20" t="s">
        <v>1804</v>
      </c>
    </row>
    <row r="276" spans="1:42" hidden="1" x14ac:dyDescent="0.25">
      <c r="A276" s="19" t="s">
        <v>895</v>
      </c>
      <c r="B276" s="20" t="s">
        <v>1986</v>
      </c>
      <c r="C276" s="20" t="s">
        <v>897</v>
      </c>
      <c r="D276" s="20" t="s">
        <v>898</v>
      </c>
      <c r="E276" s="20" t="s">
        <v>52</v>
      </c>
      <c r="F276" s="20" t="s">
        <v>128</v>
      </c>
      <c r="G276" s="20" t="s">
        <v>54</v>
      </c>
      <c r="H276" s="20" t="s">
        <v>55</v>
      </c>
      <c r="I276" s="20" t="s">
        <v>56</v>
      </c>
      <c r="J276" s="20" t="s">
        <v>57</v>
      </c>
      <c r="K276" s="20" t="s">
        <v>57</v>
      </c>
      <c r="L276" s="20" t="s">
        <v>111</v>
      </c>
      <c r="M276" s="20">
        <v>81</v>
      </c>
      <c r="N276" s="20" t="s">
        <v>59</v>
      </c>
      <c r="O276" s="20" t="s">
        <v>59</v>
      </c>
      <c r="P276" s="20" t="s">
        <v>57</v>
      </c>
      <c r="Q276" s="20"/>
      <c r="R276" s="21">
        <v>382577846.80000001</v>
      </c>
      <c r="S276" s="21">
        <v>21554381.57</v>
      </c>
      <c r="T276" s="21">
        <v>356468761.75999999</v>
      </c>
      <c r="U276" s="21">
        <v>14466010.050000001</v>
      </c>
      <c r="V276" s="20" t="s">
        <v>59</v>
      </c>
      <c r="W276" s="21">
        <v>348111.92</v>
      </c>
      <c r="X276" s="21">
        <v>22662.63</v>
      </c>
      <c r="Y276" s="21">
        <v>0</v>
      </c>
      <c r="Z276" s="21">
        <v>47071493.159999996</v>
      </c>
      <c r="AA276" s="21">
        <v>157484667.56</v>
      </c>
      <c r="AB276" s="21">
        <v>0</v>
      </c>
      <c r="AC276" s="21">
        <v>4354141.67</v>
      </c>
      <c r="AD276" s="21">
        <v>0</v>
      </c>
      <c r="AE276" s="21">
        <v>0</v>
      </c>
      <c r="AF276" s="21">
        <v>0</v>
      </c>
      <c r="AG276" s="21">
        <v>0</v>
      </c>
      <c r="AH276" s="21">
        <v>0</v>
      </c>
      <c r="AI276" s="21">
        <v>0</v>
      </c>
      <c r="AJ276" s="21">
        <v>270930</v>
      </c>
      <c r="AK276" s="21">
        <v>289550</v>
      </c>
      <c r="AL276" s="21">
        <v>38181766.840000004</v>
      </c>
      <c r="AM276" s="21">
        <v>40805855.670000002</v>
      </c>
      <c r="AN276" s="21">
        <v>0</v>
      </c>
      <c r="AO276" s="21">
        <v>0</v>
      </c>
      <c r="AP276" s="20" t="s">
        <v>1804</v>
      </c>
    </row>
    <row r="277" spans="1:42" hidden="1" x14ac:dyDescent="0.25">
      <c r="A277" s="19" t="s">
        <v>895</v>
      </c>
      <c r="B277" s="20" t="s">
        <v>1748</v>
      </c>
      <c r="C277" s="20" t="s">
        <v>1298</v>
      </c>
      <c r="D277" s="20" t="s">
        <v>931</v>
      </c>
      <c r="E277" s="20" t="s">
        <v>52</v>
      </c>
      <c r="F277" s="20" t="s">
        <v>63</v>
      </c>
      <c r="G277" s="20" t="s">
        <v>54</v>
      </c>
      <c r="H277" s="20" t="s">
        <v>55</v>
      </c>
      <c r="I277" s="20" t="s">
        <v>56</v>
      </c>
      <c r="J277" s="20" t="s">
        <v>57</v>
      </c>
      <c r="K277" s="20" t="s">
        <v>57</v>
      </c>
      <c r="L277" s="20" t="s">
        <v>58</v>
      </c>
      <c r="M277" s="20">
        <v>0</v>
      </c>
      <c r="N277" s="20" t="s">
        <v>59</v>
      </c>
      <c r="O277" s="20" t="s">
        <v>59</v>
      </c>
      <c r="P277" s="20" t="s">
        <v>57</v>
      </c>
      <c r="Q277" s="20"/>
      <c r="R277" s="21">
        <v>595.13</v>
      </c>
      <c r="S277" s="21">
        <v>0</v>
      </c>
      <c r="T277" s="21">
        <v>0</v>
      </c>
      <c r="U277" s="21">
        <v>0</v>
      </c>
      <c r="V277" s="20" t="s">
        <v>57</v>
      </c>
      <c r="W277" s="21">
        <v>0</v>
      </c>
      <c r="X277" s="21">
        <v>0</v>
      </c>
      <c r="Y277" s="20">
        <v>0</v>
      </c>
      <c r="Z277" s="21">
        <v>561.52</v>
      </c>
      <c r="AA277" s="21">
        <v>10751.01</v>
      </c>
      <c r="AB277" s="21">
        <v>0</v>
      </c>
      <c r="AC277" s="21">
        <v>0</v>
      </c>
      <c r="AD277" s="21">
        <v>0</v>
      </c>
      <c r="AE277" s="21">
        <v>0</v>
      </c>
      <c r="AF277" s="21">
        <v>0</v>
      </c>
      <c r="AG277" s="21">
        <v>0</v>
      </c>
      <c r="AH277" s="21">
        <v>0</v>
      </c>
      <c r="AI277" s="21">
        <v>0</v>
      </c>
      <c r="AJ277" s="21">
        <v>500000</v>
      </c>
      <c r="AK277" s="21">
        <v>500000</v>
      </c>
      <c r="AL277" s="21">
        <v>83650.149999999994</v>
      </c>
      <c r="AM277" s="21">
        <v>83650.149999999994</v>
      </c>
      <c r="AN277" s="21">
        <v>416349.85</v>
      </c>
      <c r="AO277" s="21">
        <v>416349.85</v>
      </c>
      <c r="AP277" s="20" t="s">
        <v>1804</v>
      </c>
    </row>
    <row r="278" spans="1:42" hidden="1" x14ac:dyDescent="0.25">
      <c r="A278" s="19" t="s">
        <v>935</v>
      </c>
      <c r="B278" s="20" t="s">
        <v>1749</v>
      </c>
      <c r="C278" s="22" t="s">
        <v>940</v>
      </c>
      <c r="D278" s="20" t="s">
        <v>941</v>
      </c>
      <c r="E278" s="20" t="s">
        <v>52</v>
      </c>
      <c r="F278" s="20" t="s">
        <v>91</v>
      </c>
      <c r="G278" s="20" t="s">
        <v>73</v>
      </c>
      <c r="H278" s="20" t="s">
        <v>55</v>
      </c>
      <c r="I278" s="20" t="s">
        <v>56</v>
      </c>
      <c r="J278" s="20" t="s">
        <v>57</v>
      </c>
      <c r="K278" s="20" t="s">
        <v>57</v>
      </c>
      <c r="L278" s="20" t="s">
        <v>111</v>
      </c>
      <c r="M278" s="20">
        <v>390</v>
      </c>
      <c r="N278" s="20" t="s">
        <v>59</v>
      </c>
      <c r="O278" s="20" t="s">
        <v>59</v>
      </c>
      <c r="P278" s="20" t="s">
        <v>59</v>
      </c>
      <c r="Q278" s="20" t="s">
        <v>1987</v>
      </c>
      <c r="R278" s="21">
        <v>2024984000</v>
      </c>
      <c r="S278" s="21">
        <v>93544203.840000004</v>
      </c>
      <c r="T278" s="21">
        <v>2642732255.7199998</v>
      </c>
      <c r="U278" s="21">
        <v>1948528927.25</v>
      </c>
      <c r="V278" s="20" t="s">
        <v>57</v>
      </c>
      <c r="W278" s="21">
        <v>380913.68</v>
      </c>
      <c r="X278" s="21">
        <v>0</v>
      </c>
      <c r="Y278" s="20">
        <v>0</v>
      </c>
      <c r="Z278" s="21">
        <v>-504390037.52999997</v>
      </c>
      <c r="AA278" s="21">
        <v>11415473384.629999</v>
      </c>
      <c r="AB278" s="21">
        <v>0</v>
      </c>
      <c r="AC278" s="21">
        <v>0</v>
      </c>
      <c r="AD278" s="21">
        <v>0</v>
      </c>
      <c r="AE278" s="21">
        <v>0</v>
      </c>
      <c r="AF278" s="21">
        <v>0</v>
      </c>
      <c r="AG278" s="21">
        <v>0</v>
      </c>
      <c r="AH278" s="21">
        <v>992564840</v>
      </c>
      <c r="AI278" s="21">
        <v>875070147</v>
      </c>
      <c r="AJ278" s="21">
        <v>22794143082</v>
      </c>
      <c r="AK278" s="21">
        <v>24193943028</v>
      </c>
      <c r="AL278" s="21">
        <v>16162784580.889999</v>
      </c>
      <c r="AM278" s="21">
        <v>17155349420.889999</v>
      </c>
      <c r="AN278" s="21">
        <v>992564840</v>
      </c>
      <c r="AO278" s="21">
        <v>875070147</v>
      </c>
      <c r="AP278" s="20" t="s">
        <v>1804</v>
      </c>
    </row>
    <row r="279" spans="1:42" hidden="1" x14ac:dyDescent="0.25">
      <c r="A279" s="23" t="s">
        <v>935</v>
      </c>
      <c r="B279" s="24" t="s">
        <v>1753</v>
      </c>
      <c r="C279" s="25" t="s">
        <v>937</v>
      </c>
      <c r="D279" s="24" t="s">
        <v>938</v>
      </c>
      <c r="E279" s="24" t="s">
        <v>52</v>
      </c>
      <c r="F279" s="24" t="s">
        <v>53</v>
      </c>
      <c r="G279" s="24" t="s">
        <v>73</v>
      </c>
      <c r="H279" s="24" t="s">
        <v>55</v>
      </c>
      <c r="I279" s="24" t="s">
        <v>56</v>
      </c>
      <c r="J279" s="24" t="s">
        <v>57</v>
      </c>
      <c r="K279" s="24" t="s">
        <v>57</v>
      </c>
      <c r="L279" s="24" t="s">
        <v>58</v>
      </c>
      <c r="M279" s="24">
        <v>1727</v>
      </c>
      <c r="N279" s="24" t="s">
        <v>59</v>
      </c>
      <c r="O279" s="24" t="s">
        <v>59</v>
      </c>
      <c r="P279" s="24" t="s">
        <v>59</v>
      </c>
      <c r="Q279" s="30" t="s">
        <v>1216</v>
      </c>
      <c r="R279" s="26">
        <v>454882000</v>
      </c>
      <c r="S279" s="26">
        <v>493090761.44999999</v>
      </c>
      <c r="T279" s="26">
        <v>591099416.94000006</v>
      </c>
      <c r="U279" s="26">
        <v>66886409</v>
      </c>
      <c r="V279" s="24" t="s">
        <v>57</v>
      </c>
      <c r="W279" s="26">
        <v>294202.03000000003</v>
      </c>
      <c r="X279" s="26">
        <v>131635.85999999999</v>
      </c>
      <c r="Y279" s="24">
        <v>14523.78</v>
      </c>
      <c r="Z279" s="26">
        <v>-116331803.93000001</v>
      </c>
      <c r="AA279" s="26">
        <v>79446649.739999995</v>
      </c>
      <c r="AB279" s="26">
        <v>0</v>
      </c>
      <c r="AC279" s="26">
        <v>63877000</v>
      </c>
      <c r="AD279" s="26">
        <v>190608103</v>
      </c>
      <c r="AE279" s="26">
        <v>46815851.909999996</v>
      </c>
      <c r="AF279" s="26">
        <v>0</v>
      </c>
      <c r="AG279" s="26">
        <v>0</v>
      </c>
      <c r="AH279" s="26">
        <v>0</v>
      </c>
      <c r="AI279" s="26">
        <v>0</v>
      </c>
      <c r="AJ279" s="26">
        <v>5652546352</v>
      </c>
      <c r="AK279" s="26">
        <v>5652546352</v>
      </c>
      <c r="AL279" s="26">
        <v>169576390.56</v>
      </c>
      <c r="AM279" s="26">
        <v>169576390.56</v>
      </c>
      <c r="AN279" s="26">
        <v>0</v>
      </c>
      <c r="AO279" s="26">
        <v>0</v>
      </c>
      <c r="AP279" s="24" t="s">
        <v>1804</v>
      </c>
    </row>
    <row r="280" spans="1:42" hidden="1" x14ac:dyDescent="0.25">
      <c r="A280" s="19" t="s">
        <v>935</v>
      </c>
      <c r="B280" s="20" t="s">
        <v>1755</v>
      </c>
      <c r="C280" s="22" t="s">
        <v>943</v>
      </c>
      <c r="D280" s="20" t="s">
        <v>944</v>
      </c>
      <c r="E280" s="20" t="s">
        <v>52</v>
      </c>
      <c r="F280" s="20" t="s">
        <v>110</v>
      </c>
      <c r="G280" s="20" t="s">
        <v>73</v>
      </c>
      <c r="H280" s="20" t="s">
        <v>55</v>
      </c>
      <c r="I280" s="20" t="s">
        <v>56</v>
      </c>
      <c r="J280" s="20" t="s">
        <v>57</v>
      </c>
      <c r="K280" s="20" t="s">
        <v>57</v>
      </c>
      <c r="L280" s="20" t="s">
        <v>111</v>
      </c>
      <c r="M280" s="20">
        <v>9</v>
      </c>
      <c r="N280" s="20" t="s">
        <v>59</v>
      </c>
      <c r="O280" s="20" t="s">
        <v>59</v>
      </c>
      <c r="P280" s="20" t="s">
        <v>57</v>
      </c>
      <c r="Q280" s="20" t="s">
        <v>1988</v>
      </c>
      <c r="R280" s="21">
        <v>0</v>
      </c>
      <c r="S280" s="21">
        <v>4291438</v>
      </c>
      <c r="T280" s="21">
        <v>15310843</v>
      </c>
      <c r="U280" s="21">
        <v>0</v>
      </c>
      <c r="V280" s="20" t="s">
        <v>59</v>
      </c>
      <c r="W280" s="21">
        <v>385400.5</v>
      </c>
      <c r="X280" s="21">
        <v>131635.85999999999</v>
      </c>
      <c r="Y280" s="21">
        <v>44953</v>
      </c>
      <c r="Z280" s="21">
        <v>178375653</v>
      </c>
      <c r="AA280" s="21">
        <v>1954371862</v>
      </c>
      <c r="AB280" s="21">
        <v>0</v>
      </c>
      <c r="AC280" s="21">
        <v>18226481</v>
      </c>
      <c r="AD280" s="21">
        <v>0</v>
      </c>
      <c r="AE280" s="21">
        <v>0</v>
      </c>
      <c r="AF280" s="21">
        <v>0</v>
      </c>
      <c r="AG280" s="21">
        <v>0</v>
      </c>
      <c r="AH280" s="21">
        <v>0</v>
      </c>
      <c r="AI280" s="21">
        <v>0</v>
      </c>
      <c r="AJ280" s="21">
        <v>1439412160.6500001</v>
      </c>
      <c r="AK280" s="21">
        <v>1509619815.1900001</v>
      </c>
      <c r="AL280" s="21">
        <v>1439412160.6500001</v>
      </c>
      <c r="AM280" s="21">
        <v>1509619815.1900001</v>
      </c>
      <c r="AN280" s="21">
        <v>0</v>
      </c>
      <c r="AO280" s="21">
        <v>0</v>
      </c>
      <c r="AP280" s="20" t="s">
        <v>1804</v>
      </c>
    </row>
    <row r="281" spans="1:42" hidden="1" x14ac:dyDescent="0.25">
      <c r="A281" s="19" t="s">
        <v>935</v>
      </c>
      <c r="B281" s="20" t="s">
        <v>1757</v>
      </c>
      <c r="C281" s="22" t="s">
        <v>946</v>
      </c>
      <c r="D281" s="20" t="s">
        <v>947</v>
      </c>
      <c r="E281" s="20" t="s">
        <v>52</v>
      </c>
      <c r="F281" s="20" t="s">
        <v>110</v>
      </c>
      <c r="G281" s="20" t="s">
        <v>73</v>
      </c>
      <c r="H281" s="20" t="s">
        <v>55</v>
      </c>
      <c r="I281" s="20" t="s">
        <v>256</v>
      </c>
      <c r="J281" s="20" t="s">
        <v>57</v>
      </c>
      <c r="K281" s="20" t="s">
        <v>57</v>
      </c>
      <c r="L281" s="20" t="s">
        <v>111</v>
      </c>
      <c r="M281" s="20">
        <v>3</v>
      </c>
      <c r="N281" s="20" t="s">
        <v>59</v>
      </c>
      <c r="O281" s="20" t="s">
        <v>59</v>
      </c>
      <c r="P281" s="20" t="s">
        <v>57</v>
      </c>
      <c r="Q281" s="20" t="s">
        <v>1219</v>
      </c>
      <c r="R281" s="21">
        <v>37628193.609999999</v>
      </c>
      <c r="S281" s="21">
        <v>528413.91</v>
      </c>
      <c r="T281" s="21">
        <v>18185148</v>
      </c>
      <c r="U281" s="21">
        <v>0</v>
      </c>
      <c r="V281" s="20" t="s">
        <v>59</v>
      </c>
      <c r="W281" s="21">
        <v>257742.97</v>
      </c>
      <c r="X281" s="21">
        <v>0</v>
      </c>
      <c r="Y281" s="21">
        <v>0</v>
      </c>
      <c r="Z281" s="21">
        <v>18366307.719999999</v>
      </c>
      <c r="AA281" s="21">
        <v>301379704.98000002</v>
      </c>
      <c r="AB281" s="21">
        <v>0</v>
      </c>
      <c r="AC281" s="21">
        <v>4330005.3</v>
      </c>
      <c r="AD281" s="21">
        <v>0</v>
      </c>
      <c r="AE281" s="21">
        <v>0</v>
      </c>
      <c r="AF281" s="21">
        <v>0</v>
      </c>
      <c r="AG281" s="21">
        <v>0</v>
      </c>
      <c r="AH281" s="21">
        <v>0</v>
      </c>
      <c r="AI281" s="21">
        <v>0</v>
      </c>
      <c r="AJ281" s="21">
        <v>4129739</v>
      </c>
      <c r="AK281" s="21">
        <v>2830121</v>
      </c>
      <c r="AL281" s="21">
        <v>412973900</v>
      </c>
      <c r="AM281" s="21">
        <v>283012100</v>
      </c>
      <c r="AN281" s="21">
        <v>0</v>
      </c>
      <c r="AO281" s="21">
        <v>0</v>
      </c>
      <c r="AP281" s="20" t="s">
        <v>1804</v>
      </c>
    </row>
    <row r="282" spans="1:42" hidden="1" x14ac:dyDescent="0.25">
      <c r="A282" s="23" t="s">
        <v>935</v>
      </c>
      <c r="B282" s="24" t="s">
        <v>1759</v>
      </c>
      <c r="C282" s="24" t="s">
        <v>949</v>
      </c>
      <c r="D282" s="24" t="s">
        <v>950</v>
      </c>
      <c r="E282" s="24" t="s">
        <v>52</v>
      </c>
      <c r="F282" s="24" t="s">
        <v>204</v>
      </c>
      <c r="G282" s="24" t="s">
        <v>73</v>
      </c>
      <c r="H282" s="24" t="s">
        <v>55</v>
      </c>
      <c r="I282" s="24" t="s">
        <v>56</v>
      </c>
      <c r="J282" s="24" t="s">
        <v>57</v>
      </c>
      <c r="K282" s="24" t="s">
        <v>57</v>
      </c>
      <c r="L282" s="24" t="s">
        <v>58</v>
      </c>
      <c r="M282" s="24">
        <v>6034</v>
      </c>
      <c r="N282" s="24" t="s">
        <v>59</v>
      </c>
      <c r="O282" s="24" t="s">
        <v>59</v>
      </c>
      <c r="P282" s="24" t="s">
        <v>59</v>
      </c>
      <c r="Q282" s="24" t="s">
        <v>1989</v>
      </c>
      <c r="R282" s="26">
        <v>2370339216.6300001</v>
      </c>
      <c r="S282" s="26">
        <v>1079459177.6500001</v>
      </c>
      <c r="T282" s="26">
        <v>2600422064.5500002</v>
      </c>
      <c r="U282" s="26">
        <v>581237531.01999998</v>
      </c>
      <c r="V282" s="24" t="s">
        <v>59</v>
      </c>
      <c r="W282" s="26">
        <v>344935.21</v>
      </c>
      <c r="X282" s="26">
        <v>9271.81</v>
      </c>
      <c r="Y282" s="26">
        <v>18285.2</v>
      </c>
      <c r="Z282" s="26">
        <v>-432766889.91000003</v>
      </c>
      <c r="AA282" s="26">
        <v>10070235313.91</v>
      </c>
      <c r="AB282" s="26">
        <v>0</v>
      </c>
      <c r="AC282" s="26">
        <v>0</v>
      </c>
      <c r="AD282" s="26">
        <v>1200969765.47</v>
      </c>
      <c r="AE282" s="26">
        <v>962140766.72000003</v>
      </c>
      <c r="AF282" s="26">
        <v>0</v>
      </c>
      <c r="AG282" s="26">
        <v>0</v>
      </c>
      <c r="AH282" s="26">
        <v>686415096.42999995</v>
      </c>
      <c r="AI282" s="26">
        <v>914165283.85000002</v>
      </c>
      <c r="AJ282" s="26">
        <v>584300314003</v>
      </c>
      <c r="AK282" s="26">
        <v>608974962217</v>
      </c>
      <c r="AL282" s="26">
        <v>17529009420.09</v>
      </c>
      <c r="AM282" s="26">
        <v>18269248866.509998</v>
      </c>
      <c r="AN282" s="26">
        <v>0</v>
      </c>
      <c r="AO282" s="26">
        <v>0</v>
      </c>
      <c r="AP282" s="24" t="s">
        <v>1804</v>
      </c>
    </row>
    <row r="283" spans="1:42" hidden="1" x14ac:dyDescent="0.25">
      <c r="A283" s="19" t="s">
        <v>935</v>
      </c>
      <c r="B283" s="20" t="s">
        <v>1990</v>
      </c>
      <c r="C283" s="31" t="s">
        <v>1991</v>
      </c>
      <c r="D283" s="20" t="s">
        <v>1992</v>
      </c>
      <c r="E283" s="20" t="s">
        <v>67</v>
      </c>
      <c r="F283" s="20" t="s">
        <v>204</v>
      </c>
      <c r="G283" s="20" t="s">
        <v>73</v>
      </c>
      <c r="H283" s="20" t="s">
        <v>55</v>
      </c>
      <c r="I283" s="20" t="s">
        <v>56</v>
      </c>
      <c r="J283" s="20" t="s">
        <v>57</v>
      </c>
      <c r="K283" s="20" t="s">
        <v>57</v>
      </c>
      <c r="L283" s="20" t="s">
        <v>58</v>
      </c>
      <c r="M283" s="20">
        <v>293</v>
      </c>
      <c r="N283" s="20" t="s">
        <v>57</v>
      </c>
      <c r="O283" s="20" t="s">
        <v>59</v>
      </c>
      <c r="P283" s="20" t="s">
        <v>57</v>
      </c>
      <c r="Q283" s="20"/>
      <c r="R283" s="21">
        <v>0</v>
      </c>
      <c r="S283" s="21">
        <v>68459845.950000003</v>
      </c>
      <c r="T283" s="21">
        <v>576364747.10000002</v>
      </c>
      <c r="U283" s="21">
        <v>0</v>
      </c>
      <c r="V283" s="20" t="s">
        <v>57</v>
      </c>
      <c r="W283" s="21">
        <v>321282.58</v>
      </c>
      <c r="X283" s="21">
        <v>0</v>
      </c>
      <c r="Y283" s="20">
        <v>13181.52</v>
      </c>
      <c r="Z283" s="21">
        <v>-526188724.88</v>
      </c>
      <c r="AA283" s="21">
        <v>-1131236649.51</v>
      </c>
      <c r="AB283" s="21">
        <v>0</v>
      </c>
      <c r="AC283" s="21">
        <v>0</v>
      </c>
      <c r="AD283" s="21">
        <v>119033957.8</v>
      </c>
      <c r="AE283" s="21">
        <v>116294711.84999999</v>
      </c>
      <c r="AF283" s="21">
        <v>0</v>
      </c>
      <c r="AG283" s="21">
        <v>0</v>
      </c>
      <c r="AH283" s="21">
        <v>0</v>
      </c>
      <c r="AI283" s="21">
        <v>0</v>
      </c>
      <c r="AJ283" s="21">
        <v>1432148161</v>
      </c>
      <c r="AK283" s="21">
        <v>1432148161</v>
      </c>
      <c r="AL283" s="21">
        <v>1862660103.3399999</v>
      </c>
      <c r="AM283" s="21">
        <v>1862660103.3399999</v>
      </c>
      <c r="AN283" s="21">
        <v>0</v>
      </c>
      <c r="AO283" s="21">
        <v>0</v>
      </c>
      <c r="AP283" s="20" t="s">
        <v>1804</v>
      </c>
    </row>
    <row r="284" spans="1:42" hidden="1" x14ac:dyDescent="0.25">
      <c r="A284" s="19" t="s">
        <v>935</v>
      </c>
      <c r="B284" s="20" t="s">
        <v>1761</v>
      </c>
      <c r="C284" s="22" t="s">
        <v>964</v>
      </c>
      <c r="D284" s="20" t="s">
        <v>965</v>
      </c>
      <c r="E284" s="20" t="s">
        <v>52</v>
      </c>
      <c r="F284" s="20" t="s">
        <v>68</v>
      </c>
      <c r="G284" s="20" t="s">
        <v>73</v>
      </c>
      <c r="H284" s="20" t="s">
        <v>55</v>
      </c>
      <c r="I284" s="20" t="s">
        <v>56</v>
      </c>
      <c r="J284" s="20" t="s">
        <v>57</v>
      </c>
      <c r="K284" s="20" t="s">
        <v>57</v>
      </c>
      <c r="L284" s="20" t="s">
        <v>111</v>
      </c>
      <c r="M284" s="20">
        <v>143</v>
      </c>
      <c r="N284" s="20" t="s">
        <v>59</v>
      </c>
      <c r="O284" s="20" t="s">
        <v>59</v>
      </c>
      <c r="P284" s="20" t="s">
        <v>59</v>
      </c>
      <c r="Q284" s="20" t="s">
        <v>1993</v>
      </c>
      <c r="R284" s="21">
        <v>541523409.41999996</v>
      </c>
      <c r="S284" s="21">
        <v>49022161.530000001</v>
      </c>
      <c r="T284" s="21">
        <v>460192209.23000002</v>
      </c>
      <c r="U284" s="21">
        <v>0</v>
      </c>
      <c r="V284" s="20" t="s">
        <v>59</v>
      </c>
      <c r="W284" s="21">
        <v>511805.8</v>
      </c>
      <c r="X284" s="21">
        <v>39905.08</v>
      </c>
      <c r="Y284" s="21">
        <v>56582.67</v>
      </c>
      <c r="Z284" s="21">
        <v>202682442.59999999</v>
      </c>
      <c r="AA284" s="21">
        <v>3386063383.5100002</v>
      </c>
      <c r="AB284" s="21">
        <v>0</v>
      </c>
      <c r="AC284" s="21">
        <v>105423235.55</v>
      </c>
      <c r="AD284" s="21">
        <v>0</v>
      </c>
      <c r="AE284" s="21">
        <v>0</v>
      </c>
      <c r="AF284" s="21">
        <v>0</v>
      </c>
      <c r="AG284" s="21">
        <v>0</v>
      </c>
      <c r="AH284" s="21">
        <v>1000000000</v>
      </c>
      <c r="AI284" s="21">
        <v>1000000000</v>
      </c>
      <c r="AJ284" s="21">
        <v>1902184132</v>
      </c>
      <c r="AK284" s="21">
        <v>2728157414</v>
      </c>
      <c r="AL284" s="21">
        <v>2156432610.46</v>
      </c>
      <c r="AM284" s="21">
        <v>3156469427.02</v>
      </c>
      <c r="AN284" s="21">
        <v>0</v>
      </c>
      <c r="AO284" s="21">
        <v>0</v>
      </c>
      <c r="AP284" s="20" t="s">
        <v>1804</v>
      </c>
    </row>
    <row r="285" spans="1:42" hidden="1" x14ac:dyDescent="0.25">
      <c r="A285" s="19" t="s">
        <v>935</v>
      </c>
      <c r="B285" s="20" t="s">
        <v>1751</v>
      </c>
      <c r="C285" s="32" t="s">
        <v>565</v>
      </c>
      <c r="D285" s="20" t="s">
        <v>953</v>
      </c>
      <c r="E285" s="20" t="s">
        <v>52</v>
      </c>
      <c r="F285" s="20" t="s">
        <v>239</v>
      </c>
      <c r="G285" s="20" t="s">
        <v>73</v>
      </c>
      <c r="H285" s="20" t="s">
        <v>55</v>
      </c>
      <c r="I285" s="20" t="s">
        <v>56</v>
      </c>
      <c r="J285" s="20" t="s">
        <v>57</v>
      </c>
      <c r="K285" s="20" t="s">
        <v>57</v>
      </c>
      <c r="L285" s="20" t="s">
        <v>58</v>
      </c>
      <c r="M285" s="20">
        <v>82</v>
      </c>
      <c r="N285" s="20" t="s">
        <v>59</v>
      </c>
      <c r="O285" s="20" t="s">
        <v>59</v>
      </c>
      <c r="P285" s="20" t="s">
        <v>57</v>
      </c>
      <c r="Q285" s="20"/>
      <c r="R285" s="21">
        <v>25652579</v>
      </c>
      <c r="S285" s="21">
        <v>22836681.27</v>
      </c>
      <c r="T285" s="21">
        <v>55545021.670000002</v>
      </c>
      <c r="U285" s="21">
        <v>100080.94</v>
      </c>
      <c r="V285" s="20" t="s">
        <v>57</v>
      </c>
      <c r="W285" s="21">
        <v>315323.61</v>
      </c>
      <c r="X285" s="21">
        <v>0</v>
      </c>
      <c r="Y285" s="20">
        <v>0</v>
      </c>
      <c r="Z285" s="21">
        <v>-15958215</v>
      </c>
      <c r="AA285" s="21">
        <v>198309830</v>
      </c>
      <c r="AB285" s="21">
        <v>0</v>
      </c>
      <c r="AC285" s="21">
        <v>0</v>
      </c>
      <c r="AD285" s="21">
        <v>9874602</v>
      </c>
      <c r="AE285" s="21">
        <v>10416149</v>
      </c>
      <c r="AF285" s="21">
        <v>0</v>
      </c>
      <c r="AG285" s="21">
        <v>0</v>
      </c>
      <c r="AH285" s="21">
        <v>0</v>
      </c>
      <c r="AI285" s="21">
        <v>92487.94</v>
      </c>
      <c r="AJ285" s="21">
        <v>990000</v>
      </c>
      <c r="AK285" s="21">
        <v>990000</v>
      </c>
      <c r="AL285" s="21">
        <v>17738161</v>
      </c>
      <c r="AM285" s="21">
        <v>17738161</v>
      </c>
      <c r="AN285" s="21">
        <v>0</v>
      </c>
      <c r="AO285" s="21">
        <v>0</v>
      </c>
      <c r="AP285" s="20" t="s">
        <v>1804</v>
      </c>
    </row>
    <row r="286" spans="1:42" hidden="1" x14ac:dyDescent="0.25">
      <c r="A286" s="19" t="s">
        <v>935</v>
      </c>
      <c r="B286" s="20" t="s">
        <v>1763</v>
      </c>
      <c r="C286" s="22" t="s">
        <v>967</v>
      </c>
      <c r="D286" s="20" t="s">
        <v>968</v>
      </c>
      <c r="E286" s="20" t="s">
        <v>52</v>
      </c>
      <c r="F286" s="20" t="s">
        <v>280</v>
      </c>
      <c r="G286" s="20" t="s">
        <v>54</v>
      </c>
      <c r="H286" s="20" t="s">
        <v>55</v>
      </c>
      <c r="I286" s="20" t="s">
        <v>256</v>
      </c>
      <c r="J286" s="20" t="s">
        <v>59</v>
      </c>
      <c r="K286" s="20" t="s">
        <v>57</v>
      </c>
      <c r="L286" s="20" t="s">
        <v>111</v>
      </c>
      <c r="M286" s="20">
        <v>426</v>
      </c>
      <c r="N286" s="20" t="s">
        <v>59</v>
      </c>
      <c r="O286" s="20" t="s">
        <v>59</v>
      </c>
      <c r="P286" s="20" t="s">
        <v>59</v>
      </c>
      <c r="Q286" s="27" t="s">
        <v>1994</v>
      </c>
      <c r="R286" s="21">
        <v>491341000</v>
      </c>
      <c r="S286" s="21">
        <v>127675565.94</v>
      </c>
      <c r="T286" s="21">
        <v>516799222.69999999</v>
      </c>
      <c r="U286" s="21">
        <v>74302742.209999993</v>
      </c>
      <c r="V286" s="20" t="s">
        <v>59</v>
      </c>
      <c r="W286" s="21">
        <v>503514.14</v>
      </c>
      <c r="X286" s="21">
        <v>18197.689999999999</v>
      </c>
      <c r="Y286" s="21">
        <v>14216.17</v>
      </c>
      <c r="Z286" s="21">
        <v>68015030.319999993</v>
      </c>
      <c r="AA286" s="21">
        <v>1124182161.5</v>
      </c>
      <c r="AB286" s="21">
        <v>2512032241</v>
      </c>
      <c r="AC286" s="21">
        <v>11544575.1</v>
      </c>
      <c r="AD286" s="21">
        <v>0</v>
      </c>
      <c r="AE286" s="21">
        <v>0</v>
      </c>
      <c r="AF286" s="21">
        <v>0</v>
      </c>
      <c r="AG286" s="21">
        <v>0</v>
      </c>
      <c r="AH286" s="21">
        <v>0</v>
      </c>
      <c r="AI286" s="21">
        <v>0</v>
      </c>
      <c r="AJ286" s="21">
        <v>14405509</v>
      </c>
      <c r="AK286" s="21">
        <v>14404423</v>
      </c>
      <c r="AL286" s="21">
        <v>104999985.54000001</v>
      </c>
      <c r="AM286" s="21">
        <v>104991280.67</v>
      </c>
      <c r="AN286" s="21">
        <v>0</v>
      </c>
      <c r="AO286" s="21">
        <v>0</v>
      </c>
      <c r="AP286" s="20" t="s">
        <v>1804</v>
      </c>
    </row>
    <row r="287" spans="1:42" hidden="1" x14ac:dyDescent="0.25">
      <c r="A287" s="19" t="s">
        <v>935</v>
      </c>
      <c r="B287" s="20" t="s">
        <v>1765</v>
      </c>
      <c r="C287" s="22" t="s">
        <v>970</v>
      </c>
      <c r="D287" s="20" t="s">
        <v>971</v>
      </c>
      <c r="E287" s="20" t="s">
        <v>52</v>
      </c>
      <c r="F287" s="20" t="s">
        <v>204</v>
      </c>
      <c r="G287" s="20" t="s">
        <v>73</v>
      </c>
      <c r="H287" s="20" t="s">
        <v>55</v>
      </c>
      <c r="I287" s="20" t="s">
        <v>56</v>
      </c>
      <c r="J287" s="20" t="s">
        <v>57</v>
      </c>
      <c r="K287" s="20" t="s">
        <v>57</v>
      </c>
      <c r="L287" s="20" t="s">
        <v>111</v>
      </c>
      <c r="M287" s="20">
        <v>475</v>
      </c>
      <c r="N287" s="20" t="s">
        <v>59</v>
      </c>
      <c r="O287" s="20" t="s">
        <v>59</v>
      </c>
      <c r="P287" s="20" t="s">
        <v>59</v>
      </c>
      <c r="Q287" s="20" t="s">
        <v>1995</v>
      </c>
      <c r="R287" s="21">
        <v>159699948.53999999</v>
      </c>
      <c r="S287" s="21">
        <v>102721765.45</v>
      </c>
      <c r="T287" s="21">
        <v>304115962.23000002</v>
      </c>
      <c r="U287" s="21">
        <v>135210294.72</v>
      </c>
      <c r="V287" s="20" t="s">
        <v>59</v>
      </c>
      <c r="W287" s="21">
        <v>412269.32</v>
      </c>
      <c r="X287" s="21">
        <v>5693.29</v>
      </c>
      <c r="Y287" s="21">
        <v>13385.02</v>
      </c>
      <c r="Z287" s="21">
        <v>15911566.939999999</v>
      </c>
      <c r="AA287" s="21">
        <v>2108707654.1700001</v>
      </c>
      <c r="AB287" s="21">
        <v>0</v>
      </c>
      <c r="AC287" s="21">
        <v>0</v>
      </c>
      <c r="AD287" s="21">
        <v>0</v>
      </c>
      <c r="AE287" s="21">
        <v>0</v>
      </c>
      <c r="AF287" s="21">
        <v>0</v>
      </c>
      <c r="AG287" s="21">
        <v>0</v>
      </c>
      <c r="AH287" s="21">
        <v>135210000</v>
      </c>
      <c r="AI287" s="21">
        <v>51531000</v>
      </c>
      <c r="AJ287" s="21">
        <v>240889266313</v>
      </c>
      <c r="AK287" s="21">
        <v>240889266313</v>
      </c>
      <c r="AL287" s="21">
        <v>2408892663.1300001</v>
      </c>
      <c r="AM287" s="21">
        <v>2408892663.1300001</v>
      </c>
      <c r="AN287" s="21">
        <v>173058000</v>
      </c>
      <c r="AO287" s="21">
        <v>308268000</v>
      </c>
      <c r="AP287" s="20" t="s">
        <v>1804</v>
      </c>
    </row>
    <row r="288" spans="1:42" hidden="1" x14ac:dyDescent="0.25">
      <c r="A288" s="19" t="s">
        <v>935</v>
      </c>
      <c r="B288" s="20" t="s">
        <v>1767</v>
      </c>
      <c r="C288" s="20" t="s">
        <v>973</v>
      </c>
      <c r="D288" s="20" t="s">
        <v>974</v>
      </c>
      <c r="E288" s="20" t="s">
        <v>52</v>
      </c>
      <c r="F288" s="20" t="s">
        <v>98</v>
      </c>
      <c r="G288" s="20" t="s">
        <v>73</v>
      </c>
      <c r="H288" s="20" t="s">
        <v>55</v>
      </c>
      <c r="I288" s="20" t="s">
        <v>56</v>
      </c>
      <c r="J288" s="20" t="s">
        <v>57</v>
      </c>
      <c r="K288" s="20" t="s">
        <v>57</v>
      </c>
      <c r="L288" s="20" t="s">
        <v>58</v>
      </c>
      <c r="M288" s="20">
        <v>613</v>
      </c>
      <c r="N288" s="20" t="s">
        <v>59</v>
      </c>
      <c r="O288" s="20" t="s">
        <v>59</v>
      </c>
      <c r="P288" s="20" t="s">
        <v>59</v>
      </c>
      <c r="Q288" s="20" t="s">
        <v>1996</v>
      </c>
      <c r="R288" s="21">
        <v>175745033.06</v>
      </c>
      <c r="S288" s="21">
        <v>148791963.52000001</v>
      </c>
      <c r="T288" s="21">
        <v>202282071.72999999</v>
      </c>
      <c r="U288" s="21">
        <v>1180837.5900000001</v>
      </c>
      <c r="V288" s="20" t="s">
        <v>57</v>
      </c>
      <c r="W288" s="21">
        <v>483727.81</v>
      </c>
      <c r="X288" s="21">
        <v>0</v>
      </c>
      <c r="Y288" s="20">
        <v>0</v>
      </c>
      <c r="Z288" s="21">
        <v>-19842082.77</v>
      </c>
      <c r="AA288" s="21">
        <v>87552151.109999999</v>
      </c>
      <c r="AB288" s="21">
        <v>0</v>
      </c>
      <c r="AC288" s="21">
        <v>0</v>
      </c>
      <c r="AD288" s="21">
        <v>98943128.709999993</v>
      </c>
      <c r="AE288" s="21">
        <v>100508482.59999999</v>
      </c>
      <c r="AF288" s="21">
        <v>0</v>
      </c>
      <c r="AG288" s="21">
        <v>0</v>
      </c>
      <c r="AH288" s="21">
        <v>156282</v>
      </c>
      <c r="AI288" s="21">
        <v>1180837.5900000001</v>
      </c>
      <c r="AJ288" s="21">
        <v>28819663600</v>
      </c>
      <c r="AK288" s="21">
        <v>28835291800</v>
      </c>
      <c r="AL288" s="21">
        <v>288196636</v>
      </c>
      <c r="AM288" s="21">
        <v>288352918</v>
      </c>
      <c r="AN288" s="21">
        <v>0</v>
      </c>
      <c r="AO288" s="21">
        <v>0</v>
      </c>
      <c r="AP288" s="20" t="s">
        <v>1804</v>
      </c>
    </row>
    <row r="289" spans="1:42" hidden="1" x14ac:dyDescent="0.25">
      <c r="A289" s="19" t="s">
        <v>935</v>
      </c>
      <c r="B289" s="20" t="s">
        <v>1246</v>
      </c>
      <c r="C289" s="22" t="s">
        <v>955</v>
      </c>
      <c r="D289" s="20" t="s">
        <v>956</v>
      </c>
      <c r="E289" s="20" t="s">
        <v>52</v>
      </c>
      <c r="F289" s="20" t="s">
        <v>204</v>
      </c>
      <c r="G289" s="20" t="s">
        <v>73</v>
      </c>
      <c r="H289" s="20" t="s">
        <v>55</v>
      </c>
      <c r="I289" s="20" t="s">
        <v>256</v>
      </c>
      <c r="J289" s="20" t="s">
        <v>57</v>
      </c>
      <c r="K289" s="20" t="s">
        <v>57</v>
      </c>
      <c r="L289" s="20" t="s">
        <v>111</v>
      </c>
      <c r="M289" s="20">
        <v>7334</v>
      </c>
      <c r="N289" s="20" t="s">
        <v>59</v>
      </c>
      <c r="O289" s="20" t="s">
        <v>59</v>
      </c>
      <c r="P289" s="20" t="s">
        <v>59</v>
      </c>
      <c r="Q289" s="20" t="s">
        <v>1222</v>
      </c>
      <c r="R289" s="21">
        <v>2164379160.3200002</v>
      </c>
      <c r="S289" s="21">
        <v>1770412654.9400001</v>
      </c>
      <c r="T289" s="21">
        <v>7629208463.7200003</v>
      </c>
      <c r="U289" s="21">
        <v>2352444975.1900001</v>
      </c>
      <c r="V289" s="20" t="s">
        <v>57</v>
      </c>
      <c r="W289" s="21">
        <v>621934.29</v>
      </c>
      <c r="X289" s="21">
        <v>4546.37</v>
      </c>
      <c r="Y289" s="20">
        <v>17757.64</v>
      </c>
      <c r="Z289" s="21">
        <v>-1167147483.7</v>
      </c>
      <c r="AA289" s="21">
        <v>35306452472.169998</v>
      </c>
      <c r="AB289" s="21">
        <v>0</v>
      </c>
      <c r="AC289" s="21">
        <v>0</v>
      </c>
      <c r="AD289" s="21">
        <v>559169988</v>
      </c>
      <c r="AE289" s="21">
        <v>0</v>
      </c>
      <c r="AF289" s="21">
        <v>0</v>
      </c>
      <c r="AG289" s="21">
        <v>0</v>
      </c>
      <c r="AH289" s="21">
        <v>1581279484.4000001</v>
      </c>
      <c r="AI289" s="21">
        <v>2382936931.9200001</v>
      </c>
      <c r="AJ289" s="21">
        <v>7708211</v>
      </c>
      <c r="AK289" s="21">
        <v>8260220</v>
      </c>
      <c r="AL289" s="21">
        <v>42228185803.410004</v>
      </c>
      <c r="AM289" s="21">
        <v>44611122735.330002</v>
      </c>
      <c r="AN289" s="21">
        <v>0</v>
      </c>
      <c r="AO289" s="21">
        <v>0</v>
      </c>
      <c r="AP289" s="20" t="s">
        <v>1804</v>
      </c>
    </row>
    <row r="290" spans="1:42" hidden="1" x14ac:dyDescent="0.25">
      <c r="A290" s="19" t="s">
        <v>935</v>
      </c>
      <c r="B290" s="20" t="s">
        <v>1770</v>
      </c>
      <c r="C290" s="22" t="s">
        <v>958</v>
      </c>
      <c r="D290" s="20" t="s">
        <v>959</v>
      </c>
      <c r="E290" s="20" t="s">
        <v>52</v>
      </c>
      <c r="F290" s="20" t="s">
        <v>98</v>
      </c>
      <c r="G290" s="20" t="s">
        <v>73</v>
      </c>
      <c r="H290" s="20" t="s">
        <v>55</v>
      </c>
      <c r="I290" s="20" t="s">
        <v>56</v>
      </c>
      <c r="J290" s="20" t="s">
        <v>57</v>
      </c>
      <c r="K290" s="20" t="s">
        <v>57</v>
      </c>
      <c r="L290" s="20" t="s">
        <v>111</v>
      </c>
      <c r="M290" s="20">
        <v>1805</v>
      </c>
      <c r="N290" s="20" t="s">
        <v>59</v>
      </c>
      <c r="O290" s="20" t="s">
        <v>59</v>
      </c>
      <c r="P290" s="20" t="s">
        <v>59</v>
      </c>
      <c r="Q290" s="20" t="s">
        <v>1997</v>
      </c>
      <c r="R290" s="21">
        <v>2046572402.76</v>
      </c>
      <c r="S290" s="21">
        <v>458005460.5</v>
      </c>
      <c r="T290" s="21">
        <v>1828564170.6600001</v>
      </c>
      <c r="U290" s="21">
        <v>257937374.96000001</v>
      </c>
      <c r="V290" s="20" t="s">
        <v>57</v>
      </c>
      <c r="W290" s="21">
        <v>738738.12</v>
      </c>
      <c r="X290" s="21">
        <v>0</v>
      </c>
      <c r="Y290" s="20">
        <v>0</v>
      </c>
      <c r="Z290" s="21">
        <v>218008232.09999999</v>
      </c>
      <c r="AA290" s="21">
        <v>826630801.51999998</v>
      </c>
      <c r="AB290" s="21">
        <v>0</v>
      </c>
      <c r="AC290" s="21">
        <v>41620799.899999999</v>
      </c>
      <c r="AD290" s="21">
        <v>0</v>
      </c>
      <c r="AE290" s="21">
        <v>0</v>
      </c>
      <c r="AF290" s="21">
        <v>0</v>
      </c>
      <c r="AG290" s="21">
        <v>0</v>
      </c>
      <c r="AH290" s="21">
        <v>160352000</v>
      </c>
      <c r="AI290" s="21">
        <v>0</v>
      </c>
      <c r="AJ290" s="21">
        <v>12410787919</v>
      </c>
      <c r="AK290" s="21">
        <v>12410789215</v>
      </c>
      <c r="AL290" s="21">
        <v>666490179.50999999</v>
      </c>
      <c r="AM290" s="21">
        <v>666490179.50999999</v>
      </c>
      <c r="AN290" s="21">
        <v>0</v>
      </c>
      <c r="AO290" s="21">
        <v>0</v>
      </c>
      <c r="AP290" s="20" t="s">
        <v>1804</v>
      </c>
    </row>
    <row r="291" spans="1:42" hidden="1" x14ac:dyDescent="0.25">
      <c r="A291" s="19" t="s">
        <v>935</v>
      </c>
      <c r="B291" s="20" t="s">
        <v>1772</v>
      </c>
      <c r="C291" s="22" t="s">
        <v>961</v>
      </c>
      <c r="D291" s="20" t="s">
        <v>962</v>
      </c>
      <c r="E291" s="20" t="s">
        <v>52</v>
      </c>
      <c r="F291" s="20" t="s">
        <v>87</v>
      </c>
      <c r="G291" s="20" t="s">
        <v>54</v>
      </c>
      <c r="H291" s="20" t="s">
        <v>55</v>
      </c>
      <c r="I291" s="20" t="s">
        <v>256</v>
      </c>
      <c r="J291" s="20" t="s">
        <v>59</v>
      </c>
      <c r="K291" s="20" t="s">
        <v>57</v>
      </c>
      <c r="L291" s="20" t="s">
        <v>111</v>
      </c>
      <c r="M291" s="20">
        <v>12299</v>
      </c>
      <c r="N291" s="20" t="s">
        <v>59</v>
      </c>
      <c r="O291" s="20" t="s">
        <v>59</v>
      </c>
      <c r="P291" s="20" t="s">
        <v>59</v>
      </c>
      <c r="Q291" s="20" t="s">
        <v>1224</v>
      </c>
      <c r="R291" s="21">
        <v>22055719791.880001</v>
      </c>
      <c r="S291" s="21">
        <v>2995677980.4099998</v>
      </c>
      <c r="T291" s="21">
        <v>20184684116.240002</v>
      </c>
      <c r="U291" s="21">
        <v>5389598757.3500004</v>
      </c>
      <c r="V291" s="20" t="s">
        <v>59</v>
      </c>
      <c r="W291" s="21">
        <v>922666.75</v>
      </c>
      <c r="X291" s="21">
        <v>0</v>
      </c>
      <c r="Y291" s="21">
        <v>51339.47</v>
      </c>
      <c r="Z291" s="21">
        <v>3121267063.1100001</v>
      </c>
      <c r="AA291" s="21">
        <v>27333533820.459999</v>
      </c>
      <c r="AB291" s="21">
        <v>39069424112.040001</v>
      </c>
      <c r="AC291" s="21">
        <v>323823732.14999998</v>
      </c>
      <c r="AD291" s="21">
        <v>0</v>
      </c>
      <c r="AE291" s="21">
        <v>0</v>
      </c>
      <c r="AF291" s="21">
        <v>0</v>
      </c>
      <c r="AG291" s="21">
        <v>0</v>
      </c>
      <c r="AH291" s="21">
        <v>0</v>
      </c>
      <c r="AI291" s="21">
        <v>0</v>
      </c>
      <c r="AJ291" s="21">
        <v>343506664</v>
      </c>
      <c r="AK291" s="21">
        <v>343506664</v>
      </c>
      <c r="AL291" s="21">
        <v>7538442667.3100004</v>
      </c>
      <c r="AM291" s="21">
        <v>7538442667.3100004</v>
      </c>
      <c r="AN291" s="21">
        <v>0</v>
      </c>
      <c r="AO291" s="21">
        <v>0</v>
      </c>
      <c r="AP291" s="20" t="s">
        <v>1804</v>
      </c>
    </row>
    <row r="292" spans="1:42" hidden="1" x14ac:dyDescent="0.25">
      <c r="A292" s="19" t="s">
        <v>975</v>
      </c>
      <c r="B292" s="20" t="s">
        <v>1777</v>
      </c>
      <c r="C292" s="20" t="s">
        <v>977</v>
      </c>
      <c r="D292" s="20" t="s">
        <v>978</v>
      </c>
      <c r="E292" s="20" t="s">
        <v>52</v>
      </c>
      <c r="F292" s="20" t="s">
        <v>68</v>
      </c>
      <c r="G292" s="20" t="s">
        <v>54</v>
      </c>
      <c r="H292" s="20" t="s">
        <v>55</v>
      </c>
      <c r="I292" s="20" t="s">
        <v>56</v>
      </c>
      <c r="J292" s="20" t="s">
        <v>57</v>
      </c>
      <c r="K292" s="20" t="s">
        <v>57</v>
      </c>
      <c r="L292" s="20" t="s">
        <v>111</v>
      </c>
      <c r="M292" s="20">
        <v>47</v>
      </c>
      <c r="N292" s="20" t="s">
        <v>59</v>
      </c>
      <c r="O292" s="20" t="s">
        <v>59</v>
      </c>
      <c r="P292" s="20" t="s">
        <v>59</v>
      </c>
      <c r="Q292" s="20"/>
      <c r="R292" s="21">
        <v>6598767.7300000004</v>
      </c>
      <c r="S292" s="21">
        <v>2887346.71</v>
      </c>
      <c r="T292" s="21">
        <v>7404801.9000000004</v>
      </c>
      <c r="U292" s="21">
        <v>69210</v>
      </c>
      <c r="V292" s="20" t="s">
        <v>57</v>
      </c>
      <c r="W292" s="21">
        <v>198465.44</v>
      </c>
      <c r="X292" s="21">
        <v>0</v>
      </c>
      <c r="Y292" s="20">
        <v>73822.5</v>
      </c>
      <c r="Z292" s="21">
        <v>-806034.17</v>
      </c>
      <c r="AA292" s="21">
        <v>31250801.859999999</v>
      </c>
      <c r="AB292" s="21">
        <v>0</v>
      </c>
      <c r="AC292" s="21">
        <v>0</v>
      </c>
      <c r="AD292" s="21">
        <v>0</v>
      </c>
      <c r="AE292" s="21">
        <v>0</v>
      </c>
      <c r="AF292" s="21">
        <v>0</v>
      </c>
      <c r="AG292" s="21">
        <v>0</v>
      </c>
      <c r="AH292" s="21">
        <v>1307847.1000000001</v>
      </c>
      <c r="AI292" s="21">
        <v>10060362.17</v>
      </c>
      <c r="AJ292" s="21">
        <v>5964000</v>
      </c>
      <c r="AK292" s="21">
        <v>5964000</v>
      </c>
      <c r="AL292" s="21">
        <v>41299611.729999997</v>
      </c>
      <c r="AM292" s="21">
        <v>51300919.579999998</v>
      </c>
      <c r="AN292" s="21">
        <v>111041.07</v>
      </c>
      <c r="AO292" s="21">
        <v>170095.39</v>
      </c>
      <c r="AP292" s="20" t="s">
        <v>1804</v>
      </c>
    </row>
    <row r="293" spans="1:42" hidden="1" x14ac:dyDescent="0.25">
      <c r="A293" s="19" t="s">
        <v>975</v>
      </c>
      <c r="B293" s="20" t="s">
        <v>1779</v>
      </c>
      <c r="C293" s="20" t="s">
        <v>980</v>
      </c>
      <c r="D293" s="20" t="s">
        <v>981</v>
      </c>
      <c r="E293" s="20" t="s">
        <v>52</v>
      </c>
      <c r="F293" s="20" t="s">
        <v>91</v>
      </c>
      <c r="G293" s="20" t="s">
        <v>54</v>
      </c>
      <c r="H293" s="20" t="s">
        <v>55</v>
      </c>
      <c r="I293" s="20" t="s">
        <v>56</v>
      </c>
      <c r="J293" s="20" t="s">
        <v>57</v>
      </c>
      <c r="K293" s="20" t="s">
        <v>57</v>
      </c>
      <c r="L293" s="20" t="s">
        <v>111</v>
      </c>
      <c r="M293" s="20">
        <v>78</v>
      </c>
      <c r="N293" s="20" t="s">
        <v>59</v>
      </c>
      <c r="O293" s="20" t="s">
        <v>59</v>
      </c>
      <c r="P293" s="20" t="s">
        <v>59</v>
      </c>
      <c r="Q293" s="20"/>
      <c r="R293" s="21">
        <v>64184559.509999998</v>
      </c>
      <c r="S293" s="21">
        <v>8766286.9499999993</v>
      </c>
      <c r="T293" s="21">
        <v>13988779.4</v>
      </c>
      <c r="U293" s="21">
        <v>13723.33</v>
      </c>
      <c r="V293" s="20" t="s">
        <v>59</v>
      </c>
      <c r="W293" s="21">
        <v>296444.44</v>
      </c>
      <c r="X293" s="21">
        <v>1351898.43</v>
      </c>
      <c r="Y293" s="21">
        <v>0</v>
      </c>
      <c r="Z293" s="21">
        <v>-7845565.4400000004</v>
      </c>
      <c r="AA293" s="21">
        <v>60061001.32</v>
      </c>
      <c r="AB293" s="21">
        <v>0</v>
      </c>
      <c r="AC293" s="21">
        <v>0</v>
      </c>
      <c r="AD293" s="21">
        <v>0</v>
      </c>
      <c r="AE293" s="21">
        <v>0</v>
      </c>
      <c r="AF293" s="21">
        <v>0</v>
      </c>
      <c r="AG293" s="21">
        <v>0</v>
      </c>
      <c r="AH293" s="21">
        <v>0</v>
      </c>
      <c r="AI293" s="21">
        <v>3908800</v>
      </c>
      <c r="AJ293" s="21">
        <v>29979637</v>
      </c>
      <c r="AK293" s="21">
        <v>33774167.920000002</v>
      </c>
      <c r="AL293" s="21">
        <v>29979637</v>
      </c>
      <c r="AM293" s="21">
        <v>33888437.149999999</v>
      </c>
      <c r="AN293" s="21">
        <v>35000000</v>
      </c>
      <c r="AO293" s="21">
        <v>35000000</v>
      </c>
      <c r="AP293" s="20" t="s">
        <v>1804</v>
      </c>
    </row>
    <row r="294" spans="1:42" hidden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1">
        <v>9990847836.7299995</v>
      </c>
      <c r="AE294" s="20"/>
      <c r="AF294" s="20"/>
      <c r="AG294" s="21">
        <v>4229521661.3499999</v>
      </c>
      <c r="AH294" s="20"/>
      <c r="AI294" s="20"/>
      <c r="AJ294" s="20"/>
      <c r="AK294" s="20"/>
      <c r="AL294" s="20"/>
      <c r="AM294" s="20"/>
      <c r="AN294" s="20"/>
      <c r="AO294" s="20"/>
      <c r="AP294" s="20"/>
    </row>
    <row r="295" spans="1:42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</row>
    <row r="296" spans="1:42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</row>
    <row r="297" spans="1:42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</row>
    <row r="298" spans="1:42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</row>
    <row r="299" spans="1:42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</row>
    <row r="300" spans="1:42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</row>
    <row r="301" spans="1:42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</row>
    <row r="302" spans="1:42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</row>
    <row r="303" spans="1:42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</row>
    <row r="304" spans="1:42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</row>
  </sheetData>
  <autoFilter ref="A1:AP294" xr:uid="{5C445A4C-AFB5-4287-A201-837CA811781B}">
    <filterColumn colId="1">
      <filters>
        <filter val="▪COMPANHIA DE ENGENHARIA HIDRICA E DE SANEAMENTO DA BAHIA"/>
      </filters>
    </filterColumn>
  </autoFilter>
  <hyperlinks>
    <hyperlink ref="Q61" r:id="rId1" display="https://www.brbcard.com.br/" xr:uid="{3813CCC0-9850-4181-867A-0DE7C558D285}"/>
    <hyperlink ref="Q67" r:id="rId2" display="http://www.ceb.com.br/" xr:uid="{CC15D32D-299F-4F5F-A02C-78F74BB37602}"/>
    <hyperlink ref="Q73" r:id="rId3" display="https://metro.df.gov.br/" xr:uid="{527C1A3F-5005-478A-8451-5D2C044CCACD}"/>
    <hyperlink ref="Q82" r:id="rId4" display="https://www.cesan.com.br/" xr:uid="{6FC090A0-F6C4-4D0E-B02C-C41497C24B71}"/>
    <hyperlink ref="Q85" r:id="rId5" display="https://esgas.com.br/" xr:uid="{9DF55420-7C2C-4046-968F-441CF25D56B4}"/>
    <hyperlink ref="Q94" r:id="rId6" xr:uid="{CD55A71A-8D32-461A-BF8D-E4471ECE58F2}"/>
    <hyperlink ref="Q137" r:id="rId7" display="http://ri.banpara.b.br/" xr:uid="{AD905562-ABE4-4D5D-8ABF-A57D06298CE5}"/>
    <hyperlink ref="Q164" r:id="rId8" display="http://www.cehab.pe.gov.br/" xr:uid="{5DB1D241-E84F-459D-99E9-F95617597BBD}"/>
    <hyperlink ref="Q167" r:id="rId9" display="https://www.copergas.com.br/" xr:uid="{28369419-3FBA-43E3-A383-BB7C09D9206E}"/>
    <hyperlink ref="Q224" r:id="rId10" display="https://potigas.com.br/" xr:uid="{0891854C-3C7E-4CC6-B1FD-6BC7D3EE8F4C}"/>
    <hyperlink ref="Q229" r:id="rId11" display="https://transparencia.ro.gov.br/" xr:uid="{E464A9B6-BBCA-458E-8B15-5DA9BA9D7DE9}"/>
    <hyperlink ref="Q279" r:id="rId12" xr:uid="{07AAACDC-716A-4821-A066-E4B8113F6577}"/>
    <hyperlink ref="Q286" r:id="rId13" xr:uid="{7B2F9256-9F41-417F-81FD-59048ED55803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0B22-0DAF-4C23-86C2-2C977865FF25}">
  <dimension ref="A1:B10"/>
  <sheetViews>
    <sheetView workbookViewId="0"/>
  </sheetViews>
  <sheetFormatPr defaultRowHeight="15" x14ac:dyDescent="0.25"/>
  <cols>
    <col min="1" max="1" width="3.28515625" bestFit="1" customWidth="1"/>
    <col min="2" max="2" width="9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214</v>
      </c>
      <c r="B2" s="79" t="s">
        <v>246</v>
      </c>
    </row>
    <row r="3" spans="1:2" x14ac:dyDescent="0.25">
      <c r="A3" t="s">
        <v>508</v>
      </c>
      <c r="B3" s="80" t="s">
        <v>1998</v>
      </c>
    </row>
    <row r="4" spans="1:2" x14ac:dyDescent="0.25">
      <c r="A4" t="s">
        <v>656</v>
      </c>
      <c r="B4" s="3" t="s">
        <v>1999</v>
      </c>
    </row>
    <row r="5" spans="1:2" x14ac:dyDescent="0.25">
      <c r="A5" t="s">
        <v>656</v>
      </c>
      <c r="B5" s="81" t="s">
        <v>1582</v>
      </c>
    </row>
    <row r="6" spans="1:2" x14ac:dyDescent="0.25">
      <c r="A6" t="s">
        <v>656</v>
      </c>
      <c r="B6" s="81" t="s">
        <v>1240</v>
      </c>
    </row>
    <row r="7" spans="1:2" x14ac:dyDescent="0.25">
      <c r="A7" t="s">
        <v>656</v>
      </c>
      <c r="B7" s="81" t="s">
        <v>1584</v>
      </c>
    </row>
    <row r="8" spans="1:2" x14ac:dyDescent="0.25">
      <c r="A8" t="s">
        <v>656</v>
      </c>
      <c r="B8" s="81" t="s">
        <v>1241</v>
      </c>
    </row>
    <row r="9" spans="1:2" x14ac:dyDescent="0.25">
      <c r="A9" t="s">
        <v>656</v>
      </c>
      <c r="B9" s="81" t="s">
        <v>1580</v>
      </c>
    </row>
    <row r="10" spans="1:2" x14ac:dyDescent="0.25">
      <c r="A10" t="s">
        <v>656</v>
      </c>
      <c r="B10" s="81" t="s">
        <v>1242</v>
      </c>
    </row>
  </sheetData>
  <sheetProtection sheet="1" objects="1" scenarios="1"/>
  <conditionalFormatting sqref="B2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"/>
  <sheetViews>
    <sheetView workbookViewId="0">
      <selection sqref="A1:XFD1048576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1805</v>
      </c>
      <c r="C7" t="s">
        <v>1805</v>
      </c>
      <c r="D7" t="s">
        <v>2089</v>
      </c>
      <c r="E7" t="s">
        <v>986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2090</v>
      </c>
      <c r="P7" t="s">
        <v>59</v>
      </c>
      <c r="Q7" t="s">
        <v>59</v>
      </c>
      <c r="R7" t="s">
        <v>57</v>
      </c>
      <c r="S7" t="s">
        <v>2088</v>
      </c>
      <c r="T7" t="s">
        <v>2091</v>
      </c>
      <c r="U7" t="s">
        <v>2092</v>
      </c>
      <c r="V7" t="s">
        <v>2093</v>
      </c>
      <c r="W7" t="s">
        <v>2091</v>
      </c>
      <c r="X7" t="s">
        <v>57</v>
      </c>
      <c r="Y7" t="s">
        <v>2094</v>
      </c>
      <c r="Z7" t="s">
        <v>2091</v>
      </c>
      <c r="AA7" t="s">
        <v>2095</v>
      </c>
      <c r="AB7" t="s">
        <v>2096</v>
      </c>
      <c r="AC7" t="s">
        <v>2097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2098</v>
      </c>
      <c r="AK7" t="s">
        <v>2099</v>
      </c>
      <c r="AL7" t="s">
        <v>2091</v>
      </c>
      <c r="AM7" t="s">
        <v>2091</v>
      </c>
      <c r="AN7" t="s">
        <v>2100</v>
      </c>
      <c r="AO7" t="s">
        <v>2101</v>
      </c>
      <c r="AP7" t="s">
        <v>2102</v>
      </c>
      <c r="AQ7" t="s">
        <v>2103</v>
      </c>
    </row>
    <row r="8" spans="1:43" x14ac:dyDescent="0.25">
      <c r="A8" s="1">
        <v>3</v>
      </c>
      <c r="B8" t="s">
        <v>1281</v>
      </c>
      <c r="C8" t="s">
        <v>1281</v>
      </c>
      <c r="D8" t="s">
        <v>2104</v>
      </c>
      <c r="E8" t="s">
        <v>61</v>
      </c>
      <c r="F8" t="s">
        <v>62</v>
      </c>
      <c r="G8" t="s">
        <v>52</v>
      </c>
      <c r="H8" t="s">
        <v>63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58</v>
      </c>
      <c r="O8" t="s">
        <v>2105</v>
      </c>
      <c r="P8" t="s">
        <v>59</v>
      </c>
      <c r="Q8" t="s">
        <v>59</v>
      </c>
      <c r="R8" t="s">
        <v>57</v>
      </c>
      <c r="S8" t="s">
        <v>2088</v>
      </c>
      <c r="T8" t="s">
        <v>2091</v>
      </c>
      <c r="U8" t="s">
        <v>2091</v>
      </c>
      <c r="V8" t="s">
        <v>2091</v>
      </c>
      <c r="W8" t="s">
        <v>2091</v>
      </c>
      <c r="X8" t="s">
        <v>57</v>
      </c>
      <c r="Y8" t="s">
        <v>2091</v>
      </c>
      <c r="Z8" t="s">
        <v>2091</v>
      </c>
      <c r="AA8" t="s">
        <v>2091</v>
      </c>
      <c r="AB8" t="s">
        <v>2091</v>
      </c>
      <c r="AC8" t="s">
        <v>2091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2091</v>
      </c>
      <c r="AM8" t="s">
        <v>2091</v>
      </c>
      <c r="AN8" t="s">
        <v>2091</v>
      </c>
      <c r="AO8" t="s">
        <v>2091</v>
      </c>
      <c r="AP8" t="s">
        <v>2091</v>
      </c>
      <c r="AQ8" t="s">
        <v>2091</v>
      </c>
    </row>
    <row r="9" spans="1:43" x14ac:dyDescent="0.25">
      <c r="A9" s="1">
        <v>4</v>
      </c>
      <c r="B9" t="s">
        <v>1284</v>
      </c>
      <c r="C9" t="s">
        <v>1284</v>
      </c>
      <c r="D9" t="s">
        <v>2106</v>
      </c>
      <c r="E9" t="s">
        <v>65</v>
      </c>
      <c r="F9" t="s">
        <v>66</v>
      </c>
      <c r="G9" t="s">
        <v>67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2107</v>
      </c>
      <c r="P9" t="s">
        <v>59</v>
      </c>
      <c r="Q9" t="s">
        <v>59</v>
      </c>
      <c r="R9" t="s">
        <v>57</v>
      </c>
      <c r="S9" t="s">
        <v>2088</v>
      </c>
      <c r="T9" t="s">
        <v>2108</v>
      </c>
      <c r="U9" t="s">
        <v>2109</v>
      </c>
      <c r="V9" t="s">
        <v>2110</v>
      </c>
      <c r="W9" t="s">
        <v>2091</v>
      </c>
      <c r="X9" t="s">
        <v>57</v>
      </c>
      <c r="Y9" t="s">
        <v>2111</v>
      </c>
      <c r="Z9" t="s">
        <v>2091</v>
      </c>
      <c r="AA9" t="s">
        <v>2112</v>
      </c>
      <c r="AB9" t="s">
        <v>2113</v>
      </c>
      <c r="AC9" t="s">
        <v>2114</v>
      </c>
      <c r="AD9" t="s">
        <v>2091</v>
      </c>
      <c r="AE9" t="s">
        <v>2091</v>
      </c>
      <c r="AF9" t="s">
        <v>2115</v>
      </c>
      <c r="AG9" t="s">
        <v>2108</v>
      </c>
      <c r="AH9" t="s">
        <v>2091</v>
      </c>
      <c r="AI9" t="s">
        <v>2091</v>
      </c>
      <c r="AJ9" t="s">
        <v>2091</v>
      </c>
      <c r="AK9" t="s">
        <v>2091</v>
      </c>
      <c r="AL9" t="s">
        <v>2116</v>
      </c>
      <c r="AM9" t="s">
        <v>2116</v>
      </c>
      <c r="AN9" t="s">
        <v>2117</v>
      </c>
      <c r="AO9" t="s">
        <v>2117</v>
      </c>
      <c r="AP9" t="s">
        <v>2091</v>
      </c>
      <c r="AQ9" t="s">
        <v>2091</v>
      </c>
    </row>
    <row r="10" spans="1:43" x14ac:dyDescent="0.25">
      <c r="A10" s="1">
        <v>5</v>
      </c>
      <c r="B10" t="s">
        <v>1287</v>
      </c>
      <c r="C10" t="s">
        <v>1287</v>
      </c>
      <c r="D10" t="s">
        <v>2118</v>
      </c>
      <c r="E10" t="s">
        <v>70</v>
      </c>
      <c r="F10" t="s">
        <v>71</v>
      </c>
      <c r="G10" t="s">
        <v>52</v>
      </c>
      <c r="H10" t="s">
        <v>72</v>
      </c>
      <c r="I10" t="s">
        <v>73</v>
      </c>
      <c r="J10" t="s">
        <v>74</v>
      </c>
      <c r="K10" t="s">
        <v>56</v>
      </c>
      <c r="L10" t="s">
        <v>57</v>
      </c>
      <c r="M10" t="s">
        <v>57</v>
      </c>
      <c r="N10" t="s">
        <v>58</v>
      </c>
      <c r="O10" t="s">
        <v>2119</v>
      </c>
      <c r="P10" t="s">
        <v>59</v>
      </c>
      <c r="Q10" t="s">
        <v>59</v>
      </c>
      <c r="R10" t="s">
        <v>57</v>
      </c>
      <c r="S10" t="s">
        <v>2088</v>
      </c>
      <c r="T10" t="s">
        <v>2120</v>
      </c>
      <c r="U10" t="s">
        <v>2121</v>
      </c>
      <c r="V10" t="s">
        <v>2122</v>
      </c>
      <c r="W10" t="s">
        <v>2123</v>
      </c>
      <c r="X10" t="s">
        <v>57</v>
      </c>
      <c r="Y10" t="s">
        <v>2124</v>
      </c>
      <c r="Z10" t="s">
        <v>2091</v>
      </c>
      <c r="AA10" t="s">
        <v>2125</v>
      </c>
      <c r="AB10" t="s">
        <v>2126</v>
      </c>
      <c r="AC10" t="s">
        <v>2127</v>
      </c>
      <c r="AD10" t="s">
        <v>2091</v>
      </c>
      <c r="AE10" t="s">
        <v>2091</v>
      </c>
      <c r="AF10" t="s">
        <v>2128</v>
      </c>
      <c r="AG10" t="s">
        <v>2129</v>
      </c>
      <c r="AH10" t="s">
        <v>2130</v>
      </c>
      <c r="AI10" t="s">
        <v>2131</v>
      </c>
      <c r="AJ10" t="s">
        <v>2091</v>
      </c>
      <c r="AK10" t="s">
        <v>2091</v>
      </c>
      <c r="AL10" t="s">
        <v>2132</v>
      </c>
      <c r="AM10" t="s">
        <v>2132</v>
      </c>
      <c r="AN10" t="s">
        <v>2127</v>
      </c>
      <c r="AO10" t="s">
        <v>2127</v>
      </c>
      <c r="AP10" t="s">
        <v>2091</v>
      </c>
      <c r="AQ10" t="s">
        <v>2091</v>
      </c>
    </row>
    <row r="11" spans="1:43" x14ac:dyDescent="0.25">
      <c r="A11" s="1">
        <v>6</v>
      </c>
      <c r="B11" t="s">
        <v>1293</v>
      </c>
      <c r="C11" t="s">
        <v>1293</v>
      </c>
      <c r="D11" t="s">
        <v>2133</v>
      </c>
      <c r="E11" t="s">
        <v>76</v>
      </c>
      <c r="F11" t="s">
        <v>77</v>
      </c>
      <c r="G11" t="s">
        <v>52</v>
      </c>
      <c r="H11" t="s">
        <v>53</v>
      </c>
      <c r="I11" t="s">
        <v>73</v>
      </c>
      <c r="J11" t="s">
        <v>55</v>
      </c>
      <c r="K11" t="s">
        <v>56</v>
      </c>
      <c r="L11" t="s">
        <v>57</v>
      </c>
      <c r="M11" t="s">
        <v>59</v>
      </c>
      <c r="N11" t="s">
        <v>58</v>
      </c>
      <c r="O11" t="s">
        <v>2134</v>
      </c>
      <c r="P11" t="s">
        <v>59</v>
      </c>
      <c r="Q11" t="s">
        <v>59</v>
      </c>
      <c r="R11" t="s">
        <v>57</v>
      </c>
      <c r="S11" t="s">
        <v>2088</v>
      </c>
      <c r="T11" t="s">
        <v>2135</v>
      </c>
      <c r="U11" t="s">
        <v>2136</v>
      </c>
      <c r="V11" t="s">
        <v>2137</v>
      </c>
      <c r="W11" t="s">
        <v>2091</v>
      </c>
      <c r="X11" t="s">
        <v>57</v>
      </c>
      <c r="Y11" t="s">
        <v>2138</v>
      </c>
      <c r="Z11" t="s">
        <v>2091</v>
      </c>
      <c r="AA11" t="s">
        <v>2091</v>
      </c>
      <c r="AB11" t="s">
        <v>2091</v>
      </c>
      <c r="AC11" t="s">
        <v>2091</v>
      </c>
      <c r="AD11" t="s">
        <v>2091</v>
      </c>
      <c r="AE11" t="s">
        <v>2091</v>
      </c>
      <c r="AF11" t="s">
        <v>2139</v>
      </c>
      <c r="AG11" t="s">
        <v>2140</v>
      </c>
      <c r="AH11" t="s">
        <v>2141</v>
      </c>
      <c r="AI11" t="s">
        <v>2142</v>
      </c>
      <c r="AJ11" t="s">
        <v>2091</v>
      </c>
      <c r="AK11" t="s">
        <v>2091</v>
      </c>
      <c r="AL11" t="s">
        <v>2091</v>
      </c>
      <c r="AM11" t="s">
        <v>2091</v>
      </c>
      <c r="AN11" t="s">
        <v>2143</v>
      </c>
      <c r="AO11" t="s">
        <v>2143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1296</v>
      </c>
      <c r="C12" t="s">
        <v>1296</v>
      </c>
      <c r="D12" t="s">
        <v>2144</v>
      </c>
      <c r="E12" t="s">
        <v>79</v>
      </c>
      <c r="F12" t="s">
        <v>80</v>
      </c>
      <c r="G12" t="s">
        <v>52</v>
      </c>
      <c r="H12" t="s">
        <v>53</v>
      </c>
      <c r="I12" t="s">
        <v>73</v>
      </c>
      <c r="J12" t="s">
        <v>74</v>
      </c>
      <c r="K12" t="s">
        <v>56</v>
      </c>
      <c r="L12" t="s">
        <v>57</v>
      </c>
      <c r="M12" t="s">
        <v>59</v>
      </c>
      <c r="N12" t="s">
        <v>58</v>
      </c>
      <c r="O12" t="s">
        <v>2145</v>
      </c>
      <c r="P12" t="s">
        <v>59</v>
      </c>
      <c r="Q12" t="s">
        <v>59</v>
      </c>
      <c r="R12" t="s">
        <v>57</v>
      </c>
      <c r="S12" t="s">
        <v>2088</v>
      </c>
      <c r="T12" t="s">
        <v>2146</v>
      </c>
      <c r="U12" t="s">
        <v>2147</v>
      </c>
      <c r="V12" t="s">
        <v>2148</v>
      </c>
      <c r="W12" t="s">
        <v>2091</v>
      </c>
      <c r="X12" t="s">
        <v>57</v>
      </c>
      <c r="Y12" t="s">
        <v>2149</v>
      </c>
      <c r="Z12" t="s">
        <v>2091</v>
      </c>
      <c r="AA12" t="s">
        <v>2150</v>
      </c>
      <c r="AB12" t="s">
        <v>2091</v>
      </c>
      <c r="AC12" t="s">
        <v>2091</v>
      </c>
      <c r="AD12" t="s">
        <v>2091</v>
      </c>
      <c r="AE12" t="s">
        <v>2091</v>
      </c>
      <c r="AF12" t="s">
        <v>2151</v>
      </c>
      <c r="AG12" t="s">
        <v>2146</v>
      </c>
      <c r="AH12" t="s">
        <v>2152</v>
      </c>
      <c r="AI12" t="s">
        <v>2153</v>
      </c>
      <c r="AJ12" t="s">
        <v>2091</v>
      </c>
      <c r="AK12" t="s">
        <v>2091</v>
      </c>
      <c r="AL12" t="s">
        <v>2091</v>
      </c>
      <c r="AM12" t="s">
        <v>2091</v>
      </c>
      <c r="AN12" t="s">
        <v>2154</v>
      </c>
      <c r="AO12" t="s">
        <v>2154</v>
      </c>
      <c r="AP12" t="s">
        <v>2091</v>
      </c>
      <c r="AQ12" t="s">
        <v>2091</v>
      </c>
    </row>
    <row r="13" spans="1:43" x14ac:dyDescent="0.25">
      <c r="A13" s="1">
        <v>8</v>
      </c>
      <c r="B13" t="s">
        <v>1301</v>
      </c>
      <c r="C13" t="s">
        <v>1301</v>
      </c>
      <c r="D13" t="s">
        <v>2155</v>
      </c>
      <c r="E13" t="s">
        <v>82</v>
      </c>
      <c r="F13" t="s">
        <v>83</v>
      </c>
      <c r="G13" t="s">
        <v>67</v>
      </c>
      <c r="H13" t="s">
        <v>53</v>
      </c>
      <c r="I13" t="s">
        <v>73</v>
      </c>
      <c r="J13" t="s">
        <v>74</v>
      </c>
      <c r="K13" t="s">
        <v>56</v>
      </c>
      <c r="L13" t="s">
        <v>57</v>
      </c>
      <c r="M13" t="s">
        <v>59</v>
      </c>
      <c r="N13" t="s">
        <v>58</v>
      </c>
      <c r="O13" t="s">
        <v>2156</v>
      </c>
      <c r="P13" t="s">
        <v>59</v>
      </c>
      <c r="Q13" t="s">
        <v>59</v>
      </c>
      <c r="R13" t="s">
        <v>57</v>
      </c>
      <c r="S13" t="s">
        <v>2088</v>
      </c>
      <c r="T13" t="s">
        <v>2157</v>
      </c>
      <c r="U13" t="s">
        <v>2158</v>
      </c>
      <c r="V13" t="s">
        <v>2158</v>
      </c>
      <c r="W13" t="s">
        <v>2091</v>
      </c>
      <c r="X13" t="s">
        <v>57</v>
      </c>
      <c r="Y13" t="s">
        <v>2159</v>
      </c>
      <c r="Z13" t="s">
        <v>2091</v>
      </c>
      <c r="AA13" t="s">
        <v>2091</v>
      </c>
      <c r="AB13" t="s">
        <v>2160</v>
      </c>
      <c r="AC13" t="s">
        <v>2161</v>
      </c>
      <c r="AD13" t="s">
        <v>2091</v>
      </c>
      <c r="AE13" t="s">
        <v>2091</v>
      </c>
      <c r="AF13" t="s">
        <v>2162</v>
      </c>
      <c r="AG13" t="s">
        <v>2157</v>
      </c>
      <c r="AH13" t="s">
        <v>2091</v>
      </c>
      <c r="AI13" t="s">
        <v>2091</v>
      </c>
      <c r="AJ13" t="s">
        <v>2091</v>
      </c>
      <c r="AK13" t="s">
        <v>2091</v>
      </c>
      <c r="AL13" t="s">
        <v>2163</v>
      </c>
      <c r="AM13" t="s">
        <v>2163</v>
      </c>
      <c r="AN13" t="s">
        <v>2164</v>
      </c>
      <c r="AO13" t="s">
        <v>2164</v>
      </c>
      <c r="AP13" t="s">
        <v>2091</v>
      </c>
      <c r="AQ13" t="s">
        <v>2091</v>
      </c>
    </row>
    <row r="14" spans="1:43" x14ac:dyDescent="0.25">
      <c r="A14" s="1">
        <v>9</v>
      </c>
      <c r="B14" t="s">
        <v>1305</v>
      </c>
      <c r="C14" t="s">
        <v>1305</v>
      </c>
      <c r="D14" t="s">
        <v>2165</v>
      </c>
      <c r="E14" t="s">
        <v>85</v>
      </c>
      <c r="F14" t="s">
        <v>86</v>
      </c>
      <c r="G14" t="s">
        <v>52</v>
      </c>
      <c r="H14" t="s">
        <v>87</v>
      </c>
      <c r="I14" t="s">
        <v>54</v>
      </c>
      <c r="J14" t="s">
        <v>74</v>
      </c>
      <c r="K14" t="s">
        <v>56</v>
      </c>
      <c r="L14" t="s">
        <v>57</v>
      </c>
      <c r="M14" t="s">
        <v>57</v>
      </c>
      <c r="N14" t="s">
        <v>58</v>
      </c>
      <c r="O14" t="s">
        <v>2166</v>
      </c>
      <c r="P14" t="s">
        <v>59</v>
      </c>
      <c r="Q14" t="s">
        <v>59</v>
      </c>
      <c r="R14" t="s">
        <v>57</v>
      </c>
      <c r="S14" t="s">
        <v>2088</v>
      </c>
      <c r="T14" t="s">
        <v>2091</v>
      </c>
      <c r="U14" t="s">
        <v>2167</v>
      </c>
      <c r="V14" t="s">
        <v>2167</v>
      </c>
      <c r="W14" t="s">
        <v>2091</v>
      </c>
      <c r="X14" t="s">
        <v>57</v>
      </c>
      <c r="Y14" t="s">
        <v>2168</v>
      </c>
      <c r="Z14" t="s">
        <v>2091</v>
      </c>
      <c r="AA14" t="s">
        <v>2091</v>
      </c>
      <c r="AB14" t="s">
        <v>2169</v>
      </c>
      <c r="AC14" t="s">
        <v>2170</v>
      </c>
      <c r="AD14" t="s">
        <v>2091</v>
      </c>
      <c r="AE14" t="s">
        <v>2091</v>
      </c>
      <c r="AF14" t="s">
        <v>2171</v>
      </c>
      <c r="AG14" t="s">
        <v>2172</v>
      </c>
      <c r="AH14" t="s">
        <v>2173</v>
      </c>
      <c r="AI14" t="s">
        <v>2174</v>
      </c>
      <c r="AJ14" t="s">
        <v>2091</v>
      </c>
      <c r="AK14" t="s">
        <v>2091</v>
      </c>
      <c r="AL14" t="s">
        <v>2091</v>
      </c>
      <c r="AM14" t="s">
        <v>2091</v>
      </c>
      <c r="AN14" t="s">
        <v>2091</v>
      </c>
      <c r="AO14" t="s">
        <v>2091</v>
      </c>
      <c r="AP14" t="s">
        <v>2091</v>
      </c>
      <c r="AQ14" t="s">
        <v>2091</v>
      </c>
    </row>
    <row r="15" spans="1:43" x14ac:dyDescent="0.25">
      <c r="A15" s="1">
        <v>10</v>
      </c>
      <c r="B15" t="s">
        <v>1299</v>
      </c>
      <c r="C15" t="s">
        <v>1299</v>
      </c>
      <c r="D15" t="s">
        <v>2175</v>
      </c>
      <c r="E15" t="s">
        <v>1280</v>
      </c>
      <c r="F15" t="s">
        <v>90</v>
      </c>
      <c r="G15" t="s">
        <v>52</v>
      </c>
      <c r="H15" t="s">
        <v>91</v>
      </c>
      <c r="I15" t="s">
        <v>54</v>
      </c>
      <c r="J15" t="s">
        <v>74</v>
      </c>
      <c r="K15" t="s">
        <v>56</v>
      </c>
      <c r="L15" t="s">
        <v>57</v>
      </c>
      <c r="M15" t="s">
        <v>57</v>
      </c>
      <c r="N15" t="s">
        <v>58</v>
      </c>
      <c r="O15" t="s">
        <v>2176</v>
      </c>
      <c r="P15" t="s">
        <v>59</v>
      </c>
      <c r="Q15" t="s">
        <v>59</v>
      </c>
      <c r="R15" t="s">
        <v>57</v>
      </c>
      <c r="S15" t="s">
        <v>2088</v>
      </c>
      <c r="T15" t="s">
        <v>2177</v>
      </c>
      <c r="U15" t="s">
        <v>2178</v>
      </c>
      <c r="V15" t="s">
        <v>2179</v>
      </c>
      <c r="W15" t="s">
        <v>2180</v>
      </c>
      <c r="X15" t="s">
        <v>57</v>
      </c>
      <c r="Y15" t="s">
        <v>2181</v>
      </c>
      <c r="Z15" t="s">
        <v>2091</v>
      </c>
      <c r="AA15" t="s">
        <v>2091</v>
      </c>
      <c r="AB15" t="s">
        <v>2182</v>
      </c>
      <c r="AC15" t="s">
        <v>2183</v>
      </c>
      <c r="AD15" t="s">
        <v>2091</v>
      </c>
      <c r="AE15" t="s">
        <v>2091</v>
      </c>
      <c r="AF15" t="s">
        <v>2184</v>
      </c>
      <c r="AG15" t="s">
        <v>2185</v>
      </c>
      <c r="AH15" t="s">
        <v>2186</v>
      </c>
      <c r="AI15" t="s">
        <v>2187</v>
      </c>
      <c r="AJ15" t="s">
        <v>2091</v>
      </c>
      <c r="AK15" t="s">
        <v>2091</v>
      </c>
      <c r="AL15" t="s">
        <v>2188</v>
      </c>
      <c r="AM15" t="s">
        <v>2188</v>
      </c>
      <c r="AN15" t="s">
        <v>2189</v>
      </c>
      <c r="AO15" t="s">
        <v>2189</v>
      </c>
      <c r="AP15" t="s">
        <v>2091</v>
      </c>
      <c r="AQ15" t="s">
        <v>2091</v>
      </c>
    </row>
    <row r="16" spans="1:43" x14ac:dyDescent="0.25">
      <c r="A16" s="1">
        <v>11</v>
      </c>
      <c r="B16" t="s">
        <v>1290</v>
      </c>
      <c r="C16" t="s">
        <v>1290</v>
      </c>
      <c r="D16" t="s">
        <v>2190</v>
      </c>
      <c r="E16" t="s">
        <v>93</v>
      </c>
      <c r="F16" t="s">
        <v>94</v>
      </c>
      <c r="G16" t="s">
        <v>52</v>
      </c>
      <c r="H16" t="s">
        <v>63</v>
      </c>
      <c r="I16" t="s">
        <v>54</v>
      </c>
      <c r="J16" t="s">
        <v>55</v>
      </c>
      <c r="K16" t="s">
        <v>56</v>
      </c>
      <c r="L16" t="s">
        <v>57</v>
      </c>
      <c r="M16" t="s">
        <v>57</v>
      </c>
      <c r="N16" t="s">
        <v>58</v>
      </c>
      <c r="O16" t="s">
        <v>2191</v>
      </c>
      <c r="P16" t="s">
        <v>59</v>
      </c>
      <c r="Q16" t="s">
        <v>59</v>
      </c>
      <c r="R16" t="s">
        <v>57</v>
      </c>
      <c r="S16" t="s">
        <v>2088</v>
      </c>
      <c r="T16" t="s">
        <v>2091</v>
      </c>
      <c r="U16" t="s">
        <v>2192</v>
      </c>
      <c r="V16" t="s">
        <v>2193</v>
      </c>
      <c r="W16" t="s">
        <v>2091</v>
      </c>
      <c r="X16" t="s">
        <v>57</v>
      </c>
      <c r="Y16" t="s">
        <v>2194</v>
      </c>
      <c r="Z16" t="s">
        <v>2091</v>
      </c>
      <c r="AA16" t="s">
        <v>2091</v>
      </c>
      <c r="AB16" t="s">
        <v>2195</v>
      </c>
      <c r="AC16" t="s">
        <v>2196</v>
      </c>
      <c r="AD16" t="s">
        <v>2091</v>
      </c>
      <c r="AE16" t="s">
        <v>2091</v>
      </c>
      <c r="AF16" t="s">
        <v>2197</v>
      </c>
      <c r="AG16" t="s">
        <v>2198</v>
      </c>
      <c r="AH16" t="s">
        <v>2091</v>
      </c>
      <c r="AI16" t="s">
        <v>2199</v>
      </c>
      <c r="AJ16" t="s">
        <v>2200</v>
      </c>
      <c r="AK16" t="s">
        <v>2201</v>
      </c>
      <c r="AL16" t="s">
        <v>2202</v>
      </c>
      <c r="AM16" t="s">
        <v>2203</v>
      </c>
      <c r="AN16" t="s">
        <v>2202</v>
      </c>
      <c r="AO16" t="s">
        <v>2203</v>
      </c>
      <c r="AP16" t="s">
        <v>2204</v>
      </c>
      <c r="AQ16" t="s">
        <v>2205</v>
      </c>
    </row>
    <row r="17" spans="1:43" x14ac:dyDescent="0.25">
      <c r="A17" s="1">
        <v>12</v>
      </c>
      <c r="B17" t="s">
        <v>1275</v>
      </c>
      <c r="C17" t="s">
        <v>1275</v>
      </c>
      <c r="D17" t="s">
        <v>2206</v>
      </c>
      <c r="E17" t="s">
        <v>96</v>
      </c>
      <c r="F17" t="s">
        <v>97</v>
      </c>
      <c r="G17" t="s">
        <v>52</v>
      </c>
      <c r="H17" t="s">
        <v>98</v>
      </c>
      <c r="I17" t="s">
        <v>54</v>
      </c>
      <c r="J17" t="s">
        <v>55</v>
      </c>
      <c r="K17" t="s">
        <v>56</v>
      </c>
      <c r="L17" t="s">
        <v>57</v>
      </c>
      <c r="M17" t="s">
        <v>57</v>
      </c>
      <c r="N17" t="s">
        <v>58</v>
      </c>
      <c r="O17" t="s">
        <v>2207</v>
      </c>
      <c r="P17" t="s">
        <v>59</v>
      </c>
      <c r="Q17" t="s">
        <v>59</v>
      </c>
      <c r="R17" t="s">
        <v>57</v>
      </c>
      <c r="S17" t="s">
        <v>2088</v>
      </c>
      <c r="T17" t="s">
        <v>2091</v>
      </c>
      <c r="U17" t="s">
        <v>2208</v>
      </c>
      <c r="V17" t="s">
        <v>2209</v>
      </c>
      <c r="W17" t="s">
        <v>2091</v>
      </c>
      <c r="X17" t="s">
        <v>57</v>
      </c>
      <c r="Y17" t="s">
        <v>2210</v>
      </c>
      <c r="Z17" t="s">
        <v>2091</v>
      </c>
      <c r="AA17" t="s">
        <v>2211</v>
      </c>
      <c r="AB17" t="s">
        <v>2212</v>
      </c>
      <c r="AC17" t="s">
        <v>2213</v>
      </c>
      <c r="AD17" t="s">
        <v>2091</v>
      </c>
      <c r="AE17" t="s">
        <v>2091</v>
      </c>
      <c r="AF17" t="s">
        <v>2214</v>
      </c>
      <c r="AG17" t="s">
        <v>2215</v>
      </c>
      <c r="AH17" t="s">
        <v>2216</v>
      </c>
      <c r="AI17" t="s">
        <v>2217</v>
      </c>
      <c r="AJ17" t="s">
        <v>2091</v>
      </c>
      <c r="AK17" t="s">
        <v>2091</v>
      </c>
      <c r="AL17" t="s">
        <v>2218</v>
      </c>
      <c r="AM17" t="s">
        <v>2218</v>
      </c>
      <c r="AN17" t="s">
        <v>2218</v>
      </c>
      <c r="AO17" t="s">
        <v>2218</v>
      </c>
      <c r="AP17" t="s">
        <v>2091</v>
      </c>
      <c r="AQ17" t="s">
        <v>2091</v>
      </c>
    </row>
    <row r="18" spans="1:43" x14ac:dyDescent="0.25">
      <c r="A18" s="1">
        <v>13</v>
      </c>
      <c r="B18" t="s">
        <v>1303</v>
      </c>
      <c r="C18" t="s">
        <v>1303</v>
      </c>
      <c r="D18" t="s">
        <v>2219</v>
      </c>
      <c r="E18" t="s">
        <v>1286</v>
      </c>
      <c r="F18" t="s">
        <v>101</v>
      </c>
      <c r="G18" t="s">
        <v>52</v>
      </c>
      <c r="H18" t="s">
        <v>53</v>
      </c>
      <c r="I18" t="s">
        <v>73</v>
      </c>
      <c r="J18" t="s">
        <v>74</v>
      </c>
      <c r="K18" t="s">
        <v>56</v>
      </c>
      <c r="L18" t="s">
        <v>57</v>
      </c>
      <c r="M18" t="s">
        <v>57</v>
      </c>
      <c r="N18" t="s">
        <v>58</v>
      </c>
      <c r="O18" t="s">
        <v>2220</v>
      </c>
      <c r="P18" t="s">
        <v>59</v>
      </c>
      <c r="Q18" t="s">
        <v>59</v>
      </c>
      <c r="R18" t="s">
        <v>57</v>
      </c>
      <c r="S18" t="s">
        <v>2088</v>
      </c>
      <c r="T18" t="s">
        <v>2221</v>
      </c>
      <c r="U18" t="s">
        <v>2222</v>
      </c>
      <c r="V18" t="s">
        <v>2223</v>
      </c>
      <c r="W18" t="s">
        <v>2224</v>
      </c>
      <c r="X18" t="s">
        <v>57</v>
      </c>
      <c r="Y18" t="s">
        <v>2225</v>
      </c>
      <c r="Z18" t="s">
        <v>2091</v>
      </c>
      <c r="AA18" t="s">
        <v>2226</v>
      </c>
      <c r="AB18" t="s">
        <v>2227</v>
      </c>
      <c r="AC18" t="s">
        <v>2228</v>
      </c>
      <c r="AD18" t="s">
        <v>2091</v>
      </c>
      <c r="AE18" t="s">
        <v>2091</v>
      </c>
      <c r="AF18" t="s">
        <v>2229</v>
      </c>
      <c r="AG18" t="s">
        <v>2230</v>
      </c>
      <c r="AH18" t="s">
        <v>2231</v>
      </c>
      <c r="AI18" t="s">
        <v>2232</v>
      </c>
      <c r="AJ18" t="s">
        <v>2091</v>
      </c>
      <c r="AK18" t="s">
        <v>2091</v>
      </c>
      <c r="AL18" t="s">
        <v>2091</v>
      </c>
      <c r="AM18" t="s">
        <v>2091</v>
      </c>
      <c r="AN18" t="s">
        <v>2091</v>
      </c>
      <c r="AO18" t="s">
        <v>2091</v>
      </c>
      <c r="AP18" t="s">
        <v>2091</v>
      </c>
      <c r="AQ18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"/>
  <sheetViews>
    <sheetView workbookViewId="0">
      <selection activeCell="A7" sqref="A7:XFD15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1308</v>
      </c>
      <c r="C7" t="s">
        <v>1308</v>
      </c>
      <c r="D7" t="s">
        <v>2089</v>
      </c>
      <c r="E7" t="s">
        <v>105</v>
      </c>
      <c r="F7" t="s">
        <v>106</v>
      </c>
      <c r="G7" t="s">
        <v>52</v>
      </c>
      <c r="H7" t="s">
        <v>68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2233</v>
      </c>
      <c r="P7" t="s">
        <v>59</v>
      </c>
      <c r="Q7" t="s">
        <v>59</v>
      </c>
      <c r="R7" t="s">
        <v>57</v>
      </c>
      <c r="S7" t="s">
        <v>2234</v>
      </c>
      <c r="T7" t="s">
        <v>2235</v>
      </c>
      <c r="U7" t="s">
        <v>2236</v>
      </c>
      <c r="V7" t="s">
        <v>2237</v>
      </c>
      <c r="W7" t="s">
        <v>2091</v>
      </c>
      <c r="X7" t="s">
        <v>57</v>
      </c>
      <c r="Y7" t="s">
        <v>2238</v>
      </c>
      <c r="Z7" t="s">
        <v>2091</v>
      </c>
      <c r="AA7" t="s">
        <v>2239</v>
      </c>
      <c r="AB7" t="s">
        <v>2240</v>
      </c>
      <c r="AC7" t="s">
        <v>2241</v>
      </c>
      <c r="AD7" t="s">
        <v>2091</v>
      </c>
      <c r="AE7" t="s">
        <v>2091</v>
      </c>
      <c r="AF7" t="s">
        <v>2242</v>
      </c>
      <c r="AG7" t="s">
        <v>2243</v>
      </c>
      <c r="AH7" t="s">
        <v>2091</v>
      </c>
      <c r="AI7" t="s">
        <v>2091</v>
      </c>
      <c r="AJ7" t="s">
        <v>2091</v>
      </c>
      <c r="AK7" t="s">
        <v>2091</v>
      </c>
      <c r="AL7" t="s">
        <v>2091</v>
      </c>
      <c r="AM7" t="s">
        <v>2091</v>
      </c>
      <c r="AN7" t="s">
        <v>2244</v>
      </c>
      <c r="AO7" t="s">
        <v>2244</v>
      </c>
      <c r="AP7" t="s">
        <v>2091</v>
      </c>
      <c r="AQ7" t="s">
        <v>2091</v>
      </c>
    </row>
    <row r="8" spans="1:43" x14ac:dyDescent="0.25">
      <c r="A8" s="1">
        <v>3</v>
      </c>
      <c r="B8" t="s">
        <v>1309</v>
      </c>
      <c r="C8" t="s">
        <v>1309</v>
      </c>
      <c r="D8" t="s">
        <v>2104</v>
      </c>
      <c r="E8" t="s">
        <v>108</v>
      </c>
      <c r="F8" t="s">
        <v>109</v>
      </c>
      <c r="G8" t="s">
        <v>52</v>
      </c>
      <c r="H8" t="s">
        <v>110</v>
      </c>
      <c r="I8" t="s">
        <v>73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2245</v>
      </c>
      <c r="P8" t="s">
        <v>59</v>
      </c>
      <c r="Q8" t="s">
        <v>59</v>
      </c>
      <c r="R8" t="s">
        <v>57</v>
      </c>
      <c r="S8" t="s">
        <v>2088</v>
      </c>
      <c r="T8" t="s">
        <v>2246</v>
      </c>
      <c r="U8" t="s">
        <v>2247</v>
      </c>
      <c r="V8" t="s">
        <v>2248</v>
      </c>
      <c r="W8" t="s">
        <v>2091</v>
      </c>
      <c r="X8" t="s">
        <v>57</v>
      </c>
      <c r="Y8" t="s">
        <v>2249</v>
      </c>
      <c r="Z8" t="s">
        <v>2091</v>
      </c>
      <c r="AA8" t="s">
        <v>2250</v>
      </c>
      <c r="AB8" t="s">
        <v>2251</v>
      </c>
      <c r="AC8" t="s">
        <v>2252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2091</v>
      </c>
      <c r="AM8" t="s">
        <v>2253</v>
      </c>
      <c r="AN8" t="s">
        <v>2091</v>
      </c>
      <c r="AO8" t="s">
        <v>2091</v>
      </c>
      <c r="AP8" t="s">
        <v>2091</v>
      </c>
      <c r="AQ8" t="s">
        <v>2091</v>
      </c>
    </row>
    <row r="9" spans="1:43" x14ac:dyDescent="0.25">
      <c r="A9" s="1">
        <v>4</v>
      </c>
      <c r="B9" t="s">
        <v>1318</v>
      </c>
      <c r="C9" t="s">
        <v>1318</v>
      </c>
      <c r="D9" t="s">
        <v>2106</v>
      </c>
      <c r="E9" t="s">
        <v>113</v>
      </c>
      <c r="F9" t="s">
        <v>114</v>
      </c>
      <c r="G9" t="s">
        <v>67</v>
      </c>
      <c r="H9" t="s">
        <v>68</v>
      </c>
      <c r="I9" t="s">
        <v>54</v>
      </c>
      <c r="J9" t="s">
        <v>55</v>
      </c>
      <c r="K9" t="s">
        <v>56</v>
      </c>
      <c r="L9" t="s">
        <v>57</v>
      </c>
      <c r="M9" t="s">
        <v>57</v>
      </c>
      <c r="N9" t="s">
        <v>58</v>
      </c>
      <c r="O9" t="s">
        <v>2254</v>
      </c>
      <c r="P9" t="s">
        <v>57</v>
      </c>
      <c r="Q9" t="s">
        <v>59</v>
      </c>
      <c r="R9" t="s">
        <v>57</v>
      </c>
      <c r="S9" t="s">
        <v>2088</v>
      </c>
      <c r="T9" t="s">
        <v>2255</v>
      </c>
      <c r="U9" t="s">
        <v>2256</v>
      </c>
      <c r="V9" t="s">
        <v>2257</v>
      </c>
      <c r="W9" t="s">
        <v>2091</v>
      </c>
      <c r="X9" t="s">
        <v>57</v>
      </c>
      <c r="Y9" t="s">
        <v>2258</v>
      </c>
      <c r="Z9" t="s">
        <v>2091</v>
      </c>
      <c r="AA9" t="s">
        <v>2091</v>
      </c>
      <c r="AB9" t="s">
        <v>2259</v>
      </c>
      <c r="AC9" t="s">
        <v>2260</v>
      </c>
      <c r="AD9" t="s">
        <v>2091</v>
      </c>
      <c r="AE9" t="s">
        <v>2091</v>
      </c>
      <c r="AF9" t="s">
        <v>2261</v>
      </c>
      <c r="AG9" t="s">
        <v>2261</v>
      </c>
      <c r="AH9" t="s">
        <v>2091</v>
      </c>
      <c r="AI9" t="s">
        <v>2091</v>
      </c>
      <c r="AJ9" t="s">
        <v>2091</v>
      </c>
      <c r="AK9" t="s">
        <v>2091</v>
      </c>
      <c r="AL9" t="s">
        <v>2091</v>
      </c>
      <c r="AM9" t="s">
        <v>2091</v>
      </c>
      <c r="AN9" t="s">
        <v>2262</v>
      </c>
      <c r="AO9" t="s">
        <v>2262</v>
      </c>
      <c r="AP9" t="s">
        <v>2091</v>
      </c>
      <c r="AQ9" t="s">
        <v>2091</v>
      </c>
    </row>
    <row r="10" spans="1:43" x14ac:dyDescent="0.25">
      <c r="A10" s="1">
        <v>5</v>
      </c>
      <c r="B10" t="s">
        <v>2263</v>
      </c>
      <c r="C10" t="s">
        <v>2263</v>
      </c>
      <c r="D10" t="s">
        <v>2118</v>
      </c>
      <c r="E10" t="s">
        <v>116</v>
      </c>
      <c r="F10" t="s">
        <v>117</v>
      </c>
      <c r="G10" t="s">
        <v>67</v>
      </c>
      <c r="H10" t="s">
        <v>110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2264</v>
      </c>
      <c r="P10" t="s">
        <v>57</v>
      </c>
      <c r="Q10" t="s">
        <v>59</v>
      </c>
      <c r="R10" t="s">
        <v>57</v>
      </c>
      <c r="S10" t="s">
        <v>2088</v>
      </c>
      <c r="T10" t="s">
        <v>2265</v>
      </c>
      <c r="U10" t="s">
        <v>2266</v>
      </c>
      <c r="V10" t="s">
        <v>2266</v>
      </c>
      <c r="W10" t="s">
        <v>2091</v>
      </c>
      <c r="X10" t="s">
        <v>57</v>
      </c>
      <c r="Y10" t="s">
        <v>2267</v>
      </c>
      <c r="Z10" t="s">
        <v>2091</v>
      </c>
      <c r="AA10" t="s">
        <v>2091</v>
      </c>
      <c r="AB10" t="s">
        <v>2091</v>
      </c>
      <c r="AC10" t="s">
        <v>2268</v>
      </c>
      <c r="AD10" t="s">
        <v>2091</v>
      </c>
      <c r="AE10" t="s">
        <v>2091</v>
      </c>
      <c r="AF10" t="s">
        <v>2269</v>
      </c>
      <c r="AG10" t="s">
        <v>2270</v>
      </c>
      <c r="AH10" t="s">
        <v>2271</v>
      </c>
      <c r="AI10" t="s">
        <v>2272</v>
      </c>
      <c r="AJ10" t="s">
        <v>2091</v>
      </c>
      <c r="AK10" t="s">
        <v>2091</v>
      </c>
      <c r="AL10" t="s">
        <v>2091</v>
      </c>
      <c r="AM10" t="s">
        <v>2091</v>
      </c>
      <c r="AN10" t="s">
        <v>2273</v>
      </c>
      <c r="AO10" t="s">
        <v>2273</v>
      </c>
      <c r="AP10" t="s">
        <v>2274</v>
      </c>
      <c r="AQ10" t="s">
        <v>2274</v>
      </c>
    </row>
    <row r="11" spans="1:43" x14ac:dyDescent="0.25">
      <c r="A11" s="1">
        <v>6</v>
      </c>
      <c r="B11" t="s">
        <v>1315</v>
      </c>
      <c r="C11" t="s">
        <v>1315</v>
      </c>
      <c r="D11" t="s">
        <v>2133</v>
      </c>
      <c r="E11" t="s">
        <v>119</v>
      </c>
      <c r="F11" t="s">
        <v>120</v>
      </c>
      <c r="G11" t="s">
        <v>52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  <c r="M11" t="s">
        <v>57</v>
      </c>
      <c r="N11" t="s">
        <v>111</v>
      </c>
      <c r="O11" t="s">
        <v>2275</v>
      </c>
      <c r="P11" t="s">
        <v>59</v>
      </c>
      <c r="Q11" t="s">
        <v>59</v>
      </c>
      <c r="R11" t="s">
        <v>57</v>
      </c>
      <c r="S11" t="s">
        <v>2276</v>
      </c>
      <c r="T11" t="s">
        <v>2277</v>
      </c>
      <c r="U11" t="s">
        <v>2278</v>
      </c>
      <c r="V11" t="s">
        <v>2279</v>
      </c>
      <c r="W11" t="s">
        <v>2091</v>
      </c>
      <c r="X11" t="s">
        <v>57</v>
      </c>
      <c r="Y11" t="s">
        <v>2280</v>
      </c>
      <c r="Z11" t="s">
        <v>2091</v>
      </c>
      <c r="AA11" t="s">
        <v>2091</v>
      </c>
      <c r="AB11" t="s">
        <v>2281</v>
      </c>
      <c r="AC11" t="s">
        <v>2282</v>
      </c>
      <c r="AD11" t="s">
        <v>2091</v>
      </c>
      <c r="AE11" t="s">
        <v>2091</v>
      </c>
      <c r="AF11" t="s">
        <v>2091</v>
      </c>
      <c r="AG11" t="s">
        <v>2091</v>
      </c>
      <c r="AH11" t="s">
        <v>2091</v>
      </c>
      <c r="AI11" t="s">
        <v>2091</v>
      </c>
      <c r="AJ11" t="s">
        <v>2091</v>
      </c>
      <c r="AK11" t="s">
        <v>2091</v>
      </c>
      <c r="AL11" t="s">
        <v>2283</v>
      </c>
      <c r="AM11" t="s">
        <v>2283</v>
      </c>
      <c r="AN11" t="s">
        <v>2283</v>
      </c>
      <c r="AO11" t="s">
        <v>2283</v>
      </c>
      <c r="AP11" t="s">
        <v>2091</v>
      </c>
      <c r="AQ11" t="s">
        <v>2091</v>
      </c>
    </row>
    <row r="12" spans="1:43" x14ac:dyDescent="0.25">
      <c r="A12" s="1">
        <v>7</v>
      </c>
      <c r="B12" t="s">
        <v>1314</v>
      </c>
      <c r="C12" t="s">
        <v>1314</v>
      </c>
      <c r="D12" t="s">
        <v>2144</v>
      </c>
      <c r="E12" t="s">
        <v>123</v>
      </c>
      <c r="F12" t="s">
        <v>124</v>
      </c>
      <c r="G12" t="s">
        <v>52</v>
      </c>
      <c r="H12" t="s">
        <v>87</v>
      </c>
      <c r="I12" t="s">
        <v>54</v>
      </c>
      <c r="J12" t="s">
        <v>55</v>
      </c>
      <c r="K12" t="s">
        <v>56</v>
      </c>
      <c r="L12" t="s">
        <v>57</v>
      </c>
      <c r="M12" t="s">
        <v>57</v>
      </c>
      <c r="N12" t="s">
        <v>111</v>
      </c>
      <c r="O12" t="s">
        <v>2284</v>
      </c>
      <c r="P12" t="s">
        <v>59</v>
      </c>
      <c r="Q12" t="s">
        <v>59</v>
      </c>
      <c r="R12" t="s">
        <v>59</v>
      </c>
      <c r="S12" t="s">
        <v>2285</v>
      </c>
      <c r="T12" t="s">
        <v>2286</v>
      </c>
      <c r="U12" t="s">
        <v>2287</v>
      </c>
      <c r="V12" t="s">
        <v>2288</v>
      </c>
      <c r="W12" t="s">
        <v>2289</v>
      </c>
      <c r="X12" t="s">
        <v>57</v>
      </c>
      <c r="Y12" t="s">
        <v>2290</v>
      </c>
      <c r="Z12" t="s">
        <v>2091</v>
      </c>
      <c r="AA12" t="s">
        <v>2291</v>
      </c>
      <c r="AB12" t="s">
        <v>2292</v>
      </c>
      <c r="AC12" t="s">
        <v>2293</v>
      </c>
      <c r="AD12" t="s">
        <v>2091</v>
      </c>
      <c r="AE12" t="s">
        <v>2091</v>
      </c>
      <c r="AF12" t="s">
        <v>2091</v>
      </c>
      <c r="AG12" t="s">
        <v>2091</v>
      </c>
      <c r="AH12" t="s">
        <v>2091</v>
      </c>
      <c r="AI12" t="s">
        <v>2091</v>
      </c>
      <c r="AJ12" t="s">
        <v>2294</v>
      </c>
      <c r="AK12" t="s">
        <v>2295</v>
      </c>
      <c r="AL12" t="s">
        <v>2296</v>
      </c>
      <c r="AM12" t="s">
        <v>2296</v>
      </c>
      <c r="AN12" t="s">
        <v>2297</v>
      </c>
      <c r="AO12" t="s">
        <v>2298</v>
      </c>
      <c r="AP12" t="s">
        <v>2299</v>
      </c>
      <c r="AQ12" t="s">
        <v>2300</v>
      </c>
    </row>
    <row r="13" spans="1:43" x14ac:dyDescent="0.25">
      <c r="A13" s="1">
        <v>8</v>
      </c>
      <c r="B13" t="s">
        <v>1311</v>
      </c>
      <c r="C13" t="s">
        <v>1311</v>
      </c>
      <c r="D13" t="s">
        <v>2155</v>
      </c>
      <c r="E13" t="s">
        <v>126</v>
      </c>
      <c r="F13" t="s">
        <v>127</v>
      </c>
      <c r="G13" t="s">
        <v>52</v>
      </c>
      <c r="H13" t="s">
        <v>128</v>
      </c>
      <c r="I13" t="s">
        <v>54</v>
      </c>
      <c r="J13" t="s">
        <v>55</v>
      </c>
      <c r="K13" t="s">
        <v>56</v>
      </c>
      <c r="L13" t="s">
        <v>57</v>
      </c>
      <c r="M13" t="s">
        <v>57</v>
      </c>
      <c r="N13" t="s">
        <v>111</v>
      </c>
      <c r="O13" t="s">
        <v>2301</v>
      </c>
      <c r="P13" t="s">
        <v>59</v>
      </c>
      <c r="Q13" t="s">
        <v>59</v>
      </c>
      <c r="R13" t="s">
        <v>59</v>
      </c>
      <c r="S13" t="s">
        <v>2302</v>
      </c>
      <c r="T13" t="s">
        <v>2303</v>
      </c>
      <c r="U13" t="s">
        <v>2304</v>
      </c>
      <c r="V13" t="s">
        <v>2305</v>
      </c>
      <c r="W13" t="s">
        <v>2306</v>
      </c>
      <c r="X13" t="s">
        <v>59</v>
      </c>
      <c r="Y13" t="s">
        <v>2307</v>
      </c>
      <c r="Z13" t="s">
        <v>2308</v>
      </c>
      <c r="AA13" t="s">
        <v>2091</v>
      </c>
      <c r="AB13" t="s">
        <v>2309</v>
      </c>
      <c r="AC13" t="s">
        <v>2310</v>
      </c>
      <c r="AD13" t="s">
        <v>2091</v>
      </c>
      <c r="AE13" t="s">
        <v>2311</v>
      </c>
      <c r="AF13" t="s">
        <v>2091</v>
      </c>
      <c r="AG13" t="s">
        <v>2091</v>
      </c>
      <c r="AH13" t="s">
        <v>2091</v>
      </c>
      <c r="AI13" t="s">
        <v>2091</v>
      </c>
      <c r="AJ13" t="s">
        <v>2091</v>
      </c>
      <c r="AK13" t="s">
        <v>2091</v>
      </c>
      <c r="AL13" t="s">
        <v>2312</v>
      </c>
      <c r="AM13" t="s">
        <v>2313</v>
      </c>
      <c r="AN13" t="s">
        <v>2314</v>
      </c>
      <c r="AO13" t="s">
        <v>2315</v>
      </c>
      <c r="AP13" t="s">
        <v>2091</v>
      </c>
      <c r="AQ13" t="s">
        <v>2091</v>
      </c>
    </row>
    <row r="14" spans="1:43" x14ac:dyDescent="0.25">
      <c r="A14" s="1">
        <v>9</v>
      </c>
      <c r="B14" t="s">
        <v>2316</v>
      </c>
      <c r="C14" t="s">
        <v>2316</v>
      </c>
      <c r="D14" t="s">
        <v>2165</v>
      </c>
      <c r="E14" t="s">
        <v>130</v>
      </c>
      <c r="F14" t="s">
        <v>131</v>
      </c>
      <c r="G14" t="s">
        <v>67</v>
      </c>
      <c r="H14" t="s">
        <v>110</v>
      </c>
      <c r="I14" t="s">
        <v>54</v>
      </c>
      <c r="J14" t="s">
        <v>55</v>
      </c>
      <c r="K14" t="s">
        <v>56</v>
      </c>
      <c r="L14" t="s">
        <v>57</v>
      </c>
      <c r="M14" t="s">
        <v>57</v>
      </c>
      <c r="N14" t="s">
        <v>58</v>
      </c>
      <c r="O14" t="s">
        <v>2105</v>
      </c>
      <c r="P14" t="s">
        <v>57</v>
      </c>
      <c r="Q14" t="s">
        <v>59</v>
      </c>
      <c r="R14" t="s">
        <v>57</v>
      </c>
      <c r="S14" t="s">
        <v>2088</v>
      </c>
      <c r="T14" t="s">
        <v>2317</v>
      </c>
      <c r="U14" t="s">
        <v>2318</v>
      </c>
      <c r="V14" t="s">
        <v>2318</v>
      </c>
      <c r="W14" t="s">
        <v>2091</v>
      </c>
      <c r="X14" t="s">
        <v>57</v>
      </c>
      <c r="Y14" t="s">
        <v>2319</v>
      </c>
      <c r="Z14" t="s">
        <v>2091</v>
      </c>
      <c r="AA14" t="s">
        <v>2320</v>
      </c>
      <c r="AB14" t="s">
        <v>2091</v>
      </c>
      <c r="AC14" t="s">
        <v>2321</v>
      </c>
      <c r="AD14" t="s">
        <v>2091</v>
      </c>
      <c r="AE14" t="s">
        <v>2091</v>
      </c>
      <c r="AF14" t="s">
        <v>2322</v>
      </c>
      <c r="AG14" t="s">
        <v>2323</v>
      </c>
      <c r="AH14" t="s">
        <v>2324</v>
      </c>
      <c r="AI14" t="s">
        <v>2324</v>
      </c>
      <c r="AJ14" t="s">
        <v>2091</v>
      </c>
      <c r="AK14" t="s">
        <v>2091</v>
      </c>
      <c r="AL14" t="s">
        <v>2091</v>
      </c>
      <c r="AM14" t="s">
        <v>2091</v>
      </c>
      <c r="AN14" t="s">
        <v>2325</v>
      </c>
      <c r="AO14" t="s">
        <v>2326</v>
      </c>
      <c r="AP14" t="s">
        <v>2325</v>
      </c>
      <c r="AQ14" t="s">
        <v>2326</v>
      </c>
    </row>
    <row r="15" spans="1:43" x14ac:dyDescent="0.25">
      <c r="A15" s="1">
        <v>10</v>
      </c>
      <c r="B15" t="s">
        <v>1320</v>
      </c>
      <c r="C15" t="s">
        <v>1320</v>
      </c>
      <c r="D15" t="s">
        <v>2175</v>
      </c>
      <c r="E15" t="s">
        <v>133</v>
      </c>
      <c r="F15" t="s">
        <v>134</v>
      </c>
      <c r="G15" t="s">
        <v>67</v>
      </c>
      <c r="H15" t="s">
        <v>110</v>
      </c>
      <c r="I15" t="s">
        <v>54</v>
      </c>
      <c r="J15" t="s">
        <v>55</v>
      </c>
      <c r="K15" t="s">
        <v>56</v>
      </c>
      <c r="L15" t="s">
        <v>57</v>
      </c>
      <c r="M15" t="s">
        <v>57</v>
      </c>
      <c r="N15" t="s">
        <v>58</v>
      </c>
      <c r="O15" t="s">
        <v>2264</v>
      </c>
      <c r="P15" t="s">
        <v>57</v>
      </c>
      <c r="Q15" t="s">
        <v>59</v>
      </c>
      <c r="R15" t="s">
        <v>57</v>
      </c>
      <c r="S15" t="s">
        <v>2088</v>
      </c>
      <c r="T15" t="s">
        <v>2327</v>
      </c>
      <c r="U15" t="s">
        <v>2328</v>
      </c>
      <c r="V15" t="s">
        <v>2328</v>
      </c>
      <c r="W15" t="s">
        <v>2091</v>
      </c>
      <c r="X15" t="s">
        <v>57</v>
      </c>
      <c r="Y15" t="s">
        <v>2329</v>
      </c>
      <c r="Z15" t="s">
        <v>2091</v>
      </c>
      <c r="AA15" t="s">
        <v>2091</v>
      </c>
      <c r="AB15" t="s">
        <v>2091</v>
      </c>
      <c r="AC15" t="s">
        <v>2330</v>
      </c>
      <c r="AD15" t="s">
        <v>2091</v>
      </c>
      <c r="AE15" t="s">
        <v>2091</v>
      </c>
      <c r="AF15" t="s">
        <v>2331</v>
      </c>
      <c r="AG15" t="s">
        <v>2332</v>
      </c>
      <c r="AH15" t="s">
        <v>2333</v>
      </c>
      <c r="AI15" t="s">
        <v>2334</v>
      </c>
      <c r="AJ15" t="s">
        <v>2091</v>
      </c>
      <c r="AK15" t="s">
        <v>2091</v>
      </c>
      <c r="AL15" t="s">
        <v>2091</v>
      </c>
      <c r="AM15" t="s">
        <v>2091</v>
      </c>
      <c r="AN15" t="s">
        <v>2335</v>
      </c>
      <c r="AO15" t="s">
        <v>2335</v>
      </c>
      <c r="AP15" t="s">
        <v>2091</v>
      </c>
      <c r="AQ15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9"/>
  <sheetViews>
    <sheetView workbookViewId="0">
      <selection activeCell="A7" sqref="A7:XFD9"/>
    </sheetView>
  </sheetViews>
  <sheetFormatPr defaultRowHeight="15" x14ac:dyDescent="0.25"/>
  <sheetData>
    <row r="1" spans="1:43" x14ac:dyDescent="0.25">
      <c r="A1" s="1" t="s">
        <v>2000</v>
      </c>
      <c r="B1" s="1" t="s">
        <v>2001</v>
      </c>
      <c r="C1" s="1" t="s">
        <v>2002</v>
      </c>
      <c r="D1" s="1" t="s">
        <v>2003</v>
      </c>
      <c r="E1" s="85" t="s">
        <v>2004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 t="s">
        <v>2005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 t="s">
        <v>2006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x14ac:dyDescent="0.25">
      <c r="A2" s="1" t="s">
        <v>2000</v>
      </c>
      <c r="B2" s="1" t="s">
        <v>2007</v>
      </c>
      <c r="C2" s="1" t="s">
        <v>2002</v>
      </c>
      <c r="D2" s="1" t="s">
        <v>2003</v>
      </c>
      <c r="E2" s="1" t="s">
        <v>2008</v>
      </c>
      <c r="F2" s="1" t="s">
        <v>2009</v>
      </c>
      <c r="G2" s="1" t="s">
        <v>2010</v>
      </c>
      <c r="H2" s="1" t="s">
        <v>2011</v>
      </c>
      <c r="I2" s="1" t="s">
        <v>2012</v>
      </c>
      <c r="J2" s="1" t="s">
        <v>2013</v>
      </c>
      <c r="K2" s="1" t="s">
        <v>2014</v>
      </c>
      <c r="L2" s="1" t="s">
        <v>2015</v>
      </c>
      <c r="M2" s="1" t="s">
        <v>2016</v>
      </c>
      <c r="N2" s="1" t="s">
        <v>2017</v>
      </c>
      <c r="O2" s="1" t="s">
        <v>2018</v>
      </c>
      <c r="P2" s="85" t="s">
        <v>2019</v>
      </c>
      <c r="Q2" s="85"/>
      <c r="R2" s="85"/>
      <c r="S2" s="1" t="s">
        <v>2020</v>
      </c>
      <c r="T2" s="1" t="s">
        <v>2021</v>
      </c>
      <c r="U2" s="1" t="s">
        <v>2022</v>
      </c>
      <c r="V2" s="1" t="s">
        <v>2023</v>
      </c>
      <c r="W2" s="1" t="s">
        <v>2024</v>
      </c>
      <c r="X2" s="1" t="s">
        <v>2025</v>
      </c>
      <c r="Y2" s="85" t="s">
        <v>2026</v>
      </c>
      <c r="Z2" s="85"/>
      <c r="AA2" s="85"/>
      <c r="AB2" s="1" t="s">
        <v>2027</v>
      </c>
      <c r="AC2" s="1" t="s">
        <v>2028</v>
      </c>
      <c r="AD2" s="1" t="s">
        <v>2029</v>
      </c>
      <c r="AE2" s="1" t="s">
        <v>2030</v>
      </c>
      <c r="AF2" s="85" t="s">
        <v>2031</v>
      </c>
      <c r="AG2" s="85"/>
      <c r="AH2" s="85" t="s">
        <v>2032</v>
      </c>
      <c r="AI2" s="85"/>
      <c r="AJ2" s="85" t="s">
        <v>2033</v>
      </c>
      <c r="AK2" s="85"/>
      <c r="AL2" s="85" t="s">
        <v>2034</v>
      </c>
      <c r="AM2" s="85"/>
      <c r="AN2" s="85" t="s">
        <v>2035</v>
      </c>
      <c r="AO2" s="85"/>
      <c r="AP2" s="85" t="s">
        <v>2036</v>
      </c>
      <c r="AQ2" s="85"/>
    </row>
    <row r="3" spans="1:43" x14ac:dyDescent="0.25">
      <c r="A3" s="1" t="s">
        <v>2000</v>
      </c>
      <c r="B3" s="1" t="s">
        <v>2037</v>
      </c>
      <c r="C3" s="1" t="s">
        <v>2002</v>
      </c>
      <c r="D3" s="1" t="s">
        <v>2003</v>
      </c>
      <c r="E3" s="1" t="s">
        <v>2008</v>
      </c>
      <c r="F3" s="1" t="s">
        <v>2009</v>
      </c>
      <c r="G3" s="1" t="s">
        <v>2010</v>
      </c>
      <c r="H3" s="1" t="s">
        <v>2011</v>
      </c>
      <c r="I3" s="1" t="s">
        <v>2012</v>
      </c>
      <c r="J3" s="1" t="s">
        <v>2013</v>
      </c>
      <c r="K3" s="1" t="s">
        <v>2014</v>
      </c>
      <c r="L3" s="1" t="s">
        <v>2015</v>
      </c>
      <c r="M3" s="1" t="s">
        <v>2016</v>
      </c>
      <c r="N3" s="1" t="s">
        <v>2017</v>
      </c>
      <c r="O3" s="1" t="s">
        <v>2018</v>
      </c>
      <c r="P3" s="1" t="s">
        <v>2038</v>
      </c>
      <c r="Q3" s="1" t="s">
        <v>2039</v>
      </c>
      <c r="R3" s="1" t="s">
        <v>2040</v>
      </c>
      <c r="S3" s="1" t="s">
        <v>2020</v>
      </c>
      <c r="T3" s="1" t="s">
        <v>2021</v>
      </c>
      <c r="U3" s="1" t="s">
        <v>2022</v>
      </c>
      <c r="V3" s="1" t="s">
        <v>2023</v>
      </c>
      <c r="W3" s="1" t="s">
        <v>2024</v>
      </c>
      <c r="X3" s="1" t="s">
        <v>2025</v>
      </c>
      <c r="Y3" s="1" t="s">
        <v>2041</v>
      </c>
      <c r="Z3" s="1" t="s">
        <v>2042</v>
      </c>
      <c r="AA3" s="1" t="s">
        <v>2043</v>
      </c>
      <c r="AB3" s="1" t="s">
        <v>2027</v>
      </c>
      <c r="AC3" s="1" t="s">
        <v>2028</v>
      </c>
      <c r="AD3" s="1" t="s">
        <v>2029</v>
      </c>
      <c r="AE3" s="1" t="s">
        <v>2030</v>
      </c>
      <c r="AF3" s="1" t="s">
        <v>2044</v>
      </c>
      <c r="AG3" s="1" t="s">
        <v>2045</v>
      </c>
      <c r="AH3" s="1" t="s">
        <v>2044</v>
      </c>
      <c r="AI3" s="1" t="s">
        <v>2045</v>
      </c>
      <c r="AJ3" s="1" t="s">
        <v>2044</v>
      </c>
      <c r="AK3" s="1" t="s">
        <v>2045</v>
      </c>
      <c r="AL3" s="1" t="s">
        <v>2044</v>
      </c>
      <c r="AM3" s="1" t="s">
        <v>2045</v>
      </c>
      <c r="AN3" s="1" t="s">
        <v>2044</v>
      </c>
      <c r="AO3" s="1" t="s">
        <v>2045</v>
      </c>
      <c r="AP3" s="1" t="s">
        <v>2044</v>
      </c>
      <c r="AQ3" s="1" t="s">
        <v>2045</v>
      </c>
    </row>
    <row r="5" spans="1:43" x14ac:dyDescent="0.25">
      <c r="A5" s="1">
        <v>0</v>
      </c>
      <c r="B5" t="s">
        <v>2046</v>
      </c>
      <c r="C5" t="s">
        <v>2046</v>
      </c>
      <c r="D5" t="s">
        <v>2000</v>
      </c>
      <c r="E5" t="s">
        <v>2047</v>
      </c>
      <c r="F5" t="s">
        <v>2048</v>
      </c>
      <c r="G5" t="s">
        <v>2049</v>
      </c>
      <c r="H5" t="s">
        <v>2050</v>
      </c>
      <c r="I5" t="s">
        <v>2051</v>
      </c>
      <c r="J5" t="s">
        <v>2052</v>
      </c>
      <c r="K5" t="s">
        <v>2053</v>
      </c>
      <c r="L5" t="s">
        <v>2054</v>
      </c>
      <c r="M5" t="s">
        <v>2055</v>
      </c>
      <c r="N5" t="s">
        <v>2056</v>
      </c>
      <c r="O5" t="s">
        <v>2057</v>
      </c>
      <c r="P5" t="s">
        <v>2058</v>
      </c>
      <c r="Q5" t="s">
        <v>2059</v>
      </c>
      <c r="R5" t="s">
        <v>2060</v>
      </c>
      <c r="S5" t="s">
        <v>2061</v>
      </c>
      <c r="T5" t="s">
        <v>2062</v>
      </c>
      <c r="U5" t="s">
        <v>2063</v>
      </c>
      <c r="V5" t="s">
        <v>2064</v>
      </c>
      <c r="W5" t="s">
        <v>2065</v>
      </c>
      <c r="X5" t="s">
        <v>2066</v>
      </c>
      <c r="Y5" t="s">
        <v>2067</v>
      </c>
      <c r="Z5" t="s">
        <v>2068</v>
      </c>
      <c r="AA5" t="s">
        <v>2069</v>
      </c>
      <c r="AB5" t="s">
        <v>2070</v>
      </c>
      <c r="AC5" t="s">
        <v>2071</v>
      </c>
      <c r="AD5" t="s">
        <v>2072</v>
      </c>
      <c r="AE5" t="s">
        <v>2073</v>
      </c>
      <c r="AF5" t="s">
        <v>2074</v>
      </c>
      <c r="AG5" t="s">
        <v>2075</v>
      </c>
      <c r="AH5" t="s">
        <v>2076</v>
      </c>
      <c r="AI5" t="s">
        <v>2077</v>
      </c>
      <c r="AJ5" t="s">
        <v>2078</v>
      </c>
      <c r="AK5" t="s">
        <v>2079</v>
      </c>
      <c r="AL5" t="s">
        <v>2080</v>
      </c>
      <c r="AM5" t="s">
        <v>2081</v>
      </c>
      <c r="AN5" t="s">
        <v>2082</v>
      </c>
      <c r="AO5" t="s">
        <v>2083</v>
      </c>
      <c r="AP5" t="s">
        <v>2084</v>
      </c>
      <c r="AQ5" t="s">
        <v>2085</v>
      </c>
    </row>
    <row r="6" spans="1:43" x14ac:dyDescent="0.25">
      <c r="A6" s="1">
        <v>1</v>
      </c>
      <c r="B6" t="s">
        <v>2086</v>
      </c>
      <c r="C6" t="s">
        <v>2086</v>
      </c>
      <c r="D6" t="s">
        <v>2087</v>
      </c>
      <c r="E6" t="s">
        <v>2000</v>
      </c>
      <c r="F6" t="s">
        <v>2000</v>
      </c>
      <c r="G6" t="s">
        <v>2000</v>
      </c>
      <c r="H6" t="s">
        <v>2000</v>
      </c>
      <c r="I6" t="s">
        <v>2000</v>
      </c>
      <c r="J6" t="s">
        <v>2000</v>
      </c>
      <c r="K6" t="s">
        <v>2000</v>
      </c>
      <c r="L6" t="s">
        <v>2000</v>
      </c>
      <c r="M6" t="s">
        <v>2000</v>
      </c>
      <c r="N6" t="s">
        <v>2000</v>
      </c>
      <c r="O6" t="s">
        <v>2000</v>
      </c>
      <c r="P6" t="s">
        <v>2000</v>
      </c>
      <c r="Q6" t="s">
        <v>2000</v>
      </c>
      <c r="R6" t="s">
        <v>2088</v>
      </c>
      <c r="S6" t="s">
        <v>2088</v>
      </c>
      <c r="T6" t="s">
        <v>2088</v>
      </c>
      <c r="U6" t="s">
        <v>2088</v>
      </c>
      <c r="V6" t="s">
        <v>2088</v>
      </c>
      <c r="W6" t="s">
        <v>2088</v>
      </c>
      <c r="X6" t="s">
        <v>2088</v>
      </c>
      <c r="Y6" t="s">
        <v>2088</v>
      </c>
      <c r="Z6" t="s">
        <v>2088</v>
      </c>
      <c r="AA6" t="s">
        <v>2088</v>
      </c>
      <c r="AB6" t="s">
        <v>2088</v>
      </c>
      <c r="AC6" t="s">
        <v>2088</v>
      </c>
      <c r="AD6" t="s">
        <v>2088</v>
      </c>
      <c r="AE6" t="s">
        <v>2088</v>
      </c>
      <c r="AF6" t="s">
        <v>2088</v>
      </c>
      <c r="AG6" t="s">
        <v>2088</v>
      </c>
      <c r="AH6" t="s">
        <v>2088</v>
      </c>
      <c r="AI6" t="s">
        <v>2088</v>
      </c>
      <c r="AJ6" t="s">
        <v>2088</v>
      </c>
      <c r="AK6" t="s">
        <v>2088</v>
      </c>
      <c r="AL6" t="s">
        <v>2088</v>
      </c>
      <c r="AM6" t="s">
        <v>2088</v>
      </c>
      <c r="AN6" t="s">
        <v>2088</v>
      </c>
      <c r="AO6" t="s">
        <v>2088</v>
      </c>
      <c r="AP6" t="s">
        <v>2088</v>
      </c>
      <c r="AQ6" t="s">
        <v>2088</v>
      </c>
    </row>
    <row r="7" spans="1:43" x14ac:dyDescent="0.25">
      <c r="A7" s="1">
        <v>2</v>
      </c>
      <c r="B7" t="s">
        <v>1340</v>
      </c>
      <c r="C7" t="s">
        <v>1340</v>
      </c>
      <c r="D7" t="s">
        <v>2089</v>
      </c>
      <c r="E7" t="s">
        <v>137</v>
      </c>
      <c r="F7" t="s">
        <v>138</v>
      </c>
      <c r="G7" t="s">
        <v>52</v>
      </c>
      <c r="H7" t="s">
        <v>87</v>
      </c>
      <c r="I7" t="s">
        <v>54</v>
      </c>
      <c r="J7" t="s">
        <v>55</v>
      </c>
      <c r="K7" t="s">
        <v>56</v>
      </c>
      <c r="L7" t="s">
        <v>57</v>
      </c>
      <c r="M7" t="s">
        <v>57</v>
      </c>
      <c r="N7" t="s">
        <v>58</v>
      </c>
      <c r="O7" t="s">
        <v>2336</v>
      </c>
      <c r="P7" t="s">
        <v>59</v>
      </c>
      <c r="Q7" t="s">
        <v>59</v>
      </c>
      <c r="R7" t="s">
        <v>57</v>
      </c>
      <c r="S7" t="s">
        <v>2105</v>
      </c>
      <c r="T7" t="s">
        <v>2337</v>
      </c>
      <c r="U7" t="s">
        <v>2338</v>
      </c>
      <c r="V7" t="s">
        <v>2339</v>
      </c>
      <c r="W7" t="s">
        <v>2091</v>
      </c>
      <c r="X7" t="s">
        <v>57</v>
      </c>
      <c r="Y7" t="s">
        <v>2091</v>
      </c>
      <c r="Z7" t="s">
        <v>2091</v>
      </c>
      <c r="AA7" t="s">
        <v>2091</v>
      </c>
      <c r="AB7" t="s">
        <v>2340</v>
      </c>
      <c r="AC7" t="s">
        <v>2341</v>
      </c>
      <c r="AD7" t="s">
        <v>2091</v>
      </c>
      <c r="AE7" t="s">
        <v>2091</v>
      </c>
      <c r="AF7" t="s">
        <v>2091</v>
      </c>
      <c r="AG7" t="s">
        <v>2091</v>
      </c>
      <c r="AH7" t="s">
        <v>2091</v>
      </c>
      <c r="AI7" t="s">
        <v>2091</v>
      </c>
      <c r="AJ7" t="s">
        <v>2091</v>
      </c>
      <c r="AK7" t="s">
        <v>2091</v>
      </c>
      <c r="AL7" t="s">
        <v>2342</v>
      </c>
      <c r="AM7" t="s">
        <v>2091</v>
      </c>
      <c r="AN7" t="s">
        <v>2343</v>
      </c>
      <c r="AO7" t="s">
        <v>2344</v>
      </c>
      <c r="AP7" t="s">
        <v>2345</v>
      </c>
      <c r="AQ7" t="s">
        <v>2091</v>
      </c>
    </row>
    <row r="8" spans="1:43" x14ac:dyDescent="0.25">
      <c r="A8" s="1">
        <v>3</v>
      </c>
      <c r="B8" t="s">
        <v>1342</v>
      </c>
      <c r="C8" t="s">
        <v>1342</v>
      </c>
      <c r="D8" t="s">
        <v>2104</v>
      </c>
      <c r="E8" t="s">
        <v>140</v>
      </c>
      <c r="F8" t="s">
        <v>141</v>
      </c>
      <c r="G8" t="s">
        <v>52</v>
      </c>
      <c r="H8" t="s">
        <v>128</v>
      </c>
      <c r="I8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111</v>
      </c>
      <c r="O8" t="s">
        <v>2346</v>
      </c>
      <c r="P8" t="s">
        <v>59</v>
      </c>
      <c r="Q8" t="s">
        <v>59</v>
      </c>
      <c r="R8" t="s">
        <v>57</v>
      </c>
      <c r="S8" t="s">
        <v>2105</v>
      </c>
      <c r="T8" t="s">
        <v>2347</v>
      </c>
      <c r="U8" t="s">
        <v>2348</v>
      </c>
      <c r="V8" t="s">
        <v>2349</v>
      </c>
      <c r="W8" t="s">
        <v>2091</v>
      </c>
      <c r="X8" t="s">
        <v>57</v>
      </c>
      <c r="Y8" t="s">
        <v>2348</v>
      </c>
      <c r="Z8" t="s">
        <v>2091</v>
      </c>
      <c r="AA8" t="s">
        <v>2091</v>
      </c>
      <c r="AB8" t="s">
        <v>2350</v>
      </c>
      <c r="AC8" t="s">
        <v>2351</v>
      </c>
      <c r="AD8" t="s">
        <v>2091</v>
      </c>
      <c r="AE8" t="s">
        <v>2091</v>
      </c>
      <c r="AF8" t="s">
        <v>2091</v>
      </c>
      <c r="AG8" t="s">
        <v>2091</v>
      </c>
      <c r="AH8" t="s">
        <v>2091</v>
      </c>
      <c r="AI8" t="s">
        <v>2091</v>
      </c>
      <c r="AJ8" t="s">
        <v>2091</v>
      </c>
      <c r="AK8" t="s">
        <v>2091</v>
      </c>
      <c r="AL8" t="s">
        <v>2352</v>
      </c>
      <c r="AM8" t="s">
        <v>2091</v>
      </c>
      <c r="AN8" t="s">
        <v>2353</v>
      </c>
      <c r="AO8" t="s">
        <v>2353</v>
      </c>
      <c r="AP8" t="s">
        <v>2091</v>
      </c>
      <c r="AQ8" t="s">
        <v>2354</v>
      </c>
    </row>
    <row r="9" spans="1:43" x14ac:dyDescent="0.25">
      <c r="A9" s="1">
        <v>4</v>
      </c>
      <c r="B9" t="s">
        <v>1338</v>
      </c>
      <c r="C9" t="s">
        <v>1338</v>
      </c>
      <c r="D9" t="s">
        <v>2106</v>
      </c>
      <c r="E9" t="s">
        <v>143</v>
      </c>
      <c r="F9" t="s">
        <v>144</v>
      </c>
      <c r="G9" t="s">
        <v>52</v>
      </c>
      <c r="H9" t="s">
        <v>68</v>
      </c>
      <c r="I9" t="s">
        <v>73</v>
      </c>
      <c r="J9" t="s">
        <v>55</v>
      </c>
      <c r="K9" t="s">
        <v>56</v>
      </c>
      <c r="L9" t="s">
        <v>57</v>
      </c>
      <c r="M9" t="s">
        <v>57</v>
      </c>
      <c r="N9" t="s">
        <v>111</v>
      </c>
      <c r="O9" t="s">
        <v>2355</v>
      </c>
      <c r="P9" t="s">
        <v>59</v>
      </c>
      <c r="Q9" t="s">
        <v>59</v>
      </c>
      <c r="R9" t="s">
        <v>57</v>
      </c>
      <c r="S9" t="s">
        <v>2105</v>
      </c>
      <c r="T9" t="s">
        <v>2356</v>
      </c>
      <c r="U9" t="s">
        <v>2357</v>
      </c>
      <c r="V9" t="s">
        <v>2358</v>
      </c>
      <c r="W9" t="s">
        <v>2091</v>
      </c>
      <c r="X9" t="s">
        <v>57</v>
      </c>
      <c r="Y9" t="s">
        <v>2359</v>
      </c>
      <c r="Z9" t="s">
        <v>2091</v>
      </c>
      <c r="AA9" t="s">
        <v>2091</v>
      </c>
      <c r="AB9" t="s">
        <v>2360</v>
      </c>
      <c r="AC9" t="s">
        <v>2361</v>
      </c>
      <c r="AD9" t="s">
        <v>2091</v>
      </c>
      <c r="AE9" t="s">
        <v>2091</v>
      </c>
      <c r="AF9" t="s">
        <v>2091</v>
      </c>
      <c r="AG9" t="s">
        <v>2091</v>
      </c>
      <c r="AH9" t="s">
        <v>2091</v>
      </c>
      <c r="AI9" t="s">
        <v>2091</v>
      </c>
      <c r="AJ9" t="s">
        <v>2362</v>
      </c>
      <c r="AK9" t="s">
        <v>2091</v>
      </c>
      <c r="AL9" t="s">
        <v>2363</v>
      </c>
      <c r="AM9" t="s">
        <v>2091</v>
      </c>
      <c r="AN9" t="s">
        <v>2091</v>
      </c>
      <c r="AO9" t="s">
        <v>2091</v>
      </c>
      <c r="AP9" t="s">
        <v>2344</v>
      </c>
      <c r="AQ9" t="s">
        <v>2091</v>
      </c>
    </row>
  </sheetData>
  <mergeCells count="11">
    <mergeCell ref="E1:S1"/>
    <mergeCell ref="T1:AD1"/>
    <mergeCell ref="AE1:AQ1"/>
    <mergeCell ref="P2:R2"/>
    <mergeCell ref="Y2:AA2"/>
    <mergeCell ref="AF2:AG2"/>
    <mergeCell ref="AH2:AI2"/>
    <mergeCell ref="AJ2:AK2"/>
    <mergeCell ref="AL2:AM2"/>
    <mergeCell ref="AN2:AO2"/>
    <mergeCell ref="AP2:AQ2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5" ma:contentTypeDescription="Crie um novo documento." ma:contentTypeScope="" ma:versionID="2201e31a4dad4e2f721ec06a792700de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45f8f3ca5208d16c34164b4b87b7a94e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2C2CDC-CF8F-4E92-80C9-9E8E3E05B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5DBEDC-4B88-4C0A-B3F4-1C98AC1C3E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244522-DE2F-4B18-987B-C00794AF2339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46b55141-4b2f-4258-a573-db1c39b0939f"/>
    <ds:schemaRef ds:uri="http://www.w3.org/XML/1998/namespace"/>
    <ds:schemaRef ds:uri="http://schemas.openxmlformats.org/package/2006/metadata/core-properties"/>
    <ds:schemaRef ds:uri="2f4a01b5-f148-4a33-9aef-843534c709be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b5661350-c2e4-43dc-bce8-f003ddf8a3c4}" enabled="0" method="" siteId="{b5661350-c2e4-43dc-bce8-f003ddf8a3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lista definitiva</vt:lpstr>
      <vt:lpstr>Planilha R</vt:lpstr>
      <vt:lpstr>Indícios de Dependência</vt:lpstr>
      <vt:lpstr>Rascunho</vt:lpstr>
      <vt:lpstr>2022</vt:lpstr>
      <vt:lpstr>Reclassificação de dependência</vt:lpstr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Pagou PLR com Prejuízo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Gustavo de Paula e Silva</cp:lastModifiedBy>
  <cp:revision/>
  <dcterms:created xsi:type="dcterms:W3CDTF">2024-12-03T20:03:06Z</dcterms:created>
  <dcterms:modified xsi:type="dcterms:W3CDTF">2025-01-27T12:17:28Z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  <property fmtid="{D5CDD505-2E9C-101B-9397-08002B2CF9AE}" pid="3" name="MediaServiceImageTags">
    <vt:lpwstr/>
  </property>
</Properties>
</file>